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3.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tables/table1.xml" ContentType="application/vnd.openxmlformats-officedocument.spreadsheetml.table+xml"/>
  <Override PartName="/xl/drawings/drawing4.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tables/table2.xml" ContentType="application/vnd.openxmlformats-officedocument.spreadsheetml.table+xml"/>
  <Override PartName="/xl/drawings/drawing5.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tables/table3.xml" ContentType="application/vnd.openxmlformats-officedocument.spreadsheetml.table+xml"/>
  <Override PartName="/xl/drawings/drawing6.xml" ContentType="application/vnd.openxmlformats-officedocument.drawing+xml"/>
  <Override PartName="/xl/activeX/activeX1.xml" ContentType="application/vnd.ms-office.activeX+xml"/>
  <Override PartName="/xl/activeX/activeX1.bin" ContentType="application/vnd.ms-office.activeX"/>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7.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tables/table4.xml" ContentType="application/vnd.openxmlformats-officedocument.spreadsheetml.table+xml"/>
  <Override PartName="/xl/drawings/drawing8.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tables/table5.xml" ContentType="application/vnd.openxmlformats-officedocument.spreadsheetml.table+xml"/>
  <Override PartName="/xl/drawings/drawing9.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tables/table6.xml" ContentType="application/vnd.openxmlformats-officedocument.spreadsheetml.table+xml"/>
  <Override PartName="/xl/drawings/drawing10.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drawings/drawing11.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tables/table9.xml" ContentType="application/vnd.openxmlformats-officedocument.spreadsheetml.table+xml"/>
  <Override PartName="/xl/drawings/drawing12.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drawings/drawing13.xml" ContentType="application/vnd.openxmlformats-officedocument.drawing+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tables/table10.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4.xml" ContentType="application/vnd.openxmlformats-officedocument.drawing+xml"/>
  <Override PartName="/xl/ctrlProps/ctrlProp72.xml" ContentType="application/vnd.ms-excel.controlproperties+xml"/>
  <Override PartName="/xl/drawings/drawing15.xml" ContentType="application/vnd.openxmlformats-officedocument.drawing+xml"/>
  <Override PartName="/xl/ctrlProps/ctrlProp73.xml" ContentType="application/vnd.ms-excel.controlproperties+xml"/>
  <Override PartName="/xl/ctrlProps/ctrlProp74.xml" ContentType="application/vnd.ms-excel.controlproperties+xml"/>
  <Override PartName="/xl/tables/table11.xml" ContentType="application/vnd.openxmlformats-officedocument.spreadsheetml.table+xml"/>
  <Override PartName="/xl/drawings/drawing16.xml" ContentType="application/vnd.openxmlformats-officedocument.drawing+xml"/>
  <Override PartName="/xl/ctrlProps/ctrlProp75.xml" ContentType="application/vnd.ms-excel.controlproperties+xml"/>
  <Override PartName="/xl/tables/table12.xml" ContentType="application/vnd.openxmlformats-officedocument.spreadsheetml.table+xml"/>
  <Override PartName="/xl/drawings/drawing17.xml" ContentType="application/vnd.openxmlformats-officedocument.drawing+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STONE(0200631993)\Desktop\pen dr\"/>
    </mc:Choice>
  </mc:AlternateContent>
  <workbookProtection workbookAlgorithmName="SHA-512" workbookHashValue="z2Tgk8RlrYobpmKrX1frXC+b50JT3qJykt86qVW4z9Y39O3LpXf4qwq1la2F5VYT0fO1NWywab2dtDlLJAq6sQ==" workbookSaltValue="NjY4rC61fAkJdWHWD5DddQ==" workbookSpinCount="100000" lockStructure="1"/>
  <bookViews>
    <workbookView xWindow="0" yWindow="0" windowWidth="15330" windowHeight="4470" tabRatio="922" firstSheet="6" activeTab="6"/>
  </bookViews>
  <sheets>
    <sheet name="BILL" sheetId="22" state="veryHidden" r:id="rId1"/>
    <sheet name="HOME" sheetId="9" state="veryHidden" r:id="rId2"/>
    <sheet name="LIBRARY" sheetId="20" state="veryHidden" r:id="rId3"/>
    <sheet name="PRODUCTS" sheetId="17" state="veryHidden" r:id="rId4"/>
    <sheet name="INVENTORY" sheetId="18" state="veryHidden" r:id="rId5"/>
    <sheet name="ADMIN" sheetId="10" state="veryHidden" r:id="rId6"/>
    <sheet name="START" sheetId="11" r:id="rId7"/>
    <sheet name="DATABASE" sheetId="1" state="veryHidden" r:id="rId8"/>
    <sheet name="SCHOLARSHIP" sheetId="12" state="veryHidden" r:id="rId9"/>
    <sheet name="ACCOUNTS" sheetId="2" state="veryHidden" r:id="rId10"/>
    <sheet name="FEES" sheetId="3" state="veryHidden" r:id="rId11"/>
    <sheet name="PAYMENT" sheetId="4" state="veryHidden" r:id="rId12"/>
    <sheet name="STATEMENT" sheetId="16" state="veryHidden" r:id="rId13"/>
    <sheet name="ALUMPAY" sheetId="15" state="veryHidden" r:id="rId14"/>
    <sheet name="PIVOT" sheetId="6" state="veryHidden" r:id="rId15"/>
    <sheet name="RECEIPT" sheetId="7" state="veryHidden" r:id="rId16"/>
    <sheet name="ALUMNI" sheetId="13" state="veryHidden" r:id="rId17"/>
    <sheet name="OTHERS" sheetId="14" state="veryHidden" r:id="rId18"/>
    <sheet name="AREPORT" sheetId="21" state="veryHidden" r:id="rId19"/>
  </sheets>
  <externalReferences>
    <externalReference r:id="rId20"/>
  </externalReferences>
  <definedNames>
    <definedName name="ALUMPAY_TABLE" localSheetId="0">[1]!Table9[#All]</definedName>
    <definedName name="ALUMPAY_TABLE">Table9[#All]</definedName>
    <definedName name="EMP" localSheetId="0">INDEX(#REF!,MATCH(#REF!,#REF!,0))</definedName>
    <definedName name="EMP">INDEX(#REF!,MATCH(#REF!,#REF!,0))</definedName>
    <definedName name="INVENTORY_TABLE" localSheetId="0">[1]!Table11[#All]</definedName>
    <definedName name="INVENTORY_TABLE">Table11[#All]</definedName>
    <definedName name="OTHERFEE_PT" localSheetId="0">[1]PIVOT!$C:$D</definedName>
    <definedName name="OTHERFEE_PT">PIVOT!$C:$D</definedName>
    <definedName name="PAYMENT_PT" localSheetId="0">[1]PIVOT!$G:$H</definedName>
    <definedName name="PAYMENT_PT">PIVOT!$G:$H</definedName>
    <definedName name="PRODUCT_TABLE" localSheetId="0">[1]!Table10[#All]</definedName>
    <definedName name="PRODUCT_TABLE">Table10[#All]</definedName>
    <definedName name="SCHOLAR_TABLE" localSheetId="0">[1]!Table5[#All]</definedName>
    <definedName name="SCHOLAR_TABLE">Table5[#All]</definedName>
  </definedNames>
  <calcPr calcId="152511"/>
  <pivotCaches>
    <pivotCache cacheId="0" r:id="rId21"/>
    <pivotCache cacheId="1" r:id="rId22"/>
    <pivotCache cacheId="2" r:id="rId23"/>
    <pivotCache cacheId="3" r:id="rId24"/>
    <pivotCache cacheId="4" r:id="rId25"/>
    <pivotCache cacheId="8" r:id="rId26"/>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169" i="2" l="1"/>
  <c r="E1169" i="2"/>
  <c r="G1169" i="2"/>
  <c r="J1169" i="2"/>
  <c r="K1169" i="2"/>
  <c r="D1168" i="2"/>
  <c r="E1168" i="2"/>
  <c r="G1168" i="2"/>
  <c r="J1168" i="2"/>
  <c r="K1168" i="2"/>
  <c r="D1167" i="2"/>
  <c r="E1167" i="2"/>
  <c r="G1167" i="2"/>
  <c r="J1167" i="2"/>
  <c r="K1167" i="2"/>
  <c r="D1166" i="2"/>
  <c r="E1166" i="2"/>
  <c r="G1166" i="2"/>
  <c r="J1166" i="2"/>
  <c r="K1166" i="2"/>
  <c r="D1165" i="2"/>
  <c r="E1165" i="2"/>
  <c r="G1165" i="2"/>
  <c r="J1165" i="2"/>
  <c r="K1165" i="2"/>
  <c r="D1164" i="2"/>
  <c r="E1164" i="2"/>
  <c r="G1164" i="2"/>
  <c r="J1164" i="2"/>
  <c r="K1164" i="2"/>
  <c r="D1163" i="2"/>
  <c r="E1163" i="2"/>
  <c r="G1163" i="2"/>
  <c r="J1163" i="2"/>
  <c r="K1163" i="2"/>
  <c r="D1162" i="2"/>
  <c r="E1162" i="2"/>
  <c r="G1162" i="2"/>
  <c r="J1162" i="2"/>
  <c r="K1162" i="2"/>
  <c r="D1161" i="2"/>
  <c r="E1161" i="2"/>
  <c r="G1161" i="2"/>
  <c r="J1161" i="2"/>
  <c r="K1161" i="2"/>
  <c r="D1160" i="2"/>
  <c r="E1160" i="2"/>
  <c r="G1160" i="2"/>
  <c r="J1160" i="2"/>
  <c r="K1160" i="2"/>
  <c r="D1159" i="2"/>
  <c r="E1159" i="2"/>
  <c r="G1159" i="2"/>
  <c r="J1159" i="2"/>
  <c r="K1159" i="2"/>
  <c r="D1158" i="2"/>
  <c r="E1158" i="2"/>
  <c r="G1158" i="2"/>
  <c r="J1158" i="2"/>
  <c r="K1158" i="2"/>
  <c r="D1157" i="2"/>
  <c r="E1157" i="2"/>
  <c r="G1157" i="2"/>
  <c r="J1157" i="2"/>
  <c r="K1157" i="2"/>
  <c r="D1156" i="2"/>
  <c r="E1156" i="2"/>
  <c r="G1156" i="2"/>
  <c r="J1156" i="2"/>
  <c r="K1156" i="2"/>
  <c r="D1155" i="2"/>
  <c r="E1155" i="2"/>
  <c r="G1155" i="2"/>
  <c r="J1155" i="2"/>
  <c r="K1155" i="2"/>
  <c r="D1154" i="2"/>
  <c r="E1154" i="2"/>
  <c r="G1154" i="2"/>
  <c r="J1154" i="2"/>
  <c r="K1154" i="2"/>
  <c r="D1153" i="2"/>
  <c r="E1153" i="2"/>
  <c r="G1153" i="2"/>
  <c r="J1153" i="2"/>
  <c r="K1153" i="2"/>
  <c r="D1152" i="2"/>
  <c r="E1152" i="2"/>
  <c r="G1152" i="2"/>
  <c r="J1152" i="2"/>
  <c r="K1152" i="2"/>
  <c r="D1151" i="2"/>
  <c r="E1151" i="2"/>
  <c r="G1151" i="2"/>
  <c r="J1151" i="2"/>
  <c r="K1151" i="2"/>
  <c r="D1150" i="2"/>
  <c r="E1150" i="2"/>
  <c r="G1150" i="2"/>
  <c r="J1150" i="2"/>
  <c r="K1150" i="2"/>
  <c r="D1149" i="2"/>
  <c r="E1149" i="2"/>
  <c r="G1149" i="2"/>
  <c r="J1149" i="2"/>
  <c r="K1149" i="2"/>
  <c r="D1148" i="2"/>
  <c r="E1148" i="2"/>
  <c r="G1148" i="2"/>
  <c r="J1148" i="2"/>
  <c r="K1148" i="2"/>
  <c r="D1147" i="2"/>
  <c r="E1147" i="2"/>
  <c r="G1147" i="2"/>
  <c r="J1147" i="2"/>
  <c r="K1147" i="2"/>
  <c r="D1146" i="2"/>
  <c r="E1146" i="2"/>
  <c r="G1146" i="2"/>
  <c r="J1146" i="2"/>
  <c r="K1146" i="2"/>
  <c r="D1145" i="2"/>
  <c r="E1145" i="2"/>
  <c r="G1145" i="2"/>
  <c r="J1145" i="2"/>
  <c r="K1145" i="2"/>
  <c r="D1144" i="2"/>
  <c r="E1144" i="2"/>
  <c r="G1144" i="2"/>
  <c r="J1144" i="2"/>
  <c r="K1144" i="2"/>
  <c r="D1143" i="2"/>
  <c r="E1143" i="2"/>
  <c r="G1143" i="2"/>
  <c r="J1143" i="2"/>
  <c r="K1143" i="2"/>
  <c r="D1142" i="2"/>
  <c r="E1142" i="2"/>
  <c r="G1142" i="2"/>
  <c r="J1142" i="2"/>
  <c r="K1142" i="2"/>
  <c r="D1141" i="2"/>
  <c r="E1141" i="2"/>
  <c r="G1141" i="2"/>
  <c r="J1141" i="2"/>
  <c r="K1141" i="2"/>
  <c r="D1140" i="2"/>
  <c r="E1140" i="2"/>
  <c r="G1140" i="2"/>
  <c r="J1140" i="2"/>
  <c r="K1140" i="2"/>
  <c r="D1139" i="2" l="1"/>
  <c r="E1139" i="2"/>
  <c r="G1139" i="2"/>
  <c r="J1139" i="2"/>
  <c r="K1139" i="2"/>
  <c r="D1138" i="2"/>
  <c r="E1138" i="2"/>
  <c r="G1138" i="2"/>
  <c r="J1138" i="2"/>
  <c r="K1138" i="2"/>
  <c r="D1137" i="2" l="1"/>
  <c r="E1137" i="2"/>
  <c r="G1137" i="2"/>
  <c r="J1137" i="2"/>
  <c r="K1137" i="2"/>
  <c r="D1136" i="2"/>
  <c r="E1136" i="2"/>
  <c r="G1136" i="2"/>
  <c r="J1136" i="2"/>
  <c r="K1136" i="2"/>
  <c r="D1135" i="2"/>
  <c r="E1135" i="2"/>
  <c r="G1135" i="2"/>
  <c r="J1135" i="2"/>
  <c r="K1135" i="2"/>
  <c r="D1134" i="2"/>
  <c r="E1134" i="2"/>
  <c r="G1134" i="2"/>
  <c r="J1134" i="2"/>
  <c r="K1134" i="2"/>
  <c r="D1133" i="2"/>
  <c r="E1133" i="2"/>
  <c r="G1133" i="2"/>
  <c r="J1133" i="2"/>
  <c r="K1133" i="2"/>
  <c r="D1132" i="2"/>
  <c r="E1132" i="2"/>
  <c r="G1132" i="2"/>
  <c r="J1132" i="2"/>
  <c r="K1132" i="2"/>
  <c r="D1131" i="2"/>
  <c r="E1131" i="2"/>
  <c r="G1131" i="2"/>
  <c r="J1131" i="2"/>
  <c r="K1131" i="2"/>
  <c r="D1130" i="2"/>
  <c r="E1130" i="2"/>
  <c r="G1130" i="2"/>
  <c r="J1130" i="2"/>
  <c r="K1130" i="2"/>
  <c r="D1129" i="2"/>
  <c r="E1129" i="2"/>
  <c r="G1129" i="2"/>
  <c r="J1129" i="2"/>
  <c r="K1129" i="2"/>
  <c r="D1128" i="2"/>
  <c r="E1128" i="2"/>
  <c r="G1128" i="2"/>
  <c r="J1128" i="2"/>
  <c r="K1128" i="2"/>
  <c r="D1127" i="2"/>
  <c r="E1127" i="2"/>
  <c r="G1127" i="2"/>
  <c r="J1127" i="2"/>
  <c r="K1127" i="2"/>
  <c r="D1126" i="2"/>
  <c r="E1126" i="2"/>
  <c r="G1126" i="2"/>
  <c r="J1126" i="2"/>
  <c r="K1126" i="2"/>
  <c r="D1125" i="2"/>
  <c r="E1125" i="2"/>
  <c r="G1125" i="2"/>
  <c r="J1125" i="2"/>
  <c r="K1125" i="2"/>
  <c r="D1124" i="2"/>
  <c r="E1124" i="2"/>
  <c r="G1124" i="2"/>
  <c r="J1124" i="2"/>
  <c r="K1124" i="2"/>
  <c r="D1123" i="2"/>
  <c r="E1123" i="2"/>
  <c r="G1123" i="2"/>
  <c r="J1123" i="2"/>
  <c r="K1123" i="2"/>
  <c r="D1122" i="2"/>
  <c r="E1122" i="2"/>
  <c r="G1122" i="2"/>
  <c r="J1122" i="2"/>
  <c r="K1122" i="2"/>
  <c r="D1121" i="2"/>
  <c r="E1121" i="2"/>
  <c r="G1121" i="2"/>
  <c r="J1121" i="2"/>
  <c r="K1121" i="2"/>
  <c r="D1120" i="2"/>
  <c r="E1120" i="2"/>
  <c r="G1120" i="2"/>
  <c r="J1120" i="2"/>
  <c r="K1120" i="2"/>
  <c r="D1119" i="2"/>
  <c r="E1119" i="2"/>
  <c r="G1119" i="2"/>
  <c r="J1119" i="2"/>
  <c r="K1119" i="2"/>
  <c r="D1118" i="2"/>
  <c r="E1118" i="2"/>
  <c r="G1118" i="2"/>
  <c r="J1118" i="2"/>
  <c r="K1118" i="2"/>
  <c r="D1117" i="2"/>
  <c r="E1117" i="2"/>
  <c r="G1117" i="2"/>
  <c r="J1117" i="2"/>
  <c r="K1117" i="2"/>
  <c r="D1116" i="2"/>
  <c r="E1116" i="2"/>
  <c r="G1116" i="2"/>
  <c r="J1116" i="2"/>
  <c r="K1116" i="2"/>
  <c r="D1115" i="2"/>
  <c r="E1115" i="2"/>
  <c r="G1115" i="2"/>
  <c r="J1115" i="2"/>
  <c r="K1115" i="2"/>
  <c r="D1114" i="2"/>
  <c r="E1114" i="2"/>
  <c r="G1114" i="2"/>
  <c r="J1114" i="2"/>
  <c r="K1114" i="2"/>
  <c r="D1113" i="2" l="1"/>
  <c r="E1113" i="2"/>
  <c r="G1113" i="2"/>
  <c r="J1113" i="2"/>
  <c r="K1113" i="2"/>
  <c r="D1112" i="2"/>
  <c r="E1112" i="2"/>
  <c r="G1112" i="2"/>
  <c r="J1112" i="2"/>
  <c r="K1112" i="2"/>
  <c r="D1111" i="2"/>
  <c r="E1111" i="2"/>
  <c r="G1111" i="2"/>
  <c r="J1111" i="2"/>
  <c r="K1111" i="2"/>
  <c r="D1110" i="2"/>
  <c r="E1110" i="2"/>
  <c r="G1110" i="2"/>
  <c r="J1110" i="2"/>
  <c r="K1110" i="2"/>
  <c r="D1109" i="2"/>
  <c r="E1109" i="2"/>
  <c r="G1109" i="2"/>
  <c r="J1109" i="2"/>
  <c r="K1109" i="2"/>
  <c r="D1108" i="2"/>
  <c r="E1108" i="2"/>
  <c r="G1108" i="2"/>
  <c r="J1108" i="2"/>
  <c r="K1108" i="2"/>
  <c r="D1107" i="2"/>
  <c r="E1107" i="2"/>
  <c r="G1107" i="2"/>
  <c r="J1107" i="2"/>
  <c r="K1107" i="2"/>
  <c r="D1106" i="2"/>
  <c r="E1106" i="2"/>
  <c r="G1106" i="2"/>
  <c r="J1106" i="2"/>
  <c r="K1106" i="2"/>
  <c r="D1105" i="2"/>
  <c r="E1105" i="2"/>
  <c r="G1105" i="2"/>
  <c r="J1105" i="2"/>
  <c r="K1105" i="2"/>
  <c r="D1104" i="2"/>
  <c r="E1104" i="2"/>
  <c r="G1104" i="2"/>
  <c r="J1104" i="2"/>
  <c r="K1104" i="2"/>
  <c r="D1103" i="2"/>
  <c r="E1103" i="2"/>
  <c r="G1103" i="2"/>
  <c r="J1103" i="2"/>
  <c r="K1103" i="2"/>
  <c r="D1102" i="2"/>
  <c r="E1102" i="2"/>
  <c r="G1102" i="2"/>
  <c r="J1102" i="2"/>
  <c r="K1102" i="2"/>
  <c r="D1101" i="2"/>
  <c r="E1101" i="2"/>
  <c r="G1101" i="2"/>
  <c r="J1101" i="2"/>
  <c r="K1101" i="2"/>
  <c r="D1100" i="2"/>
  <c r="E1100" i="2"/>
  <c r="G1100" i="2"/>
  <c r="J1100" i="2"/>
  <c r="K1100" i="2"/>
  <c r="D1099" i="2"/>
  <c r="E1099" i="2"/>
  <c r="G1099" i="2"/>
  <c r="J1099" i="2"/>
  <c r="K1099" i="2"/>
  <c r="D1098" i="2"/>
  <c r="E1098" i="2"/>
  <c r="G1098" i="2"/>
  <c r="J1098" i="2"/>
  <c r="K1098" i="2"/>
  <c r="D1097" i="2"/>
  <c r="E1097" i="2"/>
  <c r="G1097" i="2"/>
  <c r="J1097" i="2"/>
  <c r="K1097" i="2"/>
  <c r="D1096" i="2"/>
  <c r="E1096" i="2"/>
  <c r="G1096" i="2"/>
  <c r="J1096" i="2"/>
  <c r="K1096" i="2"/>
  <c r="D1095" i="2"/>
  <c r="E1095" i="2"/>
  <c r="G1095" i="2"/>
  <c r="J1095" i="2"/>
  <c r="K1095" i="2"/>
  <c r="D1094" i="2"/>
  <c r="E1094" i="2"/>
  <c r="G1094" i="2"/>
  <c r="J1094" i="2"/>
  <c r="K1094" i="2"/>
  <c r="D1093" i="2"/>
  <c r="E1093" i="2"/>
  <c r="G1093" i="2"/>
  <c r="J1093" i="2"/>
  <c r="K1093" i="2"/>
  <c r="D1092" i="2"/>
  <c r="E1092" i="2"/>
  <c r="G1092" i="2"/>
  <c r="J1092" i="2"/>
  <c r="K1092" i="2"/>
  <c r="D1091" i="2"/>
  <c r="E1091" i="2"/>
  <c r="G1091" i="2"/>
  <c r="J1091" i="2"/>
  <c r="K1091" i="2"/>
  <c r="D1090" i="2"/>
  <c r="E1090" i="2"/>
  <c r="G1090" i="2"/>
  <c r="J1090" i="2"/>
  <c r="K1090" i="2"/>
  <c r="D1089" i="2"/>
  <c r="E1089" i="2"/>
  <c r="G1089" i="2"/>
  <c r="J1089" i="2"/>
  <c r="K1089" i="2"/>
  <c r="D1088" i="2" l="1"/>
  <c r="E1088" i="2"/>
  <c r="G1088" i="2"/>
  <c r="J1088" i="2"/>
  <c r="K1088" i="2"/>
  <c r="D1087" i="2"/>
  <c r="E1087" i="2"/>
  <c r="G1087" i="2"/>
  <c r="J1087" i="2"/>
  <c r="K1087" i="2"/>
  <c r="D1086" i="2"/>
  <c r="E1086" i="2"/>
  <c r="G1086" i="2"/>
  <c r="J1086" i="2"/>
  <c r="K1086" i="2"/>
  <c r="D1085" i="2"/>
  <c r="E1085" i="2"/>
  <c r="G1085" i="2"/>
  <c r="J1085" i="2"/>
  <c r="K1085" i="2"/>
  <c r="D1084" i="2"/>
  <c r="E1084" i="2"/>
  <c r="G1084" i="2"/>
  <c r="J1084" i="2"/>
  <c r="K1084" i="2"/>
  <c r="D1083" i="2"/>
  <c r="E1083" i="2"/>
  <c r="G1083" i="2"/>
  <c r="J1083" i="2"/>
  <c r="K1083" i="2"/>
  <c r="D1082" i="2"/>
  <c r="E1082" i="2"/>
  <c r="G1082" i="2"/>
  <c r="J1082" i="2"/>
  <c r="K1082" i="2"/>
  <c r="D1081" i="2"/>
  <c r="E1081" i="2"/>
  <c r="G1081" i="2"/>
  <c r="J1081" i="2"/>
  <c r="K1081" i="2"/>
  <c r="D1080" i="2"/>
  <c r="E1080" i="2"/>
  <c r="G1080" i="2"/>
  <c r="J1080" i="2"/>
  <c r="K1080" i="2"/>
  <c r="D1079" i="2"/>
  <c r="E1079" i="2"/>
  <c r="G1079" i="2"/>
  <c r="J1079" i="2"/>
  <c r="K1079" i="2"/>
  <c r="D1078" i="2"/>
  <c r="E1078" i="2"/>
  <c r="G1078" i="2"/>
  <c r="J1078" i="2"/>
  <c r="K1078" i="2"/>
  <c r="D1077" i="2"/>
  <c r="E1077" i="2"/>
  <c r="G1077" i="2"/>
  <c r="J1077" i="2"/>
  <c r="K1077" i="2"/>
  <c r="D1076" i="2"/>
  <c r="E1076" i="2"/>
  <c r="G1076" i="2"/>
  <c r="J1076" i="2"/>
  <c r="K1076" i="2"/>
  <c r="D1075" i="2"/>
  <c r="E1075" i="2"/>
  <c r="G1075" i="2"/>
  <c r="J1075" i="2"/>
  <c r="K1075" i="2"/>
  <c r="D1074" i="2"/>
  <c r="E1074" i="2"/>
  <c r="G1074" i="2"/>
  <c r="J1074" i="2"/>
  <c r="K1074" i="2"/>
  <c r="D1073" i="2"/>
  <c r="E1073" i="2"/>
  <c r="G1073" i="2"/>
  <c r="J1073" i="2"/>
  <c r="K1073" i="2"/>
  <c r="D1072" i="2"/>
  <c r="E1072" i="2"/>
  <c r="G1072" i="2"/>
  <c r="J1072" i="2"/>
  <c r="K1072" i="2"/>
  <c r="D1071" i="2"/>
  <c r="E1071" i="2"/>
  <c r="G1071" i="2"/>
  <c r="J1071" i="2"/>
  <c r="K1071" i="2"/>
  <c r="D1070" i="2"/>
  <c r="E1070" i="2"/>
  <c r="G1070" i="2"/>
  <c r="J1070" i="2"/>
  <c r="K1070" i="2"/>
  <c r="D1069" i="2"/>
  <c r="E1069" i="2"/>
  <c r="G1069" i="2"/>
  <c r="J1069" i="2"/>
  <c r="K1069" i="2"/>
  <c r="D1068" i="2"/>
  <c r="E1068" i="2"/>
  <c r="G1068" i="2"/>
  <c r="J1068" i="2"/>
  <c r="K1068" i="2"/>
  <c r="D1067" i="2"/>
  <c r="E1067" i="2"/>
  <c r="G1067" i="2"/>
  <c r="J1067" i="2"/>
  <c r="K1067" i="2"/>
  <c r="D1066" i="2"/>
  <c r="E1066" i="2"/>
  <c r="G1066" i="2"/>
  <c r="J1066" i="2"/>
  <c r="K1066" i="2"/>
  <c r="D1065" i="2"/>
  <c r="E1065" i="2"/>
  <c r="G1065" i="2"/>
  <c r="J1065" i="2"/>
  <c r="K1065" i="2"/>
  <c r="D1064" i="2"/>
  <c r="E1064" i="2"/>
  <c r="G1064" i="2"/>
  <c r="J1064" i="2"/>
  <c r="K1064" i="2"/>
  <c r="D1063" i="2"/>
  <c r="E1063" i="2"/>
  <c r="G1063" i="2"/>
  <c r="J1063" i="2"/>
  <c r="K1063" i="2"/>
  <c r="D1062" i="2"/>
  <c r="E1062" i="2"/>
  <c r="G1062" i="2"/>
  <c r="J1062" i="2"/>
  <c r="K1062" i="2"/>
  <c r="D1061" i="2"/>
  <c r="E1061" i="2"/>
  <c r="G1061" i="2"/>
  <c r="J1061" i="2"/>
  <c r="K1061" i="2"/>
  <c r="D1060" i="2"/>
  <c r="E1060" i="2"/>
  <c r="G1060" i="2"/>
  <c r="J1060" i="2"/>
  <c r="K1060" i="2"/>
  <c r="D1059" i="2"/>
  <c r="E1059" i="2"/>
  <c r="G1059" i="2"/>
  <c r="J1059" i="2"/>
  <c r="K1059" i="2"/>
  <c r="D1058" i="2" l="1"/>
  <c r="E1058" i="2"/>
  <c r="G1058" i="2"/>
  <c r="J1058" i="2"/>
  <c r="K1058" i="2"/>
  <c r="D1057" i="2"/>
  <c r="E1057" i="2"/>
  <c r="G1057" i="2"/>
  <c r="J1057" i="2"/>
  <c r="K1057" i="2"/>
  <c r="D1056" i="2"/>
  <c r="E1056" i="2"/>
  <c r="G1056" i="2"/>
  <c r="J1056" i="2"/>
  <c r="K1056" i="2"/>
  <c r="D1055" i="2"/>
  <c r="E1055" i="2"/>
  <c r="G1055" i="2"/>
  <c r="J1055" i="2"/>
  <c r="K1055" i="2"/>
  <c r="D1054" i="2"/>
  <c r="E1054" i="2"/>
  <c r="G1054" i="2"/>
  <c r="J1054" i="2"/>
  <c r="K1054" i="2"/>
  <c r="D1053" i="2"/>
  <c r="E1053" i="2"/>
  <c r="G1053" i="2"/>
  <c r="J1053" i="2"/>
  <c r="K1053" i="2"/>
  <c r="D1052" i="2"/>
  <c r="E1052" i="2"/>
  <c r="G1052" i="2"/>
  <c r="J1052" i="2"/>
  <c r="K1052" i="2"/>
  <c r="D1051" i="2"/>
  <c r="E1051" i="2"/>
  <c r="G1051" i="2"/>
  <c r="J1051" i="2"/>
  <c r="K1051" i="2"/>
  <c r="D1050" i="2"/>
  <c r="E1050" i="2"/>
  <c r="G1050" i="2"/>
  <c r="J1050" i="2"/>
  <c r="K1050" i="2"/>
  <c r="D1049" i="2"/>
  <c r="E1049" i="2"/>
  <c r="G1049" i="2"/>
  <c r="J1049" i="2"/>
  <c r="K1049" i="2"/>
  <c r="D1048" i="2"/>
  <c r="E1048" i="2"/>
  <c r="G1048" i="2"/>
  <c r="J1048" i="2"/>
  <c r="K1048" i="2"/>
  <c r="D1047" i="2"/>
  <c r="E1047" i="2"/>
  <c r="G1047" i="2"/>
  <c r="J1047" i="2"/>
  <c r="K1047" i="2"/>
  <c r="D1046" i="2"/>
  <c r="E1046" i="2"/>
  <c r="G1046" i="2"/>
  <c r="J1046" i="2"/>
  <c r="K1046" i="2"/>
  <c r="D1045" i="2"/>
  <c r="E1045" i="2"/>
  <c r="G1045" i="2"/>
  <c r="J1045" i="2"/>
  <c r="K1045" i="2"/>
  <c r="D1044" i="2"/>
  <c r="E1044" i="2"/>
  <c r="G1044" i="2"/>
  <c r="J1044" i="2"/>
  <c r="K1044" i="2"/>
  <c r="D1043" i="2"/>
  <c r="E1043" i="2"/>
  <c r="G1043" i="2"/>
  <c r="J1043" i="2"/>
  <c r="K1043" i="2"/>
  <c r="D1042" i="2"/>
  <c r="E1042" i="2"/>
  <c r="G1042" i="2"/>
  <c r="J1042" i="2"/>
  <c r="K1042" i="2"/>
  <c r="D1041" i="2"/>
  <c r="E1041" i="2"/>
  <c r="G1041" i="2"/>
  <c r="J1041" i="2"/>
  <c r="K1041" i="2"/>
  <c r="D1040" i="2"/>
  <c r="E1040" i="2"/>
  <c r="G1040" i="2"/>
  <c r="J1040" i="2"/>
  <c r="K1040" i="2"/>
  <c r="D1039" i="2"/>
  <c r="E1039" i="2"/>
  <c r="G1039" i="2"/>
  <c r="J1039" i="2"/>
  <c r="K1039" i="2"/>
  <c r="D1038" i="2"/>
  <c r="E1038" i="2"/>
  <c r="G1038" i="2"/>
  <c r="J1038" i="2"/>
  <c r="K1038" i="2"/>
  <c r="D1037" i="2"/>
  <c r="E1037" i="2"/>
  <c r="G1037" i="2"/>
  <c r="J1037" i="2"/>
  <c r="K1037" i="2"/>
  <c r="D1036" i="2"/>
  <c r="E1036" i="2"/>
  <c r="G1036" i="2"/>
  <c r="J1036" i="2"/>
  <c r="K1036" i="2"/>
  <c r="D1035" i="2"/>
  <c r="E1035" i="2"/>
  <c r="G1035" i="2"/>
  <c r="J1035" i="2"/>
  <c r="K1035" i="2"/>
  <c r="D1034" i="2"/>
  <c r="E1034" i="2"/>
  <c r="G1034" i="2"/>
  <c r="J1034" i="2"/>
  <c r="K1034" i="2"/>
  <c r="D1033" i="2"/>
  <c r="E1033" i="2"/>
  <c r="G1033" i="2"/>
  <c r="J1033" i="2"/>
  <c r="K1033" i="2"/>
  <c r="D1032" i="2" l="1"/>
  <c r="E1032" i="2"/>
  <c r="G1032" i="2"/>
  <c r="J1032" i="2"/>
  <c r="K1032" i="2"/>
  <c r="D1031" i="2"/>
  <c r="E1031" i="2"/>
  <c r="G1031" i="2"/>
  <c r="J1031" i="2"/>
  <c r="K1031" i="2"/>
  <c r="D1030" i="2"/>
  <c r="E1030" i="2"/>
  <c r="G1030" i="2"/>
  <c r="J1030" i="2"/>
  <c r="K1030" i="2"/>
  <c r="D1029" i="2"/>
  <c r="E1029" i="2"/>
  <c r="G1029" i="2"/>
  <c r="J1029" i="2"/>
  <c r="K1029" i="2"/>
  <c r="D1028" i="2"/>
  <c r="E1028" i="2"/>
  <c r="G1028" i="2"/>
  <c r="J1028" i="2"/>
  <c r="K1028" i="2"/>
  <c r="D1027" i="2"/>
  <c r="E1027" i="2"/>
  <c r="G1027" i="2"/>
  <c r="J1027" i="2"/>
  <c r="K1027" i="2"/>
  <c r="D1026" i="2"/>
  <c r="E1026" i="2"/>
  <c r="G1026" i="2"/>
  <c r="J1026" i="2"/>
  <c r="K1026" i="2"/>
  <c r="D1025" i="2"/>
  <c r="E1025" i="2"/>
  <c r="G1025" i="2"/>
  <c r="J1025" i="2"/>
  <c r="K1025" i="2"/>
  <c r="D1024" i="2"/>
  <c r="E1024" i="2"/>
  <c r="G1024" i="2"/>
  <c r="J1024" i="2"/>
  <c r="K1024" i="2"/>
  <c r="D1023" i="2"/>
  <c r="E1023" i="2"/>
  <c r="G1023" i="2"/>
  <c r="J1023" i="2"/>
  <c r="K1023" i="2"/>
  <c r="D1022" i="2"/>
  <c r="E1022" i="2"/>
  <c r="G1022" i="2"/>
  <c r="J1022" i="2"/>
  <c r="K1022" i="2"/>
  <c r="D1021" i="2"/>
  <c r="E1021" i="2"/>
  <c r="G1021" i="2"/>
  <c r="J1021" i="2"/>
  <c r="K1021" i="2"/>
  <c r="D1020" i="2"/>
  <c r="E1020" i="2"/>
  <c r="G1020" i="2"/>
  <c r="J1020" i="2"/>
  <c r="K1020" i="2"/>
  <c r="D1019" i="2"/>
  <c r="E1019" i="2"/>
  <c r="G1019" i="2"/>
  <c r="J1019" i="2"/>
  <c r="K1019" i="2"/>
  <c r="D1018" i="2"/>
  <c r="E1018" i="2"/>
  <c r="G1018" i="2"/>
  <c r="J1018" i="2"/>
  <c r="K1018" i="2"/>
  <c r="D1017" i="2"/>
  <c r="E1017" i="2"/>
  <c r="G1017" i="2"/>
  <c r="J1017" i="2"/>
  <c r="K1017" i="2"/>
  <c r="D1016" i="2"/>
  <c r="E1016" i="2"/>
  <c r="G1016" i="2"/>
  <c r="J1016" i="2"/>
  <c r="K1016" i="2"/>
  <c r="D1015" i="2"/>
  <c r="E1015" i="2"/>
  <c r="G1015" i="2"/>
  <c r="J1015" i="2"/>
  <c r="K1015" i="2"/>
  <c r="D1014" i="2"/>
  <c r="E1014" i="2"/>
  <c r="G1014" i="2"/>
  <c r="J1014" i="2"/>
  <c r="K1014" i="2"/>
  <c r="D1013" i="2"/>
  <c r="E1013" i="2"/>
  <c r="G1013" i="2"/>
  <c r="J1013" i="2"/>
  <c r="K1013" i="2"/>
  <c r="D1012" i="2"/>
  <c r="E1012" i="2"/>
  <c r="G1012" i="2"/>
  <c r="J1012" i="2"/>
  <c r="K1012" i="2"/>
  <c r="D1011" i="2"/>
  <c r="E1011" i="2"/>
  <c r="G1011" i="2"/>
  <c r="J1011" i="2"/>
  <c r="K1011" i="2"/>
  <c r="D1010" i="2"/>
  <c r="E1010" i="2"/>
  <c r="G1010" i="2"/>
  <c r="J1010" i="2"/>
  <c r="K1010" i="2"/>
  <c r="D1009" i="2"/>
  <c r="E1009" i="2"/>
  <c r="G1009" i="2"/>
  <c r="J1009" i="2"/>
  <c r="K1009" i="2"/>
  <c r="D1008" i="2"/>
  <c r="E1008" i="2"/>
  <c r="G1008" i="2"/>
  <c r="J1008" i="2"/>
  <c r="K1008" i="2"/>
  <c r="D1007" i="2"/>
  <c r="E1007" i="2"/>
  <c r="G1007" i="2"/>
  <c r="J1007" i="2"/>
  <c r="K1007" i="2"/>
  <c r="D1006" i="2"/>
  <c r="E1006" i="2"/>
  <c r="G1006" i="2"/>
  <c r="J1006" i="2"/>
  <c r="K1006" i="2"/>
  <c r="D1005" i="2"/>
  <c r="E1005" i="2"/>
  <c r="G1005" i="2"/>
  <c r="J1005" i="2"/>
  <c r="K1005" i="2"/>
  <c r="D1004" i="2"/>
  <c r="E1004" i="2"/>
  <c r="G1004" i="2"/>
  <c r="J1004" i="2"/>
  <c r="K1004" i="2"/>
  <c r="D1003" i="2"/>
  <c r="E1003" i="2"/>
  <c r="G1003" i="2"/>
  <c r="J1003" i="2"/>
  <c r="K1003" i="2"/>
  <c r="D1002" i="2"/>
  <c r="E1002" i="2"/>
  <c r="G1002" i="2"/>
  <c r="J1002" i="2"/>
  <c r="K1002" i="2"/>
  <c r="D1001" i="2"/>
  <c r="E1001" i="2"/>
  <c r="G1001" i="2"/>
  <c r="J1001" i="2"/>
  <c r="K1001" i="2"/>
  <c r="D1000" i="2"/>
  <c r="E1000" i="2"/>
  <c r="G1000" i="2"/>
  <c r="J1000" i="2"/>
  <c r="K1000" i="2"/>
  <c r="D999" i="2" l="1"/>
  <c r="E999" i="2"/>
  <c r="G999" i="2"/>
  <c r="J999" i="2"/>
  <c r="K999" i="2"/>
  <c r="D998" i="2"/>
  <c r="E998" i="2"/>
  <c r="G998" i="2"/>
  <c r="J998" i="2"/>
  <c r="K998" i="2"/>
  <c r="D997" i="2"/>
  <c r="E997" i="2"/>
  <c r="G997" i="2"/>
  <c r="J997" i="2"/>
  <c r="K997" i="2"/>
  <c r="D996" i="2"/>
  <c r="E996" i="2"/>
  <c r="G996" i="2"/>
  <c r="J996" i="2"/>
  <c r="K996" i="2"/>
  <c r="D995" i="2"/>
  <c r="E995" i="2"/>
  <c r="G995" i="2"/>
  <c r="J995" i="2"/>
  <c r="K995" i="2"/>
  <c r="D994" i="2"/>
  <c r="E994" i="2"/>
  <c r="G994" i="2"/>
  <c r="J994" i="2"/>
  <c r="K994" i="2"/>
  <c r="D993" i="2"/>
  <c r="E993" i="2"/>
  <c r="G993" i="2"/>
  <c r="J993" i="2"/>
  <c r="K993" i="2"/>
  <c r="D992" i="2"/>
  <c r="E992" i="2"/>
  <c r="G992" i="2"/>
  <c r="J992" i="2"/>
  <c r="K992" i="2"/>
  <c r="D991" i="2"/>
  <c r="E991" i="2"/>
  <c r="G991" i="2"/>
  <c r="J991" i="2"/>
  <c r="K991" i="2"/>
  <c r="D990" i="2"/>
  <c r="E990" i="2"/>
  <c r="G990" i="2"/>
  <c r="J990" i="2"/>
  <c r="K990" i="2"/>
  <c r="D989" i="2"/>
  <c r="E989" i="2"/>
  <c r="G989" i="2"/>
  <c r="J989" i="2"/>
  <c r="K989" i="2"/>
  <c r="D988" i="2"/>
  <c r="E988" i="2"/>
  <c r="G988" i="2"/>
  <c r="J988" i="2"/>
  <c r="K988" i="2"/>
  <c r="D987" i="2"/>
  <c r="E987" i="2"/>
  <c r="G987" i="2"/>
  <c r="J987" i="2"/>
  <c r="K987" i="2"/>
  <c r="D986" i="2"/>
  <c r="E986" i="2"/>
  <c r="G986" i="2"/>
  <c r="J986" i="2"/>
  <c r="K986" i="2"/>
  <c r="D985" i="2"/>
  <c r="E985" i="2"/>
  <c r="G985" i="2"/>
  <c r="J985" i="2"/>
  <c r="K985" i="2"/>
  <c r="D984" i="2"/>
  <c r="E984" i="2"/>
  <c r="G984" i="2"/>
  <c r="J984" i="2"/>
  <c r="K984" i="2"/>
  <c r="D983" i="2"/>
  <c r="E983" i="2"/>
  <c r="G983" i="2"/>
  <c r="J983" i="2"/>
  <c r="K983" i="2"/>
  <c r="D982" i="2"/>
  <c r="E982" i="2"/>
  <c r="G982" i="2"/>
  <c r="J982" i="2"/>
  <c r="K982" i="2"/>
  <c r="D981" i="2"/>
  <c r="E981" i="2"/>
  <c r="G981" i="2"/>
  <c r="J981" i="2"/>
  <c r="K981" i="2"/>
  <c r="D980" i="2"/>
  <c r="E980" i="2"/>
  <c r="G980" i="2"/>
  <c r="J980" i="2"/>
  <c r="K980" i="2"/>
  <c r="D979" i="2"/>
  <c r="E979" i="2"/>
  <c r="G979" i="2"/>
  <c r="J979" i="2"/>
  <c r="K979" i="2"/>
  <c r="D978" i="2"/>
  <c r="E978" i="2"/>
  <c r="G978" i="2"/>
  <c r="J978" i="2"/>
  <c r="K978" i="2"/>
  <c r="D977" i="2"/>
  <c r="E977" i="2"/>
  <c r="G977" i="2"/>
  <c r="J977" i="2"/>
  <c r="K977" i="2"/>
  <c r="D976" i="2"/>
  <c r="E976" i="2"/>
  <c r="G976" i="2"/>
  <c r="J976" i="2"/>
  <c r="K976" i="2"/>
  <c r="D975" i="2"/>
  <c r="E975" i="2"/>
  <c r="G975" i="2"/>
  <c r="J975" i="2"/>
  <c r="K975" i="2"/>
  <c r="D974" i="2"/>
  <c r="E974" i="2"/>
  <c r="G974" i="2"/>
  <c r="J974" i="2"/>
  <c r="K974" i="2"/>
  <c r="D973" i="2"/>
  <c r="E973" i="2"/>
  <c r="G973" i="2"/>
  <c r="J973" i="2"/>
  <c r="K973" i="2"/>
  <c r="D972" i="2"/>
  <c r="E972" i="2"/>
  <c r="G972" i="2"/>
  <c r="J972" i="2"/>
  <c r="K972" i="2"/>
  <c r="D971" i="2"/>
  <c r="E971" i="2"/>
  <c r="G971" i="2"/>
  <c r="J971" i="2"/>
  <c r="K971" i="2"/>
  <c r="D970" i="2"/>
  <c r="E970" i="2"/>
  <c r="G970" i="2"/>
  <c r="J970" i="2"/>
  <c r="K970" i="2"/>
  <c r="D969" i="2"/>
  <c r="E969" i="2"/>
  <c r="G969" i="2"/>
  <c r="J969" i="2"/>
  <c r="K969" i="2"/>
  <c r="D968" i="2" l="1"/>
  <c r="E968" i="2"/>
  <c r="G968" i="2"/>
  <c r="J968" i="2"/>
  <c r="K968" i="2"/>
  <c r="D967" i="2"/>
  <c r="E967" i="2"/>
  <c r="G967" i="2"/>
  <c r="J967" i="2"/>
  <c r="K967" i="2"/>
  <c r="D966" i="2"/>
  <c r="E966" i="2"/>
  <c r="G966" i="2"/>
  <c r="J966" i="2"/>
  <c r="K966" i="2"/>
  <c r="D965" i="2"/>
  <c r="E965" i="2"/>
  <c r="G965" i="2"/>
  <c r="J965" i="2"/>
  <c r="K965" i="2"/>
  <c r="D964" i="2"/>
  <c r="E964" i="2"/>
  <c r="G964" i="2"/>
  <c r="J964" i="2"/>
  <c r="K964" i="2"/>
  <c r="D963" i="2"/>
  <c r="E963" i="2"/>
  <c r="G963" i="2"/>
  <c r="J963" i="2"/>
  <c r="K963" i="2"/>
  <c r="D962" i="2"/>
  <c r="E962" i="2"/>
  <c r="G962" i="2"/>
  <c r="J962" i="2"/>
  <c r="K962" i="2"/>
  <c r="D961" i="2"/>
  <c r="E961" i="2"/>
  <c r="G961" i="2"/>
  <c r="J961" i="2"/>
  <c r="K961" i="2"/>
  <c r="D960" i="2"/>
  <c r="E960" i="2"/>
  <c r="G960" i="2"/>
  <c r="J960" i="2"/>
  <c r="K960" i="2"/>
  <c r="D959" i="2"/>
  <c r="E959" i="2"/>
  <c r="G959" i="2"/>
  <c r="J959" i="2"/>
  <c r="K959" i="2"/>
  <c r="D958" i="2"/>
  <c r="E958" i="2"/>
  <c r="G958" i="2"/>
  <c r="J958" i="2"/>
  <c r="K958" i="2"/>
  <c r="D957" i="2"/>
  <c r="E957" i="2"/>
  <c r="G957" i="2"/>
  <c r="J957" i="2"/>
  <c r="K957" i="2"/>
  <c r="D956" i="2"/>
  <c r="E956" i="2"/>
  <c r="G956" i="2"/>
  <c r="J956" i="2"/>
  <c r="K956" i="2"/>
  <c r="D955" i="2"/>
  <c r="E955" i="2"/>
  <c r="G955" i="2"/>
  <c r="J955" i="2"/>
  <c r="K955" i="2"/>
  <c r="D954" i="2"/>
  <c r="E954" i="2"/>
  <c r="G954" i="2"/>
  <c r="J954" i="2"/>
  <c r="K954" i="2"/>
  <c r="D953" i="2"/>
  <c r="E953" i="2"/>
  <c r="G953" i="2"/>
  <c r="J953" i="2"/>
  <c r="K953" i="2"/>
  <c r="D952" i="2"/>
  <c r="E952" i="2"/>
  <c r="G952" i="2"/>
  <c r="J952" i="2"/>
  <c r="K952" i="2"/>
  <c r="D951" i="2"/>
  <c r="E951" i="2"/>
  <c r="G951" i="2"/>
  <c r="J951" i="2"/>
  <c r="K951" i="2"/>
  <c r="D950" i="2"/>
  <c r="E950" i="2"/>
  <c r="G950" i="2"/>
  <c r="J950" i="2"/>
  <c r="K950" i="2"/>
  <c r="D949" i="2"/>
  <c r="E949" i="2"/>
  <c r="G949" i="2"/>
  <c r="J949" i="2"/>
  <c r="K949" i="2"/>
  <c r="D948" i="2"/>
  <c r="E948" i="2"/>
  <c r="G948" i="2"/>
  <c r="J948" i="2"/>
  <c r="K948" i="2"/>
  <c r="D947" i="2"/>
  <c r="E947" i="2"/>
  <c r="G947" i="2"/>
  <c r="J947" i="2"/>
  <c r="K947" i="2"/>
  <c r="D946" i="2"/>
  <c r="E946" i="2"/>
  <c r="G946" i="2"/>
  <c r="J946" i="2"/>
  <c r="K946" i="2"/>
  <c r="D945" i="2"/>
  <c r="E945" i="2"/>
  <c r="G945" i="2"/>
  <c r="J945" i="2"/>
  <c r="K945" i="2"/>
  <c r="D944" i="2"/>
  <c r="E944" i="2"/>
  <c r="G944" i="2"/>
  <c r="J944" i="2"/>
  <c r="K944" i="2"/>
  <c r="D943" i="2"/>
  <c r="E943" i="2"/>
  <c r="G943" i="2"/>
  <c r="J943" i="2"/>
  <c r="K943" i="2"/>
  <c r="D942" i="2"/>
  <c r="E942" i="2"/>
  <c r="G942" i="2"/>
  <c r="J942" i="2"/>
  <c r="K942" i="2"/>
  <c r="D941" i="2"/>
  <c r="E941" i="2"/>
  <c r="G941" i="2"/>
  <c r="J941" i="2"/>
  <c r="K941" i="2"/>
  <c r="D940" i="2"/>
  <c r="E940" i="2"/>
  <c r="G940" i="2"/>
  <c r="J940" i="2"/>
  <c r="K940" i="2"/>
  <c r="D939" i="2"/>
  <c r="E939" i="2"/>
  <c r="G939" i="2"/>
  <c r="J939" i="2"/>
  <c r="K939" i="2"/>
  <c r="D938" i="2"/>
  <c r="E938" i="2"/>
  <c r="G938" i="2"/>
  <c r="J938" i="2"/>
  <c r="K938" i="2"/>
  <c r="D937" i="2"/>
  <c r="E937" i="2"/>
  <c r="G937" i="2"/>
  <c r="J937" i="2"/>
  <c r="K937" i="2"/>
  <c r="D936" i="2"/>
  <c r="E936" i="2"/>
  <c r="G936" i="2"/>
  <c r="J936" i="2"/>
  <c r="K936" i="2"/>
  <c r="D935" i="2"/>
  <c r="E935" i="2"/>
  <c r="G935" i="2"/>
  <c r="J935" i="2"/>
  <c r="K935" i="2"/>
  <c r="D934" i="2"/>
  <c r="E934" i="2"/>
  <c r="G934" i="2"/>
  <c r="J934" i="2"/>
  <c r="K934" i="2"/>
  <c r="D933" i="2"/>
  <c r="E933" i="2"/>
  <c r="G933" i="2"/>
  <c r="J933" i="2"/>
  <c r="K933" i="2"/>
  <c r="D932" i="2" l="1"/>
  <c r="E932" i="2"/>
  <c r="G932" i="2"/>
  <c r="J932" i="2"/>
  <c r="K932" i="2"/>
  <c r="D931" i="2"/>
  <c r="E931" i="2"/>
  <c r="G931" i="2"/>
  <c r="J931" i="2"/>
  <c r="K931" i="2"/>
  <c r="D930" i="2"/>
  <c r="E930" i="2"/>
  <c r="G930" i="2"/>
  <c r="J930" i="2"/>
  <c r="K930" i="2"/>
  <c r="D929" i="2"/>
  <c r="E929" i="2"/>
  <c r="G929" i="2"/>
  <c r="J929" i="2"/>
  <c r="K929" i="2"/>
  <c r="D928" i="2"/>
  <c r="E928" i="2"/>
  <c r="G928" i="2"/>
  <c r="J928" i="2"/>
  <c r="K928" i="2"/>
  <c r="D927" i="2"/>
  <c r="E927" i="2"/>
  <c r="G927" i="2"/>
  <c r="J927" i="2"/>
  <c r="K927" i="2"/>
  <c r="D926" i="2"/>
  <c r="E926" i="2"/>
  <c r="G926" i="2"/>
  <c r="J926" i="2"/>
  <c r="K926" i="2"/>
  <c r="D925" i="2"/>
  <c r="E925" i="2"/>
  <c r="G925" i="2"/>
  <c r="J925" i="2"/>
  <c r="K925" i="2"/>
  <c r="D924" i="2"/>
  <c r="E924" i="2"/>
  <c r="G924" i="2"/>
  <c r="J924" i="2"/>
  <c r="K924" i="2"/>
  <c r="D923" i="2"/>
  <c r="E923" i="2"/>
  <c r="G923" i="2"/>
  <c r="J923" i="2"/>
  <c r="K923" i="2"/>
  <c r="X161" i="13" l="1"/>
  <c r="Y161" i="13" s="1"/>
  <c r="X160" i="13"/>
  <c r="Y160" i="13" s="1"/>
  <c r="X159" i="13"/>
  <c r="Y159" i="13" s="1"/>
  <c r="X158" i="13"/>
  <c r="Y158" i="13" s="1"/>
  <c r="X157" i="13"/>
  <c r="Y157" i="13" s="1"/>
  <c r="X156" i="13"/>
  <c r="Y156" i="13" s="1"/>
  <c r="X155" i="13"/>
  <c r="Y155" i="13" s="1"/>
  <c r="X154" i="13"/>
  <c r="Y154" i="13" s="1"/>
  <c r="X153" i="13"/>
  <c r="Y153" i="13" s="1"/>
  <c r="X152" i="13"/>
  <c r="Y152" i="13" s="1"/>
  <c r="X151" i="13"/>
  <c r="Y151" i="13" s="1"/>
  <c r="X150" i="13"/>
  <c r="Y150" i="13" s="1"/>
  <c r="X149" i="13"/>
  <c r="Y149" i="13" s="1"/>
  <c r="X148" i="13"/>
  <c r="Y148" i="13" s="1"/>
  <c r="X147" i="13"/>
  <c r="Y147" i="13" s="1"/>
  <c r="X146" i="13"/>
  <c r="Y146" i="13" s="1"/>
  <c r="X145" i="13"/>
  <c r="Y145" i="13" s="1"/>
  <c r="X144" i="13"/>
  <c r="Y144" i="13" s="1"/>
  <c r="X143" i="13"/>
  <c r="Y143" i="13" s="1"/>
  <c r="X142" i="13"/>
  <c r="Y142" i="13" s="1"/>
  <c r="X141" i="13"/>
  <c r="Y141" i="13" s="1"/>
  <c r="X140" i="13"/>
  <c r="Y140" i="13" s="1"/>
  <c r="X139" i="13"/>
  <c r="Y139" i="13" s="1"/>
  <c r="X138" i="13"/>
  <c r="Y138" i="13" s="1"/>
  <c r="X137" i="13"/>
  <c r="Y137" i="13" s="1"/>
  <c r="X136" i="13"/>
  <c r="Y136" i="13" s="1"/>
  <c r="X135" i="13"/>
  <c r="Y135" i="13" s="1"/>
  <c r="X134" i="13"/>
  <c r="Y134" i="13" s="1"/>
  <c r="X133" i="13"/>
  <c r="Y133" i="13" s="1"/>
  <c r="X132" i="13"/>
  <c r="Y132" i="13" s="1"/>
  <c r="X131" i="13"/>
  <c r="Y131" i="13" s="1"/>
  <c r="X130" i="13"/>
  <c r="Y130" i="13" s="1"/>
  <c r="X129" i="13"/>
  <c r="Y129" i="13" s="1"/>
  <c r="X128" i="13"/>
  <c r="Y128" i="13" s="1"/>
  <c r="X127" i="13"/>
  <c r="Y127" i="13" s="1"/>
  <c r="X126" i="13"/>
  <c r="Y126" i="13" s="1"/>
  <c r="X125" i="13"/>
  <c r="Y125" i="13" s="1"/>
  <c r="X124" i="13"/>
  <c r="Y124" i="13" s="1"/>
  <c r="X123" i="13"/>
  <c r="Y123" i="13" s="1"/>
  <c r="X122" i="13"/>
  <c r="Y122" i="13" s="1"/>
  <c r="X121" i="13"/>
  <c r="Y121" i="13" s="1"/>
  <c r="X120" i="13"/>
  <c r="Y120" i="13" s="1"/>
  <c r="X119" i="13"/>
  <c r="Y119" i="13" s="1"/>
  <c r="X118" i="13"/>
  <c r="Y118" i="13" s="1"/>
  <c r="X117" i="13"/>
  <c r="Y117" i="13" s="1"/>
  <c r="X116" i="13"/>
  <c r="Y116" i="13" s="1"/>
  <c r="X115" i="13"/>
  <c r="Y115" i="13" s="1"/>
  <c r="X114" i="13"/>
  <c r="Y114" i="13" s="1"/>
  <c r="X113" i="13"/>
  <c r="Y113" i="13" s="1"/>
  <c r="X112" i="13"/>
  <c r="Y112" i="13" s="1"/>
  <c r="X111" i="13"/>
  <c r="Y111" i="13" s="1"/>
  <c r="X110" i="13"/>
  <c r="Y110" i="13" s="1"/>
  <c r="X109" i="13"/>
  <c r="Y109" i="13" s="1"/>
  <c r="X108" i="13"/>
  <c r="Y108" i="13" s="1"/>
  <c r="X107" i="13"/>
  <c r="Y107" i="13" s="1"/>
  <c r="X106" i="13"/>
  <c r="Y106" i="13" s="1"/>
  <c r="X105" i="13"/>
  <c r="Y105" i="13" s="1"/>
  <c r="X104" i="13"/>
  <c r="Y104" i="13" s="1"/>
  <c r="X103" i="13"/>
  <c r="Y103" i="13" s="1"/>
  <c r="X102" i="13"/>
  <c r="Y102" i="13" s="1"/>
  <c r="X101" i="13"/>
  <c r="Y101" i="13" s="1"/>
  <c r="X100" i="13"/>
  <c r="Y100" i="13" s="1"/>
  <c r="X99" i="13"/>
  <c r="Y99" i="13" s="1"/>
  <c r="X98" i="13"/>
  <c r="Y98" i="13" s="1"/>
  <c r="X97" i="13"/>
  <c r="Y97" i="13" s="1"/>
  <c r="X96" i="13"/>
  <c r="Y96" i="13" s="1"/>
  <c r="X95" i="13"/>
  <c r="Y95" i="13" s="1"/>
  <c r="X94" i="13"/>
  <c r="Y94" i="13" s="1"/>
  <c r="X93" i="13"/>
  <c r="Y93" i="13" s="1"/>
  <c r="X92" i="13"/>
  <c r="Y92" i="13" s="1"/>
  <c r="X91" i="13"/>
  <c r="Y91" i="13" s="1"/>
  <c r="X90" i="13"/>
  <c r="Y90" i="13" s="1"/>
  <c r="D922" i="2" l="1"/>
  <c r="E922" i="2"/>
  <c r="G922" i="2"/>
  <c r="J922" i="2"/>
  <c r="K922" i="2"/>
  <c r="D921" i="2"/>
  <c r="E921" i="2"/>
  <c r="G921" i="2"/>
  <c r="J921" i="2"/>
  <c r="K921" i="2"/>
  <c r="D920" i="2"/>
  <c r="E920" i="2"/>
  <c r="G920" i="2"/>
  <c r="J920" i="2"/>
  <c r="K920" i="2"/>
  <c r="D919" i="2"/>
  <c r="E919" i="2"/>
  <c r="G919" i="2"/>
  <c r="J919" i="2"/>
  <c r="K919" i="2"/>
  <c r="D918" i="2"/>
  <c r="E918" i="2"/>
  <c r="G918" i="2"/>
  <c r="J918" i="2"/>
  <c r="K918" i="2"/>
  <c r="D917" i="2"/>
  <c r="E917" i="2"/>
  <c r="G917" i="2"/>
  <c r="J917" i="2"/>
  <c r="K917" i="2"/>
  <c r="D916" i="2"/>
  <c r="E916" i="2"/>
  <c r="G916" i="2"/>
  <c r="J916" i="2"/>
  <c r="K916" i="2"/>
  <c r="D915" i="2"/>
  <c r="E915" i="2"/>
  <c r="G915" i="2"/>
  <c r="J915" i="2"/>
  <c r="K915" i="2"/>
  <c r="D914" i="2"/>
  <c r="E914" i="2"/>
  <c r="G914" i="2"/>
  <c r="J914" i="2"/>
  <c r="K914" i="2"/>
  <c r="D913" i="2"/>
  <c r="E913" i="2"/>
  <c r="G913" i="2"/>
  <c r="J913" i="2"/>
  <c r="K913" i="2"/>
  <c r="D912" i="2"/>
  <c r="E912" i="2"/>
  <c r="G912" i="2"/>
  <c r="J912" i="2"/>
  <c r="K912" i="2"/>
  <c r="D911" i="2"/>
  <c r="E911" i="2"/>
  <c r="G911" i="2"/>
  <c r="J911" i="2"/>
  <c r="K911" i="2"/>
  <c r="D910" i="2"/>
  <c r="E910" i="2"/>
  <c r="G910" i="2"/>
  <c r="J910" i="2"/>
  <c r="K910" i="2"/>
  <c r="D909" i="2"/>
  <c r="E909" i="2"/>
  <c r="G909" i="2"/>
  <c r="J909" i="2"/>
  <c r="K909" i="2"/>
  <c r="D908" i="2"/>
  <c r="E908" i="2"/>
  <c r="G908" i="2"/>
  <c r="J908" i="2"/>
  <c r="K908" i="2"/>
  <c r="D907" i="2"/>
  <c r="E907" i="2"/>
  <c r="G907" i="2"/>
  <c r="J907" i="2"/>
  <c r="K907" i="2"/>
  <c r="D906" i="2"/>
  <c r="E906" i="2"/>
  <c r="G906" i="2"/>
  <c r="J906" i="2"/>
  <c r="K906" i="2"/>
  <c r="D905" i="2"/>
  <c r="E905" i="2"/>
  <c r="G905" i="2"/>
  <c r="J905" i="2"/>
  <c r="K905" i="2"/>
  <c r="D904" i="2"/>
  <c r="E904" i="2"/>
  <c r="G904" i="2"/>
  <c r="J904" i="2"/>
  <c r="K904" i="2"/>
  <c r="D903" i="2"/>
  <c r="E903" i="2"/>
  <c r="G903" i="2"/>
  <c r="J903" i="2"/>
  <c r="K903" i="2"/>
  <c r="D902" i="2"/>
  <c r="E902" i="2"/>
  <c r="G902" i="2"/>
  <c r="J902" i="2"/>
  <c r="K902" i="2"/>
  <c r="D901" i="2"/>
  <c r="E901" i="2"/>
  <c r="G901" i="2"/>
  <c r="J901" i="2"/>
  <c r="K901" i="2"/>
  <c r="D900" i="2"/>
  <c r="E900" i="2"/>
  <c r="G900" i="2"/>
  <c r="J900" i="2"/>
  <c r="K900" i="2"/>
  <c r="D899" i="2"/>
  <c r="E899" i="2"/>
  <c r="G899" i="2"/>
  <c r="J899" i="2"/>
  <c r="K899" i="2"/>
  <c r="D898" i="2"/>
  <c r="E898" i="2"/>
  <c r="G898" i="2"/>
  <c r="J898" i="2"/>
  <c r="K898" i="2"/>
  <c r="D897" i="2"/>
  <c r="E897" i="2"/>
  <c r="G897" i="2"/>
  <c r="J897" i="2"/>
  <c r="K897" i="2"/>
  <c r="D896" i="2" l="1"/>
  <c r="E896" i="2"/>
  <c r="G896" i="2"/>
  <c r="J896" i="2"/>
  <c r="K896" i="2"/>
  <c r="D895" i="2"/>
  <c r="E895" i="2"/>
  <c r="G895" i="2"/>
  <c r="J895" i="2"/>
  <c r="K895" i="2"/>
  <c r="D894" i="2"/>
  <c r="E894" i="2"/>
  <c r="G894" i="2"/>
  <c r="J894" i="2"/>
  <c r="K894" i="2"/>
  <c r="D893" i="2"/>
  <c r="E893" i="2"/>
  <c r="G893" i="2"/>
  <c r="J893" i="2"/>
  <c r="K893" i="2"/>
  <c r="D892" i="2"/>
  <c r="E892" i="2"/>
  <c r="G892" i="2"/>
  <c r="J892" i="2"/>
  <c r="K892" i="2"/>
  <c r="D891" i="2"/>
  <c r="E891" i="2"/>
  <c r="G891" i="2"/>
  <c r="J891" i="2"/>
  <c r="K891" i="2"/>
  <c r="D890" i="2" l="1"/>
  <c r="E890" i="2"/>
  <c r="G890" i="2"/>
  <c r="J890" i="2"/>
  <c r="K890" i="2"/>
  <c r="D889" i="2"/>
  <c r="E889" i="2"/>
  <c r="G889" i="2"/>
  <c r="J889" i="2"/>
  <c r="K889" i="2"/>
  <c r="D888" i="2"/>
  <c r="E888" i="2"/>
  <c r="G888" i="2"/>
  <c r="J888" i="2"/>
  <c r="K888" i="2"/>
  <c r="D887" i="2"/>
  <c r="E887" i="2"/>
  <c r="G887" i="2"/>
  <c r="J887" i="2"/>
  <c r="K887" i="2"/>
  <c r="D886" i="2"/>
  <c r="E886" i="2"/>
  <c r="G886" i="2"/>
  <c r="J886" i="2"/>
  <c r="K886" i="2"/>
  <c r="D885" i="2"/>
  <c r="E885" i="2"/>
  <c r="G885" i="2"/>
  <c r="J885" i="2"/>
  <c r="K885" i="2"/>
  <c r="D884" i="2"/>
  <c r="E884" i="2"/>
  <c r="G884" i="2"/>
  <c r="J884" i="2"/>
  <c r="K884" i="2"/>
  <c r="D883" i="2"/>
  <c r="E883" i="2"/>
  <c r="G883" i="2"/>
  <c r="J883" i="2"/>
  <c r="K883" i="2"/>
  <c r="D882" i="2" l="1"/>
  <c r="E882" i="2"/>
  <c r="G882" i="2"/>
  <c r="J882" i="2"/>
  <c r="K882" i="2"/>
  <c r="D881" i="2" l="1"/>
  <c r="E881" i="2"/>
  <c r="G881" i="2"/>
  <c r="J881" i="2"/>
  <c r="K881" i="2"/>
  <c r="D880" i="2" l="1"/>
  <c r="E880" i="2"/>
  <c r="G880" i="2"/>
  <c r="J880" i="2"/>
  <c r="K880" i="2"/>
  <c r="D879" i="2" l="1"/>
  <c r="E879" i="2"/>
  <c r="G879" i="2"/>
  <c r="J879" i="2"/>
  <c r="K879" i="2"/>
  <c r="D878" i="2"/>
  <c r="E878" i="2"/>
  <c r="G878" i="2"/>
  <c r="J878" i="2"/>
  <c r="K878" i="2"/>
  <c r="D877" i="2"/>
  <c r="E877" i="2"/>
  <c r="G877" i="2"/>
  <c r="J877" i="2"/>
  <c r="K877" i="2"/>
  <c r="D876" i="2"/>
  <c r="E876" i="2"/>
  <c r="G876" i="2"/>
  <c r="J876" i="2"/>
  <c r="K876" i="2"/>
  <c r="D875" i="2"/>
  <c r="E875" i="2"/>
  <c r="G875" i="2"/>
  <c r="J875" i="2"/>
  <c r="K875" i="2"/>
  <c r="D874" i="2"/>
  <c r="E874" i="2"/>
  <c r="G874" i="2"/>
  <c r="J874" i="2"/>
  <c r="K874" i="2"/>
  <c r="D873" i="2"/>
  <c r="E873" i="2"/>
  <c r="G873" i="2"/>
  <c r="J873" i="2"/>
  <c r="K873" i="2"/>
  <c r="D872" i="2"/>
  <c r="E872" i="2"/>
  <c r="G872" i="2"/>
  <c r="J872" i="2"/>
  <c r="K872" i="2"/>
  <c r="D871" i="2"/>
  <c r="E871" i="2"/>
  <c r="G871" i="2"/>
  <c r="J871" i="2"/>
  <c r="K871" i="2"/>
  <c r="D870" i="2"/>
  <c r="E870" i="2"/>
  <c r="G870" i="2"/>
  <c r="J870" i="2"/>
  <c r="K870" i="2"/>
  <c r="D869" i="2"/>
  <c r="E869" i="2"/>
  <c r="G869" i="2"/>
  <c r="J869" i="2"/>
  <c r="K869" i="2"/>
  <c r="D868" i="2"/>
  <c r="E868" i="2"/>
  <c r="G868" i="2"/>
  <c r="J868" i="2"/>
  <c r="K868" i="2"/>
  <c r="D867" i="2"/>
  <c r="E867" i="2"/>
  <c r="G867" i="2"/>
  <c r="J867" i="2"/>
  <c r="K867" i="2"/>
  <c r="D866" i="2"/>
  <c r="E866" i="2"/>
  <c r="G866" i="2"/>
  <c r="J866" i="2"/>
  <c r="K866" i="2"/>
  <c r="D865" i="2"/>
  <c r="E865" i="2"/>
  <c r="G865" i="2"/>
  <c r="J865" i="2"/>
  <c r="K865" i="2"/>
  <c r="D864" i="2"/>
  <c r="E864" i="2"/>
  <c r="G864" i="2"/>
  <c r="J864" i="2"/>
  <c r="K864" i="2"/>
  <c r="D863" i="2"/>
  <c r="E863" i="2"/>
  <c r="G863" i="2"/>
  <c r="J863" i="2"/>
  <c r="K863" i="2"/>
  <c r="D862" i="2"/>
  <c r="E862" i="2"/>
  <c r="G862" i="2"/>
  <c r="J862" i="2"/>
  <c r="K862" i="2"/>
  <c r="D861" i="2" l="1"/>
  <c r="E861" i="2"/>
  <c r="G861" i="2"/>
  <c r="J861" i="2"/>
  <c r="K861" i="2"/>
  <c r="D860" i="2"/>
  <c r="E860" i="2"/>
  <c r="G860" i="2"/>
  <c r="J860" i="2"/>
  <c r="K860" i="2"/>
  <c r="D859" i="2"/>
  <c r="E859" i="2"/>
  <c r="G859" i="2"/>
  <c r="J859" i="2"/>
  <c r="K859" i="2"/>
  <c r="D858" i="2"/>
  <c r="E858" i="2"/>
  <c r="G858" i="2"/>
  <c r="J858" i="2"/>
  <c r="K858" i="2"/>
  <c r="D857" i="2"/>
  <c r="E857" i="2"/>
  <c r="G857" i="2"/>
  <c r="J857" i="2"/>
  <c r="K857" i="2"/>
  <c r="D856" i="2"/>
  <c r="E856" i="2"/>
  <c r="G856" i="2"/>
  <c r="J856" i="2"/>
  <c r="K856" i="2"/>
  <c r="D855" i="2"/>
  <c r="E855" i="2"/>
  <c r="G855" i="2"/>
  <c r="J855" i="2"/>
  <c r="K855" i="2"/>
  <c r="D854" i="2"/>
  <c r="E854" i="2"/>
  <c r="G854" i="2"/>
  <c r="J854" i="2"/>
  <c r="K854" i="2"/>
  <c r="D853" i="2"/>
  <c r="E853" i="2"/>
  <c r="G853" i="2"/>
  <c r="J853" i="2"/>
  <c r="K853" i="2"/>
  <c r="D852" i="2"/>
  <c r="E852" i="2"/>
  <c r="G852" i="2"/>
  <c r="J852" i="2"/>
  <c r="K852" i="2"/>
  <c r="D851" i="2"/>
  <c r="E851" i="2"/>
  <c r="G851" i="2"/>
  <c r="J851" i="2"/>
  <c r="K851" i="2"/>
  <c r="D850" i="2"/>
  <c r="E850" i="2"/>
  <c r="G850" i="2"/>
  <c r="J850" i="2"/>
  <c r="K850" i="2"/>
  <c r="D849" i="2"/>
  <c r="E849" i="2"/>
  <c r="G849" i="2"/>
  <c r="J849" i="2"/>
  <c r="K849" i="2"/>
  <c r="D848" i="2"/>
  <c r="E848" i="2"/>
  <c r="G848" i="2"/>
  <c r="J848" i="2"/>
  <c r="K848" i="2"/>
  <c r="D847" i="2"/>
  <c r="E847" i="2"/>
  <c r="G847" i="2"/>
  <c r="J847" i="2"/>
  <c r="K847" i="2"/>
  <c r="D846" i="2"/>
  <c r="E846" i="2"/>
  <c r="G846" i="2"/>
  <c r="J846" i="2"/>
  <c r="K846" i="2"/>
  <c r="D845" i="2"/>
  <c r="E845" i="2"/>
  <c r="G845" i="2"/>
  <c r="J845" i="2"/>
  <c r="K845" i="2"/>
  <c r="D844" i="2"/>
  <c r="E844" i="2"/>
  <c r="G844" i="2"/>
  <c r="J844" i="2"/>
  <c r="K844" i="2"/>
  <c r="D843" i="2"/>
  <c r="E843" i="2"/>
  <c r="G843" i="2"/>
  <c r="J843" i="2"/>
  <c r="K843" i="2"/>
  <c r="D842" i="2"/>
  <c r="E842" i="2"/>
  <c r="G842" i="2"/>
  <c r="J842" i="2"/>
  <c r="K842" i="2"/>
  <c r="D841" i="2"/>
  <c r="E841" i="2"/>
  <c r="G841" i="2"/>
  <c r="J841" i="2"/>
  <c r="K841" i="2"/>
  <c r="D840" i="2"/>
  <c r="E840" i="2"/>
  <c r="G840" i="2"/>
  <c r="J840" i="2"/>
  <c r="K840" i="2"/>
  <c r="D839" i="2"/>
  <c r="E839" i="2"/>
  <c r="G839" i="2"/>
  <c r="J839" i="2"/>
  <c r="K839" i="2"/>
  <c r="D838" i="2"/>
  <c r="E838" i="2"/>
  <c r="G838" i="2"/>
  <c r="J838" i="2"/>
  <c r="K838" i="2"/>
  <c r="D837" i="2"/>
  <c r="E837" i="2"/>
  <c r="G837" i="2"/>
  <c r="J837" i="2"/>
  <c r="K837" i="2"/>
  <c r="D836" i="2"/>
  <c r="E836" i="2"/>
  <c r="G836" i="2"/>
  <c r="J836" i="2"/>
  <c r="K836" i="2"/>
  <c r="D835" i="2"/>
  <c r="E835" i="2"/>
  <c r="G835" i="2"/>
  <c r="J835" i="2"/>
  <c r="K835" i="2"/>
  <c r="D834" i="2" l="1"/>
  <c r="E834" i="2"/>
  <c r="G834" i="2"/>
  <c r="J834" i="2"/>
  <c r="K834" i="2"/>
  <c r="D833" i="2"/>
  <c r="E833" i="2"/>
  <c r="G833" i="2"/>
  <c r="J833" i="2"/>
  <c r="K833" i="2"/>
  <c r="D832" i="2"/>
  <c r="E832" i="2"/>
  <c r="G832" i="2"/>
  <c r="J832" i="2"/>
  <c r="K832" i="2"/>
  <c r="D831" i="2"/>
  <c r="E831" i="2"/>
  <c r="G831" i="2"/>
  <c r="J831" i="2"/>
  <c r="K831" i="2"/>
  <c r="D830" i="2"/>
  <c r="E830" i="2"/>
  <c r="G830" i="2"/>
  <c r="J830" i="2"/>
  <c r="K830" i="2"/>
  <c r="D829" i="2"/>
  <c r="E829" i="2"/>
  <c r="G829" i="2"/>
  <c r="J829" i="2"/>
  <c r="K829" i="2"/>
  <c r="D828" i="2"/>
  <c r="E828" i="2"/>
  <c r="G828" i="2"/>
  <c r="J828" i="2"/>
  <c r="K828" i="2"/>
  <c r="D827" i="2"/>
  <c r="E827" i="2"/>
  <c r="G827" i="2"/>
  <c r="J827" i="2"/>
  <c r="K827" i="2"/>
  <c r="D826" i="2"/>
  <c r="E826" i="2"/>
  <c r="G826" i="2"/>
  <c r="J826" i="2"/>
  <c r="K826" i="2"/>
  <c r="D825" i="2"/>
  <c r="E825" i="2"/>
  <c r="G825" i="2"/>
  <c r="J825" i="2"/>
  <c r="K825" i="2"/>
  <c r="D824" i="2"/>
  <c r="E824" i="2"/>
  <c r="G824" i="2"/>
  <c r="J824" i="2"/>
  <c r="K824" i="2"/>
  <c r="D823" i="2"/>
  <c r="E823" i="2"/>
  <c r="G823" i="2"/>
  <c r="J823" i="2"/>
  <c r="K823" i="2"/>
  <c r="D822" i="2"/>
  <c r="E822" i="2"/>
  <c r="G822" i="2"/>
  <c r="J822" i="2"/>
  <c r="K822" i="2"/>
  <c r="D821" i="2"/>
  <c r="E821" i="2"/>
  <c r="G821" i="2"/>
  <c r="J821" i="2"/>
  <c r="K821" i="2"/>
  <c r="D820" i="2"/>
  <c r="E820" i="2"/>
  <c r="G820" i="2"/>
  <c r="J820" i="2"/>
  <c r="K820" i="2"/>
  <c r="D819" i="2"/>
  <c r="E819" i="2"/>
  <c r="G819" i="2"/>
  <c r="J819" i="2"/>
  <c r="K819" i="2"/>
  <c r="D818" i="2"/>
  <c r="E818" i="2"/>
  <c r="G818" i="2"/>
  <c r="J818" i="2"/>
  <c r="K818" i="2"/>
  <c r="D817" i="2"/>
  <c r="E817" i="2"/>
  <c r="G817" i="2"/>
  <c r="J817" i="2"/>
  <c r="K817" i="2"/>
  <c r="D816" i="2"/>
  <c r="E816" i="2"/>
  <c r="G816" i="2"/>
  <c r="J816" i="2"/>
  <c r="K816" i="2"/>
  <c r="D815" i="2"/>
  <c r="E815" i="2"/>
  <c r="G815" i="2"/>
  <c r="J815" i="2"/>
  <c r="K815" i="2"/>
  <c r="D814" i="2"/>
  <c r="E814" i="2"/>
  <c r="G814" i="2"/>
  <c r="J814" i="2"/>
  <c r="K814" i="2"/>
  <c r="D813" i="2"/>
  <c r="E813" i="2"/>
  <c r="G813" i="2"/>
  <c r="J813" i="2"/>
  <c r="K813" i="2"/>
  <c r="D812" i="2"/>
  <c r="E812" i="2"/>
  <c r="G812" i="2"/>
  <c r="J812" i="2"/>
  <c r="K812" i="2"/>
  <c r="D811" i="2"/>
  <c r="E811" i="2"/>
  <c r="G811" i="2"/>
  <c r="J811" i="2"/>
  <c r="K811" i="2"/>
  <c r="D810" i="2"/>
  <c r="E810" i="2"/>
  <c r="G810" i="2"/>
  <c r="J810" i="2"/>
  <c r="K810" i="2"/>
  <c r="D809" i="2"/>
  <c r="E809" i="2"/>
  <c r="G809" i="2"/>
  <c r="J809" i="2"/>
  <c r="K809" i="2"/>
  <c r="X89" i="13" l="1"/>
  <c r="Y89" i="13" s="1"/>
  <c r="X88" i="13"/>
  <c r="Y88" i="13" s="1"/>
  <c r="X87" i="13"/>
  <c r="Y87" i="13" s="1"/>
  <c r="X86" i="13"/>
  <c r="Y86" i="13" s="1"/>
  <c r="X85" i="13"/>
  <c r="Y85" i="13" s="1"/>
  <c r="X84" i="13"/>
  <c r="Y84" i="13" s="1"/>
  <c r="X83" i="13"/>
  <c r="Y83" i="13" s="1"/>
  <c r="X82" i="13"/>
  <c r="Y82" i="13" s="1"/>
  <c r="X81" i="13"/>
  <c r="Y81" i="13" s="1"/>
  <c r="X80" i="13"/>
  <c r="Y80" i="13" s="1"/>
  <c r="X79" i="13"/>
  <c r="Y79" i="13" s="1"/>
  <c r="X78" i="13"/>
  <c r="Y78" i="13" s="1"/>
  <c r="X77" i="13"/>
  <c r="Y77" i="13" s="1"/>
  <c r="X76" i="13"/>
  <c r="Y76" i="13" s="1"/>
  <c r="X75" i="13"/>
  <c r="Y75" i="13" s="1"/>
  <c r="X74" i="13"/>
  <c r="Y74" i="13" s="1"/>
  <c r="X73" i="13"/>
  <c r="Y73" i="13" s="1"/>
  <c r="X72" i="13"/>
  <c r="Y72" i="13" s="1"/>
  <c r="X71" i="13"/>
  <c r="Y71" i="13" s="1"/>
  <c r="X70" i="13"/>
  <c r="Y70" i="13" s="1"/>
  <c r="X69" i="13"/>
  <c r="Y69" i="13" s="1"/>
  <c r="X68" i="13"/>
  <c r="Y68" i="13" s="1"/>
  <c r="X67" i="13"/>
  <c r="Y67" i="13" s="1"/>
  <c r="X66" i="13"/>
  <c r="Y66" i="13" s="1"/>
  <c r="X65" i="13"/>
  <c r="Y65" i="13" s="1"/>
  <c r="X64" i="13"/>
  <c r="Y64" i="13" s="1"/>
  <c r="X63" i="13"/>
  <c r="Y63" i="13" s="1"/>
  <c r="X62" i="13"/>
  <c r="Y62" i="13" s="1"/>
  <c r="X61" i="13"/>
  <c r="Y61" i="13" s="1"/>
  <c r="X60" i="13"/>
  <c r="Y60" i="13" s="1"/>
  <c r="X59" i="13"/>
  <c r="Y59" i="13" s="1"/>
  <c r="X58" i="13"/>
  <c r="Y58" i="13" s="1"/>
  <c r="X57" i="13"/>
  <c r="Y57" i="13" s="1"/>
  <c r="X56" i="13"/>
  <c r="Y56" i="13" s="1"/>
  <c r="X55" i="13"/>
  <c r="Y55" i="13" s="1"/>
  <c r="X54" i="13"/>
  <c r="Y54" i="13" s="1"/>
  <c r="X53" i="13"/>
  <c r="Y53" i="13" s="1"/>
  <c r="X52" i="13"/>
  <c r="Y52" i="13" s="1"/>
  <c r="X51" i="13"/>
  <c r="Y51" i="13" s="1"/>
  <c r="X50" i="13"/>
  <c r="Y50" i="13" s="1"/>
  <c r="X49" i="13"/>
  <c r="Y49" i="13" s="1"/>
  <c r="X48" i="13"/>
  <c r="Y48" i="13" s="1"/>
  <c r="X47" i="13"/>
  <c r="Y47" i="13" s="1"/>
  <c r="X46" i="13"/>
  <c r="Y46" i="13" s="1"/>
  <c r="X45" i="13"/>
  <c r="Y45" i="13" s="1"/>
  <c r="X44" i="13"/>
  <c r="Y44" i="13" s="1"/>
  <c r="X43" i="13"/>
  <c r="Y43" i="13" s="1"/>
  <c r="X42" i="13"/>
  <c r="Y42" i="13" s="1"/>
  <c r="X41" i="13"/>
  <c r="Y41" i="13" s="1"/>
  <c r="X40" i="13"/>
  <c r="Y40" i="13" s="1"/>
  <c r="X39" i="13"/>
  <c r="Y39" i="13" s="1"/>
  <c r="X38" i="13"/>
  <c r="Y38" i="13" s="1"/>
  <c r="X37" i="13"/>
  <c r="Y37" i="13" s="1"/>
  <c r="X36" i="13"/>
  <c r="Y36" i="13" s="1"/>
  <c r="X35" i="13"/>
  <c r="Y35" i="13" s="1"/>
  <c r="X34" i="13"/>
  <c r="Y34" i="13" s="1"/>
  <c r="X33" i="13"/>
  <c r="Y33" i="13" s="1"/>
  <c r="X32" i="13"/>
  <c r="Y32" i="13" s="1"/>
  <c r="X31" i="13"/>
  <c r="Y31" i="13" s="1"/>
  <c r="X30" i="13"/>
  <c r="Y30" i="13" s="1"/>
  <c r="X29" i="13"/>
  <c r="Y29" i="13" s="1"/>
  <c r="X28" i="13"/>
  <c r="Y28" i="13" s="1"/>
  <c r="X27" i="13"/>
  <c r="Y27" i="13" s="1"/>
  <c r="X26" i="13"/>
  <c r="Y26" i="13" s="1"/>
  <c r="X25" i="13"/>
  <c r="Y25" i="13" s="1"/>
  <c r="X24" i="13"/>
  <c r="Y24" i="13" s="1"/>
  <c r="X23" i="13"/>
  <c r="Y23" i="13" s="1"/>
  <c r="X22" i="13"/>
  <c r="Y22" i="13" s="1"/>
  <c r="X21" i="13"/>
  <c r="Y21" i="13" s="1"/>
  <c r="X20" i="13"/>
  <c r="Y20" i="13" s="1"/>
  <c r="X19" i="13"/>
  <c r="Y19" i="13" s="1"/>
  <c r="X18" i="13"/>
  <c r="Y18" i="13" s="1"/>
  <c r="X17" i="13"/>
  <c r="Y17" i="13" s="1"/>
  <c r="X16" i="13"/>
  <c r="Y16" i="13" s="1"/>
  <c r="X15" i="13"/>
  <c r="Y15" i="13" s="1"/>
  <c r="X14" i="13"/>
  <c r="Y14" i="13" s="1"/>
  <c r="X13" i="13"/>
  <c r="Y13" i="13" s="1"/>
  <c r="X12" i="13"/>
  <c r="Y12" i="13" s="1"/>
  <c r="X11" i="13"/>
  <c r="Y11" i="13" s="1"/>
  <c r="X10" i="13"/>
  <c r="Y10" i="13" s="1"/>
  <c r="X9" i="13"/>
  <c r="Y9" i="13" s="1"/>
  <c r="X8" i="13"/>
  <c r="Y8" i="13" s="1"/>
  <c r="X7" i="13"/>
  <c r="Y7" i="13" s="1"/>
  <c r="X6" i="13"/>
  <c r="Y6" i="13" s="1"/>
  <c r="X5" i="13"/>
  <c r="Y5" i="13" s="1"/>
  <c r="D808" i="2" l="1"/>
  <c r="E808" i="2"/>
  <c r="G808" i="2"/>
  <c r="J808" i="2"/>
  <c r="K808" i="2"/>
  <c r="D807" i="2" l="1"/>
  <c r="E807" i="2"/>
  <c r="G807" i="2"/>
  <c r="J807" i="2"/>
  <c r="K807" i="2"/>
  <c r="D806" i="2" l="1"/>
  <c r="E806" i="2"/>
  <c r="G806" i="2"/>
  <c r="J806" i="2"/>
  <c r="K806" i="2"/>
  <c r="D805" i="2" l="1"/>
  <c r="E805" i="2"/>
  <c r="G805" i="2"/>
  <c r="J805" i="2"/>
  <c r="K805" i="2"/>
  <c r="D804" i="2" l="1"/>
  <c r="E804" i="2"/>
  <c r="G804" i="2"/>
  <c r="J804" i="2"/>
  <c r="K804" i="2"/>
  <c r="D803" i="2"/>
  <c r="E803" i="2"/>
  <c r="G803" i="2"/>
  <c r="J803" i="2"/>
  <c r="K803" i="2"/>
  <c r="D802" i="2"/>
  <c r="E802" i="2"/>
  <c r="G802" i="2"/>
  <c r="J802" i="2"/>
  <c r="K802" i="2"/>
  <c r="D801" i="2"/>
  <c r="E801" i="2"/>
  <c r="G801" i="2"/>
  <c r="J801" i="2"/>
  <c r="K801" i="2"/>
  <c r="D800" i="2"/>
  <c r="E800" i="2"/>
  <c r="G800" i="2"/>
  <c r="J800" i="2"/>
  <c r="K800" i="2"/>
  <c r="D799" i="2"/>
  <c r="E799" i="2"/>
  <c r="G799" i="2"/>
  <c r="J799" i="2"/>
  <c r="K799" i="2"/>
  <c r="D798" i="2"/>
  <c r="E798" i="2"/>
  <c r="G798" i="2"/>
  <c r="J798" i="2"/>
  <c r="K798" i="2"/>
  <c r="D797" i="2"/>
  <c r="E797" i="2"/>
  <c r="G797" i="2"/>
  <c r="J797" i="2"/>
  <c r="K797" i="2"/>
  <c r="D796" i="2"/>
  <c r="E796" i="2"/>
  <c r="G796" i="2"/>
  <c r="J796" i="2"/>
  <c r="K796" i="2"/>
  <c r="D795" i="2"/>
  <c r="E795" i="2"/>
  <c r="G795" i="2"/>
  <c r="J795" i="2"/>
  <c r="K795" i="2"/>
  <c r="D794" i="2"/>
  <c r="E794" i="2"/>
  <c r="G794" i="2"/>
  <c r="J794" i="2"/>
  <c r="K794" i="2"/>
  <c r="D793" i="2"/>
  <c r="E793" i="2"/>
  <c r="G793" i="2"/>
  <c r="J793" i="2"/>
  <c r="K793" i="2"/>
  <c r="D792" i="2" l="1"/>
  <c r="E792" i="2"/>
  <c r="G792" i="2"/>
  <c r="J792" i="2"/>
  <c r="K792" i="2"/>
  <c r="D791" i="2" l="1"/>
  <c r="E791" i="2"/>
  <c r="G791" i="2"/>
  <c r="J791" i="2"/>
  <c r="K791" i="2"/>
  <c r="D790" i="2" l="1"/>
  <c r="E790" i="2"/>
  <c r="G790" i="2"/>
  <c r="J790" i="2"/>
  <c r="K790" i="2"/>
  <c r="D39" i="22" l="1"/>
  <c r="D38" i="22"/>
  <c r="D31" i="22"/>
  <c r="D24" i="22"/>
  <c r="D36" i="22"/>
  <c r="D33" i="22"/>
  <c r="D26" i="22"/>
  <c r="N8" i="7" l="1"/>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04" i="2"/>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D351" i="2"/>
  <c r="D352" i="2"/>
  <c r="D353" i="2"/>
  <c r="D354" i="2"/>
  <c r="D355" i="2"/>
  <c r="D356" i="2"/>
  <c r="D357" i="2"/>
  <c r="D358" i="2"/>
  <c r="D359" i="2"/>
  <c r="D360" i="2"/>
  <c r="D361" i="2"/>
  <c r="D362" i="2"/>
  <c r="D363" i="2"/>
  <c r="D364" i="2"/>
  <c r="D365" i="2"/>
  <c r="D366" i="2"/>
  <c r="D367" i="2"/>
  <c r="D368" i="2"/>
  <c r="D369" i="2"/>
  <c r="D370" i="2"/>
  <c r="D371" i="2"/>
  <c r="D372" i="2"/>
  <c r="D373" i="2"/>
  <c r="D374" i="2"/>
  <c r="D375" i="2"/>
  <c r="D376" i="2"/>
  <c r="D377" i="2"/>
  <c r="D378" i="2"/>
  <c r="D379" i="2"/>
  <c r="D380" i="2"/>
  <c r="D381" i="2"/>
  <c r="D382" i="2"/>
  <c r="D383" i="2"/>
  <c r="D384" i="2"/>
  <c r="D385" i="2"/>
  <c r="D386" i="2"/>
  <c r="D387" i="2"/>
  <c r="D388" i="2"/>
  <c r="D389" i="2"/>
  <c r="D390" i="2"/>
  <c r="D391" i="2"/>
  <c r="D392" i="2"/>
  <c r="D393" i="2"/>
  <c r="D394" i="2"/>
  <c r="D395" i="2"/>
  <c r="D396" i="2"/>
  <c r="D397" i="2"/>
  <c r="D398" i="2"/>
  <c r="D399" i="2"/>
  <c r="D400" i="2"/>
  <c r="D401" i="2"/>
  <c r="D402" i="2"/>
  <c r="D403" i="2"/>
  <c r="D404" i="2"/>
  <c r="D405" i="2"/>
  <c r="D406" i="2"/>
  <c r="D407" i="2"/>
  <c r="D408" i="2"/>
  <c r="D409" i="2"/>
  <c r="D410" i="2"/>
  <c r="D411" i="2"/>
  <c r="D412" i="2"/>
  <c r="D413" i="2"/>
  <c r="D414" i="2"/>
  <c r="D415" i="2"/>
  <c r="D416" i="2"/>
  <c r="D417" i="2"/>
  <c r="D418" i="2"/>
  <c r="D419" i="2"/>
  <c r="D420" i="2"/>
  <c r="D421" i="2"/>
  <c r="D422" i="2"/>
  <c r="D423" i="2"/>
  <c r="D424" i="2"/>
  <c r="D425" i="2"/>
  <c r="D426" i="2"/>
  <c r="D427" i="2"/>
  <c r="D428" i="2"/>
  <c r="D429" i="2"/>
  <c r="D430" i="2"/>
  <c r="D431" i="2"/>
  <c r="D432" i="2"/>
  <c r="D433" i="2"/>
  <c r="D434" i="2"/>
  <c r="D435" i="2"/>
  <c r="D436" i="2"/>
  <c r="D437" i="2"/>
  <c r="D438" i="2"/>
  <c r="D439" i="2"/>
  <c r="D440" i="2"/>
  <c r="D441" i="2"/>
  <c r="D442" i="2"/>
  <c r="D443" i="2"/>
  <c r="D444" i="2"/>
  <c r="D445" i="2"/>
  <c r="D446" i="2"/>
  <c r="D447" i="2"/>
  <c r="D448" i="2"/>
  <c r="D449" i="2"/>
  <c r="D450" i="2"/>
  <c r="D451" i="2"/>
  <c r="D452" i="2"/>
  <c r="D453" i="2"/>
  <c r="D454" i="2"/>
  <c r="D455" i="2"/>
  <c r="D456" i="2"/>
  <c r="D457" i="2"/>
  <c r="D458" i="2"/>
  <c r="D459" i="2"/>
  <c r="D460" i="2"/>
  <c r="D461" i="2"/>
  <c r="D462" i="2"/>
  <c r="D463" i="2"/>
  <c r="D464" i="2"/>
  <c r="D465" i="2"/>
  <c r="D466" i="2"/>
  <c r="D467" i="2"/>
  <c r="D468" i="2"/>
  <c r="D469" i="2"/>
  <c r="D470" i="2"/>
  <c r="D471" i="2"/>
  <c r="D472" i="2"/>
  <c r="D473" i="2"/>
  <c r="D474" i="2"/>
  <c r="D475" i="2"/>
  <c r="D476" i="2"/>
  <c r="D477" i="2"/>
  <c r="D478" i="2"/>
  <c r="D479" i="2"/>
  <c r="D480" i="2"/>
  <c r="D481" i="2"/>
  <c r="D482" i="2"/>
  <c r="D483" i="2"/>
  <c r="D484" i="2"/>
  <c r="D485" i="2"/>
  <c r="D486" i="2"/>
  <c r="D487" i="2"/>
  <c r="D488" i="2"/>
  <c r="D489" i="2"/>
  <c r="D490" i="2"/>
  <c r="D491" i="2"/>
  <c r="D492" i="2"/>
  <c r="D493" i="2"/>
  <c r="D494" i="2"/>
  <c r="D495" i="2"/>
  <c r="D496" i="2"/>
  <c r="D497" i="2"/>
  <c r="D498" i="2"/>
  <c r="D499" i="2"/>
  <c r="D500" i="2"/>
  <c r="D501" i="2"/>
  <c r="D502" i="2"/>
  <c r="D503" i="2"/>
  <c r="D504" i="2"/>
  <c r="D505" i="2"/>
  <c r="D506" i="2"/>
  <c r="D507" i="2"/>
  <c r="D508" i="2"/>
  <c r="D509" i="2"/>
  <c r="D510" i="2"/>
  <c r="D511" i="2"/>
  <c r="D512" i="2"/>
  <c r="D513" i="2"/>
  <c r="D514" i="2"/>
  <c r="D515" i="2"/>
  <c r="D516" i="2"/>
  <c r="D517" i="2"/>
  <c r="D518" i="2"/>
  <c r="D519" i="2"/>
  <c r="D520" i="2"/>
  <c r="D521" i="2"/>
  <c r="D522" i="2"/>
  <c r="D523" i="2"/>
  <c r="D524" i="2"/>
  <c r="D525" i="2"/>
  <c r="D526" i="2"/>
  <c r="D527" i="2"/>
  <c r="D528" i="2"/>
  <c r="D529" i="2"/>
  <c r="D530" i="2"/>
  <c r="D531" i="2"/>
  <c r="D532" i="2"/>
  <c r="D533" i="2"/>
  <c r="D534" i="2"/>
  <c r="D535" i="2"/>
  <c r="D536" i="2"/>
  <c r="D537" i="2"/>
  <c r="D538" i="2"/>
  <c r="D539" i="2"/>
  <c r="D540" i="2"/>
  <c r="D541" i="2"/>
  <c r="D542" i="2"/>
  <c r="D543" i="2"/>
  <c r="D544" i="2"/>
  <c r="D545" i="2"/>
  <c r="D546" i="2"/>
  <c r="D547" i="2"/>
  <c r="D548" i="2"/>
  <c r="D549" i="2"/>
  <c r="D550" i="2"/>
  <c r="D551" i="2"/>
  <c r="D552" i="2"/>
  <c r="D553" i="2"/>
  <c r="D554" i="2"/>
  <c r="D555" i="2"/>
  <c r="D556" i="2"/>
  <c r="D557" i="2"/>
  <c r="D558" i="2"/>
  <c r="D559" i="2"/>
  <c r="D560" i="2"/>
  <c r="D561" i="2"/>
  <c r="D562" i="2"/>
  <c r="D563" i="2"/>
  <c r="D564" i="2"/>
  <c r="D565" i="2"/>
  <c r="D566" i="2"/>
  <c r="D567" i="2"/>
  <c r="D568" i="2"/>
  <c r="D569" i="2"/>
  <c r="D570" i="2"/>
  <c r="D571" i="2"/>
  <c r="D572" i="2"/>
  <c r="D573" i="2"/>
  <c r="D574" i="2"/>
  <c r="D575" i="2"/>
  <c r="D576" i="2"/>
  <c r="D577" i="2"/>
  <c r="D578" i="2"/>
  <c r="D579" i="2"/>
  <c r="D580" i="2"/>
  <c r="D581" i="2"/>
  <c r="D582" i="2"/>
  <c r="D583" i="2"/>
  <c r="D584" i="2"/>
  <c r="D585" i="2"/>
  <c r="D586" i="2"/>
  <c r="D587" i="2"/>
  <c r="D588" i="2"/>
  <c r="D589" i="2"/>
  <c r="D590" i="2"/>
  <c r="D591" i="2"/>
  <c r="D592" i="2"/>
  <c r="D593" i="2"/>
  <c r="D594" i="2"/>
  <c r="D595" i="2"/>
  <c r="D596" i="2"/>
  <c r="D597" i="2"/>
  <c r="D598" i="2"/>
  <c r="D599" i="2"/>
  <c r="D600" i="2"/>
  <c r="D601" i="2"/>
  <c r="D602" i="2"/>
  <c r="D603" i="2"/>
  <c r="D604" i="2"/>
  <c r="D605" i="2"/>
  <c r="D606" i="2"/>
  <c r="D607" i="2"/>
  <c r="D608" i="2"/>
  <c r="D609" i="2"/>
  <c r="D610" i="2"/>
  <c r="D611" i="2"/>
  <c r="D612" i="2"/>
  <c r="D613" i="2"/>
  <c r="D614" i="2"/>
  <c r="D615" i="2"/>
  <c r="D616" i="2"/>
  <c r="D617" i="2"/>
  <c r="D618" i="2"/>
  <c r="D619" i="2"/>
  <c r="D620" i="2"/>
  <c r="D621" i="2"/>
  <c r="D622" i="2"/>
  <c r="D623" i="2"/>
  <c r="D624" i="2"/>
  <c r="D625" i="2"/>
  <c r="D626" i="2"/>
  <c r="D627" i="2"/>
  <c r="D628" i="2"/>
  <c r="D629" i="2"/>
  <c r="D630" i="2"/>
  <c r="D631" i="2"/>
  <c r="D632" i="2"/>
  <c r="D633" i="2"/>
  <c r="D634" i="2"/>
  <c r="D635" i="2"/>
  <c r="D636" i="2"/>
  <c r="D637" i="2"/>
  <c r="D638" i="2"/>
  <c r="D639" i="2"/>
  <c r="D640" i="2"/>
  <c r="D641" i="2"/>
  <c r="D642" i="2"/>
  <c r="D643" i="2"/>
  <c r="D644" i="2"/>
  <c r="D645" i="2"/>
  <c r="D646" i="2"/>
  <c r="D647" i="2"/>
  <c r="D648" i="2"/>
  <c r="D649" i="2"/>
  <c r="D650" i="2"/>
  <c r="D651" i="2"/>
  <c r="D652" i="2"/>
  <c r="D653" i="2"/>
  <c r="D654" i="2"/>
  <c r="D655" i="2"/>
  <c r="D656" i="2"/>
  <c r="D657" i="2"/>
  <c r="D658" i="2"/>
  <c r="D659" i="2"/>
  <c r="D660" i="2"/>
  <c r="D661" i="2"/>
  <c r="D662" i="2"/>
  <c r="D663" i="2"/>
  <c r="D664" i="2"/>
  <c r="D665" i="2"/>
  <c r="D666" i="2"/>
  <c r="D667" i="2"/>
  <c r="D668" i="2"/>
  <c r="D669" i="2"/>
  <c r="D670" i="2"/>
  <c r="D671" i="2"/>
  <c r="D672" i="2"/>
  <c r="D673" i="2"/>
  <c r="D674" i="2"/>
  <c r="D675" i="2"/>
  <c r="D676" i="2"/>
  <c r="D677" i="2"/>
  <c r="D678" i="2"/>
  <c r="D679" i="2"/>
  <c r="D680" i="2"/>
  <c r="D681" i="2"/>
  <c r="D682" i="2"/>
  <c r="D683" i="2"/>
  <c r="D684" i="2"/>
  <c r="D685" i="2"/>
  <c r="D686" i="2"/>
  <c r="D687" i="2"/>
  <c r="D688" i="2"/>
  <c r="D689" i="2"/>
  <c r="D690" i="2"/>
  <c r="D691" i="2"/>
  <c r="D692" i="2"/>
  <c r="D693" i="2"/>
  <c r="D694" i="2"/>
  <c r="D695" i="2"/>
  <c r="D696" i="2"/>
  <c r="D697" i="2"/>
  <c r="D698" i="2"/>
  <c r="D699" i="2"/>
  <c r="D700" i="2"/>
  <c r="D701" i="2"/>
  <c r="D702" i="2"/>
  <c r="D703" i="2"/>
  <c r="D704" i="2"/>
  <c r="D705" i="2"/>
  <c r="D706" i="2"/>
  <c r="D707" i="2"/>
  <c r="D708" i="2"/>
  <c r="D709" i="2"/>
  <c r="D710" i="2"/>
  <c r="D711" i="2"/>
  <c r="D712" i="2"/>
  <c r="D713" i="2"/>
  <c r="D714" i="2"/>
  <c r="D715" i="2"/>
  <c r="D716" i="2"/>
  <c r="D717" i="2"/>
  <c r="D718" i="2"/>
  <c r="D719" i="2"/>
  <c r="D720" i="2"/>
  <c r="D721" i="2"/>
  <c r="D722" i="2"/>
  <c r="D723" i="2"/>
  <c r="D724" i="2"/>
  <c r="D725" i="2"/>
  <c r="D726" i="2"/>
  <c r="D727" i="2"/>
  <c r="D728" i="2"/>
  <c r="D729" i="2"/>
  <c r="D730" i="2"/>
  <c r="D731" i="2"/>
  <c r="D732" i="2"/>
  <c r="D733" i="2"/>
  <c r="D734" i="2"/>
  <c r="D735" i="2"/>
  <c r="D736" i="2"/>
  <c r="D737" i="2"/>
  <c r="D738" i="2"/>
  <c r="D739" i="2"/>
  <c r="D740" i="2"/>
  <c r="D741" i="2"/>
  <c r="D742" i="2"/>
  <c r="D743" i="2"/>
  <c r="D744" i="2"/>
  <c r="D745" i="2"/>
  <c r="D746" i="2"/>
  <c r="D747" i="2"/>
  <c r="D748" i="2"/>
  <c r="D749" i="2"/>
  <c r="D750" i="2"/>
  <c r="D751" i="2"/>
  <c r="D752" i="2"/>
  <c r="D753" i="2"/>
  <c r="D754" i="2"/>
  <c r="D755" i="2"/>
  <c r="D756" i="2"/>
  <c r="D757" i="2"/>
  <c r="D758" i="2"/>
  <c r="D759" i="2"/>
  <c r="D760" i="2"/>
  <c r="D761" i="2"/>
  <c r="D762" i="2"/>
  <c r="D763" i="2"/>
  <c r="D764" i="2"/>
  <c r="D765" i="2"/>
  <c r="D766" i="2"/>
  <c r="D767" i="2"/>
  <c r="D768" i="2"/>
  <c r="D769" i="2"/>
  <c r="D770" i="2"/>
  <c r="D771" i="2"/>
  <c r="D772" i="2"/>
  <c r="D773" i="2"/>
  <c r="D774" i="2"/>
  <c r="D775" i="2"/>
  <c r="D776" i="2"/>
  <c r="D777" i="2"/>
  <c r="D778" i="2"/>
  <c r="D779" i="2"/>
  <c r="D780" i="2"/>
  <c r="D781" i="2"/>
  <c r="D782" i="2"/>
  <c r="D783" i="2"/>
  <c r="D784" i="2"/>
  <c r="D785" i="2"/>
  <c r="D786" i="2"/>
  <c r="D787" i="2"/>
  <c r="D788" i="2"/>
  <c r="D78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E333" i="2"/>
  <c r="E334" i="2"/>
  <c r="E335" i="2"/>
  <c r="E336" i="2"/>
  <c r="E337" i="2"/>
  <c r="E338" i="2"/>
  <c r="E339" i="2"/>
  <c r="E340" i="2"/>
  <c r="E341" i="2"/>
  <c r="E342" i="2"/>
  <c r="E343" i="2"/>
  <c r="E344" i="2"/>
  <c r="E345" i="2"/>
  <c r="E346" i="2"/>
  <c r="E347" i="2"/>
  <c r="E348" i="2"/>
  <c r="E349" i="2"/>
  <c r="E350" i="2"/>
  <c r="E351" i="2"/>
  <c r="E352" i="2"/>
  <c r="E353" i="2"/>
  <c r="E354" i="2"/>
  <c r="E355" i="2"/>
  <c r="E356" i="2"/>
  <c r="E357" i="2"/>
  <c r="E358" i="2"/>
  <c r="E359" i="2"/>
  <c r="E360" i="2"/>
  <c r="E361" i="2"/>
  <c r="E362" i="2"/>
  <c r="E363" i="2"/>
  <c r="E364" i="2"/>
  <c r="E365" i="2"/>
  <c r="E366" i="2"/>
  <c r="E367" i="2"/>
  <c r="E368" i="2"/>
  <c r="E369" i="2"/>
  <c r="E370" i="2"/>
  <c r="E371" i="2"/>
  <c r="E372" i="2"/>
  <c r="E373" i="2"/>
  <c r="E374" i="2"/>
  <c r="E375" i="2"/>
  <c r="E376" i="2"/>
  <c r="E377" i="2"/>
  <c r="E378" i="2"/>
  <c r="E379" i="2"/>
  <c r="E380" i="2"/>
  <c r="E381" i="2"/>
  <c r="E382" i="2"/>
  <c r="E383" i="2"/>
  <c r="E384" i="2"/>
  <c r="E385" i="2"/>
  <c r="E386" i="2"/>
  <c r="E387" i="2"/>
  <c r="E388" i="2"/>
  <c r="E389" i="2"/>
  <c r="E390" i="2"/>
  <c r="E391" i="2"/>
  <c r="E392" i="2"/>
  <c r="E393" i="2"/>
  <c r="E394" i="2"/>
  <c r="E395" i="2"/>
  <c r="E396" i="2"/>
  <c r="E397" i="2"/>
  <c r="E398" i="2"/>
  <c r="E399" i="2"/>
  <c r="E400" i="2"/>
  <c r="E401" i="2"/>
  <c r="E402" i="2"/>
  <c r="E403" i="2"/>
  <c r="E404" i="2"/>
  <c r="E405" i="2"/>
  <c r="E406" i="2"/>
  <c r="E407" i="2"/>
  <c r="E408" i="2"/>
  <c r="E409" i="2"/>
  <c r="E410" i="2"/>
  <c r="E411" i="2"/>
  <c r="E412" i="2"/>
  <c r="E413" i="2"/>
  <c r="E414" i="2"/>
  <c r="E415" i="2"/>
  <c r="E416" i="2"/>
  <c r="E417" i="2"/>
  <c r="E418" i="2"/>
  <c r="E419" i="2"/>
  <c r="E420" i="2"/>
  <c r="E421" i="2"/>
  <c r="E422" i="2"/>
  <c r="E423" i="2"/>
  <c r="E424" i="2"/>
  <c r="E425" i="2"/>
  <c r="E426" i="2"/>
  <c r="E427" i="2"/>
  <c r="E428" i="2"/>
  <c r="E429" i="2"/>
  <c r="E430" i="2"/>
  <c r="E431" i="2"/>
  <c r="E432" i="2"/>
  <c r="E433" i="2"/>
  <c r="E434" i="2"/>
  <c r="E435" i="2"/>
  <c r="E436" i="2"/>
  <c r="E437" i="2"/>
  <c r="E438" i="2"/>
  <c r="E439" i="2"/>
  <c r="E440" i="2"/>
  <c r="E441" i="2"/>
  <c r="E442" i="2"/>
  <c r="E443" i="2"/>
  <c r="E444" i="2"/>
  <c r="E445" i="2"/>
  <c r="E446" i="2"/>
  <c r="E447" i="2"/>
  <c r="E448" i="2"/>
  <c r="E449" i="2"/>
  <c r="E450" i="2"/>
  <c r="E451" i="2"/>
  <c r="E452" i="2"/>
  <c r="E453" i="2"/>
  <c r="E454" i="2"/>
  <c r="E455" i="2"/>
  <c r="E456" i="2"/>
  <c r="E457" i="2"/>
  <c r="E458" i="2"/>
  <c r="E459" i="2"/>
  <c r="E460" i="2"/>
  <c r="E461" i="2"/>
  <c r="E462" i="2"/>
  <c r="E463" i="2"/>
  <c r="E464" i="2"/>
  <c r="E465" i="2"/>
  <c r="E466" i="2"/>
  <c r="E467" i="2"/>
  <c r="E468" i="2"/>
  <c r="E469" i="2"/>
  <c r="E470" i="2"/>
  <c r="E471" i="2"/>
  <c r="E472" i="2"/>
  <c r="E473" i="2"/>
  <c r="E474" i="2"/>
  <c r="E475" i="2"/>
  <c r="E476" i="2"/>
  <c r="E477" i="2"/>
  <c r="E478" i="2"/>
  <c r="E479" i="2"/>
  <c r="E480" i="2"/>
  <c r="E481" i="2"/>
  <c r="E482" i="2"/>
  <c r="E483" i="2"/>
  <c r="E484" i="2"/>
  <c r="E485" i="2"/>
  <c r="E486" i="2"/>
  <c r="E487" i="2"/>
  <c r="E488" i="2"/>
  <c r="E489" i="2"/>
  <c r="E490" i="2"/>
  <c r="E491" i="2"/>
  <c r="E492" i="2"/>
  <c r="E493" i="2"/>
  <c r="E494" i="2"/>
  <c r="E495" i="2"/>
  <c r="E496" i="2"/>
  <c r="E497" i="2"/>
  <c r="E498" i="2"/>
  <c r="E499" i="2"/>
  <c r="E500" i="2"/>
  <c r="E501" i="2"/>
  <c r="E502" i="2"/>
  <c r="E503" i="2"/>
  <c r="E504" i="2"/>
  <c r="E505" i="2"/>
  <c r="E506" i="2"/>
  <c r="E507" i="2"/>
  <c r="E508" i="2"/>
  <c r="E509" i="2"/>
  <c r="E510" i="2"/>
  <c r="E511" i="2"/>
  <c r="E512" i="2"/>
  <c r="E513" i="2"/>
  <c r="E514" i="2"/>
  <c r="E515" i="2"/>
  <c r="E516" i="2"/>
  <c r="E517" i="2"/>
  <c r="E518" i="2"/>
  <c r="E519" i="2"/>
  <c r="E520" i="2"/>
  <c r="E521" i="2"/>
  <c r="E522" i="2"/>
  <c r="E523" i="2"/>
  <c r="E524" i="2"/>
  <c r="E525" i="2"/>
  <c r="E526" i="2"/>
  <c r="E527" i="2"/>
  <c r="E528" i="2"/>
  <c r="E529" i="2"/>
  <c r="E530" i="2"/>
  <c r="E531" i="2"/>
  <c r="E532" i="2"/>
  <c r="E533" i="2"/>
  <c r="E534" i="2"/>
  <c r="E535" i="2"/>
  <c r="E536" i="2"/>
  <c r="E537" i="2"/>
  <c r="E538" i="2"/>
  <c r="E539" i="2"/>
  <c r="E540" i="2"/>
  <c r="E541" i="2"/>
  <c r="E542" i="2"/>
  <c r="E543" i="2"/>
  <c r="E544" i="2"/>
  <c r="E545" i="2"/>
  <c r="E546" i="2"/>
  <c r="E547" i="2"/>
  <c r="E548" i="2"/>
  <c r="E549" i="2"/>
  <c r="E550" i="2"/>
  <c r="E551" i="2"/>
  <c r="E552" i="2"/>
  <c r="E553" i="2"/>
  <c r="E554" i="2"/>
  <c r="E555" i="2"/>
  <c r="E556" i="2"/>
  <c r="E557" i="2"/>
  <c r="E558" i="2"/>
  <c r="E559" i="2"/>
  <c r="E560" i="2"/>
  <c r="E561" i="2"/>
  <c r="E562" i="2"/>
  <c r="E563" i="2"/>
  <c r="E564" i="2"/>
  <c r="E565" i="2"/>
  <c r="E566" i="2"/>
  <c r="E567" i="2"/>
  <c r="E568" i="2"/>
  <c r="E569" i="2"/>
  <c r="E570" i="2"/>
  <c r="E571" i="2"/>
  <c r="E572" i="2"/>
  <c r="E573" i="2"/>
  <c r="E574" i="2"/>
  <c r="E575" i="2"/>
  <c r="E576" i="2"/>
  <c r="E577" i="2"/>
  <c r="E578" i="2"/>
  <c r="E579" i="2"/>
  <c r="E580" i="2"/>
  <c r="E581" i="2"/>
  <c r="E582" i="2"/>
  <c r="E583" i="2"/>
  <c r="E584" i="2"/>
  <c r="E585" i="2"/>
  <c r="E586" i="2"/>
  <c r="E587" i="2"/>
  <c r="E588" i="2"/>
  <c r="E589" i="2"/>
  <c r="E590" i="2"/>
  <c r="E591" i="2"/>
  <c r="E592" i="2"/>
  <c r="E593" i="2"/>
  <c r="E594" i="2"/>
  <c r="E595" i="2"/>
  <c r="E596" i="2"/>
  <c r="E597" i="2"/>
  <c r="E598" i="2"/>
  <c r="E599" i="2"/>
  <c r="E600" i="2"/>
  <c r="E601" i="2"/>
  <c r="E602" i="2"/>
  <c r="E603" i="2"/>
  <c r="E604" i="2"/>
  <c r="E605" i="2"/>
  <c r="E606" i="2"/>
  <c r="E607" i="2"/>
  <c r="E608" i="2"/>
  <c r="E609" i="2"/>
  <c r="E610" i="2"/>
  <c r="E611" i="2"/>
  <c r="E612" i="2"/>
  <c r="E613" i="2"/>
  <c r="E614" i="2"/>
  <c r="E615" i="2"/>
  <c r="E616" i="2"/>
  <c r="E617" i="2"/>
  <c r="E618" i="2"/>
  <c r="E619" i="2"/>
  <c r="E620" i="2"/>
  <c r="E621" i="2"/>
  <c r="E622" i="2"/>
  <c r="E623" i="2"/>
  <c r="E624" i="2"/>
  <c r="E625" i="2"/>
  <c r="E626" i="2"/>
  <c r="E627" i="2"/>
  <c r="E628" i="2"/>
  <c r="E629" i="2"/>
  <c r="E630" i="2"/>
  <c r="E631" i="2"/>
  <c r="E632" i="2"/>
  <c r="E633" i="2"/>
  <c r="E634" i="2"/>
  <c r="E635" i="2"/>
  <c r="E636" i="2"/>
  <c r="E637" i="2"/>
  <c r="E638" i="2"/>
  <c r="E639" i="2"/>
  <c r="E640" i="2"/>
  <c r="E641" i="2"/>
  <c r="E642" i="2"/>
  <c r="E643" i="2"/>
  <c r="E644" i="2"/>
  <c r="E645" i="2"/>
  <c r="E646" i="2"/>
  <c r="E647" i="2"/>
  <c r="E648" i="2"/>
  <c r="E649" i="2"/>
  <c r="E650" i="2"/>
  <c r="E651" i="2"/>
  <c r="E652" i="2"/>
  <c r="E653" i="2"/>
  <c r="E654" i="2"/>
  <c r="E655" i="2"/>
  <c r="E656" i="2"/>
  <c r="E657" i="2"/>
  <c r="E658" i="2"/>
  <c r="E659" i="2"/>
  <c r="E660" i="2"/>
  <c r="E661" i="2"/>
  <c r="E662" i="2"/>
  <c r="E663" i="2"/>
  <c r="E664" i="2"/>
  <c r="E665" i="2"/>
  <c r="E666" i="2"/>
  <c r="E667" i="2"/>
  <c r="E668" i="2"/>
  <c r="E669" i="2"/>
  <c r="E670" i="2"/>
  <c r="E671" i="2"/>
  <c r="E672" i="2"/>
  <c r="E673" i="2"/>
  <c r="E674" i="2"/>
  <c r="E675" i="2"/>
  <c r="E676" i="2"/>
  <c r="E677" i="2"/>
  <c r="E678" i="2"/>
  <c r="E679" i="2"/>
  <c r="E680" i="2"/>
  <c r="E681" i="2"/>
  <c r="E682" i="2"/>
  <c r="E683" i="2"/>
  <c r="E684" i="2"/>
  <c r="E685" i="2"/>
  <c r="E686" i="2"/>
  <c r="E687" i="2"/>
  <c r="E688" i="2"/>
  <c r="E689" i="2"/>
  <c r="E690" i="2"/>
  <c r="E691" i="2"/>
  <c r="E692" i="2"/>
  <c r="E693" i="2"/>
  <c r="E694" i="2"/>
  <c r="E695" i="2"/>
  <c r="E696" i="2"/>
  <c r="E697" i="2"/>
  <c r="E698" i="2"/>
  <c r="E699" i="2"/>
  <c r="E700" i="2"/>
  <c r="E701" i="2"/>
  <c r="E702" i="2"/>
  <c r="E703" i="2"/>
  <c r="E704" i="2"/>
  <c r="E705" i="2"/>
  <c r="E706" i="2"/>
  <c r="E707" i="2"/>
  <c r="E708" i="2"/>
  <c r="E709" i="2"/>
  <c r="E710" i="2"/>
  <c r="E711" i="2"/>
  <c r="E712" i="2"/>
  <c r="E713" i="2"/>
  <c r="E714" i="2"/>
  <c r="E715" i="2"/>
  <c r="E716" i="2"/>
  <c r="E717" i="2"/>
  <c r="E718" i="2"/>
  <c r="E719" i="2"/>
  <c r="E720" i="2"/>
  <c r="E721" i="2"/>
  <c r="E722" i="2"/>
  <c r="E723" i="2"/>
  <c r="E724" i="2"/>
  <c r="E725" i="2"/>
  <c r="E726" i="2"/>
  <c r="E727" i="2"/>
  <c r="E728" i="2"/>
  <c r="E729" i="2"/>
  <c r="E730" i="2"/>
  <c r="E731" i="2"/>
  <c r="E732" i="2"/>
  <c r="E733" i="2"/>
  <c r="E734" i="2"/>
  <c r="E735" i="2"/>
  <c r="E736" i="2"/>
  <c r="E737" i="2"/>
  <c r="E738" i="2"/>
  <c r="E739" i="2"/>
  <c r="E740" i="2"/>
  <c r="E741" i="2"/>
  <c r="E742" i="2"/>
  <c r="E743" i="2"/>
  <c r="E744" i="2"/>
  <c r="E745" i="2"/>
  <c r="E746" i="2"/>
  <c r="E747" i="2"/>
  <c r="E748" i="2"/>
  <c r="E749" i="2"/>
  <c r="E750" i="2"/>
  <c r="E751" i="2"/>
  <c r="E752" i="2"/>
  <c r="E753" i="2"/>
  <c r="E754" i="2"/>
  <c r="E755" i="2"/>
  <c r="E756" i="2"/>
  <c r="E757" i="2"/>
  <c r="E758" i="2"/>
  <c r="E759" i="2"/>
  <c r="E760" i="2"/>
  <c r="E761" i="2"/>
  <c r="E762" i="2"/>
  <c r="E763" i="2"/>
  <c r="E764" i="2"/>
  <c r="E765" i="2"/>
  <c r="E766" i="2"/>
  <c r="E767" i="2"/>
  <c r="E768" i="2"/>
  <c r="E769" i="2"/>
  <c r="E770" i="2"/>
  <c r="E771" i="2"/>
  <c r="E772" i="2"/>
  <c r="E773" i="2"/>
  <c r="E774" i="2"/>
  <c r="E775" i="2"/>
  <c r="E776" i="2"/>
  <c r="E777" i="2"/>
  <c r="E778" i="2"/>
  <c r="E779" i="2"/>
  <c r="E780" i="2"/>
  <c r="E781" i="2"/>
  <c r="E782" i="2"/>
  <c r="E783" i="2"/>
  <c r="E784" i="2"/>
  <c r="E785" i="2"/>
  <c r="E786" i="2"/>
  <c r="E787" i="2"/>
  <c r="E788" i="2"/>
  <c r="E78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J194" i="2"/>
  <c r="J195" i="2"/>
  <c r="J196" i="2"/>
  <c r="J197" i="2"/>
  <c r="J198" i="2"/>
  <c r="J199" i="2"/>
  <c r="J200" i="2"/>
  <c r="J201" i="2"/>
  <c r="J202" i="2"/>
  <c r="J203" i="2"/>
  <c r="J204" i="2"/>
  <c r="J205" i="2"/>
  <c r="J206" i="2"/>
  <c r="J207" i="2"/>
  <c r="J208" i="2"/>
  <c r="J209" i="2"/>
  <c r="J210" i="2"/>
  <c r="J211" i="2"/>
  <c r="J212" i="2"/>
  <c r="J213" i="2"/>
  <c r="J214" i="2"/>
  <c r="J215" i="2"/>
  <c r="J216" i="2"/>
  <c r="J217" i="2"/>
  <c r="J218" i="2"/>
  <c r="J219" i="2"/>
  <c r="J220" i="2"/>
  <c r="J221" i="2"/>
  <c r="J222" i="2"/>
  <c r="J223" i="2"/>
  <c r="J224" i="2"/>
  <c r="J225" i="2"/>
  <c r="J226" i="2"/>
  <c r="J227" i="2"/>
  <c r="J228" i="2"/>
  <c r="J229" i="2"/>
  <c r="J230" i="2"/>
  <c r="J231" i="2"/>
  <c r="J232" i="2"/>
  <c r="J233" i="2"/>
  <c r="J234" i="2"/>
  <c r="J235" i="2"/>
  <c r="J236" i="2"/>
  <c r="J237" i="2"/>
  <c r="J238" i="2"/>
  <c r="J239" i="2"/>
  <c r="J240" i="2"/>
  <c r="J241" i="2"/>
  <c r="J242" i="2"/>
  <c r="J243" i="2"/>
  <c r="J244" i="2"/>
  <c r="J245" i="2"/>
  <c r="J246" i="2"/>
  <c r="J247" i="2"/>
  <c r="J248" i="2"/>
  <c r="J249" i="2"/>
  <c r="J250" i="2"/>
  <c r="J251" i="2"/>
  <c r="J252" i="2"/>
  <c r="J253" i="2"/>
  <c r="J254" i="2"/>
  <c r="J255" i="2"/>
  <c r="J256" i="2"/>
  <c r="J257" i="2"/>
  <c r="J258" i="2"/>
  <c r="J259" i="2"/>
  <c r="J260" i="2"/>
  <c r="J261" i="2"/>
  <c r="J262" i="2"/>
  <c r="J263" i="2"/>
  <c r="J264" i="2"/>
  <c r="J265" i="2"/>
  <c r="J266" i="2"/>
  <c r="J267" i="2"/>
  <c r="J268" i="2"/>
  <c r="J269" i="2"/>
  <c r="J270" i="2"/>
  <c r="J271" i="2"/>
  <c r="J272" i="2"/>
  <c r="J273" i="2"/>
  <c r="J274" i="2"/>
  <c r="J275" i="2"/>
  <c r="J276" i="2"/>
  <c r="J277" i="2"/>
  <c r="J278" i="2"/>
  <c r="J279" i="2"/>
  <c r="J280" i="2"/>
  <c r="J281" i="2"/>
  <c r="J282" i="2"/>
  <c r="J283" i="2"/>
  <c r="J284" i="2"/>
  <c r="J285" i="2"/>
  <c r="J286" i="2"/>
  <c r="J287" i="2"/>
  <c r="J288" i="2"/>
  <c r="J289" i="2"/>
  <c r="J290" i="2"/>
  <c r="J291" i="2"/>
  <c r="J292" i="2"/>
  <c r="J293" i="2"/>
  <c r="J294" i="2"/>
  <c r="J295" i="2"/>
  <c r="J296" i="2"/>
  <c r="J297" i="2"/>
  <c r="J298" i="2"/>
  <c r="J299" i="2"/>
  <c r="J300" i="2"/>
  <c r="J301" i="2"/>
  <c r="J302" i="2"/>
  <c r="J303" i="2"/>
  <c r="J304" i="2"/>
  <c r="J305" i="2"/>
  <c r="J306" i="2"/>
  <c r="J307" i="2"/>
  <c r="J308" i="2"/>
  <c r="J309" i="2"/>
  <c r="J310" i="2"/>
  <c r="J311" i="2"/>
  <c r="J312" i="2"/>
  <c r="J313" i="2"/>
  <c r="J314" i="2"/>
  <c r="J315" i="2"/>
  <c r="J316" i="2"/>
  <c r="J317" i="2"/>
  <c r="J318" i="2"/>
  <c r="J319" i="2"/>
  <c r="J320" i="2"/>
  <c r="J321" i="2"/>
  <c r="J322" i="2"/>
  <c r="J323" i="2"/>
  <c r="J324" i="2"/>
  <c r="J325" i="2"/>
  <c r="J326" i="2"/>
  <c r="J327" i="2"/>
  <c r="J328" i="2"/>
  <c r="J329" i="2"/>
  <c r="J330" i="2"/>
  <c r="J331" i="2"/>
  <c r="J332" i="2"/>
  <c r="J333" i="2"/>
  <c r="J334" i="2"/>
  <c r="J335" i="2"/>
  <c r="J336" i="2"/>
  <c r="J337" i="2"/>
  <c r="J338" i="2"/>
  <c r="J339" i="2"/>
  <c r="J340" i="2"/>
  <c r="J341" i="2"/>
  <c r="J342" i="2"/>
  <c r="J343" i="2"/>
  <c r="J344" i="2"/>
  <c r="J345" i="2"/>
  <c r="J346" i="2"/>
  <c r="J347" i="2"/>
  <c r="J348" i="2"/>
  <c r="J349" i="2"/>
  <c r="J350" i="2"/>
  <c r="J351" i="2"/>
  <c r="J352" i="2"/>
  <c r="J353" i="2"/>
  <c r="J354" i="2"/>
  <c r="J355" i="2"/>
  <c r="J356" i="2"/>
  <c r="J357" i="2"/>
  <c r="J358" i="2"/>
  <c r="J359" i="2"/>
  <c r="J360" i="2"/>
  <c r="J361" i="2"/>
  <c r="J362" i="2"/>
  <c r="J363" i="2"/>
  <c r="J364" i="2"/>
  <c r="J365" i="2"/>
  <c r="J366" i="2"/>
  <c r="J367" i="2"/>
  <c r="J368" i="2"/>
  <c r="J369" i="2"/>
  <c r="J370" i="2"/>
  <c r="J371" i="2"/>
  <c r="J372" i="2"/>
  <c r="J373" i="2"/>
  <c r="J374" i="2"/>
  <c r="J375" i="2"/>
  <c r="J376" i="2"/>
  <c r="J377" i="2"/>
  <c r="J378" i="2"/>
  <c r="J379" i="2"/>
  <c r="J380" i="2"/>
  <c r="J381" i="2"/>
  <c r="J382" i="2"/>
  <c r="J383" i="2"/>
  <c r="J384" i="2"/>
  <c r="J385" i="2"/>
  <c r="J386" i="2"/>
  <c r="J387" i="2"/>
  <c r="J388" i="2"/>
  <c r="J389" i="2"/>
  <c r="J390" i="2"/>
  <c r="J391" i="2"/>
  <c r="J392" i="2"/>
  <c r="J393" i="2"/>
  <c r="J394" i="2"/>
  <c r="J395" i="2"/>
  <c r="J396" i="2"/>
  <c r="J397" i="2"/>
  <c r="J398" i="2"/>
  <c r="J399" i="2"/>
  <c r="J400" i="2"/>
  <c r="J401" i="2"/>
  <c r="J402" i="2"/>
  <c r="J403" i="2"/>
  <c r="J404" i="2"/>
  <c r="J405" i="2"/>
  <c r="J406" i="2"/>
  <c r="J407" i="2"/>
  <c r="J408" i="2"/>
  <c r="J409" i="2"/>
  <c r="J410" i="2"/>
  <c r="J411" i="2"/>
  <c r="J412" i="2"/>
  <c r="J413" i="2"/>
  <c r="J414" i="2"/>
  <c r="J415" i="2"/>
  <c r="J416" i="2"/>
  <c r="J417" i="2"/>
  <c r="J418" i="2"/>
  <c r="J419" i="2"/>
  <c r="J420" i="2"/>
  <c r="J421" i="2"/>
  <c r="J422" i="2"/>
  <c r="J423" i="2"/>
  <c r="J424" i="2"/>
  <c r="J425" i="2"/>
  <c r="J426" i="2"/>
  <c r="J427" i="2"/>
  <c r="J428" i="2"/>
  <c r="J429" i="2"/>
  <c r="J430" i="2"/>
  <c r="J431" i="2"/>
  <c r="J432" i="2"/>
  <c r="J433" i="2"/>
  <c r="J434" i="2"/>
  <c r="J435" i="2"/>
  <c r="J436" i="2"/>
  <c r="J437" i="2"/>
  <c r="J438" i="2"/>
  <c r="J439" i="2"/>
  <c r="J440" i="2"/>
  <c r="J441" i="2"/>
  <c r="J442" i="2"/>
  <c r="J443" i="2"/>
  <c r="J444" i="2"/>
  <c r="J445" i="2"/>
  <c r="J446" i="2"/>
  <c r="J447" i="2"/>
  <c r="J448" i="2"/>
  <c r="J449" i="2"/>
  <c r="J450" i="2"/>
  <c r="J451" i="2"/>
  <c r="J452" i="2"/>
  <c r="J453" i="2"/>
  <c r="J454" i="2"/>
  <c r="J455" i="2"/>
  <c r="J456" i="2"/>
  <c r="J457" i="2"/>
  <c r="J458" i="2"/>
  <c r="J459" i="2"/>
  <c r="J460" i="2"/>
  <c r="J461" i="2"/>
  <c r="J462" i="2"/>
  <c r="J463" i="2"/>
  <c r="J464" i="2"/>
  <c r="J465" i="2"/>
  <c r="J466" i="2"/>
  <c r="J467" i="2"/>
  <c r="J468" i="2"/>
  <c r="J469" i="2"/>
  <c r="J470" i="2"/>
  <c r="J471" i="2"/>
  <c r="J472" i="2"/>
  <c r="J473" i="2"/>
  <c r="J474" i="2"/>
  <c r="J475" i="2"/>
  <c r="J476" i="2"/>
  <c r="J477" i="2"/>
  <c r="J478" i="2"/>
  <c r="J479" i="2"/>
  <c r="J480" i="2"/>
  <c r="J481" i="2"/>
  <c r="J482" i="2"/>
  <c r="J483" i="2"/>
  <c r="J484" i="2"/>
  <c r="J485" i="2"/>
  <c r="J486" i="2"/>
  <c r="J487" i="2"/>
  <c r="J488" i="2"/>
  <c r="J489" i="2"/>
  <c r="J490" i="2"/>
  <c r="J491" i="2"/>
  <c r="J492" i="2"/>
  <c r="J493" i="2"/>
  <c r="J494" i="2"/>
  <c r="J495" i="2"/>
  <c r="J496" i="2"/>
  <c r="J497" i="2"/>
  <c r="J498" i="2"/>
  <c r="J499" i="2"/>
  <c r="J500" i="2"/>
  <c r="J501" i="2"/>
  <c r="J502" i="2"/>
  <c r="J503" i="2"/>
  <c r="J504" i="2"/>
  <c r="J505" i="2"/>
  <c r="J506" i="2"/>
  <c r="J507" i="2"/>
  <c r="J508" i="2"/>
  <c r="J509" i="2"/>
  <c r="J510" i="2"/>
  <c r="J511" i="2"/>
  <c r="J512" i="2"/>
  <c r="J513" i="2"/>
  <c r="J514" i="2"/>
  <c r="J515" i="2"/>
  <c r="J516" i="2"/>
  <c r="J517" i="2"/>
  <c r="J518" i="2"/>
  <c r="J519" i="2"/>
  <c r="J520" i="2"/>
  <c r="J521" i="2"/>
  <c r="J522" i="2"/>
  <c r="J523" i="2"/>
  <c r="J524" i="2"/>
  <c r="J525" i="2"/>
  <c r="J526" i="2"/>
  <c r="J527" i="2"/>
  <c r="J528" i="2"/>
  <c r="J529" i="2"/>
  <c r="J530" i="2"/>
  <c r="J531" i="2"/>
  <c r="J532" i="2"/>
  <c r="J533" i="2"/>
  <c r="J534" i="2"/>
  <c r="J535" i="2"/>
  <c r="J536" i="2"/>
  <c r="J537" i="2"/>
  <c r="J538" i="2"/>
  <c r="J539" i="2"/>
  <c r="J540" i="2"/>
  <c r="J541" i="2"/>
  <c r="J542" i="2"/>
  <c r="J543" i="2"/>
  <c r="J544" i="2"/>
  <c r="J545" i="2"/>
  <c r="J546" i="2"/>
  <c r="J547" i="2"/>
  <c r="J548" i="2"/>
  <c r="J549" i="2"/>
  <c r="J550" i="2"/>
  <c r="J551" i="2"/>
  <c r="J552" i="2"/>
  <c r="J553" i="2"/>
  <c r="J554" i="2"/>
  <c r="J555" i="2"/>
  <c r="J556" i="2"/>
  <c r="J557" i="2"/>
  <c r="J558" i="2"/>
  <c r="J559" i="2"/>
  <c r="J560" i="2"/>
  <c r="J561" i="2"/>
  <c r="J562" i="2"/>
  <c r="J563" i="2"/>
  <c r="J564" i="2"/>
  <c r="J565" i="2"/>
  <c r="J566" i="2"/>
  <c r="J567" i="2"/>
  <c r="J568" i="2"/>
  <c r="J569" i="2"/>
  <c r="J570" i="2"/>
  <c r="J571" i="2"/>
  <c r="J572" i="2"/>
  <c r="J573" i="2"/>
  <c r="J574" i="2"/>
  <c r="J575" i="2"/>
  <c r="J576" i="2"/>
  <c r="J577" i="2"/>
  <c r="J578" i="2"/>
  <c r="J579" i="2"/>
  <c r="J580" i="2"/>
  <c r="J581" i="2"/>
  <c r="J582" i="2"/>
  <c r="J583" i="2"/>
  <c r="J584" i="2"/>
  <c r="J585" i="2"/>
  <c r="J586" i="2"/>
  <c r="J587" i="2"/>
  <c r="J588" i="2"/>
  <c r="J589" i="2"/>
  <c r="J590" i="2"/>
  <c r="J591" i="2"/>
  <c r="J592" i="2"/>
  <c r="J593" i="2"/>
  <c r="J594" i="2"/>
  <c r="J595" i="2"/>
  <c r="J596" i="2"/>
  <c r="J597" i="2"/>
  <c r="J598" i="2"/>
  <c r="J599" i="2"/>
  <c r="J600" i="2"/>
  <c r="J601" i="2"/>
  <c r="J602" i="2"/>
  <c r="J603" i="2"/>
  <c r="J604" i="2"/>
  <c r="J605" i="2"/>
  <c r="J606" i="2"/>
  <c r="J607" i="2"/>
  <c r="J608" i="2"/>
  <c r="J609" i="2"/>
  <c r="J610" i="2"/>
  <c r="J611" i="2"/>
  <c r="J612" i="2"/>
  <c r="J613" i="2"/>
  <c r="J614" i="2"/>
  <c r="J615" i="2"/>
  <c r="J616" i="2"/>
  <c r="J617" i="2"/>
  <c r="J618" i="2"/>
  <c r="J619" i="2"/>
  <c r="J620" i="2"/>
  <c r="J621" i="2"/>
  <c r="J622" i="2"/>
  <c r="J623" i="2"/>
  <c r="J624" i="2"/>
  <c r="J625" i="2"/>
  <c r="J626" i="2"/>
  <c r="J627" i="2"/>
  <c r="J628" i="2"/>
  <c r="J629" i="2"/>
  <c r="J630" i="2"/>
  <c r="J631" i="2"/>
  <c r="J632" i="2"/>
  <c r="J633" i="2"/>
  <c r="J634" i="2"/>
  <c r="J635" i="2"/>
  <c r="J636" i="2"/>
  <c r="J637" i="2"/>
  <c r="J638" i="2"/>
  <c r="J639" i="2"/>
  <c r="J640" i="2"/>
  <c r="J641" i="2"/>
  <c r="J642" i="2"/>
  <c r="J643" i="2"/>
  <c r="J644" i="2"/>
  <c r="J645" i="2"/>
  <c r="J646" i="2"/>
  <c r="J647" i="2"/>
  <c r="J648" i="2"/>
  <c r="J649" i="2"/>
  <c r="J650" i="2"/>
  <c r="J651" i="2"/>
  <c r="J652" i="2"/>
  <c r="J653" i="2"/>
  <c r="J654" i="2"/>
  <c r="J655" i="2"/>
  <c r="J656" i="2"/>
  <c r="J657" i="2"/>
  <c r="J658" i="2"/>
  <c r="J659" i="2"/>
  <c r="J660" i="2"/>
  <c r="J661" i="2"/>
  <c r="J662" i="2"/>
  <c r="J663" i="2"/>
  <c r="J664" i="2"/>
  <c r="J665" i="2"/>
  <c r="J666" i="2"/>
  <c r="J667" i="2"/>
  <c r="J668" i="2"/>
  <c r="J669" i="2"/>
  <c r="J670" i="2"/>
  <c r="J671" i="2"/>
  <c r="J672" i="2"/>
  <c r="J673" i="2"/>
  <c r="J674" i="2"/>
  <c r="J675" i="2"/>
  <c r="J676" i="2"/>
  <c r="J677" i="2"/>
  <c r="J678" i="2"/>
  <c r="J679" i="2"/>
  <c r="J680" i="2"/>
  <c r="J681" i="2"/>
  <c r="J682" i="2"/>
  <c r="J683" i="2"/>
  <c r="J684" i="2"/>
  <c r="J685" i="2"/>
  <c r="J686" i="2"/>
  <c r="J687" i="2"/>
  <c r="J688" i="2"/>
  <c r="J689" i="2"/>
  <c r="J690" i="2"/>
  <c r="J691" i="2"/>
  <c r="J692" i="2"/>
  <c r="J693" i="2"/>
  <c r="J694" i="2"/>
  <c r="J695" i="2"/>
  <c r="J696" i="2"/>
  <c r="J697" i="2"/>
  <c r="J698" i="2"/>
  <c r="J699" i="2"/>
  <c r="J700" i="2"/>
  <c r="J701" i="2"/>
  <c r="J702" i="2"/>
  <c r="J703" i="2"/>
  <c r="J704" i="2"/>
  <c r="J705" i="2"/>
  <c r="J706" i="2"/>
  <c r="J707" i="2"/>
  <c r="J708" i="2"/>
  <c r="J709" i="2"/>
  <c r="J710" i="2"/>
  <c r="J711" i="2"/>
  <c r="J712" i="2"/>
  <c r="J713" i="2"/>
  <c r="J714" i="2"/>
  <c r="J715" i="2"/>
  <c r="J716" i="2"/>
  <c r="J717" i="2"/>
  <c r="J718" i="2"/>
  <c r="J719" i="2"/>
  <c r="J720" i="2"/>
  <c r="J721" i="2"/>
  <c r="J722" i="2"/>
  <c r="J723" i="2"/>
  <c r="J724" i="2"/>
  <c r="J725" i="2"/>
  <c r="J726" i="2"/>
  <c r="J727" i="2"/>
  <c r="J728" i="2"/>
  <c r="J729" i="2"/>
  <c r="J730" i="2"/>
  <c r="J731" i="2"/>
  <c r="J732" i="2"/>
  <c r="J733" i="2"/>
  <c r="J734" i="2"/>
  <c r="J735" i="2"/>
  <c r="J736" i="2"/>
  <c r="J737" i="2"/>
  <c r="J738" i="2"/>
  <c r="J739" i="2"/>
  <c r="J740" i="2"/>
  <c r="J741" i="2"/>
  <c r="J742" i="2"/>
  <c r="J743" i="2"/>
  <c r="J744" i="2"/>
  <c r="J745" i="2"/>
  <c r="J746" i="2"/>
  <c r="J747" i="2"/>
  <c r="J748" i="2"/>
  <c r="J749" i="2"/>
  <c r="J750" i="2"/>
  <c r="J751" i="2"/>
  <c r="J752" i="2"/>
  <c r="J753" i="2"/>
  <c r="J754" i="2"/>
  <c r="J755" i="2"/>
  <c r="J756" i="2"/>
  <c r="J757" i="2"/>
  <c r="J758" i="2"/>
  <c r="J759" i="2"/>
  <c r="J760" i="2"/>
  <c r="J761" i="2"/>
  <c r="J762" i="2"/>
  <c r="J763" i="2"/>
  <c r="J764" i="2"/>
  <c r="J765" i="2"/>
  <c r="J766" i="2"/>
  <c r="J767" i="2"/>
  <c r="J768" i="2"/>
  <c r="J769" i="2"/>
  <c r="J770" i="2"/>
  <c r="J771" i="2"/>
  <c r="J772" i="2"/>
  <c r="J773" i="2"/>
  <c r="J774" i="2"/>
  <c r="J775" i="2"/>
  <c r="J776" i="2"/>
  <c r="J777" i="2"/>
  <c r="J778" i="2"/>
  <c r="J779" i="2"/>
  <c r="J780" i="2"/>
  <c r="J781" i="2"/>
  <c r="J782" i="2"/>
  <c r="J783" i="2"/>
  <c r="J784" i="2"/>
  <c r="J785" i="2"/>
  <c r="J786" i="2"/>
  <c r="J787" i="2"/>
  <c r="J788" i="2"/>
  <c r="J78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04" i="2"/>
  <c r="K205" i="2"/>
  <c r="K206" i="2"/>
  <c r="K207" i="2"/>
  <c r="K208" i="2"/>
  <c r="K209" i="2"/>
  <c r="K210" i="2"/>
  <c r="K211" i="2"/>
  <c r="K212" i="2"/>
  <c r="K213" i="2"/>
  <c r="K214" i="2"/>
  <c r="K215" i="2"/>
  <c r="K216" i="2"/>
  <c r="K217" i="2"/>
  <c r="K218" i="2"/>
  <c r="K219" i="2"/>
  <c r="K220" i="2"/>
  <c r="K221" i="2"/>
  <c r="K222" i="2"/>
  <c r="K223" i="2"/>
  <c r="K224" i="2"/>
  <c r="K225" i="2"/>
  <c r="K226" i="2"/>
  <c r="K227" i="2"/>
  <c r="K228" i="2"/>
  <c r="K229" i="2"/>
  <c r="K230" i="2"/>
  <c r="K231" i="2"/>
  <c r="K232" i="2"/>
  <c r="K233" i="2"/>
  <c r="K234" i="2"/>
  <c r="K235" i="2"/>
  <c r="K236" i="2"/>
  <c r="K237" i="2"/>
  <c r="K238" i="2"/>
  <c r="K239" i="2"/>
  <c r="K240" i="2"/>
  <c r="K241" i="2"/>
  <c r="K242" i="2"/>
  <c r="K243" i="2"/>
  <c r="K244" i="2"/>
  <c r="K245" i="2"/>
  <c r="K246" i="2"/>
  <c r="K247" i="2"/>
  <c r="K248" i="2"/>
  <c r="K249" i="2"/>
  <c r="K250" i="2"/>
  <c r="K251" i="2"/>
  <c r="K252" i="2"/>
  <c r="K253" i="2"/>
  <c r="K254" i="2"/>
  <c r="K255" i="2"/>
  <c r="K256" i="2"/>
  <c r="K257" i="2"/>
  <c r="K258" i="2"/>
  <c r="K259" i="2"/>
  <c r="K260" i="2"/>
  <c r="K261" i="2"/>
  <c r="K262" i="2"/>
  <c r="K263" i="2"/>
  <c r="K264" i="2"/>
  <c r="K265" i="2"/>
  <c r="K266" i="2"/>
  <c r="K267" i="2"/>
  <c r="K268" i="2"/>
  <c r="K269" i="2"/>
  <c r="K270" i="2"/>
  <c r="K271" i="2"/>
  <c r="K272" i="2"/>
  <c r="K273" i="2"/>
  <c r="K274" i="2"/>
  <c r="K275" i="2"/>
  <c r="K276" i="2"/>
  <c r="K277" i="2"/>
  <c r="K278" i="2"/>
  <c r="K279" i="2"/>
  <c r="K280" i="2"/>
  <c r="K281" i="2"/>
  <c r="K282" i="2"/>
  <c r="K283" i="2"/>
  <c r="K284" i="2"/>
  <c r="K285" i="2"/>
  <c r="K286" i="2"/>
  <c r="K287" i="2"/>
  <c r="K288" i="2"/>
  <c r="K289" i="2"/>
  <c r="K290" i="2"/>
  <c r="K291" i="2"/>
  <c r="K292" i="2"/>
  <c r="K293" i="2"/>
  <c r="K294" i="2"/>
  <c r="K295" i="2"/>
  <c r="K296" i="2"/>
  <c r="K297" i="2"/>
  <c r="K298" i="2"/>
  <c r="K299" i="2"/>
  <c r="K300" i="2"/>
  <c r="K301" i="2"/>
  <c r="K302" i="2"/>
  <c r="K303" i="2"/>
  <c r="K304" i="2"/>
  <c r="K305" i="2"/>
  <c r="K306" i="2"/>
  <c r="K307" i="2"/>
  <c r="K308" i="2"/>
  <c r="K309" i="2"/>
  <c r="K310" i="2"/>
  <c r="K311" i="2"/>
  <c r="K312" i="2"/>
  <c r="K313" i="2"/>
  <c r="K314" i="2"/>
  <c r="K315" i="2"/>
  <c r="K316" i="2"/>
  <c r="K317" i="2"/>
  <c r="K318" i="2"/>
  <c r="K319" i="2"/>
  <c r="K320" i="2"/>
  <c r="K321" i="2"/>
  <c r="K322" i="2"/>
  <c r="K323" i="2"/>
  <c r="K324" i="2"/>
  <c r="K325" i="2"/>
  <c r="K326" i="2"/>
  <c r="K327" i="2"/>
  <c r="K328" i="2"/>
  <c r="K329" i="2"/>
  <c r="K330" i="2"/>
  <c r="K331" i="2"/>
  <c r="K332" i="2"/>
  <c r="K333" i="2"/>
  <c r="K334" i="2"/>
  <c r="K335" i="2"/>
  <c r="K336" i="2"/>
  <c r="K337" i="2"/>
  <c r="K338" i="2"/>
  <c r="K339" i="2"/>
  <c r="K340" i="2"/>
  <c r="K341" i="2"/>
  <c r="K342" i="2"/>
  <c r="K343" i="2"/>
  <c r="K344" i="2"/>
  <c r="K345" i="2"/>
  <c r="K346" i="2"/>
  <c r="K347" i="2"/>
  <c r="K348" i="2"/>
  <c r="K349" i="2"/>
  <c r="K350" i="2"/>
  <c r="K351" i="2"/>
  <c r="K352" i="2"/>
  <c r="K353" i="2"/>
  <c r="K354" i="2"/>
  <c r="K355" i="2"/>
  <c r="K356" i="2"/>
  <c r="K357" i="2"/>
  <c r="K358" i="2"/>
  <c r="K359" i="2"/>
  <c r="K360" i="2"/>
  <c r="K361" i="2"/>
  <c r="K362" i="2"/>
  <c r="K363" i="2"/>
  <c r="K364" i="2"/>
  <c r="K365" i="2"/>
  <c r="K366" i="2"/>
  <c r="K367" i="2"/>
  <c r="K368" i="2"/>
  <c r="K369" i="2"/>
  <c r="K370" i="2"/>
  <c r="K371" i="2"/>
  <c r="K372" i="2"/>
  <c r="K373" i="2"/>
  <c r="K374" i="2"/>
  <c r="K375" i="2"/>
  <c r="K376" i="2"/>
  <c r="K377" i="2"/>
  <c r="K378" i="2"/>
  <c r="K379" i="2"/>
  <c r="K380" i="2"/>
  <c r="K381" i="2"/>
  <c r="K382" i="2"/>
  <c r="K383" i="2"/>
  <c r="K384" i="2"/>
  <c r="K385" i="2"/>
  <c r="K386" i="2"/>
  <c r="K387" i="2"/>
  <c r="K388" i="2"/>
  <c r="K389" i="2"/>
  <c r="K390" i="2"/>
  <c r="K391" i="2"/>
  <c r="K392" i="2"/>
  <c r="K393" i="2"/>
  <c r="K394" i="2"/>
  <c r="K395" i="2"/>
  <c r="K396" i="2"/>
  <c r="K397" i="2"/>
  <c r="K398" i="2"/>
  <c r="K399" i="2"/>
  <c r="K400" i="2"/>
  <c r="K401" i="2"/>
  <c r="K402" i="2"/>
  <c r="K403" i="2"/>
  <c r="K404" i="2"/>
  <c r="K405" i="2"/>
  <c r="K406" i="2"/>
  <c r="K407" i="2"/>
  <c r="K408" i="2"/>
  <c r="K409" i="2"/>
  <c r="K410" i="2"/>
  <c r="K411" i="2"/>
  <c r="K412" i="2"/>
  <c r="K413" i="2"/>
  <c r="K414" i="2"/>
  <c r="K415" i="2"/>
  <c r="K416" i="2"/>
  <c r="K417" i="2"/>
  <c r="K418" i="2"/>
  <c r="K419" i="2"/>
  <c r="K420" i="2"/>
  <c r="K421" i="2"/>
  <c r="K422" i="2"/>
  <c r="K423" i="2"/>
  <c r="K424" i="2"/>
  <c r="K425" i="2"/>
  <c r="K426" i="2"/>
  <c r="K427" i="2"/>
  <c r="K428" i="2"/>
  <c r="K429" i="2"/>
  <c r="K430" i="2"/>
  <c r="K431" i="2"/>
  <c r="K432" i="2"/>
  <c r="K433" i="2"/>
  <c r="K434" i="2"/>
  <c r="K435" i="2"/>
  <c r="K436" i="2"/>
  <c r="K437" i="2"/>
  <c r="K438" i="2"/>
  <c r="K439" i="2"/>
  <c r="K440" i="2"/>
  <c r="K441" i="2"/>
  <c r="K442" i="2"/>
  <c r="K443" i="2"/>
  <c r="K444" i="2"/>
  <c r="K445" i="2"/>
  <c r="K446" i="2"/>
  <c r="K447" i="2"/>
  <c r="K448" i="2"/>
  <c r="K449" i="2"/>
  <c r="K450" i="2"/>
  <c r="K451" i="2"/>
  <c r="K452" i="2"/>
  <c r="K453" i="2"/>
  <c r="K454" i="2"/>
  <c r="K455" i="2"/>
  <c r="K456" i="2"/>
  <c r="K457" i="2"/>
  <c r="K458" i="2"/>
  <c r="K459" i="2"/>
  <c r="K460" i="2"/>
  <c r="K461" i="2"/>
  <c r="K462" i="2"/>
  <c r="K463" i="2"/>
  <c r="K464" i="2"/>
  <c r="K465" i="2"/>
  <c r="K466" i="2"/>
  <c r="K467" i="2"/>
  <c r="K468" i="2"/>
  <c r="K469" i="2"/>
  <c r="K470" i="2"/>
  <c r="K471" i="2"/>
  <c r="K472" i="2"/>
  <c r="K473" i="2"/>
  <c r="K474" i="2"/>
  <c r="K475" i="2"/>
  <c r="K476" i="2"/>
  <c r="K477" i="2"/>
  <c r="K478" i="2"/>
  <c r="K479" i="2"/>
  <c r="K480" i="2"/>
  <c r="K481" i="2"/>
  <c r="K482" i="2"/>
  <c r="K483" i="2"/>
  <c r="K484" i="2"/>
  <c r="K485" i="2"/>
  <c r="K486" i="2"/>
  <c r="K487" i="2"/>
  <c r="K488" i="2"/>
  <c r="K489" i="2"/>
  <c r="K490" i="2"/>
  <c r="K491" i="2"/>
  <c r="K492" i="2"/>
  <c r="K493" i="2"/>
  <c r="K494" i="2"/>
  <c r="K495" i="2"/>
  <c r="K496" i="2"/>
  <c r="K497" i="2"/>
  <c r="K498" i="2"/>
  <c r="K499" i="2"/>
  <c r="K500" i="2"/>
  <c r="K501" i="2"/>
  <c r="K502" i="2"/>
  <c r="K503" i="2"/>
  <c r="K504" i="2"/>
  <c r="K505" i="2"/>
  <c r="K506" i="2"/>
  <c r="K507" i="2"/>
  <c r="K508" i="2"/>
  <c r="K509" i="2"/>
  <c r="K510" i="2"/>
  <c r="K511" i="2"/>
  <c r="K512" i="2"/>
  <c r="K513" i="2"/>
  <c r="K514" i="2"/>
  <c r="K515" i="2"/>
  <c r="K516" i="2"/>
  <c r="K517" i="2"/>
  <c r="K518" i="2"/>
  <c r="K519" i="2"/>
  <c r="K520" i="2"/>
  <c r="K521" i="2"/>
  <c r="K522" i="2"/>
  <c r="K523" i="2"/>
  <c r="K524" i="2"/>
  <c r="K525" i="2"/>
  <c r="K526" i="2"/>
  <c r="K527" i="2"/>
  <c r="K528" i="2"/>
  <c r="K529" i="2"/>
  <c r="K530" i="2"/>
  <c r="K531" i="2"/>
  <c r="K532" i="2"/>
  <c r="K533" i="2"/>
  <c r="K534" i="2"/>
  <c r="K535" i="2"/>
  <c r="K536" i="2"/>
  <c r="K537" i="2"/>
  <c r="K538" i="2"/>
  <c r="K539" i="2"/>
  <c r="K540" i="2"/>
  <c r="K541" i="2"/>
  <c r="K542" i="2"/>
  <c r="K543" i="2"/>
  <c r="K544" i="2"/>
  <c r="K545" i="2"/>
  <c r="K546" i="2"/>
  <c r="K547" i="2"/>
  <c r="K548" i="2"/>
  <c r="K549" i="2"/>
  <c r="K550" i="2"/>
  <c r="K551" i="2"/>
  <c r="K552" i="2"/>
  <c r="K553" i="2"/>
  <c r="K554" i="2"/>
  <c r="K555" i="2"/>
  <c r="K556" i="2"/>
  <c r="K557" i="2"/>
  <c r="K558" i="2"/>
  <c r="K559" i="2"/>
  <c r="K560" i="2"/>
  <c r="K561" i="2"/>
  <c r="K562" i="2"/>
  <c r="K563" i="2"/>
  <c r="K564" i="2"/>
  <c r="K565" i="2"/>
  <c r="K566" i="2"/>
  <c r="K567" i="2"/>
  <c r="K568" i="2"/>
  <c r="K569" i="2"/>
  <c r="K570" i="2"/>
  <c r="K571" i="2"/>
  <c r="K572" i="2"/>
  <c r="K573" i="2"/>
  <c r="K574" i="2"/>
  <c r="K575" i="2"/>
  <c r="K576" i="2"/>
  <c r="K577" i="2"/>
  <c r="K578" i="2"/>
  <c r="K579" i="2"/>
  <c r="K580" i="2"/>
  <c r="K581" i="2"/>
  <c r="K582" i="2"/>
  <c r="K583" i="2"/>
  <c r="K584" i="2"/>
  <c r="K585" i="2"/>
  <c r="K586" i="2"/>
  <c r="K587" i="2"/>
  <c r="K588" i="2"/>
  <c r="K589" i="2"/>
  <c r="K590" i="2"/>
  <c r="K591" i="2"/>
  <c r="K592" i="2"/>
  <c r="K593" i="2"/>
  <c r="K594" i="2"/>
  <c r="K595" i="2"/>
  <c r="K596" i="2"/>
  <c r="K597" i="2"/>
  <c r="K598" i="2"/>
  <c r="K599" i="2"/>
  <c r="K600" i="2"/>
  <c r="K601" i="2"/>
  <c r="K602" i="2"/>
  <c r="K603" i="2"/>
  <c r="K604" i="2"/>
  <c r="K605" i="2"/>
  <c r="K606" i="2"/>
  <c r="K607" i="2"/>
  <c r="K608" i="2"/>
  <c r="K609" i="2"/>
  <c r="K610" i="2"/>
  <c r="K611" i="2"/>
  <c r="K612" i="2"/>
  <c r="K613" i="2"/>
  <c r="K614" i="2"/>
  <c r="K615" i="2"/>
  <c r="K616" i="2"/>
  <c r="K617" i="2"/>
  <c r="K618" i="2"/>
  <c r="K619" i="2"/>
  <c r="K620" i="2"/>
  <c r="K621" i="2"/>
  <c r="K622" i="2"/>
  <c r="K623" i="2"/>
  <c r="K624" i="2"/>
  <c r="K625" i="2"/>
  <c r="K626" i="2"/>
  <c r="K627" i="2"/>
  <c r="K628" i="2"/>
  <c r="K629" i="2"/>
  <c r="K630" i="2"/>
  <c r="K631" i="2"/>
  <c r="K632" i="2"/>
  <c r="K633" i="2"/>
  <c r="K634" i="2"/>
  <c r="K635" i="2"/>
  <c r="K636" i="2"/>
  <c r="K637" i="2"/>
  <c r="K638" i="2"/>
  <c r="K639" i="2"/>
  <c r="K640" i="2"/>
  <c r="K641" i="2"/>
  <c r="K642" i="2"/>
  <c r="K643" i="2"/>
  <c r="K644" i="2"/>
  <c r="K645" i="2"/>
  <c r="K646" i="2"/>
  <c r="K647" i="2"/>
  <c r="K648" i="2"/>
  <c r="K649" i="2"/>
  <c r="K650" i="2"/>
  <c r="K651" i="2"/>
  <c r="K652" i="2"/>
  <c r="K653" i="2"/>
  <c r="K654" i="2"/>
  <c r="K655" i="2"/>
  <c r="K656" i="2"/>
  <c r="K657" i="2"/>
  <c r="K658" i="2"/>
  <c r="K659" i="2"/>
  <c r="K660" i="2"/>
  <c r="K661" i="2"/>
  <c r="K662" i="2"/>
  <c r="K663" i="2"/>
  <c r="K664" i="2"/>
  <c r="K665" i="2"/>
  <c r="K666" i="2"/>
  <c r="K667" i="2"/>
  <c r="K668" i="2"/>
  <c r="K669" i="2"/>
  <c r="K670" i="2"/>
  <c r="K671" i="2"/>
  <c r="K672" i="2"/>
  <c r="K673" i="2"/>
  <c r="K674" i="2"/>
  <c r="K675" i="2"/>
  <c r="K676" i="2"/>
  <c r="K677" i="2"/>
  <c r="K678" i="2"/>
  <c r="K679" i="2"/>
  <c r="K680" i="2"/>
  <c r="K681" i="2"/>
  <c r="K682" i="2"/>
  <c r="K683" i="2"/>
  <c r="K684" i="2"/>
  <c r="K685" i="2"/>
  <c r="K686" i="2"/>
  <c r="K687" i="2"/>
  <c r="K688" i="2"/>
  <c r="K689" i="2"/>
  <c r="K690" i="2"/>
  <c r="K691" i="2"/>
  <c r="K692" i="2"/>
  <c r="K693" i="2"/>
  <c r="K694" i="2"/>
  <c r="K695" i="2"/>
  <c r="K696" i="2"/>
  <c r="K697" i="2"/>
  <c r="K698" i="2"/>
  <c r="K699" i="2"/>
  <c r="K700" i="2"/>
  <c r="K701" i="2"/>
  <c r="K702" i="2"/>
  <c r="K703" i="2"/>
  <c r="K704" i="2"/>
  <c r="K705" i="2"/>
  <c r="K706" i="2"/>
  <c r="K707" i="2"/>
  <c r="K708" i="2"/>
  <c r="K709" i="2"/>
  <c r="K710" i="2"/>
  <c r="K711" i="2"/>
  <c r="K712" i="2"/>
  <c r="K713" i="2"/>
  <c r="K714" i="2"/>
  <c r="K715" i="2"/>
  <c r="K716" i="2"/>
  <c r="K717" i="2"/>
  <c r="K718" i="2"/>
  <c r="K719" i="2"/>
  <c r="K720" i="2"/>
  <c r="K721" i="2"/>
  <c r="K722" i="2"/>
  <c r="K723" i="2"/>
  <c r="K724" i="2"/>
  <c r="K725" i="2"/>
  <c r="K726" i="2"/>
  <c r="K727" i="2"/>
  <c r="K728" i="2"/>
  <c r="K729" i="2"/>
  <c r="K730" i="2"/>
  <c r="K731" i="2"/>
  <c r="K732" i="2"/>
  <c r="K733" i="2"/>
  <c r="K734" i="2"/>
  <c r="K735" i="2"/>
  <c r="K736" i="2"/>
  <c r="K737" i="2"/>
  <c r="K738" i="2"/>
  <c r="K739" i="2"/>
  <c r="K740" i="2"/>
  <c r="K741" i="2"/>
  <c r="K742" i="2"/>
  <c r="K743" i="2"/>
  <c r="K744" i="2"/>
  <c r="K745" i="2"/>
  <c r="K746" i="2"/>
  <c r="K747" i="2"/>
  <c r="K748" i="2"/>
  <c r="K749" i="2"/>
  <c r="K750" i="2"/>
  <c r="K751" i="2"/>
  <c r="K752" i="2"/>
  <c r="K753" i="2"/>
  <c r="K754" i="2"/>
  <c r="K755" i="2"/>
  <c r="K756" i="2"/>
  <c r="K757" i="2"/>
  <c r="K758" i="2"/>
  <c r="K759" i="2"/>
  <c r="K760" i="2"/>
  <c r="K761" i="2"/>
  <c r="K762" i="2"/>
  <c r="K763" i="2"/>
  <c r="K764" i="2"/>
  <c r="K765" i="2"/>
  <c r="K766" i="2"/>
  <c r="K767" i="2"/>
  <c r="K768" i="2"/>
  <c r="K769" i="2"/>
  <c r="K770" i="2"/>
  <c r="K771" i="2"/>
  <c r="K772" i="2"/>
  <c r="K773" i="2"/>
  <c r="K774" i="2"/>
  <c r="K775" i="2"/>
  <c r="K776" i="2"/>
  <c r="K777" i="2"/>
  <c r="K778" i="2"/>
  <c r="K779" i="2"/>
  <c r="K780" i="2"/>
  <c r="K781" i="2"/>
  <c r="K782" i="2"/>
  <c r="K783" i="2"/>
  <c r="K784" i="2"/>
  <c r="K785" i="2"/>
  <c r="K786" i="2"/>
  <c r="K787" i="2"/>
  <c r="K788" i="2"/>
  <c r="K789" i="2"/>
  <c r="E23" i="21" l="1"/>
  <c r="E22" i="21"/>
  <c r="E21" i="21"/>
  <c r="D23" i="21"/>
  <c r="D22" i="21"/>
  <c r="D21" i="21"/>
  <c r="E14" i="21"/>
  <c r="E12" i="21"/>
  <c r="E11" i="21"/>
  <c r="E9" i="21"/>
  <c r="E7" i="21"/>
  <c r="E6" i="21"/>
  <c r="E5" i="21"/>
  <c r="D5" i="21"/>
  <c r="F5" i="21" l="1"/>
  <c r="G5" i="21" s="1"/>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J5" i="2"/>
  <c r="J6" i="2"/>
  <c r="J7" i="2"/>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K5" i="2"/>
  <c r="K6" i="2"/>
  <c r="K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E5" i="2" l="1"/>
  <c r="E7" i="2"/>
  <c r="E9" i="2"/>
  <c r="E11" i="2"/>
  <c r="E13" i="2"/>
  <c r="E15" i="2"/>
  <c r="E17" i="2"/>
  <c r="E19" i="2"/>
  <c r="E21" i="2"/>
  <c r="E23" i="2"/>
  <c r="E25" i="2"/>
  <c r="E27" i="2"/>
  <c r="E29" i="2"/>
  <c r="E31" i="2"/>
  <c r="E33" i="2"/>
  <c r="E35" i="2"/>
  <c r="E37" i="2"/>
  <c r="E39" i="2"/>
  <c r="E41" i="2"/>
  <c r="E43" i="2"/>
  <c r="E45" i="2"/>
  <c r="E47" i="2"/>
  <c r="E49" i="2"/>
  <c r="E51" i="2"/>
  <c r="E53" i="2"/>
  <c r="E55" i="2"/>
  <c r="E57" i="2"/>
  <c r="E59" i="2"/>
  <c r="E61" i="2"/>
  <c r="E63" i="2"/>
  <c r="E65" i="2"/>
  <c r="E67" i="2"/>
  <c r="E69" i="2"/>
  <c r="E71" i="2"/>
  <c r="E73" i="2"/>
  <c r="E75" i="2"/>
  <c r="E77" i="2"/>
  <c r="E79" i="2"/>
  <c r="E6" i="2"/>
  <c r="E8" i="2"/>
  <c r="E10" i="2"/>
  <c r="E12" i="2"/>
  <c r="E14" i="2"/>
  <c r="E16" i="2"/>
  <c r="E18" i="2"/>
  <c r="E20" i="2"/>
  <c r="E22" i="2"/>
  <c r="E24" i="2"/>
  <c r="E26" i="2"/>
  <c r="E28" i="2"/>
  <c r="E30" i="2"/>
  <c r="E32" i="2"/>
  <c r="E34" i="2"/>
  <c r="E36" i="2"/>
  <c r="E38" i="2"/>
  <c r="E40" i="2"/>
  <c r="E42" i="2"/>
  <c r="E44" i="2"/>
  <c r="E46" i="2"/>
  <c r="E48" i="2"/>
  <c r="E50" i="2"/>
  <c r="E52" i="2"/>
  <c r="E54" i="2"/>
  <c r="E56" i="2"/>
  <c r="E58" i="2"/>
  <c r="E60" i="2"/>
  <c r="E62" i="2"/>
  <c r="E64" i="2"/>
  <c r="E66" i="2"/>
  <c r="E68" i="2"/>
  <c r="E70" i="2"/>
  <c r="E72" i="2"/>
  <c r="E74" i="2"/>
  <c r="E76" i="2"/>
  <c r="E78" i="2"/>
  <c r="D6" i="2"/>
  <c r="D8" i="2"/>
  <c r="D10" i="2"/>
  <c r="D12" i="2"/>
  <c r="D14" i="2"/>
  <c r="D16" i="2"/>
  <c r="D18" i="2"/>
  <c r="D20" i="2"/>
  <c r="D22" i="2"/>
  <c r="D24" i="2"/>
  <c r="D26" i="2"/>
  <c r="D28" i="2"/>
  <c r="D30" i="2"/>
  <c r="D32" i="2"/>
  <c r="D34" i="2"/>
  <c r="D36" i="2"/>
  <c r="D38" i="2"/>
  <c r="D40" i="2"/>
  <c r="D42" i="2"/>
  <c r="D44" i="2"/>
  <c r="D46" i="2"/>
  <c r="D48" i="2"/>
  <c r="D50" i="2"/>
  <c r="D52" i="2"/>
  <c r="D54" i="2"/>
  <c r="D56" i="2"/>
  <c r="D58" i="2"/>
  <c r="D60" i="2"/>
  <c r="D62" i="2"/>
  <c r="D64" i="2"/>
  <c r="D66" i="2"/>
  <c r="D68" i="2"/>
  <c r="D70" i="2"/>
  <c r="D72" i="2"/>
  <c r="D74" i="2"/>
  <c r="D76" i="2"/>
  <c r="D78" i="2"/>
  <c r="D5" i="2"/>
  <c r="D7" i="2"/>
  <c r="D9" i="2"/>
  <c r="D11" i="2"/>
  <c r="D13" i="2"/>
  <c r="D15" i="2"/>
  <c r="D17" i="2"/>
  <c r="D19" i="2"/>
  <c r="D21" i="2"/>
  <c r="D23" i="2"/>
  <c r="D25" i="2"/>
  <c r="D27" i="2"/>
  <c r="D29" i="2"/>
  <c r="D31" i="2"/>
  <c r="D33" i="2"/>
  <c r="D35" i="2"/>
  <c r="D37" i="2"/>
  <c r="D39" i="2"/>
  <c r="D41" i="2"/>
  <c r="D43" i="2"/>
  <c r="D45" i="2"/>
  <c r="D47" i="2"/>
  <c r="D49" i="2"/>
  <c r="D51" i="2"/>
  <c r="D53" i="2"/>
  <c r="D55" i="2"/>
  <c r="D57" i="2"/>
  <c r="D59" i="2"/>
  <c r="D61" i="2"/>
  <c r="D63" i="2"/>
  <c r="D65" i="2"/>
  <c r="D67" i="2"/>
  <c r="D69" i="2"/>
  <c r="D71" i="2"/>
  <c r="D73" i="2"/>
  <c r="D75" i="2"/>
  <c r="D77" i="2"/>
  <c r="D79" i="2"/>
  <c r="L4" i="17"/>
  <c r="G17" i="7" l="1"/>
  <c r="E19" i="7"/>
  <c r="E20" i="7"/>
  <c r="H12" i="7"/>
  <c r="X4" i="13" l="1"/>
  <c r="K4" i="2" l="1"/>
  <c r="D12" i="21" s="1"/>
  <c r="F12" i="21" s="1"/>
  <c r="G12" i="21" s="1"/>
  <c r="O10" i="7" l="1"/>
  <c r="N7" i="7"/>
  <c r="N6" i="7"/>
  <c r="M8" i="7"/>
  <c r="M7" i="7"/>
  <c r="M6" i="7"/>
  <c r="Q25" i="7" l="1"/>
  <c r="M27" i="7"/>
  <c r="Q17" i="7"/>
  <c r="R17" i="7"/>
  <c r="M17" i="7"/>
  <c r="O20" i="7"/>
  <c r="O19" i="7"/>
  <c r="M25" i="7"/>
  <c r="C20" i="7"/>
  <c r="M20" i="7" s="1"/>
  <c r="C19" i="7"/>
  <c r="M19" i="7" s="1"/>
  <c r="E12" i="7"/>
  <c r="Q14" i="7"/>
  <c r="Q12" i="7"/>
  <c r="H14" i="7"/>
  <c r="R14" i="7" s="1"/>
  <c r="M10" i="7"/>
  <c r="E14" i="7" l="1"/>
  <c r="O14" i="7" s="1"/>
  <c r="O12" i="7"/>
  <c r="L5" i="7"/>
  <c r="N4" i="3"/>
  <c r="N5" i="3"/>
  <c r="N6" i="3"/>
  <c r="N7" i="3"/>
  <c r="H1155" i="2" s="1"/>
  <c r="I1155" i="2" s="1"/>
  <c r="L1155" i="2" s="1"/>
  <c r="N8" i="3"/>
  <c r="N9" i="3"/>
  <c r="N10" i="3"/>
  <c r="N11" i="3"/>
  <c r="N12" i="3"/>
  <c r="N13" i="3"/>
  <c r="N14" i="3"/>
  <c r="N15" i="3"/>
  <c r="N16" i="3"/>
  <c r="N17" i="3"/>
  <c r="N18" i="3"/>
  <c r="H1032" i="2" s="1"/>
  <c r="I1032" i="2" s="1"/>
  <c r="L1032" i="2" s="1"/>
  <c r="N19" i="3"/>
  <c r="N20" i="3"/>
  <c r="N21" i="3"/>
  <c r="N22" i="3"/>
  <c r="N23" i="3"/>
  <c r="N24" i="3"/>
  <c r="N25" i="3"/>
  <c r="N26" i="3"/>
  <c r="N27" i="3"/>
  <c r="N28" i="3"/>
  <c r="N29" i="3"/>
  <c r="N30" i="3"/>
  <c r="N31" i="3"/>
  <c r="N32" i="3"/>
  <c r="N33" i="3"/>
  <c r="N34" i="3"/>
  <c r="N35" i="3"/>
  <c r="N36" i="3"/>
  <c r="N37" i="3"/>
  <c r="N38" i="3"/>
  <c r="N39" i="3"/>
  <c r="N40" i="3"/>
  <c r="N41" i="3"/>
  <c r="N42" i="3"/>
  <c r="N43" i="3"/>
  <c r="N44" i="3"/>
  <c r="N45" i="3"/>
  <c r="N46" i="3"/>
  <c r="N47" i="3"/>
  <c r="N48" i="3"/>
  <c r="N49" i="3"/>
  <c r="N50" i="3"/>
  <c r="N51" i="3"/>
  <c r="N52" i="3"/>
  <c r="N53" i="3"/>
  <c r="N54" i="3"/>
  <c r="N55" i="3"/>
  <c r="N56" i="3"/>
  <c r="N57" i="3"/>
  <c r="N58" i="3"/>
  <c r="N59" i="3"/>
  <c r="N60" i="3"/>
  <c r="N61" i="3"/>
  <c r="N62" i="3"/>
  <c r="N63" i="3"/>
  <c r="N64" i="3"/>
  <c r="N65" i="3"/>
  <c r="H1158" i="2" l="1"/>
  <c r="I1158" i="2" s="1"/>
  <c r="L1158" i="2" s="1"/>
  <c r="H1156" i="2"/>
  <c r="I1156" i="2" s="1"/>
  <c r="L1156" i="2" s="1"/>
  <c r="H1159" i="2"/>
  <c r="I1159" i="2" s="1"/>
  <c r="L1159" i="2" s="1"/>
  <c r="H1157" i="2"/>
  <c r="I1157" i="2" s="1"/>
  <c r="L1157" i="2" s="1"/>
  <c r="H1154" i="2"/>
  <c r="I1154" i="2" s="1"/>
  <c r="L1154" i="2" s="1"/>
  <c r="H1152" i="2"/>
  <c r="I1152" i="2" s="1"/>
  <c r="L1152" i="2" s="1"/>
  <c r="H1150" i="2"/>
  <c r="I1150" i="2" s="1"/>
  <c r="L1150" i="2" s="1"/>
  <c r="H1148" i="2"/>
  <c r="I1148" i="2" s="1"/>
  <c r="L1148" i="2" s="1"/>
  <c r="H1146" i="2"/>
  <c r="I1146" i="2" s="1"/>
  <c r="L1146" i="2" s="1"/>
  <c r="H1144" i="2"/>
  <c r="I1144" i="2" s="1"/>
  <c r="L1144" i="2" s="1"/>
  <c r="H1142" i="2"/>
  <c r="I1142" i="2" s="1"/>
  <c r="L1142" i="2" s="1"/>
  <c r="H1140" i="2"/>
  <c r="I1140" i="2" s="1"/>
  <c r="L1140" i="2" s="1"/>
  <c r="H1153" i="2"/>
  <c r="I1153" i="2" s="1"/>
  <c r="L1153" i="2" s="1"/>
  <c r="H1151" i="2"/>
  <c r="I1151" i="2" s="1"/>
  <c r="L1151" i="2" s="1"/>
  <c r="H1149" i="2"/>
  <c r="I1149" i="2" s="1"/>
  <c r="L1149" i="2" s="1"/>
  <c r="H1147" i="2"/>
  <c r="I1147" i="2" s="1"/>
  <c r="L1147" i="2" s="1"/>
  <c r="H1145" i="2"/>
  <c r="I1145" i="2" s="1"/>
  <c r="L1145" i="2" s="1"/>
  <c r="H1143" i="2"/>
  <c r="I1143" i="2" s="1"/>
  <c r="L1143" i="2" s="1"/>
  <c r="H1141" i="2"/>
  <c r="I1141" i="2" s="1"/>
  <c r="L1141" i="2" s="1"/>
  <c r="H1168" i="2"/>
  <c r="I1168" i="2" s="1"/>
  <c r="L1168" i="2" s="1"/>
  <c r="H1167" i="2"/>
  <c r="I1167" i="2" s="1"/>
  <c r="L1167" i="2" s="1"/>
  <c r="H1169" i="2"/>
  <c r="I1169" i="2" s="1"/>
  <c r="L1169" i="2" s="1"/>
  <c r="H1166" i="2"/>
  <c r="I1166" i="2" s="1"/>
  <c r="L1166" i="2" s="1"/>
  <c r="H1165" i="2"/>
  <c r="I1165" i="2" s="1"/>
  <c r="L1165" i="2" s="1"/>
  <c r="H1164" i="2"/>
  <c r="I1164" i="2" s="1"/>
  <c r="L1164" i="2" s="1"/>
  <c r="H1163" i="2"/>
  <c r="I1163" i="2" s="1"/>
  <c r="L1163" i="2" s="1"/>
  <c r="H1161" i="2"/>
  <c r="I1161" i="2" s="1"/>
  <c r="L1161" i="2" s="1"/>
  <c r="H1160" i="2"/>
  <c r="I1160" i="2" s="1"/>
  <c r="L1160" i="2" s="1"/>
  <c r="H1162" i="2"/>
  <c r="I1162" i="2" s="1"/>
  <c r="L1162" i="2" s="1"/>
  <c r="H1138" i="2"/>
  <c r="I1138" i="2" s="1"/>
  <c r="L1138" i="2" s="1"/>
  <c r="H1139" i="2"/>
  <c r="I1139" i="2" s="1"/>
  <c r="L1139" i="2" s="1"/>
  <c r="H1136" i="2"/>
  <c r="I1136" i="2" s="1"/>
  <c r="L1136" i="2" s="1"/>
  <c r="H1135" i="2"/>
  <c r="I1135" i="2" s="1"/>
  <c r="L1135" i="2" s="1"/>
  <c r="H1134" i="2"/>
  <c r="I1134" i="2" s="1"/>
  <c r="L1134" i="2" s="1"/>
  <c r="H1133" i="2"/>
  <c r="I1133" i="2" s="1"/>
  <c r="L1133" i="2" s="1"/>
  <c r="H1132" i="2"/>
  <c r="I1132" i="2" s="1"/>
  <c r="L1132" i="2" s="1"/>
  <c r="H1131" i="2"/>
  <c r="I1131" i="2" s="1"/>
  <c r="L1131" i="2" s="1"/>
  <c r="H1130" i="2"/>
  <c r="I1130" i="2" s="1"/>
  <c r="L1130" i="2" s="1"/>
  <c r="H1137" i="2"/>
  <c r="I1137" i="2" s="1"/>
  <c r="L1137" i="2" s="1"/>
  <c r="H1125" i="2"/>
  <c r="I1125" i="2" s="1"/>
  <c r="L1125" i="2" s="1"/>
  <c r="H1124" i="2"/>
  <c r="I1124" i="2" s="1"/>
  <c r="L1124" i="2" s="1"/>
  <c r="H1123" i="2"/>
  <c r="I1123" i="2" s="1"/>
  <c r="L1123" i="2" s="1"/>
  <c r="H1122" i="2"/>
  <c r="I1122" i="2" s="1"/>
  <c r="L1122" i="2" s="1"/>
  <c r="H1121" i="2"/>
  <c r="I1121" i="2" s="1"/>
  <c r="L1121" i="2" s="1"/>
  <c r="H1120" i="2"/>
  <c r="I1120" i="2" s="1"/>
  <c r="L1120" i="2" s="1"/>
  <c r="H1119" i="2"/>
  <c r="I1119" i="2" s="1"/>
  <c r="L1119" i="2" s="1"/>
  <c r="H1118" i="2"/>
  <c r="I1118" i="2" s="1"/>
  <c r="L1118" i="2" s="1"/>
  <c r="H1117" i="2"/>
  <c r="I1117" i="2" s="1"/>
  <c r="L1117" i="2" s="1"/>
  <c r="H1116" i="2"/>
  <c r="I1116" i="2" s="1"/>
  <c r="L1116" i="2" s="1"/>
  <c r="H1115" i="2"/>
  <c r="I1115" i="2" s="1"/>
  <c r="L1115" i="2" s="1"/>
  <c r="H1114" i="2"/>
  <c r="I1114" i="2" s="1"/>
  <c r="L1114" i="2" s="1"/>
  <c r="H1129" i="2"/>
  <c r="I1129" i="2" s="1"/>
  <c r="L1129" i="2" s="1"/>
  <c r="H1128" i="2"/>
  <c r="I1128" i="2" s="1"/>
  <c r="L1128" i="2" s="1"/>
  <c r="H1127" i="2"/>
  <c r="I1127" i="2" s="1"/>
  <c r="L1127" i="2" s="1"/>
  <c r="H1126" i="2"/>
  <c r="I1126" i="2" s="1"/>
  <c r="L1126" i="2" s="1"/>
  <c r="H1112" i="2"/>
  <c r="I1112" i="2" s="1"/>
  <c r="L1112" i="2" s="1"/>
  <c r="H1111" i="2"/>
  <c r="I1111" i="2" s="1"/>
  <c r="L1111" i="2" s="1"/>
  <c r="H1110" i="2"/>
  <c r="I1110" i="2" s="1"/>
  <c r="L1110" i="2" s="1"/>
  <c r="H1109" i="2"/>
  <c r="I1109" i="2" s="1"/>
  <c r="L1109" i="2" s="1"/>
  <c r="H1108" i="2"/>
  <c r="I1108" i="2" s="1"/>
  <c r="L1108" i="2" s="1"/>
  <c r="H1113" i="2"/>
  <c r="I1113" i="2" s="1"/>
  <c r="L1113" i="2" s="1"/>
  <c r="H1104" i="2"/>
  <c r="I1104" i="2" s="1"/>
  <c r="L1104" i="2" s="1"/>
  <c r="H1103" i="2"/>
  <c r="I1103" i="2" s="1"/>
  <c r="L1103" i="2" s="1"/>
  <c r="H1102" i="2"/>
  <c r="I1102" i="2" s="1"/>
  <c r="L1102" i="2" s="1"/>
  <c r="H1101" i="2"/>
  <c r="I1101" i="2" s="1"/>
  <c r="L1101" i="2" s="1"/>
  <c r="H1100" i="2"/>
  <c r="I1100" i="2" s="1"/>
  <c r="L1100" i="2" s="1"/>
  <c r="H1099" i="2"/>
  <c r="I1099" i="2" s="1"/>
  <c r="L1099" i="2" s="1"/>
  <c r="H1098" i="2"/>
  <c r="I1098" i="2" s="1"/>
  <c r="L1098" i="2" s="1"/>
  <c r="H1097" i="2"/>
  <c r="I1097" i="2" s="1"/>
  <c r="L1097" i="2" s="1"/>
  <c r="H1096" i="2"/>
  <c r="I1096" i="2" s="1"/>
  <c r="L1096" i="2" s="1"/>
  <c r="H1095" i="2"/>
  <c r="I1095" i="2" s="1"/>
  <c r="L1095" i="2" s="1"/>
  <c r="H1094" i="2"/>
  <c r="I1094" i="2" s="1"/>
  <c r="L1094" i="2" s="1"/>
  <c r="H1093" i="2"/>
  <c r="I1093" i="2" s="1"/>
  <c r="L1093" i="2" s="1"/>
  <c r="H1107" i="2"/>
  <c r="I1107" i="2" s="1"/>
  <c r="L1107" i="2" s="1"/>
  <c r="H1106" i="2"/>
  <c r="I1106" i="2" s="1"/>
  <c r="L1106" i="2" s="1"/>
  <c r="H1105" i="2"/>
  <c r="I1105" i="2" s="1"/>
  <c r="L1105" i="2" s="1"/>
  <c r="H1092" i="2"/>
  <c r="I1092" i="2" s="1"/>
  <c r="L1092" i="2" s="1"/>
  <c r="H1091" i="2"/>
  <c r="I1091" i="2" s="1"/>
  <c r="L1091" i="2" s="1"/>
  <c r="H1090" i="2"/>
  <c r="I1090" i="2" s="1"/>
  <c r="L1090" i="2" s="1"/>
  <c r="H1089" i="2"/>
  <c r="I1089" i="2" s="1"/>
  <c r="L1089" i="2" s="1"/>
  <c r="H1087" i="2"/>
  <c r="I1087" i="2" s="1"/>
  <c r="L1087" i="2" s="1"/>
  <c r="H1086" i="2"/>
  <c r="I1086" i="2" s="1"/>
  <c r="L1086" i="2" s="1"/>
  <c r="H1085" i="2"/>
  <c r="I1085" i="2" s="1"/>
  <c r="L1085" i="2" s="1"/>
  <c r="H1084" i="2"/>
  <c r="I1084" i="2" s="1"/>
  <c r="L1084" i="2" s="1"/>
  <c r="H1083" i="2"/>
  <c r="I1083" i="2" s="1"/>
  <c r="L1083" i="2" s="1"/>
  <c r="H1082" i="2"/>
  <c r="I1082" i="2" s="1"/>
  <c r="L1082" i="2" s="1"/>
  <c r="H1081" i="2"/>
  <c r="I1081" i="2" s="1"/>
  <c r="L1081" i="2" s="1"/>
  <c r="H1088" i="2"/>
  <c r="I1088" i="2" s="1"/>
  <c r="L1088" i="2" s="1"/>
  <c r="H1069" i="2"/>
  <c r="I1069" i="2" s="1"/>
  <c r="L1069" i="2" s="1"/>
  <c r="H1068" i="2"/>
  <c r="I1068" i="2" s="1"/>
  <c r="L1068" i="2" s="1"/>
  <c r="H1067" i="2"/>
  <c r="I1067" i="2" s="1"/>
  <c r="L1067" i="2" s="1"/>
  <c r="H1066" i="2"/>
  <c r="I1066" i="2" s="1"/>
  <c r="L1066" i="2" s="1"/>
  <c r="H1065" i="2"/>
  <c r="I1065" i="2" s="1"/>
  <c r="L1065" i="2" s="1"/>
  <c r="H1064" i="2"/>
  <c r="I1064" i="2" s="1"/>
  <c r="L1064" i="2" s="1"/>
  <c r="H1063" i="2"/>
  <c r="I1063" i="2" s="1"/>
  <c r="L1063" i="2" s="1"/>
  <c r="H1062" i="2"/>
  <c r="I1062" i="2" s="1"/>
  <c r="L1062" i="2" s="1"/>
  <c r="H1061" i="2"/>
  <c r="I1061" i="2" s="1"/>
  <c r="L1061" i="2" s="1"/>
  <c r="H1060" i="2"/>
  <c r="I1060" i="2" s="1"/>
  <c r="L1060" i="2" s="1"/>
  <c r="H1059" i="2"/>
  <c r="I1059" i="2" s="1"/>
  <c r="L1059" i="2" s="1"/>
  <c r="H1080" i="2"/>
  <c r="I1080" i="2" s="1"/>
  <c r="L1080" i="2" s="1"/>
  <c r="H1079" i="2"/>
  <c r="I1079" i="2" s="1"/>
  <c r="L1079" i="2" s="1"/>
  <c r="H1078" i="2"/>
  <c r="I1078" i="2" s="1"/>
  <c r="L1078" i="2" s="1"/>
  <c r="H1077" i="2"/>
  <c r="I1077" i="2" s="1"/>
  <c r="L1077" i="2" s="1"/>
  <c r="H1076" i="2"/>
  <c r="I1076" i="2" s="1"/>
  <c r="L1076" i="2" s="1"/>
  <c r="H1075" i="2"/>
  <c r="I1075" i="2" s="1"/>
  <c r="L1075" i="2" s="1"/>
  <c r="H1074" i="2"/>
  <c r="I1074" i="2" s="1"/>
  <c r="L1074" i="2" s="1"/>
  <c r="H1073" i="2"/>
  <c r="I1073" i="2" s="1"/>
  <c r="L1073" i="2" s="1"/>
  <c r="H1072" i="2"/>
  <c r="I1072" i="2" s="1"/>
  <c r="L1072" i="2" s="1"/>
  <c r="H1071" i="2"/>
  <c r="I1071" i="2" s="1"/>
  <c r="L1071" i="2" s="1"/>
  <c r="H1070" i="2"/>
  <c r="I1070" i="2" s="1"/>
  <c r="L1070" i="2" s="1"/>
  <c r="H1055" i="2"/>
  <c r="I1055" i="2" s="1"/>
  <c r="L1055" i="2" s="1"/>
  <c r="H1054" i="2"/>
  <c r="I1054" i="2" s="1"/>
  <c r="L1054" i="2" s="1"/>
  <c r="H1053" i="2"/>
  <c r="I1053" i="2" s="1"/>
  <c r="L1053" i="2" s="1"/>
  <c r="H1052" i="2"/>
  <c r="I1052" i="2" s="1"/>
  <c r="L1052" i="2" s="1"/>
  <c r="H1051" i="2"/>
  <c r="I1051" i="2" s="1"/>
  <c r="L1051" i="2" s="1"/>
  <c r="H1050" i="2"/>
  <c r="I1050" i="2" s="1"/>
  <c r="L1050" i="2" s="1"/>
  <c r="H1049" i="2"/>
  <c r="I1049" i="2" s="1"/>
  <c r="L1049" i="2" s="1"/>
  <c r="H1048" i="2"/>
  <c r="I1048" i="2" s="1"/>
  <c r="L1048" i="2" s="1"/>
  <c r="H1047" i="2"/>
  <c r="I1047" i="2" s="1"/>
  <c r="L1047" i="2" s="1"/>
  <c r="H1046" i="2"/>
  <c r="I1046" i="2" s="1"/>
  <c r="L1046" i="2" s="1"/>
  <c r="H1045" i="2"/>
  <c r="I1045" i="2" s="1"/>
  <c r="L1045" i="2" s="1"/>
  <c r="H1044" i="2"/>
  <c r="I1044" i="2" s="1"/>
  <c r="L1044" i="2" s="1"/>
  <c r="H1043" i="2"/>
  <c r="I1043" i="2" s="1"/>
  <c r="L1043" i="2" s="1"/>
  <c r="H1042" i="2"/>
  <c r="I1042" i="2" s="1"/>
  <c r="L1042" i="2" s="1"/>
  <c r="H1041" i="2"/>
  <c r="I1041" i="2" s="1"/>
  <c r="L1041" i="2" s="1"/>
  <c r="H1040" i="2"/>
  <c r="I1040" i="2" s="1"/>
  <c r="L1040" i="2" s="1"/>
  <c r="H1039" i="2"/>
  <c r="I1039" i="2" s="1"/>
  <c r="L1039" i="2" s="1"/>
  <c r="H1038" i="2"/>
  <c r="I1038" i="2" s="1"/>
  <c r="L1038" i="2" s="1"/>
  <c r="H1037" i="2"/>
  <c r="I1037" i="2" s="1"/>
  <c r="L1037" i="2" s="1"/>
  <c r="H1036" i="2"/>
  <c r="I1036" i="2" s="1"/>
  <c r="L1036" i="2" s="1"/>
  <c r="H1035" i="2"/>
  <c r="I1035" i="2" s="1"/>
  <c r="L1035" i="2" s="1"/>
  <c r="H1034" i="2"/>
  <c r="I1034" i="2" s="1"/>
  <c r="L1034" i="2" s="1"/>
  <c r="H1033" i="2"/>
  <c r="I1033" i="2" s="1"/>
  <c r="L1033" i="2" s="1"/>
  <c r="H1058" i="2"/>
  <c r="I1058" i="2" s="1"/>
  <c r="L1058" i="2" s="1"/>
  <c r="H1057" i="2"/>
  <c r="I1057" i="2" s="1"/>
  <c r="L1057" i="2" s="1"/>
  <c r="H1056" i="2"/>
  <c r="I1056" i="2" s="1"/>
  <c r="L1056" i="2" s="1"/>
  <c r="H1025" i="2"/>
  <c r="I1025" i="2" s="1"/>
  <c r="L1025" i="2" s="1"/>
  <c r="H1024" i="2"/>
  <c r="I1024" i="2" s="1"/>
  <c r="L1024" i="2" s="1"/>
  <c r="H1023" i="2"/>
  <c r="I1023" i="2" s="1"/>
  <c r="L1023" i="2" s="1"/>
  <c r="H1022" i="2"/>
  <c r="I1022" i="2" s="1"/>
  <c r="L1022" i="2" s="1"/>
  <c r="H1021" i="2"/>
  <c r="I1021" i="2" s="1"/>
  <c r="L1021" i="2" s="1"/>
  <c r="H1020" i="2"/>
  <c r="I1020" i="2" s="1"/>
  <c r="L1020" i="2" s="1"/>
  <c r="H1011" i="2"/>
  <c r="I1011" i="2" s="1"/>
  <c r="L1011" i="2" s="1"/>
  <c r="H1010" i="2"/>
  <c r="I1010" i="2" s="1"/>
  <c r="L1010" i="2" s="1"/>
  <c r="H1009" i="2"/>
  <c r="I1009" i="2" s="1"/>
  <c r="L1009" i="2" s="1"/>
  <c r="H1008" i="2"/>
  <c r="I1008" i="2" s="1"/>
  <c r="L1008" i="2" s="1"/>
  <c r="H1030" i="2"/>
  <c r="I1030" i="2" s="1"/>
  <c r="L1030" i="2" s="1"/>
  <c r="H1029" i="2"/>
  <c r="I1029" i="2" s="1"/>
  <c r="L1029" i="2" s="1"/>
  <c r="H1028" i="2"/>
  <c r="I1028" i="2" s="1"/>
  <c r="L1028" i="2" s="1"/>
  <c r="H1027" i="2"/>
  <c r="I1027" i="2" s="1"/>
  <c r="L1027" i="2" s="1"/>
  <c r="H1026" i="2"/>
  <c r="I1026" i="2" s="1"/>
  <c r="L1026" i="2" s="1"/>
  <c r="H1031" i="2"/>
  <c r="I1031" i="2" s="1"/>
  <c r="L1031" i="2" s="1"/>
  <c r="H1019" i="2"/>
  <c r="I1019" i="2" s="1"/>
  <c r="L1019" i="2" s="1"/>
  <c r="H1018" i="2"/>
  <c r="I1018" i="2" s="1"/>
  <c r="L1018" i="2" s="1"/>
  <c r="H1017" i="2"/>
  <c r="I1017" i="2" s="1"/>
  <c r="L1017" i="2" s="1"/>
  <c r="H1016" i="2"/>
  <c r="I1016" i="2" s="1"/>
  <c r="L1016" i="2" s="1"/>
  <c r="H1015" i="2"/>
  <c r="I1015" i="2" s="1"/>
  <c r="L1015" i="2" s="1"/>
  <c r="H1014" i="2"/>
  <c r="I1014" i="2" s="1"/>
  <c r="L1014" i="2" s="1"/>
  <c r="H1013" i="2"/>
  <c r="I1013" i="2" s="1"/>
  <c r="L1013" i="2" s="1"/>
  <c r="H1012" i="2"/>
  <c r="I1012" i="2" s="1"/>
  <c r="L1012" i="2" s="1"/>
  <c r="H1007" i="2"/>
  <c r="I1007" i="2" s="1"/>
  <c r="L1007" i="2" s="1"/>
  <c r="H1006" i="2"/>
  <c r="I1006" i="2" s="1"/>
  <c r="L1006" i="2" s="1"/>
  <c r="H1005" i="2"/>
  <c r="I1005" i="2" s="1"/>
  <c r="L1005" i="2" s="1"/>
  <c r="H1004" i="2"/>
  <c r="I1004" i="2" s="1"/>
  <c r="L1004" i="2" s="1"/>
  <c r="H1003" i="2"/>
  <c r="I1003" i="2" s="1"/>
  <c r="L1003" i="2" s="1"/>
  <c r="H1002" i="2"/>
  <c r="I1002" i="2" s="1"/>
  <c r="L1002" i="2" s="1"/>
  <c r="H1001" i="2"/>
  <c r="I1001" i="2" s="1"/>
  <c r="L1001" i="2" s="1"/>
  <c r="H1000" i="2"/>
  <c r="I1000" i="2" s="1"/>
  <c r="L1000" i="2" s="1"/>
  <c r="H999" i="2"/>
  <c r="I999" i="2" s="1"/>
  <c r="L999" i="2" s="1"/>
  <c r="H996" i="2"/>
  <c r="I996" i="2" s="1"/>
  <c r="L996" i="2" s="1"/>
  <c r="H995" i="2"/>
  <c r="I995" i="2" s="1"/>
  <c r="L995" i="2" s="1"/>
  <c r="H998" i="2"/>
  <c r="I998" i="2" s="1"/>
  <c r="L998" i="2" s="1"/>
  <c r="H997" i="2"/>
  <c r="I997" i="2" s="1"/>
  <c r="L997" i="2" s="1"/>
  <c r="H989" i="2"/>
  <c r="I989" i="2" s="1"/>
  <c r="L989" i="2" s="1"/>
  <c r="H987" i="2"/>
  <c r="I987" i="2" s="1"/>
  <c r="L987" i="2" s="1"/>
  <c r="H985" i="2"/>
  <c r="I985" i="2" s="1"/>
  <c r="L985" i="2" s="1"/>
  <c r="H983" i="2"/>
  <c r="I983" i="2" s="1"/>
  <c r="L983" i="2" s="1"/>
  <c r="H990" i="2"/>
  <c r="I990" i="2" s="1"/>
  <c r="L990" i="2" s="1"/>
  <c r="H988" i="2"/>
  <c r="I988" i="2" s="1"/>
  <c r="L988" i="2" s="1"/>
  <c r="H986" i="2"/>
  <c r="I986" i="2" s="1"/>
  <c r="L986" i="2" s="1"/>
  <c r="H984" i="2"/>
  <c r="I984" i="2" s="1"/>
  <c r="L984" i="2" s="1"/>
  <c r="H979" i="2"/>
  <c r="I979" i="2" s="1"/>
  <c r="L979" i="2" s="1"/>
  <c r="H977" i="2"/>
  <c r="I977" i="2" s="1"/>
  <c r="L977" i="2" s="1"/>
  <c r="H978" i="2"/>
  <c r="I978" i="2" s="1"/>
  <c r="L978" i="2" s="1"/>
  <c r="H976" i="2"/>
  <c r="I976" i="2" s="1"/>
  <c r="L976" i="2" s="1"/>
  <c r="H975" i="2"/>
  <c r="I975" i="2" s="1"/>
  <c r="L975" i="2" s="1"/>
  <c r="H993" i="2"/>
  <c r="I993" i="2" s="1"/>
  <c r="L993" i="2" s="1"/>
  <c r="H991" i="2"/>
  <c r="I991" i="2" s="1"/>
  <c r="L991" i="2" s="1"/>
  <c r="H994" i="2"/>
  <c r="I994" i="2" s="1"/>
  <c r="L994" i="2" s="1"/>
  <c r="H992" i="2"/>
  <c r="I992" i="2" s="1"/>
  <c r="L992" i="2" s="1"/>
  <c r="H980" i="2"/>
  <c r="I980" i="2" s="1"/>
  <c r="L980" i="2" s="1"/>
  <c r="H982" i="2"/>
  <c r="I982" i="2" s="1"/>
  <c r="L982" i="2" s="1"/>
  <c r="H981" i="2"/>
  <c r="I981" i="2" s="1"/>
  <c r="L981" i="2" s="1"/>
  <c r="H974" i="2"/>
  <c r="I974" i="2" s="1"/>
  <c r="L974" i="2" s="1"/>
  <c r="H973" i="2"/>
  <c r="I973" i="2" s="1"/>
  <c r="L973" i="2" s="1"/>
  <c r="H971" i="2"/>
  <c r="I971" i="2" s="1"/>
  <c r="L971" i="2" s="1"/>
  <c r="H969" i="2"/>
  <c r="I969" i="2" s="1"/>
  <c r="L969" i="2" s="1"/>
  <c r="H972" i="2"/>
  <c r="I972" i="2" s="1"/>
  <c r="L972" i="2" s="1"/>
  <c r="H970" i="2"/>
  <c r="I970" i="2" s="1"/>
  <c r="L970" i="2" s="1"/>
  <c r="H968" i="2"/>
  <c r="I968" i="2" s="1"/>
  <c r="L968" i="2" s="1"/>
  <c r="H967" i="2"/>
  <c r="I967" i="2" s="1"/>
  <c r="L967" i="2" s="1"/>
  <c r="H966" i="2"/>
  <c r="I966" i="2" s="1"/>
  <c r="L966" i="2" s="1"/>
  <c r="H965" i="2"/>
  <c r="I965" i="2" s="1"/>
  <c r="L965" i="2" s="1"/>
  <c r="H964" i="2"/>
  <c r="I964" i="2" s="1"/>
  <c r="L964" i="2" s="1"/>
  <c r="H963" i="2"/>
  <c r="I963" i="2" s="1"/>
  <c r="L963" i="2" s="1"/>
  <c r="H962" i="2"/>
  <c r="I962" i="2" s="1"/>
  <c r="L962" i="2" s="1"/>
  <c r="H961" i="2"/>
  <c r="I961" i="2" s="1"/>
  <c r="L961" i="2" s="1"/>
  <c r="H960" i="2"/>
  <c r="I960" i="2" s="1"/>
  <c r="L960" i="2" s="1"/>
  <c r="H959" i="2"/>
  <c r="I959" i="2" s="1"/>
  <c r="L959" i="2" s="1"/>
  <c r="H958" i="2"/>
  <c r="I958" i="2" s="1"/>
  <c r="L958" i="2" s="1"/>
  <c r="H957" i="2"/>
  <c r="I957" i="2" s="1"/>
  <c r="L957" i="2" s="1"/>
  <c r="H956" i="2"/>
  <c r="I956" i="2" s="1"/>
  <c r="L956" i="2" s="1"/>
  <c r="H955" i="2"/>
  <c r="I955" i="2" s="1"/>
  <c r="L955" i="2" s="1"/>
  <c r="H954" i="2"/>
  <c r="I954" i="2" s="1"/>
  <c r="L954" i="2" s="1"/>
  <c r="H953" i="2"/>
  <c r="I953" i="2" s="1"/>
  <c r="L953" i="2" s="1"/>
  <c r="H952" i="2"/>
  <c r="I952" i="2" s="1"/>
  <c r="L952" i="2" s="1"/>
  <c r="H951" i="2"/>
  <c r="I951" i="2" s="1"/>
  <c r="L951" i="2" s="1"/>
  <c r="H950" i="2"/>
  <c r="I950" i="2" s="1"/>
  <c r="L950" i="2" s="1"/>
  <c r="H949" i="2"/>
  <c r="I949" i="2" s="1"/>
  <c r="L949" i="2" s="1"/>
  <c r="H948" i="2"/>
  <c r="I948" i="2" s="1"/>
  <c r="L948" i="2" s="1"/>
  <c r="H947" i="2"/>
  <c r="I947" i="2" s="1"/>
  <c r="L947" i="2" s="1"/>
  <c r="H946" i="2"/>
  <c r="I946" i="2" s="1"/>
  <c r="L946" i="2" s="1"/>
  <c r="H945" i="2"/>
  <c r="I945" i="2" s="1"/>
  <c r="L945" i="2" s="1"/>
  <c r="H944" i="2"/>
  <c r="I944" i="2" s="1"/>
  <c r="L944" i="2" s="1"/>
  <c r="H943" i="2"/>
  <c r="I943" i="2" s="1"/>
  <c r="L943" i="2" s="1"/>
  <c r="H942" i="2"/>
  <c r="I942" i="2" s="1"/>
  <c r="L942" i="2" s="1"/>
  <c r="H941" i="2"/>
  <c r="I941" i="2" s="1"/>
  <c r="L941" i="2" s="1"/>
  <c r="H940" i="2"/>
  <c r="I940" i="2" s="1"/>
  <c r="L940" i="2" s="1"/>
  <c r="H939" i="2"/>
  <c r="I939" i="2" s="1"/>
  <c r="L939" i="2" s="1"/>
  <c r="H938" i="2"/>
  <c r="I938" i="2" s="1"/>
  <c r="L938" i="2" s="1"/>
  <c r="H937" i="2"/>
  <c r="I937" i="2" s="1"/>
  <c r="L937" i="2" s="1"/>
  <c r="H936" i="2"/>
  <c r="I936" i="2" s="1"/>
  <c r="L936" i="2" s="1"/>
  <c r="H935" i="2"/>
  <c r="I935" i="2" s="1"/>
  <c r="L935" i="2" s="1"/>
  <c r="H934" i="2"/>
  <c r="I934" i="2" s="1"/>
  <c r="L934" i="2" s="1"/>
  <c r="H933" i="2"/>
  <c r="I933" i="2" s="1"/>
  <c r="L933" i="2" s="1"/>
  <c r="H931" i="2"/>
  <c r="I931" i="2" s="1"/>
  <c r="L931" i="2" s="1"/>
  <c r="H927" i="2"/>
  <c r="I927" i="2" s="1"/>
  <c r="L927" i="2" s="1"/>
  <c r="H924" i="2"/>
  <c r="I924" i="2" s="1"/>
  <c r="L924" i="2" s="1"/>
  <c r="H932" i="2"/>
  <c r="I932" i="2" s="1"/>
  <c r="L932" i="2" s="1"/>
  <c r="H930" i="2"/>
  <c r="I930" i="2" s="1"/>
  <c r="L930" i="2" s="1"/>
  <c r="H929" i="2"/>
  <c r="I929" i="2" s="1"/>
  <c r="L929" i="2" s="1"/>
  <c r="H928" i="2"/>
  <c r="I928" i="2" s="1"/>
  <c r="L928" i="2" s="1"/>
  <c r="H926" i="2"/>
  <c r="I926" i="2" s="1"/>
  <c r="L926" i="2" s="1"/>
  <c r="H925" i="2"/>
  <c r="I925" i="2" s="1"/>
  <c r="L925" i="2" s="1"/>
  <c r="H923" i="2"/>
  <c r="I923" i="2" s="1"/>
  <c r="L923" i="2" s="1"/>
  <c r="H887" i="2"/>
  <c r="I887" i="2" s="1"/>
  <c r="L887" i="2" s="1"/>
  <c r="H909" i="2"/>
  <c r="I909" i="2" s="1"/>
  <c r="L909" i="2" s="1"/>
  <c r="H895" i="2"/>
  <c r="I895" i="2" s="1"/>
  <c r="L895" i="2" s="1"/>
  <c r="H912" i="2"/>
  <c r="I912" i="2" s="1"/>
  <c r="L912" i="2" s="1"/>
  <c r="H911" i="2"/>
  <c r="I911" i="2" s="1"/>
  <c r="L911" i="2" s="1"/>
  <c r="H902" i="2"/>
  <c r="I902" i="2" s="1"/>
  <c r="L902" i="2" s="1"/>
  <c r="H901" i="2"/>
  <c r="I901" i="2" s="1"/>
  <c r="L901" i="2" s="1"/>
  <c r="H906" i="2"/>
  <c r="I906" i="2" s="1"/>
  <c r="L906" i="2" s="1"/>
  <c r="H898" i="2"/>
  <c r="I898" i="2" s="1"/>
  <c r="L898" i="2" s="1"/>
  <c r="H910" i="2"/>
  <c r="I910" i="2" s="1"/>
  <c r="L910" i="2" s="1"/>
  <c r="H907" i="2"/>
  <c r="I907" i="2" s="1"/>
  <c r="L907" i="2" s="1"/>
  <c r="H889" i="2"/>
  <c r="I889" i="2" s="1"/>
  <c r="L889" i="2" s="1"/>
  <c r="H919" i="2"/>
  <c r="I919" i="2" s="1"/>
  <c r="L919" i="2" s="1"/>
  <c r="H918" i="2"/>
  <c r="I918" i="2" s="1"/>
  <c r="L918" i="2" s="1"/>
  <c r="H913" i="2"/>
  <c r="I913" i="2" s="1"/>
  <c r="L913" i="2" s="1"/>
  <c r="H900" i="2"/>
  <c r="I900" i="2" s="1"/>
  <c r="L900" i="2" s="1"/>
  <c r="H914" i="2"/>
  <c r="I914" i="2" s="1"/>
  <c r="L914" i="2" s="1"/>
  <c r="H905" i="2"/>
  <c r="I905" i="2" s="1"/>
  <c r="L905" i="2" s="1"/>
  <c r="H885" i="2"/>
  <c r="I885" i="2" s="1"/>
  <c r="L885" i="2" s="1"/>
  <c r="H915" i="2"/>
  <c r="I915" i="2" s="1"/>
  <c r="L915" i="2" s="1"/>
  <c r="H922" i="2"/>
  <c r="I922" i="2" s="1"/>
  <c r="L922" i="2" s="1"/>
  <c r="H891" i="2"/>
  <c r="I891" i="2" s="1"/>
  <c r="L891" i="2" s="1"/>
  <c r="H921" i="2"/>
  <c r="I921" i="2" s="1"/>
  <c r="L921" i="2" s="1"/>
  <c r="H920" i="2"/>
  <c r="I920" i="2" s="1"/>
  <c r="L920" i="2" s="1"/>
  <c r="H917" i="2"/>
  <c r="I917" i="2" s="1"/>
  <c r="L917" i="2" s="1"/>
  <c r="H916" i="2"/>
  <c r="I916" i="2" s="1"/>
  <c r="L916" i="2" s="1"/>
  <c r="H908" i="2"/>
  <c r="I908" i="2" s="1"/>
  <c r="L908" i="2" s="1"/>
  <c r="H904" i="2"/>
  <c r="I904" i="2" s="1"/>
  <c r="L904" i="2" s="1"/>
  <c r="H903" i="2"/>
  <c r="I903" i="2" s="1"/>
  <c r="L903" i="2" s="1"/>
  <c r="H899" i="2"/>
  <c r="I899" i="2" s="1"/>
  <c r="L899" i="2" s="1"/>
  <c r="H897" i="2"/>
  <c r="I897" i="2" s="1"/>
  <c r="L897" i="2" s="1"/>
  <c r="H894" i="2"/>
  <c r="I894" i="2" s="1"/>
  <c r="L894" i="2" s="1"/>
  <c r="H893" i="2"/>
  <c r="I893" i="2" s="1"/>
  <c r="L893" i="2" s="1"/>
  <c r="H886" i="2"/>
  <c r="I886" i="2" s="1"/>
  <c r="L886" i="2" s="1"/>
  <c r="H896" i="2"/>
  <c r="I896" i="2" s="1"/>
  <c r="L896" i="2" s="1"/>
  <c r="H888" i="2"/>
  <c r="I888" i="2" s="1"/>
  <c r="L888" i="2" s="1"/>
  <c r="H892" i="2"/>
  <c r="I892" i="2" s="1"/>
  <c r="L892" i="2" s="1"/>
  <c r="H882" i="2"/>
  <c r="I882" i="2" s="1"/>
  <c r="L882" i="2" s="1"/>
  <c r="H884" i="2"/>
  <c r="I884" i="2" s="1"/>
  <c r="L884" i="2" s="1"/>
  <c r="H883" i="2"/>
  <c r="I883" i="2" s="1"/>
  <c r="L883" i="2" s="1"/>
  <c r="H890" i="2"/>
  <c r="I890" i="2" s="1"/>
  <c r="L890" i="2" s="1"/>
  <c r="H880" i="2"/>
  <c r="I880" i="2" s="1"/>
  <c r="L880" i="2" s="1"/>
  <c r="H881" i="2"/>
  <c r="I881" i="2" s="1"/>
  <c r="L881" i="2" s="1"/>
  <c r="H873" i="2"/>
  <c r="I873" i="2" s="1"/>
  <c r="L873" i="2" s="1"/>
  <c r="H872" i="2"/>
  <c r="I872" i="2" s="1"/>
  <c r="L872" i="2" s="1"/>
  <c r="H871" i="2"/>
  <c r="I871" i="2" s="1"/>
  <c r="L871" i="2" s="1"/>
  <c r="H870" i="2"/>
  <c r="I870" i="2" s="1"/>
  <c r="L870" i="2" s="1"/>
  <c r="H866" i="2"/>
  <c r="I866" i="2" s="1"/>
  <c r="L866" i="2" s="1"/>
  <c r="H865" i="2"/>
  <c r="I865" i="2" s="1"/>
  <c r="L865" i="2" s="1"/>
  <c r="H864" i="2"/>
  <c r="I864" i="2" s="1"/>
  <c r="L864" i="2" s="1"/>
  <c r="H879" i="2"/>
  <c r="I879" i="2" s="1"/>
  <c r="L879" i="2" s="1"/>
  <c r="H878" i="2"/>
  <c r="I878" i="2" s="1"/>
  <c r="L878" i="2" s="1"/>
  <c r="H877" i="2"/>
  <c r="I877" i="2" s="1"/>
  <c r="L877" i="2" s="1"/>
  <c r="H876" i="2"/>
  <c r="I876" i="2" s="1"/>
  <c r="L876" i="2" s="1"/>
  <c r="H875" i="2"/>
  <c r="I875" i="2" s="1"/>
  <c r="L875" i="2" s="1"/>
  <c r="H874" i="2"/>
  <c r="I874" i="2" s="1"/>
  <c r="L874" i="2" s="1"/>
  <c r="H869" i="2"/>
  <c r="I869" i="2" s="1"/>
  <c r="L869" i="2" s="1"/>
  <c r="H868" i="2"/>
  <c r="I868" i="2" s="1"/>
  <c r="L868" i="2" s="1"/>
  <c r="H867" i="2"/>
  <c r="I867" i="2" s="1"/>
  <c r="L867" i="2" s="1"/>
  <c r="H863" i="2"/>
  <c r="I863" i="2" s="1"/>
  <c r="L863" i="2" s="1"/>
  <c r="H862" i="2"/>
  <c r="I862" i="2" s="1"/>
  <c r="L862" i="2" s="1"/>
  <c r="H856" i="2"/>
  <c r="I856" i="2" s="1"/>
  <c r="L856" i="2" s="1"/>
  <c r="H855" i="2"/>
  <c r="I855" i="2" s="1"/>
  <c r="L855" i="2" s="1"/>
  <c r="H854" i="2"/>
  <c r="I854" i="2" s="1"/>
  <c r="L854" i="2" s="1"/>
  <c r="H850" i="2"/>
  <c r="I850" i="2" s="1"/>
  <c r="L850" i="2" s="1"/>
  <c r="H849" i="2"/>
  <c r="I849" i="2" s="1"/>
  <c r="L849" i="2" s="1"/>
  <c r="H848" i="2"/>
  <c r="I848" i="2" s="1"/>
  <c r="L848" i="2" s="1"/>
  <c r="H847" i="2"/>
  <c r="I847" i="2" s="1"/>
  <c r="L847" i="2" s="1"/>
  <c r="H846" i="2"/>
  <c r="I846" i="2" s="1"/>
  <c r="L846" i="2" s="1"/>
  <c r="H845" i="2"/>
  <c r="I845" i="2" s="1"/>
  <c r="L845" i="2" s="1"/>
  <c r="H841" i="2"/>
  <c r="I841" i="2" s="1"/>
  <c r="L841" i="2" s="1"/>
  <c r="H840" i="2"/>
  <c r="I840" i="2" s="1"/>
  <c r="L840" i="2" s="1"/>
  <c r="H839" i="2"/>
  <c r="I839" i="2" s="1"/>
  <c r="L839" i="2" s="1"/>
  <c r="H860" i="2"/>
  <c r="I860" i="2" s="1"/>
  <c r="L860" i="2" s="1"/>
  <c r="H859" i="2"/>
  <c r="I859" i="2" s="1"/>
  <c r="L859" i="2" s="1"/>
  <c r="H858" i="2"/>
  <c r="I858" i="2" s="1"/>
  <c r="L858" i="2" s="1"/>
  <c r="H857" i="2"/>
  <c r="I857" i="2" s="1"/>
  <c r="L857" i="2" s="1"/>
  <c r="H861" i="2"/>
  <c r="I861" i="2" s="1"/>
  <c r="L861" i="2" s="1"/>
  <c r="H853" i="2"/>
  <c r="I853" i="2" s="1"/>
  <c r="L853" i="2" s="1"/>
  <c r="H852" i="2"/>
  <c r="I852" i="2" s="1"/>
  <c r="L852" i="2" s="1"/>
  <c r="H851" i="2"/>
  <c r="I851" i="2" s="1"/>
  <c r="L851" i="2" s="1"/>
  <c r="H844" i="2"/>
  <c r="I844" i="2" s="1"/>
  <c r="L844" i="2" s="1"/>
  <c r="H843" i="2"/>
  <c r="I843" i="2" s="1"/>
  <c r="L843" i="2" s="1"/>
  <c r="H842" i="2"/>
  <c r="I842" i="2" s="1"/>
  <c r="L842" i="2" s="1"/>
  <c r="H838" i="2"/>
  <c r="I838" i="2" s="1"/>
  <c r="L838" i="2" s="1"/>
  <c r="H837" i="2"/>
  <c r="I837" i="2" s="1"/>
  <c r="L837" i="2" s="1"/>
  <c r="H836" i="2"/>
  <c r="I836" i="2" s="1"/>
  <c r="L836" i="2" s="1"/>
  <c r="H835" i="2"/>
  <c r="I835" i="2" s="1"/>
  <c r="L835" i="2" s="1"/>
  <c r="H833" i="2"/>
  <c r="I833" i="2" s="1"/>
  <c r="L833" i="2" s="1"/>
  <c r="H834" i="2"/>
  <c r="I834" i="2" s="1"/>
  <c r="L834" i="2" s="1"/>
  <c r="H832" i="2"/>
  <c r="I832" i="2" s="1"/>
  <c r="L832" i="2" s="1"/>
  <c r="H831" i="2"/>
  <c r="I831" i="2" s="1"/>
  <c r="L831" i="2" s="1"/>
  <c r="H830" i="2"/>
  <c r="I830" i="2" s="1"/>
  <c r="L830" i="2" s="1"/>
  <c r="H829" i="2"/>
  <c r="I829" i="2" s="1"/>
  <c r="L829" i="2" s="1"/>
  <c r="H828" i="2"/>
  <c r="I828" i="2" s="1"/>
  <c r="L828" i="2" s="1"/>
  <c r="H827" i="2"/>
  <c r="I827" i="2" s="1"/>
  <c r="L827" i="2" s="1"/>
  <c r="H826" i="2"/>
  <c r="I826" i="2" s="1"/>
  <c r="L826" i="2" s="1"/>
  <c r="H825" i="2"/>
  <c r="I825" i="2" s="1"/>
  <c r="L825" i="2" s="1"/>
  <c r="H824" i="2"/>
  <c r="I824" i="2" s="1"/>
  <c r="L824" i="2" s="1"/>
  <c r="H823" i="2"/>
  <c r="I823" i="2" s="1"/>
  <c r="L823" i="2" s="1"/>
  <c r="H822" i="2"/>
  <c r="I822" i="2" s="1"/>
  <c r="L822" i="2" s="1"/>
  <c r="H821" i="2"/>
  <c r="I821" i="2" s="1"/>
  <c r="L821" i="2" s="1"/>
  <c r="H820" i="2"/>
  <c r="I820" i="2" s="1"/>
  <c r="L820" i="2" s="1"/>
  <c r="H819" i="2"/>
  <c r="I819" i="2" s="1"/>
  <c r="L819" i="2" s="1"/>
  <c r="H818" i="2"/>
  <c r="I818" i="2" s="1"/>
  <c r="L818" i="2" s="1"/>
  <c r="H817" i="2"/>
  <c r="I817" i="2" s="1"/>
  <c r="L817" i="2" s="1"/>
  <c r="H816" i="2"/>
  <c r="I816" i="2" s="1"/>
  <c r="L816" i="2" s="1"/>
  <c r="H815" i="2"/>
  <c r="I815" i="2" s="1"/>
  <c r="L815" i="2" s="1"/>
  <c r="H814" i="2"/>
  <c r="I814" i="2" s="1"/>
  <c r="L814" i="2" s="1"/>
  <c r="H813" i="2"/>
  <c r="I813" i="2" s="1"/>
  <c r="L813" i="2" s="1"/>
  <c r="H812" i="2"/>
  <c r="I812" i="2" s="1"/>
  <c r="L812" i="2" s="1"/>
  <c r="H811" i="2"/>
  <c r="I811" i="2" s="1"/>
  <c r="L811" i="2" s="1"/>
  <c r="H810" i="2"/>
  <c r="I810" i="2" s="1"/>
  <c r="L810" i="2" s="1"/>
  <c r="H809" i="2"/>
  <c r="I809" i="2" s="1"/>
  <c r="L809" i="2" s="1"/>
  <c r="H792" i="2"/>
  <c r="I792" i="2" s="1"/>
  <c r="L792" i="2" s="1"/>
  <c r="H796" i="2"/>
  <c r="I796" i="2" s="1"/>
  <c r="L796" i="2" s="1"/>
  <c r="H806" i="2"/>
  <c r="I806" i="2" s="1"/>
  <c r="L806" i="2" s="1"/>
  <c r="H799" i="2"/>
  <c r="I799" i="2" s="1"/>
  <c r="L799" i="2" s="1"/>
  <c r="H790" i="2"/>
  <c r="I790" i="2" s="1"/>
  <c r="L790" i="2" s="1"/>
  <c r="H791" i="2"/>
  <c r="I791" i="2" s="1"/>
  <c r="L791" i="2" s="1"/>
  <c r="H808" i="2"/>
  <c r="I808" i="2" s="1"/>
  <c r="L808" i="2" s="1"/>
  <c r="H805" i="2"/>
  <c r="I805" i="2" s="1"/>
  <c r="L805" i="2" s="1"/>
  <c r="H807" i="2"/>
  <c r="I807" i="2" s="1"/>
  <c r="L807" i="2" s="1"/>
  <c r="H802" i="2"/>
  <c r="I802" i="2" s="1"/>
  <c r="L802" i="2" s="1"/>
  <c r="H801" i="2"/>
  <c r="I801" i="2" s="1"/>
  <c r="L801" i="2" s="1"/>
  <c r="H804" i="2"/>
  <c r="I804" i="2" s="1"/>
  <c r="L804" i="2" s="1"/>
  <c r="H803" i="2"/>
  <c r="I803" i="2" s="1"/>
  <c r="L803" i="2" s="1"/>
  <c r="H797" i="2"/>
  <c r="I797" i="2" s="1"/>
  <c r="L797" i="2" s="1"/>
  <c r="H794" i="2"/>
  <c r="I794" i="2" s="1"/>
  <c r="L794" i="2" s="1"/>
  <c r="H793" i="2"/>
  <c r="I793" i="2" s="1"/>
  <c r="L793" i="2" s="1"/>
  <c r="H800" i="2"/>
  <c r="I800" i="2" s="1"/>
  <c r="L800" i="2" s="1"/>
  <c r="H798" i="2"/>
  <c r="I798" i="2" s="1"/>
  <c r="L798" i="2" s="1"/>
  <c r="H795" i="2"/>
  <c r="I795" i="2" s="1"/>
  <c r="L795" i="2" s="1"/>
  <c r="H591" i="2"/>
  <c r="I591" i="2" s="1"/>
  <c r="L591" i="2" s="1"/>
  <c r="H593" i="2"/>
  <c r="I593" i="2" s="1"/>
  <c r="L593" i="2" s="1"/>
  <c r="H595" i="2"/>
  <c r="I595" i="2" s="1"/>
  <c r="L595" i="2" s="1"/>
  <c r="H597" i="2"/>
  <c r="I597" i="2" s="1"/>
  <c r="L597" i="2" s="1"/>
  <c r="H599" i="2"/>
  <c r="I599" i="2" s="1"/>
  <c r="L599" i="2" s="1"/>
  <c r="H601" i="2"/>
  <c r="I601" i="2" s="1"/>
  <c r="L601" i="2" s="1"/>
  <c r="H603" i="2"/>
  <c r="I603" i="2" s="1"/>
  <c r="L603" i="2" s="1"/>
  <c r="H605" i="2"/>
  <c r="I605" i="2" s="1"/>
  <c r="L605" i="2" s="1"/>
  <c r="H607" i="2"/>
  <c r="I607" i="2" s="1"/>
  <c r="L607" i="2" s="1"/>
  <c r="H609" i="2"/>
  <c r="I609" i="2" s="1"/>
  <c r="L609" i="2" s="1"/>
  <c r="H611" i="2"/>
  <c r="I611" i="2" s="1"/>
  <c r="L611" i="2" s="1"/>
  <c r="H613" i="2"/>
  <c r="I613" i="2" s="1"/>
  <c r="L613" i="2" s="1"/>
  <c r="H615" i="2"/>
  <c r="I615" i="2" s="1"/>
  <c r="L615" i="2" s="1"/>
  <c r="H617" i="2"/>
  <c r="I617" i="2" s="1"/>
  <c r="L617" i="2" s="1"/>
  <c r="H619" i="2"/>
  <c r="I619" i="2" s="1"/>
  <c r="L619" i="2" s="1"/>
  <c r="H621" i="2"/>
  <c r="I621" i="2" s="1"/>
  <c r="L621" i="2" s="1"/>
  <c r="H623" i="2"/>
  <c r="I623" i="2" s="1"/>
  <c r="L623" i="2" s="1"/>
  <c r="H625" i="2"/>
  <c r="I625" i="2" s="1"/>
  <c r="L625" i="2" s="1"/>
  <c r="H627" i="2"/>
  <c r="I627" i="2" s="1"/>
  <c r="L627" i="2" s="1"/>
  <c r="H629" i="2"/>
  <c r="I629" i="2" s="1"/>
  <c r="L629" i="2" s="1"/>
  <c r="H631" i="2"/>
  <c r="I631" i="2" s="1"/>
  <c r="L631" i="2" s="1"/>
  <c r="H633" i="2"/>
  <c r="I633" i="2" s="1"/>
  <c r="L633" i="2" s="1"/>
  <c r="H635" i="2"/>
  <c r="I635" i="2" s="1"/>
  <c r="L635" i="2" s="1"/>
  <c r="H637" i="2"/>
  <c r="I637" i="2" s="1"/>
  <c r="L637" i="2" s="1"/>
  <c r="H639" i="2"/>
  <c r="I639" i="2" s="1"/>
  <c r="L639" i="2" s="1"/>
  <c r="H641" i="2"/>
  <c r="I641" i="2" s="1"/>
  <c r="L641" i="2" s="1"/>
  <c r="H643" i="2"/>
  <c r="I643" i="2" s="1"/>
  <c r="L643" i="2" s="1"/>
  <c r="H645" i="2"/>
  <c r="I645" i="2" s="1"/>
  <c r="L645" i="2" s="1"/>
  <c r="H647" i="2"/>
  <c r="I647" i="2" s="1"/>
  <c r="L647" i="2" s="1"/>
  <c r="H649" i="2"/>
  <c r="I649" i="2" s="1"/>
  <c r="L649" i="2" s="1"/>
  <c r="H651" i="2"/>
  <c r="I651" i="2" s="1"/>
  <c r="L651" i="2" s="1"/>
  <c r="H653" i="2"/>
  <c r="I653" i="2" s="1"/>
  <c r="L653" i="2" s="1"/>
  <c r="H655" i="2"/>
  <c r="I655" i="2" s="1"/>
  <c r="L655" i="2" s="1"/>
  <c r="H657" i="2"/>
  <c r="I657" i="2" s="1"/>
  <c r="L657" i="2" s="1"/>
  <c r="H659" i="2"/>
  <c r="I659" i="2" s="1"/>
  <c r="L659" i="2" s="1"/>
  <c r="H661" i="2"/>
  <c r="I661" i="2" s="1"/>
  <c r="L661" i="2" s="1"/>
  <c r="H663" i="2"/>
  <c r="I663" i="2" s="1"/>
  <c r="L663" i="2" s="1"/>
  <c r="H665" i="2"/>
  <c r="I665" i="2" s="1"/>
  <c r="L665" i="2" s="1"/>
  <c r="H667" i="2"/>
  <c r="I667" i="2" s="1"/>
  <c r="L667" i="2" s="1"/>
  <c r="H669" i="2"/>
  <c r="I669" i="2" s="1"/>
  <c r="L669" i="2" s="1"/>
  <c r="H671" i="2"/>
  <c r="I671" i="2" s="1"/>
  <c r="L671" i="2" s="1"/>
  <c r="H673" i="2"/>
  <c r="I673" i="2" s="1"/>
  <c r="L673" i="2" s="1"/>
  <c r="H675" i="2"/>
  <c r="I675" i="2" s="1"/>
  <c r="L675" i="2" s="1"/>
  <c r="H677" i="2"/>
  <c r="I677" i="2" s="1"/>
  <c r="L677" i="2" s="1"/>
  <c r="H592" i="2"/>
  <c r="I592" i="2" s="1"/>
  <c r="L592" i="2" s="1"/>
  <c r="H596" i="2"/>
  <c r="I596" i="2" s="1"/>
  <c r="L596" i="2" s="1"/>
  <c r="H600" i="2"/>
  <c r="I600" i="2" s="1"/>
  <c r="L600" i="2" s="1"/>
  <c r="H604" i="2"/>
  <c r="I604" i="2" s="1"/>
  <c r="L604" i="2" s="1"/>
  <c r="H608" i="2"/>
  <c r="I608" i="2" s="1"/>
  <c r="L608" i="2" s="1"/>
  <c r="H612" i="2"/>
  <c r="I612" i="2" s="1"/>
  <c r="L612" i="2" s="1"/>
  <c r="H616" i="2"/>
  <c r="I616" i="2" s="1"/>
  <c r="L616" i="2" s="1"/>
  <c r="H620" i="2"/>
  <c r="I620" i="2" s="1"/>
  <c r="L620" i="2" s="1"/>
  <c r="H624" i="2"/>
  <c r="I624" i="2" s="1"/>
  <c r="L624" i="2" s="1"/>
  <c r="H628" i="2"/>
  <c r="I628" i="2" s="1"/>
  <c r="L628" i="2" s="1"/>
  <c r="H632" i="2"/>
  <c r="I632" i="2" s="1"/>
  <c r="L632" i="2" s="1"/>
  <c r="H636" i="2"/>
  <c r="I636" i="2" s="1"/>
  <c r="L636" i="2" s="1"/>
  <c r="H640" i="2"/>
  <c r="I640" i="2" s="1"/>
  <c r="L640" i="2" s="1"/>
  <c r="H644" i="2"/>
  <c r="I644" i="2" s="1"/>
  <c r="L644" i="2" s="1"/>
  <c r="H648" i="2"/>
  <c r="I648" i="2" s="1"/>
  <c r="L648" i="2" s="1"/>
  <c r="H652" i="2"/>
  <c r="I652" i="2" s="1"/>
  <c r="L652" i="2" s="1"/>
  <c r="H656" i="2"/>
  <c r="I656" i="2" s="1"/>
  <c r="L656" i="2" s="1"/>
  <c r="H660" i="2"/>
  <c r="I660" i="2" s="1"/>
  <c r="L660" i="2" s="1"/>
  <c r="H664" i="2"/>
  <c r="I664" i="2" s="1"/>
  <c r="L664" i="2" s="1"/>
  <c r="H668" i="2"/>
  <c r="I668" i="2" s="1"/>
  <c r="L668" i="2" s="1"/>
  <c r="H672" i="2"/>
  <c r="I672" i="2" s="1"/>
  <c r="L672" i="2" s="1"/>
  <c r="H676" i="2"/>
  <c r="I676" i="2" s="1"/>
  <c r="L676" i="2" s="1"/>
  <c r="H594" i="2"/>
  <c r="I594" i="2" s="1"/>
  <c r="L594" i="2" s="1"/>
  <c r="H598" i="2"/>
  <c r="I598" i="2" s="1"/>
  <c r="L598" i="2" s="1"/>
  <c r="H602" i="2"/>
  <c r="I602" i="2" s="1"/>
  <c r="L602" i="2" s="1"/>
  <c r="H606" i="2"/>
  <c r="I606" i="2" s="1"/>
  <c r="L606" i="2" s="1"/>
  <c r="H610" i="2"/>
  <c r="I610" i="2" s="1"/>
  <c r="L610" i="2" s="1"/>
  <c r="H614" i="2"/>
  <c r="I614" i="2" s="1"/>
  <c r="L614" i="2" s="1"/>
  <c r="H618" i="2"/>
  <c r="I618" i="2" s="1"/>
  <c r="L618" i="2" s="1"/>
  <c r="H622" i="2"/>
  <c r="I622" i="2" s="1"/>
  <c r="L622" i="2" s="1"/>
  <c r="H626" i="2"/>
  <c r="I626" i="2" s="1"/>
  <c r="L626" i="2" s="1"/>
  <c r="H630" i="2"/>
  <c r="I630" i="2" s="1"/>
  <c r="L630" i="2" s="1"/>
  <c r="H634" i="2"/>
  <c r="I634" i="2" s="1"/>
  <c r="L634" i="2" s="1"/>
  <c r="H638" i="2"/>
  <c r="I638" i="2" s="1"/>
  <c r="L638" i="2" s="1"/>
  <c r="H642" i="2"/>
  <c r="I642" i="2" s="1"/>
  <c r="L642" i="2" s="1"/>
  <c r="H646" i="2"/>
  <c r="I646" i="2" s="1"/>
  <c r="L646" i="2" s="1"/>
  <c r="H650" i="2"/>
  <c r="I650" i="2" s="1"/>
  <c r="L650" i="2" s="1"/>
  <c r="H654" i="2"/>
  <c r="I654" i="2" s="1"/>
  <c r="L654" i="2" s="1"/>
  <c r="H658" i="2"/>
  <c r="I658" i="2" s="1"/>
  <c r="L658" i="2" s="1"/>
  <c r="H662" i="2"/>
  <c r="I662" i="2" s="1"/>
  <c r="L662" i="2" s="1"/>
  <c r="H666" i="2"/>
  <c r="I666" i="2" s="1"/>
  <c r="L666" i="2" s="1"/>
  <c r="H670" i="2"/>
  <c r="I670" i="2" s="1"/>
  <c r="L670" i="2" s="1"/>
  <c r="H674" i="2"/>
  <c r="I674" i="2" s="1"/>
  <c r="L674" i="2" s="1"/>
  <c r="H776" i="2"/>
  <c r="I776" i="2" s="1"/>
  <c r="L776" i="2" s="1"/>
  <c r="H465" i="2"/>
  <c r="I465" i="2" s="1"/>
  <c r="L465" i="2" s="1"/>
  <c r="H467" i="2"/>
  <c r="I467" i="2" s="1"/>
  <c r="L467" i="2" s="1"/>
  <c r="H469" i="2"/>
  <c r="I469" i="2" s="1"/>
  <c r="L469" i="2" s="1"/>
  <c r="H471" i="2"/>
  <c r="I471" i="2" s="1"/>
  <c r="L471" i="2" s="1"/>
  <c r="H473" i="2"/>
  <c r="I473" i="2" s="1"/>
  <c r="L473" i="2" s="1"/>
  <c r="H475" i="2"/>
  <c r="I475" i="2" s="1"/>
  <c r="L475" i="2" s="1"/>
  <c r="H477" i="2"/>
  <c r="I477" i="2" s="1"/>
  <c r="L477" i="2" s="1"/>
  <c r="H479" i="2"/>
  <c r="I479" i="2" s="1"/>
  <c r="L479" i="2" s="1"/>
  <c r="H481" i="2"/>
  <c r="I481" i="2" s="1"/>
  <c r="L481" i="2" s="1"/>
  <c r="H483" i="2"/>
  <c r="I483" i="2" s="1"/>
  <c r="L483" i="2" s="1"/>
  <c r="H485" i="2"/>
  <c r="I485" i="2" s="1"/>
  <c r="L485" i="2" s="1"/>
  <c r="H487" i="2"/>
  <c r="I487" i="2" s="1"/>
  <c r="L487" i="2" s="1"/>
  <c r="H489" i="2"/>
  <c r="I489" i="2" s="1"/>
  <c r="L489" i="2" s="1"/>
  <c r="H491" i="2"/>
  <c r="I491" i="2" s="1"/>
  <c r="L491" i="2" s="1"/>
  <c r="H493" i="2"/>
  <c r="I493" i="2" s="1"/>
  <c r="L493" i="2" s="1"/>
  <c r="H495" i="2"/>
  <c r="I495" i="2" s="1"/>
  <c r="L495" i="2" s="1"/>
  <c r="H497" i="2"/>
  <c r="I497" i="2" s="1"/>
  <c r="L497" i="2" s="1"/>
  <c r="H499" i="2"/>
  <c r="I499" i="2" s="1"/>
  <c r="L499" i="2" s="1"/>
  <c r="H501" i="2"/>
  <c r="I501" i="2" s="1"/>
  <c r="L501" i="2" s="1"/>
  <c r="H503" i="2"/>
  <c r="I503" i="2" s="1"/>
  <c r="L503" i="2" s="1"/>
  <c r="H466" i="2"/>
  <c r="I466" i="2" s="1"/>
  <c r="L466" i="2" s="1"/>
  <c r="H470" i="2"/>
  <c r="I470" i="2" s="1"/>
  <c r="L470" i="2" s="1"/>
  <c r="H474" i="2"/>
  <c r="I474" i="2" s="1"/>
  <c r="L474" i="2" s="1"/>
  <c r="H478" i="2"/>
  <c r="I478" i="2" s="1"/>
  <c r="L478" i="2" s="1"/>
  <c r="H482" i="2"/>
  <c r="I482" i="2" s="1"/>
  <c r="L482" i="2" s="1"/>
  <c r="H486" i="2"/>
  <c r="I486" i="2" s="1"/>
  <c r="L486" i="2" s="1"/>
  <c r="H490" i="2"/>
  <c r="I490" i="2" s="1"/>
  <c r="L490" i="2" s="1"/>
  <c r="H494" i="2"/>
  <c r="I494" i="2" s="1"/>
  <c r="L494" i="2" s="1"/>
  <c r="H498" i="2"/>
  <c r="I498" i="2" s="1"/>
  <c r="L498" i="2" s="1"/>
  <c r="H502" i="2"/>
  <c r="I502" i="2" s="1"/>
  <c r="L502" i="2" s="1"/>
  <c r="H505" i="2"/>
  <c r="I505" i="2" s="1"/>
  <c r="L505" i="2" s="1"/>
  <c r="H507" i="2"/>
  <c r="I507" i="2" s="1"/>
  <c r="L507" i="2" s="1"/>
  <c r="H509" i="2"/>
  <c r="I509" i="2" s="1"/>
  <c r="L509" i="2" s="1"/>
  <c r="H511" i="2"/>
  <c r="I511" i="2" s="1"/>
  <c r="L511" i="2" s="1"/>
  <c r="H513" i="2"/>
  <c r="I513" i="2" s="1"/>
  <c r="L513" i="2" s="1"/>
  <c r="H515" i="2"/>
  <c r="I515" i="2" s="1"/>
  <c r="L515" i="2" s="1"/>
  <c r="H517" i="2"/>
  <c r="I517" i="2" s="1"/>
  <c r="L517" i="2" s="1"/>
  <c r="H519" i="2"/>
  <c r="I519" i="2" s="1"/>
  <c r="L519" i="2" s="1"/>
  <c r="H521" i="2"/>
  <c r="I521" i="2" s="1"/>
  <c r="L521" i="2" s="1"/>
  <c r="H523" i="2"/>
  <c r="I523" i="2" s="1"/>
  <c r="L523" i="2" s="1"/>
  <c r="H787" i="2"/>
  <c r="I787" i="2" s="1"/>
  <c r="L787" i="2" s="1"/>
  <c r="H464" i="2"/>
  <c r="I464" i="2" s="1"/>
  <c r="L464" i="2" s="1"/>
  <c r="H472" i="2"/>
  <c r="I472" i="2" s="1"/>
  <c r="L472" i="2" s="1"/>
  <c r="H480" i="2"/>
  <c r="I480" i="2" s="1"/>
  <c r="L480" i="2" s="1"/>
  <c r="H488" i="2"/>
  <c r="I488" i="2" s="1"/>
  <c r="L488" i="2" s="1"/>
  <c r="H496" i="2"/>
  <c r="I496" i="2" s="1"/>
  <c r="L496" i="2" s="1"/>
  <c r="H504" i="2"/>
  <c r="I504" i="2" s="1"/>
  <c r="L504" i="2" s="1"/>
  <c r="H508" i="2"/>
  <c r="I508" i="2" s="1"/>
  <c r="L508" i="2" s="1"/>
  <c r="H512" i="2"/>
  <c r="I512" i="2" s="1"/>
  <c r="L512" i="2" s="1"/>
  <c r="H516" i="2"/>
  <c r="I516" i="2" s="1"/>
  <c r="L516" i="2" s="1"/>
  <c r="H520" i="2"/>
  <c r="I520" i="2" s="1"/>
  <c r="L520" i="2" s="1"/>
  <c r="H468" i="2"/>
  <c r="I468" i="2" s="1"/>
  <c r="L468" i="2" s="1"/>
  <c r="H476" i="2"/>
  <c r="I476" i="2" s="1"/>
  <c r="L476" i="2" s="1"/>
  <c r="H484" i="2"/>
  <c r="I484" i="2" s="1"/>
  <c r="L484" i="2" s="1"/>
  <c r="H492" i="2"/>
  <c r="I492" i="2" s="1"/>
  <c r="L492" i="2" s="1"/>
  <c r="H500" i="2"/>
  <c r="I500" i="2" s="1"/>
  <c r="L500" i="2" s="1"/>
  <c r="H506" i="2"/>
  <c r="I506" i="2" s="1"/>
  <c r="L506" i="2" s="1"/>
  <c r="H510" i="2"/>
  <c r="I510" i="2" s="1"/>
  <c r="L510" i="2" s="1"/>
  <c r="H514" i="2"/>
  <c r="I514" i="2" s="1"/>
  <c r="L514" i="2" s="1"/>
  <c r="H518" i="2"/>
  <c r="I518" i="2" s="1"/>
  <c r="L518" i="2" s="1"/>
  <c r="H522" i="2"/>
  <c r="I522" i="2" s="1"/>
  <c r="L522" i="2" s="1"/>
  <c r="H343" i="2"/>
  <c r="I343" i="2" s="1"/>
  <c r="L343" i="2" s="1"/>
  <c r="H345" i="2"/>
  <c r="I345" i="2" s="1"/>
  <c r="L345" i="2" s="1"/>
  <c r="H347" i="2"/>
  <c r="I347" i="2" s="1"/>
  <c r="L347" i="2" s="1"/>
  <c r="H349" i="2"/>
  <c r="I349" i="2" s="1"/>
  <c r="L349" i="2" s="1"/>
  <c r="H351" i="2"/>
  <c r="I351" i="2" s="1"/>
  <c r="L351" i="2" s="1"/>
  <c r="H353" i="2"/>
  <c r="I353" i="2" s="1"/>
  <c r="L353" i="2" s="1"/>
  <c r="H355" i="2"/>
  <c r="I355" i="2" s="1"/>
  <c r="L355" i="2" s="1"/>
  <c r="H357" i="2"/>
  <c r="I357" i="2" s="1"/>
  <c r="L357" i="2" s="1"/>
  <c r="H359" i="2"/>
  <c r="I359" i="2" s="1"/>
  <c r="L359" i="2" s="1"/>
  <c r="H361" i="2"/>
  <c r="I361" i="2" s="1"/>
  <c r="L361" i="2" s="1"/>
  <c r="H363" i="2"/>
  <c r="I363" i="2" s="1"/>
  <c r="L363" i="2" s="1"/>
  <c r="H365" i="2"/>
  <c r="I365" i="2" s="1"/>
  <c r="L365" i="2" s="1"/>
  <c r="H367" i="2"/>
  <c r="I367" i="2" s="1"/>
  <c r="L367" i="2" s="1"/>
  <c r="H369" i="2"/>
  <c r="I369" i="2" s="1"/>
  <c r="L369" i="2" s="1"/>
  <c r="H371" i="2"/>
  <c r="I371" i="2" s="1"/>
  <c r="L371" i="2" s="1"/>
  <c r="H373" i="2"/>
  <c r="I373" i="2" s="1"/>
  <c r="L373" i="2" s="1"/>
  <c r="H375" i="2"/>
  <c r="I375" i="2" s="1"/>
  <c r="L375" i="2" s="1"/>
  <c r="H377" i="2"/>
  <c r="I377" i="2" s="1"/>
  <c r="L377" i="2" s="1"/>
  <c r="H379" i="2"/>
  <c r="I379" i="2" s="1"/>
  <c r="L379" i="2" s="1"/>
  <c r="H381" i="2"/>
  <c r="I381" i="2" s="1"/>
  <c r="L381" i="2" s="1"/>
  <c r="H383" i="2"/>
  <c r="I383" i="2" s="1"/>
  <c r="L383" i="2" s="1"/>
  <c r="H385" i="2"/>
  <c r="I385" i="2" s="1"/>
  <c r="L385" i="2" s="1"/>
  <c r="H387" i="2"/>
  <c r="I387" i="2" s="1"/>
  <c r="L387" i="2" s="1"/>
  <c r="H389" i="2"/>
  <c r="I389" i="2" s="1"/>
  <c r="L389" i="2" s="1"/>
  <c r="H391" i="2"/>
  <c r="I391" i="2" s="1"/>
  <c r="L391" i="2" s="1"/>
  <c r="H393" i="2"/>
  <c r="I393" i="2" s="1"/>
  <c r="L393" i="2" s="1"/>
  <c r="H395" i="2"/>
  <c r="I395" i="2" s="1"/>
  <c r="L395" i="2" s="1"/>
  <c r="H397" i="2"/>
  <c r="I397" i="2" s="1"/>
  <c r="L397" i="2" s="1"/>
  <c r="H399" i="2"/>
  <c r="I399" i="2" s="1"/>
  <c r="L399" i="2" s="1"/>
  <c r="H401" i="2"/>
  <c r="I401" i="2" s="1"/>
  <c r="L401" i="2" s="1"/>
  <c r="H403" i="2"/>
  <c r="I403" i="2" s="1"/>
  <c r="L403" i="2" s="1"/>
  <c r="H405" i="2"/>
  <c r="I405" i="2" s="1"/>
  <c r="L405" i="2" s="1"/>
  <c r="H407" i="2"/>
  <c r="I407" i="2" s="1"/>
  <c r="L407" i="2" s="1"/>
  <c r="H409" i="2"/>
  <c r="I409" i="2" s="1"/>
  <c r="L409" i="2" s="1"/>
  <c r="H342" i="2"/>
  <c r="I342" i="2" s="1"/>
  <c r="L342" i="2" s="1"/>
  <c r="H346" i="2"/>
  <c r="I346" i="2" s="1"/>
  <c r="L346" i="2" s="1"/>
  <c r="H350" i="2"/>
  <c r="I350" i="2" s="1"/>
  <c r="L350" i="2" s="1"/>
  <c r="H354" i="2"/>
  <c r="I354" i="2" s="1"/>
  <c r="L354" i="2" s="1"/>
  <c r="H358" i="2"/>
  <c r="I358" i="2" s="1"/>
  <c r="L358" i="2" s="1"/>
  <c r="H362" i="2"/>
  <c r="I362" i="2" s="1"/>
  <c r="L362" i="2" s="1"/>
  <c r="H366" i="2"/>
  <c r="I366" i="2" s="1"/>
  <c r="L366" i="2" s="1"/>
  <c r="H370" i="2"/>
  <c r="I370" i="2" s="1"/>
  <c r="L370" i="2" s="1"/>
  <c r="H374" i="2"/>
  <c r="I374" i="2" s="1"/>
  <c r="L374" i="2" s="1"/>
  <c r="H378" i="2"/>
  <c r="I378" i="2" s="1"/>
  <c r="L378" i="2" s="1"/>
  <c r="H382" i="2"/>
  <c r="I382" i="2" s="1"/>
  <c r="L382" i="2" s="1"/>
  <c r="H386" i="2"/>
  <c r="I386" i="2" s="1"/>
  <c r="L386" i="2" s="1"/>
  <c r="H390" i="2"/>
  <c r="I390" i="2" s="1"/>
  <c r="L390" i="2" s="1"/>
  <c r="H394" i="2"/>
  <c r="I394" i="2" s="1"/>
  <c r="L394" i="2" s="1"/>
  <c r="H398" i="2"/>
  <c r="I398" i="2" s="1"/>
  <c r="L398" i="2" s="1"/>
  <c r="H402" i="2"/>
  <c r="I402" i="2" s="1"/>
  <c r="L402" i="2" s="1"/>
  <c r="H406" i="2"/>
  <c r="I406" i="2" s="1"/>
  <c r="L406" i="2" s="1"/>
  <c r="H410" i="2"/>
  <c r="I410" i="2" s="1"/>
  <c r="L410" i="2" s="1"/>
  <c r="H344" i="2"/>
  <c r="I344" i="2" s="1"/>
  <c r="L344" i="2" s="1"/>
  <c r="H352" i="2"/>
  <c r="I352" i="2" s="1"/>
  <c r="L352" i="2" s="1"/>
  <c r="H360" i="2"/>
  <c r="I360" i="2" s="1"/>
  <c r="L360" i="2" s="1"/>
  <c r="H368" i="2"/>
  <c r="I368" i="2" s="1"/>
  <c r="L368" i="2" s="1"/>
  <c r="H376" i="2"/>
  <c r="I376" i="2" s="1"/>
  <c r="L376" i="2" s="1"/>
  <c r="H384" i="2"/>
  <c r="I384" i="2" s="1"/>
  <c r="L384" i="2" s="1"/>
  <c r="H392" i="2"/>
  <c r="I392" i="2" s="1"/>
  <c r="L392" i="2" s="1"/>
  <c r="H400" i="2"/>
  <c r="I400" i="2" s="1"/>
  <c r="L400" i="2" s="1"/>
  <c r="H408" i="2"/>
  <c r="I408" i="2" s="1"/>
  <c r="L408" i="2" s="1"/>
  <c r="H348" i="2"/>
  <c r="I348" i="2" s="1"/>
  <c r="L348" i="2" s="1"/>
  <c r="H356" i="2"/>
  <c r="I356" i="2" s="1"/>
  <c r="L356" i="2" s="1"/>
  <c r="H364" i="2"/>
  <c r="I364" i="2" s="1"/>
  <c r="L364" i="2" s="1"/>
  <c r="H372" i="2"/>
  <c r="I372" i="2" s="1"/>
  <c r="L372" i="2" s="1"/>
  <c r="H380" i="2"/>
  <c r="I380" i="2" s="1"/>
  <c r="L380" i="2" s="1"/>
  <c r="H388" i="2"/>
  <c r="I388" i="2" s="1"/>
  <c r="L388" i="2" s="1"/>
  <c r="H396" i="2"/>
  <c r="I396" i="2" s="1"/>
  <c r="L396" i="2" s="1"/>
  <c r="H404" i="2"/>
  <c r="I404" i="2" s="1"/>
  <c r="L404" i="2" s="1"/>
  <c r="H205" i="2"/>
  <c r="I205" i="2" s="1"/>
  <c r="L205" i="2" s="1"/>
  <c r="H207" i="2"/>
  <c r="I207" i="2" s="1"/>
  <c r="L207" i="2" s="1"/>
  <c r="H209" i="2"/>
  <c r="I209" i="2" s="1"/>
  <c r="L209" i="2" s="1"/>
  <c r="H211" i="2"/>
  <c r="I211" i="2" s="1"/>
  <c r="L211" i="2" s="1"/>
  <c r="H213" i="2"/>
  <c r="I213" i="2" s="1"/>
  <c r="L213" i="2" s="1"/>
  <c r="H215" i="2"/>
  <c r="I215" i="2" s="1"/>
  <c r="L215" i="2" s="1"/>
  <c r="H217" i="2"/>
  <c r="I217" i="2" s="1"/>
  <c r="L217" i="2" s="1"/>
  <c r="H219" i="2"/>
  <c r="I219" i="2" s="1"/>
  <c r="L219" i="2" s="1"/>
  <c r="H221" i="2"/>
  <c r="I221" i="2" s="1"/>
  <c r="L221" i="2" s="1"/>
  <c r="H223" i="2"/>
  <c r="I223" i="2" s="1"/>
  <c r="L223" i="2" s="1"/>
  <c r="H225" i="2"/>
  <c r="I225" i="2" s="1"/>
  <c r="L225" i="2" s="1"/>
  <c r="H227" i="2"/>
  <c r="I227" i="2" s="1"/>
  <c r="L227" i="2" s="1"/>
  <c r="H229" i="2"/>
  <c r="I229" i="2" s="1"/>
  <c r="L229" i="2" s="1"/>
  <c r="H231" i="2"/>
  <c r="I231" i="2" s="1"/>
  <c r="L231" i="2" s="1"/>
  <c r="H233" i="2"/>
  <c r="I233" i="2" s="1"/>
  <c r="L233" i="2" s="1"/>
  <c r="H235" i="2"/>
  <c r="I235" i="2" s="1"/>
  <c r="L235" i="2" s="1"/>
  <c r="H237" i="2"/>
  <c r="I237" i="2" s="1"/>
  <c r="L237" i="2" s="1"/>
  <c r="H239" i="2"/>
  <c r="I239" i="2" s="1"/>
  <c r="L239" i="2" s="1"/>
  <c r="H241" i="2"/>
  <c r="I241" i="2" s="1"/>
  <c r="L241" i="2" s="1"/>
  <c r="H243" i="2"/>
  <c r="I243" i="2" s="1"/>
  <c r="L243" i="2" s="1"/>
  <c r="H245" i="2"/>
  <c r="I245" i="2" s="1"/>
  <c r="L245" i="2" s="1"/>
  <c r="H247" i="2"/>
  <c r="I247" i="2" s="1"/>
  <c r="L247" i="2" s="1"/>
  <c r="H249" i="2"/>
  <c r="I249" i="2" s="1"/>
  <c r="L249" i="2" s="1"/>
  <c r="H206" i="2"/>
  <c r="I206" i="2" s="1"/>
  <c r="L206" i="2" s="1"/>
  <c r="H210" i="2"/>
  <c r="I210" i="2" s="1"/>
  <c r="L210" i="2" s="1"/>
  <c r="H214" i="2"/>
  <c r="I214" i="2" s="1"/>
  <c r="L214" i="2" s="1"/>
  <c r="H218" i="2"/>
  <c r="I218" i="2" s="1"/>
  <c r="L218" i="2" s="1"/>
  <c r="H222" i="2"/>
  <c r="I222" i="2" s="1"/>
  <c r="L222" i="2" s="1"/>
  <c r="H226" i="2"/>
  <c r="I226" i="2" s="1"/>
  <c r="L226" i="2" s="1"/>
  <c r="H230" i="2"/>
  <c r="I230" i="2" s="1"/>
  <c r="L230" i="2" s="1"/>
  <c r="H234" i="2"/>
  <c r="I234" i="2" s="1"/>
  <c r="L234" i="2" s="1"/>
  <c r="H238" i="2"/>
  <c r="I238" i="2" s="1"/>
  <c r="L238" i="2" s="1"/>
  <c r="H242" i="2"/>
  <c r="I242" i="2" s="1"/>
  <c r="L242" i="2" s="1"/>
  <c r="H246" i="2"/>
  <c r="I246" i="2" s="1"/>
  <c r="L246" i="2" s="1"/>
  <c r="H250" i="2"/>
  <c r="I250" i="2" s="1"/>
  <c r="L250" i="2" s="1"/>
  <c r="H252" i="2"/>
  <c r="I252" i="2" s="1"/>
  <c r="L252" i="2" s="1"/>
  <c r="H254" i="2"/>
  <c r="I254" i="2" s="1"/>
  <c r="L254" i="2" s="1"/>
  <c r="H256" i="2"/>
  <c r="I256" i="2" s="1"/>
  <c r="L256" i="2" s="1"/>
  <c r="H258" i="2"/>
  <c r="I258" i="2" s="1"/>
  <c r="L258" i="2" s="1"/>
  <c r="H260" i="2"/>
  <c r="I260" i="2" s="1"/>
  <c r="L260" i="2" s="1"/>
  <c r="H262" i="2"/>
  <c r="I262" i="2" s="1"/>
  <c r="L262" i="2" s="1"/>
  <c r="H264" i="2"/>
  <c r="I264" i="2" s="1"/>
  <c r="L264" i="2" s="1"/>
  <c r="H266" i="2"/>
  <c r="I266" i="2" s="1"/>
  <c r="L266" i="2" s="1"/>
  <c r="H268" i="2"/>
  <c r="I268" i="2" s="1"/>
  <c r="L268" i="2" s="1"/>
  <c r="H270" i="2"/>
  <c r="I270" i="2" s="1"/>
  <c r="L270" i="2" s="1"/>
  <c r="H272" i="2"/>
  <c r="I272" i="2" s="1"/>
  <c r="L272" i="2" s="1"/>
  <c r="H204" i="2"/>
  <c r="I204" i="2" s="1"/>
  <c r="L204" i="2" s="1"/>
  <c r="H212" i="2"/>
  <c r="I212" i="2" s="1"/>
  <c r="L212" i="2" s="1"/>
  <c r="H220" i="2"/>
  <c r="I220" i="2" s="1"/>
  <c r="L220" i="2" s="1"/>
  <c r="H228" i="2"/>
  <c r="I228" i="2" s="1"/>
  <c r="L228" i="2" s="1"/>
  <c r="H236" i="2"/>
  <c r="I236" i="2" s="1"/>
  <c r="L236" i="2" s="1"/>
  <c r="H244" i="2"/>
  <c r="I244" i="2" s="1"/>
  <c r="L244" i="2" s="1"/>
  <c r="H251" i="2"/>
  <c r="I251" i="2" s="1"/>
  <c r="L251" i="2" s="1"/>
  <c r="H255" i="2"/>
  <c r="I255" i="2" s="1"/>
  <c r="L255" i="2" s="1"/>
  <c r="H259" i="2"/>
  <c r="I259" i="2" s="1"/>
  <c r="L259" i="2" s="1"/>
  <c r="H263" i="2"/>
  <c r="I263" i="2" s="1"/>
  <c r="L263" i="2" s="1"/>
  <c r="H267" i="2"/>
  <c r="I267" i="2" s="1"/>
  <c r="L267" i="2" s="1"/>
  <c r="H271" i="2"/>
  <c r="I271" i="2" s="1"/>
  <c r="L271" i="2" s="1"/>
  <c r="H216" i="2"/>
  <c r="I216" i="2" s="1"/>
  <c r="L216" i="2" s="1"/>
  <c r="H232" i="2"/>
  <c r="I232" i="2" s="1"/>
  <c r="L232" i="2" s="1"/>
  <c r="H248" i="2"/>
  <c r="I248" i="2" s="1"/>
  <c r="L248" i="2" s="1"/>
  <c r="H257" i="2"/>
  <c r="I257" i="2" s="1"/>
  <c r="L257" i="2" s="1"/>
  <c r="H265" i="2"/>
  <c r="I265" i="2" s="1"/>
  <c r="L265" i="2" s="1"/>
  <c r="H273" i="2"/>
  <c r="I273" i="2" s="1"/>
  <c r="L273" i="2" s="1"/>
  <c r="H208" i="2"/>
  <c r="I208" i="2" s="1"/>
  <c r="L208" i="2" s="1"/>
  <c r="H224" i="2"/>
  <c r="I224" i="2" s="1"/>
  <c r="L224" i="2" s="1"/>
  <c r="H240" i="2"/>
  <c r="I240" i="2" s="1"/>
  <c r="L240" i="2" s="1"/>
  <c r="H253" i="2"/>
  <c r="I253" i="2" s="1"/>
  <c r="L253" i="2" s="1"/>
  <c r="H261" i="2"/>
  <c r="I261" i="2" s="1"/>
  <c r="L261" i="2" s="1"/>
  <c r="H269" i="2"/>
  <c r="I269" i="2" s="1"/>
  <c r="L269" i="2" s="1"/>
  <c r="H772" i="2"/>
  <c r="I772" i="2" s="1"/>
  <c r="L772" i="2" s="1"/>
  <c r="H788" i="2"/>
  <c r="I788" i="2" s="1"/>
  <c r="L788" i="2" s="1"/>
  <c r="H81" i="2"/>
  <c r="I81" i="2" s="1"/>
  <c r="L81" i="2" s="1"/>
  <c r="H83" i="2"/>
  <c r="I83" i="2" s="1"/>
  <c r="L83" i="2" s="1"/>
  <c r="H85" i="2"/>
  <c r="I85" i="2" s="1"/>
  <c r="L85" i="2" s="1"/>
  <c r="H87" i="2"/>
  <c r="I87" i="2" s="1"/>
  <c r="L87" i="2" s="1"/>
  <c r="H89" i="2"/>
  <c r="I89" i="2" s="1"/>
  <c r="L89" i="2" s="1"/>
  <c r="H91" i="2"/>
  <c r="I91" i="2" s="1"/>
  <c r="L91" i="2" s="1"/>
  <c r="H93" i="2"/>
  <c r="I93" i="2" s="1"/>
  <c r="L93" i="2" s="1"/>
  <c r="H95" i="2"/>
  <c r="I95" i="2" s="1"/>
  <c r="L95" i="2" s="1"/>
  <c r="H97" i="2"/>
  <c r="I97" i="2" s="1"/>
  <c r="L97" i="2" s="1"/>
  <c r="H99" i="2"/>
  <c r="I99" i="2" s="1"/>
  <c r="L99" i="2" s="1"/>
  <c r="H101" i="2"/>
  <c r="I101" i="2" s="1"/>
  <c r="L101" i="2" s="1"/>
  <c r="H103" i="2"/>
  <c r="I103" i="2" s="1"/>
  <c r="L103" i="2" s="1"/>
  <c r="H105" i="2"/>
  <c r="I105" i="2" s="1"/>
  <c r="L105" i="2" s="1"/>
  <c r="H107" i="2"/>
  <c r="I107" i="2" s="1"/>
  <c r="L107" i="2" s="1"/>
  <c r="H109" i="2"/>
  <c r="I109" i="2" s="1"/>
  <c r="L109" i="2" s="1"/>
  <c r="H111" i="2"/>
  <c r="I111" i="2" s="1"/>
  <c r="L111" i="2" s="1"/>
  <c r="H113" i="2"/>
  <c r="I113" i="2" s="1"/>
  <c r="L113" i="2" s="1"/>
  <c r="H115" i="2"/>
  <c r="I115" i="2" s="1"/>
  <c r="L115" i="2" s="1"/>
  <c r="H117" i="2"/>
  <c r="I117" i="2" s="1"/>
  <c r="L117" i="2" s="1"/>
  <c r="H119" i="2"/>
  <c r="I119" i="2" s="1"/>
  <c r="L119" i="2" s="1"/>
  <c r="H121" i="2"/>
  <c r="I121" i="2" s="1"/>
  <c r="L121" i="2" s="1"/>
  <c r="H82" i="2"/>
  <c r="I82" i="2" s="1"/>
  <c r="L82" i="2" s="1"/>
  <c r="H86" i="2"/>
  <c r="I86" i="2" s="1"/>
  <c r="L86" i="2" s="1"/>
  <c r="H90" i="2"/>
  <c r="I90" i="2" s="1"/>
  <c r="L90" i="2" s="1"/>
  <c r="H94" i="2"/>
  <c r="I94" i="2" s="1"/>
  <c r="L94" i="2" s="1"/>
  <c r="H98" i="2"/>
  <c r="I98" i="2" s="1"/>
  <c r="L98" i="2" s="1"/>
  <c r="H102" i="2"/>
  <c r="I102" i="2" s="1"/>
  <c r="L102" i="2" s="1"/>
  <c r="H106" i="2"/>
  <c r="I106" i="2" s="1"/>
  <c r="L106" i="2" s="1"/>
  <c r="H110" i="2"/>
  <c r="I110" i="2" s="1"/>
  <c r="L110" i="2" s="1"/>
  <c r="H114" i="2"/>
  <c r="I114" i="2" s="1"/>
  <c r="L114" i="2" s="1"/>
  <c r="H118" i="2"/>
  <c r="I118" i="2" s="1"/>
  <c r="L118" i="2" s="1"/>
  <c r="H122" i="2"/>
  <c r="I122" i="2" s="1"/>
  <c r="L122" i="2" s="1"/>
  <c r="H84" i="2"/>
  <c r="I84" i="2" s="1"/>
  <c r="L84" i="2" s="1"/>
  <c r="H92" i="2"/>
  <c r="I92" i="2" s="1"/>
  <c r="L92" i="2" s="1"/>
  <c r="H100" i="2"/>
  <c r="I100" i="2" s="1"/>
  <c r="L100" i="2" s="1"/>
  <c r="H108" i="2"/>
  <c r="I108" i="2" s="1"/>
  <c r="L108" i="2" s="1"/>
  <c r="H116" i="2"/>
  <c r="I116" i="2" s="1"/>
  <c r="L116" i="2" s="1"/>
  <c r="H771" i="2"/>
  <c r="I771" i="2" s="1"/>
  <c r="L771" i="2" s="1"/>
  <c r="H88" i="2"/>
  <c r="I88" i="2" s="1"/>
  <c r="L88" i="2" s="1"/>
  <c r="H104" i="2"/>
  <c r="I104" i="2" s="1"/>
  <c r="L104" i="2" s="1"/>
  <c r="H120" i="2"/>
  <c r="I120" i="2" s="1"/>
  <c r="L120" i="2" s="1"/>
  <c r="H770" i="2"/>
  <c r="I770" i="2" s="1"/>
  <c r="L770" i="2" s="1"/>
  <c r="H80" i="2"/>
  <c r="I80" i="2" s="1"/>
  <c r="L80" i="2" s="1"/>
  <c r="H96" i="2"/>
  <c r="I96" i="2" s="1"/>
  <c r="L96" i="2" s="1"/>
  <c r="H112" i="2"/>
  <c r="I112" i="2" s="1"/>
  <c r="L112" i="2" s="1"/>
  <c r="H780" i="2"/>
  <c r="I780" i="2" s="1"/>
  <c r="L780" i="2" s="1"/>
  <c r="H679" i="2"/>
  <c r="I679" i="2" s="1"/>
  <c r="L679" i="2" s="1"/>
  <c r="H681" i="2"/>
  <c r="I681" i="2" s="1"/>
  <c r="L681" i="2" s="1"/>
  <c r="H683" i="2"/>
  <c r="I683" i="2" s="1"/>
  <c r="L683" i="2" s="1"/>
  <c r="H685" i="2"/>
  <c r="I685" i="2" s="1"/>
  <c r="L685" i="2" s="1"/>
  <c r="H687" i="2"/>
  <c r="I687" i="2" s="1"/>
  <c r="L687" i="2" s="1"/>
  <c r="H689" i="2"/>
  <c r="I689" i="2" s="1"/>
  <c r="L689" i="2" s="1"/>
  <c r="H691" i="2"/>
  <c r="I691" i="2" s="1"/>
  <c r="L691" i="2" s="1"/>
  <c r="H693" i="2"/>
  <c r="I693" i="2" s="1"/>
  <c r="L693" i="2" s="1"/>
  <c r="H695" i="2"/>
  <c r="I695" i="2" s="1"/>
  <c r="L695" i="2" s="1"/>
  <c r="H697" i="2"/>
  <c r="I697" i="2" s="1"/>
  <c r="L697" i="2" s="1"/>
  <c r="H699" i="2"/>
  <c r="I699" i="2" s="1"/>
  <c r="L699" i="2" s="1"/>
  <c r="H701" i="2"/>
  <c r="I701" i="2" s="1"/>
  <c r="L701" i="2" s="1"/>
  <c r="H703" i="2"/>
  <c r="I703" i="2" s="1"/>
  <c r="L703" i="2" s="1"/>
  <c r="H705" i="2"/>
  <c r="I705" i="2" s="1"/>
  <c r="L705" i="2" s="1"/>
  <c r="H707" i="2"/>
  <c r="I707" i="2" s="1"/>
  <c r="L707" i="2" s="1"/>
  <c r="H709" i="2"/>
  <c r="I709" i="2" s="1"/>
  <c r="L709" i="2" s="1"/>
  <c r="H711" i="2"/>
  <c r="I711" i="2" s="1"/>
  <c r="L711" i="2" s="1"/>
  <c r="H713" i="2"/>
  <c r="I713" i="2" s="1"/>
  <c r="L713" i="2" s="1"/>
  <c r="H715" i="2"/>
  <c r="I715" i="2" s="1"/>
  <c r="L715" i="2" s="1"/>
  <c r="H717" i="2"/>
  <c r="I717" i="2" s="1"/>
  <c r="L717" i="2" s="1"/>
  <c r="H719" i="2"/>
  <c r="I719" i="2" s="1"/>
  <c r="L719" i="2" s="1"/>
  <c r="H721" i="2"/>
  <c r="I721" i="2" s="1"/>
  <c r="L721" i="2" s="1"/>
  <c r="H723" i="2"/>
  <c r="I723" i="2" s="1"/>
  <c r="L723" i="2" s="1"/>
  <c r="H725" i="2"/>
  <c r="I725" i="2" s="1"/>
  <c r="L725" i="2" s="1"/>
  <c r="H727" i="2"/>
  <c r="I727" i="2" s="1"/>
  <c r="L727" i="2" s="1"/>
  <c r="H729" i="2"/>
  <c r="I729" i="2" s="1"/>
  <c r="L729" i="2" s="1"/>
  <c r="H731" i="2"/>
  <c r="I731" i="2" s="1"/>
  <c r="L731" i="2" s="1"/>
  <c r="H733" i="2"/>
  <c r="I733" i="2" s="1"/>
  <c r="L733" i="2" s="1"/>
  <c r="H735" i="2"/>
  <c r="I735" i="2" s="1"/>
  <c r="L735" i="2" s="1"/>
  <c r="H737" i="2"/>
  <c r="I737" i="2" s="1"/>
  <c r="L737" i="2" s="1"/>
  <c r="H739" i="2"/>
  <c r="I739" i="2" s="1"/>
  <c r="L739" i="2" s="1"/>
  <c r="H741" i="2"/>
  <c r="I741" i="2" s="1"/>
  <c r="L741" i="2" s="1"/>
  <c r="H743" i="2"/>
  <c r="I743" i="2" s="1"/>
  <c r="L743" i="2" s="1"/>
  <c r="H745" i="2"/>
  <c r="I745" i="2" s="1"/>
  <c r="L745" i="2" s="1"/>
  <c r="H747" i="2"/>
  <c r="I747" i="2" s="1"/>
  <c r="L747" i="2" s="1"/>
  <c r="H749" i="2"/>
  <c r="I749" i="2" s="1"/>
  <c r="L749" i="2" s="1"/>
  <c r="H751" i="2"/>
  <c r="I751" i="2" s="1"/>
  <c r="L751" i="2" s="1"/>
  <c r="H753" i="2"/>
  <c r="I753" i="2" s="1"/>
  <c r="L753" i="2" s="1"/>
  <c r="H755" i="2"/>
  <c r="I755" i="2" s="1"/>
  <c r="L755" i="2" s="1"/>
  <c r="H757" i="2"/>
  <c r="I757" i="2" s="1"/>
  <c r="L757" i="2" s="1"/>
  <c r="H759" i="2"/>
  <c r="I759" i="2" s="1"/>
  <c r="L759" i="2" s="1"/>
  <c r="H761" i="2"/>
  <c r="I761" i="2" s="1"/>
  <c r="L761" i="2" s="1"/>
  <c r="H763" i="2"/>
  <c r="I763" i="2" s="1"/>
  <c r="L763" i="2" s="1"/>
  <c r="H765" i="2"/>
  <c r="I765" i="2" s="1"/>
  <c r="L765" i="2" s="1"/>
  <c r="H767" i="2"/>
  <c r="I767" i="2" s="1"/>
  <c r="L767" i="2" s="1"/>
  <c r="H680" i="2"/>
  <c r="I680" i="2" s="1"/>
  <c r="L680" i="2" s="1"/>
  <c r="H684" i="2"/>
  <c r="I684" i="2" s="1"/>
  <c r="L684" i="2" s="1"/>
  <c r="H688" i="2"/>
  <c r="I688" i="2" s="1"/>
  <c r="L688" i="2" s="1"/>
  <c r="H692" i="2"/>
  <c r="I692" i="2" s="1"/>
  <c r="L692" i="2" s="1"/>
  <c r="H696" i="2"/>
  <c r="I696" i="2" s="1"/>
  <c r="L696" i="2" s="1"/>
  <c r="H700" i="2"/>
  <c r="I700" i="2" s="1"/>
  <c r="L700" i="2" s="1"/>
  <c r="H704" i="2"/>
  <c r="I704" i="2" s="1"/>
  <c r="L704" i="2" s="1"/>
  <c r="H708" i="2"/>
  <c r="I708" i="2" s="1"/>
  <c r="L708" i="2" s="1"/>
  <c r="H712" i="2"/>
  <c r="I712" i="2" s="1"/>
  <c r="L712" i="2" s="1"/>
  <c r="H716" i="2"/>
  <c r="I716" i="2" s="1"/>
  <c r="L716" i="2" s="1"/>
  <c r="H720" i="2"/>
  <c r="I720" i="2" s="1"/>
  <c r="L720" i="2" s="1"/>
  <c r="H724" i="2"/>
  <c r="I724" i="2" s="1"/>
  <c r="L724" i="2" s="1"/>
  <c r="H728" i="2"/>
  <c r="I728" i="2" s="1"/>
  <c r="L728" i="2" s="1"/>
  <c r="H732" i="2"/>
  <c r="I732" i="2" s="1"/>
  <c r="L732" i="2" s="1"/>
  <c r="H736" i="2"/>
  <c r="I736" i="2" s="1"/>
  <c r="L736" i="2" s="1"/>
  <c r="H740" i="2"/>
  <c r="I740" i="2" s="1"/>
  <c r="L740" i="2" s="1"/>
  <c r="H744" i="2"/>
  <c r="I744" i="2" s="1"/>
  <c r="L744" i="2" s="1"/>
  <c r="H748" i="2"/>
  <c r="I748" i="2" s="1"/>
  <c r="L748" i="2" s="1"/>
  <c r="H752" i="2"/>
  <c r="I752" i="2" s="1"/>
  <c r="L752" i="2" s="1"/>
  <c r="H756" i="2"/>
  <c r="I756" i="2" s="1"/>
  <c r="L756" i="2" s="1"/>
  <c r="H760" i="2"/>
  <c r="I760" i="2" s="1"/>
  <c r="L760" i="2" s="1"/>
  <c r="H764" i="2"/>
  <c r="I764" i="2" s="1"/>
  <c r="L764" i="2" s="1"/>
  <c r="H768" i="2"/>
  <c r="I768" i="2" s="1"/>
  <c r="L768" i="2" s="1"/>
  <c r="H778" i="2"/>
  <c r="I778" i="2" s="1"/>
  <c r="L778" i="2" s="1"/>
  <c r="H678" i="2"/>
  <c r="I678" i="2" s="1"/>
  <c r="L678" i="2" s="1"/>
  <c r="H682" i="2"/>
  <c r="I682" i="2" s="1"/>
  <c r="L682" i="2" s="1"/>
  <c r="H686" i="2"/>
  <c r="I686" i="2" s="1"/>
  <c r="L686" i="2" s="1"/>
  <c r="H690" i="2"/>
  <c r="I690" i="2" s="1"/>
  <c r="L690" i="2" s="1"/>
  <c r="H694" i="2"/>
  <c r="I694" i="2" s="1"/>
  <c r="L694" i="2" s="1"/>
  <c r="H698" i="2"/>
  <c r="I698" i="2" s="1"/>
  <c r="L698" i="2" s="1"/>
  <c r="H702" i="2"/>
  <c r="I702" i="2" s="1"/>
  <c r="L702" i="2" s="1"/>
  <c r="H706" i="2"/>
  <c r="I706" i="2" s="1"/>
  <c r="L706" i="2" s="1"/>
  <c r="H710" i="2"/>
  <c r="I710" i="2" s="1"/>
  <c r="L710" i="2" s="1"/>
  <c r="H714" i="2"/>
  <c r="I714" i="2" s="1"/>
  <c r="L714" i="2" s="1"/>
  <c r="H718" i="2"/>
  <c r="I718" i="2" s="1"/>
  <c r="L718" i="2" s="1"/>
  <c r="H722" i="2"/>
  <c r="I722" i="2" s="1"/>
  <c r="L722" i="2" s="1"/>
  <c r="H726" i="2"/>
  <c r="I726" i="2" s="1"/>
  <c r="L726" i="2" s="1"/>
  <c r="H730" i="2"/>
  <c r="I730" i="2" s="1"/>
  <c r="L730" i="2" s="1"/>
  <c r="H734" i="2"/>
  <c r="I734" i="2" s="1"/>
  <c r="L734" i="2" s="1"/>
  <c r="H738" i="2"/>
  <c r="I738" i="2" s="1"/>
  <c r="L738" i="2" s="1"/>
  <c r="H742" i="2"/>
  <c r="I742" i="2" s="1"/>
  <c r="L742" i="2" s="1"/>
  <c r="H746" i="2"/>
  <c r="I746" i="2" s="1"/>
  <c r="L746" i="2" s="1"/>
  <c r="H750" i="2"/>
  <c r="I750" i="2" s="1"/>
  <c r="L750" i="2" s="1"/>
  <c r="H754" i="2"/>
  <c r="I754" i="2" s="1"/>
  <c r="L754" i="2" s="1"/>
  <c r="H758" i="2"/>
  <c r="I758" i="2" s="1"/>
  <c r="L758" i="2" s="1"/>
  <c r="H766" i="2"/>
  <c r="I766" i="2" s="1"/>
  <c r="L766" i="2" s="1"/>
  <c r="H762" i="2"/>
  <c r="I762" i="2" s="1"/>
  <c r="L762" i="2" s="1"/>
  <c r="H525" i="2"/>
  <c r="I525" i="2" s="1"/>
  <c r="L525" i="2" s="1"/>
  <c r="H527" i="2"/>
  <c r="I527" i="2" s="1"/>
  <c r="L527" i="2" s="1"/>
  <c r="H529" i="2"/>
  <c r="I529" i="2" s="1"/>
  <c r="L529" i="2" s="1"/>
  <c r="H531" i="2"/>
  <c r="I531" i="2" s="1"/>
  <c r="L531" i="2" s="1"/>
  <c r="H533" i="2"/>
  <c r="I533" i="2" s="1"/>
  <c r="L533" i="2" s="1"/>
  <c r="H535" i="2"/>
  <c r="I535" i="2" s="1"/>
  <c r="L535" i="2" s="1"/>
  <c r="H537" i="2"/>
  <c r="I537" i="2" s="1"/>
  <c r="L537" i="2" s="1"/>
  <c r="H539" i="2"/>
  <c r="I539" i="2" s="1"/>
  <c r="L539" i="2" s="1"/>
  <c r="H541" i="2"/>
  <c r="I541" i="2" s="1"/>
  <c r="L541" i="2" s="1"/>
  <c r="H543" i="2"/>
  <c r="I543" i="2" s="1"/>
  <c r="L543" i="2" s="1"/>
  <c r="H545" i="2"/>
  <c r="I545" i="2" s="1"/>
  <c r="L545" i="2" s="1"/>
  <c r="H547" i="2"/>
  <c r="I547" i="2" s="1"/>
  <c r="L547" i="2" s="1"/>
  <c r="H549" i="2"/>
  <c r="I549" i="2" s="1"/>
  <c r="L549" i="2" s="1"/>
  <c r="H551" i="2"/>
  <c r="I551" i="2" s="1"/>
  <c r="L551" i="2" s="1"/>
  <c r="H553" i="2"/>
  <c r="I553" i="2" s="1"/>
  <c r="L553" i="2" s="1"/>
  <c r="H555" i="2"/>
  <c r="I555" i="2" s="1"/>
  <c r="L555" i="2" s="1"/>
  <c r="H557" i="2"/>
  <c r="I557" i="2" s="1"/>
  <c r="L557" i="2" s="1"/>
  <c r="H559" i="2"/>
  <c r="I559" i="2" s="1"/>
  <c r="L559" i="2" s="1"/>
  <c r="H561" i="2"/>
  <c r="I561" i="2" s="1"/>
  <c r="L561" i="2" s="1"/>
  <c r="H563" i="2"/>
  <c r="I563" i="2" s="1"/>
  <c r="L563" i="2" s="1"/>
  <c r="H565" i="2"/>
  <c r="I565" i="2" s="1"/>
  <c r="L565" i="2" s="1"/>
  <c r="H567" i="2"/>
  <c r="I567" i="2" s="1"/>
  <c r="L567" i="2" s="1"/>
  <c r="H569" i="2"/>
  <c r="I569" i="2" s="1"/>
  <c r="L569" i="2" s="1"/>
  <c r="H571" i="2"/>
  <c r="I571" i="2" s="1"/>
  <c r="L571" i="2" s="1"/>
  <c r="H573" i="2"/>
  <c r="I573" i="2" s="1"/>
  <c r="L573" i="2" s="1"/>
  <c r="H575" i="2"/>
  <c r="I575" i="2" s="1"/>
  <c r="L575" i="2" s="1"/>
  <c r="H577" i="2"/>
  <c r="I577" i="2" s="1"/>
  <c r="L577" i="2" s="1"/>
  <c r="H579" i="2"/>
  <c r="I579" i="2" s="1"/>
  <c r="L579" i="2" s="1"/>
  <c r="H581" i="2"/>
  <c r="I581" i="2" s="1"/>
  <c r="L581" i="2" s="1"/>
  <c r="H583" i="2"/>
  <c r="I583" i="2" s="1"/>
  <c r="L583" i="2" s="1"/>
  <c r="H585" i="2"/>
  <c r="I585" i="2" s="1"/>
  <c r="L585" i="2" s="1"/>
  <c r="H587" i="2"/>
  <c r="I587" i="2" s="1"/>
  <c r="L587" i="2" s="1"/>
  <c r="H589" i="2"/>
  <c r="I589" i="2" s="1"/>
  <c r="L589" i="2" s="1"/>
  <c r="H789" i="2"/>
  <c r="I789" i="2" s="1"/>
  <c r="L789" i="2" s="1"/>
  <c r="H524" i="2"/>
  <c r="I524" i="2" s="1"/>
  <c r="L524" i="2" s="1"/>
  <c r="H528" i="2"/>
  <c r="I528" i="2" s="1"/>
  <c r="L528" i="2" s="1"/>
  <c r="H532" i="2"/>
  <c r="I532" i="2" s="1"/>
  <c r="L532" i="2" s="1"/>
  <c r="H536" i="2"/>
  <c r="I536" i="2" s="1"/>
  <c r="L536" i="2" s="1"/>
  <c r="H540" i="2"/>
  <c r="I540" i="2" s="1"/>
  <c r="L540" i="2" s="1"/>
  <c r="H544" i="2"/>
  <c r="I544" i="2" s="1"/>
  <c r="L544" i="2" s="1"/>
  <c r="H548" i="2"/>
  <c r="I548" i="2" s="1"/>
  <c r="L548" i="2" s="1"/>
  <c r="H552" i="2"/>
  <c r="I552" i="2" s="1"/>
  <c r="L552" i="2" s="1"/>
  <c r="H556" i="2"/>
  <c r="I556" i="2" s="1"/>
  <c r="L556" i="2" s="1"/>
  <c r="H560" i="2"/>
  <c r="I560" i="2" s="1"/>
  <c r="L560" i="2" s="1"/>
  <c r="H564" i="2"/>
  <c r="I564" i="2" s="1"/>
  <c r="L564" i="2" s="1"/>
  <c r="H568" i="2"/>
  <c r="I568" i="2" s="1"/>
  <c r="L568" i="2" s="1"/>
  <c r="H572" i="2"/>
  <c r="I572" i="2" s="1"/>
  <c r="L572" i="2" s="1"/>
  <c r="H576" i="2"/>
  <c r="I576" i="2" s="1"/>
  <c r="L576" i="2" s="1"/>
  <c r="H580" i="2"/>
  <c r="I580" i="2" s="1"/>
  <c r="L580" i="2" s="1"/>
  <c r="H584" i="2"/>
  <c r="I584" i="2" s="1"/>
  <c r="L584" i="2" s="1"/>
  <c r="H588" i="2"/>
  <c r="I588" i="2" s="1"/>
  <c r="L588" i="2" s="1"/>
  <c r="H782" i="2"/>
  <c r="I782" i="2" s="1"/>
  <c r="L782" i="2" s="1"/>
  <c r="H786" i="2"/>
  <c r="I786" i="2" s="1"/>
  <c r="L786" i="2" s="1"/>
  <c r="H526" i="2"/>
  <c r="I526" i="2" s="1"/>
  <c r="L526" i="2" s="1"/>
  <c r="H530" i="2"/>
  <c r="I530" i="2" s="1"/>
  <c r="L530" i="2" s="1"/>
  <c r="H534" i="2"/>
  <c r="I534" i="2" s="1"/>
  <c r="L534" i="2" s="1"/>
  <c r="H538" i="2"/>
  <c r="I538" i="2" s="1"/>
  <c r="L538" i="2" s="1"/>
  <c r="H542" i="2"/>
  <c r="I542" i="2" s="1"/>
  <c r="L542" i="2" s="1"/>
  <c r="H546" i="2"/>
  <c r="I546" i="2" s="1"/>
  <c r="L546" i="2" s="1"/>
  <c r="H550" i="2"/>
  <c r="I550" i="2" s="1"/>
  <c r="L550" i="2" s="1"/>
  <c r="H554" i="2"/>
  <c r="I554" i="2" s="1"/>
  <c r="L554" i="2" s="1"/>
  <c r="H558" i="2"/>
  <c r="I558" i="2" s="1"/>
  <c r="L558" i="2" s="1"/>
  <c r="H562" i="2"/>
  <c r="I562" i="2" s="1"/>
  <c r="L562" i="2" s="1"/>
  <c r="H566" i="2"/>
  <c r="I566" i="2" s="1"/>
  <c r="L566" i="2" s="1"/>
  <c r="H570" i="2"/>
  <c r="I570" i="2" s="1"/>
  <c r="L570" i="2" s="1"/>
  <c r="H574" i="2"/>
  <c r="I574" i="2" s="1"/>
  <c r="L574" i="2" s="1"/>
  <c r="H578" i="2"/>
  <c r="I578" i="2" s="1"/>
  <c r="L578" i="2" s="1"/>
  <c r="H582" i="2"/>
  <c r="I582" i="2" s="1"/>
  <c r="L582" i="2" s="1"/>
  <c r="H586" i="2"/>
  <c r="I586" i="2" s="1"/>
  <c r="L586" i="2" s="1"/>
  <c r="H590" i="2"/>
  <c r="I590" i="2" s="1"/>
  <c r="L590" i="2" s="1"/>
  <c r="H411" i="2"/>
  <c r="I411" i="2" s="1"/>
  <c r="L411" i="2" s="1"/>
  <c r="H413" i="2"/>
  <c r="I413" i="2" s="1"/>
  <c r="L413" i="2" s="1"/>
  <c r="H415" i="2"/>
  <c r="I415" i="2" s="1"/>
  <c r="L415" i="2" s="1"/>
  <c r="H417" i="2"/>
  <c r="I417" i="2" s="1"/>
  <c r="L417" i="2" s="1"/>
  <c r="H419" i="2"/>
  <c r="I419" i="2" s="1"/>
  <c r="L419" i="2" s="1"/>
  <c r="H421" i="2"/>
  <c r="I421" i="2" s="1"/>
  <c r="L421" i="2" s="1"/>
  <c r="H423" i="2"/>
  <c r="I423" i="2" s="1"/>
  <c r="L423" i="2" s="1"/>
  <c r="H425" i="2"/>
  <c r="I425" i="2" s="1"/>
  <c r="L425" i="2" s="1"/>
  <c r="H427" i="2"/>
  <c r="I427" i="2" s="1"/>
  <c r="L427" i="2" s="1"/>
  <c r="H429" i="2"/>
  <c r="I429" i="2" s="1"/>
  <c r="L429" i="2" s="1"/>
  <c r="H431" i="2"/>
  <c r="I431" i="2" s="1"/>
  <c r="L431" i="2" s="1"/>
  <c r="H433" i="2"/>
  <c r="I433" i="2" s="1"/>
  <c r="L433" i="2" s="1"/>
  <c r="H435" i="2"/>
  <c r="I435" i="2" s="1"/>
  <c r="L435" i="2" s="1"/>
  <c r="H437" i="2"/>
  <c r="I437" i="2" s="1"/>
  <c r="L437" i="2" s="1"/>
  <c r="H439" i="2"/>
  <c r="I439" i="2" s="1"/>
  <c r="L439" i="2" s="1"/>
  <c r="H441" i="2"/>
  <c r="I441" i="2" s="1"/>
  <c r="L441" i="2" s="1"/>
  <c r="H443" i="2"/>
  <c r="I443" i="2" s="1"/>
  <c r="L443" i="2" s="1"/>
  <c r="H445" i="2"/>
  <c r="I445" i="2" s="1"/>
  <c r="L445" i="2" s="1"/>
  <c r="H447" i="2"/>
  <c r="I447" i="2" s="1"/>
  <c r="L447" i="2" s="1"/>
  <c r="H449" i="2"/>
  <c r="I449" i="2" s="1"/>
  <c r="L449" i="2" s="1"/>
  <c r="H451" i="2"/>
  <c r="I451" i="2" s="1"/>
  <c r="L451" i="2" s="1"/>
  <c r="H453" i="2"/>
  <c r="I453" i="2" s="1"/>
  <c r="L453" i="2" s="1"/>
  <c r="H455" i="2"/>
  <c r="I455" i="2" s="1"/>
  <c r="L455" i="2" s="1"/>
  <c r="H457" i="2"/>
  <c r="I457" i="2" s="1"/>
  <c r="L457" i="2" s="1"/>
  <c r="H459" i="2"/>
  <c r="I459" i="2" s="1"/>
  <c r="L459" i="2" s="1"/>
  <c r="H461" i="2"/>
  <c r="I461" i="2" s="1"/>
  <c r="L461" i="2" s="1"/>
  <c r="H463" i="2"/>
  <c r="I463" i="2" s="1"/>
  <c r="L463" i="2" s="1"/>
  <c r="H414" i="2"/>
  <c r="I414" i="2" s="1"/>
  <c r="L414" i="2" s="1"/>
  <c r="H418" i="2"/>
  <c r="I418" i="2" s="1"/>
  <c r="L418" i="2" s="1"/>
  <c r="H422" i="2"/>
  <c r="I422" i="2" s="1"/>
  <c r="L422" i="2" s="1"/>
  <c r="H426" i="2"/>
  <c r="I426" i="2" s="1"/>
  <c r="L426" i="2" s="1"/>
  <c r="H430" i="2"/>
  <c r="I430" i="2" s="1"/>
  <c r="L430" i="2" s="1"/>
  <c r="H434" i="2"/>
  <c r="I434" i="2" s="1"/>
  <c r="L434" i="2" s="1"/>
  <c r="H438" i="2"/>
  <c r="I438" i="2" s="1"/>
  <c r="L438" i="2" s="1"/>
  <c r="H442" i="2"/>
  <c r="I442" i="2" s="1"/>
  <c r="L442" i="2" s="1"/>
  <c r="H446" i="2"/>
  <c r="I446" i="2" s="1"/>
  <c r="L446" i="2" s="1"/>
  <c r="H450" i="2"/>
  <c r="I450" i="2" s="1"/>
  <c r="L450" i="2" s="1"/>
  <c r="H454" i="2"/>
  <c r="I454" i="2" s="1"/>
  <c r="L454" i="2" s="1"/>
  <c r="H458" i="2"/>
  <c r="I458" i="2" s="1"/>
  <c r="L458" i="2" s="1"/>
  <c r="H462" i="2"/>
  <c r="I462" i="2" s="1"/>
  <c r="L462" i="2" s="1"/>
  <c r="H781" i="2"/>
  <c r="I781" i="2" s="1"/>
  <c r="L781" i="2" s="1"/>
  <c r="H783" i="2"/>
  <c r="I783" i="2" s="1"/>
  <c r="L783" i="2" s="1"/>
  <c r="H416" i="2"/>
  <c r="I416" i="2" s="1"/>
  <c r="L416" i="2" s="1"/>
  <c r="H424" i="2"/>
  <c r="I424" i="2" s="1"/>
  <c r="L424" i="2" s="1"/>
  <c r="H432" i="2"/>
  <c r="I432" i="2" s="1"/>
  <c r="L432" i="2" s="1"/>
  <c r="H440" i="2"/>
  <c r="I440" i="2" s="1"/>
  <c r="L440" i="2" s="1"/>
  <c r="H448" i="2"/>
  <c r="I448" i="2" s="1"/>
  <c r="L448" i="2" s="1"/>
  <c r="H456" i="2"/>
  <c r="I456" i="2" s="1"/>
  <c r="L456" i="2" s="1"/>
  <c r="H412" i="2"/>
  <c r="I412" i="2" s="1"/>
  <c r="L412" i="2" s="1"/>
  <c r="H420" i="2"/>
  <c r="I420" i="2" s="1"/>
  <c r="L420" i="2" s="1"/>
  <c r="H428" i="2"/>
  <c r="I428" i="2" s="1"/>
  <c r="L428" i="2" s="1"/>
  <c r="H436" i="2"/>
  <c r="I436" i="2" s="1"/>
  <c r="L436" i="2" s="1"/>
  <c r="H444" i="2"/>
  <c r="I444" i="2" s="1"/>
  <c r="L444" i="2" s="1"/>
  <c r="H452" i="2"/>
  <c r="I452" i="2" s="1"/>
  <c r="L452" i="2" s="1"/>
  <c r="H460" i="2"/>
  <c r="I460" i="2" s="1"/>
  <c r="L460" i="2" s="1"/>
  <c r="H274" i="2"/>
  <c r="I274" i="2" s="1"/>
  <c r="L274" i="2" s="1"/>
  <c r="H276" i="2"/>
  <c r="I276" i="2" s="1"/>
  <c r="L276" i="2" s="1"/>
  <c r="H278" i="2"/>
  <c r="I278" i="2" s="1"/>
  <c r="L278" i="2" s="1"/>
  <c r="H280" i="2"/>
  <c r="I280" i="2" s="1"/>
  <c r="L280" i="2" s="1"/>
  <c r="H282" i="2"/>
  <c r="I282" i="2" s="1"/>
  <c r="L282" i="2" s="1"/>
  <c r="H284" i="2"/>
  <c r="I284" i="2" s="1"/>
  <c r="L284" i="2" s="1"/>
  <c r="H286" i="2"/>
  <c r="I286" i="2" s="1"/>
  <c r="L286" i="2" s="1"/>
  <c r="H288" i="2"/>
  <c r="I288" i="2" s="1"/>
  <c r="L288" i="2" s="1"/>
  <c r="H290" i="2"/>
  <c r="I290" i="2" s="1"/>
  <c r="L290" i="2" s="1"/>
  <c r="H292" i="2"/>
  <c r="I292" i="2" s="1"/>
  <c r="L292" i="2" s="1"/>
  <c r="H294" i="2"/>
  <c r="I294" i="2" s="1"/>
  <c r="L294" i="2" s="1"/>
  <c r="H296" i="2"/>
  <c r="I296" i="2" s="1"/>
  <c r="L296" i="2" s="1"/>
  <c r="H298" i="2"/>
  <c r="I298" i="2" s="1"/>
  <c r="L298" i="2" s="1"/>
  <c r="H300" i="2"/>
  <c r="I300" i="2" s="1"/>
  <c r="L300" i="2" s="1"/>
  <c r="H302" i="2"/>
  <c r="I302" i="2" s="1"/>
  <c r="L302" i="2" s="1"/>
  <c r="H304" i="2"/>
  <c r="I304" i="2" s="1"/>
  <c r="L304" i="2" s="1"/>
  <c r="H306" i="2"/>
  <c r="I306" i="2" s="1"/>
  <c r="L306" i="2" s="1"/>
  <c r="H308" i="2"/>
  <c r="I308" i="2" s="1"/>
  <c r="L308" i="2" s="1"/>
  <c r="H310" i="2"/>
  <c r="I310" i="2" s="1"/>
  <c r="L310" i="2" s="1"/>
  <c r="H312" i="2"/>
  <c r="I312" i="2" s="1"/>
  <c r="L312" i="2" s="1"/>
  <c r="H314" i="2"/>
  <c r="I314" i="2" s="1"/>
  <c r="L314" i="2" s="1"/>
  <c r="H316" i="2"/>
  <c r="I316" i="2" s="1"/>
  <c r="L316" i="2" s="1"/>
  <c r="H318" i="2"/>
  <c r="I318" i="2" s="1"/>
  <c r="L318" i="2" s="1"/>
  <c r="H320" i="2"/>
  <c r="I320" i="2" s="1"/>
  <c r="L320" i="2" s="1"/>
  <c r="H322" i="2"/>
  <c r="I322" i="2" s="1"/>
  <c r="L322" i="2" s="1"/>
  <c r="H324" i="2"/>
  <c r="I324" i="2" s="1"/>
  <c r="L324" i="2" s="1"/>
  <c r="H326" i="2"/>
  <c r="I326" i="2" s="1"/>
  <c r="L326" i="2" s="1"/>
  <c r="H328" i="2"/>
  <c r="I328" i="2" s="1"/>
  <c r="L328" i="2" s="1"/>
  <c r="H330" i="2"/>
  <c r="I330" i="2" s="1"/>
  <c r="L330" i="2" s="1"/>
  <c r="H332" i="2"/>
  <c r="I332" i="2" s="1"/>
  <c r="L332" i="2" s="1"/>
  <c r="H334" i="2"/>
  <c r="I334" i="2" s="1"/>
  <c r="L334" i="2" s="1"/>
  <c r="H336" i="2"/>
  <c r="I336" i="2" s="1"/>
  <c r="L336" i="2" s="1"/>
  <c r="H338" i="2"/>
  <c r="I338" i="2" s="1"/>
  <c r="L338" i="2" s="1"/>
  <c r="H339" i="2"/>
  <c r="I339" i="2" s="1"/>
  <c r="L339" i="2" s="1"/>
  <c r="H341" i="2"/>
  <c r="I341" i="2" s="1"/>
  <c r="L341" i="2" s="1"/>
  <c r="H275" i="2"/>
  <c r="I275" i="2" s="1"/>
  <c r="L275" i="2" s="1"/>
  <c r="H279" i="2"/>
  <c r="I279" i="2" s="1"/>
  <c r="L279" i="2" s="1"/>
  <c r="H283" i="2"/>
  <c r="I283" i="2" s="1"/>
  <c r="L283" i="2" s="1"/>
  <c r="H287" i="2"/>
  <c r="I287" i="2" s="1"/>
  <c r="L287" i="2" s="1"/>
  <c r="H291" i="2"/>
  <c r="I291" i="2" s="1"/>
  <c r="L291" i="2" s="1"/>
  <c r="H295" i="2"/>
  <c r="I295" i="2" s="1"/>
  <c r="L295" i="2" s="1"/>
  <c r="H299" i="2"/>
  <c r="I299" i="2" s="1"/>
  <c r="L299" i="2" s="1"/>
  <c r="H303" i="2"/>
  <c r="I303" i="2" s="1"/>
  <c r="L303" i="2" s="1"/>
  <c r="H307" i="2"/>
  <c r="I307" i="2" s="1"/>
  <c r="L307" i="2" s="1"/>
  <c r="H311" i="2"/>
  <c r="I311" i="2" s="1"/>
  <c r="L311" i="2" s="1"/>
  <c r="H315" i="2"/>
  <c r="I315" i="2" s="1"/>
  <c r="L315" i="2" s="1"/>
  <c r="H319" i="2"/>
  <c r="I319" i="2" s="1"/>
  <c r="L319" i="2" s="1"/>
  <c r="H323" i="2"/>
  <c r="I323" i="2" s="1"/>
  <c r="L323" i="2" s="1"/>
  <c r="H327" i="2"/>
  <c r="I327" i="2" s="1"/>
  <c r="L327" i="2" s="1"/>
  <c r="H331" i="2"/>
  <c r="I331" i="2" s="1"/>
  <c r="L331" i="2" s="1"/>
  <c r="H335" i="2"/>
  <c r="I335" i="2" s="1"/>
  <c r="L335" i="2" s="1"/>
  <c r="H777" i="2"/>
  <c r="I777" i="2" s="1"/>
  <c r="L777" i="2" s="1"/>
  <c r="H281" i="2"/>
  <c r="I281" i="2" s="1"/>
  <c r="L281" i="2" s="1"/>
  <c r="H289" i="2"/>
  <c r="I289" i="2" s="1"/>
  <c r="L289" i="2" s="1"/>
  <c r="H297" i="2"/>
  <c r="I297" i="2" s="1"/>
  <c r="L297" i="2" s="1"/>
  <c r="H305" i="2"/>
  <c r="I305" i="2" s="1"/>
  <c r="L305" i="2" s="1"/>
  <c r="H313" i="2"/>
  <c r="I313" i="2" s="1"/>
  <c r="L313" i="2" s="1"/>
  <c r="H321" i="2"/>
  <c r="I321" i="2" s="1"/>
  <c r="L321" i="2" s="1"/>
  <c r="H329" i="2"/>
  <c r="I329" i="2" s="1"/>
  <c r="L329" i="2" s="1"/>
  <c r="H337" i="2"/>
  <c r="I337" i="2" s="1"/>
  <c r="L337" i="2" s="1"/>
  <c r="H277" i="2"/>
  <c r="I277" i="2" s="1"/>
  <c r="L277" i="2" s="1"/>
  <c r="H285" i="2"/>
  <c r="I285" i="2" s="1"/>
  <c r="L285" i="2" s="1"/>
  <c r="H293" i="2"/>
  <c r="I293" i="2" s="1"/>
  <c r="L293" i="2" s="1"/>
  <c r="H301" i="2"/>
  <c r="I301" i="2" s="1"/>
  <c r="L301" i="2" s="1"/>
  <c r="H309" i="2"/>
  <c r="I309" i="2" s="1"/>
  <c r="L309" i="2" s="1"/>
  <c r="H317" i="2"/>
  <c r="I317" i="2" s="1"/>
  <c r="L317" i="2" s="1"/>
  <c r="H325" i="2"/>
  <c r="I325" i="2" s="1"/>
  <c r="L325" i="2" s="1"/>
  <c r="H333" i="2"/>
  <c r="I333" i="2" s="1"/>
  <c r="L333" i="2" s="1"/>
  <c r="H340" i="2"/>
  <c r="I340" i="2" s="1"/>
  <c r="L340" i="2" s="1"/>
  <c r="H123" i="2"/>
  <c r="I123" i="2" s="1"/>
  <c r="L123" i="2" s="1"/>
  <c r="H125" i="2"/>
  <c r="I125" i="2" s="1"/>
  <c r="L125" i="2" s="1"/>
  <c r="H127" i="2"/>
  <c r="I127" i="2" s="1"/>
  <c r="L127" i="2" s="1"/>
  <c r="H129" i="2"/>
  <c r="I129" i="2" s="1"/>
  <c r="L129" i="2" s="1"/>
  <c r="H131" i="2"/>
  <c r="I131" i="2" s="1"/>
  <c r="L131" i="2" s="1"/>
  <c r="H133" i="2"/>
  <c r="I133" i="2" s="1"/>
  <c r="L133" i="2" s="1"/>
  <c r="H135" i="2"/>
  <c r="I135" i="2" s="1"/>
  <c r="L135" i="2" s="1"/>
  <c r="H137" i="2"/>
  <c r="I137" i="2" s="1"/>
  <c r="L137" i="2" s="1"/>
  <c r="H139" i="2"/>
  <c r="I139" i="2" s="1"/>
  <c r="L139" i="2" s="1"/>
  <c r="H141" i="2"/>
  <c r="I141" i="2" s="1"/>
  <c r="L141" i="2" s="1"/>
  <c r="H143" i="2"/>
  <c r="I143" i="2" s="1"/>
  <c r="L143" i="2" s="1"/>
  <c r="H145" i="2"/>
  <c r="I145" i="2" s="1"/>
  <c r="L145" i="2" s="1"/>
  <c r="H147" i="2"/>
  <c r="I147" i="2" s="1"/>
  <c r="L147" i="2" s="1"/>
  <c r="H149" i="2"/>
  <c r="I149" i="2" s="1"/>
  <c r="L149" i="2" s="1"/>
  <c r="H151" i="2"/>
  <c r="I151" i="2" s="1"/>
  <c r="L151" i="2" s="1"/>
  <c r="H153" i="2"/>
  <c r="I153" i="2" s="1"/>
  <c r="L153" i="2" s="1"/>
  <c r="H155" i="2"/>
  <c r="I155" i="2" s="1"/>
  <c r="L155" i="2" s="1"/>
  <c r="H157" i="2"/>
  <c r="I157" i="2" s="1"/>
  <c r="L157" i="2" s="1"/>
  <c r="H159" i="2"/>
  <c r="I159" i="2" s="1"/>
  <c r="L159" i="2" s="1"/>
  <c r="H161" i="2"/>
  <c r="I161" i="2" s="1"/>
  <c r="L161" i="2" s="1"/>
  <c r="H163" i="2"/>
  <c r="I163" i="2" s="1"/>
  <c r="L163" i="2" s="1"/>
  <c r="H165" i="2"/>
  <c r="I165" i="2" s="1"/>
  <c r="L165" i="2" s="1"/>
  <c r="H167" i="2"/>
  <c r="I167" i="2" s="1"/>
  <c r="L167" i="2" s="1"/>
  <c r="H169" i="2"/>
  <c r="I169" i="2" s="1"/>
  <c r="L169" i="2" s="1"/>
  <c r="H171" i="2"/>
  <c r="I171" i="2" s="1"/>
  <c r="L171" i="2" s="1"/>
  <c r="H173" i="2"/>
  <c r="I173" i="2" s="1"/>
  <c r="L173" i="2" s="1"/>
  <c r="H175" i="2"/>
  <c r="I175" i="2" s="1"/>
  <c r="L175" i="2" s="1"/>
  <c r="H177" i="2"/>
  <c r="I177" i="2" s="1"/>
  <c r="L177" i="2" s="1"/>
  <c r="H179" i="2"/>
  <c r="I179" i="2" s="1"/>
  <c r="L179" i="2" s="1"/>
  <c r="H181" i="2"/>
  <c r="I181" i="2" s="1"/>
  <c r="L181" i="2" s="1"/>
  <c r="H183" i="2"/>
  <c r="I183" i="2" s="1"/>
  <c r="L183" i="2" s="1"/>
  <c r="H185" i="2"/>
  <c r="I185" i="2" s="1"/>
  <c r="L185" i="2" s="1"/>
  <c r="H187" i="2"/>
  <c r="I187" i="2" s="1"/>
  <c r="L187" i="2" s="1"/>
  <c r="H189" i="2"/>
  <c r="I189" i="2" s="1"/>
  <c r="L189" i="2" s="1"/>
  <c r="H191" i="2"/>
  <c r="I191" i="2" s="1"/>
  <c r="L191" i="2" s="1"/>
  <c r="H193" i="2"/>
  <c r="I193" i="2" s="1"/>
  <c r="L193" i="2" s="1"/>
  <c r="H195" i="2"/>
  <c r="I195" i="2" s="1"/>
  <c r="L195" i="2" s="1"/>
  <c r="H197" i="2"/>
  <c r="I197" i="2" s="1"/>
  <c r="L197" i="2" s="1"/>
  <c r="H199" i="2"/>
  <c r="I199" i="2" s="1"/>
  <c r="L199" i="2" s="1"/>
  <c r="H201" i="2"/>
  <c r="I201" i="2" s="1"/>
  <c r="L201" i="2" s="1"/>
  <c r="H203" i="2"/>
  <c r="I203" i="2" s="1"/>
  <c r="L203" i="2" s="1"/>
  <c r="H126" i="2"/>
  <c r="I126" i="2" s="1"/>
  <c r="L126" i="2" s="1"/>
  <c r="H130" i="2"/>
  <c r="I130" i="2" s="1"/>
  <c r="L130" i="2" s="1"/>
  <c r="H134" i="2"/>
  <c r="I134" i="2" s="1"/>
  <c r="L134" i="2" s="1"/>
  <c r="H138" i="2"/>
  <c r="I138" i="2" s="1"/>
  <c r="L138" i="2" s="1"/>
  <c r="H142" i="2"/>
  <c r="I142" i="2" s="1"/>
  <c r="L142" i="2" s="1"/>
  <c r="H146" i="2"/>
  <c r="I146" i="2" s="1"/>
  <c r="L146" i="2" s="1"/>
  <c r="H150" i="2"/>
  <c r="I150" i="2" s="1"/>
  <c r="L150" i="2" s="1"/>
  <c r="H154" i="2"/>
  <c r="I154" i="2" s="1"/>
  <c r="L154" i="2" s="1"/>
  <c r="H158" i="2"/>
  <c r="I158" i="2" s="1"/>
  <c r="L158" i="2" s="1"/>
  <c r="H162" i="2"/>
  <c r="I162" i="2" s="1"/>
  <c r="L162" i="2" s="1"/>
  <c r="H166" i="2"/>
  <c r="I166" i="2" s="1"/>
  <c r="L166" i="2" s="1"/>
  <c r="H170" i="2"/>
  <c r="I170" i="2" s="1"/>
  <c r="L170" i="2" s="1"/>
  <c r="H174" i="2"/>
  <c r="I174" i="2" s="1"/>
  <c r="L174" i="2" s="1"/>
  <c r="H178" i="2"/>
  <c r="I178" i="2" s="1"/>
  <c r="L178" i="2" s="1"/>
  <c r="H182" i="2"/>
  <c r="I182" i="2" s="1"/>
  <c r="L182" i="2" s="1"/>
  <c r="H186" i="2"/>
  <c r="I186" i="2" s="1"/>
  <c r="L186" i="2" s="1"/>
  <c r="H190" i="2"/>
  <c r="I190" i="2" s="1"/>
  <c r="L190" i="2" s="1"/>
  <c r="H194" i="2"/>
  <c r="I194" i="2" s="1"/>
  <c r="L194" i="2" s="1"/>
  <c r="H198" i="2"/>
  <c r="I198" i="2" s="1"/>
  <c r="L198" i="2" s="1"/>
  <c r="H202" i="2"/>
  <c r="I202" i="2" s="1"/>
  <c r="L202" i="2" s="1"/>
  <c r="H124" i="2"/>
  <c r="I124" i="2" s="1"/>
  <c r="L124" i="2" s="1"/>
  <c r="H132" i="2"/>
  <c r="I132" i="2" s="1"/>
  <c r="L132" i="2" s="1"/>
  <c r="H140" i="2"/>
  <c r="I140" i="2" s="1"/>
  <c r="L140" i="2" s="1"/>
  <c r="H148" i="2"/>
  <c r="I148" i="2" s="1"/>
  <c r="L148" i="2" s="1"/>
  <c r="H156" i="2"/>
  <c r="I156" i="2" s="1"/>
  <c r="L156" i="2" s="1"/>
  <c r="H164" i="2"/>
  <c r="I164" i="2" s="1"/>
  <c r="L164" i="2" s="1"/>
  <c r="H172" i="2"/>
  <c r="I172" i="2" s="1"/>
  <c r="L172" i="2" s="1"/>
  <c r="H180" i="2"/>
  <c r="I180" i="2" s="1"/>
  <c r="L180" i="2" s="1"/>
  <c r="H188" i="2"/>
  <c r="I188" i="2" s="1"/>
  <c r="L188" i="2" s="1"/>
  <c r="H196" i="2"/>
  <c r="I196" i="2" s="1"/>
  <c r="L196" i="2" s="1"/>
  <c r="H775" i="2"/>
  <c r="I775" i="2" s="1"/>
  <c r="L775" i="2" s="1"/>
  <c r="H785" i="2"/>
  <c r="I785" i="2" s="1"/>
  <c r="L785" i="2" s="1"/>
  <c r="H136" i="2"/>
  <c r="I136" i="2" s="1"/>
  <c r="L136" i="2" s="1"/>
  <c r="H152" i="2"/>
  <c r="I152" i="2" s="1"/>
  <c r="L152" i="2" s="1"/>
  <c r="H168" i="2"/>
  <c r="I168" i="2" s="1"/>
  <c r="L168" i="2" s="1"/>
  <c r="H184" i="2"/>
  <c r="I184" i="2" s="1"/>
  <c r="L184" i="2" s="1"/>
  <c r="H200" i="2"/>
  <c r="I200" i="2" s="1"/>
  <c r="L200" i="2" s="1"/>
  <c r="H128" i="2"/>
  <c r="I128" i="2" s="1"/>
  <c r="L128" i="2" s="1"/>
  <c r="H144" i="2"/>
  <c r="I144" i="2" s="1"/>
  <c r="L144" i="2" s="1"/>
  <c r="H160" i="2"/>
  <c r="I160" i="2" s="1"/>
  <c r="L160" i="2" s="1"/>
  <c r="H176" i="2"/>
  <c r="I176" i="2" s="1"/>
  <c r="L176" i="2" s="1"/>
  <c r="H192" i="2"/>
  <c r="I192" i="2" s="1"/>
  <c r="L192" i="2" s="1"/>
  <c r="H769" i="2"/>
  <c r="I769" i="2" s="1"/>
  <c r="L769" i="2" s="1"/>
  <c r="H773" i="2"/>
  <c r="I773" i="2" s="1"/>
  <c r="L773" i="2" s="1"/>
  <c r="H779" i="2"/>
  <c r="I779" i="2" s="1"/>
  <c r="L779" i="2" s="1"/>
  <c r="H774" i="2"/>
  <c r="I774" i="2" s="1"/>
  <c r="L774" i="2" s="1"/>
  <c r="H784" i="2"/>
  <c r="I784" i="2" s="1"/>
  <c r="L784" i="2" s="1"/>
  <c r="H44" i="2"/>
  <c r="I44" i="2" s="1"/>
  <c r="L44" i="2" s="1"/>
  <c r="H45" i="2"/>
  <c r="I45" i="2" s="1"/>
  <c r="L45" i="2" s="1"/>
  <c r="H46" i="2"/>
  <c r="I46" i="2" s="1"/>
  <c r="L46" i="2" s="1"/>
  <c r="H47" i="2"/>
  <c r="I47" i="2" s="1"/>
  <c r="L47" i="2" s="1"/>
  <c r="H48" i="2"/>
  <c r="I48" i="2" s="1"/>
  <c r="L48" i="2" s="1"/>
  <c r="H49" i="2"/>
  <c r="I49" i="2" s="1"/>
  <c r="L49" i="2" s="1"/>
  <c r="H50" i="2"/>
  <c r="I50" i="2" s="1"/>
  <c r="L50" i="2" s="1"/>
  <c r="H51" i="2"/>
  <c r="I51" i="2" s="1"/>
  <c r="L51" i="2" s="1"/>
  <c r="H52" i="2"/>
  <c r="I52" i="2" s="1"/>
  <c r="L52" i="2" s="1"/>
  <c r="H53" i="2"/>
  <c r="I53" i="2" s="1"/>
  <c r="L53" i="2" s="1"/>
  <c r="H54" i="2"/>
  <c r="I54" i="2" s="1"/>
  <c r="L54" i="2" s="1"/>
  <c r="H55" i="2"/>
  <c r="I55" i="2" s="1"/>
  <c r="L55" i="2" s="1"/>
  <c r="H56" i="2"/>
  <c r="I56" i="2" s="1"/>
  <c r="L56" i="2" s="1"/>
  <c r="H57" i="2"/>
  <c r="I57" i="2" s="1"/>
  <c r="L57" i="2" s="1"/>
  <c r="H58" i="2"/>
  <c r="I58" i="2" s="1"/>
  <c r="L58" i="2" s="1"/>
  <c r="H59" i="2"/>
  <c r="I59" i="2" s="1"/>
  <c r="L59" i="2" s="1"/>
  <c r="H60" i="2"/>
  <c r="I60" i="2" s="1"/>
  <c r="L60" i="2" s="1"/>
  <c r="H61" i="2"/>
  <c r="I61" i="2" s="1"/>
  <c r="L61" i="2" s="1"/>
  <c r="H62" i="2"/>
  <c r="I62" i="2" s="1"/>
  <c r="L62" i="2" s="1"/>
  <c r="H63" i="2"/>
  <c r="I63" i="2" s="1"/>
  <c r="L63" i="2" s="1"/>
  <c r="H64" i="2"/>
  <c r="I64" i="2" s="1"/>
  <c r="L64" i="2" s="1"/>
  <c r="H65" i="2"/>
  <c r="I65" i="2" s="1"/>
  <c r="L65" i="2" s="1"/>
  <c r="H72" i="2"/>
  <c r="I72" i="2" s="1"/>
  <c r="L72" i="2" s="1"/>
  <c r="H73" i="2"/>
  <c r="I73" i="2" s="1"/>
  <c r="L73" i="2" s="1"/>
  <c r="H74" i="2"/>
  <c r="I74" i="2" s="1"/>
  <c r="L74" i="2" s="1"/>
  <c r="H75" i="2"/>
  <c r="I75" i="2" s="1"/>
  <c r="L75" i="2" s="1"/>
  <c r="H76" i="2"/>
  <c r="I76" i="2" s="1"/>
  <c r="L76" i="2" s="1"/>
  <c r="H77" i="2"/>
  <c r="I77" i="2" s="1"/>
  <c r="L77" i="2" s="1"/>
  <c r="H78" i="2"/>
  <c r="I78" i="2" s="1"/>
  <c r="L78" i="2" s="1"/>
  <c r="H79" i="2"/>
  <c r="I79" i="2" s="1"/>
  <c r="L79" i="2" s="1"/>
  <c r="H66" i="2"/>
  <c r="I66" i="2" s="1"/>
  <c r="L66" i="2" s="1"/>
  <c r="H67" i="2"/>
  <c r="I67" i="2" s="1"/>
  <c r="L67" i="2" s="1"/>
  <c r="H68" i="2"/>
  <c r="I68" i="2" s="1"/>
  <c r="L68" i="2" s="1"/>
  <c r="H69" i="2"/>
  <c r="I69" i="2" s="1"/>
  <c r="L69" i="2" s="1"/>
  <c r="H70" i="2"/>
  <c r="I70" i="2" s="1"/>
  <c r="L70" i="2" s="1"/>
  <c r="H71" i="2"/>
  <c r="I71" i="2" s="1"/>
  <c r="L71" i="2" s="1"/>
  <c r="H5" i="2"/>
  <c r="I5" i="2" s="1"/>
  <c r="L5" i="2" s="1"/>
  <c r="H6" i="2"/>
  <c r="I6" i="2" s="1"/>
  <c r="L6" i="2" s="1"/>
  <c r="H7" i="2"/>
  <c r="I7" i="2" s="1"/>
  <c r="L7" i="2" s="1"/>
  <c r="H8" i="2"/>
  <c r="I8" i="2" s="1"/>
  <c r="L8" i="2" s="1"/>
  <c r="H9" i="2"/>
  <c r="I9" i="2" s="1"/>
  <c r="L9" i="2" s="1"/>
  <c r="H10" i="2"/>
  <c r="I10" i="2" s="1"/>
  <c r="L10" i="2" s="1"/>
  <c r="H11" i="2"/>
  <c r="I11" i="2" s="1"/>
  <c r="L11" i="2" s="1"/>
  <c r="H12" i="2"/>
  <c r="I12" i="2" s="1"/>
  <c r="L12" i="2" s="1"/>
  <c r="H13" i="2"/>
  <c r="I13" i="2" s="1"/>
  <c r="L13" i="2" s="1"/>
  <c r="H14" i="2"/>
  <c r="I14" i="2" s="1"/>
  <c r="L14" i="2" s="1"/>
  <c r="H15" i="2"/>
  <c r="I15" i="2" s="1"/>
  <c r="L15" i="2" s="1"/>
  <c r="H16" i="2"/>
  <c r="I16" i="2" s="1"/>
  <c r="L16" i="2" s="1"/>
  <c r="H17" i="2"/>
  <c r="I17" i="2" s="1"/>
  <c r="L17" i="2" s="1"/>
  <c r="H18" i="2"/>
  <c r="I18" i="2" s="1"/>
  <c r="L18" i="2" s="1"/>
  <c r="H19" i="2"/>
  <c r="I19" i="2" s="1"/>
  <c r="L19" i="2" s="1"/>
  <c r="H20" i="2"/>
  <c r="I20" i="2" s="1"/>
  <c r="L20" i="2" s="1"/>
  <c r="H21" i="2"/>
  <c r="I21" i="2" s="1"/>
  <c r="L21" i="2" s="1"/>
  <c r="H22" i="2"/>
  <c r="I22" i="2" s="1"/>
  <c r="L22" i="2" s="1"/>
  <c r="H23" i="2"/>
  <c r="I23" i="2" s="1"/>
  <c r="L23" i="2" s="1"/>
  <c r="H24" i="2"/>
  <c r="I24" i="2" s="1"/>
  <c r="L24" i="2" s="1"/>
  <c r="H25" i="2"/>
  <c r="I25" i="2" s="1"/>
  <c r="L25" i="2" s="1"/>
  <c r="H26" i="2"/>
  <c r="I26" i="2" s="1"/>
  <c r="L26" i="2" s="1"/>
  <c r="H27" i="2"/>
  <c r="I27" i="2" s="1"/>
  <c r="L27" i="2" s="1"/>
  <c r="H28" i="2"/>
  <c r="I28" i="2" s="1"/>
  <c r="L28" i="2" s="1"/>
  <c r="H29" i="2"/>
  <c r="I29" i="2" s="1"/>
  <c r="L29" i="2" s="1"/>
  <c r="H30" i="2"/>
  <c r="I30" i="2" s="1"/>
  <c r="L30" i="2" s="1"/>
  <c r="H31" i="2"/>
  <c r="I31" i="2" s="1"/>
  <c r="L31" i="2" s="1"/>
  <c r="H32" i="2"/>
  <c r="I32" i="2" s="1"/>
  <c r="L32" i="2" s="1"/>
  <c r="H33" i="2"/>
  <c r="I33" i="2" s="1"/>
  <c r="L33" i="2" s="1"/>
  <c r="H34" i="2"/>
  <c r="I34" i="2" s="1"/>
  <c r="L34" i="2" s="1"/>
  <c r="H35" i="2"/>
  <c r="I35" i="2" s="1"/>
  <c r="L35" i="2" s="1"/>
  <c r="H36" i="2"/>
  <c r="I36" i="2" s="1"/>
  <c r="L36" i="2" s="1"/>
  <c r="H37" i="2"/>
  <c r="I37" i="2" s="1"/>
  <c r="L37" i="2" s="1"/>
  <c r="H38" i="2"/>
  <c r="I38" i="2" s="1"/>
  <c r="L38" i="2" s="1"/>
  <c r="H39" i="2"/>
  <c r="I39" i="2" s="1"/>
  <c r="L39" i="2" s="1"/>
  <c r="H40" i="2"/>
  <c r="I40" i="2" s="1"/>
  <c r="L40" i="2" s="1"/>
  <c r="H41" i="2"/>
  <c r="I41" i="2" s="1"/>
  <c r="L41" i="2" s="1"/>
  <c r="H42" i="2"/>
  <c r="I42" i="2" s="1"/>
  <c r="L42" i="2" s="1"/>
  <c r="H43" i="2"/>
  <c r="I43" i="2" s="1"/>
  <c r="L43" i="2" s="1"/>
  <c r="Y4" i="13"/>
  <c r="H4" i="2"/>
  <c r="R12" i="7"/>
  <c r="J4" i="2"/>
  <c r="D11" i="21" s="1"/>
  <c r="F11" i="21" s="1"/>
  <c r="G11" i="21" s="1"/>
  <c r="G4" i="2"/>
  <c r="D6" i="21" s="1"/>
  <c r="F6" i="21" s="1"/>
  <c r="G6" i="21" s="1"/>
  <c r="E27" i="7" l="1"/>
  <c r="D7" i="21"/>
  <c r="F7" i="21" s="1"/>
  <c r="G7" i="21" s="1"/>
  <c r="I4" i="2"/>
  <c r="L4" i="2" l="1"/>
  <c r="D14" i="21" s="1"/>
  <c r="F14" i="21" s="1"/>
  <c r="G14" i="21" s="1"/>
  <c r="D9" i="21"/>
  <c r="F9" i="21" s="1"/>
  <c r="G9" i="21" s="1"/>
  <c r="F27" i="7"/>
  <c r="P27" i="7" s="1"/>
  <c r="O27" i="7" l="1"/>
</calcChain>
</file>

<file path=xl/sharedStrings.xml><?xml version="1.0" encoding="utf-8"?>
<sst xmlns="http://schemas.openxmlformats.org/spreadsheetml/2006/main" count="9548" uniqueCount="4667">
  <si>
    <t>ID NUMBER</t>
  </si>
  <si>
    <t>MIDDLE NAME</t>
  </si>
  <si>
    <t>LAST NAME</t>
  </si>
  <si>
    <t>DOB</t>
  </si>
  <si>
    <t>GENDER</t>
  </si>
  <si>
    <t>CLASS</t>
  </si>
  <si>
    <t>PREVIOUS SCHOOL ATTENDED</t>
  </si>
  <si>
    <t>DATE OF ADMISSION</t>
  </si>
  <si>
    <t>HOMETOWN</t>
  </si>
  <si>
    <t>RELIGION</t>
  </si>
  <si>
    <t>MOTHER'S TONGUE</t>
  </si>
  <si>
    <t xml:space="preserve">FATHER </t>
  </si>
  <si>
    <t>MOTHER</t>
  </si>
  <si>
    <t>CONTACT NUMBERS</t>
  </si>
  <si>
    <t>EMERGENCY CONTACT</t>
  </si>
  <si>
    <t>OCCUPATION</t>
  </si>
  <si>
    <t>ADDRESS</t>
  </si>
  <si>
    <t>OTHER FEES</t>
  </si>
  <si>
    <t>SCHOOL FEES</t>
  </si>
  <si>
    <t>TOTAL FEES</t>
  </si>
  <si>
    <t>TOTAL PAID</t>
  </si>
  <si>
    <t>BALANCE AT START</t>
  </si>
  <si>
    <t>BALANCE AT CLOSE</t>
  </si>
  <si>
    <t>NAME OF STUDENT</t>
  </si>
  <si>
    <t>DESCRIPTION</t>
  </si>
  <si>
    <t>AMOUNT</t>
  </si>
  <si>
    <t>CLASS/LEVEL</t>
  </si>
  <si>
    <t>TERM ONE</t>
  </si>
  <si>
    <t>TERM TWO</t>
  </si>
  <si>
    <t>TERM THREE</t>
  </si>
  <si>
    <t>TOTAL</t>
  </si>
  <si>
    <t>DATE</t>
  </si>
  <si>
    <t>CHECK</t>
  </si>
  <si>
    <t>RECEIPT NUMBER</t>
  </si>
  <si>
    <t>PHOTO</t>
  </si>
  <si>
    <t>STUDENTS' DATABASE</t>
  </si>
  <si>
    <t>PRIMARY1</t>
  </si>
  <si>
    <t>STUDENTS' ACCOUNTS</t>
  </si>
  <si>
    <t>OTHER COST ITEMS</t>
  </si>
  <si>
    <t>TERM FEES</t>
  </si>
  <si>
    <t>PAYMENT SCHEDULE</t>
  </si>
  <si>
    <t>Row Labels</t>
  </si>
  <si>
    <t>Grand Total</t>
  </si>
  <si>
    <t>Sum of AMOUNT</t>
  </si>
  <si>
    <t>Receipt No:</t>
  </si>
  <si>
    <t>Name:</t>
  </si>
  <si>
    <t>Class:</t>
  </si>
  <si>
    <t>Date:</t>
  </si>
  <si>
    <t>Amount Paid:</t>
  </si>
  <si>
    <t>GH¢</t>
  </si>
  <si>
    <t>Balance:</t>
  </si>
  <si>
    <t>SIGN……………………………………</t>
  </si>
  <si>
    <t>Phone:</t>
  </si>
  <si>
    <t>Email:</t>
  </si>
  <si>
    <t>Address:</t>
  </si>
  <si>
    <t>23-01-2001</t>
  </si>
  <si>
    <t>ID Number:</t>
  </si>
  <si>
    <t>0201</t>
  </si>
  <si>
    <t>MALE</t>
  </si>
  <si>
    <t>WELCOME TO THE SOFTWARE ADMINISTRATOR AREA</t>
  </si>
  <si>
    <t>USER ID</t>
  </si>
  <si>
    <t>ADMIN</t>
  </si>
  <si>
    <t>Contact Developer on 0248208168</t>
  </si>
  <si>
    <t>PASSWORD</t>
  </si>
  <si>
    <t>DATABASE</t>
  </si>
  <si>
    <t>ACCOUNTS</t>
  </si>
  <si>
    <t>FEES</t>
  </si>
  <si>
    <t>PAYMENT</t>
  </si>
  <si>
    <t>password4321</t>
  </si>
  <si>
    <r>
      <rPr>
        <b/>
        <sz val="14"/>
        <color rgb="FF00B050"/>
        <rFont val="Calibri"/>
        <family val="2"/>
        <scheme val="minor"/>
      </rPr>
      <t xml:space="preserve">TRUE </t>
    </r>
    <r>
      <rPr>
        <b/>
        <sz val="14"/>
        <color theme="1"/>
        <rFont val="Calibri"/>
        <family val="2"/>
        <scheme val="minor"/>
      </rPr>
      <t>means access to page is granted</t>
    </r>
  </si>
  <si>
    <r>
      <rPr>
        <b/>
        <sz val="14"/>
        <color rgb="FFFF0000"/>
        <rFont val="Calibri"/>
        <family val="2"/>
        <scheme val="minor"/>
      </rPr>
      <t>FALSE</t>
    </r>
    <r>
      <rPr>
        <b/>
        <sz val="14"/>
        <color theme="1"/>
        <rFont val="Calibri"/>
        <family val="2"/>
        <scheme val="minor"/>
      </rPr>
      <t xml:space="preserve"> means access to page is restiricted</t>
    </r>
  </si>
  <si>
    <t>OTHER COST PIVOT</t>
  </si>
  <si>
    <t>PAYMENT PIVOT</t>
  </si>
  <si>
    <t/>
  </si>
  <si>
    <t>C:\Users\user\Downloads\IMG_20181025_103723.jpg</t>
  </si>
  <si>
    <t>SCHOLARSHIP</t>
  </si>
  <si>
    <t>STUDENT ID</t>
  </si>
  <si>
    <t>PURPOSE</t>
  </si>
  <si>
    <t>SCHOLARSHIP PIVOT</t>
  </si>
  <si>
    <t>NAME</t>
  </si>
  <si>
    <t>STUDENT NAME</t>
  </si>
  <si>
    <t>DESIGNATION</t>
  </si>
  <si>
    <t>YEAR OF GRADUATION</t>
  </si>
  <si>
    <t>ALUMNI DATABASE</t>
  </si>
  <si>
    <t>ARREARS</t>
  </si>
  <si>
    <t>YEAR OF EXIT</t>
  </si>
  <si>
    <t>RUSTICATED/TRANSFERRED</t>
  </si>
  <si>
    <t>EVENT</t>
  </si>
  <si>
    <t>START</t>
  </si>
  <si>
    <t>ALUMNI PAYMENT</t>
  </si>
  <si>
    <t>(blank)</t>
  </si>
  <si>
    <t>PAID</t>
  </si>
  <si>
    <t>BALANCE</t>
  </si>
  <si>
    <t>ALUMNI INFO</t>
  </si>
  <si>
    <t>OTHERS</t>
  </si>
  <si>
    <t>GRADUATE</t>
  </si>
  <si>
    <t>19-12-2018</t>
  </si>
  <si>
    <t>RUSTICATED</t>
  </si>
  <si>
    <t>TRANSFERRED</t>
  </si>
  <si>
    <t>PRODUCT ID</t>
  </si>
  <si>
    <t>DETAILS</t>
  </si>
  <si>
    <t>UNIT</t>
  </si>
  <si>
    <t>CATEGORY</t>
  </si>
  <si>
    <t>REORDER LEVEL</t>
  </si>
  <si>
    <t>OPENING STOCK</t>
  </si>
  <si>
    <t>GOODS RECEIVED</t>
  </si>
  <si>
    <t>GOODS ISSUED</t>
  </si>
  <si>
    <t>CLOSING STOCK</t>
  </si>
  <si>
    <t>ALERT</t>
  </si>
  <si>
    <t>RECEIVED</t>
  </si>
  <si>
    <t>ISSUED</t>
  </si>
  <si>
    <t>INVOICE NUMBER</t>
  </si>
  <si>
    <t>PRODUCT</t>
  </si>
  <si>
    <t>Sum of RECEIVED</t>
  </si>
  <si>
    <t>Sum of ISSUED</t>
  </si>
  <si>
    <t>INVENTORY MANAGEMENT</t>
  </si>
  <si>
    <t>PRODUCTS</t>
  </si>
  <si>
    <t>BOOK TITLE</t>
  </si>
  <si>
    <t>BOOK NUMBER</t>
  </si>
  <si>
    <t>BORROW DATE</t>
  </si>
  <si>
    <t>REMARK</t>
  </si>
  <si>
    <t>DUE DATE</t>
  </si>
  <si>
    <t>LIBRARY</t>
  </si>
  <si>
    <t>start</t>
  </si>
  <si>
    <t>INVENTORY</t>
  </si>
  <si>
    <t>Start</t>
  </si>
  <si>
    <t>GEN/001</t>
  </si>
  <si>
    <t>GEN/002</t>
  </si>
  <si>
    <t>GEN/003</t>
  </si>
  <si>
    <t>GEN/004</t>
  </si>
  <si>
    <t>GEN/005</t>
  </si>
  <si>
    <t>GEN/006</t>
  </si>
  <si>
    <t>GEN/007</t>
  </si>
  <si>
    <t>GEN/008</t>
  </si>
  <si>
    <t>GEN/009</t>
  </si>
  <si>
    <t>GEN/010</t>
  </si>
  <si>
    <t>GEN/011</t>
  </si>
  <si>
    <t>GEN/012</t>
  </si>
  <si>
    <t>GEN/013</t>
  </si>
  <si>
    <t>GEN/014</t>
  </si>
  <si>
    <t>GEN/015</t>
  </si>
  <si>
    <t>GEN/016</t>
  </si>
  <si>
    <t>GEN/017</t>
  </si>
  <si>
    <t>GEN/018</t>
  </si>
  <si>
    <t>GEN/019</t>
  </si>
  <si>
    <t>GEN/020</t>
  </si>
  <si>
    <t>GEN/021</t>
  </si>
  <si>
    <t>GEN/022</t>
  </si>
  <si>
    <t>GEN/023</t>
  </si>
  <si>
    <t>GEN/024</t>
  </si>
  <si>
    <t>GEN/025</t>
  </si>
  <si>
    <t>GEN/026</t>
  </si>
  <si>
    <t>GEN/027</t>
  </si>
  <si>
    <t>GEN/028</t>
  </si>
  <si>
    <t>GEN/029</t>
  </si>
  <si>
    <t>GEN/030</t>
  </si>
  <si>
    <t>GEN/031</t>
  </si>
  <si>
    <t>GEN/032</t>
  </si>
  <si>
    <t>GEN/033</t>
  </si>
  <si>
    <t>GEN/034</t>
  </si>
  <si>
    <t>GEN/035</t>
  </si>
  <si>
    <t>GEN/036</t>
  </si>
  <si>
    <t>GEN/037</t>
  </si>
  <si>
    <t>GEN/038</t>
  </si>
  <si>
    <t>GEN/039</t>
  </si>
  <si>
    <t>BUS/001</t>
  </si>
  <si>
    <t>BUS/002</t>
  </si>
  <si>
    <t>BUS/003</t>
  </si>
  <si>
    <t>BUS/004</t>
  </si>
  <si>
    <t>BUS/005</t>
  </si>
  <si>
    <t>BUS/006</t>
  </si>
  <si>
    <t>HE/001</t>
  </si>
  <si>
    <t>HE/002</t>
  </si>
  <si>
    <t>HE/003</t>
  </si>
  <si>
    <t>HE/004</t>
  </si>
  <si>
    <t>HE/005</t>
  </si>
  <si>
    <t>HE/006</t>
  </si>
  <si>
    <t>HE/007</t>
  </si>
  <si>
    <t>HE/008</t>
  </si>
  <si>
    <t>HE/009</t>
  </si>
  <si>
    <t>HE/010</t>
  </si>
  <si>
    <t>HE/011</t>
  </si>
  <si>
    <t>HE/012</t>
  </si>
  <si>
    <t>HE/013</t>
  </si>
  <si>
    <t>HE/014</t>
  </si>
  <si>
    <t>HE/015</t>
  </si>
  <si>
    <t>HE/016</t>
  </si>
  <si>
    <t>HE/017</t>
  </si>
  <si>
    <t>HE/018</t>
  </si>
  <si>
    <t>HE/019</t>
  </si>
  <si>
    <t>HE/020</t>
  </si>
  <si>
    <t>HE/021</t>
  </si>
  <si>
    <t>HE/022</t>
  </si>
  <si>
    <t>AGR/001</t>
  </si>
  <si>
    <t>AGR/002</t>
  </si>
  <si>
    <t>AGR/003</t>
  </si>
  <si>
    <t>AGR/004</t>
  </si>
  <si>
    <t>AGR/005</t>
  </si>
  <si>
    <t>AGR/006</t>
  </si>
  <si>
    <t>AGR/007</t>
  </si>
  <si>
    <t>AGR/008</t>
  </si>
  <si>
    <t>STUDENTS NAME</t>
  </si>
  <si>
    <t>INVENTORY PIVOT</t>
  </si>
  <si>
    <t>Sum of TOTAL FEES</t>
  </si>
  <si>
    <t>Sum of TOTAL PAID</t>
  </si>
  <si>
    <t>Sum of SCHOLARSHIP</t>
  </si>
  <si>
    <t>Sum of BALANCE AT CLOSE</t>
  </si>
  <si>
    <t>Sum of BALANCE AT START</t>
  </si>
  <si>
    <t>Sum of SCHOOL FEES</t>
  </si>
  <si>
    <t>Sum of OTHER FEES</t>
  </si>
  <si>
    <t>GENERAL ACCOUNTS REPORT</t>
  </si>
  <si>
    <t>TOTAL PAYABLE</t>
  </si>
  <si>
    <t>CURRENT BALANCE</t>
  </si>
  <si>
    <t>ACCOUNT TYPE:</t>
  </si>
  <si>
    <t>CUMMULATIVE</t>
  </si>
  <si>
    <t>Percentage</t>
  </si>
  <si>
    <t>Amount (GH¢)</t>
  </si>
  <si>
    <t>(GH¢)</t>
  </si>
  <si>
    <t>Arrears from previous year</t>
  </si>
  <si>
    <t>School fees</t>
  </si>
  <si>
    <t>Other fees</t>
  </si>
  <si>
    <t>Payment</t>
  </si>
  <si>
    <t>Scholarship</t>
  </si>
  <si>
    <r>
      <t xml:space="preserve">Select Class </t>
    </r>
    <r>
      <rPr>
        <sz val="8"/>
        <color rgb="FFFF0000"/>
        <rFont val="Symbol"/>
        <family val="1"/>
        <charset val="2"/>
      </rPr>
      <t>ß</t>
    </r>
  </si>
  <si>
    <t>PAYMENT REPORT</t>
  </si>
  <si>
    <t>PAYMENT TYPE:</t>
  </si>
  <si>
    <t>Total Payment</t>
  </si>
  <si>
    <t>Select Month</t>
  </si>
  <si>
    <t>BANTUS</t>
  </si>
  <si>
    <t>MILLICENT</t>
  </si>
  <si>
    <t>ROBERTA</t>
  </si>
  <si>
    <t>FERDINAND ACHAGEWE</t>
  </si>
  <si>
    <t>SHERON .A. ABADI</t>
  </si>
  <si>
    <t>MICHELLE .W. ABAVIRE</t>
  </si>
  <si>
    <t>ALIRAH RAZAK ABDUL</t>
  </si>
  <si>
    <t>AYINBOTA BENEDICT ABEAH</t>
  </si>
  <si>
    <t>ANIFA AKOKA ABUBAKARI</t>
  </si>
  <si>
    <t>AMANDA ABULU</t>
  </si>
  <si>
    <t>CORNELIUS .W. ACHINA</t>
  </si>
  <si>
    <t>RAYMOND .W. ADDAH</t>
  </si>
  <si>
    <t>CRISPIN .Y. ADONGO</t>
  </si>
  <si>
    <t>HALMA .W. AGEMINA</t>
  </si>
  <si>
    <t>ISRAEL BEMODOWE AJAGO</t>
  </si>
  <si>
    <t>WEZAANE IVANNA AKIBE</t>
  </si>
  <si>
    <t>RAHIM ALHASSAN</t>
  </si>
  <si>
    <t>BASIL .W. ALLOU</t>
  </si>
  <si>
    <t>MYRTTLE GRACE ANEMANA</t>
  </si>
  <si>
    <t>DAMIEN APALIYA</t>
  </si>
  <si>
    <t>GEORGINA ASIIBA</t>
  </si>
  <si>
    <t>PRINCE A ATANKURUGU</t>
  </si>
  <si>
    <t>PRODENCE ANUTUA AWAFU</t>
  </si>
  <si>
    <t>ISSABELLA AWIAH</t>
  </si>
  <si>
    <t>CECIL ANIWE AWOPONE</t>
  </si>
  <si>
    <t>PRISCILLA NMAA-WEFAGE AWOPURI</t>
  </si>
  <si>
    <t>ZANETTA AYIKO</t>
  </si>
  <si>
    <t>KINGSLEY .W. AYIRAZURE</t>
  </si>
  <si>
    <t>JAYDEN .W. DANTERA</t>
  </si>
  <si>
    <t>SALAM ABDUL HAMIDU</t>
  </si>
  <si>
    <t>JOYCELINE KABA</t>
  </si>
  <si>
    <t>DOMINIC KAMBOE</t>
  </si>
  <si>
    <t>EMERY .W. KUDADAM</t>
  </si>
  <si>
    <t>WILHEMINA ATUDEAWE WEKWOLI</t>
  </si>
  <si>
    <t>MALEANE .W. KUSOEWOLO</t>
  </si>
  <si>
    <t>JOSEPHINE KUSSIBUGUM</t>
  </si>
  <si>
    <t>MIRABEL KUVIAMO</t>
  </si>
  <si>
    <t>HOSIA KWARA</t>
  </si>
  <si>
    <t>MALVINA KANJIRIB LAARI</t>
  </si>
  <si>
    <t>MALINA TANPAIN LAARI</t>
  </si>
  <si>
    <t>CHRISLA NYINENA NAAKPI</t>
  </si>
  <si>
    <t>WONDER NABIO</t>
  </si>
  <si>
    <t>SADDICK ABDUL NASHIRU</t>
  </si>
  <si>
    <t>CYRIL PWATIU</t>
  </si>
  <si>
    <t>NAJAHA SULEMANA</t>
  </si>
  <si>
    <t>JASMINE TIAH</t>
  </si>
  <si>
    <t>SAMUEL WEMALIRI</t>
  </si>
  <si>
    <t>PRISCILLA .A. WEZEGA</t>
  </si>
  <si>
    <t>JUSTICE TONDIWE ADAKABLA</t>
  </si>
  <si>
    <t>AMAZING ABADIGAO</t>
  </si>
  <si>
    <t>IBRAHIM WUNISCOMBO ABUBAKARI</t>
  </si>
  <si>
    <t>JASON ATOGIWINO ANUGA</t>
  </si>
  <si>
    <t>RICHARDSON AWININONGMA AZIBEBA</t>
  </si>
  <si>
    <t>PATIENCE YAYAH</t>
  </si>
  <si>
    <t>WEPIA MANNEL ADDA</t>
  </si>
  <si>
    <t>DAVID ABACHENG</t>
  </si>
  <si>
    <t>ELVIS ABAKORIBA</t>
  </si>
  <si>
    <t>LUCRETIA PAMELA ABASWE</t>
  </si>
  <si>
    <t>JOSEPHINE ABAYORI</t>
  </si>
  <si>
    <t>ALI RAHIM ABDUL</t>
  </si>
  <si>
    <t>NATHANIEL ALAGIWE ABUBAKARI</t>
  </si>
  <si>
    <t>NANCY ABURENYA</t>
  </si>
  <si>
    <t>MERCY PRINCESS KAWE ADDA</t>
  </si>
  <si>
    <t>SAVIOUR ADDAH</t>
  </si>
  <si>
    <t>JANE AGALIGA</t>
  </si>
  <si>
    <t>MANNEL AGANPEREGEREI</t>
  </si>
  <si>
    <t>AMAZING AJEGEWE AGEBOBA</t>
  </si>
  <si>
    <t>VENORIA AJEYEI</t>
  </si>
  <si>
    <t>DEBORAH AKOLBIRE</t>
  </si>
  <si>
    <t>WENAPETEI ALECIA AKWOWAYEI</t>
  </si>
  <si>
    <t>LEISURE ASALIWE ALOAH</t>
  </si>
  <si>
    <t>ODELIA S. AMURIYAGA</t>
  </si>
  <si>
    <t>KINGSLEY ANAGA</t>
  </si>
  <si>
    <t>WEPARE ANE</t>
  </si>
  <si>
    <t>SAMUEL ANNIAH</t>
  </si>
  <si>
    <t>BEATRICE KOKILAM ANUGA</t>
  </si>
  <si>
    <t>PAMELA AYANGBA APALIYA</t>
  </si>
  <si>
    <t>JOEL APALIYA</t>
  </si>
  <si>
    <t>RANSFORT APODOLA</t>
  </si>
  <si>
    <t>CHRISTABEL .W. ASORIGIYA</t>
  </si>
  <si>
    <t>JOEL ATINDEMA</t>
  </si>
  <si>
    <t>JOSIAH AWERAGYA</t>
  </si>
  <si>
    <t>PASCAL KANKANI AWEYEMA</t>
  </si>
  <si>
    <t>CLEMENTIA AWILLIYA</t>
  </si>
  <si>
    <t>GABRIEL AWINSONE</t>
  </si>
  <si>
    <t>PERPERTUAL LUGULERI AWOLIWOR</t>
  </si>
  <si>
    <t>FORWAS AWUDU</t>
  </si>
  <si>
    <t>WELAGA GODFRED AYAGA</t>
  </si>
  <si>
    <t>BARIKISU .K. AYAMGA</t>
  </si>
  <si>
    <t>CONFIDENCE AZIGUAH</t>
  </si>
  <si>
    <t>PAUL JOHN AZURAH</t>
  </si>
  <si>
    <t>FREDRICA .W. BASEKWAG</t>
  </si>
  <si>
    <t>BENEDICTA ALIRIGIA BENDOWE</t>
  </si>
  <si>
    <t>SALOMEY CHARASE</t>
  </si>
  <si>
    <t>BRENDA CHIRASE</t>
  </si>
  <si>
    <t>KAPE GABENA</t>
  </si>
  <si>
    <t>MUKAILA B. KADERI</t>
  </si>
  <si>
    <t>EPHRAIM .B. KADIRE</t>
  </si>
  <si>
    <t>APEWE PRECIOUS KAKURI</t>
  </si>
  <si>
    <t>DOMINICA KAMAYIRE</t>
  </si>
  <si>
    <t>DIVINA WEMOYEI KAMBONGA</t>
  </si>
  <si>
    <t>LORDISGREAT KAYELIE</t>
  </si>
  <si>
    <t>NANCY KOBAMURI</t>
  </si>
  <si>
    <t>EDMOND KWOSE</t>
  </si>
  <si>
    <t>BLESSED RAPHAEL LOGONIA</t>
  </si>
  <si>
    <t>WEBAKURA ISREAL MAMBISI</t>
  </si>
  <si>
    <t>YEKINDI MANDI</t>
  </si>
  <si>
    <t>ENCRATIA WEZANI MINYILA</t>
  </si>
  <si>
    <t>WEYIPE DANYIPE NABOMYIRE</t>
  </si>
  <si>
    <t>BASIL WEKEM PELABIA</t>
  </si>
  <si>
    <t>AIDEN AJEGETEENA SEKWO</t>
  </si>
  <si>
    <t>DORCAS SEWEH</t>
  </si>
  <si>
    <t>KADAH MIRACLOUS TIBABIA</t>
  </si>
  <si>
    <t>PHILIPER TUNGWO</t>
  </si>
  <si>
    <t>CORNELIOUS WEKEM</t>
  </si>
  <si>
    <t>BENARND ALIRIGIA WEZENA-AMO</t>
  </si>
  <si>
    <t>BONEGAS WESOLEM YITAH</t>
  </si>
  <si>
    <t>ISHMAEL WEKURE ATINKABISA</t>
  </si>
  <si>
    <t>MARY .A. ABAGALI</t>
  </si>
  <si>
    <t>WELHEMINA W. ABANI</t>
  </si>
  <si>
    <t>DIDUYATU AZIZ ABDUL</t>
  </si>
  <si>
    <t>HAWA ABDUL-KARIM</t>
  </si>
  <si>
    <t>HANNA ABOLGA</t>
  </si>
  <si>
    <t>JOEL ABU</t>
  </si>
  <si>
    <t>WEPARE AUSTIN ABUGA</t>
  </si>
  <si>
    <t>AKEWELEI ELIEZER ACHOR</t>
  </si>
  <si>
    <t>KENDRICK W. ADAGNURA</t>
  </si>
  <si>
    <t>JAPHETHEH W. ADAKABLA</t>
  </si>
  <si>
    <t>SARAPHINA ADUA</t>
  </si>
  <si>
    <t>DAMIEN .W. AFFAH</t>
  </si>
  <si>
    <t>BENEDICT .A. AGEBOBA</t>
  </si>
  <si>
    <t>ABARRENE W. AJAGO</t>
  </si>
  <si>
    <t>CLEOSPHINE AKARKBASE</t>
  </si>
  <si>
    <t>ANTHONITIUS .A. AKATABANUSI</t>
  </si>
  <si>
    <t>ELVIS .F. AKELENTARA</t>
  </si>
  <si>
    <t>MIRIAM AKEMBUNO</t>
  </si>
  <si>
    <t>HENRY AKIBASE</t>
  </si>
  <si>
    <t>CALEB AKOLGO</t>
  </si>
  <si>
    <t>CHRISTABEL AKUNDARE</t>
  </si>
  <si>
    <t>MARCELYN .W. AKWOWOYE</t>
  </si>
  <si>
    <t>RIDUANE ALIRAH</t>
  </si>
  <si>
    <t>CHRISTIAN GABRIEL ANANGA</t>
  </si>
  <si>
    <t>NERHEOUS ANARIGEDE</t>
  </si>
  <si>
    <t>BLESSING .A. APISUAH</t>
  </si>
  <si>
    <t>MAGNUS ATIA</t>
  </si>
  <si>
    <t>MASCILINA ATINGAN</t>
  </si>
  <si>
    <t>BASIL AVOLIYA</t>
  </si>
  <si>
    <t>GABRIEL ATIRU</t>
  </si>
  <si>
    <t>HUBERT ATIRU</t>
  </si>
  <si>
    <t>PRAISE ATTANKURUGU</t>
  </si>
  <si>
    <t>REGIS AWAYIRE</t>
  </si>
  <si>
    <t>CHEIGA RENAITA AWINORE</t>
  </si>
  <si>
    <t>AYISHETU AYANGBA</t>
  </si>
  <si>
    <t>RICHARD A. AYANORE</t>
  </si>
  <si>
    <t>DAMIEN AYARA</t>
  </si>
  <si>
    <t>AUDREY AYELAZOYA</t>
  </si>
  <si>
    <t>PHOEBE .A. AYIAKWO</t>
  </si>
  <si>
    <t>JONATHAN AZUAH</t>
  </si>
  <si>
    <t>VINCENT BAJUAWOTA</t>
  </si>
  <si>
    <t>GLORIA .A. BAKEBE</t>
  </si>
  <si>
    <t>FERDINAND .A. BASEKWOGA</t>
  </si>
  <si>
    <t>ISSABEL DAMYOMA</t>
  </si>
  <si>
    <t>YAABA EMMANUEL</t>
  </si>
  <si>
    <t>JUSTICE MAWULI FLATI</t>
  </si>
  <si>
    <t>RAHIMA W. IBRAHIM</t>
  </si>
  <si>
    <t>EMMANUEL IGANI</t>
  </si>
  <si>
    <t>AYISHATU ISSAH</t>
  </si>
  <si>
    <t>DAMIEN .W. KABA</t>
  </si>
  <si>
    <t>TIMOTHY KAMAGILEM</t>
  </si>
  <si>
    <t>EMMANCULATE KANSAKE</t>
  </si>
  <si>
    <t>JOSEPHINE LUAULAMA KANTIA</t>
  </si>
  <si>
    <t>FELICITY .W. KANTOE</t>
  </si>
  <si>
    <t>FREDRICA .A. KEGYA</t>
  </si>
  <si>
    <t>INNOCENCIA KONDAYIRE</t>
  </si>
  <si>
    <t>RAHARP KUDUMGYEI</t>
  </si>
  <si>
    <t>NASHER ABUBAKARI</t>
  </si>
  <si>
    <t xml:space="preserve">YAKUBA </t>
  </si>
  <si>
    <t>BLESSING AWEBADANE KULAYURE</t>
  </si>
  <si>
    <t>ELIEZER W. KWOYIRE</t>
  </si>
  <si>
    <t>JOSEPHINE LANTIA</t>
  </si>
  <si>
    <t>SHALOM FATALI LANYOH</t>
  </si>
  <si>
    <t>GLORIA T. MINYILA</t>
  </si>
  <si>
    <t>BASHIRUDEEN MOHAMMED</t>
  </si>
  <si>
    <t>RUWEIDA H. MOHAMMED</t>
  </si>
  <si>
    <t>SHERIF MOHAMMED</t>
  </si>
  <si>
    <t>FELICIA NABOCHOGE</t>
  </si>
  <si>
    <t>ABADU NATHASIA</t>
  </si>
  <si>
    <t xml:space="preserve"> STEPHER</t>
  </si>
  <si>
    <t>NAJAABA SULEMANA</t>
  </si>
  <si>
    <t>NAZEER .M. SULEMANA</t>
  </si>
  <si>
    <t>SOCRATES .K. TAMAGA</t>
  </si>
  <si>
    <t>LUCIANA TAMAGA</t>
  </si>
  <si>
    <t>WENAWOME TOPHIC</t>
  </si>
  <si>
    <t>NANCY .W. WEKWOLI</t>
  </si>
  <si>
    <t>JACQUELINE AWUDOGE</t>
  </si>
  <si>
    <t>EDITH WEBADUA AVIREDAM</t>
  </si>
  <si>
    <t>ST. FRANCIS WELAGAMO MURIYA</t>
  </si>
  <si>
    <t>FORTUNATA WEKOLI ALOSEBUNO</t>
  </si>
  <si>
    <t>REMOLDA KAMBASE WENAWOME</t>
  </si>
  <si>
    <t>MOSES AKANJOGE</t>
  </si>
  <si>
    <t>WACASH ABAPALI</t>
  </si>
  <si>
    <t>PHILINE-LOVE ABASWEI</t>
  </si>
  <si>
    <t>ISSAH ADAMS</t>
  </si>
  <si>
    <t>DENITA ADAWINA</t>
  </si>
  <si>
    <t>JOSEPHINE ADDAH</t>
  </si>
  <si>
    <t>URICA ADDAH</t>
  </si>
  <si>
    <t>JEREMIAH ADITOREM</t>
  </si>
  <si>
    <t>DRUSILA AGYEGEDUM</t>
  </si>
  <si>
    <t>BENNISSA AJEYEI</t>
  </si>
  <si>
    <t>TINSLEY APUSIWINE</t>
  </si>
  <si>
    <t>MACAIAH AKANYAPAGRA</t>
  </si>
  <si>
    <t>VENESSA AKWOYIRE</t>
  </si>
  <si>
    <t>CALISTUS ALEMYA</t>
  </si>
  <si>
    <t>RADIYATU ALIRAH</t>
  </si>
  <si>
    <t>NASHAT AMADU</t>
  </si>
  <si>
    <t>RACHEAL AMOBILA</t>
  </si>
  <si>
    <t>GLORYSON ANAAB</t>
  </si>
  <si>
    <t>GOLDEN ANEBA</t>
  </si>
  <si>
    <t>COBI-SARAH ANANGA</t>
  </si>
  <si>
    <t>BENJAMIN .A. ANUGA</t>
  </si>
  <si>
    <t>ELISHA ASALIWE</t>
  </si>
  <si>
    <t>GIDEON ATINDEMA</t>
  </si>
  <si>
    <t>ALBERTINA AWIIIL</t>
  </si>
  <si>
    <t>PEGGY AWUPURI</t>
  </si>
  <si>
    <t>ANNABEL KAWEH AYAABA</t>
  </si>
  <si>
    <t>EMMANUEL AYIVOR</t>
  </si>
  <si>
    <t>REJOICE AZIBEBA</t>
  </si>
  <si>
    <t>LORRITTA AZUAH</t>
  </si>
  <si>
    <t>QUEENSPA BAAH</t>
  </si>
  <si>
    <t>ETHEL .A. BASOEDEEM</t>
  </si>
  <si>
    <t>BLESS BATIWE</t>
  </si>
  <si>
    <t>ENOCH BEYEREH</t>
  </si>
  <si>
    <t>KWARA CHRISTABEL</t>
  </si>
  <si>
    <t>MELODY DONNAWONO</t>
  </si>
  <si>
    <t>SAYIDATU IBRAHIM</t>
  </si>
  <si>
    <t>RUWEIDATU IDDRISU</t>
  </si>
  <si>
    <t>ZULKIFUL IDDRISU</t>
  </si>
  <si>
    <t>ACHINA JEFFERY</t>
  </si>
  <si>
    <t>RANSFORT .K. JUJUGENIA</t>
  </si>
  <si>
    <t>MOGAN KAMBONGA</t>
  </si>
  <si>
    <t>PRECIOUS KANBOYURE</t>
  </si>
  <si>
    <t>EMMANUEL KANSAKE</t>
  </si>
  <si>
    <t>ROSINA KISSIBUGUM</t>
  </si>
  <si>
    <t>THOMENCIA KOFIA</t>
  </si>
  <si>
    <t>HENNRIETA KOSOEWOLO</t>
  </si>
  <si>
    <t>KIMBERLY KUDADAM</t>
  </si>
  <si>
    <t>MECURL KUMURIWO</t>
  </si>
  <si>
    <t>EVANS KWAKU</t>
  </si>
  <si>
    <t>LOUIS KWOGANA</t>
  </si>
  <si>
    <t>ADRIEL WEKEM MADEWE</t>
  </si>
  <si>
    <t>ROBASTIAN MINYILA</t>
  </si>
  <si>
    <t>TRINIDAD MINYILA</t>
  </si>
  <si>
    <t>MUSHED MOHAMMED</t>
  </si>
  <si>
    <t>AMSHAWU MUSAH</t>
  </si>
  <si>
    <t>MAXIMILLIEN PELABIA</t>
  </si>
  <si>
    <t>WISDOM PWASAM</t>
  </si>
  <si>
    <t>WISDOM SADONGO</t>
  </si>
  <si>
    <t>THEODOCIA SATUH</t>
  </si>
  <si>
    <t>SHADRACH AMACHEN</t>
  </si>
  <si>
    <t>PETER TEDAM</t>
  </si>
  <si>
    <t>ENESTINA TIBAGARA</t>
  </si>
  <si>
    <t>RACHEAL TREBA</t>
  </si>
  <si>
    <t>ROBERTA WEKWOLI</t>
  </si>
  <si>
    <t>NALWINA WEMALIRI</t>
  </si>
  <si>
    <t>CHARITY WENAWONE</t>
  </si>
  <si>
    <t>NATHANIEL WUMBILA</t>
  </si>
  <si>
    <t>NATHAN AELAGAMO ATINKABISA</t>
  </si>
  <si>
    <t>DAMIEN YEKINDI</t>
  </si>
  <si>
    <t>ETHEN .W. ABDA</t>
  </si>
  <si>
    <t>PRINCELA ABAPALI</t>
  </si>
  <si>
    <t>PIUS .A. ABEABISA</t>
  </si>
  <si>
    <t>FAITH ABULU</t>
  </si>
  <si>
    <t>EZEKIEL .A. ACHEGWE</t>
  </si>
  <si>
    <t>RUTH ADAGIWINE</t>
  </si>
  <si>
    <t>REGIS ADEYIGA</t>
  </si>
  <si>
    <t>WILHEIMINA ADINSONGA</t>
  </si>
  <si>
    <t>REMY AKARA</t>
  </si>
  <si>
    <t>MESHACH AKUNZERA</t>
  </si>
  <si>
    <t>CHRISTOPHER ALABUTEY</t>
  </si>
  <si>
    <t>ROSEMARY ALANTRA</t>
  </si>
  <si>
    <t>GABRIEL ALEMEYA</t>
  </si>
  <si>
    <t>DEMIEN ALIRA</t>
  </si>
  <si>
    <t>ELIEZER .E. ALOAH</t>
  </si>
  <si>
    <t>JEREMY ANANGA</t>
  </si>
  <si>
    <t>MAYNARD ANEMANA</t>
  </si>
  <si>
    <t>MAGWILLBARD .A. ASUJARA</t>
  </si>
  <si>
    <t>MACHWILLBERGA ASUJARA</t>
  </si>
  <si>
    <t>WEBADUA ATANGANE</t>
  </si>
  <si>
    <t>TABIA PERFECT AWELANA</t>
  </si>
  <si>
    <t>PRECIOUS AWOPONE</t>
  </si>
  <si>
    <t>NANCY AWOPORIN</t>
  </si>
  <si>
    <t>WENDY .A. AYAGA</t>
  </si>
  <si>
    <t>NATHASIA AZONGO</t>
  </si>
  <si>
    <t>RHODA BABONGYIRI</t>
  </si>
  <si>
    <t>KELVIN BANIBATITIRE</t>
  </si>
  <si>
    <t>AUGUSTINA BATABABUGI</t>
  </si>
  <si>
    <t>FABIOLA .B. BATUNG</t>
  </si>
  <si>
    <t>BAVELYN .A. BAWA</t>
  </si>
  <si>
    <t>HAJARU HAPPINESS BOGOBIRI</t>
  </si>
  <si>
    <t>CHRISTIAN CHIRASE</t>
  </si>
  <si>
    <t>MAYA CLARK</t>
  </si>
  <si>
    <t>ROMAIN DAMBACHULA</t>
  </si>
  <si>
    <t>DANIEL DANDOBA</t>
  </si>
  <si>
    <t>VALENTINA DIMINNYE</t>
  </si>
  <si>
    <t>ANEBA ENOO</t>
  </si>
  <si>
    <t>EMMANUAL GANUU</t>
  </si>
  <si>
    <t xml:space="preserve"> GILBERTA</t>
  </si>
  <si>
    <t>RIDUANE HURUNA</t>
  </si>
  <si>
    <t>ABDUL-AZIZ IBRAHIM</t>
  </si>
  <si>
    <t>SAMUEL KABURE</t>
  </si>
  <si>
    <t>PRINCEWIL KAMPOE</t>
  </si>
  <si>
    <t>HEPTZIBAH KAPORE</t>
  </si>
  <si>
    <t>FRANKLIN KOSIBA</t>
  </si>
  <si>
    <t>BLESSING KUBAMURE</t>
  </si>
  <si>
    <t>GERALD KUNUAGE</t>
  </si>
  <si>
    <t>SARAH MADUNA</t>
  </si>
  <si>
    <t>TESTIMONY IGANI MIUAL</t>
  </si>
  <si>
    <t>ASCANDER MOHAMMED</t>
  </si>
  <si>
    <t>MISBAWU MOHAMMED</t>
  </si>
  <si>
    <t>AUGUSTINE MURIYA</t>
  </si>
  <si>
    <t>AUSTIN MURIYA</t>
  </si>
  <si>
    <t>BLESSING NABIO</t>
  </si>
  <si>
    <t>BLESSING NAKWITRA</t>
  </si>
  <si>
    <t>RICHARD YAW NAN</t>
  </si>
  <si>
    <t>RICHARD NYABA</t>
  </si>
  <si>
    <t>LAILATU SALIFU</t>
  </si>
  <si>
    <t>PETRINA TAMAGA</t>
  </si>
  <si>
    <t>SARAH TEDAM</t>
  </si>
  <si>
    <t>IGNATIUS TEDEWE</t>
  </si>
  <si>
    <t>JAYDED VUGUSE</t>
  </si>
  <si>
    <t>CARL ABANGAN</t>
  </si>
  <si>
    <t>ALFRED HAMBA</t>
  </si>
  <si>
    <t>MAMBISI WEDAM</t>
  </si>
  <si>
    <t>BRIGHT W. LOGOZAGA</t>
  </si>
  <si>
    <t>JARATU ZAKARIA</t>
  </si>
  <si>
    <t>HARRIET ABAGNA</t>
  </si>
  <si>
    <t>DEGRAFT ABANGBA</t>
  </si>
  <si>
    <t>PETRA ABAVIRE</t>
  </si>
  <si>
    <t>LOUISA ABISIBA</t>
  </si>
  <si>
    <t>KANSAKE PRINCE ABOYA</t>
  </si>
  <si>
    <t>MALVIN ABUBAKARI</t>
  </si>
  <si>
    <t>RICHEL ACHANA</t>
  </si>
  <si>
    <t>JOSEPH W. ACHOR</t>
  </si>
  <si>
    <t>LAZARUS ADAPESAH</t>
  </si>
  <si>
    <t>ISSABEL ADDAH</t>
  </si>
  <si>
    <t>ABEL ADUM</t>
  </si>
  <si>
    <t>ZEDEKIAH W. AFFAH</t>
  </si>
  <si>
    <t>SAINT AGANA</t>
  </si>
  <si>
    <t>VINARD AGEMINA</t>
  </si>
  <si>
    <t>JAQUELINE AGYEGEDUM</t>
  </si>
  <si>
    <t>BLESS AKANLU</t>
  </si>
  <si>
    <t>REGINA AKARA</t>
  </si>
  <si>
    <t>WILHEMINA AKERIFIBATOGE</t>
  </si>
  <si>
    <t>BLESSING AKOLBIRE</t>
  </si>
  <si>
    <t>BENEDICT AKOLOGO</t>
  </si>
  <si>
    <t>BENEDICTA AKOLOGO</t>
  </si>
  <si>
    <t>LUCK GOOD AKOLOGO</t>
  </si>
  <si>
    <t>WISDOM AKUNDARE</t>
  </si>
  <si>
    <t>JEFFERY AKUNYIRE</t>
  </si>
  <si>
    <t>ELIAS ALAGEYIRE</t>
  </si>
  <si>
    <t>LIDWINA ALAGPULINSA</t>
  </si>
  <si>
    <t>BLESSING ALI</t>
  </si>
  <si>
    <t>KHISMATU FAYAKUMA AMADU</t>
  </si>
  <si>
    <t>CARL AMURIYAGA</t>
  </si>
  <si>
    <t>SHANTEL ANERA</t>
  </si>
  <si>
    <t>EDITH ANUGA</t>
  </si>
  <si>
    <t>PROMISE APALIYA</t>
  </si>
  <si>
    <t>KAREN ASANGKAME</t>
  </si>
  <si>
    <t>JOSEPH ATEERO</t>
  </si>
  <si>
    <t>NOWTON AWIAH</t>
  </si>
  <si>
    <t>MANNEL AWODAGA</t>
  </si>
  <si>
    <t>YUSSIF AYAMGA</t>
  </si>
  <si>
    <t>CARL AYOO</t>
  </si>
  <si>
    <t>PAMELA AYUU</t>
  </si>
  <si>
    <t>NABAHANATU AZIZ</t>
  </si>
  <si>
    <t>SARAH AZUAH</t>
  </si>
  <si>
    <t>VIOLA W. AZUGUA</t>
  </si>
  <si>
    <t>EVANS AZURAH</t>
  </si>
  <si>
    <t>AUSLAR AZURE</t>
  </si>
  <si>
    <t>DESMOND BABONGYIRE</t>
  </si>
  <si>
    <t>MELINDA BAKIBE</t>
  </si>
  <si>
    <t>KINGSLEY K. BOTCHWEY</t>
  </si>
  <si>
    <t xml:space="preserve"> DEMAJONG</t>
  </si>
  <si>
    <t>SUSANA DUROJAYE</t>
  </si>
  <si>
    <t>ABIBA ISSAH</t>
  </si>
  <si>
    <t>CHRISTIAN KANSA</t>
  </si>
  <si>
    <t>THEODOCIA KANSAKE</t>
  </si>
  <si>
    <t>THEODORA KANSAKE</t>
  </si>
  <si>
    <t>ELISHA KUDABIADIM</t>
  </si>
  <si>
    <t>JONATHAN KWOYIRE</t>
  </si>
  <si>
    <t>MICHEAL W. KWOYIRE</t>
  </si>
  <si>
    <t>NAFISATU MAZU</t>
  </si>
  <si>
    <t>BAPTISH JOHN MINYILA</t>
  </si>
  <si>
    <t>TAWAB MUSAH</t>
  </si>
  <si>
    <t>MUSHERATU SADICK</t>
  </si>
  <si>
    <t>PATRICINA SAKIA</t>
  </si>
  <si>
    <t>FAYIZATU SULEMANA</t>
  </si>
  <si>
    <t>LUCRETIA TAMAGA</t>
  </si>
  <si>
    <t>GLORIA THOMAS</t>
  </si>
  <si>
    <t>QUEENSKER TIBABIA</t>
  </si>
  <si>
    <t>KWARA CHRISTOPHER WEKEM</t>
  </si>
  <si>
    <t>ESSEL ANASARA AWINEBISAH</t>
  </si>
  <si>
    <t>IRIVINA ZIMMOWORA</t>
  </si>
  <si>
    <t>DOUGLAS ABAJEI</t>
  </si>
  <si>
    <t>SARAH ABADI</t>
  </si>
  <si>
    <t>KASIM KARIM ABDUL</t>
  </si>
  <si>
    <t>NAZIFATU LATIF ABDUL</t>
  </si>
  <si>
    <t>HAJARU ABUBAKARI</t>
  </si>
  <si>
    <t>KUYIWE ADNAN ABULU</t>
  </si>
  <si>
    <t>SYLVESTER W. ABURINYA</t>
  </si>
  <si>
    <t>SHAPHAWU ADIVILLA</t>
  </si>
  <si>
    <t>MAGDALINE ADAGWINE</t>
  </si>
  <si>
    <t>DANIELLA ADAWINA</t>
  </si>
  <si>
    <t>ALFRED ADUA ADONGO</t>
  </si>
  <si>
    <t>DERISON ATAKEBUK</t>
  </si>
  <si>
    <t>HENRY ADUA</t>
  </si>
  <si>
    <t>ANASTASIA AGEMINA</t>
  </si>
  <si>
    <t>JOSEPHINE AJUBALA</t>
  </si>
  <si>
    <t>ROSE AKAMPUSI</t>
  </si>
  <si>
    <t>TILBERT AKANSAKE</t>
  </si>
  <si>
    <t>SEVERINE AKANWI</t>
  </si>
  <si>
    <t>RAUF ALHASSAN</t>
  </si>
  <si>
    <t>ERICA AMUGISIYA</t>
  </si>
  <si>
    <t>FORTUNATE ANANGA</t>
  </si>
  <si>
    <t>CHRISTABEL APELIGO</t>
  </si>
  <si>
    <t>DANIEL ASENA</t>
  </si>
  <si>
    <t>DARISON ATAKIBIIK</t>
  </si>
  <si>
    <t>BIBIANA ATANGA</t>
  </si>
  <si>
    <t>GERALD ATASIYA</t>
  </si>
  <si>
    <t>JEANMARY ATIINA</t>
  </si>
  <si>
    <t>DIVINE A. ATONGEDEWE</t>
  </si>
  <si>
    <t>LAMBERT AWOLOGI</t>
  </si>
  <si>
    <t>CLERITA AWOPON</t>
  </si>
  <si>
    <t>AWINESONE KENNEDY AYANGBA</t>
  </si>
  <si>
    <t>SELESPHINA W. AYIRAH</t>
  </si>
  <si>
    <t>AMBROSE BAJUAWOTA</t>
  </si>
  <si>
    <t>OSWELL BAKECHEI</t>
  </si>
  <si>
    <t>TRACY BASOEDEEM</t>
  </si>
  <si>
    <t>WEMANG WALTER CHATIO</t>
  </si>
  <si>
    <t>BRIGHT CHIRASE</t>
  </si>
  <si>
    <t>SENIOR ATABOAHEN EDWARD</t>
  </si>
  <si>
    <t>BOAHEN ATTA EDWARD</t>
  </si>
  <si>
    <t>MUSLIN IDDRISU</t>
  </si>
  <si>
    <t>DORIS WEPIAH KABAH</t>
  </si>
  <si>
    <t>REBECCA KAMAGILEM</t>
  </si>
  <si>
    <t>CARL A. KOSOEWOLO</t>
  </si>
  <si>
    <t>LOUISA KWOGANA</t>
  </si>
  <si>
    <t>STELLA A. LANTIA</t>
  </si>
  <si>
    <t>DIVINE LANYOH</t>
  </si>
  <si>
    <t>FRANSCISCA MBUGRI</t>
  </si>
  <si>
    <t>GETHRUDE NABAREDAM</t>
  </si>
  <si>
    <t>HABUGU MUMTAGZA SEIDU</t>
  </si>
  <si>
    <t>DOMINIC WEPAARE</t>
  </si>
  <si>
    <t>NOAH ABAPORE</t>
  </si>
  <si>
    <t>NAPHTALI WEKITE ATINKABISA</t>
  </si>
  <si>
    <t>JEREMIAH WEYORI</t>
  </si>
  <si>
    <t>HANSEL AGAA</t>
  </si>
  <si>
    <t>PRUDENCE ABAGBASE</t>
  </si>
  <si>
    <t>PRINCE-KELVIN .W. ABASEH</t>
  </si>
  <si>
    <t>ELEAZER ABEAH</t>
  </si>
  <si>
    <t>MOSES ABEATONO</t>
  </si>
  <si>
    <t>SAFIANU ABUBAKAR</t>
  </si>
  <si>
    <t>IRENE .W. ADDA</t>
  </si>
  <si>
    <t>LORDINA ADDA</t>
  </si>
  <si>
    <t>NICHOLAS ADE-AM</t>
  </si>
  <si>
    <t>WASILATU .W. ADIVILA</t>
  </si>
  <si>
    <t>REMY .W. ADUAH</t>
  </si>
  <si>
    <t>ENOCH AGEBOBA</t>
  </si>
  <si>
    <t>SANDRA AGEBOBA</t>
  </si>
  <si>
    <t>EUGENIA AKALIGAUNG</t>
  </si>
  <si>
    <t>GAMEL .A. AKEMBUNO</t>
  </si>
  <si>
    <t>ENOCH ALEMYA</t>
  </si>
  <si>
    <t>RASHID ALHASSAN</t>
  </si>
  <si>
    <t>GODWIN ALOAH</t>
  </si>
  <si>
    <t>DANIEL ANABA</t>
  </si>
  <si>
    <t>RECHEAL AWAYIRE</t>
  </si>
  <si>
    <t>PRINCE APISUAH</t>
  </si>
  <si>
    <t>BIBIANA ASAYA</t>
  </si>
  <si>
    <t>YASMEEN ASHAIBU</t>
  </si>
  <si>
    <t>JACINTA ASINAH</t>
  </si>
  <si>
    <t>JULIUS HAMZA ATAMINYINI</t>
  </si>
  <si>
    <t>CATHERINE ATOGEDEWE</t>
  </si>
  <si>
    <t>MICHELLE ATIITA</t>
  </si>
  <si>
    <t>STEVIER ATINGANE</t>
  </si>
  <si>
    <t>PHILIMON ATOGIBOBA</t>
  </si>
  <si>
    <t>WISDOM AVONGO</t>
  </si>
  <si>
    <t>ANDRIANA AWELIYA</t>
  </si>
  <si>
    <t>PEARL AWUPURI</t>
  </si>
  <si>
    <t>TABITA AYAGA</t>
  </si>
  <si>
    <t>NORAH AYIGEB</t>
  </si>
  <si>
    <t>RUTH AYIVASE</t>
  </si>
  <si>
    <t>JESSICA AZIBOA</t>
  </si>
  <si>
    <t>BENEDICTA AZUAH</t>
  </si>
  <si>
    <t>SARAH BAJUNGWO</t>
  </si>
  <si>
    <t>FRANPEARL BRONI</t>
  </si>
  <si>
    <t>JENNIFER GARAWUAR</t>
  </si>
  <si>
    <t>MOHAMMED HARUNA</t>
  </si>
  <si>
    <t>HOLINESS MIVAIGANI</t>
  </si>
  <si>
    <t>AMANATU IBRAHIM</t>
  </si>
  <si>
    <t>NAFISATU INUSAH</t>
  </si>
  <si>
    <t>HABIBA ISSAH</t>
  </si>
  <si>
    <t>MEKAILA KANBONGA</t>
  </si>
  <si>
    <t>JACINTA KONDAYIRE</t>
  </si>
  <si>
    <t>ADDAH KWAME SILAS</t>
  </si>
  <si>
    <t>FAHEEMATU MOHAMMED</t>
  </si>
  <si>
    <t>JOANA NAARPI</t>
  </si>
  <si>
    <t>SHAKUD NASHIRU</t>
  </si>
  <si>
    <t>RICHMOND NIAJAGE</t>
  </si>
  <si>
    <t>CHRISTIANA OLANDO</t>
  </si>
  <si>
    <t>IKILIMATU SALIFU</t>
  </si>
  <si>
    <t>JEREMIAH SELASI</t>
  </si>
  <si>
    <t>GIFTY TABIA</t>
  </si>
  <si>
    <t>ABIGAIL TREBAH</t>
  </si>
  <si>
    <t>PRRINCESS WELAM</t>
  </si>
  <si>
    <t>CLEMENT WONGYEGA</t>
  </si>
  <si>
    <t>JOHNSON RICHARD JANWO</t>
  </si>
  <si>
    <t>CAROLINA ABACHENG</t>
  </si>
  <si>
    <t>FREDRICA ABAPALI</t>
  </si>
  <si>
    <t>LUDAVIC ABASWEI</t>
  </si>
  <si>
    <t>MIRIDITH ABAZENG</t>
  </si>
  <si>
    <t>RAFAIDATU ABDUL-AZIZ</t>
  </si>
  <si>
    <t>ZIDANE RAHMAN ABDUL</t>
  </si>
  <si>
    <t>MODESTA ABUGA</t>
  </si>
  <si>
    <t>GLORIA ATAGIDIWE</t>
  </si>
  <si>
    <t>PRECIOUS ADDAE</t>
  </si>
  <si>
    <t>EDINA ADDAH</t>
  </si>
  <si>
    <t>VENNESSA AGEMINA</t>
  </si>
  <si>
    <t>MOSES AKADARINONGO</t>
  </si>
  <si>
    <t>PRECIOUS AKANYAPAGERA</t>
  </si>
  <si>
    <t>NEHEMIAH AKISIKAME</t>
  </si>
  <si>
    <t>RACHEAL AKULAYURE</t>
  </si>
  <si>
    <t>PRISCILLA AKUNDARE</t>
  </si>
  <si>
    <t>FRANCISCA ANUTUA ALI</t>
  </si>
  <si>
    <t>SIMEON AMOBILA</t>
  </si>
  <si>
    <t>EBENEZER ANANGA</t>
  </si>
  <si>
    <t>JEROMINA ANANGA</t>
  </si>
  <si>
    <t>ELIJAH ANANKWARE</t>
  </si>
  <si>
    <t>CEPHAS ANDEMAN</t>
  </si>
  <si>
    <t>OLIVA APANA</t>
  </si>
  <si>
    <t>LETICIA ASEWINA</t>
  </si>
  <si>
    <t>COMFORT ATIRU</t>
  </si>
  <si>
    <t>ELLEEN ATOGEBANIA</t>
  </si>
  <si>
    <t>JOAN AWENLIE</t>
  </si>
  <si>
    <t>HORTENTIA AWINORE</t>
  </si>
  <si>
    <t>ANDY AYEKO</t>
  </si>
  <si>
    <t>GRACE AYIVOR</t>
  </si>
  <si>
    <t>SHADRACH AZIBEBA</t>
  </si>
  <si>
    <t>JEMIMA AZIGWE</t>
  </si>
  <si>
    <t>MOHAMMED SALIFU BABA</t>
  </si>
  <si>
    <t>ZENAS BABONGYIRE</t>
  </si>
  <si>
    <t>ESLAH BASEKWAGA</t>
  </si>
  <si>
    <t>ZAHID SADIC BAWA</t>
  </si>
  <si>
    <t>IGNATIUS BAWEA</t>
  </si>
  <si>
    <t>MICHEALA BUKARI</t>
  </si>
  <si>
    <t>MAJEED DANKE</t>
  </si>
  <si>
    <t>KWOWONU FATAYA</t>
  </si>
  <si>
    <t>MAJIDA HARUNA</t>
  </si>
  <si>
    <t>RAHINATU IDDRISU</t>
  </si>
  <si>
    <t>ERICA KAMAH</t>
  </si>
  <si>
    <t>EPHRAIM KAPAH</t>
  </si>
  <si>
    <t>JULIUS KUNIBA</t>
  </si>
  <si>
    <t>LEVINIA KUSSIBA</t>
  </si>
  <si>
    <t>JESSICA KWOYIRE</t>
  </si>
  <si>
    <t>ENOS MAMBISI</t>
  </si>
  <si>
    <t>WALTER .A. MINYILA</t>
  </si>
  <si>
    <t>EMMANUELLA MADUNNA</t>
  </si>
  <si>
    <t>GRACE MOHAMMED</t>
  </si>
  <si>
    <t>STELLA NBII</t>
  </si>
  <si>
    <t>REGINA NIENU</t>
  </si>
  <si>
    <t>GODFRED NIMINYE</t>
  </si>
  <si>
    <t>NELSON NYAABA</t>
  </si>
  <si>
    <t>VERONICA ADANIGNA</t>
  </si>
  <si>
    <t>MUNKAILA SADAT</t>
  </si>
  <si>
    <t>KING-CAESAR SANTUAH</t>
  </si>
  <si>
    <t>BRIGHT SEKWO</t>
  </si>
  <si>
    <t>EUGENIA TAMAGA</t>
  </si>
  <si>
    <t>JOYCE WEDAJORO</t>
  </si>
  <si>
    <t>NATHANIEL WEFOGE</t>
  </si>
  <si>
    <t>BACHOWIE WIIKANA</t>
  </si>
  <si>
    <t>RAZAK YAKUBU</t>
  </si>
  <si>
    <t>NATHAN ZEMTAANE</t>
  </si>
  <si>
    <t>ESMOND S. AFFORTEY</t>
  </si>
  <si>
    <t>YASHIMEEN ABUBAKARI</t>
  </si>
  <si>
    <t>FIDOUS ABUDULAI</t>
  </si>
  <si>
    <t>SHADRACH ADDA</t>
  </si>
  <si>
    <t>ELIZABETH ADEGEWINE</t>
  </si>
  <si>
    <t>JULIANA ADENKIA</t>
  </si>
  <si>
    <t>HAMZA ADIVILA</t>
  </si>
  <si>
    <t>ANTHOINETTE AGEMINA</t>
  </si>
  <si>
    <t>JAMES AJEGEWE</t>
  </si>
  <si>
    <t>COLLINS AKABATI</t>
  </si>
  <si>
    <t>ABUBAKARI BLESS AKEWELEI</t>
  </si>
  <si>
    <t>HENRRITA AKIBASE</t>
  </si>
  <si>
    <t>MERCY AKIWELEI</t>
  </si>
  <si>
    <t>SEGIOUS AKULIGA</t>
  </si>
  <si>
    <t>BLESSING AKUMZERA</t>
  </si>
  <si>
    <t>GERALD AYENTOME</t>
  </si>
  <si>
    <t>EMMANUEL AYIWOLI</t>
  </si>
  <si>
    <t>MEMUNATU ISSAH</t>
  </si>
  <si>
    <t>VITUS AKWOTEGA</t>
  </si>
  <si>
    <t>FAVOUR TOLUWANI ALAO</t>
  </si>
  <si>
    <t>THEELMA ANANZORE</t>
  </si>
  <si>
    <t>EDEN ANE</t>
  </si>
  <si>
    <t>GABRIEL APIINA</t>
  </si>
  <si>
    <t>SAMADU ASAANA</t>
  </si>
  <si>
    <t>VERA ASANGKAME</t>
  </si>
  <si>
    <t>ANTHONY ATIAYERE</t>
  </si>
  <si>
    <t>RANDY ATOYA</t>
  </si>
  <si>
    <t>ELTEN AVIO</t>
  </si>
  <si>
    <t>GLORIA .A. AWAFO</t>
  </si>
  <si>
    <t>LAVENDA AWAYIRE</t>
  </si>
  <si>
    <t>IRENE AWOPOLE</t>
  </si>
  <si>
    <t>DELILAH AYEGEDUUM</t>
  </si>
  <si>
    <t>CARLOS AYELIZOYA</t>
  </si>
  <si>
    <t>JONATHAN AYEREBAGYEA</t>
  </si>
  <si>
    <t>BATLAS AYEREKE</t>
  </si>
  <si>
    <t>GERALD AYINTIME</t>
  </si>
  <si>
    <t>MIRIAM AZIGWE</t>
  </si>
  <si>
    <t>ZAKIATU AZIZ</t>
  </si>
  <si>
    <t>NATHANIEL AZUAH</t>
  </si>
  <si>
    <t>HELLENA BATABONGA</t>
  </si>
  <si>
    <t>HANNAH BATUNGWU</t>
  </si>
  <si>
    <t>ADABEGA STEPHANIE BAWE</t>
  </si>
  <si>
    <t>JONATHAN BIIFOA</t>
  </si>
  <si>
    <t>BRIDGET .W. BOBBIE</t>
  </si>
  <si>
    <t>FRANCIS BRONI</t>
  </si>
  <si>
    <t>ISSABELLA DAMBAYI</t>
  </si>
  <si>
    <t>LENNOX DANLOGO</t>
  </si>
  <si>
    <t>ISAAC DWONNAWONU</t>
  </si>
  <si>
    <t>MABSUSATU FUSEINI</t>
  </si>
  <si>
    <t>GRACE GABENA</t>
  </si>
  <si>
    <t>COVENANT GANVU</t>
  </si>
  <si>
    <t>DAVID GANVU</t>
  </si>
  <si>
    <t>ABUBAKARI HARUNA</t>
  </si>
  <si>
    <t>HABIBA IDDRISU</t>
  </si>
  <si>
    <t>NAZIFA ISSAH</t>
  </si>
  <si>
    <t>MARK JAGULA</t>
  </si>
  <si>
    <t>ESTHER JAMPANA</t>
  </si>
  <si>
    <t>EVELYN KAMANAKURU</t>
  </si>
  <si>
    <t>CHARLES KAMPUSI</t>
  </si>
  <si>
    <t>STANISLAUS KANSAKE</t>
  </si>
  <si>
    <t>BETTY KAPORAYIRE</t>
  </si>
  <si>
    <t>GIDEON KAWIRE</t>
  </si>
  <si>
    <t>VIVIAN KELANA</t>
  </si>
  <si>
    <t>TRACY KERIGA</t>
  </si>
  <si>
    <t>ALFRED KOGANA</t>
  </si>
  <si>
    <t>FELICIA KUBAMURI</t>
  </si>
  <si>
    <t>STEPHANIE KWARASE</t>
  </si>
  <si>
    <t>EDMOND KWOWONU</t>
  </si>
  <si>
    <t>FRED LANTIA</t>
  </si>
  <si>
    <t>GUFRAN LUKMAN</t>
  </si>
  <si>
    <t>AARON MINYILA</t>
  </si>
  <si>
    <t>ANOINTING IGANI MIVAI</t>
  </si>
  <si>
    <t>AYISHETU MOHAMMED</t>
  </si>
  <si>
    <t>FARIDATU MOHAMMED</t>
  </si>
  <si>
    <t>SHAMAWU MOHAMMED</t>
  </si>
  <si>
    <t>MUNIRATU MUSTAPHA</t>
  </si>
  <si>
    <t>IBRAHIM NAHIM</t>
  </si>
  <si>
    <t>AWELANA NANCY</t>
  </si>
  <si>
    <t>EVANS OLANDO</t>
  </si>
  <si>
    <t>SABINA SEDOCTOR</t>
  </si>
  <si>
    <t>MUJAADALATU SULEMANA</t>
  </si>
  <si>
    <t>NAHADATU SULEMANA</t>
  </si>
  <si>
    <t>ABEL TIBURU</t>
  </si>
  <si>
    <t>NOAH WEDAM</t>
  </si>
  <si>
    <t>LORD-PROMISE WOBI</t>
  </si>
  <si>
    <t>RUWEDATU YAKUBU</t>
  </si>
  <si>
    <t>FORTUNATE ZAKARI</t>
  </si>
  <si>
    <t>CAESAR ABACHING</t>
  </si>
  <si>
    <t>ESTHER ABAKOM</t>
  </si>
  <si>
    <t>DIANA ABAMONTUNI</t>
  </si>
  <si>
    <t>SANDRA ABANI</t>
  </si>
  <si>
    <t>WINIFRED ABARI</t>
  </si>
  <si>
    <t>HABIBATU ABASS</t>
  </si>
  <si>
    <t>ABIGAIL .W. ABCHENG</t>
  </si>
  <si>
    <t>NICHOLAS ABISIBA</t>
  </si>
  <si>
    <t>SYLVIA ABISIBA</t>
  </si>
  <si>
    <t>PROSPER ABOLGA</t>
  </si>
  <si>
    <t>VICTORIA ACHOROBE</t>
  </si>
  <si>
    <t>MEMUNA ADAMS</t>
  </si>
  <si>
    <t>DIVINA ADDAH</t>
  </si>
  <si>
    <t>CLEVER ADELIYA</t>
  </si>
  <si>
    <t>AL-WALLID ADIVI,LA</t>
  </si>
  <si>
    <t>CYNCLESIA ADONGO</t>
  </si>
  <si>
    <t>KARL ADONGO ADUAH</t>
  </si>
  <si>
    <t>KABA DAMIEN ADUAH</t>
  </si>
  <si>
    <t>HERBET AFFAH</t>
  </si>
  <si>
    <t>ERASMUS AFFOTEY-SAM</t>
  </si>
  <si>
    <t>DIVINE AGEBOBA</t>
  </si>
  <si>
    <t>ANITA AJEGEWE</t>
  </si>
  <si>
    <t>AUSLAR AJEYEI</t>
  </si>
  <si>
    <t>LINDA AKANLISI</t>
  </si>
  <si>
    <t>NICHOLAS AKANSOGE</t>
  </si>
  <si>
    <t>ABIGAIL AKERASU</t>
  </si>
  <si>
    <t>JULIUS AKURUGU</t>
  </si>
  <si>
    <t>JOSEPH AKURUNPO</t>
  </si>
  <si>
    <t>MANASSEH AKWOWOGE</t>
  </si>
  <si>
    <t>AMINA ALHASSAN</t>
  </si>
  <si>
    <t>ELPHEGE ALOAH</t>
  </si>
  <si>
    <t>ALBERT ALOSEBUNO</t>
  </si>
  <si>
    <t>ALBERTA ALOSEBUNO</t>
  </si>
  <si>
    <t>ISSAKA AMMED</t>
  </si>
  <si>
    <t>ELIJAH ANANGA</t>
  </si>
  <si>
    <t>VALENTINA ANEATI</t>
  </si>
  <si>
    <t>OTHNIEL APOYA</t>
  </si>
  <si>
    <t>DIANA ASAA</t>
  </si>
  <si>
    <t>EDMOND ASENA</t>
  </si>
  <si>
    <t>ROSALINE ASETIMI</t>
  </si>
  <si>
    <t>VICTORIA ASINAH</t>
  </si>
  <si>
    <t>JEFFERY KING ATIGSI</t>
  </si>
  <si>
    <t>JOSEPH ATINGA</t>
  </si>
  <si>
    <t>EDINA ATINGANE</t>
  </si>
  <si>
    <t>CHARLOTTE ATOGEDEWE</t>
  </si>
  <si>
    <t>RAFIATU AWAL</t>
  </si>
  <si>
    <t>GEORGINA AWENDIBEY</t>
  </si>
  <si>
    <t>STEPHEN AWINGURA</t>
  </si>
  <si>
    <t>EBENEZER AYAGA</t>
  </si>
  <si>
    <t>JESSICA AYIREBAGYEA</t>
  </si>
  <si>
    <t>LAWRENCIA AZAGESIYA</t>
  </si>
  <si>
    <t>SILAS BABONGYIRE</t>
  </si>
  <si>
    <t>RACHAEL AFARATI ATINKABISA</t>
  </si>
  <si>
    <t>FREDRICK BAJUAWOTA</t>
  </si>
  <si>
    <t>STANLEY .W. BAKEBE</t>
  </si>
  <si>
    <t>EIDA .N. BATUNG</t>
  </si>
  <si>
    <t>SYLVIA BOOM</t>
  </si>
  <si>
    <t>SAKINATU SYMON BUKARI</t>
  </si>
  <si>
    <t>NINA CHATIO</t>
  </si>
  <si>
    <t>GABRIEL CHIRAGIA</t>
  </si>
  <si>
    <t>OBED .W. DANLOGO</t>
  </si>
  <si>
    <t>CHRISTIANA DONGTARA</t>
  </si>
  <si>
    <t>EMMANUEL KWAKU BANTA</t>
  </si>
  <si>
    <t>COLLINS JUJUGENIA</t>
  </si>
  <si>
    <t>MALVIN JUJUGENIA</t>
  </si>
  <si>
    <t>MALVIN .W. KAMBONGA</t>
  </si>
  <si>
    <t>HENRY .W. KAMBOYURE</t>
  </si>
  <si>
    <t>BRIGHT KAMPOE</t>
  </si>
  <si>
    <t>ELIZABETH KUDABADIM</t>
  </si>
  <si>
    <t>RAINER KUKEI</t>
  </si>
  <si>
    <t>CECIL KWARASE</t>
  </si>
  <si>
    <t>PIUS KWARASE</t>
  </si>
  <si>
    <t>ISAAC LANYOH</t>
  </si>
  <si>
    <t>ZAKIATU MUMUNI</t>
  </si>
  <si>
    <t>BENICE NIAJAGE</t>
  </si>
  <si>
    <t>REJOICE NIENU</t>
  </si>
  <si>
    <t>APAM NYALANTA</t>
  </si>
  <si>
    <t>DONALD APELIM</t>
  </si>
  <si>
    <t>EDMOND PWAYIGA</t>
  </si>
  <si>
    <t>ALUU RUDOLF</t>
  </si>
  <si>
    <t>VICTOR SAKIYA</t>
  </si>
  <si>
    <t>MOHAMMED SEIDU</t>
  </si>
  <si>
    <t>EDIGA SONGOJORI</t>
  </si>
  <si>
    <t>USAVIOUR TAMAGA</t>
  </si>
  <si>
    <t>BENEDICT TEDAM</t>
  </si>
  <si>
    <t>JAIRUS TIVURA</t>
  </si>
  <si>
    <t>SANDRA WEDAM</t>
  </si>
  <si>
    <t>LOUISE WEYORI</t>
  </si>
  <si>
    <t>PRISCILLA YEKINDI</t>
  </si>
  <si>
    <t>GIDEON ZIMTANE</t>
  </si>
  <si>
    <t>APEWE ABALANG</t>
  </si>
  <si>
    <t>WEDADEBAM ABALORI</t>
  </si>
  <si>
    <t>FESTUS ABAMOUTUNI</t>
  </si>
  <si>
    <t>EMMANUEL ABAWURA</t>
  </si>
  <si>
    <t>SADIA LATIF ABDUL</t>
  </si>
  <si>
    <t>FAIZATU ABDULAI</t>
  </si>
  <si>
    <t>JAHARATA ABDUL-SALAM</t>
  </si>
  <si>
    <t>KAREN ABONGO</t>
  </si>
  <si>
    <t>HURUNA ABUBAKARI</t>
  </si>
  <si>
    <t>CANDIDA ADEYIGA</t>
  </si>
  <si>
    <t>STEPHEN ADU</t>
  </si>
  <si>
    <t>JOSEPH AGALGA</t>
  </si>
  <si>
    <t>JOSPHINE AGALGA</t>
  </si>
  <si>
    <t>ISAAC AKAMAGLEM</t>
  </si>
  <si>
    <t>AJEGEWE G AKUNYIRE</t>
  </si>
  <si>
    <t>HADIJAH ALHASSAN</t>
  </si>
  <si>
    <t>SHERIFF ALHASSAN</t>
  </si>
  <si>
    <t>ADISAH ALI</t>
  </si>
  <si>
    <t>MARY KATIRU ALI</t>
  </si>
  <si>
    <t>RASHIDATU ALI</t>
  </si>
  <si>
    <t>BLESSING AMOBILA</t>
  </si>
  <si>
    <t>MARADONA AMOYIDEMA</t>
  </si>
  <si>
    <t>BLESS AMUGISIYA</t>
  </si>
  <si>
    <t>JUNIOR AKURUGU ANTHONY</t>
  </si>
  <si>
    <t>WILFRED N. APANA</t>
  </si>
  <si>
    <t>PORTIA ASANKAME</t>
  </si>
  <si>
    <t>CALISTA ASOLIMIA</t>
  </si>
  <si>
    <t>MODESTA ASUMADAGWINE</t>
  </si>
  <si>
    <t>PATIENCE ATINA</t>
  </si>
  <si>
    <t>GIFTY ATUNGDIWE</t>
  </si>
  <si>
    <t>RAPHEAL AWILIYA</t>
  </si>
  <si>
    <t>BERTRAND AWINSUNE</t>
  </si>
  <si>
    <t>JOSIAH AYISANA</t>
  </si>
  <si>
    <t>COMFORT AZULIWE AYIVASE</t>
  </si>
  <si>
    <t>MODESTA AZIBOAH</t>
  </si>
  <si>
    <t>PROSPER ANABA</t>
  </si>
  <si>
    <t>BARBARA AZITINGA</t>
  </si>
  <si>
    <t>ISAAC .K. BASEKWAGA</t>
  </si>
  <si>
    <t>SAHAD ABDUL BASHIRU</t>
  </si>
  <si>
    <t>FREDA WEMOATU BATUNGWO</t>
  </si>
  <si>
    <t>SAMPSON BORA</t>
  </si>
  <si>
    <t>MARTIN BROWN</t>
  </si>
  <si>
    <t>ROY DAMBAYI</t>
  </si>
  <si>
    <t>VALENTINA DAMBAYI</t>
  </si>
  <si>
    <t>MALIK IBRAHIM</t>
  </si>
  <si>
    <t>AZIZ IDDRISU</t>
  </si>
  <si>
    <t>NAZIFA ISSAHAQUE</t>
  </si>
  <si>
    <t>DONALD KABA</t>
  </si>
  <si>
    <t>KENNETH KAMPEH</t>
  </si>
  <si>
    <t>CHRISTOPHER KANSAKE</t>
  </si>
  <si>
    <t>LELAR KEYELE</t>
  </si>
  <si>
    <t>GODWIN KUKULA</t>
  </si>
  <si>
    <t>GODFRED KWOGIA</t>
  </si>
  <si>
    <t>FAUSTINUS MINYILAH</t>
  </si>
  <si>
    <t>LATIF MOHAMMED</t>
  </si>
  <si>
    <t>RUBABATU MUSAH</t>
  </si>
  <si>
    <t>CLETUS NABEMBONO</t>
  </si>
  <si>
    <t>AMZING OLADOKUN</t>
  </si>
  <si>
    <t>KELLY OPUKU</t>
  </si>
  <si>
    <t>PIUS PWAYIGA</t>
  </si>
  <si>
    <t>ALIRASE REBECCA</t>
  </si>
  <si>
    <t>DANIEL .W. SADONGO</t>
  </si>
  <si>
    <t>BIBIANA SAKIYA</t>
  </si>
  <si>
    <t>HUZAIDU SEIDU</t>
  </si>
  <si>
    <t>EDITH SEMONNO</t>
  </si>
  <si>
    <t>WAAHID SULEMANA</t>
  </si>
  <si>
    <t>ISAAC WEMATU</t>
  </si>
  <si>
    <t>MARY ANN WIRU</t>
  </si>
  <si>
    <t>ADELAIDE WONGUEGA</t>
  </si>
  <si>
    <t>AZIZ ABDUL SUMAILA</t>
  </si>
  <si>
    <t>ROSE ABAAH</t>
  </si>
  <si>
    <t>MELINDA B. ABADAMKIA</t>
  </si>
  <si>
    <t>DOREEN ABAJEI</t>
  </si>
  <si>
    <t>MARK W. ABOCCO</t>
  </si>
  <si>
    <t>CLECIA ABUCHOW</t>
  </si>
  <si>
    <t>NURUDEEN ABULU</t>
  </si>
  <si>
    <t>AUGUSTINE ADAREKO</t>
  </si>
  <si>
    <t>PRISCILLA ADDA</t>
  </si>
  <si>
    <t>NATHAN ADIKWO</t>
  </si>
  <si>
    <t>ERICA ADOMAKO</t>
  </si>
  <si>
    <t>JOSEPH ADUKU</t>
  </si>
  <si>
    <t>SOCRATES AFFAH</t>
  </si>
  <si>
    <t>SALIFU AFUSHATA</t>
  </si>
  <si>
    <t>EVA AGEBOBA</t>
  </si>
  <si>
    <t>SARAH AJENDA</t>
  </si>
  <si>
    <t>EUGENIA AKISIBA</t>
  </si>
  <si>
    <t>JOSHUA AKUNYIRE</t>
  </si>
  <si>
    <t>SHILLA ALEMYA</t>
  </si>
  <si>
    <t>ABIGAIL ALIRIGIA</t>
  </si>
  <si>
    <t>EPHRESIA ALOAH</t>
  </si>
  <si>
    <t>CAROLINA AMOBEY</t>
  </si>
  <si>
    <t>ESTHER ANAAB</t>
  </si>
  <si>
    <t>HILDA ANABIA</t>
  </si>
  <si>
    <t>JASON ANANGA</t>
  </si>
  <si>
    <t>KETURAH ANANKWARE</t>
  </si>
  <si>
    <t>RAMZY ANANZURA</t>
  </si>
  <si>
    <t>ISSABEL APODOLA</t>
  </si>
  <si>
    <t>RONEY ASUMAH</t>
  </si>
  <si>
    <t>GODFRED ATEERO</t>
  </si>
  <si>
    <t>VIVIAN ATIA</t>
  </si>
  <si>
    <t>CLARA ATIGA</t>
  </si>
  <si>
    <t>VERONICA .W. ATINA</t>
  </si>
  <si>
    <t>LUCAS .K. ATIRU</t>
  </si>
  <si>
    <t>FEONA ATIYIRE</t>
  </si>
  <si>
    <t>ROSINA ATOGEBANIA</t>
  </si>
  <si>
    <t>JAPHETH AVIO</t>
  </si>
  <si>
    <t>PATRICIA AWAFO</t>
  </si>
  <si>
    <t>CLINTON AWOKARI</t>
  </si>
  <si>
    <t>EUNICE AYAGA</t>
  </si>
  <si>
    <t>MIRABEL AYAGA</t>
  </si>
  <si>
    <t>VALERIA AZOGANGE</t>
  </si>
  <si>
    <t>SHARON A. AZURAH</t>
  </si>
  <si>
    <t>BLAICE BAMBALOSONGO</t>
  </si>
  <si>
    <t>DAVID BANIBATETE</t>
  </si>
  <si>
    <t>FREDA W. BANOWOGOBA</t>
  </si>
  <si>
    <t>HAWA BOGOBIRI</t>
  </si>
  <si>
    <t>EDELINE ACHAZANGA</t>
  </si>
  <si>
    <t>YVONNE DEGORIDANE</t>
  </si>
  <si>
    <t>FELIX EKPE</t>
  </si>
  <si>
    <t>HELINA GAAYIRE</t>
  </si>
  <si>
    <t>FAYIZA HARUNA</t>
  </si>
  <si>
    <t>IDDRISU ISSAKO</t>
  </si>
  <si>
    <t>BRIGHT JANWO</t>
  </si>
  <si>
    <t>CALEB KABA</t>
  </si>
  <si>
    <t>DAVID KAMPEH</t>
  </si>
  <si>
    <t>EPHRAIM KANTON</t>
  </si>
  <si>
    <t>ANGELA KEMBENO</t>
  </si>
  <si>
    <t>FIDOUS KUGORIPUNA</t>
  </si>
  <si>
    <t>ISSABEL KUGWORIBA</t>
  </si>
  <si>
    <t>CANDY KUMBUNO</t>
  </si>
  <si>
    <t>LUCINDA A. KWARA</t>
  </si>
  <si>
    <t>JOEL KWOTUA</t>
  </si>
  <si>
    <t>PRINCE LANYOH</t>
  </si>
  <si>
    <t>ISAIAH LUGUGIA</t>
  </si>
  <si>
    <t>GODFRED MINYILA</t>
  </si>
  <si>
    <t>AWAAL MOHAMMED</t>
  </si>
  <si>
    <t>GETHRUDE .N. NAKWI</t>
  </si>
  <si>
    <t>PHILIPA NYAABA</t>
  </si>
  <si>
    <t>PIUS PELABIA</t>
  </si>
  <si>
    <t>MOULA SADICK</t>
  </si>
  <si>
    <t>TOPHIC SADICK</t>
  </si>
  <si>
    <t>EMMANUEL SADONGO</t>
  </si>
  <si>
    <t>SAADIKATU SALIFU</t>
  </si>
  <si>
    <t>SAMUEL .S. MOHAMMED</t>
  </si>
  <si>
    <t>RUMANATU SANDOW</t>
  </si>
  <si>
    <t>JESSICA .W. SANTUAH</t>
  </si>
  <si>
    <t>EVA SEDJOAH</t>
  </si>
  <si>
    <t>LAZARUS TOAMKA</t>
  </si>
  <si>
    <t>SAMUEL TREBAH</t>
  </si>
  <si>
    <t>KENNETH WENAWOME</t>
  </si>
  <si>
    <t>GIDEON WESONO</t>
  </si>
  <si>
    <t>PHILIPINA K. ZIMMOWORA</t>
  </si>
  <si>
    <t>FORTUNATE ZIMTANI</t>
  </si>
  <si>
    <t>PHILIPA MMAH ANASARA</t>
  </si>
  <si>
    <t>KIGSFORD AKELANA</t>
  </si>
  <si>
    <t>EDWINA AWINEPOKA ATANGA</t>
  </si>
  <si>
    <t>PHOBIANA AWINEBATISUM ATANGA</t>
  </si>
  <si>
    <t>ANNA WISE NDUAH</t>
  </si>
  <si>
    <t>EMMANUELLA AGOBIA</t>
  </si>
  <si>
    <t>MAHAMA AWEBU ELISHA</t>
  </si>
  <si>
    <t>HELENA AKANWAKE</t>
  </si>
  <si>
    <t>FORTUNATE AMOAH</t>
  </si>
  <si>
    <t>PRECIOUS ABILBA</t>
  </si>
  <si>
    <t>MIRIAM WETONGA AWUCHOGIBA</t>
  </si>
  <si>
    <t>MATTHEW ADUAH</t>
  </si>
  <si>
    <t>DORIS WOPOLODAGA AGWOROGO</t>
  </si>
  <si>
    <t>CARL ABAGNA</t>
  </si>
  <si>
    <t>FELICIA ASALEBA</t>
  </si>
  <si>
    <t>REBECCA WEKEM AWOLIWOR</t>
  </si>
  <si>
    <t>NATHASIA WESOAMO</t>
  </si>
  <si>
    <t>BERNICE KOMPARI</t>
  </si>
  <si>
    <t>AYISHETU ABUBAKARI</t>
  </si>
  <si>
    <t>ELVIS FORTUNATE KELINTARA</t>
  </si>
  <si>
    <t>A001</t>
  </si>
  <si>
    <t>A002</t>
  </si>
  <si>
    <t>A003</t>
  </si>
  <si>
    <t>A004</t>
  </si>
  <si>
    <t>A005</t>
  </si>
  <si>
    <t>A006</t>
  </si>
  <si>
    <t>A007</t>
  </si>
  <si>
    <t>A008</t>
  </si>
  <si>
    <t>A009</t>
  </si>
  <si>
    <t>A010</t>
  </si>
  <si>
    <t>A011</t>
  </si>
  <si>
    <t>A012</t>
  </si>
  <si>
    <t>A013</t>
  </si>
  <si>
    <t>A014</t>
  </si>
  <si>
    <t>A015</t>
  </si>
  <si>
    <t>A016</t>
  </si>
  <si>
    <t>A017</t>
  </si>
  <si>
    <t>A018</t>
  </si>
  <si>
    <t>A019</t>
  </si>
  <si>
    <t>A020</t>
  </si>
  <si>
    <t>A021</t>
  </si>
  <si>
    <t>A022</t>
  </si>
  <si>
    <t>A023</t>
  </si>
  <si>
    <t>A024</t>
  </si>
  <si>
    <t>A025</t>
  </si>
  <si>
    <t>A026</t>
  </si>
  <si>
    <t>A027</t>
  </si>
  <si>
    <t>A028</t>
  </si>
  <si>
    <t>A029</t>
  </si>
  <si>
    <t>A030</t>
  </si>
  <si>
    <t>A031</t>
  </si>
  <si>
    <t>A032</t>
  </si>
  <si>
    <t>A033</t>
  </si>
  <si>
    <t>A034</t>
  </si>
  <si>
    <t>A035</t>
  </si>
  <si>
    <t>A036</t>
  </si>
  <si>
    <t>A037</t>
  </si>
  <si>
    <t>A038</t>
  </si>
  <si>
    <t>A039</t>
  </si>
  <si>
    <t>A040</t>
  </si>
  <si>
    <t>A041</t>
  </si>
  <si>
    <t>A042</t>
  </si>
  <si>
    <t>A043</t>
  </si>
  <si>
    <t>A044</t>
  </si>
  <si>
    <t>A045</t>
  </si>
  <si>
    <t>A046</t>
  </si>
  <si>
    <t>A047</t>
  </si>
  <si>
    <t>A048</t>
  </si>
  <si>
    <t>A049</t>
  </si>
  <si>
    <t>A050</t>
  </si>
  <si>
    <t>A051</t>
  </si>
  <si>
    <t>A052</t>
  </si>
  <si>
    <t>A053</t>
  </si>
  <si>
    <t>A054</t>
  </si>
  <si>
    <t>A055</t>
  </si>
  <si>
    <t>A056</t>
  </si>
  <si>
    <t>A057</t>
  </si>
  <si>
    <t>A058</t>
  </si>
  <si>
    <t>A059</t>
  </si>
  <si>
    <t>A060</t>
  </si>
  <si>
    <t>A061</t>
  </si>
  <si>
    <t>A062</t>
  </si>
  <si>
    <t>A063</t>
  </si>
  <si>
    <t>A064</t>
  </si>
  <si>
    <t>A065</t>
  </si>
  <si>
    <t>A066</t>
  </si>
  <si>
    <t>A067</t>
  </si>
  <si>
    <t>A068</t>
  </si>
  <si>
    <t>A069</t>
  </si>
  <si>
    <t>A070</t>
  </si>
  <si>
    <t>A071</t>
  </si>
  <si>
    <t>A072</t>
  </si>
  <si>
    <t>A073</t>
  </si>
  <si>
    <t>A074</t>
  </si>
  <si>
    <t>A075</t>
  </si>
  <si>
    <t>A076</t>
  </si>
  <si>
    <t>A077</t>
  </si>
  <si>
    <t>A078</t>
  </si>
  <si>
    <t>A079</t>
  </si>
  <si>
    <t>A080</t>
  </si>
  <si>
    <t>A081</t>
  </si>
  <si>
    <t>A082</t>
  </si>
  <si>
    <t>A083</t>
  </si>
  <si>
    <t>A084</t>
  </si>
  <si>
    <t>A085</t>
  </si>
  <si>
    <t>A086</t>
  </si>
  <si>
    <t>A087</t>
  </si>
  <si>
    <t>A088</t>
  </si>
  <si>
    <t>A089</t>
  </si>
  <si>
    <t>A090</t>
  </si>
  <si>
    <t>A091</t>
  </si>
  <si>
    <t>A092</t>
  </si>
  <si>
    <t>A093</t>
  </si>
  <si>
    <t>A094</t>
  </si>
  <si>
    <t>A095</t>
  </si>
  <si>
    <t>A096</t>
  </si>
  <si>
    <t>A097</t>
  </si>
  <si>
    <t>A098</t>
  </si>
  <si>
    <t>A099</t>
  </si>
  <si>
    <t>A100</t>
  </si>
  <si>
    <t>A101</t>
  </si>
  <si>
    <t>A102</t>
  </si>
  <si>
    <t>A103</t>
  </si>
  <si>
    <t>A104</t>
  </si>
  <si>
    <t>A105</t>
  </si>
  <si>
    <t>A106</t>
  </si>
  <si>
    <t>A107</t>
  </si>
  <si>
    <t>A108</t>
  </si>
  <si>
    <t>A109</t>
  </si>
  <si>
    <t>A110</t>
  </si>
  <si>
    <t>A111</t>
  </si>
  <si>
    <t>A112</t>
  </si>
  <si>
    <t>A113</t>
  </si>
  <si>
    <t>A114</t>
  </si>
  <si>
    <t>A115</t>
  </si>
  <si>
    <t>A116</t>
  </si>
  <si>
    <t>A117</t>
  </si>
  <si>
    <t>A118</t>
  </si>
  <si>
    <t>A119</t>
  </si>
  <si>
    <t>A120</t>
  </si>
  <si>
    <t>A121</t>
  </si>
  <si>
    <t>A122</t>
  </si>
  <si>
    <t>A123</t>
  </si>
  <si>
    <t>A124</t>
  </si>
  <si>
    <t>A125</t>
  </si>
  <si>
    <t>A126</t>
  </si>
  <si>
    <t>A127</t>
  </si>
  <si>
    <t>A128</t>
  </si>
  <si>
    <t>A129</t>
  </si>
  <si>
    <t>A130</t>
  </si>
  <si>
    <t>A131</t>
  </si>
  <si>
    <t>A132</t>
  </si>
  <si>
    <t>A133</t>
  </si>
  <si>
    <t>A134</t>
  </si>
  <si>
    <t>A135</t>
  </si>
  <si>
    <t>A136</t>
  </si>
  <si>
    <t>A137</t>
  </si>
  <si>
    <t>A138</t>
  </si>
  <si>
    <t>A139</t>
  </si>
  <si>
    <t>A140</t>
  </si>
  <si>
    <t>A141</t>
  </si>
  <si>
    <t>A142</t>
  </si>
  <si>
    <t>A143</t>
  </si>
  <si>
    <t>A144</t>
  </si>
  <si>
    <t>A145</t>
  </si>
  <si>
    <t>A146</t>
  </si>
  <si>
    <t>A147</t>
  </si>
  <si>
    <t>A148</t>
  </si>
  <si>
    <t>A149</t>
  </si>
  <si>
    <t>A150</t>
  </si>
  <si>
    <t>A151</t>
  </si>
  <si>
    <t>A152</t>
  </si>
  <si>
    <t>A153</t>
  </si>
  <si>
    <t>A154</t>
  </si>
  <si>
    <t>A155</t>
  </si>
  <si>
    <t>A156</t>
  </si>
  <si>
    <t>A157</t>
  </si>
  <si>
    <t>A158</t>
  </si>
  <si>
    <t>A159</t>
  </si>
  <si>
    <t>A160</t>
  </si>
  <si>
    <t>A161</t>
  </si>
  <si>
    <t>A162</t>
  </si>
  <si>
    <t>A163</t>
  </si>
  <si>
    <t>A164</t>
  </si>
  <si>
    <t>A165</t>
  </si>
  <si>
    <t>A166</t>
  </si>
  <si>
    <t>A167</t>
  </si>
  <si>
    <t>A168</t>
  </si>
  <si>
    <t>A169</t>
  </si>
  <si>
    <t>A170</t>
  </si>
  <si>
    <t>A171</t>
  </si>
  <si>
    <t>A172</t>
  </si>
  <si>
    <t>A173</t>
  </si>
  <si>
    <t>A174</t>
  </si>
  <si>
    <t>A175</t>
  </si>
  <si>
    <t>A176</t>
  </si>
  <si>
    <t>A177</t>
  </si>
  <si>
    <t>A178</t>
  </si>
  <si>
    <t>A179</t>
  </si>
  <si>
    <t>A180</t>
  </si>
  <si>
    <t>A181</t>
  </si>
  <si>
    <t>A182</t>
  </si>
  <si>
    <t>A183</t>
  </si>
  <si>
    <t>A184</t>
  </si>
  <si>
    <t>A185</t>
  </si>
  <si>
    <t>A186</t>
  </si>
  <si>
    <t>A187</t>
  </si>
  <si>
    <t>A188</t>
  </si>
  <si>
    <t>A189</t>
  </si>
  <si>
    <t>A190</t>
  </si>
  <si>
    <t>A191</t>
  </si>
  <si>
    <t>A192</t>
  </si>
  <si>
    <t>A193</t>
  </si>
  <si>
    <t>A194</t>
  </si>
  <si>
    <t>A195</t>
  </si>
  <si>
    <t>A196</t>
  </si>
  <si>
    <t>A197</t>
  </si>
  <si>
    <t>A198</t>
  </si>
  <si>
    <t>A199</t>
  </si>
  <si>
    <t>A200</t>
  </si>
  <si>
    <t>A201</t>
  </si>
  <si>
    <t>A202</t>
  </si>
  <si>
    <t>A203</t>
  </si>
  <si>
    <t>A204</t>
  </si>
  <si>
    <t>A205</t>
  </si>
  <si>
    <t>A206</t>
  </si>
  <si>
    <t>A207</t>
  </si>
  <si>
    <t>A208</t>
  </si>
  <si>
    <t>A209</t>
  </si>
  <si>
    <t>A210</t>
  </si>
  <si>
    <t>A211</t>
  </si>
  <si>
    <t>A212</t>
  </si>
  <si>
    <t>A213</t>
  </si>
  <si>
    <t>A214</t>
  </si>
  <si>
    <t>A215</t>
  </si>
  <si>
    <t>A216</t>
  </si>
  <si>
    <t>A217</t>
  </si>
  <si>
    <t>A218</t>
  </si>
  <si>
    <t>A219</t>
  </si>
  <si>
    <t>A220</t>
  </si>
  <si>
    <t>A221</t>
  </si>
  <si>
    <t>A222</t>
  </si>
  <si>
    <t>A223</t>
  </si>
  <si>
    <t>A224</t>
  </si>
  <si>
    <t>A225</t>
  </si>
  <si>
    <t>A226</t>
  </si>
  <si>
    <t>A227</t>
  </si>
  <si>
    <t>A228</t>
  </si>
  <si>
    <t>A229</t>
  </si>
  <si>
    <t>A230</t>
  </si>
  <si>
    <t>A231</t>
  </si>
  <si>
    <t>A232</t>
  </si>
  <si>
    <t>A233</t>
  </si>
  <si>
    <t>A234</t>
  </si>
  <si>
    <t>A235</t>
  </si>
  <si>
    <t>A236</t>
  </si>
  <si>
    <t>A237</t>
  </si>
  <si>
    <t>A238</t>
  </si>
  <si>
    <t>A239</t>
  </si>
  <si>
    <t>A240</t>
  </si>
  <si>
    <t>A241</t>
  </si>
  <si>
    <t>A242</t>
  </si>
  <si>
    <t>A243</t>
  </si>
  <si>
    <t>A244</t>
  </si>
  <si>
    <t>A245</t>
  </si>
  <si>
    <t>A246</t>
  </si>
  <si>
    <t>A247</t>
  </si>
  <si>
    <t>A248</t>
  </si>
  <si>
    <t>A249</t>
  </si>
  <si>
    <t>A250</t>
  </si>
  <si>
    <t>A251</t>
  </si>
  <si>
    <t>A252</t>
  </si>
  <si>
    <t>A253</t>
  </si>
  <si>
    <t>A254</t>
  </si>
  <si>
    <t>A255</t>
  </si>
  <si>
    <t>A256</t>
  </si>
  <si>
    <t>A257</t>
  </si>
  <si>
    <t>A258</t>
  </si>
  <si>
    <t>A259</t>
  </si>
  <si>
    <t>A260</t>
  </si>
  <si>
    <t>A261</t>
  </si>
  <si>
    <t>A262</t>
  </si>
  <si>
    <t>A263</t>
  </si>
  <si>
    <t>A264</t>
  </si>
  <si>
    <t>A265</t>
  </si>
  <si>
    <t>A266</t>
  </si>
  <si>
    <t>A267</t>
  </si>
  <si>
    <t>A268</t>
  </si>
  <si>
    <t>A269</t>
  </si>
  <si>
    <t>A270</t>
  </si>
  <si>
    <t>A271</t>
  </si>
  <si>
    <t>A272</t>
  </si>
  <si>
    <t>A273</t>
  </si>
  <si>
    <t>A274</t>
  </si>
  <si>
    <t>A275</t>
  </si>
  <si>
    <t>A276</t>
  </si>
  <si>
    <t>A277</t>
  </si>
  <si>
    <t>A278</t>
  </si>
  <si>
    <t>A279</t>
  </si>
  <si>
    <t>A280</t>
  </si>
  <si>
    <t>A281</t>
  </si>
  <si>
    <t>A282</t>
  </si>
  <si>
    <t>A283</t>
  </si>
  <si>
    <t>A284</t>
  </si>
  <si>
    <t>A285</t>
  </si>
  <si>
    <t>A286</t>
  </si>
  <si>
    <t>A287</t>
  </si>
  <si>
    <t>A288</t>
  </si>
  <si>
    <t>A289</t>
  </si>
  <si>
    <t>A290</t>
  </si>
  <si>
    <t>A291</t>
  </si>
  <si>
    <t>A292</t>
  </si>
  <si>
    <t>A293</t>
  </si>
  <si>
    <t>A294</t>
  </si>
  <si>
    <t>A295</t>
  </si>
  <si>
    <t>A296</t>
  </si>
  <si>
    <t>A297</t>
  </si>
  <si>
    <t>A298</t>
  </si>
  <si>
    <t>A299</t>
  </si>
  <si>
    <t>A300</t>
  </si>
  <si>
    <t>A301</t>
  </si>
  <si>
    <t>A302</t>
  </si>
  <si>
    <t>A303</t>
  </si>
  <si>
    <t>A304</t>
  </si>
  <si>
    <t>A305</t>
  </si>
  <si>
    <t>A306</t>
  </si>
  <si>
    <t>A307</t>
  </si>
  <si>
    <t>A308</t>
  </si>
  <si>
    <t>A309</t>
  </si>
  <si>
    <t>A310</t>
  </si>
  <si>
    <t>A311</t>
  </si>
  <si>
    <t>A312</t>
  </si>
  <si>
    <t>A313</t>
  </si>
  <si>
    <t>A314</t>
  </si>
  <si>
    <t>A315</t>
  </si>
  <si>
    <t>A316</t>
  </si>
  <si>
    <t>A317</t>
  </si>
  <si>
    <t>A318</t>
  </si>
  <si>
    <t>A319</t>
  </si>
  <si>
    <t>A320</t>
  </si>
  <si>
    <t>A321</t>
  </si>
  <si>
    <t>A322</t>
  </si>
  <si>
    <t>A323</t>
  </si>
  <si>
    <t>A324</t>
  </si>
  <si>
    <t>A325</t>
  </si>
  <si>
    <t>A326</t>
  </si>
  <si>
    <t>A327</t>
  </si>
  <si>
    <t>A329</t>
  </si>
  <si>
    <t>A330</t>
  </si>
  <si>
    <t>A331</t>
  </si>
  <si>
    <t>A332</t>
  </si>
  <si>
    <t>A333</t>
  </si>
  <si>
    <t>A334</t>
  </si>
  <si>
    <t>A335</t>
  </si>
  <si>
    <t>A337</t>
  </si>
  <si>
    <t>A338</t>
  </si>
  <si>
    <t>A339</t>
  </si>
  <si>
    <t>A340</t>
  </si>
  <si>
    <t>A341</t>
  </si>
  <si>
    <t>A342</t>
  </si>
  <si>
    <t>A343</t>
  </si>
  <si>
    <t>A344</t>
  </si>
  <si>
    <t>A345</t>
  </si>
  <si>
    <t>A346</t>
  </si>
  <si>
    <t>A347</t>
  </si>
  <si>
    <t>A348</t>
  </si>
  <si>
    <t>A349</t>
  </si>
  <si>
    <t>A350</t>
  </si>
  <si>
    <t>A351</t>
  </si>
  <si>
    <t>A352</t>
  </si>
  <si>
    <t>A353</t>
  </si>
  <si>
    <t>A354</t>
  </si>
  <si>
    <t>A355</t>
  </si>
  <si>
    <t>A356</t>
  </si>
  <si>
    <t>A357</t>
  </si>
  <si>
    <t>A358</t>
  </si>
  <si>
    <t>A359</t>
  </si>
  <si>
    <t>A360</t>
  </si>
  <si>
    <t>A361</t>
  </si>
  <si>
    <t>A362</t>
  </si>
  <si>
    <t>A363</t>
  </si>
  <si>
    <t>A364</t>
  </si>
  <si>
    <t>A365</t>
  </si>
  <si>
    <t>A366</t>
  </si>
  <si>
    <t>A367</t>
  </si>
  <si>
    <t>A368</t>
  </si>
  <si>
    <t>A369</t>
  </si>
  <si>
    <t>A370</t>
  </si>
  <si>
    <t>A371</t>
  </si>
  <si>
    <t>A372</t>
  </si>
  <si>
    <t>A373</t>
  </si>
  <si>
    <t>A374</t>
  </si>
  <si>
    <t>A375</t>
  </si>
  <si>
    <t>A376</t>
  </si>
  <si>
    <t>A377</t>
  </si>
  <si>
    <t>A378</t>
  </si>
  <si>
    <t>A379</t>
  </si>
  <si>
    <t>A380</t>
  </si>
  <si>
    <t>A381</t>
  </si>
  <si>
    <t>A382</t>
  </si>
  <si>
    <t>A383</t>
  </si>
  <si>
    <t>A384</t>
  </si>
  <si>
    <t>A385</t>
  </si>
  <si>
    <t>A386</t>
  </si>
  <si>
    <t>A387</t>
  </si>
  <si>
    <t>A388</t>
  </si>
  <si>
    <t>A389</t>
  </si>
  <si>
    <t>A390</t>
  </si>
  <si>
    <t>A391</t>
  </si>
  <si>
    <t>A392</t>
  </si>
  <si>
    <t>A393</t>
  </si>
  <si>
    <t>A394</t>
  </si>
  <si>
    <t>A395</t>
  </si>
  <si>
    <t>A396</t>
  </si>
  <si>
    <t>A397</t>
  </si>
  <si>
    <t>A398</t>
  </si>
  <si>
    <t>A399</t>
  </si>
  <si>
    <t>A400</t>
  </si>
  <si>
    <t>A401</t>
  </si>
  <si>
    <t>A402</t>
  </si>
  <si>
    <t>A403</t>
  </si>
  <si>
    <t>A404</t>
  </si>
  <si>
    <t>A405</t>
  </si>
  <si>
    <t>A406</t>
  </si>
  <si>
    <t>A407</t>
  </si>
  <si>
    <t>A408</t>
  </si>
  <si>
    <t>A409</t>
  </si>
  <si>
    <t>A410</t>
  </si>
  <si>
    <t>A411</t>
  </si>
  <si>
    <t>A412</t>
  </si>
  <si>
    <t>A413</t>
  </si>
  <si>
    <t>A414</t>
  </si>
  <si>
    <t>A415</t>
  </si>
  <si>
    <t>A416</t>
  </si>
  <si>
    <t>A417</t>
  </si>
  <si>
    <t>A418</t>
  </si>
  <si>
    <t>A419</t>
  </si>
  <si>
    <t>A420</t>
  </si>
  <si>
    <t>A421</t>
  </si>
  <si>
    <t>A422</t>
  </si>
  <si>
    <t>A423</t>
  </si>
  <si>
    <t>A424</t>
  </si>
  <si>
    <t>A425</t>
  </si>
  <si>
    <t>A426</t>
  </si>
  <si>
    <t>A427</t>
  </si>
  <si>
    <t>A428</t>
  </si>
  <si>
    <t>A429</t>
  </si>
  <si>
    <t>A430</t>
  </si>
  <si>
    <t>A431</t>
  </si>
  <si>
    <t>A432</t>
  </si>
  <si>
    <t>A433</t>
  </si>
  <si>
    <t>A434</t>
  </si>
  <si>
    <t>A435</t>
  </si>
  <si>
    <t>A436</t>
  </si>
  <si>
    <t>A437</t>
  </si>
  <si>
    <t>A438</t>
  </si>
  <si>
    <t>A439</t>
  </si>
  <si>
    <t>A440</t>
  </si>
  <si>
    <t>A441</t>
  </si>
  <si>
    <t>A442</t>
  </si>
  <si>
    <t>A443</t>
  </si>
  <si>
    <t>A444</t>
  </si>
  <si>
    <t>A445</t>
  </si>
  <si>
    <t>A446</t>
  </si>
  <si>
    <t>A447</t>
  </si>
  <si>
    <t>A448</t>
  </si>
  <si>
    <t>A449</t>
  </si>
  <si>
    <t>A450</t>
  </si>
  <si>
    <t>A451</t>
  </si>
  <si>
    <t>A452</t>
  </si>
  <si>
    <t>A453</t>
  </si>
  <si>
    <t>A454</t>
  </si>
  <si>
    <t>A455</t>
  </si>
  <si>
    <t>A456</t>
  </si>
  <si>
    <t>A457</t>
  </si>
  <si>
    <t>A458</t>
  </si>
  <si>
    <t>A459</t>
  </si>
  <si>
    <t>A460</t>
  </si>
  <si>
    <t>A461</t>
  </si>
  <si>
    <t>A462</t>
  </si>
  <si>
    <t>A463</t>
  </si>
  <si>
    <t>A464</t>
  </si>
  <si>
    <t>A465</t>
  </si>
  <si>
    <t>A466</t>
  </si>
  <si>
    <t>A467</t>
  </si>
  <si>
    <t>A468</t>
  </si>
  <si>
    <t>A469</t>
  </si>
  <si>
    <t>A470</t>
  </si>
  <si>
    <t>A471</t>
  </si>
  <si>
    <t>A472</t>
  </si>
  <si>
    <t>A473</t>
  </si>
  <si>
    <t>A474</t>
  </si>
  <si>
    <t>A475</t>
  </si>
  <si>
    <t>A476</t>
  </si>
  <si>
    <t>A477</t>
  </si>
  <si>
    <t>A478</t>
  </si>
  <si>
    <t>A479</t>
  </si>
  <si>
    <t>A480</t>
  </si>
  <si>
    <t>A481</t>
  </si>
  <si>
    <t>A482</t>
  </si>
  <si>
    <t>A483</t>
  </si>
  <si>
    <t>A484</t>
  </si>
  <si>
    <t>A485</t>
  </si>
  <si>
    <t>A486</t>
  </si>
  <si>
    <t>A487</t>
  </si>
  <si>
    <t>A488</t>
  </si>
  <si>
    <t>A489</t>
  </si>
  <si>
    <t>A490</t>
  </si>
  <si>
    <t>A491</t>
  </si>
  <si>
    <t>A492</t>
  </si>
  <si>
    <t>A493</t>
  </si>
  <si>
    <t>A494</t>
  </si>
  <si>
    <t>A495</t>
  </si>
  <si>
    <t>A496</t>
  </si>
  <si>
    <t>A497</t>
  </si>
  <si>
    <t>A498</t>
  </si>
  <si>
    <t>A499</t>
  </si>
  <si>
    <t>A500</t>
  </si>
  <si>
    <t>A501</t>
  </si>
  <si>
    <t>A502</t>
  </si>
  <si>
    <t>A503</t>
  </si>
  <si>
    <t>A504</t>
  </si>
  <si>
    <t>A505</t>
  </si>
  <si>
    <t>A506</t>
  </si>
  <si>
    <t>A507</t>
  </si>
  <si>
    <t>A508</t>
  </si>
  <si>
    <t>A509</t>
  </si>
  <si>
    <t>A510</t>
  </si>
  <si>
    <t>A511</t>
  </si>
  <si>
    <t>A512</t>
  </si>
  <si>
    <t>A513</t>
  </si>
  <si>
    <t>A514</t>
  </si>
  <si>
    <t>A515</t>
  </si>
  <si>
    <t>A516</t>
  </si>
  <si>
    <t>A517</t>
  </si>
  <si>
    <t>A518</t>
  </si>
  <si>
    <t>A519</t>
  </si>
  <si>
    <t>A520</t>
  </si>
  <si>
    <t>A521</t>
  </si>
  <si>
    <t>A522</t>
  </si>
  <si>
    <t>A523</t>
  </si>
  <si>
    <t>A524</t>
  </si>
  <si>
    <t>A525</t>
  </si>
  <si>
    <t>A526</t>
  </si>
  <si>
    <t>A527</t>
  </si>
  <si>
    <t>A528</t>
  </si>
  <si>
    <t>A529</t>
  </si>
  <si>
    <t>A530</t>
  </si>
  <si>
    <t>A531</t>
  </si>
  <si>
    <t>A532</t>
  </si>
  <si>
    <t>A533</t>
  </si>
  <si>
    <t>A534</t>
  </si>
  <si>
    <t>A535</t>
  </si>
  <si>
    <t>A536</t>
  </si>
  <si>
    <t>A537</t>
  </si>
  <si>
    <t>A538</t>
  </si>
  <si>
    <t>A539</t>
  </si>
  <si>
    <t>A540</t>
  </si>
  <si>
    <t>A541</t>
  </si>
  <si>
    <t>A542</t>
  </si>
  <si>
    <t>A543</t>
  </si>
  <si>
    <t>A544</t>
  </si>
  <si>
    <t>A545</t>
  </si>
  <si>
    <t>A546</t>
  </si>
  <si>
    <t>A547</t>
  </si>
  <si>
    <t>A548</t>
  </si>
  <si>
    <t>A549</t>
  </si>
  <si>
    <t>A550</t>
  </si>
  <si>
    <t>A551</t>
  </si>
  <si>
    <t>A552</t>
  </si>
  <si>
    <t>A553</t>
  </si>
  <si>
    <t>A554</t>
  </si>
  <si>
    <t>A555</t>
  </si>
  <si>
    <t>A556</t>
  </si>
  <si>
    <t>A557</t>
  </si>
  <si>
    <t>A558</t>
  </si>
  <si>
    <t>A559</t>
  </si>
  <si>
    <t>A560</t>
  </si>
  <si>
    <t>A561</t>
  </si>
  <si>
    <t>A562</t>
  </si>
  <si>
    <t>A563</t>
  </si>
  <si>
    <t>A564</t>
  </si>
  <si>
    <t>A565</t>
  </si>
  <si>
    <t>A566</t>
  </si>
  <si>
    <t>A567</t>
  </si>
  <si>
    <t>A568</t>
  </si>
  <si>
    <t>A569</t>
  </si>
  <si>
    <t>A570</t>
  </si>
  <si>
    <t>A571</t>
  </si>
  <si>
    <t>A572</t>
  </si>
  <si>
    <t>A573</t>
  </si>
  <si>
    <t>A574</t>
  </si>
  <si>
    <t>A575</t>
  </si>
  <si>
    <t>A576</t>
  </si>
  <si>
    <t>A577</t>
  </si>
  <si>
    <t>A578</t>
  </si>
  <si>
    <t>A579</t>
  </si>
  <si>
    <t>A580</t>
  </si>
  <si>
    <t>A581</t>
  </si>
  <si>
    <t>A582</t>
  </si>
  <si>
    <t>A583</t>
  </si>
  <si>
    <t>A584</t>
  </si>
  <si>
    <t>A585</t>
  </si>
  <si>
    <t>A586</t>
  </si>
  <si>
    <t>A587</t>
  </si>
  <si>
    <t>A588</t>
  </si>
  <si>
    <t>A589</t>
  </si>
  <si>
    <t>A590</t>
  </si>
  <si>
    <t>A591</t>
  </si>
  <si>
    <t>A592</t>
  </si>
  <si>
    <t>A593</t>
  </si>
  <si>
    <t>A594</t>
  </si>
  <si>
    <t>A595</t>
  </si>
  <si>
    <t>A596</t>
  </si>
  <si>
    <t>A597</t>
  </si>
  <si>
    <t>A598</t>
  </si>
  <si>
    <t>A599</t>
  </si>
  <si>
    <t>A600</t>
  </si>
  <si>
    <t>A601</t>
  </si>
  <si>
    <t>A602</t>
  </si>
  <si>
    <t>A603</t>
  </si>
  <si>
    <t>A604</t>
  </si>
  <si>
    <t>A605</t>
  </si>
  <si>
    <t>A606</t>
  </si>
  <si>
    <t>A607</t>
  </si>
  <si>
    <t>A608</t>
  </si>
  <si>
    <t>A609</t>
  </si>
  <si>
    <t>A610</t>
  </si>
  <si>
    <t>A611</t>
  </si>
  <si>
    <t>A612</t>
  </si>
  <si>
    <t>A613</t>
  </si>
  <si>
    <t>A614</t>
  </si>
  <si>
    <t>A615</t>
  </si>
  <si>
    <t>A616</t>
  </si>
  <si>
    <t>A617</t>
  </si>
  <si>
    <t>A618</t>
  </si>
  <si>
    <t>A619</t>
  </si>
  <si>
    <t>A620</t>
  </si>
  <si>
    <t>A621</t>
  </si>
  <si>
    <t>A622</t>
  </si>
  <si>
    <t>A623</t>
  </si>
  <si>
    <t>A624</t>
  </si>
  <si>
    <t>A625</t>
  </si>
  <si>
    <t>A626</t>
  </si>
  <si>
    <t>A627</t>
  </si>
  <si>
    <t>A628</t>
  </si>
  <si>
    <t>A629</t>
  </si>
  <si>
    <t>A630</t>
  </si>
  <si>
    <t>A631</t>
  </si>
  <si>
    <t>A632</t>
  </si>
  <si>
    <t>A633</t>
  </si>
  <si>
    <t>A634</t>
  </si>
  <si>
    <t>A635</t>
  </si>
  <si>
    <t>A636</t>
  </si>
  <si>
    <t>A637</t>
  </si>
  <si>
    <t>A638</t>
  </si>
  <si>
    <t>A639</t>
  </si>
  <si>
    <t>A640</t>
  </si>
  <si>
    <t>A641</t>
  </si>
  <si>
    <t>A642</t>
  </si>
  <si>
    <t>A643</t>
  </si>
  <si>
    <t>A644</t>
  </si>
  <si>
    <t>A645</t>
  </si>
  <si>
    <t>A646</t>
  </si>
  <si>
    <t>A647</t>
  </si>
  <si>
    <t>A648</t>
  </si>
  <si>
    <t>A649</t>
  </si>
  <si>
    <t>A650</t>
  </si>
  <si>
    <t>A651</t>
  </si>
  <si>
    <t>A652</t>
  </si>
  <si>
    <t>A653</t>
  </si>
  <si>
    <t>A654</t>
  </si>
  <si>
    <t>A655</t>
  </si>
  <si>
    <t>A656</t>
  </si>
  <si>
    <t>A657</t>
  </si>
  <si>
    <t>A658</t>
  </si>
  <si>
    <t>A659</t>
  </si>
  <si>
    <t>A660</t>
  </si>
  <si>
    <t>A661</t>
  </si>
  <si>
    <t>A662</t>
  </si>
  <si>
    <t>A663</t>
  </si>
  <si>
    <t>A664</t>
  </si>
  <si>
    <t>A665</t>
  </si>
  <si>
    <t>A666</t>
  </si>
  <si>
    <t>A667</t>
  </si>
  <si>
    <t>A668</t>
  </si>
  <si>
    <t>A669</t>
  </si>
  <si>
    <t>A670</t>
  </si>
  <si>
    <t>A671</t>
  </si>
  <si>
    <t>A672</t>
  </si>
  <si>
    <t>A673</t>
  </si>
  <si>
    <t>A674</t>
  </si>
  <si>
    <t>A675</t>
  </si>
  <si>
    <t>A676</t>
  </si>
  <si>
    <t>A677</t>
  </si>
  <si>
    <t>A678</t>
  </si>
  <si>
    <t>A679</t>
  </si>
  <si>
    <t>A680</t>
  </si>
  <si>
    <t>A681</t>
  </si>
  <si>
    <t>A682</t>
  </si>
  <si>
    <t>A683</t>
  </si>
  <si>
    <t>A684</t>
  </si>
  <si>
    <t>A685</t>
  </si>
  <si>
    <t>A686</t>
  </si>
  <si>
    <t>A687</t>
  </si>
  <si>
    <t>A688</t>
  </si>
  <si>
    <t>A689</t>
  </si>
  <si>
    <t>A690</t>
  </si>
  <si>
    <t>A691</t>
  </si>
  <si>
    <t>A692</t>
  </si>
  <si>
    <t>A693</t>
  </si>
  <si>
    <t>A694</t>
  </si>
  <si>
    <t>A695</t>
  </si>
  <si>
    <t>A696</t>
  </si>
  <si>
    <t>A697</t>
  </si>
  <si>
    <t>A698</t>
  </si>
  <si>
    <t>A699</t>
  </si>
  <si>
    <t>A700</t>
  </si>
  <si>
    <t>A701</t>
  </si>
  <si>
    <t>A702</t>
  </si>
  <si>
    <t>A703</t>
  </si>
  <si>
    <t>A704</t>
  </si>
  <si>
    <t>A705</t>
  </si>
  <si>
    <t>A706</t>
  </si>
  <si>
    <t>A707</t>
  </si>
  <si>
    <t>A708</t>
  </si>
  <si>
    <t>A709</t>
  </si>
  <si>
    <t>A710</t>
  </si>
  <si>
    <t>A711</t>
  </si>
  <si>
    <t>A712</t>
  </si>
  <si>
    <t>A713</t>
  </si>
  <si>
    <t>A714</t>
  </si>
  <si>
    <t>A715</t>
  </si>
  <si>
    <t>A716</t>
  </si>
  <si>
    <t>A717</t>
  </si>
  <si>
    <t>A718</t>
  </si>
  <si>
    <t>A719</t>
  </si>
  <si>
    <t>A720</t>
  </si>
  <si>
    <t>A721</t>
  </si>
  <si>
    <t>A722</t>
  </si>
  <si>
    <t>A723</t>
  </si>
  <si>
    <t>A724</t>
  </si>
  <si>
    <t>A725</t>
  </si>
  <si>
    <t>A726</t>
  </si>
  <si>
    <t>A727</t>
  </si>
  <si>
    <t>A728</t>
  </si>
  <si>
    <t>A729</t>
  </si>
  <si>
    <t>A730</t>
  </si>
  <si>
    <t>A731</t>
  </si>
  <si>
    <t>A732</t>
  </si>
  <si>
    <t>A733</t>
  </si>
  <si>
    <t>A734</t>
  </si>
  <si>
    <t>A735</t>
  </si>
  <si>
    <t>A736</t>
  </si>
  <si>
    <t>A737</t>
  </si>
  <si>
    <t>A738</t>
  </si>
  <si>
    <t>A739</t>
  </si>
  <si>
    <t>A740</t>
  </si>
  <si>
    <t>A741</t>
  </si>
  <si>
    <t>A742</t>
  </si>
  <si>
    <t>A743</t>
  </si>
  <si>
    <t>A744</t>
  </si>
  <si>
    <t>A745</t>
  </si>
  <si>
    <t>A746</t>
  </si>
  <si>
    <t>A747</t>
  </si>
  <si>
    <t>A748</t>
  </si>
  <si>
    <t>A749</t>
  </si>
  <si>
    <t>A750</t>
  </si>
  <si>
    <t>A751</t>
  </si>
  <si>
    <t>A752</t>
  </si>
  <si>
    <t>A753</t>
  </si>
  <si>
    <t>A754</t>
  </si>
  <si>
    <t>A755</t>
  </si>
  <si>
    <t>A756</t>
  </si>
  <si>
    <t>A757</t>
  </si>
  <si>
    <t>A758</t>
  </si>
  <si>
    <t>A759</t>
  </si>
  <si>
    <t>A760</t>
  </si>
  <si>
    <t>A761</t>
  </si>
  <si>
    <t>A762</t>
  </si>
  <si>
    <t>A763</t>
  </si>
  <si>
    <t>A764</t>
  </si>
  <si>
    <t>A765</t>
  </si>
  <si>
    <t>A766</t>
  </si>
  <si>
    <t>A767</t>
  </si>
  <si>
    <t>A768</t>
  </si>
  <si>
    <t>A769</t>
  </si>
  <si>
    <t>A770</t>
  </si>
  <si>
    <t>A771</t>
  </si>
  <si>
    <t>A772</t>
  </si>
  <si>
    <t>A773</t>
  </si>
  <si>
    <t>A774</t>
  </si>
  <si>
    <t>A775</t>
  </si>
  <si>
    <t>A776</t>
  </si>
  <si>
    <t>A777</t>
  </si>
  <si>
    <t>A778</t>
  </si>
  <si>
    <t>A779</t>
  </si>
  <si>
    <t>A780</t>
  </si>
  <si>
    <t>A781</t>
  </si>
  <si>
    <t>A782</t>
  </si>
  <si>
    <t>A783</t>
  </si>
  <si>
    <t>A784</t>
  </si>
  <si>
    <t>A785</t>
  </si>
  <si>
    <t>A786</t>
  </si>
  <si>
    <t>A787</t>
  </si>
  <si>
    <t>A788</t>
  </si>
  <si>
    <t>A789</t>
  </si>
  <si>
    <t>A790</t>
  </si>
  <si>
    <t>A791</t>
  </si>
  <si>
    <t>A792</t>
  </si>
  <si>
    <t>A793</t>
  </si>
  <si>
    <t>A794</t>
  </si>
  <si>
    <t>A795</t>
  </si>
  <si>
    <t>A796</t>
  </si>
  <si>
    <t>A797</t>
  </si>
  <si>
    <t>A798</t>
  </si>
  <si>
    <t>A799</t>
  </si>
  <si>
    <t>A800</t>
  </si>
  <si>
    <t>A801</t>
  </si>
  <si>
    <t>A802</t>
  </si>
  <si>
    <t>A803</t>
  </si>
  <si>
    <t>A804</t>
  </si>
  <si>
    <t>A805</t>
  </si>
  <si>
    <t>A806</t>
  </si>
  <si>
    <t>A807</t>
  </si>
  <si>
    <t>A808</t>
  </si>
  <si>
    <t>A809</t>
  </si>
  <si>
    <t>A810</t>
  </si>
  <si>
    <t>A811</t>
  </si>
  <si>
    <t>A812</t>
  </si>
  <si>
    <t>A813</t>
  </si>
  <si>
    <t>A814</t>
  </si>
  <si>
    <t>A815</t>
  </si>
  <si>
    <t>A816</t>
  </si>
  <si>
    <t>A817</t>
  </si>
  <si>
    <t>A818</t>
  </si>
  <si>
    <t>A819</t>
  </si>
  <si>
    <t>A820</t>
  </si>
  <si>
    <t>A821</t>
  </si>
  <si>
    <t>A822</t>
  </si>
  <si>
    <t>A823</t>
  </si>
  <si>
    <t>A824</t>
  </si>
  <si>
    <t>A825</t>
  </si>
  <si>
    <t>A826</t>
  </si>
  <si>
    <t>A827</t>
  </si>
  <si>
    <t>A828</t>
  </si>
  <si>
    <t>A829</t>
  </si>
  <si>
    <t>A830</t>
  </si>
  <si>
    <t>A831</t>
  </si>
  <si>
    <t>A832</t>
  </si>
  <si>
    <t>A833</t>
  </si>
  <si>
    <t>A834</t>
  </si>
  <si>
    <t>A835</t>
  </si>
  <si>
    <t>A836</t>
  </si>
  <si>
    <t>A837</t>
  </si>
  <si>
    <t>A838</t>
  </si>
  <si>
    <t>A839</t>
  </si>
  <si>
    <t>A840</t>
  </si>
  <si>
    <t>A841</t>
  </si>
  <si>
    <t>A842</t>
  </si>
  <si>
    <t>A843</t>
  </si>
  <si>
    <t>A844</t>
  </si>
  <si>
    <t>A845</t>
  </si>
  <si>
    <t>A846</t>
  </si>
  <si>
    <t>A847</t>
  </si>
  <si>
    <t>A848</t>
  </si>
  <si>
    <t>A849</t>
  </si>
  <si>
    <t>A850</t>
  </si>
  <si>
    <t>A851</t>
  </si>
  <si>
    <t>A852</t>
  </si>
  <si>
    <t>A853</t>
  </si>
  <si>
    <t>A854</t>
  </si>
  <si>
    <t>A855</t>
  </si>
  <si>
    <t>A856</t>
  </si>
  <si>
    <t>A857</t>
  </si>
  <si>
    <t>A858</t>
  </si>
  <si>
    <t>A859</t>
  </si>
  <si>
    <t>A860</t>
  </si>
  <si>
    <t>A861</t>
  </si>
  <si>
    <t>A862</t>
  </si>
  <si>
    <t>A863</t>
  </si>
  <si>
    <t>A864</t>
  </si>
  <si>
    <t>A865</t>
  </si>
  <si>
    <t>A866</t>
  </si>
  <si>
    <t>A867</t>
  </si>
  <si>
    <t>A868</t>
  </si>
  <si>
    <t>A869</t>
  </si>
  <si>
    <t>A870</t>
  </si>
  <si>
    <t>A871</t>
  </si>
  <si>
    <t>A872</t>
  </si>
  <si>
    <t>A873</t>
  </si>
  <si>
    <t>A874</t>
  </si>
  <si>
    <t>A875</t>
  </si>
  <si>
    <t>A876</t>
  </si>
  <si>
    <t>A877</t>
  </si>
  <si>
    <t>A878</t>
  </si>
  <si>
    <t>A879</t>
  </si>
  <si>
    <t>A880</t>
  </si>
  <si>
    <t>A881</t>
  </si>
  <si>
    <t>A882</t>
  </si>
  <si>
    <t>A883</t>
  </si>
  <si>
    <t>A884</t>
  </si>
  <si>
    <t>A885</t>
  </si>
  <si>
    <t>A886</t>
  </si>
  <si>
    <t>A887</t>
  </si>
  <si>
    <t>A888</t>
  </si>
  <si>
    <t>A889</t>
  </si>
  <si>
    <t>A890</t>
  </si>
  <si>
    <t>A891</t>
  </si>
  <si>
    <t>A892</t>
  </si>
  <si>
    <t>A893</t>
  </si>
  <si>
    <t>A894</t>
  </si>
  <si>
    <t>A895</t>
  </si>
  <si>
    <t>A896</t>
  </si>
  <si>
    <t>A897</t>
  </si>
  <si>
    <t>A898</t>
  </si>
  <si>
    <t>A899</t>
  </si>
  <si>
    <t>A900</t>
  </si>
  <si>
    <t>A901</t>
  </si>
  <si>
    <t>A902</t>
  </si>
  <si>
    <t>A903</t>
  </si>
  <si>
    <t>A904</t>
  </si>
  <si>
    <t>A905</t>
  </si>
  <si>
    <t>A906</t>
  </si>
  <si>
    <t>A907</t>
  </si>
  <si>
    <t>A908</t>
  </si>
  <si>
    <t>A909</t>
  </si>
  <si>
    <t>A910</t>
  </si>
  <si>
    <t>A911</t>
  </si>
  <si>
    <t>A912</t>
  </si>
  <si>
    <t>A913</t>
  </si>
  <si>
    <t>A914</t>
  </si>
  <si>
    <t>A915</t>
  </si>
  <si>
    <t>A916</t>
  </si>
  <si>
    <t>A917</t>
  </si>
  <si>
    <t>A918</t>
  </si>
  <si>
    <t>A919</t>
  </si>
  <si>
    <t>A920</t>
  </si>
  <si>
    <t>A921</t>
  </si>
  <si>
    <t>A922</t>
  </si>
  <si>
    <t>A923</t>
  </si>
  <si>
    <t>A924</t>
  </si>
  <si>
    <t>A925</t>
  </si>
  <si>
    <t>A926</t>
  </si>
  <si>
    <t>A927</t>
  </si>
  <si>
    <t>A928</t>
  </si>
  <si>
    <t>A929</t>
  </si>
  <si>
    <t>A930</t>
  </si>
  <si>
    <t>A931</t>
  </si>
  <si>
    <t>A932</t>
  </si>
  <si>
    <t>A933</t>
  </si>
  <si>
    <t>A934</t>
  </si>
  <si>
    <t>A935</t>
  </si>
  <si>
    <t>A936</t>
  </si>
  <si>
    <t>A937</t>
  </si>
  <si>
    <t>A938</t>
  </si>
  <si>
    <t>A939</t>
  </si>
  <si>
    <t>A940</t>
  </si>
  <si>
    <t>A941</t>
  </si>
  <si>
    <t>NURSERY ONE</t>
  </si>
  <si>
    <t>30/03/2016</t>
  </si>
  <si>
    <t>15/02/2017</t>
  </si>
  <si>
    <t>FEMALE</t>
  </si>
  <si>
    <t>08/03/2017</t>
  </si>
  <si>
    <t>12/09/2016</t>
  </si>
  <si>
    <t>01/06/2017</t>
  </si>
  <si>
    <t>NURSERY TWO</t>
  </si>
  <si>
    <t>04/07/0214</t>
  </si>
  <si>
    <t>KINDERGARTEN ONE</t>
  </si>
  <si>
    <t>30/12/2014</t>
  </si>
  <si>
    <t>05/11/2013</t>
  </si>
  <si>
    <t>24/01/2013</t>
  </si>
  <si>
    <t>29/04/2014</t>
  </si>
  <si>
    <t>KINDERGARTEN TWO</t>
  </si>
  <si>
    <t>05/07/2013</t>
  </si>
  <si>
    <t>PRIMARY ONE</t>
  </si>
  <si>
    <t>PRIMARY TWO</t>
  </si>
  <si>
    <t>17/11/2009</t>
  </si>
  <si>
    <t>PRIMARY THREE</t>
  </si>
  <si>
    <t>22/05/2008</t>
  </si>
  <si>
    <t>02/05/2009</t>
  </si>
  <si>
    <t>PRIMARY FOUR</t>
  </si>
  <si>
    <t>PRIMARY FIVE</t>
  </si>
  <si>
    <t>PRIMARY SIX</t>
  </si>
  <si>
    <t>FORM ONE</t>
  </si>
  <si>
    <t>30/05/2006</t>
  </si>
  <si>
    <t>FORM TWO</t>
  </si>
  <si>
    <t>FORM THREE</t>
  </si>
  <si>
    <t>15/4/2016</t>
  </si>
  <si>
    <t>0546588926</t>
  </si>
  <si>
    <t>0201161068</t>
  </si>
  <si>
    <t>0545851279</t>
  </si>
  <si>
    <t>0543810300</t>
  </si>
  <si>
    <t>0508893823</t>
  </si>
  <si>
    <t>0248991393</t>
  </si>
  <si>
    <t>0240476287</t>
  </si>
  <si>
    <t>0244941770</t>
  </si>
  <si>
    <t>0203174985</t>
  </si>
  <si>
    <t>0248205772</t>
  </si>
  <si>
    <t>0242736498</t>
  </si>
  <si>
    <t>0546360589</t>
  </si>
  <si>
    <t>054428293</t>
  </si>
  <si>
    <t>0202129384</t>
  </si>
  <si>
    <t>0243760113</t>
  </si>
  <si>
    <t>0243452762</t>
  </si>
  <si>
    <t>0540881193</t>
  </si>
  <si>
    <t>0203760954</t>
  </si>
  <si>
    <t>0500169160</t>
  </si>
  <si>
    <t>0240775305</t>
  </si>
  <si>
    <t>0245496665</t>
  </si>
  <si>
    <t>0249116984</t>
  </si>
  <si>
    <t>0244946017</t>
  </si>
  <si>
    <t>0243816974</t>
  </si>
  <si>
    <t>0248920919</t>
  </si>
  <si>
    <t>0245279931</t>
  </si>
  <si>
    <t>0242852445</t>
  </si>
  <si>
    <t>0204848350</t>
  </si>
  <si>
    <t>0248993464</t>
  </si>
  <si>
    <t>0242293646</t>
  </si>
  <si>
    <t>0208084460</t>
  </si>
  <si>
    <t>0209115745</t>
  </si>
  <si>
    <t>0504251809</t>
  </si>
  <si>
    <t>0504121016</t>
  </si>
  <si>
    <t>0202129442/0505965265</t>
  </si>
  <si>
    <t>0205794837</t>
  </si>
  <si>
    <t>0544565163</t>
  </si>
  <si>
    <t>0248603584</t>
  </si>
  <si>
    <t>0244939364</t>
  </si>
  <si>
    <t>054898111</t>
  </si>
  <si>
    <t>0554706814</t>
  </si>
  <si>
    <t>0242922607</t>
  </si>
  <si>
    <t>0248519850</t>
  </si>
  <si>
    <t>0549921196</t>
  </si>
  <si>
    <t>0249696150/024026477</t>
  </si>
  <si>
    <t>0246031539</t>
  </si>
  <si>
    <t>0542580270</t>
  </si>
  <si>
    <t>0242087476/0248232664</t>
  </si>
  <si>
    <t>0209657158</t>
  </si>
  <si>
    <t>0501013242</t>
  </si>
  <si>
    <t>0542599629</t>
  </si>
  <si>
    <t>0507563482</t>
  </si>
  <si>
    <t>0208913318/0243905829</t>
  </si>
  <si>
    <t>0505752374</t>
  </si>
  <si>
    <t>0241099442</t>
  </si>
  <si>
    <t>0244573712</t>
  </si>
  <si>
    <t>0205248581/0503598281</t>
  </si>
  <si>
    <t>0249808049</t>
  </si>
  <si>
    <t>0541101264</t>
  </si>
  <si>
    <t>0243889115</t>
  </si>
  <si>
    <t>0558423137</t>
  </si>
  <si>
    <t>0245371090</t>
  </si>
  <si>
    <t>0203182355/0505078134</t>
  </si>
  <si>
    <t>0209895239</t>
  </si>
  <si>
    <t>0246383565/0207659499</t>
  </si>
  <si>
    <t>0500348723</t>
  </si>
  <si>
    <t>0206307159/0207607033</t>
  </si>
  <si>
    <t>0547102288</t>
  </si>
  <si>
    <t>0243324062</t>
  </si>
  <si>
    <t>0247799164</t>
  </si>
  <si>
    <t>0504867014</t>
  </si>
  <si>
    <t>0246813392/0508282170</t>
  </si>
  <si>
    <t>0200546074</t>
  </si>
  <si>
    <t>0502215882</t>
  </si>
  <si>
    <t>0242292045</t>
  </si>
  <si>
    <t>0502971313</t>
  </si>
  <si>
    <t>0204108944</t>
  </si>
  <si>
    <t>0543717027/0505181263</t>
  </si>
  <si>
    <t>0549320136</t>
  </si>
  <si>
    <t>0208676910</t>
  </si>
  <si>
    <t>0206413180/0241537939</t>
  </si>
  <si>
    <t>0248064820/0206332572</t>
  </si>
  <si>
    <t>0203058643</t>
  </si>
  <si>
    <t>0246904640</t>
  </si>
  <si>
    <t>0502391900</t>
  </si>
  <si>
    <t>0247695203</t>
  </si>
  <si>
    <t>0545196456</t>
  </si>
  <si>
    <t>0558225934</t>
  </si>
  <si>
    <t>0205981066</t>
  </si>
  <si>
    <t>0509260397</t>
  </si>
  <si>
    <t>0243721669</t>
  </si>
  <si>
    <t>0540802364</t>
  </si>
  <si>
    <t>0508281805</t>
  </si>
  <si>
    <t>0243158230</t>
  </si>
  <si>
    <t>0242902993</t>
  </si>
  <si>
    <t>0248646744</t>
  </si>
  <si>
    <t>0547957510</t>
  </si>
  <si>
    <t>0509491897/0200540964</t>
  </si>
  <si>
    <t>0205581701</t>
  </si>
  <si>
    <t>0240995096</t>
  </si>
  <si>
    <t>0544838906</t>
  </si>
  <si>
    <t>0205352117</t>
  </si>
  <si>
    <t>0245673554/0509120957</t>
  </si>
  <si>
    <t>0206409681</t>
  </si>
  <si>
    <t>0247487202</t>
  </si>
  <si>
    <t>0246125221</t>
  </si>
  <si>
    <t>0248233527</t>
  </si>
  <si>
    <t>0246368658</t>
  </si>
  <si>
    <t>0246209621</t>
  </si>
  <si>
    <t>0543717027/ 0505781263</t>
  </si>
  <si>
    <t>0243708999</t>
  </si>
  <si>
    <t>0542990566</t>
  </si>
  <si>
    <t>0241674712</t>
  </si>
  <si>
    <t>0245152026</t>
  </si>
  <si>
    <t>0508388569</t>
  </si>
  <si>
    <t>0246079524</t>
  </si>
  <si>
    <t>0505182523</t>
  </si>
  <si>
    <t>0206653437</t>
  </si>
  <si>
    <t>0245436362</t>
  </si>
  <si>
    <t>0200748739</t>
  </si>
  <si>
    <t>0541994031/0241486818</t>
  </si>
  <si>
    <t>0206660658</t>
  </si>
  <si>
    <t>0245774094</t>
  </si>
  <si>
    <t>0506561474</t>
  </si>
  <si>
    <t>0243574015/0542991755</t>
  </si>
  <si>
    <t>0241160432</t>
  </si>
  <si>
    <t>0544105409</t>
  </si>
  <si>
    <t>02499902281</t>
  </si>
  <si>
    <t>0543803739</t>
  </si>
  <si>
    <t>0541588190</t>
  </si>
  <si>
    <t>0246101631/0245282738</t>
  </si>
  <si>
    <t>055975596</t>
  </si>
  <si>
    <t>0547488903/0204517492</t>
  </si>
  <si>
    <t>0244091715</t>
  </si>
  <si>
    <t>0241492414</t>
  </si>
  <si>
    <t>0547700045</t>
  </si>
  <si>
    <t>0249485315</t>
  </si>
  <si>
    <t>0248482816</t>
  </si>
  <si>
    <t>0201654913</t>
  </si>
  <si>
    <t>0209266248</t>
  </si>
  <si>
    <t>0246836689</t>
  </si>
  <si>
    <t>0209716939</t>
  </si>
  <si>
    <t>0246013037</t>
  </si>
  <si>
    <t>0541593337</t>
  </si>
  <si>
    <t>0506951343</t>
  </si>
  <si>
    <t>0243011048</t>
  </si>
  <si>
    <t>0557675708</t>
  </si>
  <si>
    <t>0200319435</t>
  </si>
  <si>
    <t>024953851</t>
  </si>
  <si>
    <t>0206319049</t>
  </si>
  <si>
    <t>0503615688</t>
  </si>
  <si>
    <t>0248992830</t>
  </si>
  <si>
    <t>0246606543</t>
  </si>
  <si>
    <t>0508259837</t>
  </si>
  <si>
    <t>0247400549</t>
  </si>
  <si>
    <t>024828384</t>
  </si>
  <si>
    <t>0208380842/0541100620</t>
  </si>
  <si>
    <t>0246231688</t>
  </si>
  <si>
    <t>0242739972</t>
  </si>
  <si>
    <t>0246582046</t>
  </si>
  <si>
    <t>0249225260</t>
  </si>
  <si>
    <t>0240392908</t>
  </si>
  <si>
    <t>0201116918</t>
  </si>
  <si>
    <t>0248359986</t>
  </si>
  <si>
    <t>0246041146</t>
  </si>
  <si>
    <t>0544851359</t>
  </si>
  <si>
    <t>0242106653</t>
  </si>
  <si>
    <t>0549924740</t>
  </si>
  <si>
    <t>0547390984</t>
  </si>
  <si>
    <t>0549084294</t>
  </si>
  <si>
    <t>0547065215</t>
  </si>
  <si>
    <t>0245343544/0242357183</t>
  </si>
  <si>
    <t>050419878</t>
  </si>
  <si>
    <t>0249938977</t>
  </si>
  <si>
    <t>0247185334/0505183300</t>
  </si>
  <si>
    <t>0243905829</t>
  </si>
  <si>
    <t>0541997933</t>
  </si>
  <si>
    <t>0206297596</t>
  </si>
  <si>
    <t>0249807537</t>
  </si>
  <si>
    <t>0245374147</t>
  </si>
  <si>
    <t>0542919716</t>
  </si>
  <si>
    <t>0505078134</t>
  </si>
  <si>
    <t>0204849703</t>
  </si>
  <si>
    <t>0245794612</t>
  </si>
  <si>
    <t>0505718759</t>
  </si>
  <si>
    <t>0203840464/0204849705</t>
  </si>
  <si>
    <t>05543843873</t>
  </si>
  <si>
    <t>0504379895</t>
  </si>
  <si>
    <t>0247858290</t>
  </si>
  <si>
    <t>0247844557</t>
  </si>
  <si>
    <t>0247803651</t>
  </si>
  <si>
    <t>0246932545</t>
  </si>
  <si>
    <t>0545402945/0540854209</t>
  </si>
  <si>
    <t>0248273202/0502971313</t>
  </si>
  <si>
    <t>0248334995</t>
  </si>
  <si>
    <t>0206661758</t>
  </si>
  <si>
    <t>0544844183</t>
  </si>
  <si>
    <t>0240436992</t>
  </si>
  <si>
    <t>0248232664</t>
  </si>
  <si>
    <t>02092662480</t>
  </si>
  <si>
    <t>0549306000</t>
  </si>
  <si>
    <t>0205909289</t>
  </si>
  <si>
    <t>0508855123</t>
  </si>
  <si>
    <t>0200574651</t>
  </si>
  <si>
    <t>0549921194</t>
  </si>
  <si>
    <t>0549080404</t>
  </si>
  <si>
    <t>0245282247</t>
  </si>
  <si>
    <t>0206205431</t>
  </si>
  <si>
    <t>0540854209</t>
  </si>
  <si>
    <t>0245368544</t>
  </si>
  <si>
    <t>0243377500</t>
  </si>
  <si>
    <t>0246101723</t>
  </si>
  <si>
    <t>0551947971/0505747025</t>
  </si>
  <si>
    <t>0248998625</t>
  </si>
  <si>
    <t>0244167942/0207826525</t>
  </si>
  <si>
    <t>0509979322/0242293646</t>
  </si>
  <si>
    <t>0206379694</t>
  </si>
  <si>
    <t>0242613632</t>
  </si>
  <si>
    <t>0545435502</t>
  </si>
  <si>
    <t>0547073674</t>
  </si>
  <si>
    <t>0546094257</t>
  </si>
  <si>
    <t>0206440402</t>
  </si>
  <si>
    <t>0245722767</t>
  </si>
  <si>
    <t>0559144301</t>
  </si>
  <si>
    <t>0245374126</t>
  </si>
  <si>
    <t>0202350660</t>
  </si>
  <si>
    <t>0245276741</t>
  </si>
  <si>
    <t>0242356169</t>
  </si>
  <si>
    <t>0241712345</t>
  </si>
  <si>
    <t>0242820811</t>
  </si>
  <si>
    <t>0504198953</t>
  </si>
  <si>
    <t>0242719134</t>
  </si>
  <si>
    <t>0245878634</t>
  </si>
  <si>
    <t>0248710367</t>
  </si>
  <si>
    <t>0240405134</t>
  </si>
  <si>
    <t>0554285732</t>
  </si>
  <si>
    <t>0249161948</t>
  </si>
  <si>
    <t>0247139881</t>
  </si>
  <si>
    <t>0245627841</t>
  </si>
  <si>
    <t>0248270222</t>
  </si>
  <si>
    <t>0241450506</t>
  </si>
  <si>
    <t>0502097925</t>
  </si>
  <si>
    <t>0542458569</t>
  </si>
  <si>
    <t>0248943791</t>
  </si>
  <si>
    <t>0241600193</t>
  </si>
  <si>
    <t>0540525949</t>
  </si>
  <si>
    <t>0249587738/0242293301</t>
  </si>
  <si>
    <t>0550946662</t>
  </si>
  <si>
    <t>0505751565/0200546343</t>
  </si>
  <si>
    <t>0243412662/0244860962</t>
  </si>
  <si>
    <t>0240995181/0502245966</t>
  </si>
  <si>
    <t>0243233854/0505962702</t>
  </si>
  <si>
    <t>0205695342</t>
  </si>
  <si>
    <t>0248276334/0202227489</t>
  </si>
  <si>
    <t>0542599048</t>
  </si>
  <si>
    <t>0545149002</t>
  </si>
  <si>
    <t>0554687118</t>
  </si>
  <si>
    <t>0249312495</t>
  </si>
  <si>
    <t>0547069197</t>
  </si>
  <si>
    <t>0245804545</t>
  </si>
  <si>
    <t>0249115952</t>
  </si>
  <si>
    <t>0541621603</t>
  </si>
  <si>
    <t>0246688678/0206063936</t>
  </si>
  <si>
    <t>0558812447</t>
  </si>
  <si>
    <t>0245160707/0503619988</t>
  </si>
  <si>
    <t>05524290061</t>
  </si>
  <si>
    <t>0500351769</t>
  </si>
  <si>
    <t>0509020266</t>
  </si>
  <si>
    <t>0246210942</t>
  </si>
  <si>
    <t>0240773937</t>
  </si>
  <si>
    <t>0547844557</t>
  </si>
  <si>
    <t>0246838336</t>
  </si>
  <si>
    <t>0247305063</t>
  </si>
  <si>
    <t>0208762097/0207199800</t>
  </si>
  <si>
    <t>0246548200</t>
  </si>
  <si>
    <t>054199786</t>
  </si>
  <si>
    <t>0244807836</t>
  </si>
  <si>
    <t>0547941207</t>
  </si>
  <si>
    <t>0247055453</t>
  </si>
  <si>
    <t>0245279093</t>
  </si>
  <si>
    <t>0246703267/0249354394</t>
  </si>
  <si>
    <t>0557675708/0504227028</t>
  </si>
  <si>
    <t>0262115069</t>
  </si>
  <si>
    <t>0544840096</t>
  </si>
  <si>
    <t>0547065215/0200575879</t>
  </si>
  <si>
    <t>0206408690/05448356624</t>
  </si>
  <si>
    <t>05057518561/0243716376</t>
  </si>
  <si>
    <t>0243716132</t>
  </si>
  <si>
    <t>0542439917</t>
  </si>
  <si>
    <t>0277793080/0554487824</t>
  </si>
  <si>
    <t>0544861359</t>
  </si>
  <si>
    <t>0547537219</t>
  </si>
  <si>
    <t>0551257428</t>
  </si>
  <si>
    <t>0209517114/0243125428</t>
  </si>
  <si>
    <t>0240995096/0203775890</t>
  </si>
  <si>
    <t>0244692597</t>
  </si>
  <si>
    <t>0209287700/0541895757</t>
  </si>
  <si>
    <t>0246862706</t>
  </si>
  <si>
    <t>0245443098</t>
  </si>
  <si>
    <t>0545851279/0241344226</t>
  </si>
  <si>
    <t>0246804327</t>
  </si>
  <si>
    <t>0249248406</t>
  </si>
  <si>
    <t>0208941470</t>
  </si>
  <si>
    <t>0246292600</t>
  </si>
  <si>
    <t>02407766032/0508388569</t>
  </si>
  <si>
    <t>0502196409</t>
  </si>
  <si>
    <t>0245283592</t>
  </si>
  <si>
    <t>0245375352/0505221406</t>
  </si>
  <si>
    <t>0249231247</t>
  </si>
  <si>
    <t>0203913318</t>
  </si>
  <si>
    <t>0559756150</t>
  </si>
  <si>
    <t>0246013174</t>
  </si>
  <si>
    <t>0244028705</t>
  </si>
  <si>
    <t>0543035146</t>
  </si>
  <si>
    <t>0209895239/0241652860</t>
  </si>
  <si>
    <t>0243955563</t>
  </si>
  <si>
    <t>0245224094</t>
  </si>
  <si>
    <t>0506165474</t>
  </si>
  <si>
    <t>0242910165</t>
  </si>
  <si>
    <t>0507549173</t>
  </si>
  <si>
    <t>0241697768</t>
  </si>
  <si>
    <t>0208987131</t>
  </si>
  <si>
    <t>055438443873</t>
  </si>
  <si>
    <t>0551354938</t>
  </si>
  <si>
    <t>0541598252</t>
  </si>
  <si>
    <t>0240487120</t>
  </si>
  <si>
    <t>0246813392</t>
  </si>
  <si>
    <t>0246456828</t>
  </si>
  <si>
    <t>055161247/0559462342</t>
  </si>
  <si>
    <t>0206633996</t>
  </si>
  <si>
    <t>0242087479</t>
  </si>
  <si>
    <t>0542653920</t>
  </si>
  <si>
    <t>0505412819</t>
  </si>
  <si>
    <t>0248372218</t>
  </si>
  <si>
    <t>0207737197</t>
  </si>
  <si>
    <t>0249611206</t>
  </si>
  <si>
    <t>0209716937</t>
  </si>
  <si>
    <t>0241576874</t>
  </si>
  <si>
    <t>0249767015/0504378907</t>
  </si>
  <si>
    <t>0503612016</t>
  </si>
  <si>
    <t>0203177057</t>
  </si>
  <si>
    <t>0241877136</t>
  </si>
  <si>
    <t>0207451634</t>
  </si>
  <si>
    <t>0248276430</t>
  </si>
  <si>
    <t>0246383565</t>
  </si>
  <si>
    <t>0541100620</t>
  </si>
  <si>
    <t>0241600031</t>
  </si>
  <si>
    <t>0201088709</t>
  </si>
  <si>
    <t>0248273232</t>
  </si>
  <si>
    <t>0242312367</t>
  </si>
  <si>
    <t>0509151519</t>
  </si>
  <si>
    <t>0209462863</t>
  </si>
  <si>
    <t>0541597500</t>
  </si>
  <si>
    <t>0542043201</t>
  </si>
  <si>
    <t>0246123221</t>
  </si>
  <si>
    <t>0243837579</t>
  </si>
  <si>
    <t>0247808570/0542094484</t>
  </si>
  <si>
    <t>0546829490</t>
  </si>
  <si>
    <t>0506110303/0248991329</t>
  </si>
  <si>
    <t>0201161608/0203148107</t>
  </si>
  <si>
    <t>0544911806</t>
  </si>
  <si>
    <t>0208041405</t>
  </si>
  <si>
    <t>0247436745</t>
  </si>
  <si>
    <t>0244120018</t>
  </si>
  <si>
    <t>0249651613</t>
  </si>
  <si>
    <t>0540874692</t>
  </si>
  <si>
    <t>0502394462</t>
  </si>
  <si>
    <t>0249833637</t>
  </si>
  <si>
    <t>0246592463</t>
  </si>
  <si>
    <t>0545456020</t>
  </si>
  <si>
    <t>0248233355</t>
  </si>
  <si>
    <t>0205696868</t>
  </si>
  <si>
    <t>0545187616</t>
  </si>
  <si>
    <t>0206319049/0249485315</t>
  </si>
  <si>
    <t>0242054053</t>
  </si>
  <si>
    <t>0246688678</t>
  </si>
  <si>
    <t>0245978911</t>
  </si>
  <si>
    <t>0248702747</t>
  </si>
  <si>
    <t>0540202306</t>
  </si>
  <si>
    <t>0245735942</t>
  </si>
  <si>
    <t>0540587955/0248255894</t>
  </si>
  <si>
    <t>0201820297</t>
  </si>
  <si>
    <t>0243784543</t>
  </si>
  <si>
    <t>0570087116</t>
  </si>
  <si>
    <t>0501424758</t>
  </si>
  <si>
    <t>0203100689</t>
  </si>
  <si>
    <t>0549914018</t>
  </si>
  <si>
    <t>0245834433</t>
  </si>
  <si>
    <t>0509260392</t>
  </si>
  <si>
    <t>0554711469/0545190674</t>
  </si>
  <si>
    <t>0554711469</t>
  </si>
  <si>
    <t>0249544961</t>
  </si>
  <si>
    <t>0559144811</t>
  </si>
  <si>
    <t>0503615687</t>
  </si>
  <si>
    <t>0545631015</t>
  </si>
  <si>
    <t>0208398110</t>
  </si>
  <si>
    <t>0206441385</t>
  </si>
  <si>
    <t>0201234515</t>
  </si>
  <si>
    <t>0241817754</t>
  </si>
  <si>
    <t>0248499450</t>
  </si>
  <si>
    <t>0508410300</t>
  </si>
  <si>
    <t>0507120773</t>
  </si>
  <si>
    <t>0244360542</t>
  </si>
  <si>
    <t>0245283572</t>
  </si>
  <si>
    <t>0245284680</t>
  </si>
  <si>
    <t>0245308852</t>
  </si>
  <si>
    <t>0249439995</t>
  </si>
  <si>
    <t>0544549424</t>
  </si>
  <si>
    <t>0240124706</t>
  </si>
  <si>
    <t>0241486818</t>
  </si>
  <si>
    <t>0204849705</t>
  </si>
  <si>
    <t>0203066917</t>
  </si>
  <si>
    <t>0208504316/0205490865</t>
  </si>
  <si>
    <t>0204363620</t>
  </si>
  <si>
    <t>0201582142</t>
  </si>
  <si>
    <t>0268013229</t>
  </si>
  <si>
    <t>0247550882</t>
  </si>
  <si>
    <t>0249123968</t>
  </si>
  <si>
    <t>0245282734</t>
  </si>
  <si>
    <t>0500456055</t>
  </si>
  <si>
    <t>0247432244</t>
  </si>
  <si>
    <t>0243769979</t>
  </si>
  <si>
    <t>0209659740</t>
  </si>
  <si>
    <t>0245283585</t>
  </si>
  <si>
    <t>0241364172</t>
  </si>
  <si>
    <t>0206188594</t>
  </si>
  <si>
    <t>0547856145</t>
  </si>
  <si>
    <t>0544684452</t>
  </si>
  <si>
    <t>0244881069</t>
  </si>
  <si>
    <t>0244876057</t>
  </si>
  <si>
    <t>0248992794/0547060568</t>
  </si>
  <si>
    <t>0502982555</t>
  </si>
  <si>
    <t>0245373077</t>
  </si>
  <si>
    <t>0209716900</t>
  </si>
  <si>
    <t>0243285398</t>
  </si>
  <si>
    <t>0203899456</t>
  </si>
  <si>
    <t>0246580246</t>
  </si>
  <si>
    <t>0205794837/0546966383</t>
  </si>
  <si>
    <t>0203516841</t>
  </si>
  <si>
    <t>0246261663</t>
  </si>
  <si>
    <t>0549601912</t>
  </si>
  <si>
    <t>0245368614</t>
  </si>
  <si>
    <t>0202227489</t>
  </si>
  <si>
    <t>0245794011</t>
  </si>
  <si>
    <t>0243341261</t>
  </si>
  <si>
    <t>0245804833</t>
  </si>
  <si>
    <t>0241209098</t>
  </si>
  <si>
    <t>0248044885</t>
  </si>
  <si>
    <t>0240777553</t>
  </si>
  <si>
    <t>0548480257</t>
  </si>
  <si>
    <t>0508900536</t>
  </si>
  <si>
    <t>0542011111</t>
  </si>
  <si>
    <t>0542756519</t>
  </si>
  <si>
    <t>0207240178</t>
  </si>
  <si>
    <t>0245282768</t>
  </si>
  <si>
    <t>0246210969</t>
  </si>
  <si>
    <t>0245828384</t>
  </si>
  <si>
    <t>0504376895</t>
  </si>
  <si>
    <t>0500450794</t>
  </si>
  <si>
    <t>0240995181</t>
  </si>
  <si>
    <t>0206635221</t>
  </si>
  <si>
    <t>0546918111</t>
  </si>
  <si>
    <t>0246012370</t>
  </si>
  <si>
    <t>0204517492</t>
  </si>
  <si>
    <t>0505182420</t>
  </si>
  <si>
    <t>0241711584</t>
  </si>
  <si>
    <t>0206689213</t>
  </si>
  <si>
    <t>0242087476</t>
  </si>
  <si>
    <t>0544593870</t>
  </si>
  <si>
    <t>0505130050</t>
  </si>
  <si>
    <t>0201380483</t>
  </si>
  <si>
    <t>0243862019</t>
  </si>
  <si>
    <t>0205886829</t>
  </si>
  <si>
    <t>0207389977</t>
  </si>
  <si>
    <t>0245509992</t>
  </si>
  <si>
    <t>0240436660</t>
  </si>
  <si>
    <t>0208762097</t>
  </si>
  <si>
    <t>0247156096</t>
  </si>
  <si>
    <t>0245535425</t>
  </si>
  <si>
    <t>0201152881</t>
  </si>
  <si>
    <t>0242657571</t>
  </si>
  <si>
    <t>0508854485</t>
  </si>
  <si>
    <t>0203775890</t>
  </si>
  <si>
    <t>0249354394</t>
  </si>
  <si>
    <t>0200953628</t>
  </si>
  <si>
    <t>0242553049</t>
  </si>
  <si>
    <t>0206557607</t>
  </si>
  <si>
    <t>0543301809</t>
  </si>
  <si>
    <t>0206927271</t>
  </si>
  <si>
    <t>0244840482/0206662845</t>
  </si>
  <si>
    <t>0247010466</t>
  </si>
  <si>
    <t>0242037624</t>
  </si>
  <si>
    <t>0240995062</t>
  </si>
  <si>
    <t>0505747377</t>
  </si>
  <si>
    <t>0547222703</t>
  </si>
  <si>
    <t>0500524897</t>
  </si>
  <si>
    <t>0547170007</t>
  </si>
  <si>
    <t>0541629578</t>
  </si>
  <si>
    <t>0248184845</t>
  </si>
  <si>
    <t>0246705801</t>
  </si>
  <si>
    <t>0247403266</t>
  </si>
  <si>
    <t>0246014711</t>
  </si>
  <si>
    <t>0248255806</t>
  </si>
  <si>
    <t>0249662727</t>
  </si>
  <si>
    <t>0209022548</t>
  </si>
  <si>
    <t>0247362030</t>
  </si>
  <si>
    <t>0506110417</t>
  </si>
  <si>
    <t>0207029613</t>
  </si>
  <si>
    <t>0504638934</t>
  </si>
  <si>
    <t>02017024110</t>
  </si>
  <si>
    <t>0241699442</t>
  </si>
  <si>
    <t>0541590905</t>
  </si>
  <si>
    <t>0241786020</t>
  </si>
  <si>
    <t>0241455680</t>
  </si>
  <si>
    <t>0244876044</t>
  </si>
  <si>
    <t>0503989229</t>
  </si>
  <si>
    <t>05449870331</t>
  </si>
  <si>
    <t>0544744732</t>
  </si>
  <si>
    <t>0246712783</t>
  </si>
  <si>
    <t>0246903350</t>
  </si>
  <si>
    <t>0248030232</t>
  </si>
  <si>
    <t>0248612477</t>
  </si>
  <si>
    <t>0248525548</t>
  </si>
  <si>
    <t>0508918650</t>
  </si>
  <si>
    <t>0243102555</t>
  </si>
  <si>
    <t>05061084557</t>
  </si>
  <si>
    <t>0206342923</t>
  </si>
  <si>
    <t>0557573298</t>
  </si>
  <si>
    <t>0204181761</t>
  </si>
  <si>
    <t>0546131928</t>
  </si>
  <si>
    <t>0249388023</t>
  </si>
  <si>
    <t>0241092566</t>
  </si>
  <si>
    <t>0542533811</t>
  </si>
  <si>
    <t>0506653235</t>
  </si>
  <si>
    <t>0247587187</t>
  </si>
  <si>
    <t>0247414243</t>
  </si>
  <si>
    <t>0246721619</t>
  </si>
  <si>
    <t>0243779003</t>
  </si>
  <si>
    <t>0545662745</t>
  </si>
  <si>
    <t>0240436664</t>
  </si>
  <si>
    <t>0553165802</t>
  </si>
  <si>
    <t>0506953485</t>
  </si>
  <si>
    <t>0242583929</t>
  </si>
  <si>
    <t>0244764349</t>
  </si>
  <si>
    <t>0504227028</t>
  </si>
  <si>
    <t>0541591874</t>
  </si>
  <si>
    <t>0201221516</t>
  </si>
  <si>
    <t>0206411841</t>
  </si>
  <si>
    <t>0246284664</t>
  </si>
  <si>
    <t>050611165</t>
  </si>
  <si>
    <t>0249388233</t>
  </si>
  <si>
    <t>0548989111</t>
  </si>
  <si>
    <t>0243426645</t>
  </si>
  <si>
    <t>0244280986</t>
  </si>
  <si>
    <t>0203844536</t>
  </si>
  <si>
    <t>0244603998</t>
  </si>
  <si>
    <t>0200808810</t>
  </si>
  <si>
    <t>0240996055</t>
  </si>
  <si>
    <t>0544225682</t>
  </si>
  <si>
    <t>0546966383</t>
  </si>
  <si>
    <t>0203949837</t>
  </si>
  <si>
    <t>0200616537</t>
  </si>
  <si>
    <t>0247805984</t>
  </si>
  <si>
    <t>0509260379</t>
  </si>
  <si>
    <t>0244573852</t>
  </si>
  <si>
    <t>0549138035</t>
  </si>
  <si>
    <t>0207572268</t>
  </si>
  <si>
    <t>0508165161</t>
  </si>
  <si>
    <t>0245375253/0505221406</t>
  </si>
  <si>
    <t>0203098344</t>
  </si>
  <si>
    <t>0542219138</t>
  </si>
  <si>
    <t>0248232624</t>
  </si>
  <si>
    <t>0555111256</t>
  </si>
  <si>
    <t>0204174767</t>
  </si>
  <si>
    <t>0244860962</t>
  </si>
  <si>
    <t>0242857183</t>
  </si>
  <si>
    <t>0207451740</t>
  </si>
  <si>
    <t>0200616281</t>
  </si>
  <si>
    <t>0206076221</t>
  </si>
  <si>
    <t>0242980676</t>
  </si>
  <si>
    <t>0207271009</t>
  </si>
  <si>
    <t>0541201859</t>
  </si>
  <si>
    <t>0245797637</t>
  </si>
  <si>
    <t>0242921174</t>
  </si>
  <si>
    <t>0245266903</t>
  </si>
  <si>
    <t>0546822970</t>
  </si>
  <si>
    <t>0245847329</t>
  </si>
  <si>
    <t>0249365808</t>
  </si>
  <si>
    <t>0541516963</t>
  </si>
  <si>
    <t>0504875498</t>
  </si>
  <si>
    <t>0203843617</t>
  </si>
  <si>
    <t>0209196741</t>
  </si>
  <si>
    <t>0248992882</t>
  </si>
  <si>
    <t>0246013350</t>
  </si>
  <si>
    <t>0247438776</t>
  </si>
  <si>
    <t>0505143174</t>
  </si>
  <si>
    <t>0541962265</t>
  </si>
  <si>
    <t>0540217280</t>
  </si>
  <si>
    <t>0240446664</t>
  </si>
  <si>
    <t>0546988010</t>
  </si>
  <si>
    <t>0245929426</t>
  </si>
  <si>
    <t>0203177039</t>
  </si>
  <si>
    <t>0543300620</t>
  </si>
  <si>
    <t>0246177903</t>
  </si>
  <si>
    <t>0504158147</t>
  </si>
  <si>
    <t>0242860608</t>
  </si>
  <si>
    <t>0547964883</t>
  </si>
  <si>
    <t>0504993662</t>
  </si>
  <si>
    <t>0508388429</t>
  </si>
  <si>
    <t>0240121057</t>
  </si>
  <si>
    <t>0247415106</t>
  </si>
  <si>
    <t>0551257552</t>
  </si>
  <si>
    <t>0502391066</t>
  </si>
  <si>
    <t>0542310006</t>
  </si>
  <si>
    <t>0246101607</t>
  </si>
  <si>
    <t>0201474999</t>
  </si>
  <si>
    <t>0201117746</t>
  </si>
  <si>
    <t>0509014651</t>
  </si>
  <si>
    <t>0246078997</t>
  </si>
  <si>
    <t>0249271417</t>
  </si>
  <si>
    <t xml:space="preserve"> 0207240178</t>
  </si>
  <si>
    <t>0244280868</t>
  </si>
  <si>
    <t>0541598205</t>
  </si>
  <si>
    <t>0201234627</t>
  </si>
  <si>
    <t>0546340016</t>
  </si>
  <si>
    <t>0548746712</t>
  </si>
  <si>
    <t>0247402828</t>
  </si>
  <si>
    <t>054159337</t>
  </si>
  <si>
    <t>0203696223</t>
  </si>
  <si>
    <t>0246636200</t>
  </si>
  <si>
    <t>0245373246</t>
  </si>
  <si>
    <t>0245798026</t>
  </si>
  <si>
    <t>0509164099</t>
  </si>
  <si>
    <t>0548251150</t>
  </si>
  <si>
    <t>0549926630</t>
  </si>
  <si>
    <t>0509867025</t>
  </si>
  <si>
    <t>0249083949</t>
  </si>
  <si>
    <t>0245371537</t>
  </si>
  <si>
    <t>0245279918</t>
  </si>
  <si>
    <t>0542992032</t>
  </si>
  <si>
    <t>0205697790</t>
  </si>
  <si>
    <t>0241555511</t>
  </si>
  <si>
    <t>0201396011</t>
  </si>
  <si>
    <t>0203112801</t>
  </si>
  <si>
    <t>0246991434</t>
  </si>
  <si>
    <t>0248404601</t>
  </si>
  <si>
    <t>0209789324</t>
  </si>
  <si>
    <t>0247375330</t>
  </si>
  <si>
    <t>0541032410</t>
  </si>
  <si>
    <t>0547448297</t>
  </si>
  <si>
    <t>050211099</t>
  </si>
  <si>
    <t>0208415163</t>
  </si>
  <si>
    <t>0508854644</t>
  </si>
  <si>
    <t>0508486310</t>
  </si>
  <si>
    <t>0213238553</t>
  </si>
  <si>
    <t>0205637829</t>
  </si>
  <si>
    <t>0542437365</t>
  </si>
  <si>
    <t>0501915159</t>
  </si>
  <si>
    <t>0207444605</t>
  </si>
  <si>
    <t>0542235424</t>
  </si>
  <si>
    <t>0204848786</t>
  </si>
  <si>
    <t>0557573535</t>
  </si>
  <si>
    <t>0243905675</t>
  </si>
  <si>
    <t>0209924039</t>
  </si>
  <si>
    <t>0248764774</t>
  </si>
  <si>
    <t>0245280466/0506110303</t>
  </si>
  <si>
    <t>0504848820</t>
  </si>
  <si>
    <t>0504179701</t>
  </si>
  <si>
    <t>0244028726</t>
  </si>
  <si>
    <t>0249116514</t>
  </si>
  <si>
    <t>0249269372/0207097601</t>
  </si>
  <si>
    <t>0554487824</t>
  </si>
  <si>
    <t>0249443449</t>
  </si>
  <si>
    <t>0244832075</t>
  </si>
  <si>
    <t>0244263118</t>
  </si>
  <si>
    <t>0209747177</t>
  </si>
  <si>
    <t>0246724930</t>
  </si>
  <si>
    <t>0248108769</t>
  </si>
  <si>
    <t>024326518</t>
  </si>
  <si>
    <t>0208674113</t>
  </si>
  <si>
    <t>0202900405</t>
  </si>
  <si>
    <t>0246862660</t>
  </si>
  <si>
    <t>0249646130</t>
  </si>
  <si>
    <t>024840588</t>
  </si>
  <si>
    <t>0508855247</t>
  </si>
  <si>
    <t>0547488903</t>
  </si>
  <si>
    <t>0246280164</t>
  </si>
  <si>
    <t>0244830114</t>
  </si>
  <si>
    <t>0503609479</t>
  </si>
  <si>
    <t>0244836397</t>
  </si>
  <si>
    <t>0505603569</t>
  </si>
  <si>
    <t>0242551469</t>
  </si>
  <si>
    <t>0240768142</t>
  </si>
  <si>
    <t>0249116952</t>
  </si>
  <si>
    <t>0206690115</t>
  </si>
  <si>
    <t>0244984605</t>
  </si>
  <si>
    <t>0502978566</t>
  </si>
  <si>
    <t>0248990540</t>
  </si>
  <si>
    <t>0546794667</t>
  </si>
  <si>
    <t>055313533</t>
  </si>
  <si>
    <t>0207199800</t>
  </si>
  <si>
    <t>0208294475</t>
  </si>
  <si>
    <t>0244157449/020317449</t>
  </si>
  <si>
    <t>0546936885</t>
  </si>
  <si>
    <t>0245373777</t>
  </si>
  <si>
    <t>0509239326</t>
  </si>
  <si>
    <t>0541994031</t>
  </si>
  <si>
    <t>0503324867</t>
  </si>
  <si>
    <t>02422441278</t>
  </si>
  <si>
    <t>0242215908</t>
  </si>
  <si>
    <t>0573734552</t>
  </si>
  <si>
    <t>0208382965</t>
  </si>
  <si>
    <t>0206432145</t>
  </si>
  <si>
    <t>0246131515</t>
  </si>
  <si>
    <t>0245995862</t>
  </si>
  <si>
    <t>0241346842</t>
  </si>
  <si>
    <t>0540213224</t>
  </si>
  <si>
    <t>0504200785</t>
  </si>
  <si>
    <t>0543192636</t>
  </si>
  <si>
    <t>0248235213</t>
  </si>
  <si>
    <t>0204507991</t>
  </si>
  <si>
    <t>0244289930</t>
  </si>
  <si>
    <t>0248751064</t>
  </si>
  <si>
    <t>0509151599</t>
  </si>
  <si>
    <t>0208782459</t>
  </si>
  <si>
    <t>0543840913</t>
  </si>
  <si>
    <t>0502463719</t>
  </si>
  <si>
    <t>ANASARA JOHN</t>
  </si>
  <si>
    <t>TEACHER</t>
  </si>
  <si>
    <t>C/O KOLOGO JHS, BOX 756</t>
  </si>
  <si>
    <t>0545979049</t>
  </si>
  <si>
    <t>NDUAH PATRICK</t>
  </si>
  <si>
    <t>0246106326/0240875752</t>
  </si>
  <si>
    <t>MHD, BOX 8 NAVRONGO</t>
  </si>
  <si>
    <t>KANWILI</t>
  </si>
  <si>
    <t>0507799105</t>
  </si>
  <si>
    <t>MAHAMA A. AMOS</t>
  </si>
  <si>
    <t>CATHERINE KAVIO</t>
  </si>
  <si>
    <t>0508163018/0245377299</t>
  </si>
  <si>
    <t>HSE. SGR 150, NANGALIKINIA</t>
  </si>
  <si>
    <t>AKANWAKE TIMOTHY</t>
  </si>
  <si>
    <t>0240510709</t>
  </si>
  <si>
    <t>WEF 179, NAWUGENIA</t>
  </si>
  <si>
    <t>AMOAH</t>
  </si>
  <si>
    <t>0547246889/0247733031</t>
  </si>
  <si>
    <t>SGS 072</t>
  </si>
  <si>
    <t>BOLGATANGA</t>
  </si>
  <si>
    <t>ROBERT ABILBA</t>
  </si>
  <si>
    <t>MARIA ZAKARIA</t>
  </si>
  <si>
    <t>0249870001/0540878000</t>
  </si>
  <si>
    <t>JACOB ATINKABISA</t>
  </si>
  <si>
    <t>CHRISTIAN</t>
  </si>
  <si>
    <t>ASALEBA</t>
  </si>
  <si>
    <t>COX NV69, NAVRONGO</t>
  </si>
  <si>
    <t>KASEM</t>
  </si>
  <si>
    <t>CHOGASE KOMPARI</t>
  </si>
  <si>
    <t>FARMER</t>
  </si>
  <si>
    <t>CRECHE</t>
  </si>
  <si>
    <t xml:space="preserve">WISDOM GATE INT. SCHOOL </t>
  </si>
  <si>
    <t>WISDOM GATE INTERNATIONAL SCHOOL</t>
  </si>
  <si>
    <t>0246438825/0500465417</t>
  </si>
  <si>
    <t>P.O.BoX 53, Navrongo</t>
  </si>
  <si>
    <t>A328</t>
  </si>
  <si>
    <t>ENOCK</t>
  </si>
  <si>
    <t>NIENU</t>
  </si>
  <si>
    <t>To Parent/Guardian:</t>
  </si>
  <si>
    <t>Deadline:</t>
  </si>
  <si>
    <t>Grace D. Baganiah</t>
  </si>
  <si>
    <t>(Directress)</t>
  </si>
  <si>
    <t xml:space="preserve"> BOX 53, NAVRONGO</t>
  </si>
  <si>
    <r>
      <t xml:space="preserve">SUBJECT: </t>
    </r>
    <r>
      <rPr>
        <b/>
        <u/>
        <sz val="11"/>
        <color theme="1"/>
        <rFont val="Times New Roman"/>
        <family val="1"/>
      </rPr>
      <t xml:space="preserve">OVERDUE PAYMENT TO WISDOM GATE  </t>
    </r>
  </si>
  <si>
    <t>Dear Sir/Madam,                                                                                                                                                 I would like to remind you that you have some arrears to retire to Wisdom Gate Int. School to enable us continue to serve you and your ward to the utmost. Please endeavor to make full payment before the deadline. Regards.</t>
  </si>
  <si>
    <t>Class: FORM TWO</t>
  </si>
  <si>
    <t>Student ID: A816</t>
  </si>
  <si>
    <t>Student Name: CHRISTOPHER KANSAKE</t>
  </si>
  <si>
    <t>Amount Due: GH¢525.00</t>
  </si>
  <si>
    <t>Class: FORM THREE</t>
  </si>
  <si>
    <t>Student ID: A899</t>
  </si>
  <si>
    <t>Student Name: PRINCE LANYOH</t>
  </si>
  <si>
    <t>Amount Due: GH¢520.00</t>
  </si>
  <si>
    <t>Developed By: Silla Accounting Consult</t>
  </si>
  <si>
    <t>A942</t>
  </si>
  <si>
    <t>JENSINA APEWE GAASE</t>
  </si>
  <si>
    <t>GAASE JAMES</t>
  </si>
  <si>
    <t>0242519558</t>
  </si>
  <si>
    <t>A943</t>
  </si>
  <si>
    <t>ANITA ASABEM</t>
  </si>
  <si>
    <t>0542354137</t>
  </si>
  <si>
    <t>A944</t>
  </si>
  <si>
    <t>JEFFREY ASALIWE GAASE</t>
  </si>
  <si>
    <t>A945</t>
  </si>
  <si>
    <t>ZEBEDEE AJEGEWE ADUAH</t>
  </si>
  <si>
    <t>0245160705</t>
  </si>
  <si>
    <t>A946</t>
  </si>
  <si>
    <t>KINGSLEY KABA</t>
  </si>
  <si>
    <t>0542235333</t>
  </si>
  <si>
    <t>A947</t>
  </si>
  <si>
    <t>SLYVESTER WEWURA AKANVORE</t>
  </si>
  <si>
    <t>0542692403</t>
  </si>
  <si>
    <t>A948</t>
  </si>
  <si>
    <t>RITA APELIGENABA</t>
  </si>
  <si>
    <t>0554284683</t>
  </si>
  <si>
    <t>A949</t>
  </si>
  <si>
    <t>WINSTON .A. ADAGIWINE</t>
  </si>
  <si>
    <t>0245373262/0203734947</t>
  </si>
  <si>
    <t>A950</t>
  </si>
  <si>
    <t>VINCENT AMOAH</t>
  </si>
  <si>
    <t>0242202506</t>
  </si>
  <si>
    <t>A951</t>
  </si>
  <si>
    <t>KELVIN AMOAH</t>
  </si>
  <si>
    <t>024202506</t>
  </si>
  <si>
    <t>A952</t>
  </si>
  <si>
    <t>DEBORAH AZIGWE</t>
  </si>
  <si>
    <t>0207666634/0207606634</t>
  </si>
  <si>
    <t>A953</t>
  </si>
  <si>
    <t>SANDRA ALEMYA</t>
  </si>
  <si>
    <t>0208864301/0240771863</t>
  </si>
  <si>
    <t>A954</t>
  </si>
  <si>
    <t>WISDOM AJEGEWE MINYILA</t>
  </si>
  <si>
    <t xml:space="preserve">MALE </t>
  </si>
  <si>
    <t>A955</t>
  </si>
  <si>
    <t>DONATUS ABURIGU</t>
  </si>
  <si>
    <t>A956</t>
  </si>
  <si>
    <t>ERICA WEMOTERO ADAWE</t>
  </si>
  <si>
    <t>0246308430</t>
  </si>
  <si>
    <t xml:space="preserve"> </t>
  </si>
  <si>
    <t>A957</t>
  </si>
  <si>
    <t>SHADRACK WESE ABAZING</t>
  </si>
  <si>
    <t>FRANCISCA ABAZING</t>
  </si>
  <si>
    <t>0205761626</t>
  </si>
  <si>
    <t>KELVIN A. ACHAA</t>
  </si>
  <si>
    <t>A958</t>
  </si>
  <si>
    <t>SUFHAN ABUBAKARI</t>
  </si>
  <si>
    <t>ALULIS CECELIA</t>
  </si>
  <si>
    <t>0203769300</t>
  </si>
  <si>
    <t>A959</t>
  </si>
  <si>
    <t>PHYLIX ALAWINE AWINEBONU</t>
  </si>
  <si>
    <t>JAMES ALAWINE</t>
  </si>
  <si>
    <t>0540848166</t>
  </si>
  <si>
    <t>CARPENTER</t>
  </si>
  <si>
    <t>HSE NO. SAE116, VUNANIA</t>
  </si>
  <si>
    <t>Jun</t>
  </si>
  <si>
    <t>A960</t>
  </si>
  <si>
    <t>JULIET AWOPOLI ADAWE</t>
  </si>
  <si>
    <t>NOGSENIA</t>
  </si>
  <si>
    <t>ADAWE DAVID</t>
  </si>
  <si>
    <t>ADAWE GRACE</t>
  </si>
  <si>
    <t>HSE. SGS 134</t>
  </si>
  <si>
    <t>ENOCH ADANYUTA</t>
  </si>
  <si>
    <t>RAYMOND ATIYIRE</t>
  </si>
  <si>
    <t>0246013974</t>
  </si>
  <si>
    <t>CLEVER ZIMMOWORA</t>
  </si>
  <si>
    <t>0004856</t>
  </si>
  <si>
    <t>2019</t>
  </si>
  <si>
    <t>MAXWELL AWONGDE</t>
  </si>
  <si>
    <t>PRINCE ABANGDA</t>
  </si>
  <si>
    <t>EL-SALVADOR BENDOWE KUMBUNO</t>
  </si>
  <si>
    <t>B001</t>
  </si>
  <si>
    <t>ABISA ACHAYURE EUCHARIUS</t>
  </si>
  <si>
    <t>DOBA</t>
  </si>
  <si>
    <t>ACHAA THOMAS ADAKUREME</t>
  </si>
  <si>
    <t>0541101245/0540449224</t>
  </si>
  <si>
    <t>SBC 022 DOBA</t>
  </si>
  <si>
    <t>B002</t>
  </si>
  <si>
    <t>ABUGA CHRIS WEDAGA TIBADAAGARA</t>
  </si>
  <si>
    <t>PUNGU BAWIU</t>
  </si>
  <si>
    <t>PAUL ABUGA TIBADAAGARA</t>
  </si>
  <si>
    <t>0505604764/0547096938</t>
  </si>
  <si>
    <t>WELDER</t>
  </si>
  <si>
    <t>NAD 24</t>
  </si>
  <si>
    <t>B003</t>
  </si>
  <si>
    <t>ACHULIWOR OSBORN SALIWE</t>
  </si>
  <si>
    <t>NANGALIKINIA</t>
  </si>
  <si>
    <t>AWIA ACHULIWOR</t>
  </si>
  <si>
    <t>KABUGA ACHULIWOR</t>
  </si>
  <si>
    <t>0547345769</t>
  </si>
  <si>
    <t>WEG 137 NANGALIKINIA</t>
  </si>
  <si>
    <t>B004</t>
  </si>
  <si>
    <t>ADITOREM GODLINESS</t>
  </si>
  <si>
    <t>TANKUNA</t>
  </si>
  <si>
    <t>ADITOREM BENJAMIN</t>
  </si>
  <si>
    <t>PATIENCE ATASIGE</t>
  </si>
  <si>
    <t xml:space="preserve">TEACHER </t>
  </si>
  <si>
    <t>SAK 151 TANKUNA</t>
  </si>
  <si>
    <t>B005</t>
  </si>
  <si>
    <t>ADONADAGA WEDAMDAGA JERRY</t>
  </si>
  <si>
    <t>GIA</t>
  </si>
  <si>
    <t>DAVID ADONADAGA</t>
  </si>
  <si>
    <t>0508678419</t>
  </si>
  <si>
    <t>WAC 25</t>
  </si>
  <si>
    <t>B006</t>
  </si>
  <si>
    <t>ALOU HAGAR</t>
  </si>
  <si>
    <t>ALOU AYIREZANG</t>
  </si>
  <si>
    <t>ADOWE FELICIA</t>
  </si>
  <si>
    <t>0542239148</t>
  </si>
  <si>
    <t>TRADER</t>
  </si>
  <si>
    <t>SGS 27</t>
  </si>
  <si>
    <t>B007</t>
  </si>
  <si>
    <t>AMADU SADAIS FAYAKUNU</t>
  </si>
  <si>
    <t>MUSLIM</t>
  </si>
  <si>
    <t>AMADU FAYAKUNU</t>
  </si>
  <si>
    <t>0554384873</t>
  </si>
  <si>
    <t>NADMO</t>
  </si>
  <si>
    <t>CAB 97</t>
  </si>
  <si>
    <t>B008</t>
  </si>
  <si>
    <t>ANABA JOSHUA AWINPANG</t>
  </si>
  <si>
    <t xml:space="preserve">CHRISTIAN </t>
  </si>
  <si>
    <t>ANABA DAVID A.</t>
  </si>
  <si>
    <t>ALICE ANABA</t>
  </si>
  <si>
    <t>0201221862/0249152645</t>
  </si>
  <si>
    <t>NURSE</t>
  </si>
  <si>
    <t>HSE 119 NEAR ASORE'S HOUSE</t>
  </si>
  <si>
    <t>B009</t>
  </si>
  <si>
    <t>ANABA JULIET ATIEWIN</t>
  </si>
  <si>
    <t>DAVID ANABA</t>
  </si>
  <si>
    <t>0249152645/0241977672</t>
  </si>
  <si>
    <t>HSE NO. 119 NEAR ASORE'S HSE</t>
  </si>
  <si>
    <t>B010</t>
  </si>
  <si>
    <t>ANE RUFINA</t>
  </si>
  <si>
    <t>NAMOLO</t>
  </si>
  <si>
    <t>ANE DOMINIC</t>
  </si>
  <si>
    <t>0202850311/0545034840</t>
  </si>
  <si>
    <t>WEG 51 NAMOLO</t>
  </si>
  <si>
    <t>B011</t>
  </si>
  <si>
    <t>ANEBA NICACIOUS ATUDIWE</t>
  </si>
  <si>
    <t>NAYAGINIA</t>
  </si>
  <si>
    <t>CHARLES ANEBA</t>
  </si>
  <si>
    <t>0242339616/0243559430</t>
  </si>
  <si>
    <t>SBF 059 NAYAGINIA</t>
  </si>
  <si>
    <t>B012</t>
  </si>
  <si>
    <t xml:space="preserve">ANEBA NICHOLAS AVEDIWE </t>
  </si>
  <si>
    <t xml:space="preserve">TRADER </t>
  </si>
  <si>
    <t>B013</t>
  </si>
  <si>
    <t>APEWURU PEREZ WEMOAPE</t>
  </si>
  <si>
    <t>JOHN APEWURU</t>
  </si>
  <si>
    <t>EVELYN NABAARE</t>
  </si>
  <si>
    <t>0248212712</t>
  </si>
  <si>
    <t>B014</t>
  </si>
  <si>
    <t>ATUDIDAM NINA</t>
  </si>
  <si>
    <t>GONGNIA</t>
  </si>
  <si>
    <t>KUTUTERA ATUDIDAM</t>
  </si>
  <si>
    <t>CLEMENCIA ATUDIDAM</t>
  </si>
  <si>
    <t>0556648539/0507244998</t>
  </si>
  <si>
    <t>SGI 60 GONGNIA</t>
  </si>
  <si>
    <t>B015</t>
  </si>
  <si>
    <t>AWENONA WEWURA PROMISE</t>
  </si>
  <si>
    <t>AJAYIWO</t>
  </si>
  <si>
    <t>LINDA</t>
  </si>
  <si>
    <t>0506225006/0242299022</t>
  </si>
  <si>
    <t>RCI 143</t>
  </si>
  <si>
    <t>B016</t>
  </si>
  <si>
    <t>AWILIYA BENITA</t>
  </si>
  <si>
    <t>KORANIA</t>
  </si>
  <si>
    <t>KAGYITIBA AWILIYA</t>
  </si>
  <si>
    <t>SGQ 013 KORANIA</t>
  </si>
  <si>
    <t>B017</t>
  </si>
  <si>
    <t>AWILIYA JOANA</t>
  </si>
  <si>
    <t>KAGYITIBA</t>
  </si>
  <si>
    <t>SGQ013</t>
  </si>
  <si>
    <t>B018</t>
  </si>
  <si>
    <t>AZUGAA WEWOLI ROSELYN</t>
  </si>
  <si>
    <t>SAMUEL AZUGAA</t>
  </si>
  <si>
    <t>0205882882/0544460347</t>
  </si>
  <si>
    <t>SGS 008</t>
  </si>
  <si>
    <t>B019</t>
  </si>
  <si>
    <t>IBRAHIM ABDUL-KARIMU</t>
  </si>
  <si>
    <t>JAMAL IBRAHIM</t>
  </si>
  <si>
    <t>ALIMATU ABDUL-KARIMU</t>
  </si>
  <si>
    <t>0547060568</t>
  </si>
  <si>
    <t>BUSINESS MAN</t>
  </si>
  <si>
    <t>CAB 77</t>
  </si>
  <si>
    <t>B020</t>
  </si>
  <si>
    <t>ISSAH MARIAM</t>
  </si>
  <si>
    <t>ISSAH</t>
  </si>
  <si>
    <t>WEG 131 NANGALIKINIA</t>
  </si>
  <si>
    <t>B021</t>
  </si>
  <si>
    <t>JANATERA OLIVER ATUDIWE</t>
  </si>
  <si>
    <t>WURU</t>
  </si>
  <si>
    <t>AMOH JANGATERA</t>
  </si>
  <si>
    <t>ELIZABETH KUBATO</t>
  </si>
  <si>
    <t>0245279682</t>
  </si>
  <si>
    <t>MECHANIC</t>
  </si>
  <si>
    <t>WED 103</t>
  </si>
  <si>
    <t>B022</t>
  </si>
  <si>
    <t>KANSAKE CHRISTIAN ASALIWE</t>
  </si>
  <si>
    <t>AZELAYAGE KANSAKE</t>
  </si>
  <si>
    <t>VICTORIA AYARA</t>
  </si>
  <si>
    <t>0248058339/0249485315</t>
  </si>
  <si>
    <t>SGS 63 NANGALIKINIA</t>
  </si>
  <si>
    <t>B023</t>
  </si>
  <si>
    <t>LANTIA MARTHA</t>
  </si>
  <si>
    <t>ANDREW LANTIA</t>
  </si>
  <si>
    <t>0245374105</t>
  </si>
  <si>
    <t>SGQ 122</t>
  </si>
  <si>
    <t>B024</t>
  </si>
  <si>
    <t>LATIF MAYA MABEL</t>
  </si>
  <si>
    <t xml:space="preserve">FEMELE </t>
  </si>
  <si>
    <t>MUNTARI LATIF</t>
  </si>
  <si>
    <t>0502392055</t>
  </si>
  <si>
    <t>B025</t>
  </si>
  <si>
    <t>MADIWE WEPARI ELNATHAN</t>
  </si>
  <si>
    <t>MICHEAL MADIWE</t>
  </si>
  <si>
    <t>0242882651/0558721297</t>
  </si>
  <si>
    <t>WEG 60 NANGALIKINIA</t>
  </si>
  <si>
    <t>B026</t>
  </si>
  <si>
    <t>MADUNNA WETWOREAMO MANNASSEH</t>
  </si>
  <si>
    <t>PUNGU</t>
  </si>
  <si>
    <t>DAVERO MADUNNA</t>
  </si>
  <si>
    <t>ROLANDA DAVERO</t>
  </si>
  <si>
    <t xml:space="preserve">TYPIST </t>
  </si>
  <si>
    <t>AWESEH JULIAN AWINYA</t>
  </si>
  <si>
    <t>B027</t>
  </si>
  <si>
    <t>MUSAH ACHEILISEWINE LEWISA</t>
  </si>
  <si>
    <t xml:space="preserve">DAVID MUSAH </t>
  </si>
  <si>
    <t>0554123349/0504370800</t>
  </si>
  <si>
    <t>WFH 18</t>
  </si>
  <si>
    <t>B028</t>
  </si>
  <si>
    <t>NYABASE WILFRED ATEWEH</t>
  </si>
  <si>
    <t>RAYMOND NYABASE</t>
  </si>
  <si>
    <t>0246984732/0502392791</t>
  </si>
  <si>
    <t>WEG 75</t>
  </si>
  <si>
    <t>B029</t>
  </si>
  <si>
    <t>PONTIANA ATUDELAM TAMAGA</t>
  </si>
  <si>
    <t>PUNYORO</t>
  </si>
  <si>
    <t>NOBERTY TAMAGA</t>
  </si>
  <si>
    <t>FABRICATOR</t>
  </si>
  <si>
    <t>NBE 18 PUNYORO</t>
  </si>
  <si>
    <t>B030</t>
  </si>
  <si>
    <t>WEDAGA NAVORO LIVISTINE</t>
  </si>
  <si>
    <t>NAVORO</t>
  </si>
  <si>
    <t>0540951545</t>
  </si>
  <si>
    <t>WED 51 WURU</t>
  </si>
  <si>
    <t>B031</t>
  </si>
  <si>
    <t>ASAGREWE WISDOM</t>
  </si>
  <si>
    <t>DESMOND ASAGREWE</t>
  </si>
  <si>
    <t>0540215050</t>
  </si>
  <si>
    <t>DRIVER</t>
  </si>
  <si>
    <t>CAD 64 NOGSENIA</t>
  </si>
  <si>
    <t>B032</t>
  </si>
  <si>
    <t>TIVURA SALEWE EDEN</t>
  </si>
  <si>
    <t>MATTHEW BAKIWETEH</t>
  </si>
  <si>
    <t>0248141015/0207438393</t>
  </si>
  <si>
    <t>SGN 130 GONGNIA</t>
  </si>
  <si>
    <t>B033</t>
  </si>
  <si>
    <t>WEBASEA WEPARE FORWARD</t>
  </si>
  <si>
    <t>DEMOND WEBASEA</t>
  </si>
  <si>
    <t>BRIDGET ABEKIYA</t>
  </si>
  <si>
    <t>0542271171/0547584566</t>
  </si>
  <si>
    <t>SBS 43 NAYAGINIA</t>
  </si>
  <si>
    <t>B034</t>
  </si>
  <si>
    <t>AKASIRE AWINEBOYA</t>
  </si>
  <si>
    <t xml:space="preserve">FEMALE  </t>
  </si>
  <si>
    <t>ABOLGA</t>
  </si>
  <si>
    <t>SBH 105 DOBA</t>
  </si>
  <si>
    <t>B035</t>
  </si>
  <si>
    <t>AZAARE LISA</t>
  </si>
  <si>
    <t>MARTIN ADONGO</t>
  </si>
  <si>
    <t>ATINDANA COMFORT</t>
  </si>
  <si>
    <t>0246985074/0243779408</t>
  </si>
  <si>
    <t>B036</t>
  </si>
  <si>
    <t>IDDRISU BASIT</t>
  </si>
  <si>
    <t>IDDRISU</t>
  </si>
  <si>
    <t>NATASHA KWOWO</t>
  </si>
  <si>
    <t>0559465834</t>
  </si>
  <si>
    <t>WEF 84</t>
  </si>
  <si>
    <t>B037</t>
  </si>
  <si>
    <t>ADUAH PHOEBE WEMOYEI</t>
  </si>
  <si>
    <t>MARTIN ADUAH</t>
  </si>
  <si>
    <t>CECILIA DAMWORA</t>
  </si>
  <si>
    <t>SGS 205 NANGALIKINIA</t>
  </si>
  <si>
    <t>B038</t>
  </si>
  <si>
    <t>AKAMBASI ISDORA WEMATU</t>
  </si>
  <si>
    <t>AKAMBASI</t>
  </si>
  <si>
    <t>ABAGBASI GIFTY</t>
  </si>
  <si>
    <t>0245535775</t>
  </si>
  <si>
    <t>SEAMSTRESS</t>
  </si>
  <si>
    <t>CAB 40 NOGSENIA</t>
  </si>
  <si>
    <t>B039</t>
  </si>
  <si>
    <t>ATINDANA ROLANDA</t>
  </si>
  <si>
    <t>ADONGO MARTIN</t>
  </si>
  <si>
    <t>8 YILLA ST</t>
  </si>
  <si>
    <t>B040</t>
  </si>
  <si>
    <t>HUZEINATU</t>
  </si>
  <si>
    <t>ISSIFU IDDRISU</t>
  </si>
  <si>
    <t>0555347809</t>
  </si>
  <si>
    <t>MASON</t>
  </si>
  <si>
    <t>CAD 22</t>
  </si>
  <si>
    <t>B041</t>
  </si>
  <si>
    <t>ANALIBA RUTH AWINPANG</t>
  </si>
  <si>
    <t>AMOS ANALIBA</t>
  </si>
  <si>
    <t>0201331862/0241977672</t>
  </si>
  <si>
    <t>ASORE ROBERT'S HSE NO. 119</t>
  </si>
  <si>
    <t>B042</t>
  </si>
  <si>
    <t>AWOMALIGO LYLIAN APORIPAYA</t>
  </si>
  <si>
    <t>JANANIA</t>
  </si>
  <si>
    <t>AWOMALIGO THOMAS</t>
  </si>
  <si>
    <t>MARY AKANWONGE</t>
  </si>
  <si>
    <t>0241363187</t>
  </si>
  <si>
    <t>SAC 44 JANANIA</t>
  </si>
  <si>
    <t>B043</t>
  </si>
  <si>
    <t>ABAVERI PAMELA WEMOYE</t>
  </si>
  <si>
    <t>NAYAGENIA</t>
  </si>
  <si>
    <t>ABAVERI SAMSON</t>
  </si>
  <si>
    <t>0246745168</t>
  </si>
  <si>
    <t>SBC 67 NAYAGENIA</t>
  </si>
  <si>
    <t>B044</t>
  </si>
  <si>
    <t>ADAMBA FAITH</t>
  </si>
  <si>
    <t>ADAMBA WECHIGA DEREK</t>
  </si>
  <si>
    <t>0244868664</t>
  </si>
  <si>
    <t>SGT 13</t>
  </si>
  <si>
    <t>B045</t>
  </si>
  <si>
    <t>AWAMALIGO JEREMIAH</t>
  </si>
  <si>
    <t>THOMAS AWAMALIGI</t>
  </si>
  <si>
    <t>SAC44 JANANIA</t>
  </si>
  <si>
    <t>B046</t>
  </si>
  <si>
    <t>ABAZING LORDINA WEMOYE</t>
  </si>
  <si>
    <t>RAYMOND ABAZING</t>
  </si>
  <si>
    <t>0243688605/0205761626</t>
  </si>
  <si>
    <t>CAB 41 NOGSENIA</t>
  </si>
  <si>
    <t>B047</t>
  </si>
  <si>
    <t>ADAGRA WEPIA CURTIS</t>
  </si>
  <si>
    <t>ADAGRA CHRISTOPHER</t>
  </si>
  <si>
    <t>0243506221</t>
  </si>
  <si>
    <t xml:space="preserve">SGS 206 </t>
  </si>
  <si>
    <t>B048</t>
  </si>
  <si>
    <t>HARUNA AYISHA</t>
  </si>
  <si>
    <t xml:space="preserve">HARUNA </t>
  </si>
  <si>
    <t>KUBURA BUKARI</t>
  </si>
  <si>
    <t>NEC 61 PUNGU</t>
  </si>
  <si>
    <t>B049</t>
  </si>
  <si>
    <t>APARIK BERTRAND</t>
  </si>
  <si>
    <t>KUSINO</t>
  </si>
  <si>
    <t>APARIK ROBERT</t>
  </si>
  <si>
    <t>0247798330</t>
  </si>
  <si>
    <t>ACCOUNTANT</t>
  </si>
  <si>
    <t>CAK110</t>
  </si>
  <si>
    <t>B050</t>
  </si>
  <si>
    <t>AYAABA PRAISE</t>
  </si>
  <si>
    <t>VICTOR AYAABA</t>
  </si>
  <si>
    <t>0246440671/0203464934</t>
  </si>
  <si>
    <t>ELECTRICIAN</t>
  </si>
  <si>
    <t>SGS 11</t>
  </si>
  <si>
    <t>B051</t>
  </si>
  <si>
    <t>AZIMITA FRANCIS</t>
  </si>
  <si>
    <t>FRANCIS KWESI AZIMITA</t>
  </si>
  <si>
    <t>0242575419/0204508338</t>
  </si>
  <si>
    <t>SGS110</t>
  </si>
  <si>
    <t>B052</t>
  </si>
  <si>
    <t>ISSAH NAFIATU</t>
  </si>
  <si>
    <t>ADDAREKO ISSAH</t>
  </si>
  <si>
    <t>0244560842</t>
  </si>
  <si>
    <t>CAD01</t>
  </si>
  <si>
    <t>B053</t>
  </si>
  <si>
    <t>YOROSE TRACY</t>
  </si>
  <si>
    <t>ABENYALA MILLICENT</t>
  </si>
  <si>
    <t>0242293787</t>
  </si>
  <si>
    <t>NBE 18</t>
  </si>
  <si>
    <t>NBII BERTTY</t>
  </si>
  <si>
    <t>B054</t>
  </si>
  <si>
    <t>ABURIYA MICAH</t>
  </si>
  <si>
    <t>DENIS ABURIYA</t>
  </si>
  <si>
    <t>0240772155/0540663776</t>
  </si>
  <si>
    <t>SGS 34 NANGALIKINIA</t>
  </si>
  <si>
    <t>ABAVERI PROSPERA WEMOCHIGA</t>
  </si>
  <si>
    <t>SBC 67 NAYAGINIA</t>
  </si>
  <si>
    <t>B055</t>
  </si>
  <si>
    <t>B056</t>
  </si>
  <si>
    <t>ANANGA SARAPHINA</t>
  </si>
  <si>
    <t>JUSTICE ANANGA</t>
  </si>
  <si>
    <t>GLADYS ANANGA</t>
  </si>
  <si>
    <t>0542354176</t>
  </si>
  <si>
    <t>SGS 64</t>
  </si>
  <si>
    <t>B057</t>
  </si>
  <si>
    <t>BAWA MUNIRU</t>
  </si>
  <si>
    <t>CHUCHULIGA</t>
  </si>
  <si>
    <t>BAWA ALI</t>
  </si>
  <si>
    <t>0541357108</t>
  </si>
  <si>
    <t>B058</t>
  </si>
  <si>
    <t>BAWA SALAMATU</t>
  </si>
  <si>
    <t>ABIGAIL BAWA</t>
  </si>
  <si>
    <t>0244297924</t>
  </si>
  <si>
    <t>HAIR DRESSER</t>
  </si>
  <si>
    <t>B059</t>
  </si>
  <si>
    <t>ALHASSAN ISSAH</t>
  </si>
  <si>
    <t>ADAMS ALHASSAN</t>
  </si>
  <si>
    <t>0246261666</t>
  </si>
  <si>
    <t>CAU24</t>
  </si>
  <si>
    <t>B060</t>
  </si>
  <si>
    <t>AWUGRIGA MAVIS</t>
  </si>
  <si>
    <t>PASCAL AWUGRIGA</t>
  </si>
  <si>
    <t>0241544316</t>
  </si>
  <si>
    <t>CHR362</t>
  </si>
  <si>
    <t>B061</t>
  </si>
  <si>
    <t>BANIAZAGA PROSPER</t>
  </si>
  <si>
    <t xml:space="preserve">THOMAS </t>
  </si>
  <si>
    <t>NABARE RITA</t>
  </si>
  <si>
    <t>0554417281</t>
  </si>
  <si>
    <t>B062</t>
  </si>
  <si>
    <t>AHMED FATAHIYA</t>
  </si>
  <si>
    <t>DAUDA AHMED JADEED</t>
  </si>
  <si>
    <t>0208294475/0246750783</t>
  </si>
  <si>
    <t>C37 BOLGATANGA</t>
  </si>
  <si>
    <t>B063</t>
  </si>
  <si>
    <t>AKANPRIKE KELSEY</t>
  </si>
  <si>
    <t>JACOB ANGME</t>
  </si>
  <si>
    <t>0243714424</t>
  </si>
  <si>
    <t>SFC005</t>
  </si>
  <si>
    <t>B064</t>
  </si>
  <si>
    <t>AMAKABE KELVIN</t>
  </si>
  <si>
    <t>AMAKABE NICODEMUS</t>
  </si>
  <si>
    <t>0248690323/0201247511</t>
  </si>
  <si>
    <t>COOK</t>
  </si>
  <si>
    <t>SAB086</t>
  </si>
  <si>
    <t>B065</t>
  </si>
  <si>
    <t>PEEMA ISRAEL TAWK</t>
  </si>
  <si>
    <t>0247139383/0509165766</t>
  </si>
  <si>
    <t>GNHR 083</t>
  </si>
  <si>
    <t>B066</t>
  </si>
  <si>
    <t>ABAVERI PHILIPPA WEMATU</t>
  </si>
  <si>
    <t>SAMSON ABAVERI</t>
  </si>
  <si>
    <t>SBC 67</t>
  </si>
  <si>
    <t>B067</t>
  </si>
  <si>
    <t>AKANZAGSIKA ETHEL N.</t>
  </si>
  <si>
    <t>AUGUSTINE AKUNDARE</t>
  </si>
  <si>
    <t>0542713057</t>
  </si>
  <si>
    <t>SGT 06</t>
  </si>
  <si>
    <t>B068</t>
  </si>
  <si>
    <t>ALUGATI EDMUNDA</t>
  </si>
  <si>
    <t>ALUGATI LAWRENCE'</t>
  </si>
  <si>
    <t>0205895643</t>
  </si>
  <si>
    <t>CAF 144</t>
  </si>
  <si>
    <t>B069</t>
  </si>
  <si>
    <t>ANAMSICHAABA ELIZABETH</t>
  </si>
  <si>
    <t>BIU - KODEMA</t>
  </si>
  <si>
    <t>SIMON ANAMSICHAABA</t>
  </si>
  <si>
    <t>0248991861</t>
  </si>
  <si>
    <t>SGK 10</t>
  </si>
  <si>
    <t>B070</t>
  </si>
  <si>
    <t>ATERA AZIZ</t>
  </si>
  <si>
    <t>AYIMBILA ATERA</t>
  </si>
  <si>
    <t>0207114578/0542304064</t>
  </si>
  <si>
    <t>CAR 09</t>
  </si>
  <si>
    <t>B071</t>
  </si>
  <si>
    <t>AGAMU ZAKARIA</t>
  </si>
  <si>
    <t>ALBERT AGAMU</t>
  </si>
  <si>
    <t>0542990674</t>
  </si>
  <si>
    <t>SBG 37</t>
  </si>
  <si>
    <t>B072</t>
  </si>
  <si>
    <t>ADDA ELVIS</t>
  </si>
  <si>
    <t>VICTOR ADDA</t>
  </si>
  <si>
    <t>0249515907</t>
  </si>
  <si>
    <t>CAB 17</t>
  </si>
  <si>
    <t>B073</t>
  </si>
  <si>
    <t>ANE ROBERT</t>
  </si>
  <si>
    <t>PAGA BURU</t>
  </si>
  <si>
    <t>AUGUSTINE</t>
  </si>
  <si>
    <t>0547534607</t>
  </si>
  <si>
    <t>NCC 126</t>
  </si>
  <si>
    <t>B074</t>
  </si>
  <si>
    <t>ABURIYA REGINALD</t>
  </si>
  <si>
    <t>0540663776/0240772155</t>
  </si>
  <si>
    <t>B075</t>
  </si>
  <si>
    <t>ANANKWARE WEMAGA CARINA</t>
  </si>
  <si>
    <t>BAVUGUNIA</t>
  </si>
  <si>
    <t>0209461170</t>
  </si>
  <si>
    <t>B076</t>
  </si>
  <si>
    <t>ANANGA ELOGIOUS</t>
  </si>
  <si>
    <t>Other Fees: .00</t>
  </si>
  <si>
    <t>Payments:    0.00</t>
  </si>
  <si>
    <t>Scholarship: 0.00</t>
  </si>
  <si>
    <t>B077</t>
  </si>
  <si>
    <t>ATINKABISA CLAUDIA ABENA</t>
  </si>
  <si>
    <t>FEMALW</t>
  </si>
  <si>
    <t>0249161947</t>
  </si>
  <si>
    <t>B078</t>
  </si>
  <si>
    <t>KODADAM RAYMOND</t>
  </si>
  <si>
    <t>0243952487/024179845</t>
  </si>
  <si>
    <t>B079</t>
  </si>
  <si>
    <t>UMAR HUZAIFA</t>
  </si>
  <si>
    <t>0242354681</t>
  </si>
  <si>
    <t>B080</t>
  </si>
  <si>
    <t>KAMPELIGE RACHEAL</t>
  </si>
  <si>
    <t>0274383237</t>
  </si>
  <si>
    <t>B081</t>
  </si>
  <si>
    <t>ADUKO ANGELINA</t>
  </si>
  <si>
    <t>0249639454/0500174144</t>
  </si>
  <si>
    <t>B082</t>
  </si>
  <si>
    <t>CHBISA RACKEL</t>
  </si>
  <si>
    <t>0242249728</t>
  </si>
  <si>
    <t>B083</t>
  </si>
  <si>
    <t>SOSU DAVID</t>
  </si>
  <si>
    <t>B084</t>
  </si>
  <si>
    <t>AKUNZERA JUSTINE</t>
  </si>
  <si>
    <t>BO84</t>
  </si>
  <si>
    <t>B085</t>
  </si>
  <si>
    <t>ALOO ADELINE WEPA-ADAGA</t>
  </si>
  <si>
    <t>0246012229</t>
  </si>
  <si>
    <t>B086</t>
  </si>
  <si>
    <t>AKWARIBA WISDOM ATONGEWE</t>
  </si>
  <si>
    <t>0245005169/0506422995</t>
  </si>
  <si>
    <t>B087</t>
  </si>
  <si>
    <t>MADIWE DIDATUS</t>
  </si>
  <si>
    <t>BO88</t>
  </si>
  <si>
    <t>ATENG NICHOLAS</t>
  </si>
  <si>
    <t>0245368514</t>
  </si>
  <si>
    <t>AKAGORE WINNIFRED</t>
  </si>
  <si>
    <t>B090</t>
  </si>
  <si>
    <t>AJEYE ELVIS WEMOKE</t>
  </si>
  <si>
    <t>B088</t>
  </si>
  <si>
    <t>B089</t>
  </si>
  <si>
    <t>#N/A</t>
  </si>
  <si>
    <t>B091</t>
  </si>
  <si>
    <t>AKULIGA HANSON ADEGNEGA</t>
  </si>
  <si>
    <t>05007461352</t>
  </si>
  <si>
    <t>B092</t>
  </si>
  <si>
    <t>ATANGA JACKLINE</t>
  </si>
  <si>
    <t>0508387067</t>
  </si>
  <si>
    <t>B093</t>
  </si>
  <si>
    <t>AMOH VITUS WEMOCHEGA</t>
  </si>
  <si>
    <t>B094</t>
  </si>
  <si>
    <t>ADAGEWINE REBECCA A.</t>
  </si>
  <si>
    <t>0559476946</t>
  </si>
  <si>
    <t>B095</t>
  </si>
  <si>
    <t>AVOGO PAUL</t>
  </si>
  <si>
    <t>B096</t>
  </si>
  <si>
    <t>IBRAHIM PRECIOUS WEMATU</t>
  </si>
  <si>
    <t>0548068990</t>
  </si>
  <si>
    <t>B097</t>
  </si>
  <si>
    <t>ABISIBA SALOME KADUA</t>
  </si>
  <si>
    <t>B098</t>
  </si>
  <si>
    <t>BASEKWAGA SWANZY TUDIWE</t>
  </si>
  <si>
    <t>0551355420</t>
  </si>
  <si>
    <t>B099</t>
  </si>
  <si>
    <t>ABDUL NAZIR</t>
  </si>
  <si>
    <t>0246838610</t>
  </si>
  <si>
    <t>B100</t>
  </si>
  <si>
    <t>AZIMITA MCKEOWN</t>
  </si>
  <si>
    <t>0203518096</t>
  </si>
  <si>
    <t>B101</t>
  </si>
  <si>
    <t>BOATENG VIDA</t>
  </si>
  <si>
    <t>0245369696</t>
  </si>
  <si>
    <t>B102</t>
  </si>
  <si>
    <t>ABAKORIBA CLEMENTINA</t>
  </si>
  <si>
    <t>B103</t>
  </si>
  <si>
    <t>GWALAH BENEDICT</t>
  </si>
  <si>
    <t>0242174752</t>
  </si>
  <si>
    <t>B104</t>
  </si>
  <si>
    <t>GWALAH PROSPER</t>
  </si>
  <si>
    <t>B105</t>
  </si>
  <si>
    <t>KAPORE PERPERTUAL ANUTUA</t>
  </si>
  <si>
    <t>0541507728</t>
  </si>
  <si>
    <t>B106</t>
  </si>
  <si>
    <t>DAMWORA IRENE AMMAKE</t>
  </si>
  <si>
    <t>B107</t>
  </si>
  <si>
    <t>AWUVEY ISSABELLA DEDE</t>
  </si>
  <si>
    <t>0542960503</t>
  </si>
  <si>
    <t>B108</t>
  </si>
  <si>
    <t>GYARATERA PETRAPOLLA</t>
  </si>
  <si>
    <t>0542934284</t>
  </si>
  <si>
    <t>B109</t>
  </si>
  <si>
    <t>GYARATERA OLIVER</t>
  </si>
  <si>
    <t>B110</t>
  </si>
  <si>
    <t>PWAYIGA EZEKIEL ASALIWE</t>
  </si>
  <si>
    <t>0206432298</t>
  </si>
  <si>
    <t>B111</t>
  </si>
  <si>
    <t>AKOLOGO DESTINY DRUCILLA</t>
  </si>
  <si>
    <t>FEEMALE</t>
  </si>
  <si>
    <t>0248276570</t>
  </si>
  <si>
    <t>B112</t>
  </si>
  <si>
    <t>BABAYARA MICHEAL JUNIOR</t>
  </si>
  <si>
    <t>0248323151</t>
  </si>
  <si>
    <t>B113</t>
  </si>
  <si>
    <t>CHIBSA NESTORM</t>
  </si>
  <si>
    <t>B114</t>
  </si>
  <si>
    <t>MINYILA DAVID WEPIA</t>
  </si>
  <si>
    <t>0249084641</t>
  </si>
  <si>
    <t>B115</t>
  </si>
  <si>
    <t xml:space="preserve">AYUAH OSWELL A. </t>
  </si>
  <si>
    <t>0548304477</t>
  </si>
  <si>
    <t>B116</t>
  </si>
  <si>
    <t xml:space="preserve">AKUMSA EMMANUELLA </t>
  </si>
  <si>
    <t>2021</t>
  </si>
  <si>
    <t>C001</t>
  </si>
  <si>
    <t>SEKWO FERDINARD JWAWORA</t>
  </si>
  <si>
    <t>0247487202/0247487204</t>
  </si>
  <si>
    <t>CLEVER SEKWO</t>
  </si>
  <si>
    <t>C002</t>
  </si>
  <si>
    <t>DUNCAN A. ADAWINA</t>
  </si>
  <si>
    <t>CLEMENT ADAWINA</t>
  </si>
  <si>
    <t>0249296848</t>
  </si>
  <si>
    <t>C003</t>
  </si>
  <si>
    <t>AKANJOGE KENDRICK WEWOKE</t>
  </si>
  <si>
    <t>ROGER AKANJOGE</t>
  </si>
  <si>
    <t>0240505838</t>
  </si>
  <si>
    <t>C004</t>
  </si>
  <si>
    <t>AZOWINEZEA VINCENCIA ATAWINE</t>
  </si>
  <si>
    <t>VICTOR AZOWINOZEA</t>
  </si>
  <si>
    <t>0554169994</t>
  </si>
  <si>
    <t>TAILOR</t>
  </si>
  <si>
    <t>C005</t>
  </si>
  <si>
    <t>ANUGA KENDRA WEDADEBAM</t>
  </si>
  <si>
    <t>ANUGA SUNDAY</t>
  </si>
  <si>
    <t>0546649027/0241087026</t>
  </si>
  <si>
    <t>C006</t>
  </si>
  <si>
    <t>AKAMBASE JOHN CANTIUS AWINIYELSOM</t>
  </si>
  <si>
    <t>ADOLIWINW AKAMBASE</t>
  </si>
  <si>
    <t>0245088901</t>
  </si>
  <si>
    <t>C007</t>
  </si>
  <si>
    <t>KANSAH CHRISTIAN BABACHOWE</t>
  </si>
  <si>
    <t>MATHEW KANSA</t>
  </si>
  <si>
    <t>0245650924</t>
  </si>
  <si>
    <t>C008</t>
  </si>
  <si>
    <t>AWAYIRE LUVANS ACHEGIBA</t>
  </si>
  <si>
    <t>CHRISANTIUS AWAYIRE</t>
  </si>
  <si>
    <t>0555312405/0554610274</t>
  </si>
  <si>
    <t>C009</t>
  </si>
  <si>
    <t>ABISIBA FAVOUR WEKOLI-AMO</t>
  </si>
  <si>
    <t>PROSPER ABISIBA</t>
  </si>
  <si>
    <t>0540207742/0547491154</t>
  </si>
  <si>
    <t>C010</t>
  </si>
  <si>
    <t>MINYILA A. SALOME</t>
  </si>
  <si>
    <t>BAAKEPEYE ADEBA</t>
  </si>
  <si>
    <t>C011</t>
  </si>
  <si>
    <t>KAMBONGA ANTHONY-SAVIOUR</t>
  </si>
  <si>
    <t>NICHOLAS  KAMBONGA</t>
  </si>
  <si>
    <t>0243256462</t>
  </si>
  <si>
    <t>SGR11 KORANIA</t>
  </si>
  <si>
    <t>C012</t>
  </si>
  <si>
    <t>ABAKAH JOSEPH YAW</t>
  </si>
  <si>
    <t>JOSEPH ABAKAH</t>
  </si>
  <si>
    <t>055205011/0592100753</t>
  </si>
  <si>
    <t>CAP42, NOGSENIA</t>
  </si>
  <si>
    <t>C013</t>
  </si>
  <si>
    <t>LABIK ERNEST YENNUNAN</t>
  </si>
  <si>
    <t>JACOB LABIK</t>
  </si>
  <si>
    <t>PROCUREMENT OFFICE</t>
  </si>
  <si>
    <t>SGN140, NOGSENIA</t>
  </si>
  <si>
    <t>C014</t>
  </si>
  <si>
    <t>LABIK ERNESTINA YENNUNAM</t>
  </si>
  <si>
    <t>PROCUREMENT OFFICER</t>
  </si>
  <si>
    <t>SGN140, GONGNIA</t>
  </si>
  <si>
    <t>C015</t>
  </si>
  <si>
    <t>ABU NATHALIA</t>
  </si>
  <si>
    <t>NANGALKINIA</t>
  </si>
  <si>
    <t>ABU MINYILA</t>
  </si>
  <si>
    <t>SGC002, NANGALKINIA</t>
  </si>
  <si>
    <t>C016</t>
  </si>
  <si>
    <t>TIBIRI RACHEAL AJEGEWE</t>
  </si>
  <si>
    <t>MICHEAL KABURI</t>
  </si>
  <si>
    <t>0248313335</t>
  </si>
  <si>
    <t>SGS150, NOGSENIA</t>
  </si>
  <si>
    <t>C017</t>
  </si>
  <si>
    <t>DANDOBA GILBERT ASIGIBA</t>
  </si>
  <si>
    <t>DOMINIC DANDOBA</t>
  </si>
  <si>
    <t>0205697186</t>
  </si>
  <si>
    <t>C018</t>
  </si>
  <si>
    <t>ABASWEI PADMON-LIONEL</t>
  </si>
  <si>
    <t>AGEMINA ABASWEI</t>
  </si>
  <si>
    <t>ESTHER ANEBA</t>
  </si>
  <si>
    <t>SGT83, BEHIND WMH</t>
  </si>
  <si>
    <t>C019</t>
  </si>
  <si>
    <t>BAJUAWOTA BRUNUS</t>
  </si>
  <si>
    <t>BONIA</t>
  </si>
  <si>
    <t>ADIKUBE BAJUAWOTA</t>
  </si>
  <si>
    <t>TBA27, BONIA</t>
  </si>
  <si>
    <t>C020</t>
  </si>
  <si>
    <t>WUMBILA OTHNIEL</t>
  </si>
  <si>
    <t>BUGBILA WUMBILA</t>
  </si>
  <si>
    <t>0203044343</t>
  </si>
  <si>
    <t>MOFA, NAVRONGO</t>
  </si>
  <si>
    <t>C021</t>
  </si>
  <si>
    <t>BAKIBE CALEB WEPARI</t>
  </si>
  <si>
    <t>DAVID BAKIBE</t>
  </si>
  <si>
    <t>0245280683</t>
  </si>
  <si>
    <t>WEF153, NAMOLO</t>
  </si>
  <si>
    <t>C022</t>
  </si>
  <si>
    <t>AYAMGA SALAMATU</t>
  </si>
  <si>
    <t>SURIAZU</t>
  </si>
  <si>
    <t>ZAKIA</t>
  </si>
  <si>
    <t>C023</t>
  </si>
  <si>
    <t>ALEMYA ALBINA</t>
  </si>
  <si>
    <t>TEDAM ALEMYA</t>
  </si>
  <si>
    <t>0249406675/0543782720</t>
  </si>
  <si>
    <t>SBS93, LOWER NANGALIKINIA</t>
  </si>
  <si>
    <t>C024</t>
  </si>
  <si>
    <t>AYI VENERANDA WESONO</t>
  </si>
  <si>
    <t>AYI DONATUS</t>
  </si>
  <si>
    <t>0540214839/0509409188</t>
  </si>
  <si>
    <t>SGS37, NANGALKINIA</t>
  </si>
  <si>
    <t>C025</t>
  </si>
  <si>
    <t>AMUAH KESTREL</t>
  </si>
  <si>
    <t>AMOS AMUAH</t>
  </si>
  <si>
    <t>0248255485/0241922917</t>
  </si>
  <si>
    <t>C026</t>
  </si>
  <si>
    <t>ABADA NOAH WEWUVE</t>
  </si>
  <si>
    <t>ALEXANDER ABADA</t>
  </si>
  <si>
    <t>TBA018, BONIA</t>
  </si>
  <si>
    <t>C027</t>
  </si>
  <si>
    <t>JAMPANA BLESS WESONO</t>
  </si>
  <si>
    <t>MICHEAL JAMPANA</t>
  </si>
  <si>
    <t>0596460366</t>
  </si>
  <si>
    <t>SGS041, TONO JUNCTION</t>
  </si>
  <si>
    <t>C028</t>
  </si>
  <si>
    <t>AYISANGA JOYCEYN WEKIA</t>
  </si>
  <si>
    <t>ROGER AYISANGA</t>
  </si>
  <si>
    <t>TALATA AYIANGA</t>
  </si>
  <si>
    <t>0555827615/0247115691</t>
  </si>
  <si>
    <t>TEACHING</t>
  </si>
  <si>
    <t>SGS18, NANGALKINIA</t>
  </si>
  <si>
    <t>C029</t>
  </si>
  <si>
    <t>KATONO EMMANUELLA</t>
  </si>
  <si>
    <t>AYERAZURI</t>
  </si>
  <si>
    <t>0248721705</t>
  </si>
  <si>
    <t>SGR25, KORANIA</t>
  </si>
  <si>
    <t>C030</t>
  </si>
  <si>
    <t>JAMPANA JESUIT</t>
  </si>
  <si>
    <t>SIMON JAMPANA</t>
  </si>
  <si>
    <t>0244221899/0552154642</t>
  </si>
  <si>
    <t>TBC16, YIGWANIA</t>
  </si>
  <si>
    <t>C031</t>
  </si>
  <si>
    <t>ANYIA ANGEL</t>
  </si>
  <si>
    <t>EMMANUEL ANYIA</t>
  </si>
  <si>
    <t>0245626219</t>
  </si>
  <si>
    <t>BARBERING</t>
  </si>
  <si>
    <t>SGT04, NANGALKINIA</t>
  </si>
  <si>
    <t>C032</t>
  </si>
  <si>
    <t>ALEMYA EMAICIA WEMAGA</t>
  </si>
  <si>
    <t>JENNIFER ALEMYA</t>
  </si>
  <si>
    <t>0240771863</t>
  </si>
  <si>
    <t>C033</t>
  </si>
  <si>
    <t>KWOWE MILAGROS</t>
  </si>
  <si>
    <t>DAVID ANEBA</t>
  </si>
  <si>
    <t>0558812455</t>
  </si>
  <si>
    <t>SBF59, NAYAGENIA</t>
  </si>
  <si>
    <t>C034</t>
  </si>
  <si>
    <t>KUSSIBA EUGENIA WEWONI</t>
  </si>
  <si>
    <t>STEPHEN AKANSANGE</t>
  </si>
  <si>
    <t>VIDA AWINIMETA</t>
  </si>
  <si>
    <t>0547410482</t>
  </si>
  <si>
    <t>C035</t>
  </si>
  <si>
    <t>AKEDAM TEDDY</t>
  </si>
  <si>
    <t>ISAAC AKEDAM</t>
  </si>
  <si>
    <t>0541628851/0504849310</t>
  </si>
  <si>
    <t>SGS38, NANGALKINIA</t>
  </si>
  <si>
    <t>C036</t>
  </si>
  <si>
    <t>KISSIBUGUM OTABIL WELAM</t>
  </si>
  <si>
    <t>ISAAC KISSIBUGUM</t>
  </si>
  <si>
    <t>0543138973/0544839673</t>
  </si>
  <si>
    <t>WEG43, NANKALKINIA</t>
  </si>
  <si>
    <t>C037</t>
  </si>
  <si>
    <t>ABENABISA BENITA ASIGINEWINA</t>
  </si>
  <si>
    <t>WILLIAMS ASANGKAME</t>
  </si>
  <si>
    <t>0241450506/0544010552</t>
  </si>
  <si>
    <t>SGI78, BIU</t>
  </si>
  <si>
    <t>C038</t>
  </si>
  <si>
    <t>PWAWUVI ZITA WESONO</t>
  </si>
  <si>
    <t>JONAS PWAWUVI</t>
  </si>
  <si>
    <t>0543110113/0207477066</t>
  </si>
  <si>
    <t>WEG45, NANGALKINIA</t>
  </si>
  <si>
    <t>C039</t>
  </si>
  <si>
    <t>AKIBASE BRIANA KAPE</t>
  </si>
  <si>
    <t>SAMSON AKIBASE</t>
  </si>
  <si>
    <t>054629576</t>
  </si>
  <si>
    <t>CAL40, NAMOLO</t>
  </si>
  <si>
    <t>C040</t>
  </si>
  <si>
    <t>BABERE GIANETTA AKIWELEI</t>
  </si>
  <si>
    <t>KINSFORD BABERE</t>
  </si>
  <si>
    <t>0249818347</t>
  </si>
  <si>
    <t>NURSING</t>
  </si>
  <si>
    <t>CAM84, NAWOGNIA</t>
  </si>
  <si>
    <t>C041</t>
  </si>
  <si>
    <t>ASAKIBOBA NATASHA WEBAKURA</t>
  </si>
  <si>
    <t>DOUGLAS ASAKIBOBA</t>
  </si>
  <si>
    <t>0245877927</t>
  </si>
  <si>
    <t>CARPENTRYING</t>
  </si>
  <si>
    <t>SGR33, KORANIA</t>
  </si>
  <si>
    <t>C042</t>
  </si>
  <si>
    <t>TIJANGA PRAISE BENDOWE</t>
  </si>
  <si>
    <t>NELSON TIJANGA KABAH</t>
  </si>
  <si>
    <t>0245481169/0550262543</t>
  </si>
  <si>
    <t>C043</t>
  </si>
  <si>
    <t>AZIDIDAYA MARILYN</t>
  </si>
  <si>
    <t>AZIDIDAYA</t>
  </si>
  <si>
    <t>AGNES AZIDIDAYA</t>
  </si>
  <si>
    <t>0551623303</t>
  </si>
  <si>
    <t>SGT17, BOSCO ROAD</t>
  </si>
  <si>
    <t>C044</t>
  </si>
  <si>
    <t>LANTIA OSWELL</t>
  </si>
  <si>
    <t>ROGER LANTIA</t>
  </si>
  <si>
    <t>0557611737/0507799172</t>
  </si>
  <si>
    <t>SGQ79, KORANIA</t>
  </si>
  <si>
    <t>C045</t>
  </si>
  <si>
    <t>ANANGA MILDRED WEDE</t>
  </si>
  <si>
    <t>ABEM ANANGA</t>
  </si>
  <si>
    <t>FGS208, NANGALKINIA</t>
  </si>
  <si>
    <t>C046</t>
  </si>
  <si>
    <t>AKOLGA JOSHUA</t>
  </si>
  <si>
    <t>YAW AKOLGA</t>
  </si>
  <si>
    <t>0545906517</t>
  </si>
  <si>
    <t>SGS78, NANGALKINIA</t>
  </si>
  <si>
    <t>C047</t>
  </si>
  <si>
    <t>AKANKI VICTORY ATOWINE</t>
  </si>
  <si>
    <t>PETER AKANKI</t>
  </si>
  <si>
    <t>0246067080/0245816008</t>
  </si>
  <si>
    <t>C048</t>
  </si>
  <si>
    <t>ANAMAH FREDRICA WEBADUA</t>
  </si>
  <si>
    <t>FRANCIS ANAMAH</t>
  </si>
  <si>
    <t>0540960039</t>
  </si>
  <si>
    <t>SGP007, GONGNIA</t>
  </si>
  <si>
    <t>C049</t>
  </si>
  <si>
    <t>HAMADU HAMDIA</t>
  </si>
  <si>
    <t>KADU HAMADU</t>
  </si>
  <si>
    <t>HAMADU KADIJATU</t>
  </si>
  <si>
    <t>0261712159/0541432764</t>
  </si>
  <si>
    <t>SGS156, NANGALKINIA</t>
  </si>
  <si>
    <t>C050</t>
  </si>
  <si>
    <t>AYAMBUGA GIFTY AWINPIINI</t>
  </si>
  <si>
    <t>COSMOS AYAMBUGA</t>
  </si>
  <si>
    <t>SYLVIA YEMISI</t>
  </si>
  <si>
    <t>0508486310/0244894353</t>
  </si>
  <si>
    <t>TRADING</t>
  </si>
  <si>
    <t>E4 BOSCO STAFF QTRS</t>
  </si>
  <si>
    <t>C051</t>
  </si>
  <si>
    <t>ANDEMA CATHERINE</t>
  </si>
  <si>
    <t>GODFRED ANDEMA</t>
  </si>
  <si>
    <t>0240721319</t>
  </si>
  <si>
    <t>SDH10, KANDIGA</t>
  </si>
  <si>
    <t>C052</t>
  </si>
  <si>
    <t>BAYERIJUA BENSON</t>
  </si>
  <si>
    <t>STTEPHEN YERIJUA</t>
  </si>
  <si>
    <t>YERIJUA ROSE</t>
  </si>
  <si>
    <t>0541591078</t>
  </si>
  <si>
    <t>UK-0041-1283</t>
  </si>
  <si>
    <t>C053</t>
  </si>
  <si>
    <t>LANTIA PRECIOUS</t>
  </si>
  <si>
    <t>MARTINA LANTIA</t>
  </si>
  <si>
    <t>0593205920</t>
  </si>
  <si>
    <t>SGQ72, KORANIA</t>
  </si>
  <si>
    <t>C054</t>
  </si>
  <si>
    <t>AKANWEE EUNICE</t>
  </si>
  <si>
    <t>SIMON PETER AKANWEE</t>
  </si>
  <si>
    <t>BENEDICTA AKANWEE</t>
  </si>
  <si>
    <t>0246171743</t>
  </si>
  <si>
    <t>C055</t>
  </si>
  <si>
    <t>ABAGUBA DAVID AWEDAGA</t>
  </si>
  <si>
    <t>CEPHAS AKWOWOYE</t>
  </si>
  <si>
    <t>SGS003, NOGSENIA</t>
  </si>
  <si>
    <t>C056</t>
  </si>
  <si>
    <t>AKANWUM CHRISTIAN</t>
  </si>
  <si>
    <t>HILDA A. UKEKWE</t>
  </si>
  <si>
    <t>0557611768</t>
  </si>
  <si>
    <t>GWEA'S HSE NANGALKINIA</t>
  </si>
  <si>
    <t>C057</t>
  </si>
  <si>
    <t>AKANWUM FAVOUR AZEGIDIWE</t>
  </si>
  <si>
    <t>C058</t>
  </si>
  <si>
    <t>LARTEVI GRACE</t>
  </si>
  <si>
    <t>MICHAEL LARTEVI</t>
  </si>
  <si>
    <t>ADALNGIDA GIFTY</t>
  </si>
  <si>
    <t>0247231144</t>
  </si>
  <si>
    <t>CBA126, NEAR SLAUGHTER HSE</t>
  </si>
  <si>
    <t>C059</t>
  </si>
  <si>
    <t>ACHANA ANTOINETTE WEKWAANE</t>
  </si>
  <si>
    <t>ACHANA EDWARD</t>
  </si>
  <si>
    <t>TBA116, BONIA</t>
  </si>
  <si>
    <t>C060</t>
  </si>
  <si>
    <t>YITAH BONEGAS WESOLEM</t>
  </si>
  <si>
    <t>WILLIAM YITAH</t>
  </si>
  <si>
    <t>GIFTY TASAGWINA</t>
  </si>
  <si>
    <t>SGV213, NANGALKINIA</t>
  </si>
  <si>
    <t>C061</t>
  </si>
  <si>
    <t>AYIBASIYA MANNEL SAKEWENE</t>
  </si>
  <si>
    <t>ELISHA AYIBASIYA</t>
  </si>
  <si>
    <t>0248918377</t>
  </si>
  <si>
    <t>SGS13 NANGALKINIA</t>
  </si>
  <si>
    <t>C062</t>
  </si>
  <si>
    <t>ADOCTOR FRANCISCA WEPIA</t>
  </si>
  <si>
    <t>VICTOR ADOCTOR</t>
  </si>
  <si>
    <t>0245758791/0200605084</t>
  </si>
  <si>
    <t>SGR087 KORANIA</t>
  </si>
  <si>
    <t>C063</t>
  </si>
  <si>
    <t>AKWOWOYE ALBERTA WEZAANE</t>
  </si>
  <si>
    <t>CEPHAS BABACHI</t>
  </si>
  <si>
    <t>C064</t>
  </si>
  <si>
    <t>CHIRASE COLLINS</t>
  </si>
  <si>
    <t>SONGOTI CHIRASE</t>
  </si>
  <si>
    <t>0244149263/0246637930</t>
  </si>
  <si>
    <t>WEG044, WURU</t>
  </si>
  <si>
    <t>C065</t>
  </si>
  <si>
    <t>DANZUMAH ISSABELLA AWOLIZEM</t>
  </si>
  <si>
    <t>AWOLIZEM DANZUMAH</t>
  </si>
  <si>
    <t>0548134165/0245588135</t>
  </si>
  <si>
    <t>CAA002, NOGSENIA</t>
  </si>
  <si>
    <t>C066</t>
  </si>
  <si>
    <t>AWINYA ELSIE WEBALARA</t>
  </si>
  <si>
    <t>SIMON AWINYA</t>
  </si>
  <si>
    <t>0248763193/0245496665</t>
  </si>
  <si>
    <t>WEF91, NAMOLO</t>
  </si>
  <si>
    <t>C067</t>
  </si>
  <si>
    <t>AHMED ABUBAKAR-SADIK</t>
  </si>
  <si>
    <t>AHMED</t>
  </si>
  <si>
    <t>C068</t>
  </si>
  <si>
    <t>ANDEMA MORIS</t>
  </si>
  <si>
    <t>C069</t>
  </si>
  <si>
    <t>OPOKU MUNIRU ANARWAT</t>
  </si>
  <si>
    <t>OPOKU ANARWAT</t>
  </si>
  <si>
    <t>0544817424</t>
  </si>
  <si>
    <t>SGT150, NOGSENIA</t>
  </si>
  <si>
    <t>C070</t>
  </si>
  <si>
    <t>ABAGUBA DOMINIC WEPAARE</t>
  </si>
  <si>
    <t>C071</t>
  </si>
  <si>
    <t>AKASSAH MIRIAM AWINLIE</t>
  </si>
  <si>
    <t>PAUL AKASSAH</t>
  </si>
  <si>
    <t>CHARITY YAKUBU</t>
  </si>
  <si>
    <t>0249760434</t>
  </si>
  <si>
    <t>CHC266, CHUCHULIGA</t>
  </si>
  <si>
    <t>C072</t>
  </si>
  <si>
    <t>ADAGIWINE VANESSA</t>
  </si>
  <si>
    <t>OSPIN A. ADAGIWINE</t>
  </si>
  <si>
    <t>KWARA SAKINATU</t>
  </si>
  <si>
    <t>0245373262/0540843348</t>
  </si>
  <si>
    <t>SAH104, VUNANIA</t>
  </si>
  <si>
    <t>C073</t>
  </si>
  <si>
    <t>LARTEVI BENEDICTA</t>
  </si>
  <si>
    <t>GIFTY ADALNGIDA</t>
  </si>
  <si>
    <t>C074</t>
  </si>
  <si>
    <t>ADUKU AUGUSTINE SONGOSE</t>
  </si>
  <si>
    <t>DAVID ADUKU</t>
  </si>
  <si>
    <t>CIVIL SERVANT</t>
  </si>
  <si>
    <t>SGR069, KORANIA</t>
  </si>
  <si>
    <t>C075</t>
  </si>
  <si>
    <t>ATINVA AMBROSE</t>
  </si>
  <si>
    <t>MATHEW AMONANG</t>
  </si>
  <si>
    <t>0206733823</t>
  </si>
  <si>
    <t>WEB93, NANGALLKINIA</t>
  </si>
  <si>
    <t>C076</t>
  </si>
  <si>
    <t>AHMED ABDUL-MUQADDIM</t>
  </si>
  <si>
    <t>C077</t>
  </si>
  <si>
    <t>SEIDU SAKINATU</t>
  </si>
  <si>
    <t>AL-HASSAN HAKIM</t>
  </si>
  <si>
    <t>0245752850/0502464945</t>
  </si>
  <si>
    <t>CAV39, NOGSENIA</t>
  </si>
  <si>
    <t>C078</t>
  </si>
  <si>
    <t>ATOSONA FOSTER AKAMBASE</t>
  </si>
  <si>
    <t>AKANKI PETER</t>
  </si>
  <si>
    <t>LARDI ATOSONA</t>
  </si>
  <si>
    <t>C079</t>
  </si>
  <si>
    <t>JAMPANA FREDRICK</t>
  </si>
  <si>
    <t>JAMPANA BISMARK</t>
  </si>
  <si>
    <t>0248528974</t>
  </si>
  <si>
    <t>TBC16, TONO ROAD</t>
  </si>
  <si>
    <t>C080</t>
  </si>
  <si>
    <t>ASUAH ALLSWELL</t>
  </si>
  <si>
    <t>NCHOR JACOB</t>
  </si>
  <si>
    <t>0542624114</t>
  </si>
  <si>
    <t>C081</t>
  </si>
  <si>
    <t>DANJUMAH LEONARD AWOLZEM</t>
  </si>
  <si>
    <t>CHIRSTIAN</t>
  </si>
  <si>
    <t>DANJUMAH AWOLIZEM</t>
  </si>
  <si>
    <t>C082</t>
  </si>
  <si>
    <t>AWOBCO ETHEL</t>
  </si>
  <si>
    <t>MOHAMMED ATUBILLA</t>
  </si>
  <si>
    <t>0541101086/0240433616</t>
  </si>
  <si>
    <t>CAU38, NOGSENIA</t>
  </si>
  <si>
    <t>C083</t>
  </si>
  <si>
    <t>NASHIRUDEEN SUMAILA</t>
  </si>
  <si>
    <t>C084</t>
  </si>
  <si>
    <t>ANKO JEFFREY</t>
  </si>
  <si>
    <t>CLETUS ANKO</t>
  </si>
  <si>
    <t>0243654919/0247991185</t>
  </si>
  <si>
    <t>CAM140, NOGSENIA</t>
  </si>
  <si>
    <t>C085</t>
  </si>
  <si>
    <t>AKELANA PRINCESS AJEGEWE</t>
  </si>
  <si>
    <t>AKELANA AYINGA</t>
  </si>
  <si>
    <t>CAA13, NOGSENIA</t>
  </si>
  <si>
    <t>GEORGE JANWO</t>
  </si>
  <si>
    <t>0244157449</t>
  </si>
  <si>
    <t>CAD60, NOGSENIA</t>
  </si>
  <si>
    <t>C086</t>
  </si>
  <si>
    <t>JANWO ISHMEAL</t>
  </si>
  <si>
    <t>C087</t>
  </si>
  <si>
    <t>ADDA ABEL</t>
  </si>
  <si>
    <t>KADUA KWOBIRE</t>
  </si>
  <si>
    <t>0551640288</t>
  </si>
  <si>
    <t>NEC62, TELANIA</t>
  </si>
  <si>
    <t>C088</t>
  </si>
  <si>
    <t>BAYEBILISE DENIS</t>
  </si>
  <si>
    <t>ABUBAKARI AYISHETU</t>
  </si>
  <si>
    <t>SGS223, NANGALKINIA</t>
  </si>
  <si>
    <t>C089</t>
  </si>
  <si>
    <t>APELIGO CHRISTABEL WEWURA</t>
  </si>
  <si>
    <t>GIDEON APELIGO</t>
  </si>
  <si>
    <t>HILD A. UKEKWE</t>
  </si>
  <si>
    <t>C090</t>
  </si>
  <si>
    <t>AWUTU CHRISTOPHER</t>
  </si>
  <si>
    <t>NABARE AWUTU</t>
  </si>
  <si>
    <t>PASTOR</t>
  </si>
  <si>
    <t>C091</t>
  </si>
  <si>
    <t>ADUKU NANCY WEPIA</t>
  </si>
  <si>
    <t>C092</t>
  </si>
  <si>
    <t>ATAKEBIIK SYLIVIAN</t>
  </si>
  <si>
    <t>ROSINA ATAKEBIIK</t>
  </si>
  <si>
    <t>SGP89, GONGNIA</t>
  </si>
  <si>
    <t>C093</t>
  </si>
  <si>
    <t>ATIIM CHARLLOTE</t>
  </si>
  <si>
    <t>ATIIM</t>
  </si>
  <si>
    <t>ELIZABETH ATEKEBIIK</t>
  </si>
  <si>
    <t>0591539589</t>
  </si>
  <si>
    <t>C094</t>
  </si>
  <si>
    <t>WEPIA EMMANUEL</t>
  </si>
  <si>
    <t>JOSHUA WEPIA</t>
  </si>
  <si>
    <t>DORIS</t>
  </si>
  <si>
    <t>0246327360</t>
  </si>
  <si>
    <t>CAH61, PUNGU ROAD</t>
  </si>
  <si>
    <t>C095</t>
  </si>
  <si>
    <t>AGBEKO MAWULI-KPLIM</t>
  </si>
  <si>
    <t>PRINCE CRESNT AGBEKO</t>
  </si>
  <si>
    <t>0544865887</t>
  </si>
  <si>
    <t>SGT88, BEHIND BOSCO</t>
  </si>
  <si>
    <t>C096</t>
  </si>
  <si>
    <t>AYAABANE CALEB AWINIMI</t>
  </si>
  <si>
    <t>CHRISTIA</t>
  </si>
  <si>
    <t>MUMUNI AYAABANE</t>
  </si>
  <si>
    <t>0246426896</t>
  </si>
  <si>
    <t>CAK52, NOGSENIA</t>
  </si>
  <si>
    <t>C097</t>
  </si>
  <si>
    <t>LANGO LESLIE WEZEM</t>
  </si>
  <si>
    <t>JACOB LANGO</t>
  </si>
  <si>
    <t>MARY SATUH</t>
  </si>
  <si>
    <t>0548486644</t>
  </si>
  <si>
    <t>CAA001, NOGSENIA</t>
  </si>
  <si>
    <t>C098</t>
  </si>
  <si>
    <t>ABADOO ROSALINDA</t>
  </si>
  <si>
    <t>GODFRED</t>
  </si>
  <si>
    <t>REBECCA ABADOO</t>
  </si>
  <si>
    <t>0548376478</t>
  </si>
  <si>
    <t>SGS54, NANGALKINIA</t>
  </si>
  <si>
    <t>C099</t>
  </si>
  <si>
    <t>APINTANE LUCIO</t>
  </si>
  <si>
    <t>KINGSLEY APINTANE</t>
  </si>
  <si>
    <t>WEG023, NANGALKINIA</t>
  </si>
  <si>
    <t>C100</t>
  </si>
  <si>
    <t>YAGIMPWA VALENTINA ANUTUA</t>
  </si>
  <si>
    <t>ABRAHAM</t>
  </si>
  <si>
    <t>0552310729</t>
  </si>
  <si>
    <t>SBF77, NAYAGENIA</t>
  </si>
  <si>
    <t>C101</t>
  </si>
  <si>
    <t>ABOTILOORO ANTHONIA AWINSONE</t>
  </si>
  <si>
    <t>JERRY ABOTILOORO</t>
  </si>
  <si>
    <t>0245983611/0547429849</t>
  </si>
  <si>
    <t>C102</t>
  </si>
  <si>
    <t>AYISANGA GETRUDE WEWORA</t>
  </si>
  <si>
    <t>AYISANGA</t>
  </si>
  <si>
    <t>C103</t>
  </si>
  <si>
    <t>YAASAN RITA</t>
  </si>
  <si>
    <t>DANIEL YAASAN</t>
  </si>
  <si>
    <t>0208623591/0550872797</t>
  </si>
  <si>
    <t>CAI081, NOGSENIA</t>
  </si>
  <si>
    <t>C104</t>
  </si>
  <si>
    <t>APELIGO ABIGAIL WESOAMO</t>
  </si>
  <si>
    <t>GIDEON</t>
  </si>
  <si>
    <t>C105</t>
  </si>
  <si>
    <t>AYABA PRISCILLA</t>
  </si>
  <si>
    <t>AYAABA</t>
  </si>
  <si>
    <t>FREDA ADIALI</t>
  </si>
  <si>
    <t>0543449253</t>
  </si>
  <si>
    <t>CVA56, WMH</t>
  </si>
  <si>
    <t>C106</t>
  </si>
  <si>
    <t>ADOMAKU BRIGHT SEFAH</t>
  </si>
  <si>
    <t>KENNEDY BOAMAH</t>
  </si>
  <si>
    <t>0596690027</t>
  </si>
  <si>
    <t>SNK152, BEHIND BOSCO</t>
  </si>
  <si>
    <t>C107</t>
  </si>
  <si>
    <t>FELLAH EREST WENIA</t>
  </si>
  <si>
    <t>JOHN MICHAEL KABA</t>
  </si>
  <si>
    <t>055065839</t>
  </si>
  <si>
    <t>SBD36, NAYAGENIA</t>
  </si>
  <si>
    <t>C108</t>
  </si>
  <si>
    <t>ANUGA BERNICE</t>
  </si>
  <si>
    <t>BEN GARIBA</t>
  </si>
  <si>
    <t>0247414001/0249116988</t>
  </si>
  <si>
    <t>C109</t>
  </si>
  <si>
    <t>LAMBON RASHIDA</t>
  </si>
  <si>
    <t>JACOB LABIIK</t>
  </si>
  <si>
    <t>C110</t>
  </si>
  <si>
    <t>AWINIMIE SHIRLEY</t>
  </si>
  <si>
    <t>GEORGE AKULBIRE</t>
  </si>
  <si>
    <t>0249083906</t>
  </si>
  <si>
    <t>SGR57, KORANIA</t>
  </si>
  <si>
    <t>Arrears:        .00</t>
  </si>
  <si>
    <t>C111</t>
  </si>
  <si>
    <t>AMANG REYNARD APAKWEN</t>
  </si>
  <si>
    <t>ALFRED AMANG</t>
  </si>
  <si>
    <t>VICTORIA AVASONGO</t>
  </si>
  <si>
    <t>0555670340</t>
  </si>
  <si>
    <t>WEF 093, SABORO</t>
  </si>
  <si>
    <t>C112</t>
  </si>
  <si>
    <t>ABAJORI INNOCENTIA AWELAMA</t>
  </si>
  <si>
    <t>ABAJORI KENNEDY</t>
  </si>
  <si>
    <t>0549588661</t>
  </si>
  <si>
    <t>CAB77, NOGSENIA</t>
  </si>
  <si>
    <t>C113</t>
  </si>
  <si>
    <t>LANTIA EZEKIEL</t>
  </si>
  <si>
    <t>LANTIA ABRAHAM</t>
  </si>
  <si>
    <t>0554081393</t>
  </si>
  <si>
    <t>FARMING</t>
  </si>
  <si>
    <t>SGS118, KORANIA</t>
  </si>
  <si>
    <t>C114</t>
  </si>
  <si>
    <t>WECHINA FAITH WEKILAM</t>
  </si>
  <si>
    <t>ACHAA WECHINA</t>
  </si>
  <si>
    <t>BELINDA WECHINA</t>
  </si>
  <si>
    <t>0596460431/0550978850</t>
  </si>
  <si>
    <t>SGS87, NANGALKINIA</t>
  </si>
  <si>
    <t>C115</t>
  </si>
  <si>
    <t>ABDUL-KARIM HIBATULAI</t>
  </si>
  <si>
    <t>SUKA IDDRISU</t>
  </si>
  <si>
    <t>0540853272/0593206206</t>
  </si>
  <si>
    <t>CAP46, NOGSENIA</t>
  </si>
  <si>
    <t>C116</t>
  </si>
  <si>
    <t>AWOMBA SHARQUISE WEMANGA</t>
  </si>
  <si>
    <t>BRAIMAH JOHN</t>
  </si>
  <si>
    <t>DRIVING</t>
  </si>
  <si>
    <t>C117</t>
  </si>
  <si>
    <t>ADAKABLA JADEN WEZEGA</t>
  </si>
  <si>
    <t>NORBERT ADAKABLA</t>
  </si>
  <si>
    <t>0545039017/0547856922</t>
  </si>
  <si>
    <t>C118</t>
  </si>
  <si>
    <t>ANANGA PRECIOUS WEDADIBAM</t>
  </si>
  <si>
    <t>EDWARD</t>
  </si>
  <si>
    <t>0558880351</t>
  </si>
  <si>
    <t>0553609786</t>
  </si>
  <si>
    <t>C119</t>
  </si>
  <si>
    <t>ANANGA JENELLE AWEKURIAMO</t>
  </si>
  <si>
    <t>CAESAR ANANGA</t>
  </si>
  <si>
    <t>SGS195, NANGALKINIA</t>
  </si>
  <si>
    <t>C120</t>
  </si>
  <si>
    <t>KAMPALE BENEDICT WEDIA</t>
  </si>
  <si>
    <t>JOSEPH KAMPALE</t>
  </si>
  <si>
    <t>ERNESTINA KAMPALE</t>
  </si>
  <si>
    <t>0553127102</t>
  </si>
  <si>
    <t>SGS123, NANGALKINIA</t>
  </si>
  <si>
    <t>C121</t>
  </si>
  <si>
    <t>KAMPALE BEATA WEKIA</t>
  </si>
  <si>
    <t>ERNESTINA</t>
  </si>
  <si>
    <t>C122</t>
  </si>
  <si>
    <t>BASEKWAGA HAYFORD WEGURE</t>
  </si>
  <si>
    <t>OLSON BASEKWAGA</t>
  </si>
  <si>
    <t>SGS47, NANGALKINIA</t>
  </si>
  <si>
    <t>C123</t>
  </si>
  <si>
    <t>ALHASSAN HIDAYA</t>
  </si>
  <si>
    <t>ANASS ALHASSAN</t>
  </si>
  <si>
    <t>0245798034</t>
  </si>
  <si>
    <t>WEF47, NOGSENIA</t>
  </si>
  <si>
    <t>C124</t>
  </si>
  <si>
    <t>BAZANIA LUWANGA</t>
  </si>
  <si>
    <t>CCLEMENT BAZANIA</t>
  </si>
  <si>
    <t>0544360226/0249786756</t>
  </si>
  <si>
    <t>BUSINESSMAN</t>
  </si>
  <si>
    <t>CAM071, NOGSENIA</t>
  </si>
  <si>
    <t>C125</t>
  </si>
  <si>
    <t>MURUYAH BERTILLA WEBONGA</t>
  </si>
  <si>
    <t>KWABENA MURIYAH</t>
  </si>
  <si>
    <t>SGS036, NANGALKINIA</t>
  </si>
  <si>
    <t>C126</t>
  </si>
  <si>
    <t>AGYEGEDUM PETRA AWEWOGURI</t>
  </si>
  <si>
    <t>CHRISSTIAN</t>
  </si>
  <si>
    <t>SABBAS AGYEGEDUM</t>
  </si>
  <si>
    <t>SBE51, NAYAGENIA</t>
  </si>
  <si>
    <t>C127</t>
  </si>
  <si>
    <t>ABAKERE AUSTIN ANCHOR AYINIMI</t>
  </si>
  <si>
    <t>GODFRED ABAKERE</t>
  </si>
  <si>
    <t>0246305207</t>
  </si>
  <si>
    <t>C128</t>
  </si>
  <si>
    <t>AWENCHARIMI HEPTZIBAH</t>
  </si>
  <si>
    <t>DANIEL</t>
  </si>
  <si>
    <t>ELIZABETH</t>
  </si>
  <si>
    <t>0248973721</t>
  </si>
  <si>
    <t>C129</t>
  </si>
  <si>
    <t>ACHOGI JEROME BABWOGAYIE</t>
  </si>
  <si>
    <t>NELSON ACHOGI</t>
  </si>
  <si>
    <t>0544044100/0550384164</t>
  </si>
  <si>
    <t>SGU86, NANGALKINIA</t>
  </si>
  <si>
    <t>C130</t>
  </si>
  <si>
    <t>ALALE ISREAL AWINTIMAH</t>
  </si>
  <si>
    <t>PAUL ALALE</t>
  </si>
  <si>
    <t>JOANA BATABONGA</t>
  </si>
  <si>
    <t>0248473882/0248030232</t>
  </si>
  <si>
    <t>CAI91, BALOBIA</t>
  </si>
  <si>
    <t>C131</t>
  </si>
  <si>
    <t>AYANORE RAPHEAL</t>
  </si>
  <si>
    <t>BENJAMIN AYANORE</t>
  </si>
  <si>
    <t>0549714158/0241654651</t>
  </si>
  <si>
    <t>SEH26, DOBA</t>
  </si>
  <si>
    <t>C132</t>
  </si>
  <si>
    <t>ABDUL-AZIZ RHUWEIDATU AJEGIWE</t>
  </si>
  <si>
    <t>ZAKARI ABDULA-AZIZ</t>
  </si>
  <si>
    <t>0248276480</t>
  </si>
  <si>
    <t>SGS202, NANGALKINIA</t>
  </si>
  <si>
    <t>C133</t>
  </si>
  <si>
    <t>ABAJORI YAPHET AJEGEWE</t>
  </si>
  <si>
    <t>FELIX ABAJORI</t>
  </si>
  <si>
    <t>0247915077/0542474657</t>
  </si>
  <si>
    <t>TERACHER</t>
  </si>
  <si>
    <t>C134</t>
  </si>
  <si>
    <t>KULAYURE ABEL WETUA</t>
  </si>
  <si>
    <t>EDWARD KULAYURE</t>
  </si>
  <si>
    <t>SGS180, NOGSENIA</t>
  </si>
  <si>
    <t>C135</t>
  </si>
  <si>
    <t>ALUKOAM RANSFORD AJEGEWE</t>
  </si>
  <si>
    <t>ROBERT ALUKOAM</t>
  </si>
  <si>
    <t>0541354199/0548128614</t>
  </si>
  <si>
    <t>SGQ008, KORANIA</t>
  </si>
  <si>
    <t>C136</t>
  </si>
  <si>
    <t>BAZANIA JESSE</t>
  </si>
  <si>
    <t>BAZANIA CHARLSE</t>
  </si>
  <si>
    <t>0204063619</t>
  </si>
  <si>
    <t>CAA50, NOGSENIA</t>
  </si>
  <si>
    <t>C137</t>
  </si>
  <si>
    <t>KAKURI PRECIOUS APEWE</t>
  </si>
  <si>
    <t xml:space="preserve">MICHAEL </t>
  </si>
  <si>
    <t>IRENE</t>
  </si>
  <si>
    <t>0246297480</t>
  </si>
  <si>
    <t>SGR102, KORANIA</t>
  </si>
  <si>
    <t>C138</t>
  </si>
  <si>
    <t>ANAMA NATHANIEL WEKIA</t>
  </si>
  <si>
    <t>JOHN ANAMA</t>
  </si>
  <si>
    <t>ROPHINA ANAMA</t>
  </si>
  <si>
    <t>0249166670</t>
  </si>
  <si>
    <t>SGS139, NANGALKINIA</t>
  </si>
  <si>
    <t>Term Fees:  0.00</t>
  </si>
  <si>
    <t>Balance:     0.00</t>
  </si>
  <si>
    <t>C139</t>
  </si>
  <si>
    <t>LANTIA VANESSA WEMOYEI</t>
  </si>
  <si>
    <t>LANTIA BENAWORA</t>
  </si>
  <si>
    <t>LANTIA GIFTY</t>
  </si>
  <si>
    <t>0593505920</t>
  </si>
  <si>
    <t>C140</t>
  </si>
  <si>
    <t>AKANPUSI FREDRICK APAACHO</t>
  </si>
  <si>
    <t>AYOO AKANPUSI</t>
  </si>
  <si>
    <t>MARY ALEMYA</t>
  </si>
  <si>
    <t>C141</t>
  </si>
  <si>
    <t>LANTIA DANIELLA</t>
  </si>
  <si>
    <t>JOHNBOSCO</t>
  </si>
  <si>
    <t>LANTIA REBECCA</t>
  </si>
  <si>
    <t>0247597650</t>
  </si>
  <si>
    <t>C142</t>
  </si>
  <si>
    <t>LANTIA DANIEL</t>
  </si>
  <si>
    <t>LANTIA JOHNBOSCO</t>
  </si>
  <si>
    <t>REBECCA</t>
  </si>
  <si>
    <t>C143</t>
  </si>
  <si>
    <t>AYANGBA JAPHET KWOTUA</t>
  </si>
  <si>
    <t>ABAGNA AYANGBA</t>
  </si>
  <si>
    <t>BELINDA ABAGNA</t>
  </si>
  <si>
    <t>0558428020</t>
  </si>
  <si>
    <t>SBE71, DOBA</t>
  </si>
  <si>
    <t>C144</t>
  </si>
  <si>
    <t>AKANVISE DIVINE</t>
  </si>
  <si>
    <t>VITUS AKANVISE</t>
  </si>
  <si>
    <t>0240584091</t>
  </si>
  <si>
    <t>SBH077, DOBA</t>
  </si>
  <si>
    <t>C145</t>
  </si>
  <si>
    <t>AYIRAZURI ANGEL</t>
  </si>
  <si>
    <t>REINER AGUYA</t>
  </si>
  <si>
    <t>0542235406/0240489285</t>
  </si>
  <si>
    <t>C146</t>
  </si>
  <si>
    <t>ACHOGI JERRY BEWE</t>
  </si>
  <si>
    <t>WEE046, WURU</t>
  </si>
  <si>
    <t>C147</t>
  </si>
  <si>
    <t>ADDA LOVIA WEPIA</t>
  </si>
  <si>
    <t>ADDA ANININYEYA</t>
  </si>
  <si>
    <t>BAPEDEWO ANININYEYA</t>
  </si>
  <si>
    <t>0248005910</t>
  </si>
  <si>
    <t>SGP003, NANGALKIINIA</t>
  </si>
  <si>
    <t>C148</t>
  </si>
  <si>
    <t>ACHEGIBA EVA</t>
  </si>
  <si>
    <t>JACOB ACHEGIBA</t>
  </si>
  <si>
    <t>0246397819</t>
  </si>
  <si>
    <t>C149</t>
  </si>
  <si>
    <t>AMIBA DORATHY AWELAMA</t>
  </si>
  <si>
    <t>GODFRED AMIBA</t>
  </si>
  <si>
    <t>EDITH AMIBA</t>
  </si>
  <si>
    <t>0241365799</t>
  </si>
  <si>
    <t>WEG43, NANGALIKINIA</t>
  </si>
  <si>
    <t>C150</t>
  </si>
  <si>
    <t>ABAMDIWOR ABIGAIL WEZANI</t>
  </si>
  <si>
    <t>BUBURU ABAMDIWOR</t>
  </si>
  <si>
    <t>0245782199</t>
  </si>
  <si>
    <t>WFF08, SABORO</t>
  </si>
  <si>
    <t>C151</t>
  </si>
  <si>
    <t>AWINIME BENTIL ATUDIPARE</t>
  </si>
  <si>
    <t>C152</t>
  </si>
  <si>
    <t>BANERA PHILIP</t>
  </si>
  <si>
    <t>LUCAS BANERA</t>
  </si>
  <si>
    <t>0245900122</t>
  </si>
  <si>
    <t>CAQ82, GONGNIA</t>
  </si>
  <si>
    <t>C153</t>
  </si>
  <si>
    <t>AWINDENABA IMMACULATE</t>
  </si>
  <si>
    <t>DAVID ATIA</t>
  </si>
  <si>
    <t>ROSEMARY AMOAH</t>
  </si>
  <si>
    <t>0542745402</t>
  </si>
  <si>
    <t>MINING</t>
  </si>
  <si>
    <t>C154</t>
  </si>
  <si>
    <t>ANGORUK JOSEPH</t>
  </si>
  <si>
    <t>THOMAS ANGORUK</t>
  </si>
  <si>
    <t>0249463925</t>
  </si>
  <si>
    <t>UK-1871-2774, CHUCHULIGA</t>
  </si>
  <si>
    <t>C156</t>
  </si>
  <si>
    <t>KAZUE EZEKIEL</t>
  </si>
  <si>
    <t>JANET KAZUE</t>
  </si>
  <si>
    <t>0551114955/0559377605</t>
  </si>
  <si>
    <t>WEG86, LOWER NANGALIKINIA</t>
  </si>
  <si>
    <t>C157</t>
  </si>
  <si>
    <t>AKANKPIENWEN WHITNEY AWENYAAMI</t>
  </si>
  <si>
    <t>EMMANUEL ANICHALLA</t>
  </si>
  <si>
    <t>0249488892/0240127283</t>
  </si>
  <si>
    <t>UR-2001-6343, CHUCHULIGA</t>
  </si>
  <si>
    <t>C158</t>
  </si>
  <si>
    <t>DOGENERIBA MARTHINA AJEGETINA</t>
  </si>
  <si>
    <t>DERRICK SAMSON DOGENERIBA</t>
  </si>
  <si>
    <t>MILLICENT YIZURA</t>
  </si>
  <si>
    <t>0240791875</t>
  </si>
  <si>
    <t>SBS04, NAYAGENIA</t>
  </si>
  <si>
    <t>C159</t>
  </si>
  <si>
    <t>KOFIA ALGENDA</t>
  </si>
  <si>
    <t>FLORENCE</t>
  </si>
  <si>
    <t>0248998625/05453158667</t>
  </si>
  <si>
    <t>WEF 28, NAWOGENIA</t>
  </si>
  <si>
    <t>C160</t>
  </si>
  <si>
    <t>ACHEGIBA EDNA</t>
  </si>
  <si>
    <t>C161</t>
  </si>
  <si>
    <t>AWELANA BLESSING</t>
  </si>
  <si>
    <t>CGRISTIAN</t>
  </si>
  <si>
    <t>C162</t>
  </si>
  <si>
    <t>WEPIA HARRY WEPAARI</t>
  </si>
  <si>
    <t>DORIS WEPIA</t>
  </si>
  <si>
    <t>UK-0001-8529</t>
  </si>
  <si>
    <t>C163</t>
  </si>
  <si>
    <t>AKOLOGO CECILIA</t>
  </si>
  <si>
    <t>AKANTOE AKOLOGO</t>
  </si>
  <si>
    <t>SHG21, TAMPOLA</t>
  </si>
  <si>
    <t>C164</t>
  </si>
  <si>
    <t>AKANKI SALVATION AWINESUNE</t>
  </si>
  <si>
    <t>C165</t>
  </si>
  <si>
    <t>ANGYIEREYIRI DIVINE MWENTEREBO</t>
  </si>
  <si>
    <t>ELIJAH ANGYIEREYIRI</t>
  </si>
  <si>
    <t>0246675508</t>
  </si>
  <si>
    <t>LECTURER</t>
  </si>
  <si>
    <t>NBS100, CKT-UDS</t>
  </si>
  <si>
    <t>C166</t>
  </si>
  <si>
    <t>TIJANGA APEWE</t>
  </si>
  <si>
    <t>NELSON TIJANGA</t>
  </si>
  <si>
    <t>0245481169</t>
  </si>
  <si>
    <t>C167</t>
  </si>
  <si>
    <t>ATOOBEY NATHALIE</t>
  </si>
  <si>
    <t>BEN ATOOBEY</t>
  </si>
  <si>
    <t>0242287079</t>
  </si>
  <si>
    <t>NAS</t>
  </si>
  <si>
    <t>SANDEMA</t>
  </si>
  <si>
    <t>C168</t>
  </si>
  <si>
    <t>EJIOFFOR GOODLUCK</t>
  </si>
  <si>
    <t>CHRISTIAN EJIOFFOR</t>
  </si>
  <si>
    <t>0543326989/0545437716</t>
  </si>
  <si>
    <t>CAN96, NAMOLO</t>
  </si>
  <si>
    <t>C169</t>
  </si>
  <si>
    <t>LANGO MACRINE WEDAGA</t>
  </si>
  <si>
    <t>C170</t>
  </si>
  <si>
    <t>TIDINCHANA CLEMENCIA</t>
  </si>
  <si>
    <t>MERCY WETONGAMO</t>
  </si>
  <si>
    <t>0200605353</t>
  </si>
  <si>
    <t>MIDWIFE</t>
  </si>
  <si>
    <t>SGT96, NANGALKINIA</t>
  </si>
  <si>
    <t>C171</t>
  </si>
  <si>
    <t>ADALINGEYA RACHEAL WECHIM</t>
  </si>
  <si>
    <t>KABA ADALINGEYA</t>
  </si>
  <si>
    <t>0558175340</t>
  </si>
  <si>
    <t>SGP007, KORANIA</t>
  </si>
  <si>
    <t>C172</t>
  </si>
  <si>
    <t>AYIGEB HAYFORD</t>
  </si>
  <si>
    <t>TIMOTHY AYIGEB</t>
  </si>
  <si>
    <t>PATRICIA AYIGEB</t>
  </si>
  <si>
    <t>0548876795</t>
  </si>
  <si>
    <t>CPR13, CHUCHULIGA</t>
  </si>
  <si>
    <t>C173</t>
  </si>
  <si>
    <t>AZURAH VENESSA ANULANA</t>
  </si>
  <si>
    <t>FRANCIS AZURE</t>
  </si>
  <si>
    <t>0203240662/0248854766</t>
  </si>
  <si>
    <t>C174</t>
  </si>
  <si>
    <t>ATOOH BLESSING AWINBOTA</t>
  </si>
  <si>
    <t>CEPHAS AZUBIRE ATOOH</t>
  </si>
  <si>
    <t>0541560323</t>
  </si>
  <si>
    <t>SGZ152, GONGNIA</t>
  </si>
  <si>
    <t>C175</t>
  </si>
  <si>
    <t>ATOYA BRIGHT</t>
  </si>
  <si>
    <t>REAGAN AKANYETI</t>
  </si>
  <si>
    <t>0240935541</t>
  </si>
  <si>
    <t>SBG88, DOBA</t>
  </si>
  <si>
    <t>C176</t>
  </si>
  <si>
    <t>AWINIME BLASSING</t>
  </si>
  <si>
    <t>C177</t>
  </si>
  <si>
    <t>ANGYIEREYIRI RITA MWENMAALE</t>
  </si>
  <si>
    <t>ELIJAH ANYIEREYIRI</t>
  </si>
  <si>
    <t>NBC100, CKT-UDS</t>
  </si>
  <si>
    <t>C178</t>
  </si>
  <si>
    <t>FARUK ILLHAM WUMPINI</t>
  </si>
  <si>
    <t>MUSLEM</t>
  </si>
  <si>
    <t>FARUK BRIAMA</t>
  </si>
  <si>
    <t>0547116303</t>
  </si>
  <si>
    <t>WEG148, NAMOLO</t>
  </si>
  <si>
    <t>C179</t>
  </si>
  <si>
    <t>ISSAHAKU WALIDATU</t>
  </si>
  <si>
    <t>ISSAKU DIMAH</t>
  </si>
  <si>
    <t>0243119532</t>
  </si>
  <si>
    <t>WEG138, NOGSENIA</t>
  </si>
  <si>
    <t>C180</t>
  </si>
  <si>
    <t>TIDINCHANA MAEL</t>
  </si>
  <si>
    <t>TIDINCHANA</t>
  </si>
  <si>
    <t>MERCY WETOGAMO</t>
  </si>
  <si>
    <t>MIDWIFW</t>
  </si>
  <si>
    <t>C181</t>
  </si>
  <si>
    <t>AKANVISE AIDEN</t>
  </si>
  <si>
    <t>CHRISTIANITY</t>
  </si>
  <si>
    <t>C182</t>
  </si>
  <si>
    <t>AKEBEH GRAHAM ADIPAARE</t>
  </si>
  <si>
    <t>ALEXANDER AKEBEH</t>
  </si>
  <si>
    <t>0245611682</t>
  </si>
  <si>
    <t>SGT73, NOGSENIA</t>
  </si>
  <si>
    <t>C183</t>
  </si>
  <si>
    <t>MUSAH FARRAH BUKARI</t>
  </si>
  <si>
    <t>BUKARI MUSAH</t>
  </si>
  <si>
    <t>0244162428</t>
  </si>
  <si>
    <t>GHS WMH</t>
  </si>
  <si>
    <t>HOSP. STAFF QRS3</t>
  </si>
  <si>
    <t>C184</t>
  </si>
  <si>
    <t>ASICHAB JEFFREY AWENTIMI</t>
  </si>
  <si>
    <t>ROBERT ASICHAB</t>
  </si>
  <si>
    <t>ESTHER</t>
  </si>
  <si>
    <t>0242719575/0244385087</t>
  </si>
  <si>
    <t>C185</t>
  </si>
  <si>
    <t>AKANKPIENWEN NELSON AWENBORO</t>
  </si>
  <si>
    <t>AZBIIK BECILIA</t>
  </si>
  <si>
    <t>0240127283</t>
  </si>
  <si>
    <t>UR-2001-6343</t>
  </si>
  <si>
    <t>C186</t>
  </si>
  <si>
    <t>ANGORUK YVONNE</t>
  </si>
  <si>
    <t>ANGORUK</t>
  </si>
  <si>
    <t>UR-1871-2774</t>
  </si>
  <si>
    <t>C187</t>
  </si>
  <si>
    <t>AMONGBA ANN KAFELA</t>
  </si>
  <si>
    <t>AMONGBA</t>
  </si>
  <si>
    <t>0548429927</t>
  </si>
  <si>
    <t>CEO</t>
  </si>
  <si>
    <t>SHG58,TAMPOLA</t>
  </si>
  <si>
    <t>C189</t>
  </si>
  <si>
    <t>ASOBAYIRE CORNELIUS AWINEZOYA</t>
  </si>
  <si>
    <t>ROBERT AFFUL</t>
  </si>
  <si>
    <t>0242985306/0509048902</t>
  </si>
  <si>
    <t>C190</t>
  </si>
  <si>
    <t>KUSEAMO PRISCA WENAPETE</t>
  </si>
  <si>
    <t>AMOR KUSEAMO</t>
  </si>
  <si>
    <t>0242226365/0241655485</t>
  </si>
  <si>
    <t>TBC63, YIGWANIA</t>
  </si>
  <si>
    <t>C191</t>
  </si>
  <si>
    <t>EJIOFFOR FAVOUR</t>
  </si>
  <si>
    <t>C192</t>
  </si>
  <si>
    <t>AHMED PRINCE OSIE</t>
  </si>
  <si>
    <t>AHMED OSIE</t>
  </si>
  <si>
    <t>0208418889</t>
  </si>
  <si>
    <t>CAA037, NOGSENIA</t>
  </si>
  <si>
    <t>C193</t>
  </si>
  <si>
    <t>AKELENTARA EDMOND</t>
  </si>
  <si>
    <t>SOLOMON AKELENTARA</t>
  </si>
  <si>
    <t>0557573623</t>
  </si>
  <si>
    <t>SGS65, NANGALKINIA</t>
  </si>
  <si>
    <t>C194</t>
  </si>
  <si>
    <t>OLADOKUN MICHELLE AYO</t>
  </si>
  <si>
    <t>MICHEAL OLADOKUN</t>
  </si>
  <si>
    <t>0206759458/0508486310</t>
  </si>
  <si>
    <t>E4, BOSCOS STAFF QTRS</t>
  </si>
  <si>
    <t>C195</t>
  </si>
  <si>
    <t>AMIBA GIDEON</t>
  </si>
  <si>
    <t>WEG43, NANGALKINIA</t>
  </si>
  <si>
    <t>C196</t>
  </si>
  <si>
    <t>ABDULAI RAZAK WENAWOME</t>
  </si>
  <si>
    <t>ABDULAI</t>
  </si>
  <si>
    <t>0248690103/0205608086</t>
  </si>
  <si>
    <t>C197</t>
  </si>
  <si>
    <t>BAJAWOR MICHELLE</t>
  </si>
  <si>
    <t>BAJAWOR</t>
  </si>
  <si>
    <t>REBECCA ABAJANI</t>
  </si>
  <si>
    <t>0547065067</t>
  </si>
  <si>
    <t>WBB73, CHIANA</t>
  </si>
  <si>
    <t>C198</t>
  </si>
  <si>
    <t>EJIOFFOR MESHACK</t>
  </si>
  <si>
    <t>C199</t>
  </si>
  <si>
    <t>ZULIHADU TULIHATU</t>
  </si>
  <si>
    <t>FULERA YAKUBU</t>
  </si>
  <si>
    <t>0542370925</t>
  </si>
  <si>
    <t>NGG244, NOGSENIA</t>
  </si>
  <si>
    <t>C200</t>
  </si>
  <si>
    <t>AYAMGBA DARIUS WEJEGEDAM</t>
  </si>
  <si>
    <t>AYANGBA ABAENA</t>
  </si>
  <si>
    <t>BELINDA AYANGBA</t>
  </si>
  <si>
    <t>0558428026</t>
  </si>
  <si>
    <t>C201</t>
  </si>
  <si>
    <t>AKANVISE JUDE</t>
  </si>
  <si>
    <t>C202</t>
  </si>
  <si>
    <t>KWOSONGO LORDINA WESOAMO</t>
  </si>
  <si>
    <t>MICHAEL ADDAH</t>
  </si>
  <si>
    <t>DORIS ADDAH</t>
  </si>
  <si>
    <t>SAK96, TANKUNA</t>
  </si>
  <si>
    <t>C203</t>
  </si>
  <si>
    <t>DOGENERIBA DEOGRATIAS WEBAGANA</t>
  </si>
  <si>
    <t>SBB04, NAYAGENIA</t>
  </si>
  <si>
    <t>C204</t>
  </si>
  <si>
    <t>AWODOE SARAPHINE</t>
  </si>
  <si>
    <t>AUGUSTINE AWODOE</t>
  </si>
  <si>
    <t>ELIZABETH AWODOE</t>
  </si>
  <si>
    <t>0554385267</t>
  </si>
  <si>
    <t>WEG136, NANGALKINIA</t>
  </si>
  <si>
    <t>C205</t>
  </si>
  <si>
    <t>ALHASSAN MOHAMMED</t>
  </si>
  <si>
    <t>OSMAN ALHASSAN</t>
  </si>
  <si>
    <t>GANEU ALHASSAN</t>
  </si>
  <si>
    <t>0247005504</t>
  </si>
  <si>
    <t>POLICE OFFICER</t>
  </si>
  <si>
    <t>CAU21, NOGSENIA</t>
  </si>
  <si>
    <t>Student ID: C205</t>
  </si>
  <si>
    <t>Name: ALHASSAN MOHAMMED</t>
  </si>
  <si>
    <t>C206</t>
  </si>
  <si>
    <t>ABAZING MIREDITH ANIWE</t>
  </si>
  <si>
    <t>0243688605</t>
  </si>
  <si>
    <t>CAB041, NOGSENIA</t>
  </si>
  <si>
    <t>C207</t>
  </si>
  <si>
    <t>KUNZOBA MAVIS CHORINTMAN</t>
  </si>
  <si>
    <t>ERNEST ZAMANAH</t>
  </si>
  <si>
    <t>0249230646/0541596815</t>
  </si>
  <si>
    <t>SGS243, NOGSENIA</t>
  </si>
  <si>
    <t>C208</t>
  </si>
  <si>
    <t>ATOOH MARY-ANN NMAH</t>
  </si>
  <si>
    <t>CEPHAS ATOOH</t>
  </si>
  <si>
    <t>C209</t>
  </si>
  <si>
    <t>APOORE CINDY</t>
  </si>
  <si>
    <t>SIMON-PETER AKANWEE</t>
  </si>
  <si>
    <t>C210</t>
  </si>
  <si>
    <t>ADUA DORIS WESOAMO</t>
  </si>
  <si>
    <t>ADUA CLIFFORD</t>
  </si>
  <si>
    <t>AGATHA KOBATI</t>
  </si>
  <si>
    <t>0244946667</t>
  </si>
  <si>
    <t>CAD77, MISSION JUNCTION</t>
  </si>
  <si>
    <t>C211</t>
  </si>
  <si>
    <t>ASOBAYIRE HEZEKIAH AWINEMI</t>
  </si>
  <si>
    <t xml:space="preserve">SECRETARY </t>
  </si>
  <si>
    <t>KNMA</t>
  </si>
  <si>
    <t>C212</t>
  </si>
  <si>
    <t>AGOOH VINCENT</t>
  </si>
  <si>
    <t>RICHMOND AGOOH</t>
  </si>
  <si>
    <t>0246539300</t>
  </si>
  <si>
    <t>CAP021, NOGSENIA</t>
  </si>
  <si>
    <t>C213</t>
  </si>
  <si>
    <t>ABULU JESSICA</t>
  </si>
  <si>
    <t>KOFI PINDAYERE</t>
  </si>
  <si>
    <t>WEH110, WURU</t>
  </si>
  <si>
    <t>C214</t>
  </si>
  <si>
    <t>EJIOFFOR MIRACLE</t>
  </si>
  <si>
    <t>C215</t>
  </si>
  <si>
    <t>ALOGOKALI MATHEW</t>
  </si>
  <si>
    <t>ANTHONY ALOGOKALI</t>
  </si>
  <si>
    <t>0558812611</t>
  </si>
  <si>
    <t>NAE12, NYANGUA</t>
  </si>
  <si>
    <t>C216</t>
  </si>
  <si>
    <t>ATINVA ALICE AWINTIME</t>
  </si>
  <si>
    <t>MATTHEW ATINVA</t>
  </si>
  <si>
    <t>WEG093, NANGALKINIA</t>
  </si>
  <si>
    <t>C217</t>
  </si>
  <si>
    <t>AWAFO THOMAS AWENIMIE</t>
  </si>
  <si>
    <t>AWAFO</t>
  </si>
  <si>
    <t>0241514703</t>
  </si>
  <si>
    <t>SAF127, GONGNIA</t>
  </si>
  <si>
    <t>C218</t>
  </si>
  <si>
    <t>AKANVISE FLAVIER AWINEPOYA</t>
  </si>
  <si>
    <t>SBH77, DOBA</t>
  </si>
  <si>
    <t>C219</t>
  </si>
  <si>
    <t>ABAAGALE AARON KUDADAM</t>
  </si>
  <si>
    <t>ABAAGALE THOMAS</t>
  </si>
  <si>
    <t>YAA ABAAGALE</t>
  </si>
  <si>
    <t>0543717027</t>
  </si>
  <si>
    <t>SGS025, NANGALKINIA</t>
  </si>
  <si>
    <t>C220</t>
  </si>
  <si>
    <t>KWONAGA SEDRICK</t>
  </si>
  <si>
    <t>KWONAGA</t>
  </si>
  <si>
    <t>0541101287</t>
  </si>
  <si>
    <t>WEG034, NOGSENIA</t>
  </si>
  <si>
    <t>C221</t>
  </si>
  <si>
    <t>KEMBAFAGA MELVIN WEMOYE</t>
  </si>
  <si>
    <t>AYAGA KEMBAFAGA FRANCIS</t>
  </si>
  <si>
    <t>0240700202/0242295389</t>
  </si>
  <si>
    <t>NEG32, BAVUGUNIA PUNGU</t>
  </si>
  <si>
    <t>C222</t>
  </si>
  <si>
    <t>LUGUYEMANG DICKSON W.</t>
  </si>
  <si>
    <t>SOLOMON LUGUYEMANG</t>
  </si>
  <si>
    <t>0554487345</t>
  </si>
  <si>
    <t>TBA18, BONIA</t>
  </si>
  <si>
    <t>C223</t>
  </si>
  <si>
    <t>MURIYAH NATHAN WEZANNE</t>
  </si>
  <si>
    <t>KENNEDY</t>
  </si>
  <si>
    <t>0547478411</t>
  </si>
  <si>
    <t>SGS 36</t>
  </si>
  <si>
    <t>C224</t>
  </si>
  <si>
    <t>BADAWE EUSEBIUS AJIGEWE</t>
  </si>
  <si>
    <t>BADAWE ACHANA</t>
  </si>
  <si>
    <t>0549785532</t>
  </si>
  <si>
    <t>SGQ125, KORANIA</t>
  </si>
  <si>
    <t>C225</t>
  </si>
  <si>
    <t>AKANLIGE GIOVANNI WEDAMDAGA</t>
  </si>
  <si>
    <t>AKANLIGE CEPHAS</t>
  </si>
  <si>
    <t>ROLANDA AJAA</t>
  </si>
  <si>
    <t>0552118533/0543657197</t>
  </si>
  <si>
    <t>SGR114, KORANIA</t>
  </si>
  <si>
    <t>C226</t>
  </si>
  <si>
    <t>ASAKIBA SHARON ACHIGIWE</t>
  </si>
  <si>
    <t>ASAKIBA CLEMENT</t>
  </si>
  <si>
    <t>0240787184/0543947848</t>
  </si>
  <si>
    <t>QSG44, KORANIA</t>
  </si>
  <si>
    <t>C227</t>
  </si>
  <si>
    <t>BASHIRU SUALE WUMPINI</t>
  </si>
  <si>
    <t>IDDRISU BASHIRU</t>
  </si>
  <si>
    <t>0557842159</t>
  </si>
  <si>
    <t>WEG114, NANGALIKINIA</t>
  </si>
  <si>
    <t>C228</t>
  </si>
  <si>
    <t>AKENGYA MANUEL TEIWE</t>
  </si>
  <si>
    <t>BISMARK AKENGYA</t>
  </si>
  <si>
    <t>0547532586/0246606543</t>
  </si>
  <si>
    <t>CAA071, NOGSENIA</t>
  </si>
  <si>
    <t>C229</t>
  </si>
  <si>
    <t>AYAGA EMMANUELLA ALAGIWE</t>
  </si>
  <si>
    <t>AYAGA NYUA</t>
  </si>
  <si>
    <t>RITA AYAGA</t>
  </si>
  <si>
    <t>0548887267</t>
  </si>
  <si>
    <t>WEH102, NANGALIKINA</t>
  </si>
  <si>
    <t>C230</t>
  </si>
  <si>
    <t>HAMIDU AISHATU</t>
  </si>
  <si>
    <t>HARUNA HAMIDU</t>
  </si>
  <si>
    <t>0242852446</t>
  </si>
  <si>
    <t>SGS100, NANGALIKINIA</t>
  </si>
  <si>
    <t>C231</t>
  </si>
  <si>
    <t>NCHOR BENEDICT WEMANGA</t>
  </si>
  <si>
    <t>ISAAC NCHOR</t>
  </si>
  <si>
    <t>0207457718</t>
  </si>
  <si>
    <t>SGS238, NANGALIKINIA</t>
  </si>
  <si>
    <t>C232</t>
  </si>
  <si>
    <t>AKANSAKE ISAIAH AJIGEWE</t>
  </si>
  <si>
    <t>ALLOU MAURICE</t>
  </si>
  <si>
    <t>0544144489/0541741183</t>
  </si>
  <si>
    <t>C233</t>
  </si>
  <si>
    <t>AGOBIA FAVOUR WEMONI-AMO</t>
  </si>
  <si>
    <t>GODFRED KANWILE</t>
  </si>
  <si>
    <t>0549162007</t>
  </si>
  <si>
    <t>METER READER VRA</t>
  </si>
  <si>
    <t>SGR56, KORANIA</t>
  </si>
  <si>
    <t>C234</t>
  </si>
  <si>
    <t>OHANEWAA BERTHA</t>
  </si>
  <si>
    <t>FRANK</t>
  </si>
  <si>
    <t>SGN116, GONGNIA</t>
  </si>
  <si>
    <t>C235</t>
  </si>
  <si>
    <t>NONKWIA KELVIN</t>
  </si>
  <si>
    <t>KUDINJEGA NONKWIA</t>
  </si>
  <si>
    <t>0547837638/0209373123</t>
  </si>
  <si>
    <t>CAD094, NOGSENIA</t>
  </si>
  <si>
    <t>MOHAMMED ALIRAH</t>
  </si>
  <si>
    <t>RUKAYA MUSAH</t>
  </si>
  <si>
    <t>0545544919/0593784027</t>
  </si>
  <si>
    <t>MOHAMMED ALIRA</t>
  </si>
  <si>
    <t>C236</t>
  </si>
  <si>
    <t>SEBOM GIFTY WEPARI</t>
  </si>
  <si>
    <t>JOHN</t>
  </si>
  <si>
    <t>MAVIS SEBOM</t>
  </si>
  <si>
    <t>0554978443</t>
  </si>
  <si>
    <t>CAB07, NOGSENIA</t>
  </si>
  <si>
    <t>C237</t>
  </si>
  <si>
    <t>KULAYURE LOWELL ALAGEWEH</t>
  </si>
  <si>
    <t>DERRICK DIIMWORA</t>
  </si>
  <si>
    <t>0203174682</t>
  </si>
  <si>
    <t>SGS33, NOGSENIA</t>
  </si>
  <si>
    <t>C238</t>
  </si>
  <si>
    <t>ABUDU SHA-EMAH</t>
  </si>
  <si>
    <t>AMISSAH BOLU</t>
  </si>
  <si>
    <t>0208035787/0542473333</t>
  </si>
  <si>
    <t>STUDENT</t>
  </si>
  <si>
    <t>NEAR TWINS BAR</t>
  </si>
  <si>
    <t>C239</t>
  </si>
  <si>
    <t>ASEIWINA NICHOLAS</t>
  </si>
  <si>
    <t>ASEIWINA</t>
  </si>
  <si>
    <t>ROSINA ASEIWINA</t>
  </si>
  <si>
    <t>C240</t>
  </si>
  <si>
    <t>NANANU FAUSTA</t>
  </si>
  <si>
    <t>NANANU ERIC</t>
  </si>
  <si>
    <t>JULIANA KANYISE</t>
  </si>
  <si>
    <t>05510910041</t>
  </si>
  <si>
    <t>SGQ40, KORANIA</t>
  </si>
  <si>
    <t>C241</t>
  </si>
  <si>
    <t>BADAKEA NATHANIEL W.</t>
  </si>
  <si>
    <t>KWOJONG BADAKEA</t>
  </si>
  <si>
    <t>0553228964/0241579288</t>
  </si>
  <si>
    <t>C242</t>
  </si>
  <si>
    <t>DAKABELA BORNGREAT AWINISONGA</t>
  </si>
  <si>
    <t>THEOPHILIUS ANEH</t>
  </si>
  <si>
    <t>BENEDICTA AZOKO</t>
  </si>
  <si>
    <t>0546129517/0246277001</t>
  </si>
  <si>
    <t>CAQ166, GONGNIA</t>
  </si>
  <si>
    <t>C243</t>
  </si>
  <si>
    <t>DAKABELA JOEL ABISIWINE</t>
  </si>
  <si>
    <t>C244</t>
  </si>
  <si>
    <t>BASHIRU RAHIMATU BUNIYIENERA</t>
  </si>
  <si>
    <t>C245</t>
  </si>
  <si>
    <t>WELAGA TRICIA</t>
  </si>
  <si>
    <t>WELAGA</t>
  </si>
  <si>
    <t>JUDITH WELAGA</t>
  </si>
  <si>
    <t>0247045152</t>
  </si>
  <si>
    <t>CAB71</t>
  </si>
  <si>
    <t>C246</t>
  </si>
  <si>
    <t>NCHOR DANIELLA AKEWELEI</t>
  </si>
  <si>
    <t>GES</t>
  </si>
  <si>
    <t>C247</t>
  </si>
  <si>
    <t>NAPONGO GABRIEL WEMATU</t>
  </si>
  <si>
    <t>MARTIN NAPONGO</t>
  </si>
  <si>
    <t>0554291789</t>
  </si>
  <si>
    <t>SBF018, NAYAGENIA</t>
  </si>
  <si>
    <t>C248</t>
  </si>
  <si>
    <t>KEMBAFAGA KELVIN BASEWE</t>
  </si>
  <si>
    <t>FRANCIS KEMBAFAGA</t>
  </si>
  <si>
    <t>LYDIA KEMBAFAGA</t>
  </si>
  <si>
    <t>0242295389</t>
  </si>
  <si>
    <t>NEG32, BAVUGUNIA</t>
  </si>
  <si>
    <t>C249</t>
  </si>
  <si>
    <t>KUDIMJEI PAUL</t>
  </si>
  <si>
    <t>KUDIMJEI</t>
  </si>
  <si>
    <t>0209373123</t>
  </si>
  <si>
    <t>CAB094, NOGSENIA</t>
  </si>
  <si>
    <t>C250</t>
  </si>
  <si>
    <t>ABAYIRE JESSICA ANUSE</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</si>
</sst>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_(* \(#,##0.00\);_(* &quot;-&quot;??_);_(@_)"/>
    <numFmt numFmtId="165" formatCode="[$-409]d/mmm/yy;@"/>
    <numFmt numFmtId="166" formatCode="[$-409]d\-mmm\-yy;@"/>
    <numFmt numFmtId="167" formatCode="dd\ /\ mm\ /\ yyyy"/>
  </numFmts>
  <fonts count="55" x14ac:knownFonts="1">
    <font>
      <sz val="11"/>
      <color theme="1"/>
      <name val="Calibri"/>
      <family val="2"/>
      <scheme val="minor"/>
    </font>
    <font>
      <sz val="11"/>
      <color theme="1"/>
      <name val="Calibri"/>
      <family val="2"/>
      <scheme val="minor"/>
    </font>
    <font>
      <b/>
      <i/>
      <sz val="14"/>
      <color theme="1"/>
      <name val="Calibri"/>
      <family val="2"/>
      <scheme val="minor"/>
    </font>
    <font>
      <b/>
      <sz val="12"/>
      <color theme="1"/>
      <name val="Calibri"/>
      <family val="2"/>
      <scheme val="minor"/>
    </font>
    <font>
      <sz val="36"/>
      <color theme="1"/>
      <name val="Calibri"/>
      <family val="2"/>
      <scheme val="minor"/>
    </font>
    <font>
      <sz val="36"/>
      <color theme="4" tint="-0.499984740745262"/>
      <name val="Baskerville Old Face"/>
      <family val="1"/>
    </font>
    <font>
      <b/>
      <sz val="36"/>
      <color theme="4" tint="-0.499984740745262"/>
      <name val="Baskerville Old Face"/>
      <family val="1"/>
    </font>
    <font>
      <sz val="11"/>
      <color theme="1"/>
      <name val="Baskerville Old Face"/>
      <family val="1"/>
    </font>
    <font>
      <sz val="18"/>
      <color theme="1"/>
      <name val="Baskerville Old Face"/>
      <family val="1"/>
    </font>
    <font>
      <sz val="12"/>
      <color theme="1"/>
      <name val="Baskerville Old Face"/>
      <family val="1"/>
    </font>
    <font>
      <sz val="10"/>
      <color theme="1"/>
      <name val="Baskerville Old Face"/>
      <family val="1"/>
    </font>
    <font>
      <sz val="14"/>
      <color theme="1"/>
      <name val="Baskerville Old Face"/>
      <family val="1"/>
    </font>
    <font>
      <b/>
      <sz val="14"/>
      <color theme="1"/>
      <name val="Baskerville Old Face"/>
      <family val="1"/>
    </font>
    <font>
      <sz val="22"/>
      <color theme="1"/>
      <name val="Baskerville Old Face"/>
      <family val="1"/>
    </font>
    <font>
      <sz val="9"/>
      <color theme="1"/>
      <name val="Baskerville Old Face"/>
      <family val="1"/>
    </font>
    <font>
      <b/>
      <sz val="18"/>
      <color theme="1"/>
      <name val="Baskerville Old Face"/>
      <family val="1"/>
    </font>
    <font>
      <b/>
      <sz val="22"/>
      <color theme="1"/>
      <name val="Baskerville Old Face"/>
      <family val="1"/>
    </font>
    <font>
      <b/>
      <sz val="14"/>
      <color theme="1"/>
      <name val="Calibri"/>
      <family val="2"/>
      <scheme val="minor"/>
    </font>
    <font>
      <b/>
      <sz val="14"/>
      <color rgb="FF00B050"/>
      <name val="Calibri"/>
      <family val="2"/>
      <scheme val="minor"/>
    </font>
    <font>
      <b/>
      <sz val="14"/>
      <color rgb="FFFF0000"/>
      <name val="Calibri"/>
      <family val="2"/>
      <scheme val="minor"/>
    </font>
    <font>
      <b/>
      <sz val="28"/>
      <color theme="1" tint="4.9989318521683403E-2"/>
      <name val="Calibri"/>
      <family val="2"/>
      <scheme val="minor"/>
    </font>
    <font>
      <b/>
      <sz val="36"/>
      <color rgb="FF002060"/>
      <name val="Baskerville Old Face"/>
      <family val="1"/>
    </font>
    <font>
      <sz val="22"/>
      <color theme="4" tint="-0.499984740745262"/>
      <name val="Baskerville Old Face"/>
      <family val="1"/>
    </font>
    <font>
      <b/>
      <sz val="24"/>
      <color rgb="FF002060"/>
      <name val="Baskerville Old Face"/>
      <family val="1"/>
    </font>
    <font>
      <sz val="8"/>
      <color theme="1"/>
      <name val="Calibri"/>
      <family val="2"/>
      <scheme val="minor"/>
    </font>
    <font>
      <b/>
      <sz val="24"/>
      <color theme="4" tint="-0.499984740745262"/>
      <name val="Baskerville Old Face"/>
      <family val="1"/>
    </font>
    <font>
      <sz val="24"/>
      <color theme="4" tint="-0.499984740745262"/>
      <name val="Baskerville Old Face"/>
      <family val="1"/>
    </font>
    <font>
      <b/>
      <sz val="18"/>
      <color rgb="FF000000"/>
      <name val="Baskerville Old Face"/>
      <family val="1"/>
    </font>
    <font>
      <b/>
      <sz val="14"/>
      <color rgb="FF000000"/>
      <name val="Baskerville Old Face"/>
      <family val="1"/>
    </font>
    <font>
      <b/>
      <sz val="16"/>
      <color rgb="FF000000"/>
      <name val="Baskerville Old Face"/>
      <family val="1"/>
    </font>
    <font>
      <sz val="12"/>
      <color theme="1"/>
      <name val="Calibri"/>
      <family val="2"/>
      <scheme val="minor"/>
    </font>
    <font>
      <b/>
      <sz val="11"/>
      <color theme="1"/>
      <name val="Calibri"/>
      <family val="2"/>
      <scheme val="minor"/>
    </font>
    <font>
      <sz val="24"/>
      <color rgb="FF002060"/>
      <name val="Baskerville Old Face"/>
      <family val="1"/>
    </font>
    <font>
      <sz val="26"/>
      <color rgb="FF002060"/>
      <name val="Baskerville Old Face"/>
      <family val="1"/>
    </font>
    <font>
      <b/>
      <sz val="11"/>
      <color theme="0"/>
      <name val="Calibri"/>
      <family val="2"/>
      <scheme val="minor"/>
    </font>
    <font>
      <sz val="14"/>
      <color theme="1"/>
      <name val="Calibri"/>
      <family val="2"/>
      <scheme val="minor"/>
    </font>
    <font>
      <b/>
      <sz val="32"/>
      <color theme="1"/>
      <name val="Baskerville Old Face"/>
      <family val="1"/>
    </font>
    <font>
      <b/>
      <sz val="12"/>
      <color rgb="FF000000"/>
      <name val="Baskerville Old Face"/>
      <family val="1"/>
    </font>
    <font>
      <sz val="11"/>
      <color theme="0" tint="-0.14999847407452621"/>
      <name val="Calibri"/>
      <family val="2"/>
      <scheme val="minor"/>
    </font>
    <font>
      <i/>
      <sz val="8"/>
      <color rgb="FFFF0000"/>
      <name val="Calibri"/>
      <family val="2"/>
      <scheme val="minor"/>
    </font>
    <font>
      <sz val="8"/>
      <color rgb="FFFF0000"/>
      <name val="Symbol"/>
      <family val="1"/>
      <charset val="2"/>
    </font>
    <font>
      <sz val="22"/>
      <color rgb="FF002060"/>
      <name val="Baskerville Old Face"/>
      <family val="1"/>
    </font>
    <font>
      <sz val="14"/>
      <color rgb="FF002060"/>
      <name val="Calibri"/>
      <family val="2"/>
      <scheme val="minor"/>
    </font>
    <font>
      <b/>
      <sz val="11"/>
      <color rgb="FF000000"/>
      <name val="Calibri Light"/>
      <family val="2"/>
    </font>
    <font>
      <sz val="11"/>
      <color theme="1"/>
      <name val="Times New Roman"/>
      <family val="1"/>
    </font>
    <font>
      <b/>
      <sz val="12"/>
      <color theme="1"/>
      <name val="Times New Roman"/>
      <family val="1"/>
    </font>
    <font>
      <b/>
      <sz val="11"/>
      <color theme="1"/>
      <name val="Times New Roman"/>
      <family val="1"/>
    </font>
    <font>
      <b/>
      <u/>
      <sz val="11"/>
      <color theme="1"/>
      <name val="Times New Roman"/>
      <family val="1"/>
    </font>
    <font>
      <sz val="11"/>
      <color rgb="FF000000"/>
      <name val="Calibri"/>
      <family val="2"/>
    </font>
    <font>
      <b/>
      <sz val="12"/>
      <color rgb="FF000000"/>
      <name val="Calibri"/>
      <family val="2"/>
    </font>
    <font>
      <b/>
      <sz val="11"/>
      <color rgb="FF000000"/>
      <name val="Calibri"/>
      <family val="2"/>
    </font>
    <font>
      <b/>
      <sz val="14"/>
      <color rgb="FF000000"/>
      <name val="Calibri"/>
      <family val="2"/>
    </font>
    <font>
      <sz val="14"/>
      <color rgb="FF000000"/>
      <name val="Calibri"/>
      <family val="2"/>
    </font>
    <font>
      <b/>
      <i/>
      <sz val="12"/>
      <color rgb="FF000000"/>
      <name val="Calibri"/>
      <family val="2"/>
    </font>
    <font>
      <b/>
      <sz val="9"/>
      <color rgb="FF000000"/>
      <name val="Calibri"/>
      <family val="2"/>
    </font>
  </fonts>
  <fills count="7">
    <fill>
      <patternFill patternType="none"/>
    </fill>
    <fill>
      <patternFill patternType="gray125"/>
    </fill>
    <fill>
      <patternFill patternType="solid">
        <fgColor theme="0" tint="-0.14999847407452621"/>
        <bgColor indexed="64"/>
      </patternFill>
    </fill>
    <fill>
      <patternFill patternType="solid">
        <fgColor theme="2" tint="-9.9978637043366805E-2"/>
        <bgColor indexed="64"/>
      </patternFill>
    </fill>
    <fill>
      <patternFill patternType="solid">
        <fgColor theme="0" tint="-0.249977111117893"/>
        <bgColor indexed="64"/>
      </patternFill>
    </fill>
    <fill>
      <patternFill patternType="solid">
        <fgColor theme="0"/>
        <bgColor indexed="64"/>
      </patternFill>
    </fill>
    <fill>
      <patternFill patternType="solid">
        <fgColor theme="4"/>
        <bgColor theme="4"/>
      </patternFill>
    </fill>
  </fills>
  <borders count="2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thick">
        <color auto="1"/>
      </bottom>
      <diagonal/>
    </border>
    <border>
      <left/>
      <right/>
      <top style="thick">
        <color auto="1"/>
      </top>
      <bottom/>
      <diagonal/>
    </border>
  </borders>
  <cellStyleXfs count="2">
    <xf numFmtId="0" fontId="0" fillId="0" borderId="0"/>
    <xf numFmtId="164" fontId="1" fillId="0" borderId="0" applyFont="0" applyFill="0" applyBorder="0" applyAlignment="0" applyProtection="0"/>
  </cellStyleXfs>
  <cellXfs count="219">
    <xf numFmtId="0" fontId="0" fillId="0" borderId="0" xfId="0"/>
    <xf numFmtId="0" fontId="0" fillId="0" borderId="0" xfId="0" applyAlignment="1" applyProtection="1">
      <alignment horizontal="center" vertical="center" wrapText="1"/>
      <protection hidden="1"/>
    </xf>
    <xf numFmtId="164" fontId="0" fillId="0" borderId="0" xfId="1" applyFont="1" applyAlignment="1" applyProtection="1">
      <alignment vertical="center" wrapText="1"/>
      <protection hidden="1"/>
    </xf>
    <xf numFmtId="0" fontId="0" fillId="0" borderId="0" xfId="0" applyProtection="1">
      <protection locked="0" hidden="1"/>
    </xf>
    <xf numFmtId="0" fontId="0" fillId="0" borderId="0" xfId="0" applyProtection="1">
      <protection hidden="1"/>
    </xf>
    <xf numFmtId="0" fontId="0" fillId="2" borderId="0" xfId="0" applyFill="1"/>
    <xf numFmtId="0" fontId="0" fillId="0" borderId="0" xfId="0" applyAlignment="1">
      <alignment wrapText="1"/>
    </xf>
    <xf numFmtId="164" fontId="0" fillId="0" borderId="0" xfId="1" applyFont="1" applyAlignment="1" applyProtection="1">
      <alignment horizontal="center" vertical="center" wrapText="1"/>
      <protection hidden="1"/>
    </xf>
    <xf numFmtId="0" fontId="0" fillId="0" borderId="0" xfId="0" pivotButton="1"/>
    <xf numFmtId="0" fontId="0" fillId="0" borderId="0" xfId="0" applyAlignment="1">
      <alignment horizontal="left"/>
    </xf>
    <xf numFmtId="49" fontId="0" fillId="0" borderId="0" xfId="0" applyNumberFormat="1" applyAlignment="1">
      <alignment wrapText="1"/>
    </xf>
    <xf numFmtId="0" fontId="15" fillId="3" borderId="9" xfId="0" applyFont="1" applyFill="1" applyBorder="1"/>
    <xf numFmtId="0" fontId="0" fillId="2" borderId="0" xfId="0" applyFill="1" applyAlignment="1">
      <alignment wrapText="1"/>
    </xf>
    <xf numFmtId="0" fontId="14" fillId="4" borderId="0" xfId="0" applyFont="1" applyFill="1"/>
    <xf numFmtId="0" fontId="7" fillId="4" borderId="0" xfId="0" applyFont="1" applyFill="1"/>
    <xf numFmtId="0" fontId="0" fillId="2" borderId="9" xfId="0" applyFill="1" applyBorder="1"/>
    <xf numFmtId="0" fontId="17" fillId="2" borderId="0" xfId="0" applyFont="1" applyFill="1"/>
    <xf numFmtId="0" fontId="17" fillId="2" borderId="9" xfId="0" applyFont="1" applyFill="1" applyBorder="1"/>
    <xf numFmtId="0" fontId="0" fillId="2" borderId="0" xfId="0" applyFill="1" applyAlignment="1">
      <alignment horizontal="center"/>
    </xf>
    <xf numFmtId="0" fontId="17" fillId="2" borderId="0" xfId="0" applyFont="1" applyFill="1" applyAlignment="1">
      <alignment horizontal="center"/>
    </xf>
    <xf numFmtId="0" fontId="17" fillId="2" borderId="13" xfId="0" applyFont="1" applyFill="1" applyBorder="1"/>
    <xf numFmtId="0" fontId="17" fillId="2" borderId="9" xfId="0" applyFont="1" applyFill="1" applyBorder="1" applyAlignment="1">
      <alignment horizontal="center"/>
    </xf>
    <xf numFmtId="0" fontId="17" fillId="2" borderId="9" xfId="0" applyFont="1" applyFill="1" applyBorder="1" applyProtection="1">
      <protection locked="0"/>
    </xf>
    <xf numFmtId="0" fontId="0" fillId="2" borderId="0" xfId="0" applyFill="1" applyProtection="1">
      <protection hidden="1"/>
    </xf>
    <xf numFmtId="49" fontId="0" fillId="2" borderId="0" xfId="0" applyNumberFormat="1" applyFill="1" applyAlignment="1" applyProtection="1">
      <alignment vertical="center"/>
      <protection hidden="1"/>
    </xf>
    <xf numFmtId="0" fontId="0" fillId="2" borderId="0" xfId="0" applyFill="1" applyAlignment="1" applyProtection="1">
      <alignment vertical="center"/>
      <protection hidden="1"/>
    </xf>
    <xf numFmtId="49" fontId="0" fillId="0" borderId="0" xfId="0" applyNumberFormat="1" applyProtection="1">
      <protection hidden="1"/>
    </xf>
    <xf numFmtId="49" fontId="0" fillId="2" borderId="0" xfId="0" applyNumberFormat="1" applyFill="1" applyProtection="1">
      <protection hidden="1"/>
    </xf>
    <xf numFmtId="164" fontId="0" fillId="2" borderId="0" xfId="0" applyNumberFormat="1" applyFill="1" applyProtection="1">
      <protection hidden="1"/>
    </xf>
    <xf numFmtId="49" fontId="2" fillId="0" borderId="0" xfId="0" applyNumberFormat="1" applyFont="1" applyAlignment="1" applyProtection="1">
      <alignment vertical="center" wrapText="1"/>
      <protection hidden="1"/>
    </xf>
    <xf numFmtId="0" fontId="2" fillId="0" borderId="0" xfId="0" applyFont="1" applyAlignment="1" applyProtection="1">
      <alignment vertical="center" wrapText="1"/>
      <protection hidden="1"/>
    </xf>
    <xf numFmtId="164" fontId="2" fillId="0" borderId="0" xfId="0" applyNumberFormat="1" applyFont="1" applyAlignment="1" applyProtection="1">
      <alignment vertical="center" wrapText="1"/>
      <protection hidden="1"/>
    </xf>
    <xf numFmtId="0" fontId="0" fillId="0" borderId="0" xfId="0" applyAlignment="1" applyProtection="1">
      <alignment vertical="center"/>
      <protection hidden="1"/>
    </xf>
    <xf numFmtId="164" fontId="0" fillId="0" borderId="0" xfId="1" applyFont="1" applyProtection="1">
      <protection hidden="1"/>
    </xf>
    <xf numFmtId="166" fontId="0" fillId="2" borderId="0" xfId="0" applyNumberFormat="1" applyFill="1" applyProtection="1">
      <protection hidden="1"/>
    </xf>
    <xf numFmtId="164" fontId="0" fillId="2" borderId="0" xfId="1" applyFont="1" applyFill="1" applyProtection="1">
      <protection hidden="1"/>
    </xf>
    <xf numFmtId="164" fontId="0" fillId="0" borderId="0" xfId="1" applyFont="1" applyProtection="1">
      <protection locked="0" hidden="1"/>
    </xf>
    <xf numFmtId="0" fontId="7" fillId="2" borderId="0" xfId="0" applyFont="1" applyFill="1" applyProtection="1">
      <protection hidden="1"/>
    </xf>
    <xf numFmtId="0" fontId="10" fillId="2" borderId="0" xfId="0" applyFont="1" applyFill="1" applyProtection="1">
      <protection hidden="1"/>
    </xf>
    <xf numFmtId="0" fontId="11" fillId="2" borderId="0" xfId="0" applyFont="1" applyFill="1" applyProtection="1">
      <protection hidden="1"/>
    </xf>
    <xf numFmtId="49" fontId="17" fillId="2" borderId="9" xfId="0" applyNumberFormat="1" applyFont="1" applyFill="1" applyBorder="1" applyProtection="1">
      <protection locked="0"/>
    </xf>
    <xf numFmtId="49" fontId="0" fillId="2" borderId="9" xfId="0" applyNumberFormat="1" applyFill="1" applyBorder="1" applyProtection="1">
      <protection locked="0"/>
    </xf>
    <xf numFmtId="164" fontId="0" fillId="2" borderId="0" xfId="0" applyNumberFormat="1" applyFill="1" applyProtection="1">
      <protection locked="0" hidden="1"/>
    </xf>
    <xf numFmtId="0" fontId="6" fillId="2" borderId="0" xfId="0" applyFont="1" applyFill="1" applyAlignment="1" applyProtection="1">
      <alignment horizontal="center"/>
      <protection hidden="1"/>
    </xf>
    <xf numFmtId="166" fontId="0" fillId="0" borderId="0" xfId="0" applyNumberFormat="1" applyProtection="1">
      <protection hidden="1"/>
    </xf>
    <xf numFmtId="164" fontId="0" fillId="0" borderId="0" xfId="1" applyFont="1"/>
    <xf numFmtId="164" fontId="0" fillId="0" borderId="0" xfId="1" applyFont="1" applyAlignment="1">
      <alignment wrapText="1"/>
    </xf>
    <xf numFmtId="14" fontId="0" fillId="0" borderId="0" xfId="0" applyNumberFormat="1" applyAlignment="1">
      <alignment wrapText="1"/>
    </xf>
    <xf numFmtId="14" fontId="0" fillId="2" borderId="0" xfId="0" applyNumberFormat="1" applyFill="1"/>
    <xf numFmtId="0" fontId="12" fillId="2" borderId="0" xfId="0" applyFont="1" applyFill="1"/>
    <xf numFmtId="14" fontId="0" fillId="0" borderId="0" xfId="0" applyNumberFormat="1"/>
    <xf numFmtId="164" fontId="0" fillId="0" borderId="0" xfId="0" applyNumberFormat="1" applyAlignment="1" applyProtection="1">
      <alignment horizontal="right"/>
      <protection hidden="1"/>
    </xf>
    <xf numFmtId="0" fontId="17" fillId="2" borderId="13" xfId="0" applyFont="1" applyFill="1" applyBorder="1" applyAlignment="1">
      <alignment wrapText="1"/>
    </xf>
    <xf numFmtId="0" fontId="23" fillId="2" borderId="0" xfId="0" applyFont="1" applyFill="1"/>
    <xf numFmtId="0" fontId="24" fillId="2" borderId="0" xfId="0" applyFont="1" applyFill="1" applyProtection="1">
      <protection hidden="1"/>
    </xf>
    <xf numFmtId="0" fontId="6" fillId="2" borderId="0" xfId="0" applyFont="1" applyFill="1" applyProtection="1">
      <protection hidden="1"/>
    </xf>
    <xf numFmtId="0" fontId="25" fillId="2" borderId="0" xfId="0" applyFont="1" applyFill="1" applyProtection="1">
      <protection hidden="1"/>
    </xf>
    <xf numFmtId="0" fontId="5" fillId="2" borderId="0" xfId="0" applyFont="1" applyFill="1" applyProtection="1">
      <protection hidden="1"/>
    </xf>
    <xf numFmtId="0" fontId="26" fillId="2" borderId="0" xfId="0" applyFont="1" applyFill="1" applyProtection="1">
      <protection hidden="1"/>
    </xf>
    <xf numFmtId="0" fontId="21" fillId="2" borderId="0" xfId="0" applyFont="1" applyFill="1"/>
    <xf numFmtId="16" fontId="0" fillId="0" borderId="0" xfId="0" applyNumberFormat="1" applyAlignment="1">
      <alignment wrapText="1"/>
    </xf>
    <xf numFmtId="0" fontId="17" fillId="5" borderId="0" xfId="0" applyFont="1" applyFill="1" applyProtection="1">
      <protection hidden="1"/>
    </xf>
    <xf numFmtId="14" fontId="17" fillId="5" borderId="0" xfId="0" applyNumberFormat="1" applyFont="1" applyFill="1" applyProtection="1">
      <protection hidden="1"/>
    </xf>
    <xf numFmtId="0" fontId="30" fillId="5" borderId="0" xfId="0" applyFont="1" applyFill="1" applyProtection="1">
      <protection hidden="1"/>
    </xf>
    <xf numFmtId="14" fontId="30" fillId="5" borderId="0" xfId="0" applyNumberFormat="1" applyFont="1" applyFill="1" applyAlignment="1" applyProtection="1">
      <alignment horizontal="left"/>
      <protection hidden="1"/>
    </xf>
    <xf numFmtId="164" fontId="30" fillId="5" borderId="0" xfId="1" applyFont="1" applyFill="1" applyAlignment="1" applyProtection="1">
      <alignment horizontal="right"/>
      <protection hidden="1"/>
    </xf>
    <xf numFmtId="0" fontId="0" fillId="0" borderId="0" xfId="0" applyAlignment="1" applyProtection="1">
      <alignment wrapText="1"/>
      <protection hidden="1"/>
    </xf>
    <xf numFmtId="0" fontId="31" fillId="0" borderId="0" xfId="0" applyFont="1" applyProtection="1">
      <protection hidden="1"/>
    </xf>
    <xf numFmtId="0" fontId="23" fillId="2" borderId="0" xfId="0" applyFont="1" applyFill="1" applyProtection="1">
      <protection hidden="1"/>
    </xf>
    <xf numFmtId="15" fontId="0" fillId="0" borderId="0" xfId="0" applyNumberFormat="1" applyProtection="1">
      <protection hidden="1"/>
    </xf>
    <xf numFmtId="0" fontId="4" fillId="2" borderId="0" xfId="0" applyFont="1" applyFill="1" applyProtection="1">
      <protection hidden="1"/>
    </xf>
    <xf numFmtId="49" fontId="3" fillId="0" borderId="0" xfId="0" applyNumberFormat="1" applyFont="1" applyAlignment="1" applyProtection="1">
      <alignment horizontal="center" vertical="top" wrapText="1"/>
      <protection hidden="1"/>
    </xf>
    <xf numFmtId="0" fontId="3" fillId="0" borderId="0" xfId="0" applyFont="1" applyAlignment="1" applyProtection="1">
      <alignment vertical="top" wrapText="1"/>
      <protection hidden="1"/>
    </xf>
    <xf numFmtId="165" fontId="3" fillId="0" borderId="0" xfId="0" applyNumberFormat="1" applyFont="1" applyAlignment="1" applyProtection="1">
      <alignment vertical="top" wrapText="1"/>
      <protection hidden="1"/>
    </xf>
    <xf numFmtId="0" fontId="3" fillId="0" borderId="0" xfId="0" applyFont="1" applyAlignment="1" applyProtection="1">
      <alignment horizontal="center" vertical="top" wrapText="1"/>
      <protection hidden="1"/>
    </xf>
    <xf numFmtId="0" fontId="3" fillId="2" borderId="0" xfId="0" applyFont="1" applyFill="1" applyAlignment="1" applyProtection="1">
      <alignment vertical="top" wrapText="1"/>
      <protection hidden="1"/>
    </xf>
    <xf numFmtId="49" fontId="0" fillId="0" borderId="0" xfId="0" applyNumberFormat="1" applyAlignment="1" applyProtection="1">
      <alignment wrapText="1"/>
      <protection hidden="1"/>
    </xf>
    <xf numFmtId="15" fontId="0" fillId="0" borderId="0" xfId="0" applyNumberFormat="1" applyAlignment="1" applyProtection="1">
      <alignment wrapText="1"/>
      <protection hidden="1"/>
    </xf>
    <xf numFmtId="166" fontId="0" fillId="0" borderId="0" xfId="0" applyNumberFormat="1" applyAlignment="1" applyProtection="1">
      <alignment wrapText="1"/>
      <protection hidden="1"/>
    </xf>
    <xf numFmtId="49" fontId="0" fillId="2" borderId="0" xfId="0" applyNumberFormat="1" applyFill="1" applyAlignment="1" applyProtection="1">
      <alignment wrapText="1"/>
      <protection hidden="1"/>
    </xf>
    <xf numFmtId="0" fontId="0" fillId="2" borderId="0" xfId="0" applyFill="1" applyAlignment="1" applyProtection="1">
      <alignment wrapText="1"/>
      <protection hidden="1"/>
    </xf>
    <xf numFmtId="166" fontId="0" fillId="2" borderId="0" xfId="0" applyNumberFormat="1" applyFill="1" applyAlignment="1" applyProtection="1">
      <alignment wrapText="1"/>
      <protection hidden="1"/>
    </xf>
    <xf numFmtId="0" fontId="32" fillId="2" borderId="0" xfId="0" applyFont="1" applyFill="1" applyProtection="1">
      <protection hidden="1"/>
    </xf>
    <xf numFmtId="0" fontId="31" fillId="2" borderId="0" xfId="0" applyFont="1" applyFill="1" applyProtection="1">
      <protection hidden="1"/>
    </xf>
    <xf numFmtId="0" fontId="17" fillId="0" borderId="0" xfId="0" applyFont="1" applyProtection="1">
      <protection hidden="1"/>
    </xf>
    <xf numFmtId="0" fontId="33" fillId="2" borderId="0" xfId="0" applyFont="1" applyFill="1"/>
    <xf numFmtId="167" fontId="0" fillId="0" borderId="0" xfId="0" applyNumberFormat="1" applyAlignment="1">
      <alignment horizontal="left"/>
    </xf>
    <xf numFmtId="0" fontId="0" fillId="2" borderId="13" xfId="0" applyFill="1" applyBorder="1"/>
    <xf numFmtId="0" fontId="17" fillId="5" borderId="0" xfId="0" applyFont="1" applyFill="1" applyProtection="1">
      <protection locked="0" hidden="1"/>
    </xf>
    <xf numFmtId="14" fontId="30" fillId="5" borderId="0" xfId="0" applyNumberFormat="1" applyFont="1" applyFill="1" applyProtection="1">
      <protection hidden="1"/>
    </xf>
    <xf numFmtId="165" fontId="34" fillId="6" borderId="14" xfId="0" applyNumberFormat="1" applyFont="1" applyFill="1" applyBorder="1" applyAlignment="1">
      <alignment horizontal="center" vertical="center"/>
    </xf>
    <xf numFmtId="49" fontId="34" fillId="6" borderId="15" xfId="0" applyNumberFormat="1" applyFont="1" applyFill="1" applyBorder="1" applyAlignment="1">
      <alignment horizontal="center" vertical="center"/>
    </xf>
    <xf numFmtId="0" fontId="34" fillId="6" borderId="15" xfId="0" applyFont="1" applyFill="1" applyBorder="1" applyAlignment="1">
      <alignment vertical="center"/>
    </xf>
    <xf numFmtId="49" fontId="34" fillId="6" borderId="15" xfId="0" applyNumberFormat="1" applyFont="1" applyFill="1" applyBorder="1" applyAlignment="1">
      <alignment vertical="center"/>
    </xf>
    <xf numFmtId="0" fontId="35" fillId="5" borderId="0" xfId="0" applyFont="1" applyFill="1" applyProtection="1">
      <protection hidden="1"/>
    </xf>
    <xf numFmtId="164" fontId="35" fillId="5" borderId="0" xfId="1" applyFont="1" applyFill="1" applyProtection="1">
      <protection hidden="1"/>
    </xf>
    <xf numFmtId="0" fontId="3" fillId="5" borderId="0" xfId="0" applyFont="1" applyFill="1" applyProtection="1">
      <protection hidden="1"/>
    </xf>
    <xf numFmtId="14" fontId="3" fillId="5" borderId="0" xfId="0" applyNumberFormat="1" applyFont="1" applyFill="1" applyAlignment="1" applyProtection="1">
      <alignment horizontal="left"/>
      <protection hidden="1"/>
    </xf>
    <xf numFmtId="14" fontId="3" fillId="5" borderId="0" xfId="0" applyNumberFormat="1" applyFont="1" applyFill="1" applyProtection="1">
      <protection hidden="1"/>
    </xf>
    <xf numFmtId="14" fontId="35" fillId="5" borderId="0" xfId="0" applyNumberFormat="1" applyFont="1" applyFill="1" applyAlignment="1" applyProtection="1">
      <alignment horizontal="left"/>
      <protection hidden="1"/>
    </xf>
    <xf numFmtId="164" fontId="35" fillId="5" borderId="0" xfId="1" applyFont="1" applyFill="1" applyAlignment="1" applyProtection="1">
      <alignment horizontal="right"/>
      <protection hidden="1"/>
    </xf>
    <xf numFmtId="14" fontId="35" fillId="5" borderId="0" xfId="1" applyNumberFormat="1" applyFont="1" applyFill="1" applyAlignment="1" applyProtection="1">
      <alignment horizontal="left"/>
      <protection hidden="1"/>
    </xf>
    <xf numFmtId="14" fontId="35" fillId="5" borderId="16" xfId="0" applyNumberFormat="1" applyFont="1" applyFill="1" applyBorder="1" applyAlignment="1" applyProtection="1">
      <alignment horizontal="left"/>
      <protection hidden="1"/>
    </xf>
    <xf numFmtId="0" fontId="35" fillId="5" borderId="17" xfId="0" applyFont="1" applyFill="1" applyBorder="1" applyProtection="1">
      <protection hidden="1"/>
    </xf>
    <xf numFmtId="164" fontId="35" fillId="5" borderId="17" xfId="1" applyFont="1" applyFill="1" applyBorder="1" applyAlignment="1" applyProtection="1">
      <alignment horizontal="right"/>
      <protection hidden="1"/>
    </xf>
    <xf numFmtId="164" fontId="35" fillId="5" borderId="18" xfId="1" applyFont="1" applyFill="1" applyBorder="1" applyAlignment="1" applyProtection="1">
      <alignment horizontal="right"/>
      <protection hidden="1"/>
    </xf>
    <xf numFmtId="14" fontId="35" fillId="5" borderId="19" xfId="0" applyNumberFormat="1" applyFont="1" applyFill="1" applyBorder="1" applyAlignment="1" applyProtection="1">
      <alignment horizontal="left"/>
      <protection hidden="1"/>
    </xf>
    <xf numFmtId="164" fontId="35" fillId="5" borderId="20" xfId="1" applyFont="1" applyFill="1" applyBorder="1" applyAlignment="1" applyProtection="1">
      <alignment horizontal="right"/>
      <protection hidden="1"/>
    </xf>
    <xf numFmtId="14" fontId="35" fillId="5" borderId="21" xfId="1" applyNumberFormat="1" applyFont="1" applyFill="1" applyBorder="1" applyAlignment="1" applyProtection="1">
      <alignment horizontal="left"/>
      <protection hidden="1"/>
    </xf>
    <xf numFmtId="0" fontId="35" fillId="5" borderId="22" xfId="0" applyFont="1" applyFill="1" applyBorder="1" applyProtection="1">
      <protection hidden="1"/>
    </xf>
    <xf numFmtId="164" fontId="35" fillId="5" borderId="22" xfId="1" applyFont="1" applyFill="1" applyBorder="1" applyProtection="1">
      <protection hidden="1"/>
    </xf>
    <xf numFmtId="164" fontId="35" fillId="5" borderId="22" xfId="1" applyFont="1" applyFill="1" applyBorder="1" applyAlignment="1" applyProtection="1">
      <alignment horizontal="right"/>
      <protection hidden="1"/>
    </xf>
    <xf numFmtId="164" fontId="35" fillId="5" borderId="23" xfId="1" applyFont="1" applyFill="1" applyBorder="1" applyAlignment="1" applyProtection="1">
      <alignment horizontal="right"/>
      <protection hidden="1"/>
    </xf>
    <xf numFmtId="0" fontId="0" fillId="5" borderId="0" xfId="0" applyFill="1"/>
    <xf numFmtId="0" fontId="20" fillId="5" borderId="0" xfId="0" applyFont="1" applyFill="1"/>
    <xf numFmtId="0" fontId="38" fillId="2" borderId="0" xfId="0" applyFont="1" applyFill="1" applyProtection="1">
      <protection hidden="1"/>
    </xf>
    <xf numFmtId="165" fontId="0" fillId="0" borderId="0" xfId="0" applyNumberFormat="1" applyAlignment="1" applyProtection="1">
      <alignment horizontal="center" vertical="center"/>
      <protection hidden="1"/>
    </xf>
    <xf numFmtId="49" fontId="0" fillId="0" borderId="0" xfId="0" applyNumberFormat="1" applyAlignment="1" applyProtection="1">
      <alignment horizontal="center" vertical="center"/>
      <protection hidden="1"/>
    </xf>
    <xf numFmtId="49" fontId="0" fillId="0" borderId="0" xfId="0" applyNumberFormat="1" applyAlignment="1" applyProtection="1">
      <alignment vertical="center"/>
      <protection hidden="1"/>
    </xf>
    <xf numFmtId="164" fontId="0" fillId="0" borderId="0" xfId="1" applyFont="1" applyAlignment="1" applyProtection="1">
      <alignment horizontal="right" vertical="center"/>
      <protection hidden="1"/>
    </xf>
    <xf numFmtId="164" fontId="0" fillId="0" borderId="0" xfId="1" applyFont="1" applyAlignment="1" applyProtection="1">
      <alignment vertical="center"/>
      <protection hidden="1"/>
    </xf>
    <xf numFmtId="166" fontId="0" fillId="0" borderId="0" xfId="0" applyNumberFormat="1" applyAlignment="1">
      <alignment horizontal="left"/>
    </xf>
    <xf numFmtId="0" fontId="32" fillId="5" borderId="7" xfId="0" applyFont="1" applyFill="1" applyBorder="1" applyProtection="1">
      <protection hidden="1"/>
    </xf>
    <xf numFmtId="164" fontId="0" fillId="5" borderId="7" xfId="0" applyNumberFormat="1" applyFill="1" applyBorder="1" applyAlignment="1" applyProtection="1">
      <alignment horizontal="right"/>
      <protection hidden="1"/>
    </xf>
    <xf numFmtId="164" fontId="0" fillId="5" borderId="7" xfId="1" applyFont="1" applyFill="1" applyBorder="1" applyAlignment="1" applyProtection="1">
      <alignment horizontal="right"/>
      <protection hidden="1"/>
    </xf>
    <xf numFmtId="164" fontId="0" fillId="5" borderId="7" xfId="1" applyFont="1" applyFill="1" applyBorder="1" applyProtection="1">
      <protection hidden="1"/>
    </xf>
    <xf numFmtId="0" fontId="0" fillId="5" borderId="7" xfId="0" applyFill="1" applyBorder="1" applyProtection="1">
      <protection hidden="1"/>
    </xf>
    <xf numFmtId="0" fontId="0" fillId="5" borderId="0" xfId="0" applyFill="1" applyProtection="1">
      <protection hidden="1"/>
    </xf>
    <xf numFmtId="0" fontId="0" fillId="5" borderId="2" xfId="0" applyFill="1" applyBorder="1" applyProtection="1">
      <protection hidden="1"/>
    </xf>
    <xf numFmtId="164" fontId="0" fillId="5" borderId="2" xfId="0" applyNumberFormat="1" applyFill="1" applyBorder="1" applyAlignment="1" applyProtection="1">
      <alignment horizontal="right"/>
      <protection hidden="1"/>
    </xf>
    <xf numFmtId="0" fontId="39" fillId="5" borderId="2" xfId="1" applyNumberFormat="1" applyFont="1" applyFill="1" applyBorder="1" applyAlignment="1" applyProtection="1">
      <alignment horizontal="right"/>
      <protection hidden="1"/>
    </xf>
    <xf numFmtId="164" fontId="0" fillId="5" borderId="2" xfId="1" applyFont="1" applyFill="1" applyBorder="1" applyProtection="1">
      <protection hidden="1"/>
    </xf>
    <xf numFmtId="164" fontId="17" fillId="5" borderId="0" xfId="0" applyNumberFormat="1" applyFont="1" applyFill="1" applyAlignment="1" applyProtection="1">
      <alignment horizontal="right"/>
      <protection hidden="1"/>
    </xf>
    <xf numFmtId="164" fontId="0" fillId="5" borderId="0" xfId="0" applyNumberFormat="1" applyFill="1" applyAlignment="1" applyProtection="1">
      <alignment horizontal="right"/>
      <protection hidden="1"/>
    </xf>
    <xf numFmtId="164" fontId="0" fillId="5" borderId="0" xfId="1" applyFont="1" applyFill="1" applyAlignment="1" applyProtection="1">
      <alignment horizontal="right"/>
      <protection hidden="1"/>
    </xf>
    <xf numFmtId="164" fontId="0" fillId="5" borderId="0" xfId="1" applyFont="1" applyFill="1" applyProtection="1">
      <protection hidden="1"/>
    </xf>
    <xf numFmtId="0" fontId="0" fillId="5" borderId="24" xfId="0" applyFill="1" applyBorder="1" applyProtection="1">
      <protection hidden="1"/>
    </xf>
    <xf numFmtId="164" fontId="0" fillId="5" borderId="24" xfId="0" applyNumberFormat="1" applyFill="1" applyBorder="1" applyAlignment="1" applyProtection="1">
      <alignment horizontal="right"/>
      <protection hidden="1"/>
    </xf>
    <xf numFmtId="164" fontId="0" fillId="5" borderId="24" xfId="1" applyFont="1" applyFill="1" applyBorder="1" applyAlignment="1" applyProtection="1">
      <alignment horizontal="right"/>
      <protection hidden="1"/>
    </xf>
    <xf numFmtId="164" fontId="0" fillId="5" borderId="24" xfId="1" applyFont="1" applyFill="1" applyBorder="1" applyProtection="1">
      <protection hidden="1"/>
    </xf>
    <xf numFmtId="0" fontId="0" fillId="5" borderId="25" xfId="0" applyFill="1" applyBorder="1" applyProtection="1">
      <protection hidden="1"/>
    </xf>
    <xf numFmtId="164" fontId="0" fillId="5" borderId="25" xfId="0" applyNumberFormat="1" applyFill="1" applyBorder="1" applyAlignment="1" applyProtection="1">
      <alignment horizontal="right"/>
      <protection hidden="1"/>
    </xf>
    <xf numFmtId="164" fontId="0" fillId="5" borderId="25" xfId="1" applyFont="1" applyFill="1" applyBorder="1" applyAlignment="1" applyProtection="1">
      <alignment horizontal="right"/>
      <protection hidden="1"/>
    </xf>
    <xf numFmtId="164" fontId="0" fillId="5" borderId="25" xfId="1" applyFont="1" applyFill="1" applyBorder="1" applyProtection="1">
      <protection hidden="1"/>
    </xf>
    <xf numFmtId="0" fontId="41" fillId="5" borderId="24" xfId="0" applyFont="1" applyFill="1" applyBorder="1" applyProtection="1">
      <protection hidden="1"/>
    </xf>
    <xf numFmtId="0" fontId="39" fillId="5" borderId="25" xfId="1" applyNumberFormat="1" applyFont="1" applyFill="1" applyBorder="1" applyAlignment="1" applyProtection="1">
      <alignment horizontal="center"/>
      <protection hidden="1"/>
    </xf>
    <xf numFmtId="164" fontId="17" fillId="5" borderId="9" xfId="1" applyFont="1" applyFill="1" applyBorder="1" applyAlignment="1" applyProtection="1">
      <alignment horizontal="right"/>
      <protection locked="0" hidden="1"/>
    </xf>
    <xf numFmtId="164" fontId="17" fillId="5" borderId="0" xfId="1" applyFont="1" applyFill="1" applyProtection="1">
      <protection hidden="1"/>
    </xf>
    <xf numFmtId="0" fontId="42" fillId="5" borderId="25" xfId="0" applyFont="1" applyFill="1" applyBorder="1" applyProtection="1">
      <protection hidden="1"/>
    </xf>
    <xf numFmtId="0" fontId="7" fillId="5" borderId="1" xfId="0" applyFont="1" applyFill="1" applyBorder="1" applyProtection="1">
      <protection hidden="1"/>
    </xf>
    <xf numFmtId="0" fontId="7" fillId="5" borderId="2" xfId="0" applyFont="1" applyFill="1" applyBorder="1" applyProtection="1">
      <protection hidden="1"/>
    </xf>
    <xf numFmtId="0" fontId="7" fillId="5" borderId="3" xfId="0" applyFont="1" applyFill="1" applyBorder="1" applyProtection="1">
      <protection hidden="1"/>
    </xf>
    <xf numFmtId="0" fontId="7" fillId="5" borderId="0" xfId="0" applyFont="1" applyFill="1" applyProtection="1">
      <protection hidden="1"/>
    </xf>
    <xf numFmtId="0" fontId="8" fillId="5" borderId="0" xfId="0" applyFont="1" applyFill="1" applyAlignment="1" applyProtection="1">
      <alignment horizontal="center" wrapText="1"/>
      <protection hidden="1"/>
    </xf>
    <xf numFmtId="0" fontId="10" fillId="5" borderId="4" xfId="0" applyFont="1" applyFill="1" applyBorder="1" applyProtection="1">
      <protection hidden="1"/>
    </xf>
    <xf numFmtId="0" fontId="10" fillId="5" borderId="0" xfId="0" applyFont="1" applyFill="1" applyProtection="1">
      <protection hidden="1"/>
    </xf>
    <xf numFmtId="49" fontId="10" fillId="5" borderId="0" xfId="0" applyNumberFormat="1" applyFont="1" applyFill="1" applyProtection="1">
      <protection hidden="1"/>
    </xf>
    <xf numFmtId="0" fontId="10" fillId="5" borderId="5" xfId="0" applyFont="1" applyFill="1" applyBorder="1" applyProtection="1">
      <protection hidden="1"/>
    </xf>
    <xf numFmtId="0" fontId="7" fillId="5" borderId="4" xfId="0" applyFont="1" applyFill="1" applyBorder="1" applyProtection="1">
      <protection hidden="1"/>
    </xf>
    <xf numFmtId="0" fontId="7" fillId="5" borderId="5" xfId="0" applyFont="1" applyFill="1" applyBorder="1" applyProtection="1">
      <protection hidden="1"/>
    </xf>
    <xf numFmtId="0" fontId="9" fillId="5" borderId="0" xfId="0" applyFont="1" applyFill="1" applyProtection="1">
      <protection hidden="1"/>
    </xf>
    <xf numFmtId="49" fontId="7" fillId="5" borderId="0" xfId="0" applyNumberFormat="1" applyFont="1" applyFill="1" applyProtection="1">
      <protection hidden="1"/>
    </xf>
    <xf numFmtId="0" fontId="12" fillId="5" borderId="0" xfId="0" applyFont="1" applyFill="1" applyProtection="1">
      <protection hidden="1"/>
    </xf>
    <xf numFmtId="166" fontId="7" fillId="5" borderId="0" xfId="0" applyNumberFormat="1" applyFont="1" applyFill="1" applyAlignment="1" applyProtection="1">
      <alignment horizontal="left"/>
      <protection hidden="1"/>
    </xf>
    <xf numFmtId="14" fontId="7" fillId="5" borderId="0" xfId="0" applyNumberFormat="1" applyFont="1" applyFill="1" applyProtection="1">
      <protection hidden="1"/>
    </xf>
    <xf numFmtId="0" fontId="11" fillId="5" borderId="4" xfId="0" applyFont="1" applyFill="1" applyBorder="1" applyProtection="1">
      <protection hidden="1"/>
    </xf>
    <xf numFmtId="0" fontId="11" fillId="5" borderId="0" xfId="0" applyFont="1" applyFill="1" applyProtection="1">
      <protection hidden="1"/>
    </xf>
    <xf numFmtId="164" fontId="11" fillId="5" borderId="0" xfId="1" applyFont="1" applyFill="1" applyAlignment="1" applyProtection="1">
      <alignment horizontal="right"/>
      <protection hidden="1"/>
    </xf>
    <xf numFmtId="0" fontId="11" fillId="5" borderId="0" xfId="0" applyFont="1" applyFill="1" applyAlignment="1" applyProtection="1">
      <alignment horizontal="left"/>
      <protection hidden="1"/>
    </xf>
    <xf numFmtId="0" fontId="11" fillId="5" borderId="5" xfId="0" applyFont="1" applyFill="1" applyBorder="1" applyProtection="1">
      <protection hidden="1"/>
    </xf>
    <xf numFmtId="164" fontId="11" fillId="5" borderId="0" xfId="1" applyFont="1" applyFill="1" applyAlignment="1" applyProtection="1">
      <alignment horizontal="left"/>
      <protection hidden="1"/>
    </xf>
    <xf numFmtId="164" fontId="10" fillId="5" borderId="0" xfId="0" applyNumberFormat="1" applyFont="1" applyFill="1" applyProtection="1">
      <protection hidden="1"/>
    </xf>
    <xf numFmtId="164" fontId="7" fillId="5" borderId="0" xfId="1" applyFont="1" applyFill="1" applyProtection="1">
      <protection hidden="1"/>
    </xf>
    <xf numFmtId="164" fontId="9" fillId="5" borderId="0" xfId="0" applyNumberFormat="1" applyFont="1" applyFill="1" applyProtection="1">
      <protection hidden="1"/>
    </xf>
    <xf numFmtId="0" fontId="7" fillId="5" borderId="6" xfId="0" applyFont="1" applyFill="1" applyBorder="1" applyProtection="1">
      <protection hidden="1"/>
    </xf>
    <xf numFmtId="0" fontId="7" fillId="5" borderId="7" xfId="0" applyFont="1" applyFill="1" applyBorder="1" applyProtection="1">
      <protection hidden="1"/>
    </xf>
    <xf numFmtId="0" fontId="7" fillId="5" borderId="8" xfId="0" applyFont="1" applyFill="1" applyBorder="1" applyProtection="1">
      <protection hidden="1"/>
    </xf>
    <xf numFmtId="14" fontId="0" fillId="0" borderId="0" xfId="0" applyNumberFormat="1" applyAlignment="1">
      <alignment wrapText="1"/>
    </xf>
    <xf numFmtId="0" fontId="44" fillId="5" borderId="0" xfId="0" applyFont="1" applyFill="1"/>
    <xf numFmtId="0" fontId="0" fillId="5" borderId="1" xfId="0" applyFill="1" applyBorder="1"/>
    <xf numFmtId="0" fontId="44" fillId="5" borderId="2" xfId="0" applyFont="1" applyFill="1" applyBorder="1"/>
    <xf numFmtId="0" fontId="0" fillId="5" borderId="3" xfId="0" applyFill="1" applyBorder="1"/>
    <xf numFmtId="0" fontId="0" fillId="5" borderId="4" xfId="0" applyFill="1" applyBorder="1"/>
    <xf numFmtId="0" fontId="45" fillId="5" borderId="0" xfId="0" applyFont="1" applyFill="1" applyAlignment="1">
      <alignment horizontal="center"/>
    </xf>
    <xf numFmtId="0" fontId="0" fillId="5" borderId="5" xfId="0" applyFill="1" applyBorder="1"/>
    <xf numFmtId="0" fontId="46" fillId="5" borderId="0" xfId="0" applyFont="1" applyFill="1"/>
    <xf numFmtId="0" fontId="44" fillId="5" borderId="0" xfId="0" applyFont="1" applyFill="1" applyAlignment="1">
      <alignment vertical="top" wrapText="1"/>
    </xf>
    <xf numFmtId="0" fontId="0" fillId="5" borderId="6" xfId="0" applyFill="1" applyBorder="1"/>
    <xf numFmtId="0" fontId="44" fillId="5" borderId="7" xfId="0" applyFont="1" applyFill="1" applyBorder="1"/>
    <xf numFmtId="0" fontId="0" fillId="5" borderId="8" xfId="0" applyFill="1" applyBorder="1"/>
    <xf numFmtId="0" fontId="44" fillId="5" borderId="0" xfId="0" applyFont="1" applyFill="1" applyAlignment="1" applyProtection="1">
      <alignment vertical="top" wrapText="1"/>
      <protection locked="0"/>
    </xf>
    <xf numFmtId="0" fontId="44" fillId="5" borderId="0" xfId="0" applyFont="1" applyFill="1" applyProtection="1">
      <protection locked="0"/>
    </xf>
    <xf numFmtId="0" fontId="0" fillId="0" borderId="0" xfId="0" applyNumberFormat="1"/>
    <xf numFmtId="164" fontId="34" fillId="6" borderId="15" xfId="1" applyNumberFormat="1" applyFont="1" applyFill="1" applyBorder="1" applyAlignment="1">
      <alignment horizontal="right" vertical="center"/>
    </xf>
    <xf numFmtId="49" fontId="0" fillId="0" borderId="0" xfId="0" applyNumberFormat="1" applyFill="1" applyProtection="1">
      <protection hidden="1"/>
    </xf>
    <xf numFmtId="0" fontId="0" fillId="0" borderId="0" xfId="0" applyNumberFormat="1" applyFill="1" applyProtection="1">
      <protection hidden="1"/>
    </xf>
    <xf numFmtId="0" fontId="0" fillId="0" borderId="0" xfId="0" applyNumberFormat="1" applyFill="1" applyAlignment="1" applyProtection="1">
      <alignment wrapText="1"/>
      <protection hidden="1"/>
    </xf>
    <xf numFmtId="0" fontId="0" fillId="0" borderId="0" xfId="0" applyFill="1" applyAlignment="1" applyProtection="1">
      <alignment wrapText="1"/>
      <protection hidden="1"/>
    </xf>
    <xf numFmtId="166" fontId="0" fillId="0" borderId="0" xfId="0" applyNumberFormat="1" applyFill="1" applyAlignment="1" applyProtection="1">
      <alignment wrapText="1"/>
      <protection hidden="1"/>
    </xf>
    <xf numFmtId="49" fontId="0" fillId="0" borderId="0" xfId="0" applyNumberFormat="1" applyFill="1" applyAlignment="1" applyProtection="1">
      <alignment wrapText="1"/>
      <protection hidden="1"/>
    </xf>
    <xf numFmtId="164" fontId="0" fillId="0" borderId="0" xfId="0" applyNumberFormat="1" applyFill="1" applyAlignment="1" applyProtection="1">
      <alignment horizontal="right"/>
      <protection hidden="1"/>
    </xf>
    <xf numFmtId="14" fontId="0" fillId="0" borderId="0" xfId="0" applyNumberFormat="1" applyFill="1" applyAlignment="1" applyProtection="1">
      <alignment wrapText="1"/>
      <protection hidden="1"/>
    </xf>
    <xf numFmtId="49" fontId="0" fillId="0" borderId="0" xfId="0" applyNumberFormat="1" applyFill="1" applyAlignment="1">
      <alignment wrapText="1"/>
    </xf>
    <xf numFmtId="164" fontId="0" fillId="0" borderId="0" xfId="1" applyNumberFormat="1" applyFont="1" applyFill="1" applyAlignment="1">
      <alignment wrapText="1"/>
    </xf>
    <xf numFmtId="164" fontId="0" fillId="0" borderId="0" xfId="1" applyFont="1" applyFill="1" applyAlignment="1">
      <alignment wrapText="1"/>
    </xf>
    <xf numFmtId="0" fontId="16" fillId="3" borderId="10" xfId="0" applyFont="1" applyFill="1" applyBorder="1" applyAlignment="1">
      <alignment horizontal="center"/>
    </xf>
    <xf numFmtId="0" fontId="16" fillId="3" borderId="12" xfId="0" applyFont="1" applyFill="1" applyBorder="1" applyAlignment="1">
      <alignment horizontal="center"/>
    </xf>
    <xf numFmtId="0" fontId="16" fillId="3" borderId="11" xfId="0" applyFont="1" applyFill="1" applyBorder="1" applyAlignment="1">
      <alignment horizontal="center"/>
    </xf>
    <xf numFmtId="0" fontId="22" fillId="2" borderId="0" xfId="0" applyFont="1" applyFill="1" applyAlignment="1" applyProtection="1">
      <alignment horizontal="left"/>
      <protection hidden="1"/>
    </xf>
    <xf numFmtId="0" fontId="0" fillId="2" borderId="0" xfId="0" applyFill="1" applyAlignment="1" applyProtection="1">
      <alignment horizontal="center"/>
      <protection hidden="1"/>
    </xf>
    <xf numFmtId="14" fontId="36" fillId="5" borderId="22" xfId="0" applyNumberFormat="1" applyFont="1" applyFill="1" applyBorder="1" applyAlignment="1" applyProtection="1">
      <alignment horizontal="center" vertical="center"/>
      <protection hidden="1"/>
    </xf>
    <xf numFmtId="49" fontId="7" fillId="5" borderId="0" xfId="0" applyNumberFormat="1" applyFont="1" applyFill="1" applyAlignment="1" applyProtection="1">
      <alignment horizontal="left"/>
      <protection locked="0" hidden="1"/>
    </xf>
    <xf numFmtId="49" fontId="7" fillId="5" borderId="0" xfId="0" applyNumberFormat="1" applyFont="1" applyFill="1" applyAlignment="1" applyProtection="1">
      <alignment horizontal="left"/>
      <protection hidden="1"/>
    </xf>
    <xf numFmtId="0" fontId="13" fillId="5" borderId="4" xfId="0" applyFont="1" applyFill="1" applyBorder="1" applyAlignment="1" applyProtection="1">
      <alignment horizontal="center" vertical="center" wrapText="1"/>
      <protection hidden="1"/>
    </xf>
    <xf numFmtId="0" fontId="13" fillId="5" borderId="0" xfId="0" applyFont="1" applyFill="1" applyAlignment="1" applyProtection="1">
      <alignment horizontal="center" vertical="center" wrapText="1"/>
      <protection hidden="1"/>
    </xf>
    <xf numFmtId="0" fontId="13" fillId="5" borderId="5" xfId="0" applyFont="1" applyFill="1" applyBorder="1" applyAlignment="1" applyProtection="1">
      <alignment horizontal="center" vertical="center" wrapText="1"/>
      <protection hidden="1"/>
    </xf>
    <xf numFmtId="0" fontId="10" fillId="5" borderId="0" xfId="0" applyFont="1" applyFill="1" applyAlignment="1" applyProtection="1">
      <alignment horizontal="center" vertical="center"/>
      <protection hidden="1"/>
    </xf>
    <xf numFmtId="164" fontId="17" fillId="5" borderId="10" xfId="1" applyFont="1" applyFill="1" applyBorder="1" applyAlignment="1" applyProtection="1">
      <alignment horizontal="center"/>
      <protection locked="0" hidden="1"/>
    </xf>
    <xf numFmtId="164" fontId="17" fillId="5" borderId="11" xfId="1" applyFont="1" applyFill="1" applyBorder="1" applyAlignment="1" applyProtection="1">
      <alignment horizontal="center"/>
      <protection locked="0" hidden="1"/>
    </xf>
  </cellXfs>
  <cellStyles count="2">
    <cellStyle name="Comma" xfId="1" builtinId="3"/>
    <cellStyle name="Normal" xfId="0" builtinId="0"/>
  </cellStyles>
  <dxfs count="153">
    <dxf>
      <numFmt numFmtId="168" formatCode="m/d/yyyy"/>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numFmt numFmtId="168" formatCode="m/d/yyyy"/>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numFmt numFmtId="164" formatCode="_(* #,##0.00_);_(* \(#,##0.00\);_(* &quot;-&quot;??_);_(@_)"/>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numFmt numFmtId="164" formatCode="_(* #,##0.00_);_(* \(#,##0.00\);_(* &quot;-&quot;??_);_(@_)"/>
      <fill>
        <patternFill patternType="none">
          <fgColor indexed="64"/>
          <bgColor auto="1"/>
        </patternFill>
      </fill>
      <alignment horizontal="general" vertical="bottom" textRotation="0" wrapText="1" indent="0" justifyLastLine="0" shrinkToFit="0" readingOrder="0"/>
    </dxf>
    <dxf>
      <numFmt numFmtId="30" formatCode="@"/>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numFmt numFmtId="168" formatCode="m/d/yyyy"/>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numFmt numFmtId="168" formatCode="m/d/yyyy"/>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8" formatCode="m/d/yyyy"/>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general" vertical="bottom" textRotation="0" wrapText="1" indent="0" justifyLastLine="0" shrinkToFit="0" readingOrder="0"/>
    </dxf>
    <dxf>
      <numFmt numFmtId="0" formatCode="General"/>
      <fill>
        <patternFill patternType="none">
          <fgColor indexed="64"/>
          <bgColor auto="1"/>
        </patternFill>
      </fill>
      <protection locked="1" hidden="1"/>
    </dxf>
    <dxf>
      <fill>
        <patternFill patternType="none">
          <fgColor indexed="64"/>
          <bgColor auto="1"/>
        </patternFill>
      </fill>
      <protection locked="1" hidden="1"/>
    </dxf>
    <dxf>
      <fill>
        <patternFill patternType="none">
          <fgColor indexed="64"/>
          <bgColor auto="1"/>
        </patternFill>
      </fill>
      <protection locked="1" hidden="1"/>
    </dxf>
    <dxf>
      <fill>
        <patternFill patternType="none">
          <fgColor indexed="64"/>
          <bgColor auto="1"/>
        </patternFill>
      </fill>
      <protection locked="1" hidden="1"/>
    </dxf>
    <dxf>
      <numFmt numFmtId="30" formatCode="@"/>
      <fill>
        <patternFill patternType="none">
          <fgColor indexed="64"/>
          <bgColor auto="1"/>
        </patternFill>
      </fill>
      <protection locked="1" hidden="1"/>
    </dxf>
    <dxf>
      <numFmt numFmtId="0" formatCode="General"/>
      <fill>
        <patternFill patternType="none">
          <fgColor indexed="64"/>
          <bgColor auto="1"/>
        </patternFill>
      </fill>
      <protection locked="1" hidden="1"/>
    </dxf>
    <dxf>
      <numFmt numFmtId="30" formatCode="@"/>
      <fill>
        <patternFill patternType="none">
          <fgColor indexed="64"/>
          <bgColor auto="1"/>
        </patternFill>
      </fill>
      <protection locked="1" hidden="1"/>
    </dxf>
    <dxf>
      <numFmt numFmtId="166" formatCode="[$-409]d\-mmm\-yy;@"/>
      <fill>
        <patternFill patternType="none">
          <fgColor indexed="64"/>
          <bgColor auto="1"/>
        </patternFill>
      </fill>
      <protection locked="1" hidden="1"/>
    </dxf>
    <dxf>
      <fill>
        <patternFill patternType="none">
          <fgColor indexed="64"/>
          <bgColor auto="1"/>
        </patternFill>
      </fill>
      <protection locked="1" hidden="1"/>
    </dxf>
    <dxf>
      <font>
        <b val="0"/>
        <i val="0"/>
        <strike val="0"/>
        <condense val="0"/>
        <extend val="0"/>
        <outline val="0"/>
        <shadow val="0"/>
        <u val="none"/>
        <vertAlign val="baseline"/>
        <sz val="11"/>
        <color theme="1"/>
        <name val="Calibri"/>
        <scheme val="minor"/>
      </font>
      <fill>
        <patternFill patternType="none">
          <fgColor indexed="64"/>
          <bgColor auto="1"/>
        </patternFill>
      </fill>
      <alignment vertical="center" textRotation="0" wrapText="0" indent="0" justifyLastLine="0" shrinkToFit="0" readingOrder="0"/>
      <protection locked="1" hidden="1"/>
    </dxf>
    <dxf>
      <fill>
        <patternFill patternType="none">
          <fgColor indexed="64"/>
          <bgColor auto="1"/>
        </patternFill>
      </fill>
      <protection locked="1" hidden="1"/>
    </dxf>
    <dxf>
      <fill>
        <patternFill patternType="none">
          <fgColor indexed="64"/>
          <bgColor auto="1"/>
        </patternFill>
      </fill>
      <protection locked="0" hidden="1"/>
    </dxf>
    <dxf>
      <fill>
        <patternFill patternType="none">
          <fgColor indexed="64"/>
          <bgColor auto="1"/>
        </patternFill>
      </fill>
      <protection locked="0" hidden="1"/>
    </dxf>
    <dxf>
      <fill>
        <patternFill patternType="none">
          <fgColor indexed="64"/>
          <bgColor auto="1"/>
        </patternFill>
      </fill>
      <protection locked="0" hidden="1"/>
    </dxf>
    <dxf>
      <fill>
        <patternFill patternType="none">
          <fgColor indexed="64"/>
          <bgColor auto="1"/>
        </patternFill>
      </fill>
      <protection locked="0" hidden="1"/>
    </dxf>
    <dxf>
      <fill>
        <patternFill patternType="none">
          <fgColor indexed="64"/>
          <bgColor auto="1"/>
        </patternFill>
      </fill>
      <protection locked="0" hidden="1"/>
    </dxf>
    <dxf>
      <fill>
        <patternFill patternType="none">
          <fgColor indexed="64"/>
          <bgColor auto="1"/>
        </patternFill>
      </fill>
      <alignment horizontal="general" vertical="center" textRotation="0" indent="0" justifyLastLine="0" shrinkToFit="0" readingOrder="0"/>
      <protection locked="1" hidden="1"/>
    </dxf>
    <dxf>
      <fill>
        <patternFill patternType="none">
          <fgColor indexed="64"/>
          <bgColor auto="1"/>
        </patternFill>
      </fill>
      <protection locked="1" hidden="1"/>
    </dxf>
    <dxf>
      <fill>
        <patternFill patternType="none">
          <fgColor indexed="64"/>
          <bgColor auto="1"/>
        </patternFill>
      </fill>
      <protection locked="1" hidden="1"/>
    </dxf>
    <dxf>
      <numFmt numFmtId="0" formatCode="General"/>
      <fill>
        <patternFill patternType="none">
          <fgColor indexed="64"/>
          <bgColor auto="1"/>
        </patternFill>
      </fill>
      <protection locked="1" hidden="1"/>
    </dxf>
    <dxf>
      <numFmt numFmtId="30" formatCode="@"/>
      <fill>
        <patternFill patternType="none">
          <fgColor indexed="64"/>
          <bgColor auto="1"/>
        </patternFill>
      </fill>
      <protection locked="1" hidden="1"/>
    </dxf>
    <dxf>
      <numFmt numFmtId="166" formatCode="[$-409]d\-mmm\-yy;@"/>
      <fill>
        <patternFill patternType="none">
          <fgColor indexed="64"/>
          <bgColor auto="1"/>
        </patternFill>
      </fill>
      <protection locked="1" hidden="1"/>
    </dxf>
    <dxf>
      <fill>
        <patternFill patternType="none">
          <fgColor indexed="64"/>
          <bgColor auto="1"/>
        </patternFill>
      </fill>
      <protection locked="1" hidden="1"/>
    </dxf>
    <dxf>
      <fill>
        <patternFill patternType="none">
          <fgColor indexed="64"/>
          <bgColor auto="1"/>
        </patternFill>
      </fill>
      <alignment horizontal="general" vertical="center" textRotation="0" indent="0" justifyLastLine="0" shrinkToFit="0" readingOrder="0"/>
      <protection locked="1" hidden="1"/>
    </dxf>
    <dxf>
      <numFmt numFmtId="164" formatCode="_(* #,##0.00_);_(* \(#,##0.00\);_(* &quot;-&quot;??_);_(@_)"/>
      <fill>
        <patternFill patternType="none">
          <fgColor indexed="64"/>
          <bgColor auto="1"/>
        </patternFill>
      </fill>
      <alignment horizontal="right" vertical="bottom" textRotation="0" wrapText="0" indent="0" justifyLastLine="0" shrinkToFit="0" readingOrder="0"/>
      <protection locked="1" hidden="1"/>
    </dxf>
    <dxf>
      <numFmt numFmtId="164" formatCode="_(* #,##0.00_);_(* \(#,##0.00\);_(* &quot;-&quot;??_);_(@_)"/>
      <fill>
        <patternFill patternType="none">
          <fgColor indexed="64"/>
          <bgColor indexed="65"/>
        </patternFill>
      </fill>
      <alignment horizontal="right" vertical="bottom" textRotation="0" wrapText="0" indent="0" justifyLastLine="0" shrinkToFit="0" readingOrder="0"/>
      <protection locked="1" hidden="1"/>
    </dxf>
    <dxf>
      <numFmt numFmtId="164" formatCode="_(* #,##0.00_);_(* \(#,##0.00\);_(* &quot;-&quot;??_);_(@_)"/>
      <fill>
        <patternFill patternType="none">
          <fgColor indexed="64"/>
          <bgColor auto="1"/>
        </patternFill>
      </fill>
      <alignment horizontal="right" vertical="bottom" textRotation="0" wrapText="0" indent="0" justifyLastLine="0" shrinkToFit="0" readingOrder="0"/>
      <protection locked="1" hidden="1"/>
    </dxf>
    <dxf>
      <numFmt numFmtId="164" formatCode="_(* #,##0.00_);_(* \(#,##0.00\);_(* &quot;-&quot;??_);_(@_)"/>
      <fill>
        <patternFill patternType="none">
          <fgColor indexed="64"/>
          <bgColor auto="1"/>
        </patternFill>
      </fill>
      <alignment horizontal="right" vertical="bottom" textRotation="0" wrapText="0" indent="0" justifyLastLine="0" shrinkToFit="0" readingOrder="0"/>
      <protection locked="1" hidden="1"/>
    </dxf>
    <dxf>
      <numFmt numFmtId="164" formatCode="_(* #,##0.00_);_(* \(#,##0.00\);_(* &quot;-&quot;??_);_(@_)"/>
      <fill>
        <patternFill patternType="none">
          <fgColor indexed="64"/>
          <bgColor auto="1"/>
        </patternFill>
      </fill>
      <alignment horizontal="right" vertical="bottom" textRotation="0" wrapText="0" indent="0" justifyLastLine="0" shrinkToFit="0" readingOrder="0"/>
      <protection locked="1" hidden="1"/>
    </dxf>
    <dxf>
      <numFmt numFmtId="164" formatCode="_(* #,##0.00_);_(* \(#,##0.00\);_(* &quot;-&quot;??_);_(@_)"/>
      <fill>
        <patternFill patternType="none">
          <fgColor indexed="64"/>
          <bgColor auto="1"/>
        </patternFill>
      </fill>
      <alignment horizontal="right" vertical="bottom" textRotation="0" wrapText="0" indent="0" justifyLastLine="0" shrinkToFit="0" readingOrder="0"/>
      <protection locked="1" hidden="1"/>
    </dxf>
    <dxf>
      <numFmt numFmtId="164" formatCode="_(* #,##0.00_);_(* \(#,##0.00\);_(* &quot;-&quot;??_);_(@_)"/>
      <fill>
        <patternFill patternType="none">
          <fgColor indexed="64"/>
          <bgColor auto="1"/>
        </patternFill>
      </fill>
      <alignment horizontal="right" vertical="bottom" textRotation="0" wrapText="0" indent="0" justifyLastLine="0" shrinkToFit="0" readingOrder="0"/>
      <protection locked="1" hidden="1"/>
    </dxf>
    <dxf>
      <numFmt numFmtId="0" formatCode="General"/>
      <fill>
        <patternFill patternType="none">
          <fgColor indexed="64"/>
          <bgColor auto="1"/>
        </patternFill>
      </fill>
      <protection locked="1" hidden="1"/>
    </dxf>
    <dxf>
      <numFmt numFmtId="0" formatCode="General"/>
      <fill>
        <patternFill patternType="none">
          <fgColor indexed="64"/>
          <bgColor auto="1"/>
        </patternFill>
      </fill>
      <protection locked="1" hidden="1"/>
    </dxf>
    <dxf>
      <numFmt numFmtId="30" formatCode="@"/>
      <fill>
        <patternFill patternType="none">
          <fgColor indexed="64"/>
          <bgColor auto="1"/>
        </patternFill>
      </fill>
      <protection locked="1" hidden="1"/>
    </dxf>
    <dxf>
      <numFmt numFmtId="164" formatCode="_(* #,##0.00_);_(* \(#,##0.00\);_(* &quot;-&quot;??_);_(@_)"/>
      <fill>
        <patternFill patternType="none">
          <fgColor indexed="64"/>
          <bgColor auto="1"/>
        </patternFill>
      </fill>
      <protection locked="1" hidden="1"/>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general" vertical="center" textRotation="0" wrapText="1" indent="0" justifyLastLine="0" shrinkToFit="0" readingOrder="0"/>
      <protection locked="1" hidden="1"/>
    </dxf>
    <dxf>
      <fill>
        <patternFill patternType="none">
          <fgColor indexed="64"/>
          <bgColor auto="1"/>
        </patternFill>
      </fill>
      <protection locked="1" hidden="1"/>
    </dxf>
    <dxf>
      <fill>
        <patternFill patternType="none">
          <fgColor indexed="64"/>
          <bgColor auto="1"/>
        </patternFill>
      </fill>
      <protection locked="1" hidden="1"/>
    </dxf>
    <dxf>
      <fill>
        <patternFill patternType="none">
          <fgColor indexed="64"/>
          <bgColor indexed="65"/>
        </patternFill>
      </fill>
      <protection locked="1" hidden="1"/>
    </dxf>
    <dxf>
      <fill>
        <patternFill patternType="none">
          <fgColor indexed="64"/>
          <bgColor auto="1"/>
        </patternFill>
      </fill>
      <protection locked="1" hidden="1"/>
    </dxf>
    <dxf>
      <numFmt numFmtId="169" formatCode="d\-mmm\-yy"/>
      <fill>
        <patternFill patternType="none">
          <fgColor indexed="64"/>
          <bgColor auto="1"/>
        </patternFill>
      </fill>
      <protection locked="1" hidden="1"/>
    </dxf>
    <dxf>
      <fill>
        <patternFill patternType="none">
          <fgColor indexed="64"/>
          <bgColor auto="1"/>
        </patternFill>
      </fill>
      <protection locked="1" hidden="1"/>
    </dxf>
    <dxf>
      <fill>
        <patternFill patternType="none">
          <fgColor indexed="64"/>
          <bgColor auto="1"/>
        </patternFill>
      </fill>
      <protection locked="1" hidden="1"/>
    </dxf>
    <dxf>
      <fill>
        <patternFill patternType="none">
          <fgColor indexed="64"/>
          <bgColor auto="1"/>
        </patternFill>
      </fill>
      <alignment textRotation="0" wrapText="1" indent="0" justifyLastLine="0" shrinkToFit="0" readingOrder="0"/>
      <protection locked="1" hidden="1"/>
    </dxf>
    <dxf>
      <fill>
        <patternFill patternType="none">
          <fgColor indexed="64"/>
          <bgColor auto="1"/>
        </patternFill>
      </fill>
      <alignment textRotation="0" wrapText="1" indent="0" justifyLastLine="0" shrinkToFit="0" readingOrder="0"/>
      <protection locked="1" hidden="1"/>
    </dxf>
    <dxf>
      <fill>
        <patternFill patternType="none">
          <fgColor indexed="64"/>
          <bgColor auto="1"/>
        </patternFill>
      </fill>
      <alignment textRotation="0" wrapText="1" indent="0" justifyLastLine="0" shrinkToFit="0" readingOrder="0"/>
      <protection locked="1" hidden="1"/>
    </dxf>
    <dxf>
      <numFmt numFmtId="30" formatCode="@"/>
      <fill>
        <patternFill patternType="none">
          <fgColor indexed="64"/>
          <bgColor auto="1"/>
        </patternFill>
      </fill>
      <alignment textRotation="0" wrapText="1" indent="0" justifyLastLine="0" shrinkToFit="0" readingOrder="0"/>
      <protection locked="1" hidden="1"/>
    </dxf>
    <dxf>
      <numFmt numFmtId="30" formatCode="@"/>
      <fill>
        <patternFill patternType="none">
          <fgColor indexed="64"/>
          <bgColor auto="1"/>
        </patternFill>
      </fill>
      <alignment textRotation="0" wrapText="1" indent="0" justifyLastLine="0" shrinkToFit="0" readingOrder="0"/>
      <protection locked="1" hidden="1"/>
    </dxf>
    <dxf>
      <fill>
        <patternFill patternType="none">
          <fgColor indexed="64"/>
          <bgColor auto="1"/>
        </patternFill>
      </fill>
      <alignment textRotation="0" wrapText="1" indent="0" justifyLastLine="0" shrinkToFit="0" readingOrder="0"/>
      <protection locked="1" hidden="1"/>
    </dxf>
    <dxf>
      <fill>
        <patternFill patternType="none">
          <fgColor indexed="64"/>
          <bgColor auto="1"/>
        </patternFill>
      </fill>
      <alignment textRotation="0" wrapText="1" indent="0" justifyLastLine="0" shrinkToFit="0" readingOrder="0"/>
      <protection locked="1" hidden="1"/>
    </dxf>
    <dxf>
      <fill>
        <patternFill patternType="none">
          <fgColor indexed="64"/>
          <bgColor auto="1"/>
        </patternFill>
      </fill>
      <alignment textRotation="0" wrapText="1" indent="0" justifyLastLine="0" shrinkToFit="0" readingOrder="0"/>
      <protection locked="1" hidden="1"/>
    </dxf>
    <dxf>
      <fill>
        <patternFill patternType="none">
          <fgColor indexed="64"/>
          <bgColor auto="1"/>
        </patternFill>
      </fill>
      <alignment textRotation="0" wrapText="1" indent="0" justifyLastLine="0" shrinkToFit="0" readingOrder="0"/>
      <protection locked="1" hidden="1"/>
    </dxf>
    <dxf>
      <fill>
        <patternFill patternType="none">
          <fgColor indexed="64"/>
          <bgColor auto="1"/>
        </patternFill>
      </fill>
      <alignment textRotation="0" wrapText="1" indent="0" justifyLastLine="0" shrinkToFit="0" readingOrder="0"/>
      <protection locked="1" hidden="1"/>
    </dxf>
    <dxf>
      <numFmt numFmtId="166" formatCode="[$-409]d\-mmm\-yy;@"/>
      <fill>
        <patternFill patternType="none">
          <fgColor indexed="64"/>
          <bgColor auto="1"/>
        </patternFill>
      </fill>
      <alignment textRotation="0" wrapText="1" indent="0" justifyLastLine="0" shrinkToFit="0" readingOrder="0"/>
      <protection locked="1" hidden="1"/>
    </dxf>
    <dxf>
      <fill>
        <patternFill patternType="none">
          <fgColor indexed="64"/>
          <bgColor auto="1"/>
        </patternFill>
      </fill>
      <alignment textRotation="0" wrapText="1" indent="0" justifyLastLine="0" shrinkToFit="0" readingOrder="0"/>
      <protection locked="1" hidden="1"/>
    </dxf>
    <dxf>
      <fill>
        <patternFill patternType="none">
          <fgColor indexed="64"/>
          <bgColor auto="1"/>
        </patternFill>
      </fill>
      <alignment textRotation="0" wrapText="1" indent="0" justifyLastLine="0" shrinkToFit="0" readingOrder="0"/>
      <protection locked="1" hidden="1"/>
    </dxf>
    <dxf>
      <fill>
        <patternFill patternType="none">
          <fgColor indexed="64"/>
          <bgColor auto="1"/>
        </patternFill>
      </fill>
      <alignment textRotation="0" wrapText="1" indent="0" justifyLastLine="0" shrinkToFit="0" readingOrder="0"/>
      <protection locked="1" hidden="1"/>
    </dxf>
    <dxf>
      <numFmt numFmtId="166" formatCode="[$-409]d\-mmm\-yy;@"/>
      <fill>
        <patternFill patternType="none">
          <fgColor indexed="64"/>
          <bgColor auto="1"/>
        </patternFill>
      </fill>
      <alignment textRotation="0" wrapText="1" indent="0" justifyLastLine="0" shrinkToFit="0" readingOrder="0"/>
      <protection locked="1" hidden="1"/>
    </dxf>
    <dxf>
      <fill>
        <patternFill patternType="none">
          <fgColor indexed="64"/>
          <bgColor auto="1"/>
        </patternFill>
      </fill>
      <alignment textRotation="0" wrapText="1" indent="0" justifyLastLine="0" shrinkToFit="0" readingOrder="0"/>
      <protection locked="1" hidden="1"/>
    </dxf>
    <dxf>
      <fill>
        <patternFill patternType="none">
          <fgColor indexed="64"/>
          <bgColor auto="1"/>
        </patternFill>
      </fill>
      <alignment textRotation="0" wrapText="1" indent="0" justifyLastLine="0" shrinkToFit="0" readingOrder="0"/>
      <protection locked="1" hidden="1"/>
    </dxf>
    <dxf>
      <fill>
        <patternFill patternType="none">
          <fgColor indexed="64"/>
          <bgColor auto="1"/>
        </patternFill>
      </fill>
      <alignment textRotation="0" wrapText="1" indent="0" justifyLastLine="0" shrinkToFit="0" readingOrder="0"/>
      <protection locked="1" hidden="1"/>
    </dxf>
    <dxf>
      <numFmt numFmtId="0" formatCode="General"/>
      <fill>
        <patternFill patternType="none">
          <fgColor indexed="64"/>
          <bgColor auto="1"/>
        </patternFill>
      </fill>
      <alignment textRotation="0" wrapText="1" indent="0" justifyLastLine="0" shrinkToFit="0" readingOrder="0"/>
      <protection locked="1" hidden="1"/>
    </dxf>
    <dxf>
      <fill>
        <patternFill patternType="none">
          <fgColor indexed="64"/>
          <bgColor auto="1"/>
        </patternFill>
      </fill>
      <alignment textRotation="0" wrapText="1" indent="0" justifyLastLine="0" shrinkToFit="0" readingOrder="0"/>
      <protection locked="1" hidden="1"/>
    </dxf>
    <dxf>
      <font>
        <b/>
        <strike val="0"/>
        <outline val="0"/>
        <shadow val="0"/>
        <u val="none"/>
        <vertAlign val="baseline"/>
        <sz val="12"/>
        <color theme="1"/>
        <name val="Calibri"/>
        <scheme val="minor"/>
      </font>
      <fill>
        <patternFill patternType="none">
          <fgColor indexed="64"/>
          <bgColor auto="1"/>
        </patternFill>
      </fill>
      <alignment horizontal="general" vertical="top" textRotation="0" wrapText="1" indent="0" justifyLastLine="0" shrinkToFit="0" readingOrder="0"/>
      <protection locked="1" hidden="1"/>
    </dxf>
    <dxf>
      <font>
        <color rgb="FF00B050"/>
      </font>
      <fill>
        <patternFill>
          <bgColor theme="8" tint="0.59996337778862885"/>
        </patternFill>
      </fill>
    </dxf>
    <dxf>
      <font>
        <color rgb="FF9C0006"/>
      </font>
      <fill>
        <patternFill>
          <bgColor rgb="FFFFC7CE"/>
        </patternFill>
      </fill>
    </dxf>
    <dxf>
      <font>
        <color rgb="FF00B050"/>
      </font>
      <fill>
        <patternFill>
          <bgColor theme="8" tint="0.59996337778862885"/>
        </patternFill>
      </fill>
    </dxf>
    <dxf>
      <font>
        <color rgb="FF9C0006"/>
      </font>
      <fill>
        <patternFill>
          <bgColor rgb="FFFFC7CE"/>
        </patternFill>
      </fill>
    </dxf>
    <dxf>
      <fill>
        <patternFill patternType="none">
          <fgColor indexed="64"/>
          <bgColor auto="1"/>
        </patternFill>
      </fill>
      <protection locked="1" hidden="1"/>
    </dxf>
    <dxf>
      <fill>
        <patternFill patternType="none">
          <fgColor indexed="64"/>
          <bgColor auto="1"/>
        </patternFill>
      </fill>
      <protection locked="1" hidden="1"/>
    </dxf>
    <dxf>
      <fill>
        <patternFill patternType="none">
          <fgColor indexed="64"/>
          <bgColor auto="1"/>
        </patternFill>
      </fill>
      <protection locked="1" hidden="1"/>
    </dxf>
    <dxf>
      <fill>
        <patternFill patternType="none">
          <fgColor indexed="64"/>
          <bgColor auto="1"/>
        </patternFill>
      </fill>
      <protection locked="1" hidden="1"/>
    </dxf>
    <dxf>
      <fill>
        <patternFill patternType="none">
          <fgColor indexed="64"/>
          <bgColor auto="1"/>
        </patternFill>
      </fill>
      <protection locked="1" hidden="1"/>
    </dxf>
    <dxf>
      <fill>
        <patternFill patternType="none">
          <fgColor indexed="64"/>
          <bgColor auto="1"/>
        </patternFill>
      </fill>
      <protection locked="1" hidden="1"/>
    </dxf>
    <dxf>
      <fill>
        <patternFill patternType="none">
          <fgColor indexed="64"/>
          <bgColor auto="1"/>
        </patternFill>
      </fill>
      <protection locked="1" hidden="1"/>
    </dxf>
    <dxf>
      <font>
        <b/>
        <strike val="0"/>
        <outline val="0"/>
        <shadow val="0"/>
        <u val="none"/>
        <vertAlign val="baseline"/>
        <sz val="14"/>
        <color theme="1"/>
        <name val="Calibri"/>
        <scheme val="minor"/>
      </font>
      <fill>
        <patternFill patternType="none">
          <fgColor indexed="64"/>
          <bgColor auto="1"/>
        </patternFill>
      </fill>
      <protection locked="1" hidden="1"/>
    </dxf>
    <dxf>
      <font>
        <b/>
      </font>
      <fill>
        <patternFill patternType="none">
          <fgColor indexed="64"/>
          <bgColor auto="1"/>
        </patternFill>
      </fill>
      <protection locked="1" hidden="1"/>
    </dxf>
    <dxf>
      <numFmt numFmtId="0" formatCode="General"/>
      <fill>
        <patternFill patternType="none">
          <fgColor indexed="64"/>
          <bgColor auto="1"/>
        </patternFill>
      </fill>
      <protection locked="1" hidden="1"/>
    </dxf>
    <dxf>
      <numFmt numFmtId="0" formatCode="General"/>
      <fill>
        <patternFill patternType="none">
          <fgColor indexed="64"/>
          <bgColor auto="1"/>
        </patternFill>
      </fill>
      <protection locked="1" hidden="1"/>
    </dxf>
    <dxf>
      <numFmt numFmtId="0" formatCode="General"/>
      <fill>
        <patternFill patternType="none">
          <fgColor indexed="64"/>
          <bgColor auto="1"/>
        </patternFill>
      </fill>
      <protection locked="1" hidden="1"/>
    </dxf>
    <dxf>
      <numFmt numFmtId="0" formatCode="General"/>
      <fill>
        <patternFill patternType="none">
          <fgColor indexed="64"/>
          <bgColor auto="1"/>
        </patternFill>
      </fill>
      <protection locked="1" hidden="1"/>
    </dxf>
    <dxf>
      <numFmt numFmtId="0" formatCode="General"/>
      <fill>
        <patternFill patternType="none">
          <fgColor indexed="64"/>
          <bgColor auto="1"/>
        </patternFill>
      </fill>
      <protection locked="1" hidden="1"/>
    </dxf>
    <dxf>
      <fill>
        <patternFill patternType="none">
          <fgColor indexed="64"/>
          <bgColor auto="1"/>
        </patternFill>
      </fill>
      <protection locked="1" hidden="1"/>
    </dxf>
    <dxf>
      <fill>
        <patternFill patternType="none">
          <fgColor indexed="64"/>
          <bgColor auto="1"/>
        </patternFill>
      </fill>
      <protection locked="1" hidden="1"/>
    </dxf>
    <dxf>
      <fill>
        <patternFill patternType="none">
          <fgColor indexed="64"/>
          <bgColor auto="1"/>
        </patternFill>
      </fill>
      <protection locked="1" hidden="1"/>
    </dxf>
    <dxf>
      <fill>
        <patternFill patternType="none">
          <fgColor indexed="64"/>
          <bgColor auto="1"/>
        </patternFill>
      </fill>
      <protection locked="1" hidden="1"/>
    </dxf>
    <dxf>
      <fill>
        <patternFill patternType="none">
          <fgColor indexed="64"/>
          <bgColor auto="1"/>
        </patternFill>
      </fill>
      <protection locked="1" hidden="1"/>
    </dxf>
    <dxf>
      <fill>
        <patternFill patternType="none">
          <fgColor indexed="64"/>
          <bgColor auto="1"/>
        </patternFill>
      </fill>
      <protection locked="1" hidden="1"/>
    </dxf>
    <dxf>
      <font>
        <color rgb="FFC00000"/>
      </font>
    </dxf>
    <dxf>
      <fill>
        <patternFill patternType="none">
          <fgColor indexed="64"/>
          <bgColor auto="1"/>
        </patternFill>
      </fill>
    </dxf>
    <dxf>
      <fill>
        <patternFill patternType="none">
          <fgColor indexed="64"/>
          <bgColor auto="1"/>
        </patternFill>
      </fill>
    </dxf>
    <dxf>
      <numFmt numFmtId="167" formatCode="dd\ /\ mm\ /\ yyyy"/>
      <fill>
        <patternFill patternType="none">
          <fgColor indexed="64"/>
          <bgColor auto="1"/>
        </patternFill>
      </fill>
      <alignment horizontal="left" vertical="bottom" textRotation="0" wrapText="0" indent="0" justifyLastLine="0" shrinkToFit="0" readingOrder="0"/>
    </dxf>
    <dxf>
      <numFmt numFmtId="167" formatCode="dd\ /\ mm\ /\ yyyy"/>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6.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2.xml"/><Relationship Id="rId27" Type="http://schemas.openxmlformats.org/officeDocument/2006/relationships/theme" Target="theme/theme1.xml"/><Relationship Id="rId30"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hyperlink" Target="#ADMIN!A1"/></Relationships>
</file>

<file path=xl/drawings/_rels/drawing14.xml.rels><?xml version="1.0" encoding="UTF-8" standalone="yes"?>
<Relationships xmlns="http://schemas.openxmlformats.org/package/2006/relationships"><Relationship Id="rId1" Type="http://schemas.openxmlformats.org/officeDocument/2006/relationships/image" Target="../media/image2.jp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2</xdr:row>
          <xdr:rowOff>76200</xdr:rowOff>
        </xdr:from>
        <xdr:to>
          <xdr:col>1</xdr:col>
          <xdr:colOff>161925</xdr:colOff>
          <xdr:row>4</xdr:row>
          <xdr:rowOff>9525</xdr:rowOff>
        </xdr:to>
        <xdr:sp macro="" textlink="">
          <xdr:nvSpPr>
            <xdr:cNvPr id="61442" name="Button 2" hidden="1">
              <a:extLst>
                <a:ext uri="{63B3BB69-23CF-44E3-9099-C40C66FF867C}">
                  <a14:compatExt spid="_x0000_s61442"/>
                </a:ext>
                <a:ext uri="{FF2B5EF4-FFF2-40B4-BE49-F238E27FC236}">
                  <a16:creationId xmlns="" xmlns:a16="http://schemas.microsoft.com/office/drawing/2014/main" id="{00000000-0008-0000-0000-000002F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Print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9525</xdr:colOff>
          <xdr:row>0</xdr:row>
          <xdr:rowOff>38100</xdr:rowOff>
        </xdr:from>
        <xdr:to>
          <xdr:col>1</xdr:col>
          <xdr:colOff>219075</xdr:colOff>
          <xdr:row>2</xdr:row>
          <xdr:rowOff>57150</xdr:rowOff>
        </xdr:to>
        <xdr:sp macro="" textlink="">
          <xdr:nvSpPr>
            <xdr:cNvPr id="61443" name="Button 3" hidden="1">
              <a:extLst>
                <a:ext uri="{63B3BB69-23CF-44E3-9099-C40C66FF867C}">
                  <a14:compatExt spid="_x0000_s61443"/>
                </a:ext>
                <a:ext uri="{FF2B5EF4-FFF2-40B4-BE49-F238E27FC236}">
                  <a16:creationId xmlns="" xmlns:a16="http://schemas.microsoft.com/office/drawing/2014/main" id="{00000000-0008-0000-0000-000003F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Baskerville Old Face"/>
                </a:rPr>
                <a:t>HOME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15</xdr:col>
      <xdr:colOff>112568</xdr:colOff>
      <xdr:row>22</xdr:row>
      <xdr:rowOff>5190</xdr:rowOff>
    </xdr:from>
    <xdr:to>
      <xdr:col>19</xdr:col>
      <xdr:colOff>216477</xdr:colOff>
      <xdr:row>31</xdr:row>
      <xdr:rowOff>23375</xdr:rowOff>
    </xdr:to>
    <xdr:sp macro="" textlink="">
      <xdr:nvSpPr>
        <xdr:cNvPr id="39" name="Rectangle: Single Corner Rounded 38">
          <a:extLst>
            <a:ext uri="{FF2B5EF4-FFF2-40B4-BE49-F238E27FC236}">
              <a16:creationId xmlns="" xmlns:a16="http://schemas.microsoft.com/office/drawing/2014/main" id="{00000000-0008-0000-0100-000027000000}"/>
            </a:ext>
          </a:extLst>
        </xdr:cNvPr>
        <xdr:cNvSpPr/>
      </xdr:nvSpPr>
      <xdr:spPr>
        <a:xfrm rot="10800000" flipH="1">
          <a:off x="9132743" y="4196190"/>
          <a:ext cx="2542309" cy="1732685"/>
        </a:xfrm>
        <a:prstGeom prst="round1Rect">
          <a:avLst>
            <a:gd name="adj" fmla="val 6172"/>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US" sz="1100">
            <a:latin typeface="Baskerville Old Face" panose="02020602080505020303" pitchFamily="18" charset="0"/>
          </a:endParaRPr>
        </a:p>
      </xdr:txBody>
    </xdr:sp>
    <xdr:clientData/>
  </xdr:twoCellAnchor>
  <xdr:twoCellAnchor>
    <xdr:from>
      <xdr:col>2</xdr:col>
      <xdr:colOff>60614</xdr:colOff>
      <xdr:row>4</xdr:row>
      <xdr:rowOff>148071</xdr:rowOff>
    </xdr:from>
    <xdr:to>
      <xdr:col>19</xdr:col>
      <xdr:colOff>233795</xdr:colOff>
      <xdr:row>11</xdr:row>
      <xdr:rowOff>139412</xdr:rowOff>
    </xdr:to>
    <xdr:sp macro="" textlink="">
      <xdr:nvSpPr>
        <xdr:cNvPr id="3" name="Rectangle: Top Corners Rounded 2">
          <a:extLst>
            <a:ext uri="{FF2B5EF4-FFF2-40B4-BE49-F238E27FC236}">
              <a16:creationId xmlns="" xmlns:a16="http://schemas.microsoft.com/office/drawing/2014/main" id="{00000000-0008-0000-0100-000003000000}"/>
            </a:ext>
          </a:extLst>
        </xdr:cNvPr>
        <xdr:cNvSpPr/>
      </xdr:nvSpPr>
      <xdr:spPr>
        <a:xfrm>
          <a:off x="1279814" y="910071"/>
          <a:ext cx="10412556" cy="1324841"/>
        </a:xfrm>
        <a:prstGeom prst="round2Same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57150</xdr:colOff>
      <xdr:row>21</xdr:row>
      <xdr:rowOff>181837</xdr:rowOff>
    </xdr:from>
    <xdr:to>
      <xdr:col>10</xdr:col>
      <xdr:colOff>476250</xdr:colOff>
      <xdr:row>31</xdr:row>
      <xdr:rowOff>9522</xdr:rowOff>
    </xdr:to>
    <xdr:sp macro="" textlink="">
      <xdr:nvSpPr>
        <xdr:cNvPr id="48" name="Rectangle: Single Corner Rounded 47">
          <a:extLst>
            <a:ext uri="{FF2B5EF4-FFF2-40B4-BE49-F238E27FC236}">
              <a16:creationId xmlns="" xmlns:a16="http://schemas.microsoft.com/office/drawing/2014/main" id="{00000000-0008-0000-0100-000030000000}"/>
            </a:ext>
          </a:extLst>
        </xdr:cNvPr>
        <xdr:cNvSpPr/>
      </xdr:nvSpPr>
      <xdr:spPr>
        <a:xfrm rot="10800000">
          <a:off x="1276350" y="4182337"/>
          <a:ext cx="5172075" cy="1732685"/>
        </a:xfrm>
        <a:prstGeom prst="round1Rect">
          <a:avLst>
            <a:gd name="adj" fmla="val 6172"/>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US" sz="1100">
            <a:latin typeface="Baskerville Old Face" panose="02020602080505020303" pitchFamily="18" charset="0"/>
          </a:endParaRPr>
        </a:p>
      </xdr:txBody>
    </xdr:sp>
    <xdr:clientData/>
  </xdr:twoCellAnchor>
  <xdr:twoCellAnchor>
    <xdr:from>
      <xdr:col>15</xdr:col>
      <xdr:colOff>104776</xdr:colOff>
      <xdr:row>12</xdr:row>
      <xdr:rowOff>9524</xdr:rowOff>
    </xdr:from>
    <xdr:to>
      <xdr:col>19</xdr:col>
      <xdr:colOff>226696</xdr:colOff>
      <xdr:row>21</xdr:row>
      <xdr:rowOff>123824</xdr:rowOff>
    </xdr:to>
    <xdr:sp macro="" textlink="">
      <xdr:nvSpPr>
        <xdr:cNvPr id="47" name="Rectangle 46">
          <a:extLst>
            <a:ext uri="{FF2B5EF4-FFF2-40B4-BE49-F238E27FC236}">
              <a16:creationId xmlns="" xmlns:a16="http://schemas.microsoft.com/office/drawing/2014/main" id="{00000000-0008-0000-0100-00002F000000}"/>
            </a:ext>
          </a:extLst>
        </xdr:cNvPr>
        <xdr:cNvSpPr/>
      </xdr:nvSpPr>
      <xdr:spPr>
        <a:xfrm>
          <a:off x="9124951" y="2295524"/>
          <a:ext cx="2560320" cy="18288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US" sz="1100"/>
        </a:p>
      </xdr:txBody>
    </xdr:sp>
    <xdr:clientData/>
  </xdr:twoCellAnchor>
  <xdr:twoCellAnchor>
    <xdr:from>
      <xdr:col>10</xdr:col>
      <xdr:colOff>542926</xdr:colOff>
      <xdr:row>12</xdr:row>
      <xdr:rowOff>9524</xdr:rowOff>
    </xdr:from>
    <xdr:to>
      <xdr:col>15</xdr:col>
      <xdr:colOff>55246</xdr:colOff>
      <xdr:row>21</xdr:row>
      <xdr:rowOff>123824</xdr:rowOff>
    </xdr:to>
    <xdr:sp macro="" textlink="">
      <xdr:nvSpPr>
        <xdr:cNvPr id="45" name="Rectangle 44">
          <a:extLst>
            <a:ext uri="{FF2B5EF4-FFF2-40B4-BE49-F238E27FC236}">
              <a16:creationId xmlns="" xmlns:a16="http://schemas.microsoft.com/office/drawing/2014/main" id="{00000000-0008-0000-0100-00002D000000}"/>
            </a:ext>
          </a:extLst>
        </xdr:cNvPr>
        <xdr:cNvSpPr/>
      </xdr:nvSpPr>
      <xdr:spPr>
        <a:xfrm>
          <a:off x="6515101" y="2295524"/>
          <a:ext cx="2560320" cy="18288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US" sz="1100"/>
        </a:p>
      </xdr:txBody>
    </xdr:sp>
    <xdr:clientData/>
  </xdr:twoCellAnchor>
  <xdr:twoCellAnchor>
    <xdr:from>
      <xdr:col>6</xdr:col>
      <xdr:colOff>352426</xdr:colOff>
      <xdr:row>12</xdr:row>
      <xdr:rowOff>9524</xdr:rowOff>
    </xdr:from>
    <xdr:to>
      <xdr:col>10</xdr:col>
      <xdr:colOff>474346</xdr:colOff>
      <xdr:row>21</xdr:row>
      <xdr:rowOff>123824</xdr:rowOff>
    </xdr:to>
    <xdr:sp macro="" textlink="">
      <xdr:nvSpPr>
        <xdr:cNvPr id="9" name="Rectangle 8">
          <a:extLst>
            <a:ext uri="{FF2B5EF4-FFF2-40B4-BE49-F238E27FC236}">
              <a16:creationId xmlns="" xmlns:a16="http://schemas.microsoft.com/office/drawing/2014/main" id="{00000000-0008-0000-0100-000009000000}"/>
            </a:ext>
          </a:extLst>
        </xdr:cNvPr>
        <xdr:cNvSpPr/>
      </xdr:nvSpPr>
      <xdr:spPr>
        <a:xfrm>
          <a:off x="3886201" y="2295524"/>
          <a:ext cx="2560320" cy="18288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54426</xdr:colOff>
      <xdr:row>11</xdr:row>
      <xdr:rowOff>149679</xdr:rowOff>
    </xdr:from>
    <xdr:to>
      <xdr:col>19</xdr:col>
      <xdr:colOff>231320</xdr:colOff>
      <xdr:row>31</xdr:row>
      <xdr:rowOff>40821</xdr:rowOff>
    </xdr:to>
    <xdr:sp macro="" textlink="">
      <xdr:nvSpPr>
        <xdr:cNvPr id="8" name="Rectangle 7">
          <a:extLst>
            <a:ext uri="{FF2B5EF4-FFF2-40B4-BE49-F238E27FC236}">
              <a16:creationId xmlns="" xmlns:a16="http://schemas.microsoft.com/office/drawing/2014/main" id="{00000000-0008-0000-0100-000008000000}"/>
            </a:ext>
          </a:extLst>
        </xdr:cNvPr>
        <xdr:cNvSpPr/>
      </xdr:nvSpPr>
      <xdr:spPr>
        <a:xfrm rot="10800000">
          <a:off x="1279069" y="2245179"/>
          <a:ext cx="10463894" cy="3701142"/>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US" sz="1100"/>
        </a:p>
      </xdr:txBody>
    </xdr:sp>
    <xdr:clientData/>
  </xdr:twoCellAnchor>
  <xdr:twoCellAnchor editAs="absolute">
    <xdr:from>
      <xdr:col>4</xdr:col>
      <xdr:colOff>381001</xdr:colOff>
      <xdr:row>5</xdr:row>
      <xdr:rowOff>123825</xdr:rowOff>
    </xdr:from>
    <xdr:to>
      <xdr:col>16</xdr:col>
      <xdr:colOff>590551</xdr:colOff>
      <xdr:row>10</xdr:row>
      <xdr:rowOff>114300</xdr:rowOff>
    </xdr:to>
    <xdr:sp macro="" textlink="">
      <xdr:nvSpPr>
        <xdr:cNvPr id="10" name="Rectangle: Rounded Corners 9">
          <a:extLst>
            <a:ext uri="{FF2B5EF4-FFF2-40B4-BE49-F238E27FC236}">
              <a16:creationId xmlns="" xmlns:a16="http://schemas.microsoft.com/office/drawing/2014/main" id="{00000000-0008-0000-0100-00000A000000}"/>
            </a:ext>
          </a:extLst>
        </xdr:cNvPr>
        <xdr:cNvSpPr/>
      </xdr:nvSpPr>
      <xdr:spPr>
        <a:xfrm>
          <a:off x="2695576" y="1076325"/>
          <a:ext cx="7524750" cy="942975"/>
        </a:xfrm>
        <a:prstGeom prst="roundRect">
          <a:avLst>
            <a:gd name="adj" fmla="val 50000"/>
          </a:avLst>
        </a:prstGeom>
        <a:pattFill prst="sphere">
          <a:fgClr>
            <a:schemeClr val="accent1">
              <a:lumMod val="20000"/>
              <a:lumOff val="80000"/>
            </a:schemeClr>
          </a:fgClr>
          <a:bgClr>
            <a:schemeClr val="accent1">
              <a:lumMod val="40000"/>
              <a:lumOff val="60000"/>
            </a:schemeClr>
          </a:bgClr>
        </a:patt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3600">
              <a:solidFill>
                <a:srgbClr val="002060"/>
              </a:solidFill>
              <a:latin typeface="Baskerville Old Face" panose="02020602080505020303" pitchFamily="18" charset="0"/>
            </a:rPr>
            <a:t>WISDOM</a:t>
          </a:r>
          <a:r>
            <a:rPr lang="en-US" sz="3600" baseline="0">
              <a:solidFill>
                <a:srgbClr val="002060"/>
              </a:solidFill>
              <a:latin typeface="Baskerville Old Face" panose="02020602080505020303" pitchFamily="18" charset="0"/>
            </a:rPr>
            <a:t> GATE INT. SCHOOL</a:t>
          </a:r>
          <a:endParaRPr lang="en-US" sz="3600">
            <a:solidFill>
              <a:srgbClr val="002060"/>
            </a:solidFill>
            <a:latin typeface="Baskerville Old Face" panose="02020602080505020303" pitchFamily="18" charset="0"/>
          </a:endParaRPr>
        </a:p>
      </xdr:txBody>
    </xdr:sp>
    <xdr:clientData/>
  </xdr:twoCellAnchor>
  <xdr:twoCellAnchor editAs="absolute">
    <xdr:from>
      <xdr:col>2</xdr:col>
      <xdr:colOff>200025</xdr:colOff>
      <xdr:row>5</xdr:row>
      <xdr:rowOff>142875</xdr:rowOff>
    </xdr:from>
    <xdr:to>
      <xdr:col>4</xdr:col>
      <xdr:colOff>295275</xdr:colOff>
      <xdr:row>10</xdr:row>
      <xdr:rowOff>85725</xdr:rowOff>
    </xdr:to>
    <xdr:sp macro="" textlink="">
      <xdr:nvSpPr>
        <xdr:cNvPr id="18" name="Oval 17">
          <a:hlinkClick xmlns:r="http://schemas.openxmlformats.org/officeDocument/2006/relationships" r:id="rId1"/>
          <a:extLst>
            <a:ext uri="{FF2B5EF4-FFF2-40B4-BE49-F238E27FC236}">
              <a16:creationId xmlns="" xmlns:a16="http://schemas.microsoft.com/office/drawing/2014/main" id="{00000000-0008-0000-0100-000012000000}"/>
            </a:ext>
          </a:extLst>
        </xdr:cNvPr>
        <xdr:cNvSpPr/>
      </xdr:nvSpPr>
      <xdr:spPr>
        <a:xfrm>
          <a:off x="1419225" y="1095375"/>
          <a:ext cx="1190625" cy="895350"/>
        </a:xfrm>
        <a:prstGeom prst="ellipse">
          <a:avLst/>
        </a:prstGeom>
        <a:solidFill>
          <a:schemeClr val="tx2"/>
        </a:solidFill>
        <a:scene3d>
          <a:camera prst="orthographicFront"/>
          <a:lightRig rig="threePt" dir="t"/>
        </a:scene3d>
        <a:sp3d>
          <a:bevelT prst="convex"/>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400" b="1" cap="none" spc="0">
              <a:ln w="9525">
                <a:solidFill>
                  <a:schemeClr val="bg1"/>
                </a:solidFill>
                <a:prstDash val="solid"/>
              </a:ln>
              <a:solidFill>
                <a:schemeClr val="accent5"/>
              </a:solidFill>
              <a:effectLst>
                <a:outerShdw blurRad="12700" dist="38100" dir="2700000" algn="tl" rotWithShape="0">
                  <a:schemeClr val="accent5">
                    <a:lumMod val="60000"/>
                    <a:lumOff val="40000"/>
                  </a:schemeClr>
                </a:outerShdw>
              </a:effectLst>
            </a:rPr>
            <a:t>ADMIN</a:t>
          </a:r>
        </a:p>
      </xdr:txBody>
    </xdr:sp>
    <xdr:clientData/>
  </xdr:twoCellAnchor>
  <xdr:twoCellAnchor editAs="absolute">
    <xdr:from>
      <xdr:col>17</xdr:col>
      <xdr:colOff>76200</xdr:colOff>
      <xdr:row>5</xdr:row>
      <xdr:rowOff>142875</xdr:rowOff>
    </xdr:from>
    <xdr:to>
      <xdr:col>19</xdr:col>
      <xdr:colOff>47625</xdr:colOff>
      <xdr:row>10</xdr:row>
      <xdr:rowOff>85725</xdr:rowOff>
    </xdr:to>
    <xdr:sp macro="[0]!Oval18_Click" textlink="">
      <xdr:nvSpPr>
        <xdr:cNvPr id="19" name="Oval 18">
          <a:extLst>
            <a:ext uri="{FF2B5EF4-FFF2-40B4-BE49-F238E27FC236}">
              <a16:creationId xmlns="" xmlns:a16="http://schemas.microsoft.com/office/drawing/2014/main" id="{00000000-0008-0000-0100-000013000000}"/>
            </a:ext>
          </a:extLst>
        </xdr:cNvPr>
        <xdr:cNvSpPr/>
      </xdr:nvSpPr>
      <xdr:spPr>
        <a:xfrm>
          <a:off x="10315575" y="1095375"/>
          <a:ext cx="1190625" cy="895350"/>
        </a:xfrm>
        <a:prstGeom prst="ellipse">
          <a:avLst/>
        </a:prstGeom>
        <a:solidFill>
          <a:schemeClr val="tx2"/>
        </a:solidFill>
        <a:scene3d>
          <a:camera prst="orthographicFront"/>
          <a:lightRig rig="threePt" dir="t"/>
        </a:scene3d>
        <a:sp3d>
          <a:bevelT prst="convex"/>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400" b="1" cap="none" spc="0">
              <a:ln w="9525">
                <a:solidFill>
                  <a:schemeClr val="bg1"/>
                </a:solidFill>
                <a:prstDash val="solid"/>
              </a:ln>
              <a:solidFill>
                <a:schemeClr val="accent5"/>
              </a:solidFill>
              <a:effectLst>
                <a:outerShdw blurRad="12700" dist="38100" dir="2700000" algn="tl" rotWithShape="0">
                  <a:schemeClr val="accent5">
                    <a:lumMod val="60000"/>
                    <a:lumOff val="40000"/>
                  </a:schemeClr>
                </a:outerShdw>
              </a:effectLst>
            </a:rPr>
            <a:t>LOGOUT</a:t>
          </a:r>
        </a:p>
      </xdr:txBody>
    </xdr:sp>
    <xdr:clientData/>
  </xdr:twoCellAnchor>
  <xdr:twoCellAnchor editAs="absolute">
    <xdr:from>
      <xdr:col>2</xdr:col>
      <xdr:colOff>0</xdr:colOff>
      <xdr:row>4</xdr:row>
      <xdr:rowOff>104775</xdr:rowOff>
    </xdr:from>
    <xdr:to>
      <xdr:col>19</xdr:col>
      <xdr:colOff>276225</xdr:colOff>
      <xdr:row>31</xdr:row>
      <xdr:rowOff>96116</xdr:rowOff>
    </xdr:to>
    <xdr:sp macro="" textlink="">
      <xdr:nvSpPr>
        <xdr:cNvPr id="2" name="Rectangle: Rounded Corners 1">
          <a:extLst>
            <a:ext uri="{FF2B5EF4-FFF2-40B4-BE49-F238E27FC236}">
              <a16:creationId xmlns="" xmlns:a16="http://schemas.microsoft.com/office/drawing/2014/main" id="{00000000-0008-0000-0100-000002000000}"/>
            </a:ext>
          </a:extLst>
        </xdr:cNvPr>
        <xdr:cNvSpPr/>
      </xdr:nvSpPr>
      <xdr:spPr>
        <a:xfrm>
          <a:off x="1219200" y="866775"/>
          <a:ext cx="10515600" cy="5134841"/>
        </a:xfrm>
        <a:prstGeom prst="roundRect">
          <a:avLst>
            <a:gd name="adj" fmla="val 3643"/>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2</xdr:col>
          <xdr:colOff>133350</xdr:colOff>
          <xdr:row>14</xdr:row>
          <xdr:rowOff>142875</xdr:rowOff>
        </xdr:from>
        <xdr:to>
          <xdr:col>6</xdr:col>
          <xdr:colOff>200025</xdr:colOff>
          <xdr:row>16</xdr:row>
          <xdr:rowOff>171450</xdr:rowOff>
        </xdr:to>
        <xdr:sp macro="" textlink="">
          <xdr:nvSpPr>
            <xdr:cNvPr id="1025" name="Button 1" hidden="1">
              <a:extLst>
                <a:ext uri="{63B3BB69-23CF-44E3-9099-C40C66FF867C}">
                  <a14:compatExt spid="_x0000_s1025"/>
                </a:ext>
                <a:ext uri="{FF2B5EF4-FFF2-40B4-BE49-F238E27FC236}">
                  <a16:creationId xmlns=""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Baskerville Old Face"/>
                </a:rPr>
                <a:t>ADD NEW STUDENT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16</xdr:row>
          <xdr:rowOff>171450</xdr:rowOff>
        </xdr:from>
        <xdr:to>
          <xdr:col>6</xdr:col>
          <xdr:colOff>200025</xdr:colOff>
          <xdr:row>19</xdr:row>
          <xdr:rowOff>9525</xdr:rowOff>
        </xdr:to>
        <xdr:sp macro="" textlink="">
          <xdr:nvSpPr>
            <xdr:cNvPr id="1026" name="Button 2" hidden="1">
              <a:extLst>
                <a:ext uri="{63B3BB69-23CF-44E3-9099-C40C66FF867C}">
                  <a14:compatExt spid="_x0000_s1026"/>
                </a:ext>
                <a:ext uri="{FF2B5EF4-FFF2-40B4-BE49-F238E27FC236}">
                  <a16:creationId xmlns=""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Baskerville Old Face"/>
                </a:rPr>
                <a:t>SEARCH STUDENT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219075</xdr:colOff>
          <xdr:row>14</xdr:row>
          <xdr:rowOff>161925</xdr:rowOff>
        </xdr:from>
        <xdr:to>
          <xdr:col>19</xdr:col>
          <xdr:colOff>161925</xdr:colOff>
          <xdr:row>17</xdr:row>
          <xdr:rowOff>0</xdr:rowOff>
        </xdr:to>
        <xdr:sp macro="" textlink="">
          <xdr:nvSpPr>
            <xdr:cNvPr id="1027" name="Button 3" hidden="1">
              <a:extLst>
                <a:ext uri="{63B3BB69-23CF-44E3-9099-C40C66FF867C}">
                  <a14:compatExt spid="_x0000_s1027"/>
                </a:ext>
                <a:ext uri="{FF2B5EF4-FFF2-40B4-BE49-F238E27FC236}">
                  <a16:creationId xmlns=""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Baskerville Old Face"/>
                </a:rPr>
                <a:t>NEW SCHOLARSHIP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57150</xdr:colOff>
          <xdr:row>16</xdr:row>
          <xdr:rowOff>180975</xdr:rowOff>
        </xdr:from>
        <xdr:to>
          <xdr:col>15</xdr:col>
          <xdr:colOff>0</xdr:colOff>
          <xdr:row>19</xdr:row>
          <xdr:rowOff>9525</xdr:rowOff>
        </xdr:to>
        <xdr:sp macro="" textlink="">
          <xdr:nvSpPr>
            <xdr:cNvPr id="1028" name="Button 4" hidden="1">
              <a:extLst>
                <a:ext uri="{63B3BB69-23CF-44E3-9099-C40C66FF867C}">
                  <a14:compatExt spid="_x0000_s1028"/>
                </a:ext>
                <a:ext uri="{FF2B5EF4-FFF2-40B4-BE49-F238E27FC236}">
                  <a16:creationId xmlns=""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Baskerville Old Face"/>
                </a:rPr>
                <a:t>ACCOUNT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57150</xdr:colOff>
          <xdr:row>14</xdr:row>
          <xdr:rowOff>161925</xdr:rowOff>
        </xdr:from>
        <xdr:to>
          <xdr:col>15</xdr:col>
          <xdr:colOff>0</xdr:colOff>
          <xdr:row>17</xdr:row>
          <xdr:rowOff>0</xdr:rowOff>
        </xdr:to>
        <xdr:sp macro="" textlink="">
          <xdr:nvSpPr>
            <xdr:cNvPr id="1029" name="Button 5" hidden="1">
              <a:extLst>
                <a:ext uri="{63B3BB69-23CF-44E3-9099-C40C66FF867C}">
                  <a14:compatExt spid="_x0000_s1029"/>
                </a:ext>
                <a:ext uri="{FF2B5EF4-FFF2-40B4-BE49-F238E27FC236}">
                  <a16:creationId xmlns=""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Baskerville Old Face"/>
                </a:rPr>
                <a:t>ADD OTHER COST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457200</xdr:colOff>
          <xdr:row>14</xdr:row>
          <xdr:rowOff>142875</xdr:rowOff>
        </xdr:from>
        <xdr:to>
          <xdr:col>10</xdr:col>
          <xdr:colOff>400050</xdr:colOff>
          <xdr:row>16</xdr:row>
          <xdr:rowOff>171450</xdr:rowOff>
        </xdr:to>
        <xdr:sp macro="" textlink="">
          <xdr:nvSpPr>
            <xdr:cNvPr id="1030" name="Button 6" hidden="1">
              <a:extLst>
                <a:ext uri="{63B3BB69-23CF-44E3-9099-C40C66FF867C}">
                  <a14:compatExt spid="_x0000_s1030"/>
                </a:ext>
                <a:ext uri="{FF2B5EF4-FFF2-40B4-BE49-F238E27FC236}">
                  <a16:creationId xmlns=""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Baskerville Old Face"/>
                </a:rPr>
                <a:t>NEW PAYMENT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457200</xdr:colOff>
          <xdr:row>16</xdr:row>
          <xdr:rowOff>171450</xdr:rowOff>
        </xdr:from>
        <xdr:to>
          <xdr:col>10</xdr:col>
          <xdr:colOff>400050</xdr:colOff>
          <xdr:row>19</xdr:row>
          <xdr:rowOff>9525</xdr:rowOff>
        </xdr:to>
        <xdr:sp macro="" textlink="">
          <xdr:nvSpPr>
            <xdr:cNvPr id="1031" name="Button 7" hidden="1">
              <a:extLst>
                <a:ext uri="{63B3BB69-23CF-44E3-9099-C40C66FF867C}">
                  <a14:compatExt spid="_x0000_s1031"/>
                </a:ext>
                <a:ext uri="{FF2B5EF4-FFF2-40B4-BE49-F238E27FC236}">
                  <a16:creationId xmlns=""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Baskerville Old Face"/>
                </a:rPr>
                <a:t>SEARCH PAYMENT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457200</xdr:colOff>
          <xdr:row>24</xdr:row>
          <xdr:rowOff>66675</xdr:rowOff>
        </xdr:from>
        <xdr:to>
          <xdr:col>10</xdr:col>
          <xdr:colOff>409575</xdr:colOff>
          <xdr:row>26</xdr:row>
          <xdr:rowOff>95250</xdr:rowOff>
        </xdr:to>
        <xdr:sp macro="" textlink="">
          <xdr:nvSpPr>
            <xdr:cNvPr id="1032" name="Button 8" hidden="1">
              <a:extLst>
                <a:ext uri="{63B3BB69-23CF-44E3-9099-C40C66FF867C}">
                  <a14:compatExt spid="_x0000_s1032"/>
                </a:ext>
                <a:ext uri="{FF2B5EF4-FFF2-40B4-BE49-F238E27FC236}">
                  <a16:creationId xmlns=""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Baskerville Old Face"/>
                </a:rPr>
                <a:t>NEW PAYMENT-ALUMNI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123825</xdr:colOff>
          <xdr:row>26</xdr:row>
          <xdr:rowOff>104775</xdr:rowOff>
        </xdr:from>
        <xdr:to>
          <xdr:col>6</xdr:col>
          <xdr:colOff>200025</xdr:colOff>
          <xdr:row>28</xdr:row>
          <xdr:rowOff>133350</xdr:rowOff>
        </xdr:to>
        <xdr:sp macro="" textlink="">
          <xdr:nvSpPr>
            <xdr:cNvPr id="1033" name="Button 9" hidden="1">
              <a:extLst>
                <a:ext uri="{63B3BB69-23CF-44E3-9099-C40C66FF867C}">
                  <a14:compatExt spid="_x0000_s1033"/>
                </a:ext>
                <a:ext uri="{FF2B5EF4-FFF2-40B4-BE49-F238E27FC236}">
                  <a16:creationId xmlns=""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Baskerville Old Face"/>
                </a:rPr>
                <a:t>SEARCH ALUMNI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19</xdr:row>
          <xdr:rowOff>9525</xdr:rowOff>
        </xdr:from>
        <xdr:to>
          <xdr:col>6</xdr:col>
          <xdr:colOff>200025</xdr:colOff>
          <xdr:row>21</xdr:row>
          <xdr:rowOff>38100</xdr:rowOff>
        </xdr:to>
        <xdr:sp macro="" textlink="">
          <xdr:nvSpPr>
            <xdr:cNvPr id="1034" name="Button 10" hidden="1">
              <a:extLst>
                <a:ext uri="{63B3BB69-23CF-44E3-9099-C40C66FF867C}">
                  <a14:compatExt spid="_x0000_s1034"/>
                </a:ext>
                <a:ext uri="{FF2B5EF4-FFF2-40B4-BE49-F238E27FC236}">
                  <a16:creationId xmlns=""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Baskerville Old Face"/>
                </a:rPr>
                <a:t>GO TO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57150</xdr:colOff>
          <xdr:row>19</xdr:row>
          <xdr:rowOff>9525</xdr:rowOff>
        </xdr:from>
        <xdr:to>
          <xdr:col>15</xdr:col>
          <xdr:colOff>0</xdr:colOff>
          <xdr:row>21</xdr:row>
          <xdr:rowOff>38100</xdr:rowOff>
        </xdr:to>
        <xdr:sp macro="" textlink="">
          <xdr:nvSpPr>
            <xdr:cNvPr id="1036" name="Button 12" hidden="1">
              <a:extLst>
                <a:ext uri="{63B3BB69-23CF-44E3-9099-C40C66FF867C}">
                  <a14:compatExt spid="_x0000_s1036"/>
                </a:ext>
                <a:ext uri="{FF2B5EF4-FFF2-40B4-BE49-F238E27FC236}">
                  <a16:creationId xmlns="" xmlns:a16="http://schemas.microsoft.com/office/drawing/2014/main"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Baskerville Old Face"/>
                </a:rPr>
                <a:t>GO TO FEES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457200</xdr:colOff>
          <xdr:row>19</xdr:row>
          <xdr:rowOff>9525</xdr:rowOff>
        </xdr:from>
        <xdr:to>
          <xdr:col>10</xdr:col>
          <xdr:colOff>400050</xdr:colOff>
          <xdr:row>21</xdr:row>
          <xdr:rowOff>38100</xdr:rowOff>
        </xdr:to>
        <xdr:sp macro="" textlink="">
          <xdr:nvSpPr>
            <xdr:cNvPr id="1037" name="Button 13" hidden="1">
              <a:extLst>
                <a:ext uri="{63B3BB69-23CF-44E3-9099-C40C66FF867C}">
                  <a14:compatExt spid="_x0000_s1037"/>
                </a:ext>
                <a:ext uri="{FF2B5EF4-FFF2-40B4-BE49-F238E27FC236}">
                  <a16:creationId xmlns=""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Baskerville Old Face"/>
                </a:rPr>
                <a:t>GO TO PAYMENT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123825</xdr:colOff>
          <xdr:row>28</xdr:row>
          <xdr:rowOff>133350</xdr:rowOff>
        </xdr:from>
        <xdr:to>
          <xdr:col>6</xdr:col>
          <xdr:colOff>200025</xdr:colOff>
          <xdr:row>30</xdr:row>
          <xdr:rowOff>161925</xdr:rowOff>
        </xdr:to>
        <xdr:sp macro="" textlink="">
          <xdr:nvSpPr>
            <xdr:cNvPr id="1038" name="Button 14" hidden="1">
              <a:extLst>
                <a:ext uri="{63B3BB69-23CF-44E3-9099-C40C66FF867C}">
                  <a14:compatExt spid="_x0000_s1038"/>
                </a:ext>
                <a:ext uri="{FF2B5EF4-FFF2-40B4-BE49-F238E27FC236}">
                  <a16:creationId xmlns="" xmlns:a16="http://schemas.microsoft.com/office/drawing/2014/main" id="{00000000-0008-0000-0100-00000E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Baskerville Old Face"/>
                </a:rPr>
                <a:t>GO TO ALUMNI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123825</xdr:colOff>
          <xdr:row>24</xdr:row>
          <xdr:rowOff>66675</xdr:rowOff>
        </xdr:from>
        <xdr:to>
          <xdr:col>6</xdr:col>
          <xdr:colOff>200025</xdr:colOff>
          <xdr:row>26</xdr:row>
          <xdr:rowOff>95250</xdr:rowOff>
        </xdr:to>
        <xdr:sp macro="" textlink="">
          <xdr:nvSpPr>
            <xdr:cNvPr id="1039" name="Button 15" hidden="1">
              <a:extLst>
                <a:ext uri="{63B3BB69-23CF-44E3-9099-C40C66FF867C}">
                  <a14:compatExt spid="_x0000_s1039"/>
                </a:ext>
                <a:ext uri="{FF2B5EF4-FFF2-40B4-BE49-F238E27FC236}">
                  <a16:creationId xmlns="" xmlns:a16="http://schemas.microsoft.com/office/drawing/2014/main" id="{00000000-0008-0000-0100-00000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Baskerville Old Face"/>
                </a:rPr>
                <a:t>GO TO ALUMNI PAYMENT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457200</xdr:colOff>
          <xdr:row>26</xdr:row>
          <xdr:rowOff>95250</xdr:rowOff>
        </xdr:from>
        <xdr:to>
          <xdr:col>10</xdr:col>
          <xdr:colOff>409575</xdr:colOff>
          <xdr:row>28</xdr:row>
          <xdr:rowOff>133350</xdr:rowOff>
        </xdr:to>
        <xdr:sp macro="" textlink="">
          <xdr:nvSpPr>
            <xdr:cNvPr id="1040" name="Button 16" hidden="1">
              <a:extLst>
                <a:ext uri="{63B3BB69-23CF-44E3-9099-C40C66FF867C}">
                  <a14:compatExt spid="_x0000_s1040"/>
                </a:ext>
                <a:ext uri="{FF2B5EF4-FFF2-40B4-BE49-F238E27FC236}">
                  <a16:creationId xmlns="" xmlns:a16="http://schemas.microsoft.com/office/drawing/2014/main" id="{00000000-0008-0000-0100-00001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Baskerville Old Face"/>
                </a:rPr>
                <a:t>GO TO TRANSFERS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219075</xdr:colOff>
          <xdr:row>17</xdr:row>
          <xdr:rowOff>0</xdr:rowOff>
        </xdr:from>
        <xdr:to>
          <xdr:col>19</xdr:col>
          <xdr:colOff>161925</xdr:colOff>
          <xdr:row>19</xdr:row>
          <xdr:rowOff>28575</xdr:rowOff>
        </xdr:to>
        <xdr:sp macro="" textlink="">
          <xdr:nvSpPr>
            <xdr:cNvPr id="1041" name="Button 17" hidden="1">
              <a:extLst>
                <a:ext uri="{63B3BB69-23CF-44E3-9099-C40C66FF867C}">
                  <a14:compatExt spid="_x0000_s1041"/>
                </a:ext>
                <a:ext uri="{FF2B5EF4-FFF2-40B4-BE49-F238E27FC236}">
                  <a16:creationId xmlns=""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Baskerville Old Face"/>
                </a:rPr>
                <a:t>GO TO SCHOLARSHIP</a:t>
              </a:r>
            </a:p>
          </xdr:txBody>
        </xdr:sp>
        <xdr:clientData fPrintsWithSheet="0"/>
      </xdr:twoCellAnchor>
    </mc:Choice>
    <mc:Fallback/>
  </mc:AlternateContent>
  <xdr:twoCellAnchor>
    <xdr:from>
      <xdr:col>2</xdr:col>
      <xdr:colOff>85725</xdr:colOff>
      <xdr:row>12</xdr:row>
      <xdr:rowOff>38100</xdr:rowOff>
    </xdr:from>
    <xdr:to>
      <xdr:col>6</xdr:col>
      <xdr:colOff>247650</xdr:colOff>
      <xdr:row>14</xdr:row>
      <xdr:rowOff>85725</xdr:rowOff>
    </xdr:to>
    <xdr:sp macro="" textlink="">
      <xdr:nvSpPr>
        <xdr:cNvPr id="11" name="Rectangle 10">
          <a:extLst>
            <a:ext uri="{FF2B5EF4-FFF2-40B4-BE49-F238E27FC236}">
              <a16:creationId xmlns="" xmlns:a16="http://schemas.microsoft.com/office/drawing/2014/main" id="{00000000-0008-0000-0100-00000B000000}"/>
            </a:ext>
          </a:extLst>
        </xdr:cNvPr>
        <xdr:cNvSpPr/>
      </xdr:nvSpPr>
      <xdr:spPr>
        <a:xfrm>
          <a:off x="1304925" y="2324100"/>
          <a:ext cx="2476500" cy="4286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STUDENT DATABASE</a:t>
          </a:r>
        </a:p>
      </xdr:txBody>
    </xdr:sp>
    <xdr:clientData/>
  </xdr:twoCellAnchor>
  <xdr:twoCellAnchor>
    <xdr:from>
      <xdr:col>6</xdr:col>
      <xdr:colOff>390524</xdr:colOff>
      <xdr:row>12</xdr:row>
      <xdr:rowOff>38100</xdr:rowOff>
    </xdr:from>
    <xdr:to>
      <xdr:col>10</xdr:col>
      <xdr:colOff>428624</xdr:colOff>
      <xdr:row>14</xdr:row>
      <xdr:rowOff>85725</xdr:rowOff>
    </xdr:to>
    <xdr:sp macro="" textlink="">
      <xdr:nvSpPr>
        <xdr:cNvPr id="50" name="Rectangle 49">
          <a:extLst>
            <a:ext uri="{FF2B5EF4-FFF2-40B4-BE49-F238E27FC236}">
              <a16:creationId xmlns="" xmlns:a16="http://schemas.microsoft.com/office/drawing/2014/main" id="{00000000-0008-0000-0100-000032000000}"/>
            </a:ext>
          </a:extLst>
        </xdr:cNvPr>
        <xdr:cNvSpPr/>
      </xdr:nvSpPr>
      <xdr:spPr>
        <a:xfrm>
          <a:off x="3941988" y="2324100"/>
          <a:ext cx="2487386" cy="4286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PAYMENT</a:t>
          </a:r>
        </a:p>
      </xdr:txBody>
    </xdr:sp>
    <xdr:clientData/>
  </xdr:twoCellAnchor>
  <xdr:twoCellAnchor>
    <xdr:from>
      <xdr:col>10</xdr:col>
      <xdr:colOff>590550</xdr:colOff>
      <xdr:row>12</xdr:row>
      <xdr:rowOff>38100</xdr:rowOff>
    </xdr:from>
    <xdr:to>
      <xdr:col>15</xdr:col>
      <xdr:colOff>19050</xdr:colOff>
      <xdr:row>14</xdr:row>
      <xdr:rowOff>85725</xdr:rowOff>
    </xdr:to>
    <xdr:sp macro="" textlink="">
      <xdr:nvSpPr>
        <xdr:cNvPr id="51" name="Rectangle 50">
          <a:extLst>
            <a:ext uri="{FF2B5EF4-FFF2-40B4-BE49-F238E27FC236}">
              <a16:creationId xmlns="" xmlns:a16="http://schemas.microsoft.com/office/drawing/2014/main" id="{00000000-0008-0000-0100-000033000000}"/>
            </a:ext>
          </a:extLst>
        </xdr:cNvPr>
        <xdr:cNvSpPr/>
      </xdr:nvSpPr>
      <xdr:spPr>
        <a:xfrm>
          <a:off x="6562725" y="2324100"/>
          <a:ext cx="2476500" cy="4286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FEE MANAGEMENT</a:t>
          </a:r>
        </a:p>
      </xdr:txBody>
    </xdr:sp>
    <xdr:clientData/>
  </xdr:twoCellAnchor>
  <xdr:twoCellAnchor>
    <xdr:from>
      <xdr:col>15</xdr:col>
      <xdr:colOff>152400</xdr:colOff>
      <xdr:row>12</xdr:row>
      <xdr:rowOff>38100</xdr:rowOff>
    </xdr:from>
    <xdr:to>
      <xdr:col>19</xdr:col>
      <xdr:colOff>190500</xdr:colOff>
      <xdr:row>14</xdr:row>
      <xdr:rowOff>85725</xdr:rowOff>
    </xdr:to>
    <xdr:sp macro="" textlink="">
      <xdr:nvSpPr>
        <xdr:cNvPr id="52" name="Rectangle 51">
          <a:extLst>
            <a:ext uri="{FF2B5EF4-FFF2-40B4-BE49-F238E27FC236}">
              <a16:creationId xmlns="" xmlns:a16="http://schemas.microsoft.com/office/drawing/2014/main" id="{00000000-0008-0000-0100-000034000000}"/>
            </a:ext>
          </a:extLst>
        </xdr:cNvPr>
        <xdr:cNvSpPr/>
      </xdr:nvSpPr>
      <xdr:spPr>
        <a:xfrm>
          <a:off x="9172575" y="2324100"/>
          <a:ext cx="2476500" cy="4286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SCHOLARSHIP</a:t>
          </a:r>
        </a:p>
      </xdr:txBody>
    </xdr:sp>
    <xdr:clientData/>
  </xdr:twoCellAnchor>
  <xdr:twoCellAnchor>
    <xdr:from>
      <xdr:col>2</xdr:col>
      <xdr:colOff>109103</xdr:colOff>
      <xdr:row>22</xdr:row>
      <xdr:rowOff>32906</xdr:rowOff>
    </xdr:from>
    <xdr:to>
      <xdr:col>10</xdr:col>
      <xdr:colOff>424296</xdr:colOff>
      <xdr:row>24</xdr:row>
      <xdr:rowOff>32906</xdr:rowOff>
    </xdr:to>
    <xdr:sp macro="" textlink="">
      <xdr:nvSpPr>
        <xdr:cNvPr id="53" name="Rectangle 52">
          <a:extLst>
            <a:ext uri="{FF2B5EF4-FFF2-40B4-BE49-F238E27FC236}">
              <a16:creationId xmlns="" xmlns:a16="http://schemas.microsoft.com/office/drawing/2014/main" id="{00000000-0008-0000-0100-000035000000}"/>
            </a:ext>
          </a:extLst>
        </xdr:cNvPr>
        <xdr:cNvSpPr/>
      </xdr:nvSpPr>
      <xdr:spPr>
        <a:xfrm>
          <a:off x="1328303" y="4223906"/>
          <a:ext cx="5068168" cy="381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PAST</a:t>
          </a:r>
          <a:r>
            <a:rPr lang="en-US" sz="2000" b="1" baseline="0"/>
            <a:t> STUDENTS</a:t>
          </a:r>
          <a:endParaRPr lang="en-US" sz="2000" b="1"/>
        </a:p>
      </xdr:txBody>
    </xdr:sp>
    <xdr:clientData/>
  </xdr:twoCellAnchor>
  <xdr:twoCellAnchor>
    <xdr:from>
      <xdr:col>10</xdr:col>
      <xdr:colOff>548121</xdr:colOff>
      <xdr:row>21</xdr:row>
      <xdr:rowOff>187902</xdr:rowOff>
    </xdr:from>
    <xdr:to>
      <xdr:col>15</xdr:col>
      <xdr:colOff>60441</xdr:colOff>
      <xdr:row>31</xdr:row>
      <xdr:rowOff>26843</xdr:rowOff>
    </xdr:to>
    <xdr:sp macro="" textlink="">
      <xdr:nvSpPr>
        <xdr:cNvPr id="32" name="Rectangle 31">
          <a:extLst>
            <a:ext uri="{FF2B5EF4-FFF2-40B4-BE49-F238E27FC236}">
              <a16:creationId xmlns="" xmlns:a16="http://schemas.microsoft.com/office/drawing/2014/main" id="{00000000-0008-0000-0100-000020000000}"/>
            </a:ext>
          </a:extLst>
        </xdr:cNvPr>
        <xdr:cNvSpPr/>
      </xdr:nvSpPr>
      <xdr:spPr>
        <a:xfrm>
          <a:off x="6520296" y="4188402"/>
          <a:ext cx="2560320" cy="1743941"/>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US" sz="1100"/>
        </a:p>
      </xdr:txBody>
    </xdr:sp>
    <xdr:clientData/>
  </xdr:twoCellAnchor>
  <xdr:twoCellAnchor>
    <xdr:from>
      <xdr:col>15</xdr:col>
      <xdr:colOff>153263</xdr:colOff>
      <xdr:row>22</xdr:row>
      <xdr:rowOff>25977</xdr:rowOff>
    </xdr:from>
    <xdr:to>
      <xdr:col>19</xdr:col>
      <xdr:colOff>191362</xdr:colOff>
      <xdr:row>24</xdr:row>
      <xdr:rowOff>35502</xdr:rowOff>
    </xdr:to>
    <xdr:sp macro="" textlink="">
      <xdr:nvSpPr>
        <xdr:cNvPr id="33" name="Rectangle 32">
          <a:extLst>
            <a:ext uri="{FF2B5EF4-FFF2-40B4-BE49-F238E27FC236}">
              <a16:creationId xmlns="" xmlns:a16="http://schemas.microsoft.com/office/drawing/2014/main" id="{00000000-0008-0000-0100-000021000000}"/>
            </a:ext>
          </a:extLst>
        </xdr:cNvPr>
        <xdr:cNvSpPr/>
      </xdr:nvSpPr>
      <xdr:spPr>
        <a:xfrm>
          <a:off x="9173438" y="4216977"/>
          <a:ext cx="2476499" cy="3905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INVENTORY</a:t>
          </a:r>
        </a:p>
      </xdr:txBody>
    </xdr:sp>
    <xdr:clientData/>
  </xdr:twoCellAnchor>
  <mc:AlternateContent xmlns:mc="http://schemas.openxmlformats.org/markup-compatibility/2006">
    <mc:Choice xmlns:a14="http://schemas.microsoft.com/office/drawing/2010/main" Requires="a14">
      <xdr:twoCellAnchor>
        <xdr:from>
          <xdr:col>15</xdr:col>
          <xdr:colOff>190500</xdr:colOff>
          <xdr:row>24</xdr:row>
          <xdr:rowOff>76200</xdr:rowOff>
        </xdr:from>
        <xdr:to>
          <xdr:col>19</xdr:col>
          <xdr:colOff>142875</xdr:colOff>
          <xdr:row>26</xdr:row>
          <xdr:rowOff>104775</xdr:rowOff>
        </xdr:to>
        <xdr:sp macro="" textlink="">
          <xdr:nvSpPr>
            <xdr:cNvPr id="1042" name="Button 18" hidden="1">
              <a:extLst>
                <a:ext uri="{63B3BB69-23CF-44E3-9099-C40C66FF867C}">
                  <a14:compatExt spid="_x0000_s1042"/>
                </a:ext>
                <a:ext uri="{FF2B5EF4-FFF2-40B4-BE49-F238E27FC236}">
                  <a16:creationId xmlns="" xmlns:a16="http://schemas.microsoft.com/office/drawing/2014/main" id="{00000000-0008-0000-0100-00001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Baskerville Old Face"/>
                </a:rPr>
                <a:t>NEW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190500</xdr:colOff>
          <xdr:row>26</xdr:row>
          <xdr:rowOff>104775</xdr:rowOff>
        </xdr:from>
        <xdr:to>
          <xdr:col>19</xdr:col>
          <xdr:colOff>142875</xdr:colOff>
          <xdr:row>28</xdr:row>
          <xdr:rowOff>133350</xdr:rowOff>
        </xdr:to>
        <xdr:sp macro="" textlink="">
          <xdr:nvSpPr>
            <xdr:cNvPr id="1044" name="Button 20" hidden="1">
              <a:extLst>
                <a:ext uri="{63B3BB69-23CF-44E3-9099-C40C66FF867C}">
                  <a14:compatExt spid="_x0000_s1044"/>
                </a:ext>
                <a:ext uri="{FF2B5EF4-FFF2-40B4-BE49-F238E27FC236}">
                  <a16:creationId xmlns="" xmlns:a16="http://schemas.microsoft.com/office/drawing/2014/main" id="{00000000-0008-0000-0100-00001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Baskerville Old Face"/>
                </a:rPr>
                <a:t>NEW INVENTORY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190500</xdr:colOff>
          <xdr:row>28</xdr:row>
          <xdr:rowOff>133350</xdr:rowOff>
        </xdr:from>
        <xdr:to>
          <xdr:col>17</xdr:col>
          <xdr:colOff>152400</xdr:colOff>
          <xdr:row>30</xdr:row>
          <xdr:rowOff>161925</xdr:rowOff>
        </xdr:to>
        <xdr:sp macro="" textlink="">
          <xdr:nvSpPr>
            <xdr:cNvPr id="1045" name="Button 21" hidden="1">
              <a:extLst>
                <a:ext uri="{63B3BB69-23CF-44E3-9099-C40C66FF867C}">
                  <a14:compatExt spid="_x0000_s1045"/>
                </a:ext>
                <a:ext uri="{FF2B5EF4-FFF2-40B4-BE49-F238E27FC236}">
                  <a16:creationId xmlns="" xmlns:a16="http://schemas.microsoft.com/office/drawing/2014/main"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Baskerville Old Face"/>
                </a:rPr>
                <a:t>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152400</xdr:colOff>
          <xdr:row>28</xdr:row>
          <xdr:rowOff>133350</xdr:rowOff>
        </xdr:from>
        <xdr:to>
          <xdr:col>19</xdr:col>
          <xdr:colOff>142875</xdr:colOff>
          <xdr:row>30</xdr:row>
          <xdr:rowOff>161925</xdr:rowOff>
        </xdr:to>
        <xdr:sp macro="" textlink="">
          <xdr:nvSpPr>
            <xdr:cNvPr id="1046" name="Button 22" hidden="1">
              <a:extLst>
                <a:ext uri="{63B3BB69-23CF-44E3-9099-C40C66FF867C}">
                  <a14:compatExt spid="_x0000_s1046"/>
                </a:ext>
                <a:ext uri="{FF2B5EF4-FFF2-40B4-BE49-F238E27FC236}">
                  <a16:creationId xmlns="" xmlns:a16="http://schemas.microsoft.com/office/drawing/2014/main" id="{00000000-0008-0000-0100-00001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Baskerville Old Face"/>
                </a:rPr>
                <a:t>INVENTORY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24</xdr:row>
          <xdr:rowOff>76200</xdr:rowOff>
        </xdr:from>
        <xdr:to>
          <xdr:col>14</xdr:col>
          <xdr:colOff>581025</xdr:colOff>
          <xdr:row>26</xdr:row>
          <xdr:rowOff>104775</xdr:rowOff>
        </xdr:to>
        <xdr:sp macro="" textlink="">
          <xdr:nvSpPr>
            <xdr:cNvPr id="1049" name="Button 25" hidden="1">
              <a:extLst>
                <a:ext uri="{63B3BB69-23CF-44E3-9099-C40C66FF867C}">
                  <a14:compatExt spid="_x0000_s1049"/>
                </a:ext>
                <a:ext uri="{FF2B5EF4-FFF2-40B4-BE49-F238E27FC236}">
                  <a16:creationId xmlns="" xmlns:a16="http://schemas.microsoft.com/office/drawing/2014/main" id="{00000000-0008-0000-0100-000019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Baskerville Old Face"/>
                </a:rPr>
                <a:t>NEW LIBRARY ENTRY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26</xdr:row>
          <xdr:rowOff>104775</xdr:rowOff>
        </xdr:from>
        <xdr:to>
          <xdr:col>14</xdr:col>
          <xdr:colOff>581025</xdr:colOff>
          <xdr:row>28</xdr:row>
          <xdr:rowOff>133350</xdr:rowOff>
        </xdr:to>
        <xdr:sp macro="" textlink="">
          <xdr:nvSpPr>
            <xdr:cNvPr id="1050" name="Button 26" hidden="1">
              <a:extLst>
                <a:ext uri="{63B3BB69-23CF-44E3-9099-C40C66FF867C}">
                  <a14:compatExt spid="_x0000_s1050"/>
                </a:ext>
                <a:ext uri="{FF2B5EF4-FFF2-40B4-BE49-F238E27FC236}">
                  <a16:creationId xmlns="" xmlns:a16="http://schemas.microsoft.com/office/drawing/2014/main" id="{00000000-0008-0000-0100-00001A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Baskerville Old Face"/>
                </a:rPr>
                <a:t>SEARCH LIBRARY</a:t>
              </a:r>
            </a:p>
          </xdr:txBody>
        </xdr:sp>
        <xdr:clientData fPrintsWithSheet="0"/>
      </xdr:twoCellAnchor>
    </mc:Choice>
    <mc:Fallback/>
  </mc:AlternateContent>
  <xdr:twoCellAnchor>
    <xdr:from>
      <xdr:col>10</xdr:col>
      <xdr:colOff>580156</xdr:colOff>
      <xdr:row>22</xdr:row>
      <xdr:rowOff>25977</xdr:rowOff>
    </xdr:from>
    <xdr:to>
      <xdr:col>15</xdr:col>
      <xdr:colOff>8655</xdr:colOff>
      <xdr:row>24</xdr:row>
      <xdr:rowOff>35502</xdr:rowOff>
    </xdr:to>
    <xdr:sp macro="" textlink="">
      <xdr:nvSpPr>
        <xdr:cNvPr id="44" name="Rectangle 43">
          <a:extLst>
            <a:ext uri="{FF2B5EF4-FFF2-40B4-BE49-F238E27FC236}">
              <a16:creationId xmlns="" xmlns:a16="http://schemas.microsoft.com/office/drawing/2014/main" id="{00000000-0008-0000-0100-00002C000000}"/>
            </a:ext>
          </a:extLst>
        </xdr:cNvPr>
        <xdr:cNvSpPr/>
      </xdr:nvSpPr>
      <xdr:spPr>
        <a:xfrm>
          <a:off x="6552331" y="4216977"/>
          <a:ext cx="2476499" cy="3905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LIBRARY</a:t>
          </a:r>
        </a:p>
      </xdr:txBody>
    </xdr:sp>
    <xdr:clientData/>
  </xdr:twoCellAnchor>
  <mc:AlternateContent xmlns:mc="http://schemas.openxmlformats.org/markup-compatibility/2006">
    <mc:Choice xmlns:a14="http://schemas.microsoft.com/office/drawing/2010/main" Requires="a14">
      <xdr:twoCellAnchor>
        <xdr:from>
          <xdr:col>11</xdr:col>
          <xdr:colOff>9525</xdr:colOff>
          <xdr:row>28</xdr:row>
          <xdr:rowOff>133350</xdr:rowOff>
        </xdr:from>
        <xdr:to>
          <xdr:col>14</xdr:col>
          <xdr:colOff>581025</xdr:colOff>
          <xdr:row>30</xdr:row>
          <xdr:rowOff>161925</xdr:rowOff>
        </xdr:to>
        <xdr:sp macro="" textlink="">
          <xdr:nvSpPr>
            <xdr:cNvPr id="1051" name="Button 27" hidden="1">
              <a:extLst>
                <a:ext uri="{63B3BB69-23CF-44E3-9099-C40C66FF867C}">
                  <a14:compatExt spid="_x0000_s1051"/>
                </a:ext>
                <a:ext uri="{FF2B5EF4-FFF2-40B4-BE49-F238E27FC236}">
                  <a16:creationId xmlns="" xmlns:a16="http://schemas.microsoft.com/office/drawing/2014/main" id="{00000000-0008-0000-0100-00001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Baskerville Old Face"/>
                </a:rPr>
                <a:t>GO TO LIBRARY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457200</xdr:colOff>
          <xdr:row>28</xdr:row>
          <xdr:rowOff>133350</xdr:rowOff>
        </xdr:from>
        <xdr:to>
          <xdr:col>10</xdr:col>
          <xdr:colOff>409575</xdr:colOff>
          <xdr:row>30</xdr:row>
          <xdr:rowOff>161925</xdr:rowOff>
        </xdr:to>
        <xdr:sp macro="" textlink="">
          <xdr:nvSpPr>
            <xdr:cNvPr id="1052" name="Button 28" hidden="1">
              <a:extLst>
                <a:ext uri="{63B3BB69-23CF-44E3-9099-C40C66FF867C}">
                  <a14:compatExt spid="_x0000_s1052"/>
                </a:ext>
                <a:ext uri="{FF2B5EF4-FFF2-40B4-BE49-F238E27FC236}">
                  <a16:creationId xmlns="" xmlns:a16="http://schemas.microsoft.com/office/drawing/2014/main" id="{00000000-0008-0000-0100-00001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Baskerville Old Face"/>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219075</xdr:colOff>
          <xdr:row>19</xdr:row>
          <xdr:rowOff>28575</xdr:rowOff>
        </xdr:from>
        <xdr:to>
          <xdr:col>19</xdr:col>
          <xdr:colOff>161925</xdr:colOff>
          <xdr:row>21</xdr:row>
          <xdr:rowOff>57150</xdr:rowOff>
        </xdr:to>
        <xdr:sp macro="" textlink="">
          <xdr:nvSpPr>
            <xdr:cNvPr id="1053" name="Button 29" hidden="1">
              <a:extLst>
                <a:ext uri="{63B3BB69-23CF-44E3-9099-C40C66FF867C}">
                  <a14:compatExt spid="_x0000_s1053"/>
                </a:ext>
                <a:ext uri="{FF2B5EF4-FFF2-40B4-BE49-F238E27FC236}">
                  <a16:creationId xmlns="" xmlns:a16="http://schemas.microsoft.com/office/drawing/2014/main" id="{00000000-0008-0000-0100-00001D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Baskerville Old Face"/>
                </a:rPr>
                <a:t>HOME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28575</xdr:colOff>
          <xdr:row>0</xdr:row>
          <xdr:rowOff>28575</xdr:rowOff>
        </xdr:from>
        <xdr:to>
          <xdr:col>1</xdr:col>
          <xdr:colOff>476250</xdr:colOff>
          <xdr:row>1</xdr:row>
          <xdr:rowOff>66675</xdr:rowOff>
        </xdr:to>
        <xdr:sp macro="" textlink="">
          <xdr:nvSpPr>
            <xdr:cNvPr id="44033" name="Button 1" hidden="1">
              <a:extLst>
                <a:ext uri="{63B3BB69-23CF-44E3-9099-C40C66FF867C}">
                  <a14:compatExt spid="_x0000_s44033"/>
                </a:ext>
                <a:ext uri="{FF2B5EF4-FFF2-40B4-BE49-F238E27FC236}">
                  <a16:creationId xmlns="" xmlns:a16="http://schemas.microsoft.com/office/drawing/2014/main" id="{00000000-0008-0000-0200-000001A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Baskerville Old Face"/>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161925</xdr:colOff>
          <xdr:row>0</xdr:row>
          <xdr:rowOff>19050</xdr:rowOff>
        </xdr:from>
        <xdr:to>
          <xdr:col>10</xdr:col>
          <xdr:colOff>0</xdr:colOff>
          <xdr:row>0</xdr:row>
          <xdr:rowOff>333375</xdr:rowOff>
        </xdr:to>
        <xdr:sp macro="" textlink="">
          <xdr:nvSpPr>
            <xdr:cNvPr id="44034" name="Button 2" hidden="1">
              <a:extLst>
                <a:ext uri="{63B3BB69-23CF-44E3-9099-C40C66FF867C}">
                  <a14:compatExt spid="_x0000_s44034"/>
                </a:ext>
                <a:ext uri="{FF2B5EF4-FFF2-40B4-BE49-F238E27FC236}">
                  <a16:creationId xmlns="" xmlns:a16="http://schemas.microsoft.com/office/drawing/2014/main" id="{00000000-0008-0000-0200-000002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NEW ENTRY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161925</xdr:colOff>
          <xdr:row>0</xdr:row>
          <xdr:rowOff>342900</xdr:rowOff>
        </xdr:from>
        <xdr:to>
          <xdr:col>10</xdr:col>
          <xdr:colOff>0</xdr:colOff>
          <xdr:row>1</xdr:row>
          <xdr:rowOff>276225</xdr:rowOff>
        </xdr:to>
        <xdr:sp macro="" textlink="">
          <xdr:nvSpPr>
            <xdr:cNvPr id="44035" name="Button 3" hidden="1">
              <a:extLst>
                <a:ext uri="{63B3BB69-23CF-44E3-9099-C40C66FF867C}">
                  <a14:compatExt spid="_x0000_s44035"/>
                </a:ext>
                <a:ext uri="{FF2B5EF4-FFF2-40B4-BE49-F238E27FC236}">
                  <a16:creationId xmlns="" xmlns:a16="http://schemas.microsoft.com/office/drawing/2014/main" id="{00000000-0008-0000-0200-000003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FIND &amp; EDIT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47625</xdr:colOff>
          <xdr:row>0</xdr:row>
          <xdr:rowOff>38100</xdr:rowOff>
        </xdr:from>
        <xdr:to>
          <xdr:col>1</xdr:col>
          <xdr:colOff>495300</xdr:colOff>
          <xdr:row>1</xdr:row>
          <xdr:rowOff>133350</xdr:rowOff>
        </xdr:to>
        <xdr:sp macro="" textlink="">
          <xdr:nvSpPr>
            <xdr:cNvPr id="40961" name="Button 1" hidden="1">
              <a:extLst>
                <a:ext uri="{63B3BB69-23CF-44E3-9099-C40C66FF867C}">
                  <a14:compatExt spid="_x0000_s40961"/>
                </a:ext>
                <a:ext uri="{FF2B5EF4-FFF2-40B4-BE49-F238E27FC236}">
                  <a16:creationId xmlns="" xmlns:a16="http://schemas.microsoft.com/office/drawing/2014/main" id="{00000000-0008-0000-0300-000001A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Baskerville Old Face"/>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457200</xdr:colOff>
          <xdr:row>0</xdr:row>
          <xdr:rowOff>9525</xdr:rowOff>
        </xdr:from>
        <xdr:to>
          <xdr:col>12</xdr:col>
          <xdr:colOff>0</xdr:colOff>
          <xdr:row>1</xdr:row>
          <xdr:rowOff>38100</xdr:rowOff>
        </xdr:to>
        <xdr:sp macro="" textlink="">
          <xdr:nvSpPr>
            <xdr:cNvPr id="40962" name="Button 2" hidden="1">
              <a:extLst>
                <a:ext uri="{63B3BB69-23CF-44E3-9099-C40C66FF867C}">
                  <a14:compatExt spid="_x0000_s40962"/>
                </a:ext>
                <a:ext uri="{FF2B5EF4-FFF2-40B4-BE49-F238E27FC236}">
                  <a16:creationId xmlns="" xmlns:a16="http://schemas.microsoft.com/office/drawing/2014/main" id="{00000000-0008-0000-0300-000002A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NEW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457200</xdr:colOff>
          <xdr:row>1</xdr:row>
          <xdr:rowOff>47625</xdr:rowOff>
        </xdr:from>
        <xdr:to>
          <xdr:col>12</xdr:col>
          <xdr:colOff>0</xdr:colOff>
          <xdr:row>1</xdr:row>
          <xdr:rowOff>361950</xdr:rowOff>
        </xdr:to>
        <xdr:sp macro="" textlink="">
          <xdr:nvSpPr>
            <xdr:cNvPr id="40963" name="Button 3" hidden="1">
              <a:extLst>
                <a:ext uri="{63B3BB69-23CF-44E3-9099-C40C66FF867C}">
                  <a14:compatExt spid="_x0000_s40963"/>
                </a:ext>
                <a:ext uri="{FF2B5EF4-FFF2-40B4-BE49-F238E27FC236}">
                  <a16:creationId xmlns="" xmlns:a16="http://schemas.microsoft.com/office/drawing/2014/main" id="{00000000-0008-0000-0300-000003A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FIND &amp; EDIT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47625</xdr:colOff>
          <xdr:row>0</xdr:row>
          <xdr:rowOff>47625</xdr:rowOff>
        </xdr:from>
        <xdr:to>
          <xdr:col>1</xdr:col>
          <xdr:colOff>447675</xdr:colOff>
          <xdr:row>1</xdr:row>
          <xdr:rowOff>85725</xdr:rowOff>
        </xdr:to>
        <xdr:sp macro="" textlink="">
          <xdr:nvSpPr>
            <xdr:cNvPr id="41985" name="Button 1" hidden="1">
              <a:extLst>
                <a:ext uri="{63B3BB69-23CF-44E3-9099-C40C66FF867C}">
                  <a14:compatExt spid="_x0000_s41985"/>
                </a:ext>
                <a:ext uri="{FF2B5EF4-FFF2-40B4-BE49-F238E27FC236}">
                  <a16:creationId xmlns="" xmlns:a16="http://schemas.microsoft.com/office/drawing/2014/main" id="{00000000-0008-0000-0400-000001A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Baskerville Old Face"/>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95250</xdr:colOff>
          <xdr:row>0</xdr:row>
          <xdr:rowOff>19050</xdr:rowOff>
        </xdr:from>
        <xdr:to>
          <xdr:col>7</xdr:col>
          <xdr:colOff>942975</xdr:colOff>
          <xdr:row>0</xdr:row>
          <xdr:rowOff>333375</xdr:rowOff>
        </xdr:to>
        <xdr:sp macro="" textlink="">
          <xdr:nvSpPr>
            <xdr:cNvPr id="41986" name="Button 2" hidden="1">
              <a:extLst>
                <a:ext uri="{63B3BB69-23CF-44E3-9099-C40C66FF867C}">
                  <a14:compatExt spid="_x0000_s41986"/>
                </a:ext>
                <a:ext uri="{FF2B5EF4-FFF2-40B4-BE49-F238E27FC236}">
                  <a16:creationId xmlns="" xmlns:a16="http://schemas.microsoft.com/office/drawing/2014/main" id="{00000000-0008-0000-0400-000002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ea typeface="Calibri"/>
                  <a:cs typeface="Calibri"/>
                </a:rPr>
                <a:t>NEW INVENTORY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95250</xdr:colOff>
          <xdr:row>0</xdr:row>
          <xdr:rowOff>352425</xdr:rowOff>
        </xdr:from>
        <xdr:to>
          <xdr:col>7</xdr:col>
          <xdr:colOff>942975</xdr:colOff>
          <xdr:row>1</xdr:row>
          <xdr:rowOff>285750</xdr:rowOff>
        </xdr:to>
        <xdr:sp macro="" textlink="">
          <xdr:nvSpPr>
            <xdr:cNvPr id="41987" name="Button 3" hidden="1">
              <a:extLst>
                <a:ext uri="{63B3BB69-23CF-44E3-9099-C40C66FF867C}">
                  <a14:compatExt spid="_x0000_s41987"/>
                </a:ext>
                <a:ext uri="{FF2B5EF4-FFF2-40B4-BE49-F238E27FC236}">
                  <a16:creationId xmlns="" xmlns:a16="http://schemas.microsoft.com/office/drawing/2014/main" id="{00000000-0008-0000-0400-000003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ea typeface="Calibri"/>
                  <a:cs typeface="Calibri"/>
                </a:rPr>
                <a:t>DELETE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876300</xdr:colOff>
          <xdr:row>0</xdr:row>
          <xdr:rowOff>28575</xdr:rowOff>
        </xdr:from>
        <xdr:to>
          <xdr:col>7</xdr:col>
          <xdr:colOff>1038225</xdr:colOff>
          <xdr:row>3</xdr:row>
          <xdr:rowOff>161925</xdr:rowOff>
        </xdr:to>
        <xdr:sp macro="" textlink="">
          <xdr:nvSpPr>
            <xdr:cNvPr id="2049" name="BNENDYEAR" hidden="1">
              <a:extLst>
                <a:ext uri="{63B3BB69-23CF-44E3-9099-C40C66FF867C}">
                  <a14:compatExt spid="_x0000_s2049"/>
                </a:ext>
                <a:ext uri="{FF2B5EF4-FFF2-40B4-BE49-F238E27FC236}">
                  <a16:creationId xmlns="" xmlns:a16="http://schemas.microsoft.com/office/drawing/2014/main" id="{00000000-0008-0000-05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85725</xdr:colOff>
          <xdr:row>0</xdr:row>
          <xdr:rowOff>95250</xdr:rowOff>
        </xdr:from>
        <xdr:to>
          <xdr:col>1</xdr:col>
          <xdr:colOff>485775</xdr:colOff>
          <xdr:row>2</xdr:row>
          <xdr:rowOff>38100</xdr:rowOff>
        </xdr:to>
        <xdr:sp macro="" textlink="">
          <xdr:nvSpPr>
            <xdr:cNvPr id="2050" name="Button 2" hidden="1">
              <a:extLst>
                <a:ext uri="{63B3BB69-23CF-44E3-9099-C40C66FF867C}">
                  <a14:compatExt spid="_x0000_s2050"/>
                </a:ext>
                <a:ext uri="{FF2B5EF4-FFF2-40B4-BE49-F238E27FC236}">
                  <a16:creationId xmlns="" xmlns:a16="http://schemas.microsoft.com/office/drawing/2014/main" id="{00000000-0008-0000-0500-000002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Baskerville Old Face"/>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504825</xdr:colOff>
          <xdr:row>0</xdr:row>
          <xdr:rowOff>19050</xdr:rowOff>
        </xdr:from>
        <xdr:to>
          <xdr:col>5</xdr:col>
          <xdr:colOff>590550</xdr:colOff>
          <xdr:row>3</xdr:row>
          <xdr:rowOff>171450</xdr:rowOff>
        </xdr:to>
        <xdr:sp macro="" textlink="">
          <xdr:nvSpPr>
            <xdr:cNvPr id="2051" name="Button 3" hidden="1">
              <a:extLst>
                <a:ext uri="{63B3BB69-23CF-44E3-9099-C40C66FF867C}">
                  <a14:compatExt spid="_x0000_s2051"/>
                </a:ext>
                <a:ext uri="{FF2B5EF4-FFF2-40B4-BE49-F238E27FC236}">
                  <a16:creationId xmlns="" xmlns:a16="http://schemas.microsoft.com/office/drawing/2014/main" id="{00000000-0008-0000-05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Baskerville Old Face"/>
                </a:rPr>
                <a:t>BACK UP SYSTEM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695325</xdr:colOff>
          <xdr:row>0</xdr:row>
          <xdr:rowOff>28575</xdr:rowOff>
        </xdr:from>
        <xdr:to>
          <xdr:col>6</xdr:col>
          <xdr:colOff>752475</xdr:colOff>
          <xdr:row>3</xdr:row>
          <xdr:rowOff>171450</xdr:rowOff>
        </xdr:to>
        <xdr:sp macro="" textlink="">
          <xdr:nvSpPr>
            <xdr:cNvPr id="2055" name="Button 7" hidden="1">
              <a:extLst>
                <a:ext uri="{63B3BB69-23CF-44E3-9099-C40C66FF867C}">
                  <a14:compatExt spid="_x0000_s2055"/>
                </a:ext>
                <a:ext uri="{FF2B5EF4-FFF2-40B4-BE49-F238E27FC236}">
                  <a16:creationId xmlns="" xmlns:a16="http://schemas.microsoft.com/office/drawing/2014/main" id="{00000000-0008-0000-0500-000007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Baskerville Old Face"/>
                </a:rPr>
                <a:t>CLEAN DATA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923925</xdr:colOff>
          <xdr:row>0</xdr:row>
          <xdr:rowOff>47625</xdr:rowOff>
        </xdr:from>
        <xdr:to>
          <xdr:col>21</xdr:col>
          <xdr:colOff>47625</xdr:colOff>
          <xdr:row>0</xdr:row>
          <xdr:rowOff>381000</xdr:rowOff>
        </xdr:to>
        <xdr:sp macro="" textlink="">
          <xdr:nvSpPr>
            <xdr:cNvPr id="3073" name="Button 1" hidden="1">
              <a:extLst>
                <a:ext uri="{63B3BB69-23CF-44E3-9099-C40C66FF867C}">
                  <a14:compatExt spid="_x0000_s3073"/>
                </a:ext>
                <a:ext uri="{FF2B5EF4-FFF2-40B4-BE49-F238E27FC236}">
                  <a16:creationId xmlns="" xmlns:a16="http://schemas.microsoft.com/office/drawing/2014/main" id="{00000000-0008-0000-07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ea typeface="Calibri"/>
                  <a:cs typeface="Calibri"/>
                </a:rPr>
                <a:t>ADD NEW STUDENT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923925</xdr:colOff>
          <xdr:row>1</xdr:row>
          <xdr:rowOff>0</xdr:rowOff>
        </xdr:from>
        <xdr:to>
          <xdr:col>21</xdr:col>
          <xdr:colOff>38100</xdr:colOff>
          <xdr:row>1</xdr:row>
          <xdr:rowOff>323850</xdr:rowOff>
        </xdr:to>
        <xdr:sp macro="" textlink="">
          <xdr:nvSpPr>
            <xdr:cNvPr id="3074" name="Button 2" hidden="1">
              <a:extLst>
                <a:ext uri="{63B3BB69-23CF-44E3-9099-C40C66FF867C}">
                  <a14:compatExt spid="_x0000_s3074"/>
                </a:ext>
                <a:ext uri="{FF2B5EF4-FFF2-40B4-BE49-F238E27FC236}">
                  <a16:creationId xmlns="" xmlns:a16="http://schemas.microsoft.com/office/drawing/2014/main" id="{00000000-0008-0000-07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ea typeface="Calibri"/>
                  <a:cs typeface="Calibri"/>
                </a:rPr>
                <a:t>FIND &amp; EDIT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0</xdr:row>
          <xdr:rowOff>9525</xdr:rowOff>
        </xdr:from>
        <xdr:to>
          <xdr:col>2</xdr:col>
          <xdr:colOff>428625</xdr:colOff>
          <xdr:row>1</xdr:row>
          <xdr:rowOff>38100</xdr:rowOff>
        </xdr:to>
        <xdr:sp macro="" textlink="">
          <xdr:nvSpPr>
            <xdr:cNvPr id="3077" name="Button 5" hidden="1">
              <a:extLst>
                <a:ext uri="{63B3BB69-23CF-44E3-9099-C40C66FF867C}">
                  <a14:compatExt spid="_x0000_s3077"/>
                </a:ext>
                <a:ext uri="{FF2B5EF4-FFF2-40B4-BE49-F238E27FC236}">
                  <a16:creationId xmlns="" xmlns:a16="http://schemas.microsoft.com/office/drawing/2014/main" id="{00000000-0008-0000-0700-000005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Baskerville Old Face"/>
                </a:rPr>
                <a:t>HOME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266700</xdr:colOff>
          <xdr:row>0</xdr:row>
          <xdr:rowOff>66675</xdr:rowOff>
        </xdr:from>
        <xdr:to>
          <xdr:col>5</xdr:col>
          <xdr:colOff>1733550</xdr:colOff>
          <xdr:row>0</xdr:row>
          <xdr:rowOff>390525</xdr:rowOff>
        </xdr:to>
        <xdr:sp macro="" textlink="">
          <xdr:nvSpPr>
            <xdr:cNvPr id="13313" name="Button 1" hidden="1">
              <a:extLst>
                <a:ext uri="{63B3BB69-23CF-44E3-9099-C40C66FF867C}">
                  <a14:compatExt spid="_x0000_s13313"/>
                </a:ext>
                <a:ext uri="{FF2B5EF4-FFF2-40B4-BE49-F238E27FC236}">
                  <a16:creationId xmlns="" xmlns:a16="http://schemas.microsoft.com/office/drawing/2014/main" id="{00000000-0008-0000-08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ADD NEW ENTRY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266700</xdr:colOff>
          <xdr:row>1</xdr:row>
          <xdr:rowOff>0</xdr:rowOff>
        </xdr:from>
        <xdr:to>
          <xdr:col>5</xdr:col>
          <xdr:colOff>1733550</xdr:colOff>
          <xdr:row>2</xdr:row>
          <xdr:rowOff>0</xdr:rowOff>
        </xdr:to>
        <xdr:sp macro="" textlink="">
          <xdr:nvSpPr>
            <xdr:cNvPr id="13314" name="Button 2" hidden="1">
              <a:extLst>
                <a:ext uri="{63B3BB69-23CF-44E3-9099-C40C66FF867C}">
                  <a14:compatExt spid="_x0000_s13314"/>
                </a:ext>
                <a:ext uri="{FF2B5EF4-FFF2-40B4-BE49-F238E27FC236}">
                  <a16:creationId xmlns="" xmlns:a16="http://schemas.microsoft.com/office/drawing/2014/main" id="{00000000-0008-0000-08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DELETE CELL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47625</xdr:colOff>
          <xdr:row>0</xdr:row>
          <xdr:rowOff>28575</xdr:rowOff>
        </xdr:from>
        <xdr:to>
          <xdr:col>1</xdr:col>
          <xdr:colOff>447675</xdr:colOff>
          <xdr:row>1</xdr:row>
          <xdr:rowOff>38100</xdr:rowOff>
        </xdr:to>
        <xdr:sp macro="" textlink="">
          <xdr:nvSpPr>
            <xdr:cNvPr id="13315" name="Button 3" hidden="1">
              <a:extLst>
                <a:ext uri="{63B3BB69-23CF-44E3-9099-C40C66FF867C}">
                  <a14:compatExt spid="_x0000_s13315"/>
                </a:ext>
                <a:ext uri="{FF2B5EF4-FFF2-40B4-BE49-F238E27FC236}">
                  <a16:creationId xmlns="" xmlns:a16="http://schemas.microsoft.com/office/drawing/2014/main" id="{00000000-0008-0000-0800-0000033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Baskerville Old Face"/>
                </a:rPr>
                <a:t>HOME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1038225</xdr:colOff>
          <xdr:row>0</xdr:row>
          <xdr:rowOff>28575</xdr:rowOff>
        </xdr:from>
        <xdr:to>
          <xdr:col>8</xdr:col>
          <xdr:colOff>733425</xdr:colOff>
          <xdr:row>0</xdr:row>
          <xdr:rowOff>342900</xdr:rowOff>
        </xdr:to>
        <xdr:sp macro="" textlink="">
          <xdr:nvSpPr>
            <xdr:cNvPr id="14337" name="Button 1" hidden="1">
              <a:extLst>
                <a:ext uri="{63B3BB69-23CF-44E3-9099-C40C66FF867C}">
                  <a14:compatExt spid="_x0000_s14337"/>
                </a:ext>
                <a:ext uri="{FF2B5EF4-FFF2-40B4-BE49-F238E27FC236}">
                  <a16:creationId xmlns="" xmlns:a16="http://schemas.microsoft.com/office/drawing/2014/main" id="{00000000-0008-0000-09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ACCOUNT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0</xdr:row>
          <xdr:rowOff>38100</xdr:rowOff>
        </xdr:from>
        <xdr:to>
          <xdr:col>2</xdr:col>
          <xdr:colOff>28575</xdr:colOff>
          <xdr:row>1</xdr:row>
          <xdr:rowOff>66675</xdr:rowOff>
        </xdr:to>
        <xdr:sp macro="" textlink="">
          <xdr:nvSpPr>
            <xdr:cNvPr id="14338" name="Button 2" hidden="1">
              <a:extLst>
                <a:ext uri="{63B3BB69-23CF-44E3-9099-C40C66FF867C}">
                  <a14:compatExt spid="_x0000_s14338"/>
                </a:ext>
                <a:ext uri="{FF2B5EF4-FFF2-40B4-BE49-F238E27FC236}">
                  <a16:creationId xmlns="" xmlns:a16="http://schemas.microsoft.com/office/drawing/2014/main" id="{00000000-0008-0000-0900-0000023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Baskerville Old Face"/>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0</xdr:row>
          <xdr:rowOff>9525</xdr:rowOff>
        </xdr:from>
        <xdr:to>
          <xdr:col>10</xdr:col>
          <xdr:colOff>914400</xdr:colOff>
          <xdr:row>0</xdr:row>
          <xdr:rowOff>285750</xdr:rowOff>
        </xdr:to>
        <xdr:sp macro="" textlink="">
          <xdr:nvSpPr>
            <xdr:cNvPr id="14339" name="Button 3" hidden="1">
              <a:extLst>
                <a:ext uri="{63B3BB69-23CF-44E3-9099-C40C66FF867C}">
                  <a14:compatExt spid="_x0000_s14339"/>
                </a:ext>
                <a:ext uri="{FF2B5EF4-FFF2-40B4-BE49-F238E27FC236}">
                  <a16:creationId xmlns="" xmlns:a16="http://schemas.microsoft.com/office/drawing/2014/main" id="{00000000-0008-0000-09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1" u="none" strike="noStrike" baseline="0">
                  <a:solidFill>
                    <a:srgbClr val="000000"/>
                  </a:solidFill>
                  <a:latin typeface="Calibri"/>
                  <a:ea typeface="Calibri"/>
                  <a:cs typeface="Calibri"/>
                </a:rPr>
                <a:t>Arrears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866775</xdr:colOff>
          <xdr:row>0</xdr:row>
          <xdr:rowOff>304800</xdr:rowOff>
        </xdr:from>
        <xdr:to>
          <xdr:col>10</xdr:col>
          <xdr:colOff>904875</xdr:colOff>
          <xdr:row>1</xdr:row>
          <xdr:rowOff>190500</xdr:rowOff>
        </xdr:to>
        <xdr:sp macro="" textlink="">
          <xdr:nvSpPr>
            <xdr:cNvPr id="14340" name="Button 4" hidden="1">
              <a:extLst>
                <a:ext uri="{63B3BB69-23CF-44E3-9099-C40C66FF867C}">
                  <a14:compatExt spid="_x0000_s14340"/>
                </a:ext>
                <a:ext uri="{FF2B5EF4-FFF2-40B4-BE49-F238E27FC236}">
                  <a16:creationId xmlns="" xmlns:a16="http://schemas.microsoft.com/office/drawing/2014/main" id="{00000000-0008-0000-0900-000004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1" u="none" strike="noStrike" baseline="0">
                  <a:solidFill>
                    <a:srgbClr val="000000"/>
                  </a:solidFill>
                  <a:latin typeface="Calibri"/>
                  <a:ea typeface="Calibri"/>
                  <a:cs typeface="Calibri"/>
                </a:rPr>
                <a:t>Advance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1019175</xdr:colOff>
          <xdr:row>0</xdr:row>
          <xdr:rowOff>9525</xdr:rowOff>
        </xdr:from>
        <xdr:to>
          <xdr:col>9</xdr:col>
          <xdr:colOff>866775</xdr:colOff>
          <xdr:row>0</xdr:row>
          <xdr:rowOff>285750</xdr:rowOff>
        </xdr:to>
        <xdr:sp macro="" textlink="">
          <xdr:nvSpPr>
            <xdr:cNvPr id="14341" name="Button 5" hidden="1">
              <a:extLst>
                <a:ext uri="{63B3BB69-23CF-44E3-9099-C40C66FF867C}">
                  <a14:compatExt spid="_x0000_s14341"/>
                </a:ext>
                <a:ext uri="{FF2B5EF4-FFF2-40B4-BE49-F238E27FC236}">
                  <a16:creationId xmlns="" xmlns:a16="http://schemas.microsoft.com/office/drawing/2014/main" id="{00000000-0008-0000-0900-000005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1" u="none" strike="noStrike" baseline="0">
                  <a:solidFill>
                    <a:srgbClr val="000000"/>
                  </a:solidFill>
                  <a:latin typeface="Calibri"/>
                  <a:ea typeface="Calibri"/>
                  <a:cs typeface="Calibri"/>
                </a:rPr>
                <a:t>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1019175</xdr:colOff>
          <xdr:row>0</xdr:row>
          <xdr:rowOff>304800</xdr:rowOff>
        </xdr:from>
        <xdr:to>
          <xdr:col>9</xdr:col>
          <xdr:colOff>866775</xdr:colOff>
          <xdr:row>1</xdr:row>
          <xdr:rowOff>190500</xdr:rowOff>
        </xdr:to>
        <xdr:sp macro="" textlink="">
          <xdr:nvSpPr>
            <xdr:cNvPr id="14342" name="Button 6" hidden="1">
              <a:extLst>
                <a:ext uri="{63B3BB69-23CF-44E3-9099-C40C66FF867C}">
                  <a14:compatExt spid="_x0000_s14342"/>
                </a:ext>
                <a:ext uri="{FF2B5EF4-FFF2-40B4-BE49-F238E27FC236}">
                  <a16:creationId xmlns="" xmlns:a16="http://schemas.microsoft.com/office/drawing/2014/main" id="{00000000-0008-0000-0900-000006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1" u="none" strike="noStrike" baseline="0">
                  <a:solidFill>
                    <a:srgbClr val="000000"/>
                  </a:solidFill>
                  <a:latin typeface="Calibri"/>
                  <a:ea typeface="Calibri"/>
                  <a:cs typeface="Calibri"/>
                </a:rPr>
                <a:t>Cleared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790575</xdr:colOff>
          <xdr:row>0</xdr:row>
          <xdr:rowOff>342900</xdr:rowOff>
        </xdr:from>
        <xdr:to>
          <xdr:col>7</xdr:col>
          <xdr:colOff>876300</xdr:colOff>
          <xdr:row>1</xdr:row>
          <xdr:rowOff>200025</xdr:rowOff>
        </xdr:to>
        <xdr:sp macro="" textlink="">
          <xdr:nvSpPr>
            <xdr:cNvPr id="14343" name="Button 7" hidden="1">
              <a:extLst>
                <a:ext uri="{63B3BB69-23CF-44E3-9099-C40C66FF867C}">
                  <a14:compatExt spid="_x0000_s14343"/>
                </a:ext>
                <a:ext uri="{FF2B5EF4-FFF2-40B4-BE49-F238E27FC236}">
                  <a16:creationId xmlns="" xmlns:a16="http://schemas.microsoft.com/office/drawing/2014/main" id="{00000000-0008-0000-0900-000007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876300</xdr:colOff>
          <xdr:row>0</xdr:row>
          <xdr:rowOff>342900</xdr:rowOff>
        </xdr:from>
        <xdr:to>
          <xdr:col>8</xdr:col>
          <xdr:colOff>733425</xdr:colOff>
          <xdr:row>1</xdr:row>
          <xdr:rowOff>200025</xdr:rowOff>
        </xdr:to>
        <xdr:sp macro="" textlink="">
          <xdr:nvSpPr>
            <xdr:cNvPr id="14344" name="Button 8" hidden="1">
              <a:extLst>
                <a:ext uri="{63B3BB69-23CF-44E3-9099-C40C66FF867C}">
                  <a14:compatExt spid="_x0000_s14344"/>
                </a:ext>
                <a:ext uri="{FF2B5EF4-FFF2-40B4-BE49-F238E27FC236}">
                  <a16:creationId xmlns="" xmlns:a16="http://schemas.microsoft.com/office/drawing/2014/main" id="{00000000-0008-0000-0900-000008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171450</xdr:colOff>
          <xdr:row>0</xdr:row>
          <xdr:rowOff>28575</xdr:rowOff>
        </xdr:from>
        <xdr:to>
          <xdr:col>11</xdr:col>
          <xdr:colOff>895350</xdr:colOff>
          <xdr:row>1</xdr:row>
          <xdr:rowOff>190500</xdr:rowOff>
        </xdr:to>
        <xdr:sp macro="" textlink="">
          <xdr:nvSpPr>
            <xdr:cNvPr id="14345" name="Button 9" hidden="1">
              <a:extLst>
                <a:ext uri="{63B3BB69-23CF-44E3-9099-C40C66FF867C}">
                  <a14:compatExt spid="_x0000_s14345"/>
                </a:ext>
                <a:ext uri="{FF2B5EF4-FFF2-40B4-BE49-F238E27FC236}">
                  <a16:creationId xmlns="" xmlns:a16="http://schemas.microsoft.com/office/drawing/2014/main" id="{00000000-0008-0000-0900-000009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000000"/>
                  </a:solidFill>
                  <a:latin typeface="Calibri Light"/>
                  <a:ea typeface="Calibri Light"/>
                  <a:cs typeface="Calibri Light"/>
                </a:rPr>
                <a:t>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142875</xdr:colOff>
          <xdr:row>0</xdr:row>
          <xdr:rowOff>28575</xdr:rowOff>
        </xdr:from>
        <xdr:to>
          <xdr:col>6</xdr:col>
          <xdr:colOff>742950</xdr:colOff>
          <xdr:row>1</xdr:row>
          <xdr:rowOff>180975</xdr:rowOff>
        </xdr:to>
        <xdr:sp macro="" textlink="">
          <xdr:nvSpPr>
            <xdr:cNvPr id="14346" name="Button 10" hidden="1">
              <a:extLst>
                <a:ext uri="{63B3BB69-23CF-44E3-9099-C40C66FF867C}">
                  <a14:compatExt spid="_x0000_s14346"/>
                </a:ext>
                <a:ext uri="{FF2B5EF4-FFF2-40B4-BE49-F238E27FC236}">
                  <a16:creationId xmlns="" xmlns:a16="http://schemas.microsoft.com/office/drawing/2014/main" id="{00000000-0008-0000-0900-00000A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BILLING</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1104900</xdr:colOff>
          <xdr:row>0</xdr:row>
          <xdr:rowOff>19050</xdr:rowOff>
        </xdr:from>
        <xdr:to>
          <xdr:col>6</xdr:col>
          <xdr:colOff>1314450</xdr:colOff>
          <xdr:row>0</xdr:row>
          <xdr:rowOff>371475</xdr:rowOff>
        </xdr:to>
        <xdr:sp macro="" textlink="">
          <xdr:nvSpPr>
            <xdr:cNvPr id="5121" name="Button 1" hidden="1">
              <a:extLst>
                <a:ext uri="{63B3BB69-23CF-44E3-9099-C40C66FF867C}">
                  <a14:compatExt spid="_x0000_s5121"/>
                </a:ext>
                <a:ext uri="{FF2B5EF4-FFF2-40B4-BE49-F238E27FC236}">
                  <a16:creationId xmlns="" xmlns:a16="http://schemas.microsoft.com/office/drawing/2014/main" id="{00000000-0008-0000-0A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ADD NEW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1095375</xdr:colOff>
          <xdr:row>0</xdr:row>
          <xdr:rowOff>371475</xdr:rowOff>
        </xdr:from>
        <xdr:to>
          <xdr:col>6</xdr:col>
          <xdr:colOff>1314450</xdr:colOff>
          <xdr:row>1</xdr:row>
          <xdr:rowOff>352425</xdr:rowOff>
        </xdr:to>
        <xdr:sp macro="" textlink="">
          <xdr:nvSpPr>
            <xdr:cNvPr id="5122" name="Button 2" hidden="1">
              <a:extLst>
                <a:ext uri="{63B3BB69-23CF-44E3-9099-C40C66FF867C}">
                  <a14:compatExt spid="_x0000_s5122"/>
                </a:ext>
                <a:ext uri="{FF2B5EF4-FFF2-40B4-BE49-F238E27FC236}">
                  <a16:creationId xmlns="" xmlns:a16="http://schemas.microsoft.com/office/drawing/2014/main" id="{00000000-0008-0000-0A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DELETE CELL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0</xdr:row>
          <xdr:rowOff>47625</xdr:rowOff>
        </xdr:from>
        <xdr:to>
          <xdr:col>2</xdr:col>
          <xdr:colOff>447675</xdr:colOff>
          <xdr:row>1</xdr:row>
          <xdr:rowOff>85725</xdr:rowOff>
        </xdr:to>
        <xdr:sp macro="" textlink="">
          <xdr:nvSpPr>
            <xdr:cNvPr id="5123" name="Button 3" hidden="1">
              <a:extLst>
                <a:ext uri="{63B3BB69-23CF-44E3-9099-C40C66FF867C}">
                  <a14:compatExt spid="_x0000_s5123"/>
                </a:ext>
                <a:ext uri="{FF2B5EF4-FFF2-40B4-BE49-F238E27FC236}">
                  <a16:creationId xmlns="" xmlns:a16="http://schemas.microsoft.com/office/drawing/2014/main" id="{00000000-0008-0000-0A00-000003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Baskerville Old Face"/>
                </a:rPr>
                <a:t>HOME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104775</xdr:colOff>
          <xdr:row>0</xdr:row>
          <xdr:rowOff>0</xdr:rowOff>
        </xdr:from>
        <xdr:to>
          <xdr:col>10</xdr:col>
          <xdr:colOff>9525</xdr:colOff>
          <xdr:row>0</xdr:row>
          <xdr:rowOff>333375</xdr:rowOff>
        </xdr:to>
        <xdr:sp macro="" textlink="">
          <xdr:nvSpPr>
            <xdr:cNvPr id="6146" name="Button 2" hidden="1">
              <a:extLst>
                <a:ext uri="{63B3BB69-23CF-44E3-9099-C40C66FF867C}">
                  <a14:compatExt spid="_x0000_s6146"/>
                </a:ext>
                <a:ext uri="{FF2B5EF4-FFF2-40B4-BE49-F238E27FC236}">
                  <a16:creationId xmlns="" xmlns:a16="http://schemas.microsoft.com/office/drawing/2014/main" id="{00000000-0008-0000-0B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ADD NEW PAYMENT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95250</xdr:colOff>
          <xdr:row>0</xdr:row>
          <xdr:rowOff>333375</xdr:rowOff>
        </xdr:from>
        <xdr:to>
          <xdr:col>10</xdr:col>
          <xdr:colOff>9525</xdr:colOff>
          <xdr:row>1</xdr:row>
          <xdr:rowOff>295275</xdr:rowOff>
        </xdr:to>
        <xdr:sp macro="" textlink="">
          <xdr:nvSpPr>
            <xdr:cNvPr id="6147" name="Button 3" hidden="1">
              <a:extLst>
                <a:ext uri="{63B3BB69-23CF-44E3-9099-C40C66FF867C}">
                  <a14:compatExt spid="_x0000_s6147"/>
                </a:ext>
                <a:ext uri="{FF2B5EF4-FFF2-40B4-BE49-F238E27FC236}">
                  <a16:creationId xmlns="" xmlns:a16="http://schemas.microsoft.com/office/drawing/2014/main" id="{00000000-0008-0000-0B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FIND &amp; EDIT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0</xdr:row>
          <xdr:rowOff>28575</xdr:rowOff>
        </xdr:from>
        <xdr:to>
          <xdr:col>2</xdr:col>
          <xdr:colOff>476250</xdr:colOff>
          <xdr:row>1</xdr:row>
          <xdr:rowOff>66675</xdr:rowOff>
        </xdr:to>
        <xdr:sp macro="" textlink="">
          <xdr:nvSpPr>
            <xdr:cNvPr id="6148" name="Button 4" hidden="1">
              <a:extLst>
                <a:ext uri="{63B3BB69-23CF-44E3-9099-C40C66FF867C}">
                  <a14:compatExt spid="_x0000_s6148"/>
                </a:ext>
                <a:ext uri="{FF2B5EF4-FFF2-40B4-BE49-F238E27FC236}">
                  <a16:creationId xmlns="" xmlns:a16="http://schemas.microsoft.com/office/drawing/2014/main" id="{00000000-0008-0000-0B00-0000041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Baskerville Old Face"/>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752475</xdr:colOff>
          <xdr:row>0</xdr:row>
          <xdr:rowOff>19050</xdr:rowOff>
        </xdr:from>
        <xdr:to>
          <xdr:col>8</xdr:col>
          <xdr:colOff>85725</xdr:colOff>
          <xdr:row>0</xdr:row>
          <xdr:rowOff>314325</xdr:rowOff>
        </xdr:to>
        <xdr:sp macro="" textlink="">
          <xdr:nvSpPr>
            <xdr:cNvPr id="6155" name="Button 11" hidden="1">
              <a:extLst>
                <a:ext uri="{63B3BB69-23CF-44E3-9099-C40C66FF867C}">
                  <a14:compatExt spid="_x0000_s6155"/>
                </a:ext>
                <a:ext uri="{FF2B5EF4-FFF2-40B4-BE49-F238E27FC236}">
                  <a16:creationId xmlns="" xmlns:a16="http://schemas.microsoft.com/office/drawing/2014/main" id="{00000000-0008-0000-0B00-00000B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PRINT STATEMENT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752475</xdr:colOff>
          <xdr:row>0</xdr:row>
          <xdr:rowOff>333375</xdr:rowOff>
        </xdr:from>
        <xdr:to>
          <xdr:col>8</xdr:col>
          <xdr:colOff>95250</xdr:colOff>
          <xdr:row>1</xdr:row>
          <xdr:rowOff>295275</xdr:rowOff>
        </xdr:to>
        <xdr:sp macro="" textlink="">
          <xdr:nvSpPr>
            <xdr:cNvPr id="6156" name="Button 12" hidden="1">
              <a:extLst>
                <a:ext uri="{63B3BB69-23CF-44E3-9099-C40C66FF867C}">
                  <a14:compatExt spid="_x0000_s6156"/>
                </a:ext>
                <a:ext uri="{FF2B5EF4-FFF2-40B4-BE49-F238E27FC236}">
                  <a16:creationId xmlns="" xmlns:a16="http://schemas.microsoft.com/office/drawing/2014/main" id="{00000000-0008-0000-0B00-00000C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GO TO ACCOUNTS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0</xdr:row>
          <xdr:rowOff>9525</xdr:rowOff>
        </xdr:from>
        <xdr:to>
          <xdr:col>6</xdr:col>
          <xdr:colOff>733425</xdr:colOff>
          <xdr:row>1</xdr:row>
          <xdr:rowOff>295275</xdr:rowOff>
        </xdr:to>
        <xdr:sp macro="" textlink="">
          <xdr:nvSpPr>
            <xdr:cNvPr id="6157" name="Button 13" hidden="1">
              <a:extLst>
                <a:ext uri="{63B3BB69-23CF-44E3-9099-C40C66FF867C}">
                  <a14:compatExt spid="_x0000_s6157"/>
                </a:ext>
                <a:ext uri="{FF2B5EF4-FFF2-40B4-BE49-F238E27FC236}">
                  <a16:creationId xmlns="" xmlns:a16="http://schemas.microsoft.com/office/drawing/2014/main" id="{00000000-0008-0000-0B00-00000D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000000"/>
                  </a:solidFill>
                  <a:latin typeface="Calibri Light"/>
                  <a:ea typeface="Calibri Light"/>
                  <a:cs typeface="Calibri Light"/>
                </a:rPr>
                <a:t>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695325</xdr:colOff>
          <xdr:row>0</xdr:row>
          <xdr:rowOff>333375</xdr:rowOff>
        </xdr:from>
        <xdr:to>
          <xdr:col>5</xdr:col>
          <xdr:colOff>1295400</xdr:colOff>
          <xdr:row>1</xdr:row>
          <xdr:rowOff>285750</xdr:rowOff>
        </xdr:to>
        <xdr:sp macro="" textlink="">
          <xdr:nvSpPr>
            <xdr:cNvPr id="6158" name="Button 14" hidden="1">
              <a:extLst>
                <a:ext uri="{63B3BB69-23CF-44E3-9099-C40C66FF867C}">
                  <a14:compatExt spid="_x0000_s6158"/>
                </a:ext>
                <a:ext uri="{FF2B5EF4-FFF2-40B4-BE49-F238E27FC236}">
                  <a16:creationId xmlns="" xmlns:a16="http://schemas.microsoft.com/office/drawing/2014/main" id="{00000000-0008-0000-0B00-00000E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BILLING</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19050</xdr:colOff>
          <xdr:row>0</xdr:row>
          <xdr:rowOff>19050</xdr:rowOff>
        </xdr:from>
        <xdr:to>
          <xdr:col>1</xdr:col>
          <xdr:colOff>419100</xdr:colOff>
          <xdr:row>0</xdr:row>
          <xdr:rowOff>438150</xdr:rowOff>
        </xdr:to>
        <xdr:sp macro="" textlink="">
          <xdr:nvSpPr>
            <xdr:cNvPr id="27650" name="Button 2" hidden="1">
              <a:extLst>
                <a:ext uri="{63B3BB69-23CF-44E3-9099-C40C66FF867C}">
                  <a14:compatExt spid="_x0000_s27650"/>
                </a:ext>
                <a:ext uri="{FF2B5EF4-FFF2-40B4-BE49-F238E27FC236}">
                  <a16:creationId xmlns="" xmlns:a16="http://schemas.microsoft.com/office/drawing/2014/main" id="{00000000-0008-0000-0C00-0000026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Baskerville Old Face"/>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0</xdr:row>
          <xdr:rowOff>438150</xdr:rowOff>
        </xdr:from>
        <xdr:to>
          <xdr:col>1</xdr:col>
          <xdr:colOff>419100</xdr:colOff>
          <xdr:row>1</xdr:row>
          <xdr:rowOff>190500</xdr:rowOff>
        </xdr:to>
        <xdr:sp macro="" textlink="">
          <xdr:nvSpPr>
            <xdr:cNvPr id="27651" name="Button 3" hidden="1">
              <a:extLst>
                <a:ext uri="{63B3BB69-23CF-44E3-9099-C40C66FF867C}">
                  <a14:compatExt spid="_x0000_s27651"/>
                </a:ext>
                <a:ext uri="{FF2B5EF4-FFF2-40B4-BE49-F238E27FC236}">
                  <a16:creationId xmlns="" xmlns:a16="http://schemas.microsoft.com/office/drawing/2014/main" id="{00000000-0008-0000-0C00-000003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Calibri"/>
                  <a:ea typeface="Calibri"/>
                  <a:cs typeface="Calibri"/>
                </a:rPr>
                <a:t>PRINT STATEMENT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190500</xdr:rowOff>
        </xdr:from>
        <xdr:to>
          <xdr:col>1</xdr:col>
          <xdr:colOff>419100</xdr:colOff>
          <xdr:row>2</xdr:row>
          <xdr:rowOff>200025</xdr:rowOff>
        </xdr:to>
        <xdr:sp macro="" textlink="">
          <xdr:nvSpPr>
            <xdr:cNvPr id="27652" name="Button 4" hidden="1">
              <a:extLst>
                <a:ext uri="{63B3BB69-23CF-44E3-9099-C40C66FF867C}">
                  <a14:compatExt spid="_x0000_s27652"/>
                </a:ext>
                <a:ext uri="{FF2B5EF4-FFF2-40B4-BE49-F238E27FC236}">
                  <a16:creationId xmlns="" xmlns:a16="http://schemas.microsoft.com/office/drawing/2014/main" id="{00000000-0008-0000-0C00-0000046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Baskerville Old Face"/>
                </a:rPr>
                <a:t>PAYMENT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428625</xdr:colOff>
          <xdr:row>0</xdr:row>
          <xdr:rowOff>19050</xdr:rowOff>
        </xdr:from>
        <xdr:to>
          <xdr:col>6</xdr:col>
          <xdr:colOff>1133475</xdr:colOff>
          <xdr:row>0</xdr:row>
          <xdr:rowOff>371475</xdr:rowOff>
        </xdr:to>
        <xdr:sp macro="" textlink="">
          <xdr:nvSpPr>
            <xdr:cNvPr id="23553" name="Button 1" hidden="1">
              <a:extLst>
                <a:ext uri="{63B3BB69-23CF-44E3-9099-C40C66FF867C}">
                  <a14:compatExt spid="_x0000_s23553"/>
                </a:ext>
                <a:ext uri="{FF2B5EF4-FFF2-40B4-BE49-F238E27FC236}">
                  <a16:creationId xmlns="" xmlns:a16="http://schemas.microsoft.com/office/drawing/2014/main" id="{00000000-0008-0000-0D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NEW ENTRY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428625</xdr:colOff>
          <xdr:row>0</xdr:row>
          <xdr:rowOff>371475</xdr:rowOff>
        </xdr:from>
        <xdr:to>
          <xdr:col>6</xdr:col>
          <xdr:colOff>1133475</xdr:colOff>
          <xdr:row>1</xdr:row>
          <xdr:rowOff>342900</xdr:rowOff>
        </xdr:to>
        <xdr:sp macro="" textlink="">
          <xdr:nvSpPr>
            <xdr:cNvPr id="23554" name="Button 2" hidden="1">
              <a:extLst>
                <a:ext uri="{63B3BB69-23CF-44E3-9099-C40C66FF867C}">
                  <a14:compatExt spid="_x0000_s23554"/>
                </a:ext>
                <a:ext uri="{FF2B5EF4-FFF2-40B4-BE49-F238E27FC236}">
                  <a16:creationId xmlns="" xmlns:a16="http://schemas.microsoft.com/office/drawing/2014/main" id="{00000000-0008-0000-0D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DELETE CELL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0</xdr:row>
          <xdr:rowOff>47625</xdr:rowOff>
        </xdr:from>
        <xdr:to>
          <xdr:col>2</xdr:col>
          <xdr:colOff>9525</xdr:colOff>
          <xdr:row>1</xdr:row>
          <xdr:rowOff>85725</xdr:rowOff>
        </xdr:to>
        <xdr:sp macro="" textlink="">
          <xdr:nvSpPr>
            <xdr:cNvPr id="23555" name="Button 3" hidden="1">
              <a:extLst>
                <a:ext uri="{63B3BB69-23CF-44E3-9099-C40C66FF867C}">
                  <a14:compatExt spid="_x0000_s23555"/>
                </a:ext>
                <a:ext uri="{FF2B5EF4-FFF2-40B4-BE49-F238E27FC236}">
                  <a16:creationId xmlns="" xmlns:a16="http://schemas.microsoft.com/office/drawing/2014/main" id="{00000000-0008-0000-0D00-0000035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Baskerville Old Face"/>
                </a:rPr>
                <a:t>HOME</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66675</xdr:colOff>
          <xdr:row>0</xdr:row>
          <xdr:rowOff>57150</xdr:rowOff>
        </xdr:from>
        <xdr:to>
          <xdr:col>2</xdr:col>
          <xdr:colOff>171450</xdr:colOff>
          <xdr:row>1</xdr:row>
          <xdr:rowOff>190500</xdr:rowOff>
        </xdr:to>
        <xdr:sp macro="" textlink="">
          <xdr:nvSpPr>
            <xdr:cNvPr id="24577" name="Button 1" hidden="1">
              <a:extLst>
                <a:ext uri="{63B3BB69-23CF-44E3-9099-C40C66FF867C}">
                  <a14:compatExt spid="_x0000_s24577"/>
                </a:ext>
                <a:ext uri="{FF2B5EF4-FFF2-40B4-BE49-F238E27FC236}">
                  <a16:creationId xmlns="" xmlns:a16="http://schemas.microsoft.com/office/drawing/2014/main" id="{00000000-0008-0000-0F00-0000016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Baskerville Old Face"/>
                </a:rPr>
                <a:t>HOME</a:t>
              </a:r>
            </a:p>
          </xdr:txBody>
        </xdr:sp>
        <xdr:clientData fPrintsWithSheet="0"/>
      </xdr:twoCellAnchor>
    </mc:Choice>
    <mc:Fallback/>
  </mc:AlternateContent>
  <xdr:twoCellAnchor editAs="oneCell">
    <xdr:from>
      <xdr:col>8</xdr:col>
      <xdr:colOff>11906</xdr:colOff>
      <xdr:row>4</xdr:row>
      <xdr:rowOff>595312</xdr:rowOff>
    </xdr:from>
    <xdr:to>
      <xdr:col>9</xdr:col>
      <xdr:colOff>469636</xdr:colOff>
      <xdr:row>9</xdr:row>
      <xdr:rowOff>174625</xdr:rowOff>
    </xdr:to>
    <xdr:pic>
      <xdr:nvPicPr>
        <xdr:cNvPr id="3" name="Picture 2">
          <a:extLst>
            <a:ext uri="{FF2B5EF4-FFF2-40B4-BE49-F238E27FC236}">
              <a16:creationId xmlns="" xmlns:a16="http://schemas.microsoft.com/office/drawing/2014/main" id="{00000000-0008-0000-0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857750" y="1666875"/>
          <a:ext cx="1386417" cy="984250"/>
        </a:xfrm>
        <a:prstGeom prst="rect">
          <a:avLst/>
        </a:prstGeom>
      </xdr:spPr>
    </xdr:pic>
    <xdr:clientData/>
  </xdr:twoCellAnchor>
  <xdr:twoCellAnchor editAs="oneCell">
    <xdr:from>
      <xdr:col>17</xdr:col>
      <xdr:colOff>762000</xdr:colOff>
      <xdr:row>4</xdr:row>
      <xdr:rowOff>547687</xdr:rowOff>
    </xdr:from>
    <xdr:to>
      <xdr:col>19</xdr:col>
      <xdr:colOff>481542</xdr:colOff>
      <xdr:row>9</xdr:row>
      <xdr:rowOff>127000</xdr:rowOff>
    </xdr:to>
    <xdr:pic>
      <xdr:nvPicPr>
        <xdr:cNvPr id="4" name="Picture 3">
          <a:extLst>
            <a:ext uri="{FF2B5EF4-FFF2-40B4-BE49-F238E27FC236}">
              <a16:creationId xmlns="" xmlns:a16="http://schemas.microsoft.com/office/drawing/2014/main" id="{00000000-0008-0000-0F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310938" y="1619250"/>
          <a:ext cx="1386417" cy="9842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466725</xdr:colOff>
          <xdr:row>0</xdr:row>
          <xdr:rowOff>9525</xdr:rowOff>
        </xdr:from>
        <xdr:to>
          <xdr:col>25</xdr:col>
          <xdr:colOff>0</xdr:colOff>
          <xdr:row>1</xdr:row>
          <xdr:rowOff>38100</xdr:rowOff>
        </xdr:to>
        <xdr:sp macro="" textlink="">
          <xdr:nvSpPr>
            <xdr:cNvPr id="21505" name="Button 1" hidden="1">
              <a:extLst>
                <a:ext uri="{63B3BB69-23CF-44E3-9099-C40C66FF867C}">
                  <a14:compatExt spid="_x0000_s21505"/>
                </a:ext>
                <a:ext uri="{FF2B5EF4-FFF2-40B4-BE49-F238E27FC236}">
                  <a16:creationId xmlns="" xmlns:a16="http://schemas.microsoft.com/office/drawing/2014/main" id="{00000000-0008-0000-10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SEARCH ALUMNI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0</xdr:row>
          <xdr:rowOff>47625</xdr:rowOff>
        </xdr:from>
        <xdr:to>
          <xdr:col>2</xdr:col>
          <xdr:colOff>257175</xdr:colOff>
          <xdr:row>1</xdr:row>
          <xdr:rowOff>85725</xdr:rowOff>
        </xdr:to>
        <xdr:sp macro="" textlink="">
          <xdr:nvSpPr>
            <xdr:cNvPr id="21506" name="Button 2" hidden="1">
              <a:extLst>
                <a:ext uri="{63B3BB69-23CF-44E3-9099-C40C66FF867C}">
                  <a14:compatExt spid="_x0000_s21506"/>
                </a:ext>
                <a:ext uri="{FF2B5EF4-FFF2-40B4-BE49-F238E27FC236}">
                  <a16:creationId xmlns="" xmlns:a16="http://schemas.microsoft.com/office/drawing/2014/main" id="{00000000-0008-0000-1000-0000025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Baskerville Old Face"/>
                </a:rPr>
                <a:t>HOME</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38100</xdr:colOff>
          <xdr:row>0</xdr:row>
          <xdr:rowOff>47625</xdr:rowOff>
        </xdr:from>
        <xdr:to>
          <xdr:col>1</xdr:col>
          <xdr:colOff>438150</xdr:colOff>
          <xdr:row>1</xdr:row>
          <xdr:rowOff>76200</xdr:rowOff>
        </xdr:to>
        <xdr:sp macro="" textlink="">
          <xdr:nvSpPr>
            <xdr:cNvPr id="26625" name="Button 1" hidden="1">
              <a:extLst>
                <a:ext uri="{63B3BB69-23CF-44E3-9099-C40C66FF867C}">
                  <a14:compatExt spid="_x0000_s26625"/>
                </a:ext>
                <a:ext uri="{FF2B5EF4-FFF2-40B4-BE49-F238E27FC236}">
                  <a16:creationId xmlns="" xmlns:a16="http://schemas.microsoft.com/office/drawing/2014/main" id="{00000000-0008-0000-1100-0000016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Baskerville Old Face"/>
                </a:rPr>
                <a:t>HOME</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38100</xdr:colOff>
          <xdr:row>0</xdr:row>
          <xdr:rowOff>38100</xdr:rowOff>
        </xdr:from>
        <xdr:to>
          <xdr:col>1</xdr:col>
          <xdr:colOff>333375</xdr:colOff>
          <xdr:row>1</xdr:row>
          <xdr:rowOff>0</xdr:rowOff>
        </xdr:to>
        <xdr:sp macro="" textlink="">
          <xdr:nvSpPr>
            <xdr:cNvPr id="60428" name="Button 12" hidden="1">
              <a:extLst>
                <a:ext uri="{63B3BB69-23CF-44E3-9099-C40C66FF867C}">
                  <a14:compatExt spid="_x0000_s60428"/>
                </a:ext>
                <a:ext uri="{FF2B5EF4-FFF2-40B4-BE49-F238E27FC236}">
                  <a16:creationId xmlns="" xmlns:a16="http://schemas.microsoft.com/office/drawing/2014/main" id="{00000000-0008-0000-1200-00000CE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Baskerville Old Face"/>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333375</xdr:colOff>
          <xdr:row>2</xdr:row>
          <xdr:rowOff>57150</xdr:rowOff>
        </xdr:to>
        <xdr:sp macro="" textlink="">
          <xdr:nvSpPr>
            <xdr:cNvPr id="60429" name="Button 13" hidden="1">
              <a:extLst>
                <a:ext uri="{63B3BB69-23CF-44E3-9099-C40C66FF867C}">
                  <a14:compatExt spid="_x0000_s60429"/>
                </a:ext>
                <a:ext uri="{FF2B5EF4-FFF2-40B4-BE49-F238E27FC236}">
                  <a16:creationId xmlns="" xmlns:a16="http://schemas.microsoft.com/office/drawing/2014/main" id="{00000000-0008-0000-1200-00000DE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ACCOUNTS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xdr:row>
          <xdr:rowOff>57150</xdr:rowOff>
        </xdr:from>
        <xdr:to>
          <xdr:col>1</xdr:col>
          <xdr:colOff>333375</xdr:colOff>
          <xdr:row>3</xdr:row>
          <xdr:rowOff>85725</xdr:rowOff>
        </xdr:to>
        <xdr:sp macro="" textlink="">
          <xdr:nvSpPr>
            <xdr:cNvPr id="60430" name="Button 14" hidden="1">
              <a:extLst>
                <a:ext uri="{63B3BB69-23CF-44E3-9099-C40C66FF867C}">
                  <a14:compatExt spid="_x0000_s60430"/>
                </a:ext>
                <a:ext uri="{FF2B5EF4-FFF2-40B4-BE49-F238E27FC236}">
                  <a16:creationId xmlns="" xmlns:a16="http://schemas.microsoft.com/office/drawing/2014/main" id="{00000000-0008-0000-1200-00000EE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Baskerville Old Face"/>
                </a:rPr>
                <a:t>PAYMENT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xdr:row>
          <xdr:rowOff>85725</xdr:rowOff>
        </xdr:from>
        <xdr:to>
          <xdr:col>1</xdr:col>
          <xdr:colOff>333375</xdr:colOff>
          <xdr:row>4</xdr:row>
          <xdr:rowOff>57150</xdr:rowOff>
        </xdr:to>
        <xdr:sp macro="" textlink="">
          <xdr:nvSpPr>
            <xdr:cNvPr id="60433" name="Button 17" hidden="1">
              <a:extLst>
                <a:ext uri="{63B3BB69-23CF-44E3-9099-C40C66FF867C}">
                  <a14:compatExt spid="_x0000_s60433"/>
                </a:ext>
                <a:ext uri="{FF2B5EF4-FFF2-40B4-BE49-F238E27FC236}">
                  <a16:creationId xmlns="" xmlns:a16="http://schemas.microsoft.com/office/drawing/2014/main" id="{00000000-0008-0000-1200-000011E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DAILY REPORT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user/Desktop/New%20folder/Star-Standards/Star-Standards/DIGI-SCHOOL%20SSI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ME"/>
      <sheetName val="LIBRARY"/>
      <sheetName val="PRODUCTS"/>
      <sheetName val="INVENTORY"/>
      <sheetName val="ADMIN"/>
      <sheetName val="START"/>
      <sheetName val="DATABASE"/>
      <sheetName val="SCHOLARSHIP"/>
      <sheetName val="ACCOUNTS"/>
      <sheetName val="FEES"/>
      <sheetName val="PAYMENT"/>
      <sheetName val="STATEMENT"/>
      <sheetName val="ALUMPAY"/>
      <sheetName val="PIVOT"/>
      <sheetName val="RECEIPT"/>
      <sheetName val="ALUMNI"/>
      <sheetName val="OTHERS"/>
      <sheetName val="AREPORT"/>
      <sheetName val="BILL"/>
      <sheetName val="DIGI-SCHOOL SSIS"/>
    </sheetNames>
    <sheetDataSet>
      <sheetData sheetId="0" refreshError="1"/>
      <sheetData sheetId="1" refreshError="1"/>
      <sheetData sheetId="2"/>
      <sheetData sheetId="3"/>
      <sheetData sheetId="4" refreshError="1"/>
      <sheetData sheetId="5" refreshError="1"/>
      <sheetData sheetId="6" refreshError="1"/>
      <sheetData sheetId="7"/>
      <sheetData sheetId="8" refreshError="1"/>
      <sheetData sheetId="9" refreshError="1"/>
      <sheetData sheetId="10" refreshError="1"/>
      <sheetData sheetId="11" refreshError="1"/>
      <sheetData sheetId="12"/>
      <sheetData sheetId="13">
        <row r="2">
          <cell r="C2" t="str">
            <v>OTHER COST PIVOT</v>
          </cell>
          <cell r="G2" t="str">
            <v>PAYMENT PIVOT</v>
          </cell>
        </row>
        <row r="3">
          <cell r="C3" t="str">
            <v>Row Labels</v>
          </cell>
          <cell r="D3" t="str">
            <v>Sum of AMOUNT</v>
          </cell>
          <cell r="G3" t="str">
            <v>Row Labels</v>
          </cell>
          <cell r="H3" t="str">
            <v>Sum of AMOUNT</v>
          </cell>
        </row>
        <row r="4">
          <cell r="C4" t="str">
            <v>(blank)</v>
          </cell>
          <cell r="G4" t="str">
            <v>(blank)</v>
          </cell>
        </row>
        <row r="5">
          <cell r="C5" t="str">
            <v>SSISKD577018</v>
          </cell>
          <cell r="D5">
            <v>85</v>
          </cell>
          <cell r="G5" t="str">
            <v>SSISP148018</v>
          </cell>
          <cell r="H5">
            <v>289</v>
          </cell>
        </row>
        <row r="6">
          <cell r="C6" t="str">
            <v>SSISKD42018</v>
          </cell>
          <cell r="D6">
            <v>200</v>
          </cell>
          <cell r="G6" t="str">
            <v>SSISP595018</v>
          </cell>
          <cell r="H6">
            <v>157</v>
          </cell>
        </row>
        <row r="7">
          <cell r="C7" t="str">
            <v>SSISKD25018</v>
          </cell>
          <cell r="D7">
            <v>112</v>
          </cell>
          <cell r="G7" t="str">
            <v>SSISP171018</v>
          </cell>
          <cell r="H7">
            <v>157</v>
          </cell>
        </row>
        <row r="8">
          <cell r="C8" t="str">
            <v>SSISKD32018</v>
          </cell>
          <cell r="D8">
            <v>112</v>
          </cell>
          <cell r="G8" t="str">
            <v>SSISP295018</v>
          </cell>
          <cell r="H8">
            <v>150</v>
          </cell>
        </row>
        <row r="9">
          <cell r="C9" t="str">
            <v>SSISKD49018</v>
          </cell>
          <cell r="D9">
            <v>20</v>
          </cell>
          <cell r="G9" t="str">
            <v>SSISP579018</v>
          </cell>
          <cell r="H9">
            <v>64</v>
          </cell>
        </row>
        <row r="10">
          <cell r="C10" t="str">
            <v>SSISKD53018</v>
          </cell>
          <cell r="D10">
            <v>112</v>
          </cell>
          <cell r="G10" t="str">
            <v>SSISP180018</v>
          </cell>
          <cell r="H10">
            <v>157</v>
          </cell>
        </row>
        <row r="11">
          <cell r="C11" t="str">
            <v>SSISKD54018</v>
          </cell>
          <cell r="D11">
            <v>82</v>
          </cell>
          <cell r="G11" t="str">
            <v>SSISP22018</v>
          </cell>
          <cell r="H11">
            <v>157</v>
          </cell>
        </row>
        <row r="12">
          <cell r="C12" t="str">
            <v>SSISKD132018</v>
          </cell>
          <cell r="D12">
            <v>112</v>
          </cell>
          <cell r="G12" t="str">
            <v>SSISP568018</v>
          </cell>
          <cell r="H12">
            <v>157</v>
          </cell>
        </row>
        <row r="13">
          <cell r="C13" t="str">
            <v>SSISKD55018</v>
          </cell>
          <cell r="D13">
            <v>67</v>
          </cell>
          <cell r="G13" t="str">
            <v>SSISP351018</v>
          </cell>
          <cell r="H13">
            <v>157</v>
          </cell>
        </row>
        <row r="14">
          <cell r="C14" t="str">
            <v>SSISKD156018</v>
          </cell>
          <cell r="D14">
            <v>72</v>
          </cell>
          <cell r="G14" t="str">
            <v>SSISJ87018</v>
          </cell>
          <cell r="H14">
            <v>172</v>
          </cell>
        </row>
        <row r="15">
          <cell r="C15" t="str">
            <v>SSISKD157018</v>
          </cell>
          <cell r="D15">
            <v>105</v>
          </cell>
          <cell r="G15" t="str">
            <v>SSISP637018</v>
          </cell>
          <cell r="H15">
            <v>289</v>
          </cell>
        </row>
        <row r="16">
          <cell r="C16" t="str">
            <v>SSISKD158018</v>
          </cell>
          <cell r="D16">
            <v>102</v>
          </cell>
          <cell r="G16" t="str">
            <v>SSISP275018</v>
          </cell>
          <cell r="H16">
            <v>157</v>
          </cell>
        </row>
        <row r="17">
          <cell r="C17" t="str">
            <v>SSISKD185018</v>
          </cell>
          <cell r="D17">
            <v>47</v>
          </cell>
          <cell r="G17" t="str">
            <v>SSISP630018</v>
          </cell>
          <cell r="H17">
            <v>157</v>
          </cell>
        </row>
        <row r="18">
          <cell r="C18" t="str">
            <v>SSISKD186018</v>
          </cell>
          <cell r="D18">
            <v>155</v>
          </cell>
          <cell r="G18" t="str">
            <v>SSISJ112018</v>
          </cell>
          <cell r="H18">
            <v>107</v>
          </cell>
        </row>
        <row r="19">
          <cell r="C19" t="str">
            <v>SSISKD206018</v>
          </cell>
          <cell r="D19">
            <v>115</v>
          </cell>
          <cell r="G19" t="str">
            <v>SSISP75018</v>
          </cell>
          <cell r="H19">
            <v>157</v>
          </cell>
        </row>
        <row r="20">
          <cell r="C20" t="str">
            <v>SSISKD212018</v>
          </cell>
          <cell r="D20">
            <v>32</v>
          </cell>
          <cell r="G20" t="str">
            <v>SSISP545018</v>
          </cell>
          <cell r="H20">
            <v>154</v>
          </cell>
        </row>
        <row r="21">
          <cell r="C21" t="str">
            <v>SSISKD227018</v>
          </cell>
          <cell r="D21">
            <v>112</v>
          </cell>
          <cell r="G21" t="str">
            <v>SSISP232018</v>
          </cell>
          <cell r="H21">
            <v>157</v>
          </cell>
        </row>
        <row r="22">
          <cell r="C22" t="str">
            <v>SSISKD235018</v>
          </cell>
          <cell r="D22">
            <v>87</v>
          </cell>
          <cell r="G22" t="str">
            <v>SSISJ32018</v>
          </cell>
          <cell r="H22">
            <v>69</v>
          </cell>
        </row>
        <row r="23">
          <cell r="C23" t="str">
            <v>SSISKD237018</v>
          </cell>
          <cell r="D23">
            <v>75</v>
          </cell>
          <cell r="G23" t="str">
            <v>SSISP604018</v>
          </cell>
          <cell r="H23">
            <v>157</v>
          </cell>
        </row>
        <row r="24">
          <cell r="C24" t="str">
            <v>SSISKD242018</v>
          </cell>
          <cell r="D24">
            <v>15</v>
          </cell>
          <cell r="G24" t="str">
            <v>SSISP613018</v>
          </cell>
          <cell r="H24">
            <v>289</v>
          </cell>
        </row>
        <row r="25">
          <cell r="C25" t="str">
            <v>SSISKD244018</v>
          </cell>
          <cell r="D25">
            <v>69</v>
          </cell>
          <cell r="G25" t="str">
            <v>SSISJ30018</v>
          </cell>
          <cell r="H25">
            <v>172</v>
          </cell>
        </row>
        <row r="26">
          <cell r="C26" t="str">
            <v>SSISKD265018</v>
          </cell>
          <cell r="D26">
            <v>115</v>
          </cell>
          <cell r="G26" t="str">
            <v>SSISP615018</v>
          </cell>
          <cell r="H26">
            <v>211</v>
          </cell>
        </row>
        <row r="27">
          <cell r="C27" t="str">
            <v>SSISKD272018</v>
          </cell>
          <cell r="D27">
            <v>2</v>
          </cell>
          <cell r="G27" t="str">
            <v>SSISP638018</v>
          </cell>
          <cell r="H27">
            <v>289</v>
          </cell>
        </row>
        <row r="28">
          <cell r="C28" t="str">
            <v>SSISKD335018</v>
          </cell>
          <cell r="D28">
            <v>77</v>
          </cell>
          <cell r="G28" t="str">
            <v>SSISP540018</v>
          </cell>
          <cell r="H28">
            <v>289</v>
          </cell>
        </row>
        <row r="29">
          <cell r="C29" t="str">
            <v>SSISKD344018</v>
          </cell>
          <cell r="D29">
            <v>112</v>
          </cell>
          <cell r="G29" t="str">
            <v>SSISP543018</v>
          </cell>
          <cell r="H29">
            <v>289</v>
          </cell>
        </row>
        <row r="30">
          <cell r="C30" t="str">
            <v>SSISKD360018</v>
          </cell>
          <cell r="D30">
            <v>31</v>
          </cell>
          <cell r="G30" t="str">
            <v>SSISP589018</v>
          </cell>
          <cell r="H30">
            <v>157</v>
          </cell>
        </row>
        <row r="31">
          <cell r="C31" t="str">
            <v>Grand Total</v>
          </cell>
          <cell r="D31">
            <v>2225</v>
          </cell>
          <cell r="G31" t="str">
            <v>SSISP529018</v>
          </cell>
          <cell r="H31">
            <v>157</v>
          </cell>
        </row>
        <row r="32">
          <cell r="G32" t="str">
            <v>SSISP611018</v>
          </cell>
          <cell r="H32">
            <v>103</v>
          </cell>
        </row>
        <row r="33">
          <cell r="G33" t="str">
            <v>SSISP435018</v>
          </cell>
          <cell r="H33">
            <v>154</v>
          </cell>
        </row>
        <row r="34">
          <cell r="G34" t="str">
            <v>SSISP569018</v>
          </cell>
          <cell r="H34">
            <v>154</v>
          </cell>
        </row>
        <row r="35">
          <cell r="G35" t="str">
            <v>SSISP410018</v>
          </cell>
          <cell r="H35">
            <v>208</v>
          </cell>
        </row>
        <row r="36">
          <cell r="G36" t="str">
            <v>SSISP42018</v>
          </cell>
          <cell r="H36">
            <v>157</v>
          </cell>
        </row>
        <row r="37">
          <cell r="G37" t="str">
            <v>SSISP43018</v>
          </cell>
          <cell r="H37">
            <v>57</v>
          </cell>
        </row>
        <row r="38">
          <cell r="G38" t="str">
            <v>SSISP134018</v>
          </cell>
          <cell r="H38">
            <v>104</v>
          </cell>
        </row>
        <row r="39">
          <cell r="G39" t="str">
            <v>SSISJ106018</v>
          </cell>
          <cell r="H39">
            <v>272</v>
          </cell>
        </row>
        <row r="40">
          <cell r="G40" t="str">
            <v>SSISJ100018</v>
          </cell>
          <cell r="H40">
            <v>169</v>
          </cell>
        </row>
        <row r="41">
          <cell r="G41" t="str">
            <v>SSISJ64018</v>
          </cell>
          <cell r="H41">
            <v>172</v>
          </cell>
        </row>
        <row r="42">
          <cell r="G42" t="str">
            <v>SSISP242018</v>
          </cell>
          <cell r="H42">
            <v>157</v>
          </cell>
        </row>
        <row r="43">
          <cell r="G43" t="str">
            <v>SSISP244018</v>
          </cell>
          <cell r="H43">
            <v>107</v>
          </cell>
        </row>
        <row r="44">
          <cell r="G44" t="str">
            <v>SSISP110018</v>
          </cell>
          <cell r="H44">
            <v>157</v>
          </cell>
        </row>
        <row r="45">
          <cell r="G45" t="str">
            <v>SSISP60018</v>
          </cell>
          <cell r="H45">
            <v>157</v>
          </cell>
        </row>
        <row r="46">
          <cell r="G46" t="str">
            <v>SSISP412018</v>
          </cell>
          <cell r="H46">
            <v>103</v>
          </cell>
        </row>
        <row r="47">
          <cell r="G47" t="str">
            <v>SSISP221018</v>
          </cell>
          <cell r="H47">
            <v>284</v>
          </cell>
        </row>
        <row r="48">
          <cell r="G48" t="str">
            <v>SSISP486018</v>
          </cell>
          <cell r="H48">
            <v>157</v>
          </cell>
        </row>
        <row r="49">
          <cell r="G49" t="str">
            <v>SSISP385018</v>
          </cell>
          <cell r="H49">
            <v>157</v>
          </cell>
        </row>
        <row r="50">
          <cell r="G50" t="str">
            <v>SSISP492018</v>
          </cell>
          <cell r="H50">
            <v>157</v>
          </cell>
        </row>
        <row r="51">
          <cell r="G51" t="str">
            <v>SSISP151018</v>
          </cell>
          <cell r="H51">
            <v>154</v>
          </cell>
        </row>
        <row r="52">
          <cell r="G52" t="str">
            <v>SSISP173018</v>
          </cell>
          <cell r="H52">
            <v>154</v>
          </cell>
        </row>
        <row r="53">
          <cell r="G53" t="str">
            <v>SSISP468018</v>
          </cell>
          <cell r="H53">
            <v>154</v>
          </cell>
        </row>
        <row r="54">
          <cell r="G54" t="str">
            <v>SSISP641018</v>
          </cell>
          <cell r="H54">
            <v>293</v>
          </cell>
        </row>
        <row r="55">
          <cell r="G55" t="str">
            <v>SSISP152018</v>
          </cell>
          <cell r="H55">
            <v>157</v>
          </cell>
        </row>
        <row r="56">
          <cell r="G56" t="str">
            <v>SSISJ108018</v>
          </cell>
          <cell r="H56">
            <v>172</v>
          </cell>
        </row>
        <row r="57">
          <cell r="G57" t="str">
            <v>SSISJ154018</v>
          </cell>
          <cell r="H57">
            <v>495</v>
          </cell>
        </row>
        <row r="58">
          <cell r="G58" t="str">
            <v>SSISP447018</v>
          </cell>
          <cell r="H58">
            <v>157</v>
          </cell>
        </row>
        <row r="59">
          <cell r="G59" t="str">
            <v>SSISP272018</v>
          </cell>
          <cell r="H59">
            <v>287</v>
          </cell>
        </row>
        <row r="60">
          <cell r="G60" t="str">
            <v>SSISP27018</v>
          </cell>
          <cell r="H60">
            <v>287</v>
          </cell>
        </row>
        <row r="61">
          <cell r="G61" t="str">
            <v>SSISP456018</v>
          </cell>
          <cell r="H61">
            <v>157</v>
          </cell>
        </row>
        <row r="62">
          <cell r="G62" t="str">
            <v>SSISP590018</v>
          </cell>
          <cell r="H62">
            <v>157</v>
          </cell>
        </row>
        <row r="63">
          <cell r="G63" t="str">
            <v>SSISP642018</v>
          </cell>
          <cell r="H63">
            <v>289</v>
          </cell>
        </row>
        <row r="64">
          <cell r="G64" t="str">
            <v>SSISP488018</v>
          </cell>
          <cell r="H64">
            <v>117</v>
          </cell>
        </row>
        <row r="65">
          <cell r="G65" t="str">
            <v>SSISJ4018</v>
          </cell>
          <cell r="H65">
            <v>172</v>
          </cell>
        </row>
        <row r="66">
          <cell r="G66" t="str">
            <v>SSISP114018</v>
          </cell>
          <cell r="H66">
            <v>289</v>
          </cell>
        </row>
        <row r="67">
          <cell r="G67" t="str">
            <v>SSISP552018</v>
          </cell>
          <cell r="H67">
            <v>157</v>
          </cell>
        </row>
        <row r="68">
          <cell r="G68" t="str">
            <v>SSISP563018</v>
          </cell>
          <cell r="H68">
            <v>60</v>
          </cell>
        </row>
        <row r="69">
          <cell r="G69" t="str">
            <v>SSISP639018</v>
          </cell>
          <cell r="H69">
            <v>289</v>
          </cell>
        </row>
        <row r="70">
          <cell r="G70" t="str">
            <v>SSISP240018</v>
          </cell>
          <cell r="H70">
            <v>157</v>
          </cell>
        </row>
        <row r="71">
          <cell r="G71" t="str">
            <v>SSISP587018</v>
          </cell>
          <cell r="H71">
            <v>157</v>
          </cell>
        </row>
        <row r="72">
          <cell r="G72" t="str">
            <v>SSISP577018</v>
          </cell>
          <cell r="H72">
            <v>103</v>
          </cell>
        </row>
        <row r="73">
          <cell r="G73" t="str">
            <v>SSISP303018</v>
          </cell>
          <cell r="H73">
            <v>157</v>
          </cell>
        </row>
        <row r="74">
          <cell r="G74" t="str">
            <v>SSISP621018</v>
          </cell>
          <cell r="H74">
            <v>114</v>
          </cell>
        </row>
        <row r="75">
          <cell r="G75" t="str">
            <v>SSISP115018</v>
          </cell>
          <cell r="H75">
            <v>289</v>
          </cell>
        </row>
        <row r="76">
          <cell r="G76" t="str">
            <v>SSISP551018</v>
          </cell>
          <cell r="H76">
            <v>107</v>
          </cell>
        </row>
        <row r="77">
          <cell r="G77" t="str">
            <v>SSISJ88018</v>
          </cell>
          <cell r="H77">
            <v>107</v>
          </cell>
        </row>
        <row r="78">
          <cell r="G78" t="str">
            <v>SSISP539018</v>
          </cell>
          <cell r="H78">
            <v>285</v>
          </cell>
        </row>
        <row r="79">
          <cell r="G79" t="str">
            <v>SSISP111018</v>
          </cell>
          <cell r="H79">
            <v>157</v>
          </cell>
        </row>
        <row r="80">
          <cell r="G80" t="str">
            <v>SSISP430018</v>
          </cell>
          <cell r="H80">
            <v>117</v>
          </cell>
        </row>
        <row r="81">
          <cell r="G81" t="str">
            <v>SSISP190018</v>
          </cell>
          <cell r="H81">
            <v>57</v>
          </cell>
        </row>
        <row r="82">
          <cell r="G82" t="str">
            <v>SSISP322018</v>
          </cell>
          <cell r="H82">
            <v>57</v>
          </cell>
        </row>
        <row r="83">
          <cell r="G83" t="str">
            <v>SSISP525018</v>
          </cell>
          <cell r="H83">
            <v>57</v>
          </cell>
        </row>
        <row r="84">
          <cell r="G84" t="str">
            <v>SSISJ36018</v>
          </cell>
          <cell r="H84">
            <v>172</v>
          </cell>
        </row>
        <row r="85">
          <cell r="G85" t="str">
            <v>SSISP72018</v>
          </cell>
          <cell r="H85">
            <v>153</v>
          </cell>
        </row>
        <row r="86">
          <cell r="G86" t="str">
            <v>SSISP324018</v>
          </cell>
          <cell r="H86">
            <v>103</v>
          </cell>
        </row>
        <row r="87">
          <cell r="G87" t="str">
            <v>SSISP397018</v>
          </cell>
          <cell r="H87">
            <v>157</v>
          </cell>
        </row>
        <row r="88">
          <cell r="G88" t="str">
            <v>SSISP446018</v>
          </cell>
          <cell r="H88">
            <v>157</v>
          </cell>
        </row>
        <row r="89">
          <cell r="G89" t="str">
            <v>SSISP484018</v>
          </cell>
          <cell r="H89">
            <v>157</v>
          </cell>
        </row>
        <row r="90">
          <cell r="G90" t="str">
            <v>SSISP512018</v>
          </cell>
          <cell r="H90">
            <v>154</v>
          </cell>
        </row>
        <row r="91">
          <cell r="G91" t="str">
            <v>SSISP126018</v>
          </cell>
          <cell r="H91">
            <v>157</v>
          </cell>
        </row>
        <row r="92">
          <cell r="G92" t="str">
            <v>SSISP537018</v>
          </cell>
          <cell r="H92">
            <v>289</v>
          </cell>
        </row>
        <row r="93">
          <cell r="G93" t="str">
            <v>SSISP66018</v>
          </cell>
          <cell r="H93">
            <v>157</v>
          </cell>
        </row>
        <row r="94">
          <cell r="G94" t="str">
            <v>SSISJ29018</v>
          </cell>
          <cell r="H94">
            <v>172</v>
          </cell>
        </row>
        <row r="95">
          <cell r="G95" t="str">
            <v>SSISP608018</v>
          </cell>
          <cell r="H95">
            <v>157</v>
          </cell>
        </row>
        <row r="96">
          <cell r="G96" t="str">
            <v>SSISP531018</v>
          </cell>
          <cell r="H96">
            <v>80</v>
          </cell>
        </row>
        <row r="97">
          <cell r="G97" t="str">
            <v>SSISP15018</v>
          </cell>
          <cell r="H97">
            <v>157</v>
          </cell>
        </row>
        <row r="98">
          <cell r="G98" t="str">
            <v>SSISP585018</v>
          </cell>
          <cell r="H98">
            <v>257</v>
          </cell>
        </row>
        <row r="99">
          <cell r="G99" t="str">
            <v>SSISJ59018</v>
          </cell>
          <cell r="H99">
            <v>170</v>
          </cell>
        </row>
        <row r="100">
          <cell r="G100" t="str">
            <v>SSISJ43018</v>
          </cell>
          <cell r="H100">
            <v>172</v>
          </cell>
        </row>
        <row r="101">
          <cell r="G101" t="str">
            <v>SSISP617018</v>
          </cell>
          <cell r="H101">
            <v>107</v>
          </cell>
        </row>
        <row r="102">
          <cell r="G102" t="str">
            <v>SSISJ17018</v>
          </cell>
          <cell r="H102">
            <v>172</v>
          </cell>
        </row>
        <row r="103">
          <cell r="G103" t="str">
            <v>SSISP203018</v>
          </cell>
          <cell r="H103">
            <v>208</v>
          </cell>
        </row>
        <row r="104">
          <cell r="G104" t="str">
            <v>SSISP217018</v>
          </cell>
          <cell r="H104">
            <v>157</v>
          </cell>
        </row>
        <row r="105">
          <cell r="G105" t="str">
            <v>SSISJ159018</v>
          </cell>
          <cell r="H105">
            <v>259</v>
          </cell>
        </row>
        <row r="106">
          <cell r="G106" t="str">
            <v>SSISJ66018</v>
          </cell>
          <cell r="H106">
            <v>172</v>
          </cell>
        </row>
        <row r="107">
          <cell r="G107" t="str">
            <v>SSISJ124018</v>
          </cell>
          <cell r="H107">
            <v>172</v>
          </cell>
        </row>
        <row r="108">
          <cell r="G108" t="str">
            <v>SSISP502018</v>
          </cell>
          <cell r="H108">
            <v>157</v>
          </cell>
        </row>
        <row r="109">
          <cell r="G109" t="str">
            <v>SSISJ20018</v>
          </cell>
          <cell r="H109">
            <v>172</v>
          </cell>
        </row>
        <row r="110">
          <cell r="G110" t="str">
            <v>SSISP140018</v>
          </cell>
          <cell r="H110">
            <v>157</v>
          </cell>
        </row>
        <row r="111">
          <cell r="G111" t="str">
            <v>SSISP161018</v>
          </cell>
          <cell r="H111">
            <v>157</v>
          </cell>
        </row>
        <row r="112">
          <cell r="G112" t="str">
            <v>SSISP218018</v>
          </cell>
          <cell r="H112">
            <v>150</v>
          </cell>
        </row>
        <row r="113">
          <cell r="G113" t="str">
            <v>SSISP618018</v>
          </cell>
          <cell r="H113">
            <v>157</v>
          </cell>
        </row>
        <row r="114">
          <cell r="G114" t="str">
            <v>SSISP363018</v>
          </cell>
          <cell r="H114">
            <v>157</v>
          </cell>
        </row>
        <row r="115">
          <cell r="G115" t="str">
            <v>SSISP253018</v>
          </cell>
          <cell r="H115">
            <v>61</v>
          </cell>
        </row>
        <row r="116">
          <cell r="G116" t="str">
            <v>SSISP293018</v>
          </cell>
          <cell r="H116">
            <v>157</v>
          </cell>
        </row>
        <row r="117">
          <cell r="G117" t="str">
            <v>SSISP211018</v>
          </cell>
          <cell r="H117">
            <v>157</v>
          </cell>
        </row>
        <row r="118">
          <cell r="G118" t="str">
            <v>SSISP366018</v>
          </cell>
          <cell r="H118">
            <v>157</v>
          </cell>
        </row>
        <row r="119">
          <cell r="G119" t="str">
            <v>SSISP132018</v>
          </cell>
          <cell r="H119">
            <v>157</v>
          </cell>
        </row>
        <row r="120">
          <cell r="G120" t="str">
            <v>SSISP393018</v>
          </cell>
          <cell r="H120">
            <v>157</v>
          </cell>
        </row>
        <row r="121">
          <cell r="G121" t="str">
            <v>SSISJ82018</v>
          </cell>
          <cell r="H121">
            <v>172</v>
          </cell>
        </row>
        <row r="122">
          <cell r="G122" t="str">
            <v>SSISP558018</v>
          </cell>
          <cell r="H122">
            <v>150</v>
          </cell>
        </row>
        <row r="123">
          <cell r="G123" t="str">
            <v>SSISP581018</v>
          </cell>
          <cell r="H123">
            <v>113</v>
          </cell>
        </row>
        <row r="124">
          <cell r="G124" t="str">
            <v>SSISP233018</v>
          </cell>
          <cell r="H124">
            <v>157</v>
          </cell>
        </row>
        <row r="125">
          <cell r="G125" t="str">
            <v>SSISP321018</v>
          </cell>
          <cell r="H125">
            <v>157</v>
          </cell>
        </row>
        <row r="126">
          <cell r="G126" t="str">
            <v>SSISJ137018</v>
          </cell>
          <cell r="H126">
            <v>200</v>
          </cell>
        </row>
        <row r="127">
          <cell r="G127" t="str">
            <v>SSISP391018</v>
          </cell>
          <cell r="H127">
            <v>157</v>
          </cell>
        </row>
        <row r="128">
          <cell r="G128" t="str">
            <v>SSISP183018</v>
          </cell>
          <cell r="H128">
            <v>157</v>
          </cell>
        </row>
        <row r="129">
          <cell r="G129" t="str">
            <v>SSISJ111018</v>
          </cell>
          <cell r="H129">
            <v>172</v>
          </cell>
        </row>
        <row r="130">
          <cell r="G130" t="str">
            <v>SSISP458018</v>
          </cell>
          <cell r="H130">
            <v>157</v>
          </cell>
        </row>
        <row r="131">
          <cell r="G131" t="str">
            <v>SSISP491018</v>
          </cell>
          <cell r="H131">
            <v>157</v>
          </cell>
        </row>
        <row r="132">
          <cell r="G132" t="str">
            <v>SSISJ121018</v>
          </cell>
          <cell r="H132">
            <v>172</v>
          </cell>
        </row>
        <row r="133">
          <cell r="G133" t="str">
            <v>SSISP348018</v>
          </cell>
          <cell r="H133">
            <v>157</v>
          </cell>
        </row>
        <row r="134">
          <cell r="G134" t="str">
            <v>SSISP300018</v>
          </cell>
          <cell r="H134">
            <v>157</v>
          </cell>
        </row>
        <row r="135">
          <cell r="G135" t="str">
            <v>SSISP487018</v>
          </cell>
          <cell r="H135">
            <v>157</v>
          </cell>
        </row>
        <row r="136">
          <cell r="G136" t="str">
            <v>SSISP358018</v>
          </cell>
          <cell r="H136">
            <v>157</v>
          </cell>
        </row>
        <row r="137">
          <cell r="G137" t="str">
            <v>SSISP212018</v>
          </cell>
          <cell r="H137">
            <v>103</v>
          </cell>
        </row>
        <row r="138">
          <cell r="G138" t="str">
            <v>SSISP305018</v>
          </cell>
          <cell r="H138">
            <v>157</v>
          </cell>
        </row>
        <row r="139">
          <cell r="G139" t="str">
            <v>SSISP146018</v>
          </cell>
          <cell r="H139">
            <v>157</v>
          </cell>
        </row>
        <row r="140">
          <cell r="G140" t="str">
            <v>SSISJ15018</v>
          </cell>
          <cell r="H140">
            <v>348</v>
          </cell>
        </row>
        <row r="141">
          <cell r="G141" t="str">
            <v>SSISJ142018</v>
          </cell>
          <cell r="H141">
            <v>530</v>
          </cell>
        </row>
        <row r="142">
          <cell r="G142" t="str">
            <v>SSISJ119018</v>
          </cell>
          <cell r="H142">
            <v>319</v>
          </cell>
        </row>
        <row r="143">
          <cell r="G143" t="str">
            <v>SSISP261018</v>
          </cell>
          <cell r="H143">
            <v>157</v>
          </cell>
        </row>
        <row r="144">
          <cell r="G144" t="str">
            <v>SSISP265018</v>
          </cell>
          <cell r="H144">
            <v>157</v>
          </cell>
        </row>
        <row r="145">
          <cell r="G145" t="str">
            <v>SSISP234018</v>
          </cell>
          <cell r="H145">
            <v>157</v>
          </cell>
        </row>
        <row r="146">
          <cell r="G146" t="str">
            <v>SSISP187018</v>
          </cell>
          <cell r="H146">
            <v>157</v>
          </cell>
        </row>
        <row r="147">
          <cell r="G147" t="str">
            <v>SSISJ5018</v>
          </cell>
          <cell r="H147">
            <v>172</v>
          </cell>
        </row>
        <row r="148">
          <cell r="G148" t="str">
            <v>SSISP398018</v>
          </cell>
          <cell r="H148">
            <v>87</v>
          </cell>
        </row>
        <row r="149">
          <cell r="G149" t="str">
            <v>SSISP298018</v>
          </cell>
          <cell r="H149">
            <v>103</v>
          </cell>
        </row>
        <row r="150">
          <cell r="G150" t="str">
            <v>SSISP495018</v>
          </cell>
          <cell r="H150">
            <v>157</v>
          </cell>
        </row>
        <row r="151">
          <cell r="G151" t="str">
            <v>SSISP499018</v>
          </cell>
          <cell r="H151">
            <v>157</v>
          </cell>
        </row>
        <row r="152">
          <cell r="G152" t="str">
            <v>SSISP312018</v>
          </cell>
          <cell r="H152">
            <v>154</v>
          </cell>
        </row>
        <row r="153">
          <cell r="G153" t="str">
            <v>SSISP517018</v>
          </cell>
          <cell r="H153">
            <v>73</v>
          </cell>
        </row>
        <row r="154">
          <cell r="G154" t="str">
            <v>SSISP309018</v>
          </cell>
          <cell r="H154">
            <v>77</v>
          </cell>
        </row>
        <row r="155">
          <cell r="G155" t="str">
            <v>SSISP509018</v>
          </cell>
          <cell r="H155">
            <v>100</v>
          </cell>
        </row>
        <row r="156">
          <cell r="G156" t="str">
            <v>SSISP583018</v>
          </cell>
          <cell r="H156">
            <v>154</v>
          </cell>
        </row>
        <row r="157">
          <cell r="G157" t="str">
            <v>SSISP354018</v>
          </cell>
          <cell r="H157">
            <v>103</v>
          </cell>
        </row>
        <row r="158">
          <cell r="G158" t="str">
            <v>SSISP632018</v>
          </cell>
          <cell r="H158">
            <v>103</v>
          </cell>
        </row>
        <row r="159">
          <cell r="G159" t="str">
            <v>SSISP153018</v>
          </cell>
          <cell r="H159">
            <v>154</v>
          </cell>
        </row>
        <row r="160">
          <cell r="G160" t="str">
            <v>SSISP191018</v>
          </cell>
          <cell r="H160">
            <v>157</v>
          </cell>
        </row>
        <row r="161">
          <cell r="G161" t="str">
            <v>SSISP311018</v>
          </cell>
          <cell r="H161">
            <v>157</v>
          </cell>
        </row>
        <row r="162">
          <cell r="G162" t="str">
            <v>SSISP147018</v>
          </cell>
          <cell r="H162">
            <v>157</v>
          </cell>
        </row>
        <row r="163">
          <cell r="G163" t="str">
            <v>SSISP260018</v>
          </cell>
          <cell r="H163">
            <v>157</v>
          </cell>
        </row>
        <row r="164">
          <cell r="G164" t="str">
            <v>SSISJ24018</v>
          </cell>
          <cell r="H164">
            <v>222</v>
          </cell>
        </row>
        <row r="165">
          <cell r="G165" t="str">
            <v>SSISP169018</v>
          </cell>
          <cell r="H165">
            <v>157</v>
          </cell>
        </row>
        <row r="166">
          <cell r="G166" t="str">
            <v>SSISP382018</v>
          </cell>
          <cell r="H166">
            <v>157</v>
          </cell>
        </row>
        <row r="167">
          <cell r="G167" t="str">
            <v>SSISP448018</v>
          </cell>
          <cell r="H167">
            <v>157</v>
          </cell>
        </row>
        <row r="168">
          <cell r="G168" t="str">
            <v>SSISP523018</v>
          </cell>
          <cell r="H168">
            <v>157</v>
          </cell>
        </row>
        <row r="169">
          <cell r="G169" t="str">
            <v>SSISP331018</v>
          </cell>
          <cell r="H169">
            <v>73</v>
          </cell>
        </row>
        <row r="170">
          <cell r="G170" t="str">
            <v>SSISJ134018</v>
          </cell>
          <cell r="H170">
            <v>203</v>
          </cell>
        </row>
        <row r="171">
          <cell r="G171" t="str">
            <v>SSISP605018</v>
          </cell>
          <cell r="H171">
            <v>154</v>
          </cell>
        </row>
        <row r="172">
          <cell r="G172" t="str">
            <v>SSISP317018</v>
          </cell>
          <cell r="H172">
            <v>154</v>
          </cell>
        </row>
        <row r="173">
          <cell r="G173" t="str">
            <v>SSISJ16018</v>
          </cell>
          <cell r="H173">
            <v>150</v>
          </cell>
        </row>
        <row r="174">
          <cell r="G174" t="str">
            <v>SSISP404018</v>
          </cell>
          <cell r="H174">
            <v>157</v>
          </cell>
        </row>
        <row r="175">
          <cell r="G175" t="str">
            <v>SSISJ89018</v>
          </cell>
          <cell r="H175">
            <v>172</v>
          </cell>
        </row>
        <row r="176">
          <cell r="G176" t="str">
            <v>SSISJ160018</v>
          </cell>
          <cell r="H176">
            <v>407</v>
          </cell>
        </row>
        <row r="177">
          <cell r="G177" t="str">
            <v>SSISP168018</v>
          </cell>
          <cell r="H177">
            <v>157</v>
          </cell>
        </row>
        <row r="178">
          <cell r="G178" t="str">
            <v>SSISP195018</v>
          </cell>
          <cell r="H178">
            <v>157</v>
          </cell>
        </row>
        <row r="179">
          <cell r="G179" t="str">
            <v>SSISP473018</v>
          </cell>
          <cell r="H179">
            <v>157</v>
          </cell>
        </row>
        <row r="180">
          <cell r="G180" t="str">
            <v>SSISP201018</v>
          </cell>
          <cell r="H180">
            <v>157</v>
          </cell>
        </row>
        <row r="181">
          <cell r="G181" t="str">
            <v>SSISP196018</v>
          </cell>
          <cell r="H181">
            <v>137</v>
          </cell>
        </row>
        <row r="182">
          <cell r="G182" t="str">
            <v>SSISJ116018</v>
          </cell>
          <cell r="H182">
            <v>100</v>
          </cell>
        </row>
        <row r="183">
          <cell r="G183" t="str">
            <v>SSISP594018</v>
          </cell>
          <cell r="H183">
            <v>113</v>
          </cell>
        </row>
        <row r="184">
          <cell r="G184" t="str">
            <v>SSISP411018</v>
          </cell>
          <cell r="H184">
            <v>157</v>
          </cell>
        </row>
        <row r="185">
          <cell r="G185" t="str">
            <v>SSISP297018</v>
          </cell>
          <cell r="H185">
            <v>157</v>
          </cell>
        </row>
        <row r="186">
          <cell r="G186" t="str">
            <v>SSISJ103018</v>
          </cell>
          <cell r="H186">
            <v>172</v>
          </cell>
        </row>
        <row r="187">
          <cell r="G187" t="str">
            <v>SSISP542018</v>
          </cell>
          <cell r="H187">
            <v>157</v>
          </cell>
        </row>
        <row r="188">
          <cell r="G188" t="str">
            <v>SSISP401018</v>
          </cell>
          <cell r="H188">
            <v>157</v>
          </cell>
        </row>
        <row r="189">
          <cell r="G189" t="str">
            <v>SSISJ97018</v>
          </cell>
          <cell r="H189">
            <v>172</v>
          </cell>
        </row>
        <row r="190">
          <cell r="G190" t="str">
            <v>SSISP459018</v>
          </cell>
          <cell r="H190">
            <v>157</v>
          </cell>
        </row>
        <row r="191">
          <cell r="G191" t="str">
            <v>SSISP257018</v>
          </cell>
          <cell r="H191">
            <v>157</v>
          </cell>
        </row>
        <row r="192">
          <cell r="G192" t="str">
            <v>SSISP91018</v>
          </cell>
          <cell r="H192">
            <v>157</v>
          </cell>
        </row>
        <row r="193">
          <cell r="G193" t="str">
            <v>SSISP644018</v>
          </cell>
          <cell r="H193">
            <v>289</v>
          </cell>
        </row>
        <row r="194">
          <cell r="G194" t="str">
            <v>SSISP49018</v>
          </cell>
          <cell r="H194">
            <v>157</v>
          </cell>
        </row>
        <row r="195">
          <cell r="G195" t="str">
            <v>SSISP270018</v>
          </cell>
          <cell r="H195">
            <v>287</v>
          </cell>
        </row>
        <row r="196">
          <cell r="G196" t="str">
            <v>SSISP490018</v>
          </cell>
          <cell r="H196">
            <v>284</v>
          </cell>
        </row>
        <row r="197">
          <cell r="G197" t="str">
            <v>SSISP44018</v>
          </cell>
          <cell r="H197">
            <v>157</v>
          </cell>
        </row>
        <row r="198">
          <cell r="G198" t="str">
            <v>SSISP77018</v>
          </cell>
          <cell r="H198">
            <v>157</v>
          </cell>
        </row>
        <row r="199">
          <cell r="G199" t="str">
            <v>SSISP107018</v>
          </cell>
          <cell r="H199">
            <v>157</v>
          </cell>
        </row>
        <row r="200">
          <cell r="G200" t="str">
            <v>SSISP8018</v>
          </cell>
          <cell r="H200">
            <v>164</v>
          </cell>
        </row>
        <row r="201">
          <cell r="G201" t="str">
            <v>SSISJ67018</v>
          </cell>
          <cell r="H201">
            <v>324</v>
          </cell>
        </row>
        <row r="202">
          <cell r="G202" t="str">
            <v>SSISP71018</v>
          </cell>
          <cell r="H202">
            <v>103</v>
          </cell>
        </row>
        <row r="203">
          <cell r="G203" t="str">
            <v>SSISP128018</v>
          </cell>
          <cell r="H203">
            <v>157</v>
          </cell>
        </row>
        <row r="204">
          <cell r="G204" t="str">
            <v>SSISP48018</v>
          </cell>
          <cell r="H204">
            <v>157</v>
          </cell>
        </row>
        <row r="205">
          <cell r="G205" t="str">
            <v>SSISP18018</v>
          </cell>
          <cell r="H205">
            <v>157</v>
          </cell>
        </row>
        <row r="206">
          <cell r="G206" t="str">
            <v>SSISP98018</v>
          </cell>
          <cell r="H206">
            <v>157</v>
          </cell>
        </row>
        <row r="207">
          <cell r="G207" t="str">
            <v>SSISP90018</v>
          </cell>
          <cell r="H207">
            <v>157</v>
          </cell>
        </row>
        <row r="208">
          <cell r="G208" t="str">
            <v>SSISP74018</v>
          </cell>
          <cell r="H208">
            <v>157</v>
          </cell>
        </row>
        <row r="209">
          <cell r="G209" t="str">
            <v>SSISP122018</v>
          </cell>
          <cell r="H209">
            <v>157</v>
          </cell>
        </row>
        <row r="210">
          <cell r="G210" t="str">
            <v>SSISP116018</v>
          </cell>
          <cell r="H210">
            <v>157</v>
          </cell>
        </row>
        <row r="211">
          <cell r="G211" t="str">
            <v>SSISP55018</v>
          </cell>
          <cell r="H211">
            <v>157</v>
          </cell>
        </row>
        <row r="212">
          <cell r="G212" t="str">
            <v>SSISP63018</v>
          </cell>
          <cell r="H212">
            <v>289</v>
          </cell>
        </row>
        <row r="213">
          <cell r="G213" t="str">
            <v>SSISP65018</v>
          </cell>
          <cell r="H213">
            <v>289</v>
          </cell>
        </row>
        <row r="214">
          <cell r="G214" t="str">
            <v>SSISP636018</v>
          </cell>
          <cell r="H214">
            <v>289</v>
          </cell>
        </row>
        <row r="215">
          <cell r="G215" t="str">
            <v>SSISP96018</v>
          </cell>
          <cell r="H215">
            <v>118</v>
          </cell>
        </row>
        <row r="216">
          <cell r="G216" t="str">
            <v>SSISP236018</v>
          </cell>
          <cell r="H216">
            <v>289</v>
          </cell>
        </row>
        <row r="217">
          <cell r="G217" t="str">
            <v>SSISP67018</v>
          </cell>
          <cell r="H217">
            <v>289</v>
          </cell>
        </row>
        <row r="218">
          <cell r="G218" t="str">
            <v>SSISP89018</v>
          </cell>
          <cell r="H218">
            <v>157</v>
          </cell>
        </row>
        <row r="219">
          <cell r="G219" t="str">
            <v>SSISP291018</v>
          </cell>
          <cell r="H219">
            <v>289</v>
          </cell>
        </row>
        <row r="220">
          <cell r="G220" t="str">
            <v>SSISP10018</v>
          </cell>
          <cell r="H220">
            <v>104</v>
          </cell>
        </row>
        <row r="221">
          <cell r="G221" t="str">
            <v>SSISP271018</v>
          </cell>
          <cell r="H221">
            <v>289</v>
          </cell>
        </row>
        <row r="222">
          <cell r="G222" t="str">
            <v>SSISP84018</v>
          </cell>
          <cell r="H222">
            <v>289</v>
          </cell>
        </row>
        <row r="223">
          <cell r="G223" t="str">
            <v>SSISP51018</v>
          </cell>
          <cell r="H223">
            <v>157</v>
          </cell>
        </row>
        <row r="224">
          <cell r="G224" t="str">
            <v>SSISP130018</v>
          </cell>
          <cell r="H224">
            <v>157</v>
          </cell>
        </row>
        <row r="225">
          <cell r="G225" t="str">
            <v>SSISP86018</v>
          </cell>
          <cell r="H225">
            <v>289</v>
          </cell>
        </row>
        <row r="226">
          <cell r="G226" t="str">
            <v>SSISP62018</v>
          </cell>
          <cell r="H226">
            <v>289</v>
          </cell>
        </row>
        <row r="227">
          <cell r="G227" t="str">
            <v>SSISP515018</v>
          </cell>
          <cell r="H227">
            <v>289</v>
          </cell>
        </row>
        <row r="228">
          <cell r="G228" t="str">
            <v>SSISJ1018</v>
          </cell>
          <cell r="H228">
            <v>324</v>
          </cell>
        </row>
        <row r="229">
          <cell r="G229" t="str">
            <v>SSISP538018</v>
          </cell>
          <cell r="H229">
            <v>289</v>
          </cell>
        </row>
        <row r="230">
          <cell r="G230" t="str">
            <v>SSISJ39018</v>
          </cell>
          <cell r="H230">
            <v>324</v>
          </cell>
        </row>
        <row r="231">
          <cell r="G231" t="str">
            <v>SSISP559018</v>
          </cell>
          <cell r="H231">
            <v>289</v>
          </cell>
        </row>
        <row r="232">
          <cell r="G232" t="str">
            <v>SSISP422018</v>
          </cell>
          <cell r="H232">
            <v>289</v>
          </cell>
        </row>
        <row r="233">
          <cell r="G233" t="str">
            <v>SSISP34018</v>
          </cell>
          <cell r="H233">
            <v>157</v>
          </cell>
        </row>
        <row r="234">
          <cell r="G234" t="str">
            <v>SSISP370018</v>
          </cell>
          <cell r="H234">
            <v>289</v>
          </cell>
        </row>
        <row r="235">
          <cell r="G235" t="str">
            <v>SSISP202018</v>
          </cell>
          <cell r="H235">
            <v>280</v>
          </cell>
        </row>
        <row r="236">
          <cell r="G236" t="str">
            <v>SSISJ51018</v>
          </cell>
          <cell r="H236">
            <v>324</v>
          </cell>
        </row>
        <row r="237">
          <cell r="G237" t="str">
            <v>SSISP389018</v>
          </cell>
          <cell r="H237">
            <v>157</v>
          </cell>
        </row>
        <row r="238">
          <cell r="G238" t="str">
            <v>SSISP105018</v>
          </cell>
          <cell r="H238">
            <v>157</v>
          </cell>
        </row>
        <row r="239">
          <cell r="G239" t="str">
            <v>SSISJ139018</v>
          </cell>
          <cell r="H239">
            <v>750</v>
          </cell>
        </row>
        <row r="240">
          <cell r="G240" t="str">
            <v>SSISJ41018</v>
          </cell>
          <cell r="H240">
            <v>172</v>
          </cell>
        </row>
        <row r="241">
          <cell r="G241" t="str">
            <v>SSISJ49018</v>
          </cell>
          <cell r="H241">
            <v>172</v>
          </cell>
        </row>
        <row r="242">
          <cell r="G242" t="str">
            <v>SSISJ113018</v>
          </cell>
          <cell r="H242">
            <v>217</v>
          </cell>
        </row>
        <row r="243">
          <cell r="G243" t="str">
            <v>SSISP420018</v>
          </cell>
          <cell r="H243">
            <v>204</v>
          </cell>
        </row>
        <row r="244">
          <cell r="G244" t="str">
            <v>SSISP369018</v>
          </cell>
          <cell r="H244">
            <v>204</v>
          </cell>
        </row>
        <row r="245">
          <cell r="G245" t="str">
            <v>SSISP513018</v>
          </cell>
          <cell r="H245">
            <v>195</v>
          </cell>
        </row>
        <row r="246">
          <cell r="G246" t="str">
            <v>SSISJ74018</v>
          </cell>
          <cell r="H246">
            <v>219</v>
          </cell>
        </row>
        <row r="247">
          <cell r="G247" t="str">
            <v>SSISP3018</v>
          </cell>
          <cell r="H247">
            <v>157</v>
          </cell>
        </row>
        <row r="248">
          <cell r="G248" t="str">
            <v>SSISP489018</v>
          </cell>
          <cell r="H248">
            <v>204</v>
          </cell>
        </row>
        <row r="249">
          <cell r="G249" t="str">
            <v>SSISJ101018</v>
          </cell>
          <cell r="H249">
            <v>172</v>
          </cell>
        </row>
        <row r="250">
          <cell r="G250" t="str">
            <v>SSISP493018</v>
          </cell>
          <cell r="H250">
            <v>157</v>
          </cell>
        </row>
        <row r="251">
          <cell r="G251" t="str">
            <v>SSISP462018</v>
          </cell>
          <cell r="H251">
            <v>157</v>
          </cell>
        </row>
        <row r="252">
          <cell r="G252" t="str">
            <v>SSISP359018</v>
          </cell>
          <cell r="H252">
            <v>157</v>
          </cell>
        </row>
        <row r="253">
          <cell r="G253" t="str">
            <v>SSISJ78018</v>
          </cell>
          <cell r="H253">
            <v>172</v>
          </cell>
        </row>
        <row r="254">
          <cell r="G254" t="str">
            <v>SSISP553018</v>
          </cell>
          <cell r="H254">
            <v>157</v>
          </cell>
        </row>
        <row r="255">
          <cell r="G255" t="str">
            <v>SSISP246018</v>
          </cell>
          <cell r="H255">
            <v>157</v>
          </cell>
        </row>
        <row r="256">
          <cell r="G256" t="str">
            <v>SSISP416018</v>
          </cell>
          <cell r="H256">
            <v>157</v>
          </cell>
        </row>
        <row r="257">
          <cell r="G257" t="str">
            <v>SSISP340018</v>
          </cell>
          <cell r="H257">
            <v>157</v>
          </cell>
        </row>
        <row r="258">
          <cell r="G258" t="str">
            <v>SSISP530018</v>
          </cell>
          <cell r="H258">
            <v>157</v>
          </cell>
        </row>
        <row r="259">
          <cell r="G259" t="str">
            <v>SSISP424018</v>
          </cell>
          <cell r="H259">
            <v>161</v>
          </cell>
        </row>
        <row r="260">
          <cell r="G260" t="str">
            <v>SSISJ2018</v>
          </cell>
          <cell r="H260">
            <v>172</v>
          </cell>
        </row>
        <row r="261">
          <cell r="G261" t="str">
            <v>SSISP343018</v>
          </cell>
          <cell r="H261">
            <v>157</v>
          </cell>
        </row>
        <row r="262">
          <cell r="G262" t="str">
            <v>SSISJ118018</v>
          </cell>
          <cell r="H262">
            <v>172</v>
          </cell>
        </row>
        <row r="263">
          <cell r="G263" t="str">
            <v>SSISP229018</v>
          </cell>
          <cell r="H263">
            <v>157</v>
          </cell>
        </row>
        <row r="264">
          <cell r="G264" t="str">
            <v>SSISJ54018</v>
          </cell>
          <cell r="H264">
            <v>172</v>
          </cell>
        </row>
        <row r="265">
          <cell r="G265" t="str">
            <v>SSISP578018</v>
          </cell>
          <cell r="H265">
            <v>157</v>
          </cell>
        </row>
        <row r="266">
          <cell r="G266" t="str">
            <v>SSISP434018</v>
          </cell>
          <cell r="H266">
            <v>157</v>
          </cell>
        </row>
        <row r="267">
          <cell r="G267" t="str">
            <v>SSISP609018</v>
          </cell>
          <cell r="H267">
            <v>107</v>
          </cell>
        </row>
        <row r="268">
          <cell r="G268" t="str">
            <v>SSISJ52018</v>
          </cell>
          <cell r="H268">
            <v>172</v>
          </cell>
        </row>
        <row r="269">
          <cell r="G269" t="str">
            <v>SSISP207018</v>
          </cell>
          <cell r="H269">
            <v>157</v>
          </cell>
        </row>
        <row r="270">
          <cell r="G270" t="str">
            <v>SSISP355018</v>
          </cell>
          <cell r="H270">
            <v>157</v>
          </cell>
        </row>
        <row r="271">
          <cell r="G271" t="str">
            <v>SSISJ104018</v>
          </cell>
          <cell r="H271">
            <v>172</v>
          </cell>
        </row>
        <row r="272">
          <cell r="G272" t="str">
            <v>SSISP172018</v>
          </cell>
          <cell r="H272">
            <v>157</v>
          </cell>
        </row>
        <row r="273">
          <cell r="G273" t="str">
            <v>SSISP213018</v>
          </cell>
          <cell r="H273">
            <v>172</v>
          </cell>
        </row>
        <row r="274">
          <cell r="G274" t="str">
            <v>SSISJ127018</v>
          </cell>
          <cell r="H274">
            <v>143</v>
          </cell>
        </row>
        <row r="275">
          <cell r="G275" t="str">
            <v>SSISP619018</v>
          </cell>
          <cell r="H275">
            <v>157</v>
          </cell>
        </row>
        <row r="276">
          <cell r="G276" t="str">
            <v>SSISP263018</v>
          </cell>
          <cell r="H276">
            <v>157</v>
          </cell>
        </row>
        <row r="277">
          <cell r="G277" t="str">
            <v>SSISJ95018</v>
          </cell>
          <cell r="H277">
            <v>172</v>
          </cell>
        </row>
        <row r="278">
          <cell r="G278" t="str">
            <v>SSISJ23018</v>
          </cell>
          <cell r="H278">
            <v>172</v>
          </cell>
        </row>
        <row r="279">
          <cell r="G279" t="str">
            <v>SSISP549018</v>
          </cell>
          <cell r="H279">
            <v>103</v>
          </cell>
        </row>
        <row r="280">
          <cell r="G280" t="str">
            <v>SSISP480018</v>
          </cell>
          <cell r="H280">
            <v>157</v>
          </cell>
        </row>
        <row r="281">
          <cell r="G281" t="str">
            <v>SSISP206018</v>
          </cell>
          <cell r="H281">
            <v>157</v>
          </cell>
        </row>
        <row r="282">
          <cell r="G282" t="str">
            <v>SSISP449018</v>
          </cell>
          <cell r="H282">
            <v>157</v>
          </cell>
        </row>
        <row r="283">
          <cell r="G283" t="str">
            <v>SSISP56018</v>
          </cell>
          <cell r="H283">
            <v>157</v>
          </cell>
        </row>
        <row r="284">
          <cell r="G284" t="str">
            <v>SSISP29018</v>
          </cell>
          <cell r="H284">
            <v>157</v>
          </cell>
        </row>
        <row r="285">
          <cell r="G285" t="str">
            <v>SSISP9018</v>
          </cell>
          <cell r="H285">
            <v>157</v>
          </cell>
        </row>
        <row r="286">
          <cell r="G286" t="str">
            <v>SSISP109018</v>
          </cell>
          <cell r="H286">
            <v>157</v>
          </cell>
        </row>
        <row r="287">
          <cell r="G287" t="str">
            <v>SSISP100018</v>
          </cell>
          <cell r="H287">
            <v>154</v>
          </cell>
        </row>
        <row r="288">
          <cell r="G288" t="str">
            <v>SSISP99018</v>
          </cell>
          <cell r="H288">
            <v>157</v>
          </cell>
        </row>
        <row r="289">
          <cell r="G289" t="str">
            <v>SSISP2018</v>
          </cell>
          <cell r="H289">
            <v>157</v>
          </cell>
        </row>
        <row r="290">
          <cell r="G290" t="str">
            <v>SSISP647018</v>
          </cell>
          <cell r="H290">
            <v>244</v>
          </cell>
        </row>
        <row r="291">
          <cell r="G291" t="str">
            <v>SSISP78018</v>
          </cell>
          <cell r="H291">
            <v>157</v>
          </cell>
        </row>
        <row r="292">
          <cell r="G292" t="str">
            <v>SSISP95018</v>
          </cell>
          <cell r="H292">
            <v>157</v>
          </cell>
        </row>
        <row r="293">
          <cell r="G293" t="str">
            <v>SSISP103018</v>
          </cell>
          <cell r="H293">
            <v>157</v>
          </cell>
        </row>
        <row r="294">
          <cell r="G294" t="str">
            <v>SSISP59018</v>
          </cell>
          <cell r="H294">
            <v>157</v>
          </cell>
        </row>
        <row r="295">
          <cell r="G295" t="str">
            <v>SSISP123018</v>
          </cell>
          <cell r="H295">
            <v>157</v>
          </cell>
        </row>
        <row r="296">
          <cell r="G296" t="str">
            <v>SSISP118018</v>
          </cell>
          <cell r="H296">
            <v>157</v>
          </cell>
        </row>
        <row r="297">
          <cell r="G297" t="str">
            <v>SSISP26018</v>
          </cell>
          <cell r="H297">
            <v>244</v>
          </cell>
        </row>
        <row r="298">
          <cell r="G298" t="str">
            <v>SSISP93018</v>
          </cell>
          <cell r="H298">
            <v>157</v>
          </cell>
        </row>
        <row r="299">
          <cell r="G299" t="str">
            <v>SSISP81018</v>
          </cell>
          <cell r="H299">
            <v>157</v>
          </cell>
        </row>
        <row r="300">
          <cell r="G300" t="str">
            <v>SSISP35018</v>
          </cell>
          <cell r="H300">
            <v>157</v>
          </cell>
        </row>
        <row r="301">
          <cell r="G301" t="str">
            <v>SSISP368018</v>
          </cell>
          <cell r="H301">
            <v>289</v>
          </cell>
        </row>
        <row r="302">
          <cell r="G302" t="str">
            <v>SSISP308018</v>
          </cell>
          <cell r="H302">
            <v>289</v>
          </cell>
        </row>
        <row r="303">
          <cell r="G303" t="str">
            <v>SSISP514018</v>
          </cell>
          <cell r="H303">
            <v>289</v>
          </cell>
        </row>
        <row r="304">
          <cell r="G304" t="str">
            <v>SSISP131018</v>
          </cell>
          <cell r="H304">
            <v>289</v>
          </cell>
        </row>
        <row r="305">
          <cell r="G305" t="str">
            <v>SSISP101018</v>
          </cell>
          <cell r="H305">
            <v>157</v>
          </cell>
        </row>
        <row r="306">
          <cell r="G306" t="str">
            <v>SSISP19018</v>
          </cell>
          <cell r="H306">
            <v>157</v>
          </cell>
        </row>
        <row r="307">
          <cell r="G307" t="str">
            <v>SSISP31018</v>
          </cell>
          <cell r="H307">
            <v>157</v>
          </cell>
        </row>
        <row r="308">
          <cell r="G308" t="str">
            <v>SSISP37018</v>
          </cell>
          <cell r="H308">
            <v>157</v>
          </cell>
        </row>
        <row r="309">
          <cell r="G309" t="str">
            <v>SSISP323018</v>
          </cell>
          <cell r="H309">
            <v>289</v>
          </cell>
        </row>
        <row r="310">
          <cell r="G310" t="str">
            <v>SSISP11018</v>
          </cell>
          <cell r="H310">
            <v>107</v>
          </cell>
        </row>
        <row r="311">
          <cell r="G311" t="str">
            <v>SSISP21018</v>
          </cell>
          <cell r="H311">
            <v>157</v>
          </cell>
        </row>
        <row r="312">
          <cell r="G312" t="str">
            <v>SSISP28018</v>
          </cell>
          <cell r="H312">
            <v>157</v>
          </cell>
        </row>
        <row r="313">
          <cell r="G313" t="str">
            <v>SSISP76018</v>
          </cell>
          <cell r="H313">
            <v>157</v>
          </cell>
        </row>
        <row r="314">
          <cell r="G314" t="str">
            <v>SSISP38018</v>
          </cell>
          <cell r="H314">
            <v>44</v>
          </cell>
        </row>
        <row r="315">
          <cell r="G315" t="str">
            <v>SSISP85018</v>
          </cell>
          <cell r="H315">
            <v>289</v>
          </cell>
        </row>
        <row r="316">
          <cell r="G316" t="str">
            <v>SSISP57018</v>
          </cell>
          <cell r="H316">
            <v>157</v>
          </cell>
        </row>
        <row r="317">
          <cell r="G317" t="str">
            <v>SSISP124018</v>
          </cell>
          <cell r="H317">
            <v>157</v>
          </cell>
        </row>
        <row r="318">
          <cell r="G318" t="str">
            <v>SSISP106018</v>
          </cell>
          <cell r="H318">
            <v>157</v>
          </cell>
        </row>
        <row r="319">
          <cell r="G319" t="str">
            <v>SSISP73018</v>
          </cell>
          <cell r="H319">
            <v>157</v>
          </cell>
        </row>
        <row r="320">
          <cell r="G320" t="str">
            <v>SSISP50018</v>
          </cell>
          <cell r="H320">
            <v>157</v>
          </cell>
        </row>
        <row r="321">
          <cell r="G321" t="str">
            <v>SSISP40018</v>
          </cell>
          <cell r="H321">
            <v>157</v>
          </cell>
        </row>
        <row r="322">
          <cell r="G322" t="str">
            <v>SSISP121018</v>
          </cell>
          <cell r="H322">
            <v>157</v>
          </cell>
        </row>
        <row r="323">
          <cell r="G323" t="str">
            <v>SSISP516018</v>
          </cell>
          <cell r="H323">
            <v>289</v>
          </cell>
        </row>
        <row r="324">
          <cell r="G324" t="str">
            <v>SSISP88018</v>
          </cell>
          <cell r="H324">
            <v>289</v>
          </cell>
        </row>
        <row r="325">
          <cell r="G325" t="str">
            <v>SSISP64018</v>
          </cell>
          <cell r="H325">
            <v>289</v>
          </cell>
        </row>
        <row r="326">
          <cell r="G326" t="str">
            <v>SSISP36018</v>
          </cell>
          <cell r="H326">
            <v>297</v>
          </cell>
        </row>
        <row r="327">
          <cell r="G327" t="str">
            <v>SSISP79018</v>
          </cell>
          <cell r="H327">
            <v>157</v>
          </cell>
        </row>
        <row r="328">
          <cell r="G328" t="str">
            <v>SSISP80018</v>
          </cell>
          <cell r="H328">
            <v>157</v>
          </cell>
        </row>
        <row r="329">
          <cell r="G329" t="str">
            <v>SSISP92018</v>
          </cell>
          <cell r="H329">
            <v>157</v>
          </cell>
        </row>
        <row r="330">
          <cell r="G330" t="str">
            <v>SSISP575018</v>
          </cell>
          <cell r="H330">
            <v>153</v>
          </cell>
        </row>
        <row r="331">
          <cell r="G331" t="str">
            <v>SSISP535018</v>
          </cell>
          <cell r="H331">
            <v>157</v>
          </cell>
        </row>
        <row r="332">
          <cell r="G332" t="str">
            <v>SSISP119018</v>
          </cell>
          <cell r="H332">
            <v>157</v>
          </cell>
        </row>
        <row r="333">
          <cell r="G333" t="str">
            <v>SSISP417018</v>
          </cell>
          <cell r="H333">
            <v>157</v>
          </cell>
        </row>
        <row r="334">
          <cell r="G334" t="str">
            <v>SSISJ93018</v>
          </cell>
          <cell r="H334">
            <v>172</v>
          </cell>
        </row>
        <row r="335">
          <cell r="G335" t="str">
            <v>SSISJ94018</v>
          </cell>
          <cell r="H335">
            <v>172</v>
          </cell>
        </row>
        <row r="336">
          <cell r="G336" t="str">
            <v>SSISP403018</v>
          </cell>
          <cell r="H336">
            <v>157</v>
          </cell>
        </row>
        <row r="337">
          <cell r="G337" t="str">
            <v>SSISJ102018</v>
          </cell>
          <cell r="H337">
            <v>172</v>
          </cell>
        </row>
        <row r="338">
          <cell r="G338" t="str">
            <v>SSISP497018</v>
          </cell>
          <cell r="H338">
            <v>157</v>
          </cell>
        </row>
        <row r="339">
          <cell r="G339" t="str">
            <v>SSISP388018</v>
          </cell>
          <cell r="H339">
            <v>157</v>
          </cell>
        </row>
        <row r="340">
          <cell r="G340" t="str">
            <v>SSISP582018</v>
          </cell>
          <cell r="H340">
            <v>157</v>
          </cell>
        </row>
        <row r="341">
          <cell r="G341" t="str">
            <v>SSISP313018</v>
          </cell>
          <cell r="H341">
            <v>157</v>
          </cell>
        </row>
        <row r="342">
          <cell r="G342" t="str">
            <v>SSISP440018</v>
          </cell>
          <cell r="H342">
            <v>117</v>
          </cell>
        </row>
        <row r="343">
          <cell r="G343" t="str">
            <v>SSISJ123018</v>
          </cell>
          <cell r="H343">
            <v>172</v>
          </cell>
        </row>
        <row r="344">
          <cell r="G344" t="str">
            <v>SSISP640018</v>
          </cell>
          <cell r="H344">
            <v>289</v>
          </cell>
        </row>
        <row r="345">
          <cell r="G345" t="str">
            <v>SSISP562018</v>
          </cell>
          <cell r="H345">
            <v>154</v>
          </cell>
        </row>
        <row r="346">
          <cell r="G346" t="str">
            <v>SSISP649018</v>
          </cell>
          <cell r="H346">
            <v>289</v>
          </cell>
        </row>
        <row r="347">
          <cell r="G347" t="str">
            <v>SSISJ144018</v>
          </cell>
          <cell r="H347">
            <v>491</v>
          </cell>
        </row>
        <row r="348">
          <cell r="G348" t="str">
            <v>SSISP584018</v>
          </cell>
          <cell r="H348">
            <v>154</v>
          </cell>
        </row>
        <row r="349">
          <cell r="G349" t="str">
            <v>SSISP276018</v>
          </cell>
          <cell r="H349">
            <v>150</v>
          </cell>
        </row>
        <row r="350">
          <cell r="G350" t="str">
            <v>SSISP135018</v>
          </cell>
          <cell r="H350">
            <v>103</v>
          </cell>
        </row>
        <row r="351">
          <cell r="G351" t="str">
            <v>SSISP289018</v>
          </cell>
          <cell r="H351">
            <v>157</v>
          </cell>
        </row>
        <row r="352">
          <cell r="G352" t="str">
            <v>SSISP301018</v>
          </cell>
          <cell r="H352">
            <v>157</v>
          </cell>
        </row>
        <row r="353">
          <cell r="G353" t="str">
            <v>SSISP248018</v>
          </cell>
          <cell r="H353">
            <v>153</v>
          </cell>
        </row>
        <row r="354">
          <cell r="G354" t="str">
            <v>SSISP141018</v>
          </cell>
          <cell r="H354">
            <v>103</v>
          </cell>
        </row>
        <row r="355">
          <cell r="G355" t="str">
            <v>SSISP349018</v>
          </cell>
          <cell r="H355">
            <v>104</v>
          </cell>
        </row>
        <row r="356">
          <cell r="G356" t="str">
            <v>SSISP467018</v>
          </cell>
          <cell r="H356">
            <v>157</v>
          </cell>
        </row>
        <row r="357">
          <cell r="G357" t="str">
            <v>SSISJ98018</v>
          </cell>
          <cell r="H357">
            <v>169</v>
          </cell>
        </row>
        <row r="358">
          <cell r="G358" t="str">
            <v>SSISP521018</v>
          </cell>
          <cell r="H358">
            <v>154</v>
          </cell>
        </row>
        <row r="359">
          <cell r="G359" t="str">
            <v>SSISP30018</v>
          </cell>
          <cell r="H359">
            <v>154</v>
          </cell>
        </row>
        <row r="360">
          <cell r="G360" t="str">
            <v>SSISP225018</v>
          </cell>
          <cell r="H360">
            <v>157</v>
          </cell>
        </row>
        <row r="361">
          <cell r="G361" t="str">
            <v>SSISP453018</v>
          </cell>
          <cell r="H361">
            <v>157</v>
          </cell>
        </row>
        <row r="362">
          <cell r="G362" t="str">
            <v>SSISP33018</v>
          </cell>
          <cell r="H362">
            <v>157</v>
          </cell>
        </row>
        <row r="363">
          <cell r="G363" t="str">
            <v>SSISJ143018</v>
          </cell>
          <cell r="H363">
            <v>491</v>
          </cell>
        </row>
        <row r="364">
          <cell r="G364" t="str">
            <v>SSISP345018</v>
          </cell>
          <cell r="H364">
            <v>157</v>
          </cell>
        </row>
        <row r="365">
          <cell r="G365" t="str">
            <v>SSISP465018</v>
          </cell>
          <cell r="H365">
            <v>157</v>
          </cell>
        </row>
        <row r="366">
          <cell r="G366" t="str">
            <v>SSISP400018</v>
          </cell>
          <cell r="H366">
            <v>157</v>
          </cell>
        </row>
        <row r="367">
          <cell r="G367" t="str">
            <v>SSISP478018</v>
          </cell>
          <cell r="H367">
            <v>103</v>
          </cell>
        </row>
        <row r="368">
          <cell r="G368" t="str">
            <v>SSISP162018</v>
          </cell>
          <cell r="H368">
            <v>107</v>
          </cell>
        </row>
        <row r="369">
          <cell r="G369" t="str">
            <v>SSISP376018</v>
          </cell>
          <cell r="H369">
            <v>157</v>
          </cell>
        </row>
        <row r="370">
          <cell r="G370" t="str">
            <v>SSISP353018</v>
          </cell>
          <cell r="H370">
            <v>157</v>
          </cell>
        </row>
        <row r="371">
          <cell r="G371" t="str">
            <v>SSISP527018</v>
          </cell>
          <cell r="H371">
            <v>103</v>
          </cell>
        </row>
        <row r="372">
          <cell r="G372" t="str">
            <v>SSISP127018</v>
          </cell>
          <cell r="H372">
            <v>160</v>
          </cell>
        </row>
        <row r="373">
          <cell r="G373" t="str">
            <v>SSISP129018</v>
          </cell>
          <cell r="H373">
            <v>259</v>
          </cell>
        </row>
        <row r="374">
          <cell r="G374" t="str">
            <v>SSISP541018</v>
          </cell>
          <cell r="H374">
            <v>77</v>
          </cell>
        </row>
        <row r="375">
          <cell r="G375" t="str">
            <v>SSISP319018</v>
          </cell>
          <cell r="H375">
            <v>107</v>
          </cell>
        </row>
        <row r="376">
          <cell r="G376" t="str">
            <v>SSISP266018</v>
          </cell>
          <cell r="H376">
            <v>107</v>
          </cell>
        </row>
        <row r="377">
          <cell r="G377" t="str">
            <v>SSISP528018</v>
          </cell>
          <cell r="H377">
            <v>157</v>
          </cell>
        </row>
        <row r="378">
          <cell r="G378" t="str">
            <v>SSISJ45018</v>
          </cell>
          <cell r="H378">
            <v>170</v>
          </cell>
        </row>
        <row r="379">
          <cell r="G379" t="str">
            <v>SSISP310018</v>
          </cell>
          <cell r="H379">
            <v>157</v>
          </cell>
        </row>
        <row r="380">
          <cell r="G380" t="str">
            <v>SSISJ8018</v>
          </cell>
          <cell r="H380">
            <v>172</v>
          </cell>
        </row>
        <row r="381">
          <cell r="G381" t="str">
            <v>SSISP603018</v>
          </cell>
          <cell r="H381">
            <v>154</v>
          </cell>
        </row>
        <row r="382">
          <cell r="G382" t="str">
            <v>SSISJ21018</v>
          </cell>
          <cell r="H382">
            <v>172</v>
          </cell>
        </row>
        <row r="383">
          <cell r="G383" t="str">
            <v>SSISP650018</v>
          </cell>
          <cell r="H383">
            <v>289</v>
          </cell>
        </row>
        <row r="384">
          <cell r="G384" t="str">
            <v>SSISP302018</v>
          </cell>
          <cell r="H384">
            <v>157</v>
          </cell>
        </row>
        <row r="385">
          <cell r="G385" t="str">
            <v>SSISP414018</v>
          </cell>
          <cell r="H385">
            <v>157</v>
          </cell>
        </row>
        <row r="386">
          <cell r="G386" t="str">
            <v>SSISP344018</v>
          </cell>
          <cell r="H386">
            <v>154</v>
          </cell>
        </row>
        <row r="387">
          <cell r="G387" t="str">
            <v>SSISP481018</v>
          </cell>
          <cell r="H387">
            <v>114</v>
          </cell>
        </row>
        <row r="388">
          <cell r="G388" t="str">
            <v>SSISP547018</v>
          </cell>
          <cell r="H388">
            <v>107</v>
          </cell>
        </row>
        <row r="389">
          <cell r="G389" t="str">
            <v>SSISP628018</v>
          </cell>
          <cell r="H389">
            <v>83</v>
          </cell>
        </row>
        <row r="390">
          <cell r="G390" t="str">
            <v>SSISJ136018</v>
          </cell>
          <cell r="H390">
            <v>491</v>
          </cell>
        </row>
        <row r="391">
          <cell r="G391" t="str">
            <v>SSISP457018</v>
          </cell>
          <cell r="H391">
            <v>111</v>
          </cell>
        </row>
        <row r="392">
          <cell r="G392" t="str">
            <v>SSISP198018</v>
          </cell>
          <cell r="H392">
            <v>107</v>
          </cell>
        </row>
        <row r="393">
          <cell r="G393" t="str">
            <v>SSISP318018</v>
          </cell>
          <cell r="H393">
            <v>107</v>
          </cell>
        </row>
        <row r="394">
          <cell r="G394" t="str">
            <v>SSISP463018</v>
          </cell>
          <cell r="H394">
            <v>154</v>
          </cell>
        </row>
        <row r="395">
          <cell r="G395" t="str">
            <v>SSISP394018</v>
          </cell>
          <cell r="H395">
            <v>111</v>
          </cell>
        </row>
        <row r="396">
          <cell r="G396" t="str">
            <v>SSISJ60018</v>
          </cell>
          <cell r="H396">
            <v>172</v>
          </cell>
        </row>
        <row r="397">
          <cell r="G397" t="str">
            <v>SSISP149018</v>
          </cell>
          <cell r="H397">
            <v>157</v>
          </cell>
        </row>
        <row r="398">
          <cell r="G398" t="str">
            <v>SSISP192018</v>
          </cell>
          <cell r="H398">
            <v>23</v>
          </cell>
        </row>
        <row r="399">
          <cell r="G399" t="str">
            <v>SSISP566018</v>
          </cell>
          <cell r="H399">
            <v>103</v>
          </cell>
        </row>
        <row r="400">
          <cell r="G400" t="str">
            <v>SSISP554018</v>
          </cell>
          <cell r="H400">
            <v>153</v>
          </cell>
        </row>
        <row r="401">
          <cell r="G401" t="str">
            <v>SSISJ92018</v>
          </cell>
          <cell r="H401">
            <v>233</v>
          </cell>
        </row>
        <row r="402">
          <cell r="G402" t="str">
            <v>SSISP255018</v>
          </cell>
          <cell r="H402">
            <v>157</v>
          </cell>
        </row>
        <row r="403">
          <cell r="G403" t="str">
            <v>SSISP626018</v>
          </cell>
          <cell r="H403">
            <v>157</v>
          </cell>
        </row>
        <row r="404">
          <cell r="G404" t="str">
            <v>SSISJ77018</v>
          </cell>
          <cell r="H404">
            <v>172</v>
          </cell>
        </row>
        <row r="405">
          <cell r="G405" t="str">
            <v>SSISP252018</v>
          </cell>
          <cell r="H405">
            <v>157</v>
          </cell>
        </row>
        <row r="406">
          <cell r="G406" t="str">
            <v>SSISP518018</v>
          </cell>
          <cell r="H406">
            <v>161</v>
          </cell>
        </row>
        <row r="407">
          <cell r="G407" t="str">
            <v>SSISP415018</v>
          </cell>
          <cell r="H407">
            <v>153</v>
          </cell>
        </row>
        <row r="408">
          <cell r="G408" t="str">
            <v>SSISP651018</v>
          </cell>
          <cell r="H408">
            <v>285</v>
          </cell>
        </row>
        <row r="409">
          <cell r="G409" t="str">
            <v>SSSP652018</v>
          </cell>
          <cell r="H409">
            <v>285</v>
          </cell>
        </row>
        <row r="410">
          <cell r="G410" t="str">
            <v>SSISJ34018</v>
          </cell>
          <cell r="H410">
            <v>168</v>
          </cell>
        </row>
        <row r="411">
          <cell r="G411" t="str">
            <v>SSISP600018</v>
          </cell>
          <cell r="H411">
            <v>153</v>
          </cell>
        </row>
        <row r="412">
          <cell r="G412" t="str">
            <v>SSISP155018</v>
          </cell>
          <cell r="H412">
            <v>153</v>
          </cell>
        </row>
        <row r="413">
          <cell r="G413" t="str">
            <v>SSISP39018</v>
          </cell>
          <cell r="H413">
            <v>113</v>
          </cell>
        </row>
        <row r="414">
          <cell r="G414" t="str">
            <v>SSISP441018</v>
          </cell>
          <cell r="H414">
            <v>113</v>
          </cell>
        </row>
        <row r="415">
          <cell r="G415" t="str">
            <v>SSISP399018</v>
          </cell>
          <cell r="H415">
            <v>94</v>
          </cell>
        </row>
        <row r="416">
          <cell r="G416" t="str">
            <v>SSISP329018</v>
          </cell>
          <cell r="H416">
            <v>153</v>
          </cell>
        </row>
        <row r="417">
          <cell r="G417" t="str">
            <v>SSISP653018</v>
          </cell>
          <cell r="H417">
            <v>153</v>
          </cell>
        </row>
        <row r="418">
          <cell r="G418" t="str">
            <v>SSISP274018</v>
          </cell>
          <cell r="H418">
            <v>154</v>
          </cell>
        </row>
        <row r="419">
          <cell r="G419" t="str">
            <v>SSISP69018</v>
          </cell>
          <cell r="H419">
            <v>154</v>
          </cell>
        </row>
        <row r="420">
          <cell r="G420" t="str">
            <v>SSISJ115018</v>
          </cell>
          <cell r="H420">
            <v>169</v>
          </cell>
        </row>
        <row r="421">
          <cell r="G421" t="str">
            <v>SSISP374018</v>
          </cell>
          <cell r="H421">
            <v>337</v>
          </cell>
        </row>
        <row r="422">
          <cell r="G422" t="str">
            <v>SSISJ157018</v>
          </cell>
          <cell r="H422">
            <v>403</v>
          </cell>
        </row>
        <row r="423">
          <cell r="G423" t="str">
            <v>SSISP334018</v>
          </cell>
          <cell r="H423">
            <v>157</v>
          </cell>
        </row>
        <row r="424">
          <cell r="G424" t="str">
            <v>SSISP576018</v>
          </cell>
          <cell r="H424">
            <v>157</v>
          </cell>
        </row>
        <row r="425">
          <cell r="G425" t="str">
            <v>SSISP445018</v>
          </cell>
          <cell r="H425">
            <v>161</v>
          </cell>
        </row>
        <row r="426">
          <cell r="G426" t="str">
            <v>SSISP367018</v>
          </cell>
          <cell r="H426">
            <v>157</v>
          </cell>
        </row>
        <row r="427">
          <cell r="G427" t="str">
            <v>SSISP160018</v>
          </cell>
          <cell r="H427">
            <v>157</v>
          </cell>
        </row>
        <row r="428">
          <cell r="G428" t="str">
            <v>SSISJ79018</v>
          </cell>
          <cell r="H428">
            <v>219</v>
          </cell>
        </row>
        <row r="429">
          <cell r="G429" t="str">
            <v>SSISJ6018</v>
          </cell>
          <cell r="H429">
            <v>210</v>
          </cell>
        </row>
        <row r="430">
          <cell r="G430" t="str">
            <v>SSISP94018</v>
          </cell>
          <cell r="H430">
            <v>157</v>
          </cell>
        </row>
        <row r="431">
          <cell r="G431" t="str">
            <v>SSISP284018</v>
          </cell>
          <cell r="H431">
            <v>157</v>
          </cell>
        </row>
        <row r="432">
          <cell r="G432" t="str">
            <v>SSISP273018</v>
          </cell>
          <cell r="H432">
            <v>157</v>
          </cell>
        </row>
        <row r="433">
          <cell r="G433" t="str">
            <v>SSISP144018</v>
          </cell>
          <cell r="H433">
            <v>157</v>
          </cell>
        </row>
        <row r="434">
          <cell r="G434" t="str">
            <v>SSISP438018</v>
          </cell>
          <cell r="H434">
            <v>74</v>
          </cell>
        </row>
        <row r="435">
          <cell r="G435" t="str">
            <v>SSISP522018</v>
          </cell>
          <cell r="H435">
            <v>157</v>
          </cell>
        </row>
        <row r="436">
          <cell r="G436" t="str">
            <v>SSISP477018</v>
          </cell>
          <cell r="H436">
            <v>157</v>
          </cell>
        </row>
        <row r="437">
          <cell r="G437" t="str">
            <v>SSISP383018</v>
          </cell>
          <cell r="H437">
            <v>117</v>
          </cell>
        </row>
        <row r="438">
          <cell r="G438" t="str">
            <v>SSISP268018</v>
          </cell>
          <cell r="H438">
            <v>157</v>
          </cell>
        </row>
        <row r="439">
          <cell r="G439" t="str">
            <v>SSISP418018</v>
          </cell>
          <cell r="H439">
            <v>113</v>
          </cell>
        </row>
        <row r="440">
          <cell r="G440" t="str">
            <v>SSISP328018</v>
          </cell>
          <cell r="H440">
            <v>153</v>
          </cell>
        </row>
        <row r="441">
          <cell r="G441" t="str">
            <v>SSISP364018</v>
          </cell>
          <cell r="H441">
            <v>147</v>
          </cell>
        </row>
        <row r="442">
          <cell r="G442" t="str">
            <v>SSISP339018</v>
          </cell>
          <cell r="H442">
            <v>157</v>
          </cell>
        </row>
        <row r="443">
          <cell r="G443" t="str">
            <v>SSISP455018</v>
          </cell>
          <cell r="H443">
            <v>157</v>
          </cell>
        </row>
        <row r="444">
          <cell r="G444" t="str">
            <v>SSISP290018</v>
          </cell>
          <cell r="H444">
            <v>157</v>
          </cell>
        </row>
        <row r="445">
          <cell r="G445" t="str">
            <v>SSISJ90018</v>
          </cell>
          <cell r="H445">
            <v>7</v>
          </cell>
        </row>
        <row r="446">
          <cell r="G446" t="str">
            <v>SSISP421018</v>
          </cell>
          <cell r="H446">
            <v>9</v>
          </cell>
        </row>
        <row r="447">
          <cell r="G447" t="str">
            <v>SSISP45018</v>
          </cell>
          <cell r="H447">
            <v>7</v>
          </cell>
        </row>
        <row r="448">
          <cell r="G448" t="str">
            <v>SSISP380018</v>
          </cell>
          <cell r="H448">
            <v>3</v>
          </cell>
        </row>
        <row r="449">
          <cell r="G449" t="str">
            <v>SSISP250018</v>
          </cell>
          <cell r="H449">
            <v>3</v>
          </cell>
        </row>
        <row r="450">
          <cell r="G450" t="str">
            <v>SSISP357018</v>
          </cell>
          <cell r="H450">
            <v>3</v>
          </cell>
        </row>
        <row r="451">
          <cell r="G451" t="str">
            <v>SSISP307018</v>
          </cell>
          <cell r="H451">
            <v>3</v>
          </cell>
        </row>
        <row r="452">
          <cell r="G452" t="str">
            <v>SSISP216018</v>
          </cell>
          <cell r="H452">
            <v>3</v>
          </cell>
        </row>
        <row r="453">
          <cell r="G453" t="str">
            <v>SSISP555018</v>
          </cell>
          <cell r="H453">
            <v>3</v>
          </cell>
        </row>
        <row r="454">
          <cell r="G454" t="str">
            <v>SSISJ96018</v>
          </cell>
          <cell r="H454">
            <v>3</v>
          </cell>
        </row>
        <row r="455">
          <cell r="G455" t="str">
            <v>SSISP408018</v>
          </cell>
          <cell r="H455">
            <v>3</v>
          </cell>
        </row>
        <row r="456">
          <cell r="G456" t="str">
            <v>SSISP24018</v>
          </cell>
          <cell r="H456">
            <v>5</v>
          </cell>
        </row>
        <row r="457">
          <cell r="G457" t="str">
            <v>SSISP648018</v>
          </cell>
          <cell r="H457">
            <v>5</v>
          </cell>
        </row>
        <row r="458">
          <cell r="G458" t="str">
            <v>SSISP550018</v>
          </cell>
          <cell r="H458">
            <v>3</v>
          </cell>
        </row>
        <row r="459">
          <cell r="G459" t="str">
            <v>SSISP179018</v>
          </cell>
          <cell r="H459">
            <v>3</v>
          </cell>
        </row>
        <row r="460">
          <cell r="G460" t="str">
            <v>SSISJ149018</v>
          </cell>
          <cell r="H460">
            <v>3</v>
          </cell>
        </row>
        <row r="461">
          <cell r="G461" t="str">
            <v>SSISP643018</v>
          </cell>
          <cell r="H461">
            <v>283</v>
          </cell>
        </row>
        <row r="462">
          <cell r="G462" t="str">
            <v>SSISP224018</v>
          </cell>
          <cell r="H462">
            <v>3</v>
          </cell>
        </row>
        <row r="463">
          <cell r="G463" t="str">
            <v>SSISP602018</v>
          </cell>
          <cell r="H463">
            <v>3</v>
          </cell>
        </row>
        <row r="464">
          <cell r="G464" t="str">
            <v>SSISP624018</v>
          </cell>
          <cell r="H464">
            <v>3</v>
          </cell>
        </row>
        <row r="465">
          <cell r="G465" t="str">
            <v>SSISP327018</v>
          </cell>
          <cell r="H465">
            <v>153</v>
          </cell>
        </row>
        <row r="466">
          <cell r="G466" t="str">
            <v>SSISP143018</v>
          </cell>
          <cell r="H466">
            <v>153</v>
          </cell>
        </row>
        <row r="467">
          <cell r="G467" t="str">
            <v>SSISP61018</v>
          </cell>
          <cell r="H467">
            <v>153</v>
          </cell>
        </row>
        <row r="468">
          <cell r="G468" t="str">
            <v>SSISP534018</v>
          </cell>
          <cell r="H468">
            <v>153</v>
          </cell>
        </row>
        <row r="469">
          <cell r="G469" t="str">
            <v>SSISP634018</v>
          </cell>
          <cell r="H469">
            <v>157</v>
          </cell>
        </row>
        <row r="470">
          <cell r="G470" t="str">
            <v>SSISJ58018</v>
          </cell>
          <cell r="H470">
            <v>172</v>
          </cell>
        </row>
        <row r="471">
          <cell r="G471" t="str">
            <v>SSISP247018</v>
          </cell>
          <cell r="H471">
            <v>157</v>
          </cell>
        </row>
        <row r="472">
          <cell r="G472" t="str">
            <v>SSISP335018</v>
          </cell>
          <cell r="H472">
            <v>157</v>
          </cell>
        </row>
        <row r="473">
          <cell r="G473" t="str">
            <v>SSISP336018</v>
          </cell>
          <cell r="H473">
            <v>157</v>
          </cell>
        </row>
        <row r="474">
          <cell r="G474" t="str">
            <v>SSISJ68018</v>
          </cell>
          <cell r="H474">
            <v>172</v>
          </cell>
        </row>
        <row r="475">
          <cell r="G475" t="str">
            <v>SSISJ114018</v>
          </cell>
          <cell r="H475">
            <v>52</v>
          </cell>
        </row>
        <row r="476">
          <cell r="G476" t="str">
            <v>SSISP350018</v>
          </cell>
          <cell r="H476">
            <v>157</v>
          </cell>
        </row>
        <row r="477">
          <cell r="G477" t="str">
            <v>SSISP209018</v>
          </cell>
          <cell r="H477">
            <v>157</v>
          </cell>
        </row>
        <row r="478">
          <cell r="G478" t="str">
            <v>SSISJ55018</v>
          </cell>
          <cell r="H478">
            <v>172</v>
          </cell>
        </row>
        <row r="479">
          <cell r="G479" t="str">
            <v>SSISP443018</v>
          </cell>
          <cell r="H479">
            <v>157</v>
          </cell>
        </row>
        <row r="480">
          <cell r="G480" t="str">
            <v>SSISP503018</v>
          </cell>
          <cell r="H480">
            <v>27</v>
          </cell>
        </row>
        <row r="481">
          <cell r="G481" t="str">
            <v>SSISP407018</v>
          </cell>
          <cell r="H481">
            <v>113</v>
          </cell>
        </row>
        <row r="482">
          <cell r="G482" t="str">
            <v>SSISP409018</v>
          </cell>
          <cell r="H482">
            <v>157</v>
          </cell>
        </row>
        <row r="483">
          <cell r="G483" t="str">
            <v>SSISP320018</v>
          </cell>
          <cell r="H483">
            <v>157</v>
          </cell>
        </row>
        <row r="484">
          <cell r="G484" t="str">
            <v>SSISP222018</v>
          </cell>
          <cell r="H484">
            <v>157</v>
          </cell>
        </row>
        <row r="485">
          <cell r="G485" t="str">
            <v>SSISP175018</v>
          </cell>
          <cell r="H485">
            <v>157</v>
          </cell>
        </row>
        <row r="486">
          <cell r="G486" t="str">
            <v>SSISP479018</v>
          </cell>
          <cell r="H486">
            <v>157</v>
          </cell>
        </row>
        <row r="487">
          <cell r="G487" t="str">
            <v>SSISJ22018</v>
          </cell>
          <cell r="H487">
            <v>172</v>
          </cell>
        </row>
        <row r="488">
          <cell r="G488" t="str">
            <v>SSISP570018</v>
          </cell>
          <cell r="H488">
            <v>117</v>
          </cell>
        </row>
        <row r="489">
          <cell r="G489" t="str">
            <v>SSISJ140018</v>
          </cell>
          <cell r="H489">
            <v>324</v>
          </cell>
        </row>
        <row r="490">
          <cell r="G490" t="str">
            <v>SSISP341018</v>
          </cell>
          <cell r="H490">
            <v>157</v>
          </cell>
        </row>
        <row r="491">
          <cell r="G491" t="str">
            <v>SSISJ35018</v>
          </cell>
          <cell r="H491">
            <v>172</v>
          </cell>
        </row>
        <row r="492">
          <cell r="G492" t="str">
            <v>SSISP296018</v>
          </cell>
          <cell r="H492">
            <v>157</v>
          </cell>
        </row>
        <row r="493">
          <cell r="G493" t="str">
            <v>SSISP627018</v>
          </cell>
          <cell r="H493">
            <v>3</v>
          </cell>
        </row>
        <row r="494">
          <cell r="G494" t="str">
            <v>SSISP104018</v>
          </cell>
          <cell r="H494">
            <v>3</v>
          </cell>
        </row>
        <row r="495">
          <cell r="G495" t="str">
            <v>SSISJ125018</v>
          </cell>
          <cell r="H495">
            <v>3</v>
          </cell>
        </row>
        <row r="496">
          <cell r="G496" t="str">
            <v>SSISP526018</v>
          </cell>
          <cell r="H496">
            <v>3</v>
          </cell>
        </row>
        <row r="497">
          <cell r="G497" t="str">
            <v>SSISP544018</v>
          </cell>
          <cell r="H497">
            <v>3</v>
          </cell>
        </row>
        <row r="498">
          <cell r="G498" t="str">
            <v>SSISJ63018</v>
          </cell>
          <cell r="H498">
            <v>3</v>
          </cell>
        </row>
        <row r="499">
          <cell r="G499" t="str">
            <v>SSISP461018</v>
          </cell>
          <cell r="H499">
            <v>3</v>
          </cell>
        </row>
        <row r="500">
          <cell r="G500" t="str">
            <v>SSISP347018</v>
          </cell>
          <cell r="H500">
            <v>3</v>
          </cell>
        </row>
        <row r="501">
          <cell r="G501" t="str">
            <v>SSISJ61018</v>
          </cell>
          <cell r="H501">
            <v>172</v>
          </cell>
        </row>
        <row r="502">
          <cell r="G502" t="str">
            <v>SSISP452018</v>
          </cell>
          <cell r="H502">
            <v>157</v>
          </cell>
        </row>
        <row r="503">
          <cell r="G503" t="str">
            <v>SSISJ48018</v>
          </cell>
          <cell r="H503">
            <v>169</v>
          </cell>
        </row>
        <row r="504">
          <cell r="G504" t="str">
            <v>SSISJ65018</v>
          </cell>
          <cell r="H504">
            <v>103</v>
          </cell>
        </row>
        <row r="505">
          <cell r="G505" t="str">
            <v>SSISP1018</v>
          </cell>
          <cell r="H505">
            <v>154</v>
          </cell>
        </row>
        <row r="506">
          <cell r="G506" t="str">
            <v>SSISP572018</v>
          </cell>
          <cell r="H506">
            <v>154</v>
          </cell>
        </row>
        <row r="507">
          <cell r="G507" t="str">
            <v>SSISP597018</v>
          </cell>
          <cell r="H507">
            <v>104</v>
          </cell>
        </row>
        <row r="508">
          <cell r="G508" t="str">
            <v>SSISJ110018</v>
          </cell>
          <cell r="H508">
            <v>169</v>
          </cell>
        </row>
        <row r="509">
          <cell r="G509" t="str">
            <v>SSISP277018</v>
          </cell>
          <cell r="H509">
            <v>154</v>
          </cell>
        </row>
        <row r="510">
          <cell r="G510" t="str">
            <v>SSISP177018</v>
          </cell>
          <cell r="H510">
            <v>154</v>
          </cell>
        </row>
        <row r="511">
          <cell r="G511" t="str">
            <v>SSISJ156018</v>
          </cell>
          <cell r="H511">
            <v>300</v>
          </cell>
        </row>
        <row r="512">
          <cell r="G512" t="str">
            <v>SSISJ14018</v>
          </cell>
          <cell r="H512">
            <v>50</v>
          </cell>
        </row>
        <row r="513">
          <cell r="G513" t="str">
            <v>SSISP352018</v>
          </cell>
          <cell r="H513">
            <v>157</v>
          </cell>
        </row>
        <row r="514">
          <cell r="G514" t="str">
            <v>SSISP181018</v>
          </cell>
          <cell r="H514">
            <v>154</v>
          </cell>
        </row>
        <row r="515">
          <cell r="G515" t="str">
            <v>SSISJ26018</v>
          </cell>
          <cell r="H515">
            <v>120</v>
          </cell>
        </row>
        <row r="516">
          <cell r="G516" t="str">
            <v>SSISP176018</v>
          </cell>
          <cell r="H516">
            <v>87</v>
          </cell>
        </row>
        <row r="517">
          <cell r="G517" t="str">
            <v>SSISP333018</v>
          </cell>
          <cell r="H517">
            <v>154</v>
          </cell>
        </row>
        <row r="518">
          <cell r="G518" t="str">
            <v>SSISJ46018</v>
          </cell>
          <cell r="H518">
            <v>169</v>
          </cell>
        </row>
        <row r="519">
          <cell r="G519" t="str">
            <v>SSISP337018</v>
          </cell>
          <cell r="H519">
            <v>154</v>
          </cell>
        </row>
        <row r="520">
          <cell r="G520" t="str">
            <v>SSISP377018</v>
          </cell>
          <cell r="H520">
            <v>154</v>
          </cell>
        </row>
        <row r="521">
          <cell r="G521" t="str">
            <v>SSISP164018</v>
          </cell>
          <cell r="H521">
            <v>154</v>
          </cell>
        </row>
        <row r="522">
          <cell r="G522" t="str">
            <v>SSISP546018</v>
          </cell>
          <cell r="H522">
            <v>107</v>
          </cell>
        </row>
        <row r="523">
          <cell r="G523" t="str">
            <v>SSISP299018</v>
          </cell>
          <cell r="H523">
            <v>103</v>
          </cell>
        </row>
        <row r="524">
          <cell r="G524" t="str">
            <v>SSISP178018</v>
          </cell>
          <cell r="H524">
            <v>154</v>
          </cell>
        </row>
        <row r="525">
          <cell r="G525" t="str">
            <v>SSISJ99018</v>
          </cell>
          <cell r="H525">
            <v>169</v>
          </cell>
        </row>
        <row r="526">
          <cell r="G526" t="str">
            <v>SSISP360018</v>
          </cell>
          <cell r="H526">
            <v>154</v>
          </cell>
        </row>
        <row r="527">
          <cell r="G527" t="str">
            <v>SSISJ33018</v>
          </cell>
          <cell r="H527">
            <v>169</v>
          </cell>
        </row>
        <row r="528">
          <cell r="G528" t="str">
            <v>SSISJ153018</v>
          </cell>
          <cell r="H528">
            <v>150</v>
          </cell>
        </row>
        <row r="529">
          <cell r="G529" t="str">
            <v>SSISP251018</v>
          </cell>
          <cell r="H529">
            <v>154</v>
          </cell>
        </row>
        <row r="530">
          <cell r="G530" t="str">
            <v>SSISP82018</v>
          </cell>
          <cell r="H530">
            <v>157</v>
          </cell>
        </row>
        <row r="531">
          <cell r="G531" t="str">
            <v>SSISP629018</v>
          </cell>
          <cell r="H531">
            <v>107</v>
          </cell>
        </row>
        <row r="532">
          <cell r="G532" t="str">
            <v>SSISJ72018</v>
          </cell>
          <cell r="H532">
            <v>169</v>
          </cell>
        </row>
        <row r="533">
          <cell r="G533" t="str">
            <v>SSISP238018</v>
          </cell>
          <cell r="H533">
            <v>154</v>
          </cell>
        </row>
        <row r="534">
          <cell r="G534" t="str">
            <v>SSISP283018</v>
          </cell>
          <cell r="H534">
            <v>154</v>
          </cell>
        </row>
        <row r="535">
          <cell r="G535" t="str">
            <v>SSISJ38018</v>
          </cell>
          <cell r="H535">
            <v>107</v>
          </cell>
        </row>
        <row r="536">
          <cell r="G536" t="str">
            <v>SSISP142018</v>
          </cell>
          <cell r="H536">
            <v>157</v>
          </cell>
        </row>
        <row r="537">
          <cell r="G537" t="str">
            <v>SSISP505018</v>
          </cell>
          <cell r="H537">
            <v>157</v>
          </cell>
        </row>
        <row r="538">
          <cell r="G538" t="str">
            <v>SSISP239018</v>
          </cell>
          <cell r="H538">
            <v>114</v>
          </cell>
        </row>
        <row r="539">
          <cell r="G539" t="str">
            <v>SSISJ9018</v>
          </cell>
          <cell r="H539">
            <v>100</v>
          </cell>
        </row>
        <row r="540">
          <cell r="G540" t="str">
            <v>SSISP469018</v>
          </cell>
          <cell r="H540">
            <v>100</v>
          </cell>
        </row>
        <row r="541">
          <cell r="G541" t="str">
            <v>SSISP269018</v>
          </cell>
          <cell r="H541">
            <v>124</v>
          </cell>
        </row>
        <row r="542">
          <cell r="G542" t="str">
            <v>SSISP475018</v>
          </cell>
          <cell r="H542">
            <v>104</v>
          </cell>
        </row>
        <row r="543">
          <cell r="G543" t="str">
            <v>SSISP32018</v>
          </cell>
          <cell r="H543">
            <v>103</v>
          </cell>
        </row>
        <row r="544">
          <cell r="G544" t="str">
            <v>SSISJ80018</v>
          </cell>
          <cell r="H544">
            <v>100</v>
          </cell>
        </row>
        <row r="545">
          <cell r="G545" t="str">
            <v>SSISP200018</v>
          </cell>
          <cell r="H545">
            <v>154</v>
          </cell>
        </row>
        <row r="546">
          <cell r="G546" t="str">
            <v>SSISJ11018</v>
          </cell>
          <cell r="H546">
            <v>107</v>
          </cell>
        </row>
        <row r="547">
          <cell r="G547" t="str">
            <v>SSISJ75018</v>
          </cell>
          <cell r="H547">
            <v>57</v>
          </cell>
        </row>
        <row r="548">
          <cell r="G548" t="str">
            <v>SSISP145018</v>
          </cell>
          <cell r="H548">
            <v>104</v>
          </cell>
        </row>
        <row r="549">
          <cell r="G549" t="str">
            <v>SSISJ57018</v>
          </cell>
          <cell r="H549">
            <v>107</v>
          </cell>
        </row>
        <row r="550">
          <cell r="G550" t="str">
            <v>SSISP375018</v>
          </cell>
          <cell r="H550">
            <v>157</v>
          </cell>
        </row>
        <row r="551">
          <cell r="G551" t="str">
            <v>SSISP387018</v>
          </cell>
          <cell r="H551">
            <v>107</v>
          </cell>
        </row>
        <row r="552">
          <cell r="G552" t="str">
            <v>SSISP6018</v>
          </cell>
          <cell r="H552">
            <v>107</v>
          </cell>
        </row>
        <row r="553">
          <cell r="G553" t="str">
            <v>SSISP279018</v>
          </cell>
          <cell r="H553">
            <v>107</v>
          </cell>
        </row>
        <row r="554">
          <cell r="G554" t="str">
            <v>SSISJ47018</v>
          </cell>
          <cell r="H554">
            <v>100</v>
          </cell>
        </row>
        <row r="555">
          <cell r="G555" t="str">
            <v>SSISJ141018</v>
          </cell>
          <cell r="H555">
            <v>400</v>
          </cell>
        </row>
        <row r="556">
          <cell r="G556" t="str">
            <v>SSISP567018</v>
          </cell>
          <cell r="H556">
            <v>150</v>
          </cell>
        </row>
        <row r="557">
          <cell r="G557" t="str">
            <v>SSISP294018</v>
          </cell>
          <cell r="H557">
            <v>57</v>
          </cell>
        </row>
        <row r="558">
          <cell r="G558" t="str">
            <v>SSISP204018</v>
          </cell>
          <cell r="H558">
            <v>57</v>
          </cell>
        </row>
        <row r="559">
          <cell r="G559" t="str">
            <v>SSISP280018</v>
          </cell>
          <cell r="H559">
            <v>154</v>
          </cell>
        </row>
        <row r="560">
          <cell r="G560" t="str">
            <v>SSISP23018</v>
          </cell>
          <cell r="H560">
            <v>77</v>
          </cell>
        </row>
        <row r="561">
          <cell r="G561" t="str">
            <v>SSISP112018</v>
          </cell>
          <cell r="H561">
            <v>154</v>
          </cell>
        </row>
        <row r="562">
          <cell r="G562" t="str">
            <v>SSISP406018</v>
          </cell>
          <cell r="H562">
            <v>100</v>
          </cell>
        </row>
        <row r="563">
          <cell r="G563" t="str">
            <v>SSISP170018</v>
          </cell>
          <cell r="H563">
            <v>154</v>
          </cell>
        </row>
        <row r="564">
          <cell r="G564" t="str">
            <v>SSISJ3018</v>
          </cell>
          <cell r="H564">
            <v>152</v>
          </cell>
        </row>
        <row r="565">
          <cell r="G565" t="str">
            <v>SSISP150018</v>
          </cell>
          <cell r="H565">
            <v>157</v>
          </cell>
        </row>
        <row r="566">
          <cell r="G566" t="str">
            <v>SSISP592018</v>
          </cell>
          <cell r="H566">
            <v>67</v>
          </cell>
        </row>
        <row r="567">
          <cell r="G567" t="str">
            <v>SSISP485018</v>
          </cell>
          <cell r="H567">
            <v>47</v>
          </cell>
        </row>
        <row r="568">
          <cell r="G568" t="str">
            <v>SSISP395018</v>
          </cell>
          <cell r="H568">
            <v>154</v>
          </cell>
        </row>
        <row r="569">
          <cell r="G569" t="str">
            <v>SSISP599018</v>
          </cell>
          <cell r="H569">
            <v>154</v>
          </cell>
        </row>
        <row r="570">
          <cell r="G570" t="str">
            <v>SSISP136018</v>
          </cell>
          <cell r="H570">
            <v>154</v>
          </cell>
        </row>
        <row r="571">
          <cell r="G571" t="str">
            <v>SSISP390018</v>
          </cell>
          <cell r="H571">
            <v>54</v>
          </cell>
        </row>
        <row r="572">
          <cell r="G572" t="str">
            <v>SSISP625018</v>
          </cell>
          <cell r="H572">
            <v>154</v>
          </cell>
        </row>
        <row r="573">
          <cell r="G573" t="str">
            <v>SSISP379018</v>
          </cell>
          <cell r="H573">
            <v>154</v>
          </cell>
        </row>
        <row r="574">
          <cell r="G574" t="str">
            <v>SSISP580018</v>
          </cell>
          <cell r="H574">
            <v>154</v>
          </cell>
        </row>
        <row r="575">
          <cell r="G575" t="str">
            <v>SSISP631018</v>
          </cell>
          <cell r="H575">
            <v>64</v>
          </cell>
        </row>
        <row r="576">
          <cell r="G576" t="str">
            <v>SSISJ69018</v>
          </cell>
          <cell r="H576">
            <v>69</v>
          </cell>
        </row>
        <row r="577">
          <cell r="G577" t="str">
            <v>SSISP565018</v>
          </cell>
          <cell r="H577">
            <v>154</v>
          </cell>
        </row>
        <row r="578">
          <cell r="G578" t="str">
            <v>SSISP402018</v>
          </cell>
          <cell r="H578">
            <v>100</v>
          </cell>
        </row>
        <row r="579">
          <cell r="G579" t="str">
            <v>SSISP243018</v>
          </cell>
          <cell r="H579">
            <v>154</v>
          </cell>
        </row>
        <row r="580">
          <cell r="G580" t="str">
            <v>SSISP646018</v>
          </cell>
          <cell r="H580">
            <v>150</v>
          </cell>
        </row>
        <row r="581">
          <cell r="G581" t="str">
            <v>SSISP259018</v>
          </cell>
          <cell r="H581">
            <v>154</v>
          </cell>
        </row>
        <row r="582">
          <cell r="G582" t="str">
            <v>SSISP365018</v>
          </cell>
          <cell r="H582">
            <v>100</v>
          </cell>
        </row>
        <row r="583">
          <cell r="G583" t="str">
            <v>SSISP258018</v>
          </cell>
          <cell r="H583">
            <v>154</v>
          </cell>
        </row>
        <row r="584">
          <cell r="G584" t="str">
            <v>SSISP536018</v>
          </cell>
          <cell r="H584">
            <v>154</v>
          </cell>
        </row>
        <row r="585">
          <cell r="G585" t="str">
            <v>SSISP332018</v>
          </cell>
          <cell r="H585">
            <v>154</v>
          </cell>
        </row>
        <row r="586">
          <cell r="G586" t="str">
            <v>SSISP496018</v>
          </cell>
          <cell r="H586">
            <v>100</v>
          </cell>
        </row>
        <row r="587">
          <cell r="G587" t="str">
            <v>SSISP433018</v>
          </cell>
          <cell r="H587">
            <v>50</v>
          </cell>
        </row>
        <row r="588">
          <cell r="G588" t="str">
            <v>SSISJ130018</v>
          </cell>
          <cell r="H588">
            <v>500</v>
          </cell>
        </row>
        <row r="589">
          <cell r="G589" t="str">
            <v>SSISP205018</v>
          </cell>
          <cell r="H589">
            <v>107</v>
          </cell>
        </row>
        <row r="590">
          <cell r="G590" t="str">
            <v>SSISP508018</v>
          </cell>
          <cell r="H590">
            <v>154</v>
          </cell>
        </row>
        <row r="591">
          <cell r="G591" t="str">
            <v>SSISP532018</v>
          </cell>
          <cell r="H591">
            <v>154</v>
          </cell>
        </row>
        <row r="592">
          <cell r="G592" t="str">
            <v>SSISP432018</v>
          </cell>
          <cell r="H592">
            <v>154</v>
          </cell>
        </row>
        <row r="593">
          <cell r="G593" t="str">
            <v>SSISJ84018</v>
          </cell>
          <cell r="H593">
            <v>150</v>
          </cell>
        </row>
        <row r="594">
          <cell r="G594" t="str">
            <v>SSISP158018</v>
          </cell>
          <cell r="H594">
            <v>154</v>
          </cell>
        </row>
        <row r="595">
          <cell r="G595" t="str">
            <v>SSISP16018</v>
          </cell>
          <cell r="H595">
            <v>57</v>
          </cell>
        </row>
        <row r="596">
          <cell r="G596" t="str">
            <v>SSISJ117018</v>
          </cell>
          <cell r="H596">
            <v>129</v>
          </cell>
        </row>
        <row r="597">
          <cell r="G597" t="str">
            <v>SSISJ53018</v>
          </cell>
          <cell r="H597">
            <v>50</v>
          </cell>
        </row>
        <row r="598">
          <cell r="G598" t="str">
            <v>SSISP231018</v>
          </cell>
          <cell r="H598">
            <v>107</v>
          </cell>
        </row>
        <row r="599">
          <cell r="G599" t="str">
            <v>SSISP163018</v>
          </cell>
          <cell r="H599">
            <v>100</v>
          </cell>
        </row>
        <row r="600">
          <cell r="G600" t="str">
            <v>SSISP102018</v>
          </cell>
          <cell r="H600">
            <v>127</v>
          </cell>
        </row>
        <row r="601">
          <cell r="G601" t="str">
            <v>SSISP500018</v>
          </cell>
          <cell r="H601">
            <v>154</v>
          </cell>
        </row>
        <row r="602">
          <cell r="G602" t="str">
            <v>SSISP223018</v>
          </cell>
          <cell r="H602">
            <v>103</v>
          </cell>
        </row>
        <row r="603">
          <cell r="G603" t="str">
            <v>SSISP588018</v>
          </cell>
          <cell r="H603">
            <v>154</v>
          </cell>
        </row>
        <row r="604">
          <cell r="G604" t="str">
            <v>SSISP419018</v>
          </cell>
          <cell r="H604">
            <v>150</v>
          </cell>
        </row>
        <row r="605">
          <cell r="G605" t="str">
            <v>SSISP591018</v>
          </cell>
          <cell r="H605">
            <v>54</v>
          </cell>
        </row>
        <row r="606">
          <cell r="G606" t="str">
            <v>SSISJ147018</v>
          </cell>
          <cell r="H606">
            <v>250</v>
          </cell>
        </row>
        <row r="607">
          <cell r="G607" t="str">
            <v>SSISP504018</v>
          </cell>
          <cell r="H607">
            <v>107</v>
          </cell>
        </row>
        <row r="608">
          <cell r="G608" t="str">
            <v>SSISP428018</v>
          </cell>
          <cell r="H608">
            <v>127</v>
          </cell>
        </row>
        <row r="609">
          <cell r="G609" t="str">
            <v>SSISP315018</v>
          </cell>
          <cell r="H609">
            <v>54</v>
          </cell>
        </row>
        <row r="610">
          <cell r="G610" t="str">
            <v>SSISP184018</v>
          </cell>
          <cell r="H610">
            <v>127</v>
          </cell>
        </row>
        <row r="611">
          <cell r="G611" t="str">
            <v>SSISP17018</v>
          </cell>
          <cell r="H611">
            <v>157</v>
          </cell>
        </row>
        <row r="612">
          <cell r="G612" t="str">
            <v>SSISP635018</v>
          </cell>
          <cell r="H612">
            <v>157</v>
          </cell>
        </row>
        <row r="613">
          <cell r="G613" t="str">
            <v>SSISP384018</v>
          </cell>
          <cell r="H613">
            <v>57</v>
          </cell>
        </row>
        <row r="614">
          <cell r="G614" t="str">
            <v>SSISP210018</v>
          </cell>
          <cell r="H614">
            <v>107</v>
          </cell>
        </row>
        <row r="615">
          <cell r="G615" t="str">
            <v>SSISP464018</v>
          </cell>
          <cell r="H615">
            <v>57</v>
          </cell>
        </row>
        <row r="616">
          <cell r="G616" t="str">
            <v>SSISP498018</v>
          </cell>
          <cell r="H616">
            <v>207</v>
          </cell>
        </row>
        <row r="617">
          <cell r="G617" t="str">
            <v>SSISP230018</v>
          </cell>
          <cell r="H617">
            <v>157</v>
          </cell>
        </row>
        <row r="618">
          <cell r="G618" t="str">
            <v>SSISP482018</v>
          </cell>
          <cell r="H618">
            <v>157</v>
          </cell>
        </row>
        <row r="619">
          <cell r="G619" t="str">
            <v>SSISP560018</v>
          </cell>
          <cell r="H619">
            <v>4</v>
          </cell>
        </row>
        <row r="620">
          <cell r="G620" t="str">
            <v>SSISP596018</v>
          </cell>
          <cell r="H620">
            <v>4</v>
          </cell>
        </row>
        <row r="621">
          <cell r="G621" t="str">
            <v>SSISP338018</v>
          </cell>
          <cell r="H621">
            <v>4</v>
          </cell>
        </row>
        <row r="622">
          <cell r="G622" t="str">
            <v>SSISP53018</v>
          </cell>
          <cell r="H622">
            <v>4</v>
          </cell>
        </row>
        <row r="623">
          <cell r="G623" t="str">
            <v>SSISP52018</v>
          </cell>
          <cell r="H623">
            <v>4</v>
          </cell>
        </row>
        <row r="624">
          <cell r="G624" t="str">
            <v>SSISP598018</v>
          </cell>
          <cell r="H624">
            <v>4</v>
          </cell>
        </row>
        <row r="625">
          <cell r="G625" t="str">
            <v>SSISP228018</v>
          </cell>
          <cell r="H625">
            <v>4</v>
          </cell>
        </row>
        <row r="626">
          <cell r="G626" t="str">
            <v>SSISP138018</v>
          </cell>
          <cell r="H626">
            <v>4</v>
          </cell>
        </row>
        <row r="627">
          <cell r="G627" t="str">
            <v>SSISP199018</v>
          </cell>
          <cell r="H627">
            <v>4</v>
          </cell>
        </row>
        <row r="628">
          <cell r="G628" t="str">
            <v>SSISP208018</v>
          </cell>
          <cell r="H628">
            <v>4</v>
          </cell>
        </row>
        <row r="629">
          <cell r="G629" t="str">
            <v>SSISP436018</v>
          </cell>
          <cell r="H629">
            <v>4</v>
          </cell>
        </row>
        <row r="630">
          <cell r="G630" t="str">
            <v>SSISP227018</v>
          </cell>
          <cell r="H630">
            <v>100</v>
          </cell>
        </row>
        <row r="631">
          <cell r="G631" t="str">
            <v>SSISJ138018</v>
          </cell>
          <cell r="H631">
            <v>491</v>
          </cell>
        </row>
        <row r="632">
          <cell r="G632" t="str">
            <v>SSISP264018</v>
          </cell>
          <cell r="H632">
            <v>57</v>
          </cell>
        </row>
        <row r="633">
          <cell r="G633" t="str">
            <v>SSISP470018</v>
          </cell>
          <cell r="H633">
            <v>57</v>
          </cell>
        </row>
        <row r="634">
          <cell r="G634" t="str">
            <v>SSISJ70018</v>
          </cell>
          <cell r="H634">
            <v>13</v>
          </cell>
        </row>
        <row r="635">
          <cell r="G635" t="str">
            <v>SSISP189018</v>
          </cell>
          <cell r="H635">
            <v>87</v>
          </cell>
        </row>
        <row r="636">
          <cell r="G636" t="str">
            <v>SSISP306018</v>
          </cell>
          <cell r="H636">
            <v>57</v>
          </cell>
        </row>
        <row r="637">
          <cell r="G637" t="str">
            <v>SSISP182018</v>
          </cell>
          <cell r="H637">
            <v>157</v>
          </cell>
        </row>
        <row r="638">
          <cell r="G638" t="str">
            <v>SSISP593018</v>
          </cell>
          <cell r="H638">
            <v>24</v>
          </cell>
        </row>
        <row r="639">
          <cell r="G639" t="str">
            <v>SSISJ42018</v>
          </cell>
          <cell r="H639">
            <v>22</v>
          </cell>
        </row>
        <row r="640">
          <cell r="G640" t="str">
            <v>SSISP68018</v>
          </cell>
          <cell r="H640">
            <v>57</v>
          </cell>
        </row>
        <row r="641">
          <cell r="G641" t="str">
            <v>SSISP13018</v>
          </cell>
          <cell r="H641">
            <v>57</v>
          </cell>
        </row>
        <row r="642">
          <cell r="G642" t="str">
            <v>SSISP282018</v>
          </cell>
          <cell r="H642">
            <v>57</v>
          </cell>
        </row>
        <row r="643">
          <cell r="G643" t="str">
            <v>SSISP54018</v>
          </cell>
          <cell r="H643">
            <v>50</v>
          </cell>
        </row>
        <row r="644">
          <cell r="G644" t="str">
            <v>SSISP235018</v>
          </cell>
          <cell r="H644">
            <v>157</v>
          </cell>
        </row>
        <row r="645">
          <cell r="G645" t="str">
            <v>SSISP533018</v>
          </cell>
          <cell r="H645">
            <v>12</v>
          </cell>
        </row>
        <row r="646">
          <cell r="G646" t="str">
            <v>SSISP601018</v>
          </cell>
          <cell r="H646">
            <v>107</v>
          </cell>
        </row>
        <row r="647">
          <cell r="G647" t="str">
            <v>SSISP564018</v>
          </cell>
          <cell r="H647">
            <v>20</v>
          </cell>
        </row>
        <row r="648">
          <cell r="G648" t="str">
            <v>SSISP378018</v>
          </cell>
          <cell r="H648">
            <v>57</v>
          </cell>
        </row>
        <row r="649">
          <cell r="G649" t="str">
            <v>SSISP165018</v>
          </cell>
          <cell r="H649">
            <v>87</v>
          </cell>
        </row>
        <row r="650">
          <cell r="G650" t="str">
            <v>SSISP510018</v>
          </cell>
          <cell r="H650">
            <v>87</v>
          </cell>
        </row>
        <row r="651">
          <cell r="G651" t="str">
            <v>SSISP451018</v>
          </cell>
          <cell r="H651">
            <v>157</v>
          </cell>
        </row>
        <row r="652">
          <cell r="G652" t="str">
            <v>SSISJ91018</v>
          </cell>
          <cell r="H652">
            <v>42</v>
          </cell>
        </row>
        <row r="653">
          <cell r="G653" t="str">
            <v>SSISP120018</v>
          </cell>
          <cell r="H653">
            <v>50</v>
          </cell>
        </row>
        <row r="654">
          <cell r="G654" t="str">
            <v>SSISJ44018</v>
          </cell>
          <cell r="H654">
            <v>7</v>
          </cell>
        </row>
        <row r="655">
          <cell r="G655" t="str">
            <v>SSISJ37018</v>
          </cell>
          <cell r="H655">
            <v>7</v>
          </cell>
        </row>
        <row r="656">
          <cell r="G656" t="str">
            <v>SSISP472018</v>
          </cell>
          <cell r="H656">
            <v>7</v>
          </cell>
        </row>
        <row r="657">
          <cell r="G657" t="str">
            <v>SSISJ83018</v>
          </cell>
          <cell r="H657">
            <v>7</v>
          </cell>
        </row>
        <row r="658">
          <cell r="G658" t="str">
            <v>SSISJ109018</v>
          </cell>
          <cell r="H658">
            <v>7</v>
          </cell>
        </row>
        <row r="659">
          <cell r="G659" t="str">
            <v>SSISP361018</v>
          </cell>
          <cell r="H659">
            <v>7</v>
          </cell>
        </row>
        <row r="660">
          <cell r="G660" t="str">
            <v>SSISP154018</v>
          </cell>
          <cell r="H660">
            <v>7</v>
          </cell>
        </row>
        <row r="661">
          <cell r="G661" t="str">
            <v>SSISP356018</v>
          </cell>
          <cell r="H661">
            <v>7</v>
          </cell>
        </row>
        <row r="662">
          <cell r="G662" t="str">
            <v>SSISP156018</v>
          </cell>
          <cell r="H662">
            <v>7</v>
          </cell>
        </row>
        <row r="663">
          <cell r="G663" t="str">
            <v>SSISP174018</v>
          </cell>
          <cell r="H663">
            <v>7</v>
          </cell>
        </row>
        <row r="664">
          <cell r="G664" t="str">
            <v>SSISP520018</v>
          </cell>
          <cell r="H664">
            <v>7</v>
          </cell>
        </row>
        <row r="665">
          <cell r="G665" t="str">
            <v>SSISP413018</v>
          </cell>
          <cell r="H665">
            <v>7</v>
          </cell>
        </row>
        <row r="666">
          <cell r="G666" t="str">
            <v>SSISP226018</v>
          </cell>
          <cell r="H666">
            <v>7</v>
          </cell>
        </row>
        <row r="667">
          <cell r="G667" t="str">
            <v>SSISP25018</v>
          </cell>
          <cell r="H667">
            <v>7</v>
          </cell>
        </row>
        <row r="668">
          <cell r="G668" t="str">
            <v>SSISP186018</v>
          </cell>
          <cell r="H668">
            <v>11</v>
          </cell>
        </row>
        <row r="669">
          <cell r="G669" t="str">
            <v>SSISP188018</v>
          </cell>
          <cell r="H669">
            <v>7</v>
          </cell>
        </row>
        <row r="670">
          <cell r="G670" t="str">
            <v>SSISJ13018</v>
          </cell>
          <cell r="H670">
            <v>7</v>
          </cell>
        </row>
        <row r="671">
          <cell r="G671" t="str">
            <v>SSISP622018</v>
          </cell>
          <cell r="H671">
            <v>7</v>
          </cell>
        </row>
        <row r="672">
          <cell r="G672" t="str">
            <v>SSISP623018</v>
          </cell>
          <cell r="H672">
            <v>7</v>
          </cell>
        </row>
        <row r="673">
          <cell r="G673" t="str">
            <v>SSISJ76018</v>
          </cell>
          <cell r="H673">
            <v>7</v>
          </cell>
        </row>
        <row r="674">
          <cell r="G674" t="str">
            <v>SSISP326018</v>
          </cell>
          <cell r="H674">
            <v>7</v>
          </cell>
        </row>
        <row r="675">
          <cell r="G675" t="str">
            <v>SSISP237018</v>
          </cell>
          <cell r="H675">
            <v>7</v>
          </cell>
        </row>
        <row r="676">
          <cell r="G676" t="str">
            <v>SSISP166018</v>
          </cell>
          <cell r="H676">
            <v>7</v>
          </cell>
        </row>
        <row r="677">
          <cell r="G677" t="str">
            <v>SSISP483018</v>
          </cell>
          <cell r="H677">
            <v>7</v>
          </cell>
        </row>
        <row r="678">
          <cell r="G678" t="str">
            <v>SSISJ62018</v>
          </cell>
          <cell r="H678">
            <v>8</v>
          </cell>
        </row>
        <row r="679">
          <cell r="G679" t="str">
            <v>SSISJ128018</v>
          </cell>
          <cell r="H679">
            <v>7</v>
          </cell>
        </row>
        <row r="680">
          <cell r="G680" t="str">
            <v>SSISJ126018</v>
          </cell>
          <cell r="H680">
            <v>7</v>
          </cell>
        </row>
        <row r="681">
          <cell r="G681" t="str">
            <v>SSISJ25018</v>
          </cell>
          <cell r="H681">
            <v>7</v>
          </cell>
        </row>
        <row r="682">
          <cell r="G682" t="str">
            <v>SSISJ135018</v>
          </cell>
          <cell r="H682">
            <v>7</v>
          </cell>
        </row>
        <row r="683">
          <cell r="G683" t="str">
            <v>SSISP245018</v>
          </cell>
          <cell r="H683">
            <v>10</v>
          </cell>
        </row>
        <row r="684">
          <cell r="G684" t="str">
            <v>SSISP571018</v>
          </cell>
          <cell r="H684">
            <v>3</v>
          </cell>
        </row>
        <row r="685">
          <cell r="G685" t="str">
            <v>SSISJ86018</v>
          </cell>
          <cell r="H685">
            <v>7</v>
          </cell>
        </row>
        <row r="686">
          <cell r="G686" t="str">
            <v>SSISJ31018</v>
          </cell>
          <cell r="H686">
            <v>7</v>
          </cell>
        </row>
        <row r="687">
          <cell r="G687" t="str">
            <v>SSISP70018</v>
          </cell>
          <cell r="H687">
            <v>3</v>
          </cell>
        </row>
        <row r="688">
          <cell r="G688" t="str">
            <v>SSISP386018</v>
          </cell>
          <cell r="H688">
            <v>3</v>
          </cell>
        </row>
        <row r="689">
          <cell r="G689" t="str">
            <v>SSISP47018</v>
          </cell>
          <cell r="H689">
            <v>3</v>
          </cell>
        </row>
        <row r="690">
          <cell r="G690" t="str">
            <v>SSISP254018</v>
          </cell>
          <cell r="H690">
            <v>3</v>
          </cell>
        </row>
        <row r="691">
          <cell r="G691" t="str">
            <v>SSISP612018</v>
          </cell>
          <cell r="H691">
            <v>3</v>
          </cell>
        </row>
        <row r="692">
          <cell r="G692" t="str">
            <v>SSISP256018</v>
          </cell>
          <cell r="H692">
            <v>3</v>
          </cell>
        </row>
        <row r="693">
          <cell r="G693" t="str">
            <v>SSISP586018</v>
          </cell>
          <cell r="H693">
            <v>3</v>
          </cell>
        </row>
        <row r="694">
          <cell r="G694" t="str">
            <v>SSISP425018</v>
          </cell>
          <cell r="H694">
            <v>3</v>
          </cell>
        </row>
        <row r="695">
          <cell r="G695" t="str">
            <v>SSISP316018</v>
          </cell>
          <cell r="H695">
            <v>3</v>
          </cell>
        </row>
        <row r="696">
          <cell r="G696" t="str">
            <v>SSISP14018</v>
          </cell>
          <cell r="H696">
            <v>3</v>
          </cell>
        </row>
        <row r="697">
          <cell r="G697" t="str">
            <v>SSISP616018</v>
          </cell>
          <cell r="H697">
            <v>3</v>
          </cell>
        </row>
        <row r="698">
          <cell r="G698" t="str">
            <v>SSISP442018</v>
          </cell>
          <cell r="H698">
            <v>3</v>
          </cell>
        </row>
        <row r="699">
          <cell r="G699" t="str">
            <v>SSISJ56018</v>
          </cell>
          <cell r="H699">
            <v>3</v>
          </cell>
        </row>
        <row r="700">
          <cell r="G700" t="str">
            <v>SSISP83018</v>
          </cell>
          <cell r="H700">
            <v>7</v>
          </cell>
        </row>
        <row r="701">
          <cell r="G701" t="str">
            <v>SSISP460018</v>
          </cell>
          <cell r="H701">
            <v>7</v>
          </cell>
        </row>
        <row r="702">
          <cell r="G702" t="str">
            <v>SSISP5018</v>
          </cell>
          <cell r="H702">
            <v>7</v>
          </cell>
        </row>
        <row r="703">
          <cell r="G703" t="str">
            <v>SSISP220018</v>
          </cell>
          <cell r="H703">
            <v>7</v>
          </cell>
        </row>
        <row r="704">
          <cell r="G704" t="str">
            <v>SSISP185018</v>
          </cell>
          <cell r="H704">
            <v>7</v>
          </cell>
        </row>
        <row r="705">
          <cell r="G705" t="str">
            <v>SSISJ81018</v>
          </cell>
          <cell r="H705">
            <v>7</v>
          </cell>
        </row>
        <row r="706">
          <cell r="G706" t="str">
            <v>SSISP423018</v>
          </cell>
          <cell r="H706">
            <v>7</v>
          </cell>
        </row>
        <row r="707">
          <cell r="G707" t="str">
            <v>SSISP557018</v>
          </cell>
          <cell r="H707">
            <v>7</v>
          </cell>
        </row>
        <row r="708">
          <cell r="G708" t="str">
            <v>SSISP373018</v>
          </cell>
          <cell r="H708">
            <v>7</v>
          </cell>
        </row>
        <row r="709">
          <cell r="G709" t="str">
            <v>SSISP429018</v>
          </cell>
          <cell r="H709">
            <v>7</v>
          </cell>
        </row>
        <row r="710">
          <cell r="G710" t="str">
            <v>SSISP249018</v>
          </cell>
          <cell r="H710">
            <v>7</v>
          </cell>
        </row>
        <row r="711">
          <cell r="G711" t="str">
            <v>SSISP405018</v>
          </cell>
          <cell r="H711">
            <v>7</v>
          </cell>
        </row>
        <row r="712">
          <cell r="G712" t="str">
            <v>SSISP215018</v>
          </cell>
          <cell r="H712">
            <v>11</v>
          </cell>
        </row>
        <row r="713">
          <cell r="G713" t="str">
            <v>SSISJ85018</v>
          </cell>
          <cell r="H713">
            <v>7</v>
          </cell>
        </row>
        <row r="714">
          <cell r="G714" t="str">
            <v>SSISJ40018</v>
          </cell>
          <cell r="H714">
            <v>7</v>
          </cell>
        </row>
        <row r="715">
          <cell r="G715" t="str">
            <v>SSISP325018</v>
          </cell>
          <cell r="H715">
            <v>7</v>
          </cell>
        </row>
        <row r="716">
          <cell r="G716" t="str">
            <v>SSISJ120018</v>
          </cell>
          <cell r="H716">
            <v>7</v>
          </cell>
        </row>
        <row r="717">
          <cell r="G717" t="str">
            <v>SSISP193018</v>
          </cell>
          <cell r="H717">
            <v>7</v>
          </cell>
        </row>
        <row r="718">
          <cell r="G718" t="str">
            <v>SSISP219018</v>
          </cell>
          <cell r="H718">
            <v>7</v>
          </cell>
        </row>
        <row r="719">
          <cell r="G719" t="str">
            <v>SSISP614018</v>
          </cell>
          <cell r="H719">
            <v>7</v>
          </cell>
        </row>
        <row r="720">
          <cell r="G720" t="str">
            <v>SSISP444018</v>
          </cell>
          <cell r="H720">
            <v>7</v>
          </cell>
        </row>
        <row r="721">
          <cell r="G721" t="str">
            <v>SSISJ105018</v>
          </cell>
          <cell r="H721">
            <v>7</v>
          </cell>
        </row>
        <row r="722">
          <cell r="G722" t="str">
            <v>SSISP427018</v>
          </cell>
          <cell r="H722">
            <v>7</v>
          </cell>
        </row>
        <row r="723">
          <cell r="G723" t="str">
            <v>SSISP139018</v>
          </cell>
          <cell r="H723">
            <v>3</v>
          </cell>
        </row>
        <row r="724">
          <cell r="G724" t="str">
            <v>SSISP125018</v>
          </cell>
          <cell r="H724">
            <v>3</v>
          </cell>
        </row>
        <row r="725">
          <cell r="G725" t="str">
            <v>SSISP278018</v>
          </cell>
          <cell r="H725">
            <v>3</v>
          </cell>
        </row>
        <row r="726">
          <cell r="G726" t="str">
            <v>SSISP607018</v>
          </cell>
          <cell r="H726">
            <v>3</v>
          </cell>
        </row>
        <row r="727">
          <cell r="G727" t="str">
            <v>SSISP330018</v>
          </cell>
          <cell r="H727">
            <v>3</v>
          </cell>
        </row>
        <row r="728">
          <cell r="G728" t="str">
            <v>SSISJ73018</v>
          </cell>
          <cell r="H728">
            <v>3</v>
          </cell>
        </row>
        <row r="729">
          <cell r="G729" t="str">
            <v>SSISP573018</v>
          </cell>
          <cell r="H729">
            <v>3</v>
          </cell>
        </row>
        <row r="730">
          <cell r="G730" t="str">
            <v>SSISP431018</v>
          </cell>
          <cell r="H730">
            <v>3</v>
          </cell>
        </row>
        <row r="731">
          <cell r="G731" t="str">
            <v>SSISP197018</v>
          </cell>
          <cell r="H731">
            <v>3</v>
          </cell>
        </row>
        <row r="732">
          <cell r="G732" t="str">
            <v>SSISP342018</v>
          </cell>
          <cell r="H732">
            <v>3</v>
          </cell>
        </row>
        <row r="733">
          <cell r="G733" t="str">
            <v>SSISP381018</v>
          </cell>
          <cell r="H733">
            <v>3</v>
          </cell>
        </row>
        <row r="734">
          <cell r="G734" t="str">
            <v>SSISP159018</v>
          </cell>
          <cell r="H734">
            <v>3</v>
          </cell>
        </row>
        <row r="735">
          <cell r="G735" t="str">
            <v>SSISP241018</v>
          </cell>
          <cell r="H735">
            <v>3</v>
          </cell>
        </row>
        <row r="736">
          <cell r="G736" t="str">
            <v>SSISP561018</v>
          </cell>
          <cell r="H736">
            <v>3</v>
          </cell>
        </row>
        <row r="737">
          <cell r="G737" t="str">
            <v>SSISP556018</v>
          </cell>
          <cell r="H737">
            <v>7</v>
          </cell>
        </row>
        <row r="738">
          <cell r="G738" t="str">
            <v>SSISP58018</v>
          </cell>
          <cell r="H738">
            <v>7</v>
          </cell>
        </row>
        <row r="739">
          <cell r="G739" t="str">
            <v>SSISP610018</v>
          </cell>
          <cell r="H739">
            <v>7</v>
          </cell>
        </row>
        <row r="740">
          <cell r="G740" t="str">
            <v>SSISP288018</v>
          </cell>
          <cell r="H740">
            <v>7</v>
          </cell>
        </row>
        <row r="741">
          <cell r="G741" t="str">
            <v>SSISP137018</v>
          </cell>
          <cell r="H741">
            <v>4</v>
          </cell>
        </row>
        <row r="742">
          <cell r="G742" t="str">
            <v>SSISP519018</v>
          </cell>
          <cell r="H742">
            <v>13</v>
          </cell>
        </row>
        <row r="743">
          <cell r="G743" t="str">
            <v>SSISJ129018</v>
          </cell>
          <cell r="H743">
            <v>100</v>
          </cell>
        </row>
        <row r="744">
          <cell r="G744" t="str">
            <v>SSISKD244018</v>
          </cell>
          <cell r="H744">
            <v>372</v>
          </cell>
        </row>
        <row r="745">
          <cell r="G745" t="str">
            <v>SSISKD245018</v>
          </cell>
          <cell r="H745">
            <v>53</v>
          </cell>
        </row>
        <row r="746">
          <cell r="G746" t="str">
            <v>SSISKD32018</v>
          </cell>
          <cell r="H746">
            <v>415</v>
          </cell>
        </row>
        <row r="747">
          <cell r="G747" t="str">
            <v>SSISKD82018</v>
          </cell>
          <cell r="H747">
            <v>140</v>
          </cell>
        </row>
        <row r="748">
          <cell r="G748" t="str">
            <v>SSISKD159018</v>
          </cell>
          <cell r="H748">
            <v>138</v>
          </cell>
        </row>
        <row r="749">
          <cell r="G749" t="str">
            <v>SSISKD351018</v>
          </cell>
          <cell r="H749">
            <v>138</v>
          </cell>
        </row>
        <row r="750">
          <cell r="G750" t="str">
            <v>SSISKD49018</v>
          </cell>
          <cell r="H750">
            <v>323</v>
          </cell>
        </row>
        <row r="751">
          <cell r="G751" t="str">
            <v>SSISKD450018</v>
          </cell>
          <cell r="H751">
            <v>138</v>
          </cell>
        </row>
        <row r="752">
          <cell r="G752" t="str">
            <v>SSISKD441018</v>
          </cell>
          <cell r="H752">
            <v>188</v>
          </cell>
        </row>
        <row r="753">
          <cell r="G753" t="str">
            <v>SSISKD61018</v>
          </cell>
          <cell r="H753">
            <v>140</v>
          </cell>
        </row>
        <row r="754">
          <cell r="G754" t="str">
            <v>SSISKD417018</v>
          </cell>
          <cell r="H754">
            <v>273</v>
          </cell>
        </row>
        <row r="755">
          <cell r="G755" t="str">
            <v>SSISKD222018</v>
          </cell>
          <cell r="H755">
            <v>78</v>
          </cell>
        </row>
        <row r="756">
          <cell r="G756" t="str">
            <v>SSISKD283018</v>
          </cell>
          <cell r="H756">
            <v>138</v>
          </cell>
        </row>
        <row r="757">
          <cell r="G757" t="str">
            <v>SSISKD467018</v>
          </cell>
          <cell r="H757">
            <v>170</v>
          </cell>
        </row>
        <row r="758">
          <cell r="G758" t="str">
            <v>SSISKD163018</v>
          </cell>
          <cell r="H758">
            <v>103</v>
          </cell>
        </row>
        <row r="759">
          <cell r="G759" t="str">
            <v>SSISKD181018</v>
          </cell>
          <cell r="H759">
            <v>138</v>
          </cell>
        </row>
        <row r="760">
          <cell r="G760" t="str">
            <v>SSISKD135018</v>
          </cell>
          <cell r="H760">
            <v>135</v>
          </cell>
        </row>
        <row r="761">
          <cell r="G761" t="str">
            <v>SSISKD279018</v>
          </cell>
          <cell r="H761">
            <v>135</v>
          </cell>
        </row>
        <row r="762">
          <cell r="G762" t="str">
            <v>SSISKD156018</v>
          </cell>
          <cell r="H762">
            <v>375</v>
          </cell>
        </row>
        <row r="763">
          <cell r="G763" t="str">
            <v>SSISKD290018</v>
          </cell>
          <cell r="H763">
            <v>50</v>
          </cell>
        </row>
        <row r="764">
          <cell r="G764" t="str">
            <v>SSISKD278018</v>
          </cell>
          <cell r="H764">
            <v>135</v>
          </cell>
        </row>
        <row r="765">
          <cell r="G765" t="str">
            <v>SSISKD468018</v>
          </cell>
          <cell r="H765">
            <v>138</v>
          </cell>
        </row>
        <row r="766">
          <cell r="G766" t="str">
            <v>SSISKD469018</v>
          </cell>
          <cell r="H766">
            <v>138</v>
          </cell>
        </row>
        <row r="767">
          <cell r="G767" t="str">
            <v>SSISKD81018</v>
          </cell>
          <cell r="H767">
            <v>250</v>
          </cell>
        </row>
        <row r="768">
          <cell r="G768" t="str">
            <v>SSISKD444018</v>
          </cell>
          <cell r="H768">
            <v>305</v>
          </cell>
        </row>
        <row r="769">
          <cell r="G769" t="str">
            <v>SSISKD164018</v>
          </cell>
          <cell r="H769">
            <v>103</v>
          </cell>
        </row>
        <row r="770">
          <cell r="G770" t="str">
            <v>SSISKD93018</v>
          </cell>
          <cell r="H770">
            <v>235</v>
          </cell>
        </row>
        <row r="771">
          <cell r="G771" t="str">
            <v>SSISKD106018</v>
          </cell>
          <cell r="H771">
            <v>100</v>
          </cell>
        </row>
        <row r="772">
          <cell r="G772" t="str">
            <v>SSISKD470018</v>
          </cell>
          <cell r="H772">
            <v>185</v>
          </cell>
        </row>
        <row r="773">
          <cell r="G773" t="str">
            <v>SSISKD471018</v>
          </cell>
          <cell r="H773">
            <v>100</v>
          </cell>
        </row>
        <row r="774">
          <cell r="G774" t="str">
            <v>SSISKD362018</v>
          </cell>
          <cell r="H774">
            <v>138</v>
          </cell>
        </row>
        <row r="775">
          <cell r="G775" t="str">
            <v>SSISKD259018</v>
          </cell>
          <cell r="H775">
            <v>138</v>
          </cell>
        </row>
        <row r="776">
          <cell r="G776" t="str">
            <v>SSISKD232018</v>
          </cell>
          <cell r="H776">
            <v>273</v>
          </cell>
        </row>
        <row r="777">
          <cell r="G777" t="str">
            <v>SSISKD396018</v>
          </cell>
          <cell r="H777">
            <v>344</v>
          </cell>
        </row>
        <row r="778">
          <cell r="G778" t="str">
            <v>SSISKD472018</v>
          </cell>
          <cell r="H778">
            <v>53</v>
          </cell>
        </row>
        <row r="779">
          <cell r="G779" t="str">
            <v>SSISKD206018</v>
          </cell>
          <cell r="H779">
            <v>418</v>
          </cell>
        </row>
        <row r="780">
          <cell r="G780" t="str">
            <v>SSISKD473018</v>
          </cell>
          <cell r="H780">
            <v>38</v>
          </cell>
        </row>
        <row r="781">
          <cell r="G781" t="str">
            <v>SSISKD343018</v>
          </cell>
          <cell r="H781">
            <v>138</v>
          </cell>
        </row>
        <row r="782">
          <cell r="G782" t="str">
            <v>SSISKD91018</v>
          </cell>
          <cell r="H782">
            <v>138</v>
          </cell>
        </row>
        <row r="783">
          <cell r="G783" t="str">
            <v>SSISKD474018</v>
          </cell>
          <cell r="H783">
            <v>138</v>
          </cell>
        </row>
        <row r="784">
          <cell r="G784" t="str">
            <v>SSISKD446018</v>
          </cell>
          <cell r="H784">
            <v>303</v>
          </cell>
        </row>
        <row r="785">
          <cell r="G785" t="str">
            <v>SSISKD293018</v>
          </cell>
          <cell r="H785">
            <v>138</v>
          </cell>
        </row>
        <row r="786">
          <cell r="G786" t="str">
            <v>SSISKD157018</v>
          </cell>
          <cell r="H786">
            <v>408</v>
          </cell>
        </row>
        <row r="787">
          <cell r="G787" t="str">
            <v>SSISKD118018</v>
          </cell>
          <cell r="H787">
            <v>295</v>
          </cell>
        </row>
        <row r="788">
          <cell r="G788" t="str">
            <v>SSISKD265018</v>
          </cell>
          <cell r="H788">
            <v>418</v>
          </cell>
        </row>
        <row r="789">
          <cell r="G789" t="str">
            <v>SSISKD475018</v>
          </cell>
          <cell r="H789">
            <v>103</v>
          </cell>
        </row>
        <row r="790">
          <cell r="G790" t="str">
            <v>SSISKD476018</v>
          </cell>
          <cell r="H790">
            <v>138</v>
          </cell>
        </row>
        <row r="791">
          <cell r="G791" t="str">
            <v>SSISKD477018</v>
          </cell>
          <cell r="H791">
            <v>138</v>
          </cell>
        </row>
        <row r="792">
          <cell r="G792" t="str">
            <v>SSISKD389018</v>
          </cell>
          <cell r="H792">
            <v>103</v>
          </cell>
        </row>
        <row r="793">
          <cell r="G793" t="str">
            <v>SSISKD184018</v>
          </cell>
          <cell r="H793">
            <v>245</v>
          </cell>
        </row>
        <row r="794">
          <cell r="G794" t="str">
            <v>SSISKD251018</v>
          </cell>
          <cell r="H794">
            <v>103</v>
          </cell>
        </row>
        <row r="795">
          <cell r="G795" t="str">
            <v>SSISKD50018</v>
          </cell>
          <cell r="H795">
            <v>138</v>
          </cell>
        </row>
        <row r="796">
          <cell r="G796" t="str">
            <v>SSISKD434018</v>
          </cell>
          <cell r="H796">
            <v>270</v>
          </cell>
        </row>
        <row r="797">
          <cell r="G797" t="str">
            <v>SSISKD459018</v>
          </cell>
          <cell r="H797">
            <v>305</v>
          </cell>
        </row>
        <row r="798">
          <cell r="G798" t="str">
            <v>SSISKD478018</v>
          </cell>
          <cell r="H798">
            <v>270</v>
          </cell>
        </row>
        <row r="799">
          <cell r="G799" t="str">
            <v>SSISKD189018</v>
          </cell>
          <cell r="H799">
            <v>103</v>
          </cell>
        </row>
        <row r="800">
          <cell r="G800" t="str">
            <v>SSISKD479018</v>
          </cell>
          <cell r="H800">
            <v>138</v>
          </cell>
        </row>
        <row r="801">
          <cell r="G801" t="str">
            <v>SSISKD480018</v>
          </cell>
          <cell r="H801">
            <v>138</v>
          </cell>
        </row>
        <row r="802">
          <cell r="G802" t="str">
            <v>SSISKD158018</v>
          </cell>
          <cell r="H802">
            <v>405</v>
          </cell>
        </row>
        <row r="803">
          <cell r="G803" t="str">
            <v>SSISKD186018</v>
          </cell>
          <cell r="H803">
            <v>458</v>
          </cell>
        </row>
        <row r="804">
          <cell r="G804" t="str">
            <v>SSISKD175018</v>
          </cell>
          <cell r="H804">
            <v>138</v>
          </cell>
        </row>
        <row r="805">
          <cell r="G805" t="str">
            <v>SSISKD217018</v>
          </cell>
          <cell r="H805">
            <v>273</v>
          </cell>
        </row>
        <row r="806">
          <cell r="G806" t="str">
            <v>SSISKD242018</v>
          </cell>
          <cell r="H806">
            <v>318</v>
          </cell>
        </row>
        <row r="807">
          <cell r="G807" t="str">
            <v>SSISKD412018</v>
          </cell>
          <cell r="H807">
            <v>238</v>
          </cell>
        </row>
        <row r="808">
          <cell r="G808" t="str">
            <v>SSISKD213018</v>
          </cell>
          <cell r="H808">
            <v>268</v>
          </cell>
        </row>
        <row r="809">
          <cell r="G809" t="str">
            <v>SSISKD332018</v>
          </cell>
          <cell r="H809">
            <v>135</v>
          </cell>
        </row>
        <row r="810">
          <cell r="G810" t="str">
            <v>SSISKD481018</v>
          </cell>
          <cell r="H810">
            <v>303</v>
          </cell>
        </row>
        <row r="811">
          <cell r="G811" t="str">
            <v>SSISKD11018</v>
          </cell>
          <cell r="H811">
            <v>138</v>
          </cell>
        </row>
        <row r="812">
          <cell r="G812" t="str">
            <v>SSISKD437018</v>
          </cell>
          <cell r="H812">
            <v>148</v>
          </cell>
        </row>
        <row r="813">
          <cell r="G813" t="str">
            <v>SSISKD323018</v>
          </cell>
          <cell r="H813">
            <v>303</v>
          </cell>
        </row>
        <row r="814">
          <cell r="G814" t="str">
            <v>SSISKD197018</v>
          </cell>
          <cell r="H814">
            <v>303</v>
          </cell>
        </row>
        <row r="815">
          <cell r="G815" t="str">
            <v>SSISKD215018</v>
          </cell>
          <cell r="H815">
            <v>273</v>
          </cell>
        </row>
        <row r="816">
          <cell r="G816" t="str">
            <v>SSISKD297018</v>
          </cell>
          <cell r="H816">
            <v>103</v>
          </cell>
        </row>
        <row r="817">
          <cell r="G817" t="str">
            <v>SSISKD482018</v>
          </cell>
          <cell r="H817">
            <v>270</v>
          </cell>
        </row>
        <row r="818">
          <cell r="G818" t="str">
            <v>SSISKD261018</v>
          </cell>
          <cell r="H818">
            <v>103</v>
          </cell>
        </row>
        <row r="819">
          <cell r="G819" t="str">
            <v>SSISKD433018</v>
          </cell>
          <cell r="H819">
            <v>170</v>
          </cell>
        </row>
        <row r="820">
          <cell r="G820" t="str">
            <v>SSISKD271018</v>
          </cell>
          <cell r="H820">
            <v>83</v>
          </cell>
        </row>
        <row r="821">
          <cell r="G821" t="str">
            <v>SSISKD183018</v>
          </cell>
          <cell r="H821">
            <v>138</v>
          </cell>
        </row>
        <row r="822">
          <cell r="G822" t="str">
            <v>SSISKD305018</v>
          </cell>
          <cell r="H822">
            <v>138</v>
          </cell>
        </row>
        <row r="823">
          <cell r="G823" t="str">
            <v>SSISKD63018</v>
          </cell>
          <cell r="H823">
            <v>273</v>
          </cell>
        </row>
        <row r="824">
          <cell r="G824" t="str">
            <v>SSISKD41018</v>
          </cell>
          <cell r="H824">
            <v>103</v>
          </cell>
        </row>
        <row r="825">
          <cell r="G825" t="str">
            <v>SSISKD144018</v>
          </cell>
          <cell r="H825">
            <v>138</v>
          </cell>
        </row>
        <row r="826">
          <cell r="G826" t="str">
            <v>SSISKD380018</v>
          </cell>
          <cell r="H826">
            <v>33</v>
          </cell>
        </row>
        <row r="827">
          <cell r="G827" t="str">
            <v>SSISKD200018</v>
          </cell>
          <cell r="H827">
            <v>133</v>
          </cell>
        </row>
        <row r="828">
          <cell r="G828" t="str">
            <v>SSISKD352018</v>
          </cell>
          <cell r="H828">
            <v>238</v>
          </cell>
        </row>
        <row r="829">
          <cell r="G829" t="str">
            <v>SSISKD366018</v>
          </cell>
          <cell r="H829">
            <v>243</v>
          </cell>
        </row>
        <row r="830">
          <cell r="G830" t="str">
            <v>SSISKD105018</v>
          </cell>
          <cell r="H830">
            <v>63</v>
          </cell>
        </row>
        <row r="831">
          <cell r="G831" t="str">
            <v>SSISKD141018</v>
          </cell>
          <cell r="H831">
            <v>138</v>
          </cell>
        </row>
        <row r="832">
          <cell r="G832" t="str">
            <v>SSISKD483018</v>
          </cell>
          <cell r="H832">
            <v>138</v>
          </cell>
        </row>
        <row r="833">
          <cell r="G833" t="str">
            <v>SSISKD449018</v>
          </cell>
          <cell r="H833">
            <v>138</v>
          </cell>
        </row>
        <row r="834">
          <cell r="G834" t="str">
            <v>SSISKD296018</v>
          </cell>
          <cell r="H834">
            <v>138</v>
          </cell>
        </row>
        <row r="835">
          <cell r="G835" t="str">
            <v>SSISKD378018</v>
          </cell>
          <cell r="H835">
            <v>138</v>
          </cell>
        </row>
        <row r="836">
          <cell r="G836" t="str">
            <v>SSISKD155018</v>
          </cell>
          <cell r="H836">
            <v>370</v>
          </cell>
        </row>
        <row r="837">
          <cell r="G837" t="str">
            <v>SSISKD254018</v>
          </cell>
          <cell r="H837">
            <v>50</v>
          </cell>
        </row>
        <row r="838">
          <cell r="G838" t="str">
            <v>SSISKD484018</v>
          </cell>
          <cell r="H838">
            <v>255</v>
          </cell>
        </row>
        <row r="839">
          <cell r="G839" t="str">
            <v>SSISKD256018</v>
          </cell>
          <cell r="H839">
            <v>45</v>
          </cell>
        </row>
        <row r="840">
          <cell r="G840" t="str">
            <v>SSISKD485018</v>
          </cell>
          <cell r="H840">
            <v>138</v>
          </cell>
        </row>
        <row r="841">
          <cell r="G841" t="str">
            <v>SSISKD255018</v>
          </cell>
          <cell r="H841">
            <v>300</v>
          </cell>
        </row>
        <row r="842">
          <cell r="G842" t="str">
            <v>SSISKD394018</v>
          </cell>
          <cell r="H842">
            <v>103</v>
          </cell>
        </row>
        <row r="843">
          <cell r="G843" t="str">
            <v>SSISKD435018</v>
          </cell>
          <cell r="H843">
            <v>138</v>
          </cell>
        </row>
        <row r="844">
          <cell r="G844" t="str">
            <v>SSISKD401018</v>
          </cell>
          <cell r="H844">
            <v>138</v>
          </cell>
        </row>
        <row r="845">
          <cell r="G845" t="str">
            <v>SSISKD486018</v>
          </cell>
          <cell r="H845">
            <v>138</v>
          </cell>
        </row>
        <row r="846">
          <cell r="G846" t="str">
            <v>SSISKD203018</v>
          </cell>
          <cell r="H846">
            <v>165</v>
          </cell>
        </row>
        <row r="847">
          <cell r="G847" t="str">
            <v>SSISKD243018</v>
          </cell>
          <cell r="H847">
            <v>138</v>
          </cell>
        </row>
        <row r="848">
          <cell r="G848" t="str">
            <v>SSISKD397018</v>
          </cell>
          <cell r="H848">
            <v>138</v>
          </cell>
        </row>
        <row r="849">
          <cell r="G849" t="str">
            <v>SSISKD339018</v>
          </cell>
          <cell r="H849">
            <v>138</v>
          </cell>
        </row>
        <row r="850">
          <cell r="G850" t="str">
            <v>SSISKD285018</v>
          </cell>
          <cell r="H850">
            <v>138</v>
          </cell>
        </row>
        <row r="851">
          <cell r="G851" t="str">
            <v>SSISKD166018</v>
          </cell>
          <cell r="H851">
            <v>138</v>
          </cell>
        </row>
        <row r="852">
          <cell r="G852" t="str">
            <v>SSISKD364018</v>
          </cell>
          <cell r="H852">
            <v>282</v>
          </cell>
        </row>
        <row r="853">
          <cell r="G853" t="str">
            <v>SSISKD391018</v>
          </cell>
          <cell r="H853">
            <v>203</v>
          </cell>
        </row>
        <row r="854">
          <cell r="G854" t="str">
            <v>SSISKD355018</v>
          </cell>
          <cell r="H854">
            <v>160</v>
          </cell>
        </row>
        <row r="855">
          <cell r="G855" t="str">
            <v>SSISKD487018</v>
          </cell>
          <cell r="H855">
            <v>105</v>
          </cell>
        </row>
        <row r="856">
          <cell r="G856" t="str">
            <v>SSISKD443018</v>
          </cell>
          <cell r="H856">
            <v>138</v>
          </cell>
        </row>
        <row r="857">
          <cell r="G857" t="str">
            <v>SSISKD161018</v>
          </cell>
          <cell r="H857">
            <v>303</v>
          </cell>
        </row>
        <row r="858">
          <cell r="G858" t="str">
            <v>SSISKD270018</v>
          </cell>
          <cell r="H858">
            <v>266</v>
          </cell>
        </row>
        <row r="859">
          <cell r="G859" t="str">
            <v>SSISKD488018</v>
          </cell>
          <cell r="H859">
            <v>103</v>
          </cell>
        </row>
        <row r="860">
          <cell r="G860" t="str">
            <v>SSISKD489018</v>
          </cell>
          <cell r="H860">
            <v>138</v>
          </cell>
        </row>
        <row r="861">
          <cell r="G861" t="str">
            <v>SSISKD37018</v>
          </cell>
          <cell r="H861">
            <v>138</v>
          </cell>
        </row>
        <row r="862">
          <cell r="G862" t="str">
            <v>SSISKD138018</v>
          </cell>
          <cell r="H862">
            <v>170</v>
          </cell>
        </row>
        <row r="863">
          <cell r="G863" t="str">
            <v>SSISKD153018</v>
          </cell>
          <cell r="H863">
            <v>103</v>
          </cell>
        </row>
        <row r="864">
          <cell r="G864" t="str">
            <v>SSISKD124018</v>
          </cell>
          <cell r="H864">
            <v>280</v>
          </cell>
        </row>
        <row r="865">
          <cell r="G865" t="str">
            <v>SSISKD177018</v>
          </cell>
          <cell r="H865">
            <v>103</v>
          </cell>
        </row>
        <row r="866">
          <cell r="G866" t="str">
            <v>SSISKD47018</v>
          </cell>
          <cell r="H866">
            <v>103</v>
          </cell>
        </row>
        <row r="867">
          <cell r="G867" t="str">
            <v>SSISKD180018</v>
          </cell>
          <cell r="H867">
            <v>138</v>
          </cell>
        </row>
        <row r="868">
          <cell r="G868" t="str">
            <v>SSISKD54018</v>
          </cell>
          <cell r="H868">
            <v>385</v>
          </cell>
        </row>
        <row r="869">
          <cell r="G869" t="str">
            <v>SSISKD490018</v>
          </cell>
          <cell r="H869">
            <v>215</v>
          </cell>
        </row>
        <row r="870">
          <cell r="G870" t="str">
            <v>SSISKD491018</v>
          </cell>
          <cell r="H870">
            <v>138</v>
          </cell>
        </row>
        <row r="871">
          <cell r="G871" t="str">
            <v>SSISKD237018</v>
          </cell>
          <cell r="H871">
            <v>378</v>
          </cell>
        </row>
        <row r="872">
          <cell r="G872" t="str">
            <v>SSISKD438018</v>
          </cell>
          <cell r="H872">
            <v>105</v>
          </cell>
        </row>
        <row r="873">
          <cell r="G873" t="str">
            <v>SSISKD152018</v>
          </cell>
          <cell r="H873">
            <v>138</v>
          </cell>
        </row>
        <row r="874">
          <cell r="G874" t="str">
            <v>SSISKD344018</v>
          </cell>
          <cell r="H874">
            <v>415</v>
          </cell>
        </row>
        <row r="875">
          <cell r="G875" t="str">
            <v>SSISKD193018</v>
          </cell>
          <cell r="H875">
            <v>175</v>
          </cell>
        </row>
        <row r="876">
          <cell r="G876" t="str">
            <v>SSISKD492018</v>
          </cell>
          <cell r="H876">
            <v>103</v>
          </cell>
        </row>
        <row r="877">
          <cell r="G877" t="str">
            <v>SSISKD289018</v>
          </cell>
          <cell r="H877">
            <v>250</v>
          </cell>
        </row>
        <row r="878">
          <cell r="G878" t="str">
            <v>SSISKD493018</v>
          </cell>
          <cell r="H878">
            <v>415</v>
          </cell>
        </row>
        <row r="879">
          <cell r="G879" t="str">
            <v>SSISKD494018</v>
          </cell>
          <cell r="H879">
            <v>250</v>
          </cell>
        </row>
        <row r="880">
          <cell r="G880" t="str">
            <v>SSISKD194018</v>
          </cell>
          <cell r="H880">
            <v>250</v>
          </cell>
        </row>
        <row r="881">
          <cell r="G881" t="str">
            <v>SSISKD235018</v>
          </cell>
          <cell r="H881">
            <v>390</v>
          </cell>
        </row>
        <row r="882">
          <cell r="G882" t="str">
            <v>SSISKD374018</v>
          </cell>
          <cell r="H882">
            <v>203</v>
          </cell>
        </row>
        <row r="883">
          <cell r="G883" t="str">
            <v>SSISKD36018</v>
          </cell>
          <cell r="H883">
            <v>138</v>
          </cell>
        </row>
        <row r="884">
          <cell r="G884" t="str">
            <v>SSISKD495018</v>
          </cell>
          <cell r="H884">
            <v>140</v>
          </cell>
        </row>
        <row r="885">
          <cell r="G885" t="str">
            <v>SSISKD496018</v>
          </cell>
          <cell r="H885">
            <v>248</v>
          </cell>
        </row>
        <row r="886">
          <cell r="G886" t="str">
            <v>SSISKD371018</v>
          </cell>
          <cell r="H886">
            <v>250</v>
          </cell>
        </row>
        <row r="887">
          <cell r="G887" t="str">
            <v>SSISKD136018</v>
          </cell>
          <cell r="H887">
            <v>100</v>
          </cell>
        </row>
        <row r="888">
          <cell r="G888" t="str">
            <v>SSISKD348018</v>
          </cell>
          <cell r="H888">
            <v>273</v>
          </cell>
        </row>
        <row r="889">
          <cell r="G889" t="str">
            <v>SSISKD172018</v>
          </cell>
          <cell r="H889">
            <v>103</v>
          </cell>
        </row>
        <row r="890">
          <cell r="G890" t="str">
            <v>SSISKD497018</v>
          </cell>
          <cell r="H890">
            <v>273</v>
          </cell>
        </row>
        <row r="891">
          <cell r="G891" t="str">
            <v>SSISKD267018</v>
          </cell>
          <cell r="H891">
            <v>103</v>
          </cell>
        </row>
        <row r="892">
          <cell r="G892" t="str">
            <v>SSISKD212018</v>
          </cell>
          <cell r="H892">
            <v>335</v>
          </cell>
        </row>
        <row r="893">
          <cell r="G893" t="str">
            <v>SSISKD498018</v>
          </cell>
          <cell r="H893">
            <v>110</v>
          </cell>
        </row>
        <row r="894">
          <cell r="G894" t="str">
            <v>SSISKD160018</v>
          </cell>
          <cell r="H894">
            <v>153</v>
          </cell>
        </row>
        <row r="895">
          <cell r="G895" t="str">
            <v>SSISKD499018</v>
          </cell>
          <cell r="H895">
            <v>103</v>
          </cell>
        </row>
        <row r="896">
          <cell r="G896" t="str">
            <v>SSISKD500018</v>
          </cell>
          <cell r="H896">
            <v>55</v>
          </cell>
        </row>
        <row r="897">
          <cell r="G897" t="str">
            <v>SSISKD501018</v>
          </cell>
          <cell r="H897">
            <v>248</v>
          </cell>
        </row>
        <row r="898">
          <cell r="G898" t="str">
            <v>SSISKD99018</v>
          </cell>
          <cell r="H898">
            <v>283</v>
          </cell>
        </row>
        <row r="899">
          <cell r="G899" t="str">
            <v>SSISKD114018</v>
          </cell>
          <cell r="H899">
            <v>218</v>
          </cell>
        </row>
        <row r="900">
          <cell r="G900" t="str">
            <v>SSISKD409018</v>
          </cell>
          <cell r="H900">
            <v>75</v>
          </cell>
        </row>
        <row r="901">
          <cell r="G901" t="str">
            <v>SSISKD89018</v>
          </cell>
          <cell r="H901">
            <v>138</v>
          </cell>
        </row>
        <row r="902">
          <cell r="G902" t="str">
            <v>SSISKD286018</v>
          </cell>
          <cell r="H902">
            <v>138</v>
          </cell>
        </row>
        <row r="903">
          <cell r="G903" t="str">
            <v>SSISKD250018</v>
          </cell>
          <cell r="H903">
            <v>301</v>
          </cell>
        </row>
        <row r="904">
          <cell r="G904" t="str">
            <v>SSISKD65018</v>
          </cell>
          <cell r="H904">
            <v>63</v>
          </cell>
        </row>
        <row r="905">
          <cell r="G905" t="str">
            <v>SSISKD502018</v>
          </cell>
          <cell r="H905">
            <v>135</v>
          </cell>
        </row>
        <row r="906">
          <cell r="G906" t="str">
            <v>SSISKD432018</v>
          </cell>
          <cell r="H906">
            <v>305</v>
          </cell>
        </row>
        <row r="907">
          <cell r="G907" t="str">
            <v>SSISKD140018</v>
          </cell>
          <cell r="H907">
            <v>73</v>
          </cell>
        </row>
        <row r="908">
          <cell r="G908" t="str">
            <v>SSISKD356018</v>
          </cell>
          <cell r="H908">
            <v>138</v>
          </cell>
        </row>
        <row r="909">
          <cell r="G909" t="str">
            <v>SSISKD463018</v>
          </cell>
          <cell r="H909">
            <v>198</v>
          </cell>
        </row>
        <row r="910">
          <cell r="G910" t="str">
            <v>SSISKD503018</v>
          </cell>
          <cell r="H910">
            <v>243</v>
          </cell>
        </row>
        <row r="911">
          <cell r="G911" t="str">
            <v>SSISKD288018</v>
          </cell>
          <cell r="H911">
            <v>138</v>
          </cell>
        </row>
        <row r="912">
          <cell r="G912" t="str">
            <v>SSISKD335018</v>
          </cell>
          <cell r="H912">
            <v>380</v>
          </cell>
        </row>
        <row r="913">
          <cell r="G913" t="str">
            <v>SSISKD342018</v>
          </cell>
          <cell r="H913">
            <v>105</v>
          </cell>
        </row>
        <row r="914">
          <cell r="G914" t="str">
            <v>SSISKD101018</v>
          </cell>
          <cell r="H914">
            <v>138</v>
          </cell>
        </row>
        <row r="915">
          <cell r="G915" t="str">
            <v>SSISKD268018</v>
          </cell>
          <cell r="H915">
            <v>290</v>
          </cell>
        </row>
        <row r="916">
          <cell r="G916" t="str">
            <v>SSISKD126018</v>
          </cell>
          <cell r="H916">
            <v>138</v>
          </cell>
        </row>
        <row r="917">
          <cell r="G917" t="str">
            <v>SSISKD393018</v>
          </cell>
          <cell r="H917">
            <v>248</v>
          </cell>
        </row>
        <row r="918">
          <cell r="G918" t="str">
            <v>SSISKD218018</v>
          </cell>
          <cell r="H918">
            <v>138</v>
          </cell>
        </row>
        <row r="919">
          <cell r="G919" t="str">
            <v>SSISKD504018</v>
          </cell>
          <cell r="H919">
            <v>138</v>
          </cell>
        </row>
        <row r="920">
          <cell r="G920" t="str">
            <v>SSISKD505018</v>
          </cell>
          <cell r="H920">
            <v>138</v>
          </cell>
        </row>
        <row r="921">
          <cell r="G921" t="str">
            <v>SSISKD506018</v>
          </cell>
          <cell r="H921">
            <v>138</v>
          </cell>
        </row>
        <row r="922">
          <cell r="G922" t="str">
            <v>SSISKD507018</v>
          </cell>
          <cell r="H922">
            <v>135</v>
          </cell>
        </row>
        <row r="923">
          <cell r="G923" t="str">
            <v>SSISKD369018</v>
          </cell>
          <cell r="H923">
            <v>150</v>
          </cell>
        </row>
        <row r="924">
          <cell r="G924" t="str">
            <v>SSISKD146018</v>
          </cell>
          <cell r="H924">
            <v>303</v>
          </cell>
        </row>
        <row r="925">
          <cell r="G925" t="str">
            <v>SSISKD508018</v>
          </cell>
          <cell r="H925">
            <v>173</v>
          </cell>
        </row>
        <row r="926">
          <cell r="G926" t="str">
            <v>SSISKD509018</v>
          </cell>
          <cell r="H926">
            <v>138</v>
          </cell>
        </row>
        <row r="927">
          <cell r="G927" t="str">
            <v>SSISKD204018</v>
          </cell>
          <cell r="H927">
            <v>138</v>
          </cell>
        </row>
        <row r="928">
          <cell r="G928" t="str">
            <v>SSISKD510018</v>
          </cell>
          <cell r="H928">
            <v>141</v>
          </cell>
        </row>
        <row r="929">
          <cell r="G929" t="str">
            <v>SSISKD300018</v>
          </cell>
          <cell r="H929">
            <v>135</v>
          </cell>
        </row>
        <row r="930">
          <cell r="G930" t="str">
            <v>SSISKD511018</v>
          </cell>
          <cell r="H930">
            <v>103</v>
          </cell>
        </row>
        <row r="931">
          <cell r="G931" t="str">
            <v>SSISKD280018</v>
          </cell>
          <cell r="H931">
            <v>250</v>
          </cell>
        </row>
        <row r="932">
          <cell r="G932" t="str">
            <v>SSISKD128018</v>
          </cell>
          <cell r="H932">
            <v>138</v>
          </cell>
        </row>
        <row r="933">
          <cell r="G933" t="str">
            <v>SSISKD512018</v>
          </cell>
          <cell r="H933">
            <v>45</v>
          </cell>
        </row>
        <row r="934">
          <cell r="G934" t="str">
            <v>SSISKD513018</v>
          </cell>
          <cell r="H934">
            <v>138</v>
          </cell>
        </row>
        <row r="935">
          <cell r="G935" t="str">
            <v>SSISKD15018</v>
          </cell>
          <cell r="H935">
            <v>138</v>
          </cell>
        </row>
        <row r="936">
          <cell r="G936" t="str">
            <v>SSISKD514018</v>
          </cell>
          <cell r="H936">
            <v>350</v>
          </cell>
        </row>
        <row r="937">
          <cell r="G937" t="str">
            <v>SSISKD187018</v>
          </cell>
          <cell r="H937">
            <v>103</v>
          </cell>
        </row>
        <row r="938">
          <cell r="G938" t="str">
            <v>SSISKD515018</v>
          </cell>
          <cell r="H938">
            <v>250</v>
          </cell>
        </row>
        <row r="939">
          <cell r="G939" t="str">
            <v>SSISKD516018</v>
          </cell>
          <cell r="H939">
            <v>208</v>
          </cell>
        </row>
        <row r="940">
          <cell r="G940" t="str">
            <v>SSISKD108018</v>
          </cell>
          <cell r="H940">
            <v>203</v>
          </cell>
        </row>
        <row r="941">
          <cell r="G941" t="str">
            <v>SSISKD517018</v>
          </cell>
          <cell r="H941">
            <v>138</v>
          </cell>
        </row>
        <row r="942">
          <cell r="G942" t="str">
            <v>SSISKD518018</v>
          </cell>
          <cell r="H942">
            <v>250</v>
          </cell>
        </row>
        <row r="943">
          <cell r="G943" t="str">
            <v>SSISKD9018</v>
          </cell>
          <cell r="H943">
            <v>250</v>
          </cell>
        </row>
        <row r="944">
          <cell r="G944" t="str">
            <v>SSISKD133018</v>
          </cell>
          <cell r="H944">
            <v>250</v>
          </cell>
        </row>
        <row r="945">
          <cell r="G945" t="str">
            <v>SSISKD14018</v>
          </cell>
          <cell r="H945">
            <v>138</v>
          </cell>
        </row>
        <row r="946">
          <cell r="G946" t="str">
            <v>SSISKD519018</v>
          </cell>
          <cell r="H946">
            <v>250</v>
          </cell>
        </row>
        <row r="947">
          <cell r="G947" t="str">
            <v>SSISKD520018</v>
          </cell>
          <cell r="H947">
            <v>250</v>
          </cell>
        </row>
        <row r="948">
          <cell r="G948" t="str">
            <v>SSISKD521018</v>
          </cell>
          <cell r="H948">
            <v>245</v>
          </cell>
        </row>
        <row r="949">
          <cell r="G949" t="str">
            <v>SSISKD198018</v>
          </cell>
          <cell r="H949">
            <v>250</v>
          </cell>
        </row>
        <row r="950">
          <cell r="G950" t="str">
            <v>SSISKD522018</v>
          </cell>
          <cell r="H950">
            <v>250</v>
          </cell>
        </row>
        <row r="951">
          <cell r="G951" t="str">
            <v>SSISKD10018</v>
          </cell>
          <cell r="H951">
            <v>38</v>
          </cell>
        </row>
        <row r="952">
          <cell r="G952" t="str">
            <v>SSISKD428018</v>
          </cell>
          <cell r="H952">
            <v>480</v>
          </cell>
        </row>
        <row r="953">
          <cell r="G953" t="str">
            <v>SSISKD523018</v>
          </cell>
          <cell r="H953">
            <v>105</v>
          </cell>
        </row>
        <row r="954">
          <cell r="G954" t="str">
            <v>SSISKD357018</v>
          </cell>
          <cell r="H954">
            <v>140</v>
          </cell>
        </row>
        <row r="955">
          <cell r="G955" t="str">
            <v>SSISKD113018</v>
          </cell>
          <cell r="H955">
            <v>170</v>
          </cell>
        </row>
        <row r="956">
          <cell r="G956" t="str">
            <v>SSISKD151018</v>
          </cell>
          <cell r="H956">
            <v>103</v>
          </cell>
        </row>
        <row r="957">
          <cell r="G957" t="str">
            <v>SSISKD192018</v>
          </cell>
          <cell r="H957">
            <v>280</v>
          </cell>
        </row>
        <row r="958">
          <cell r="G958" t="str">
            <v>SSISKD27018</v>
          </cell>
          <cell r="H958">
            <v>85</v>
          </cell>
        </row>
        <row r="959">
          <cell r="G959" t="str">
            <v>SSISKD248018</v>
          </cell>
          <cell r="H959">
            <v>250</v>
          </cell>
        </row>
        <row r="960">
          <cell r="G960" t="str">
            <v>SSISKD109018</v>
          </cell>
          <cell r="H960">
            <v>250</v>
          </cell>
        </row>
        <row r="961">
          <cell r="G961" t="str">
            <v>SSISKD227018</v>
          </cell>
          <cell r="H961">
            <v>415</v>
          </cell>
        </row>
        <row r="962">
          <cell r="G962" t="str">
            <v>SSISKD70018</v>
          </cell>
          <cell r="H962">
            <v>250</v>
          </cell>
        </row>
        <row r="963">
          <cell r="G963" t="str">
            <v>SSISKD150018</v>
          </cell>
          <cell r="H963">
            <v>250</v>
          </cell>
        </row>
        <row r="964">
          <cell r="G964" t="str">
            <v>SSISKD30018</v>
          </cell>
          <cell r="H964">
            <v>250</v>
          </cell>
        </row>
        <row r="965">
          <cell r="G965" t="str">
            <v>SSISKD123018</v>
          </cell>
          <cell r="H965">
            <v>248</v>
          </cell>
        </row>
        <row r="966">
          <cell r="G966" t="str">
            <v>SSISKD8018</v>
          </cell>
          <cell r="H966">
            <v>140</v>
          </cell>
        </row>
        <row r="967">
          <cell r="G967" t="str">
            <v>SSISKD403018</v>
          </cell>
          <cell r="H967">
            <v>248</v>
          </cell>
        </row>
        <row r="968">
          <cell r="G968" t="str">
            <v>SSISKD102018</v>
          </cell>
          <cell r="H968">
            <v>248</v>
          </cell>
        </row>
        <row r="969">
          <cell r="G969" t="str">
            <v>SSISKD16018</v>
          </cell>
          <cell r="H969">
            <v>100</v>
          </cell>
        </row>
        <row r="970">
          <cell r="G970" t="str">
            <v>SSISKD314018</v>
          </cell>
          <cell r="H970">
            <v>250</v>
          </cell>
        </row>
        <row r="971">
          <cell r="G971" t="str">
            <v>SSISKD110018</v>
          </cell>
          <cell r="H971">
            <v>135</v>
          </cell>
        </row>
        <row r="972">
          <cell r="G972" t="str">
            <v>SSISKD111018</v>
          </cell>
          <cell r="H972">
            <v>245</v>
          </cell>
        </row>
        <row r="973">
          <cell r="G973" t="str">
            <v>SSISKD86018</v>
          </cell>
          <cell r="H973">
            <v>248</v>
          </cell>
        </row>
        <row r="974">
          <cell r="G974" t="str">
            <v>SSISKD13018</v>
          </cell>
          <cell r="H974">
            <v>250</v>
          </cell>
        </row>
        <row r="975">
          <cell r="G975" t="str">
            <v>SSISKD199018</v>
          </cell>
          <cell r="H975">
            <v>248</v>
          </cell>
        </row>
        <row r="976">
          <cell r="G976" t="str">
            <v>SSISKD410018</v>
          </cell>
          <cell r="H976">
            <v>250</v>
          </cell>
        </row>
        <row r="977">
          <cell r="G977" t="str">
            <v>SSISKD524018</v>
          </cell>
          <cell r="H977">
            <v>203</v>
          </cell>
        </row>
        <row r="978">
          <cell r="G978" t="str">
            <v>SSISKD458018</v>
          </cell>
          <cell r="H978">
            <v>250</v>
          </cell>
        </row>
        <row r="979">
          <cell r="G979" t="str">
            <v>SSISKD272018</v>
          </cell>
          <cell r="H979">
            <v>305</v>
          </cell>
        </row>
        <row r="980">
          <cell r="G980" t="str">
            <v>SSISKD176018</v>
          </cell>
          <cell r="H980">
            <v>138</v>
          </cell>
        </row>
        <row r="981">
          <cell r="G981" t="str">
            <v>SSISKD260018</v>
          </cell>
          <cell r="H981">
            <v>138</v>
          </cell>
        </row>
        <row r="982">
          <cell r="G982" t="str">
            <v>SSISKD12018</v>
          </cell>
          <cell r="H982">
            <v>248</v>
          </cell>
        </row>
        <row r="983">
          <cell r="G983" t="str">
            <v>SSISKD525018</v>
          </cell>
          <cell r="H983">
            <v>250</v>
          </cell>
        </row>
        <row r="984">
          <cell r="G984" t="str">
            <v>SSISKD322018</v>
          </cell>
          <cell r="H984">
            <v>303</v>
          </cell>
        </row>
        <row r="985">
          <cell r="G985" t="str">
            <v>SSISKD247018</v>
          </cell>
          <cell r="H985">
            <v>138</v>
          </cell>
        </row>
        <row r="986">
          <cell r="G986" t="str">
            <v>SSISKD461018</v>
          </cell>
          <cell r="H986">
            <v>248</v>
          </cell>
        </row>
        <row r="987">
          <cell r="G987" t="str">
            <v>SSISKD526018</v>
          </cell>
          <cell r="H987">
            <v>138</v>
          </cell>
        </row>
        <row r="988">
          <cell r="G988" t="str">
            <v>SSISKD185018</v>
          </cell>
          <cell r="H988">
            <v>350</v>
          </cell>
        </row>
        <row r="989">
          <cell r="G989" t="str">
            <v>SSISKD168018</v>
          </cell>
          <cell r="H989">
            <v>138</v>
          </cell>
        </row>
        <row r="990">
          <cell r="G990" t="str">
            <v>SSISKD129018</v>
          </cell>
          <cell r="H990">
            <v>138</v>
          </cell>
        </row>
        <row r="991">
          <cell r="G991" t="str">
            <v>SSISKD422018</v>
          </cell>
          <cell r="H991">
            <v>250</v>
          </cell>
        </row>
        <row r="992">
          <cell r="G992" t="str">
            <v>SSISKD527018</v>
          </cell>
          <cell r="H992">
            <v>138</v>
          </cell>
        </row>
        <row r="993">
          <cell r="G993" t="str">
            <v>SSISKD132018</v>
          </cell>
          <cell r="H993">
            <v>415</v>
          </cell>
        </row>
        <row r="994">
          <cell r="G994" t="str">
            <v>SSISKD411018</v>
          </cell>
          <cell r="H994">
            <v>138</v>
          </cell>
        </row>
        <row r="995">
          <cell r="G995" t="str">
            <v>SSISKD202018</v>
          </cell>
          <cell r="H995">
            <v>170</v>
          </cell>
        </row>
        <row r="996">
          <cell r="G996" t="str">
            <v>SSISKD528018</v>
          </cell>
          <cell r="H996">
            <v>103</v>
          </cell>
        </row>
        <row r="997">
          <cell r="G997" t="str">
            <v>SSISKD302018</v>
          </cell>
          <cell r="H997">
            <v>138</v>
          </cell>
        </row>
        <row r="998">
          <cell r="G998" t="str">
            <v>SSISKD329018</v>
          </cell>
          <cell r="H998">
            <v>176</v>
          </cell>
        </row>
        <row r="999">
          <cell r="G999" t="str">
            <v>SSISKD529018</v>
          </cell>
          <cell r="H999">
            <v>140</v>
          </cell>
        </row>
        <row r="1000">
          <cell r="G1000" t="str">
            <v>SSISKD258018</v>
          </cell>
          <cell r="H1000">
            <v>273</v>
          </cell>
        </row>
        <row r="1001">
          <cell r="G1001" t="str">
            <v>SSISKD530018</v>
          </cell>
          <cell r="H1001">
            <v>138</v>
          </cell>
        </row>
        <row r="1002">
          <cell r="G1002" t="str">
            <v>SSISKD60018</v>
          </cell>
          <cell r="H1002">
            <v>138</v>
          </cell>
        </row>
        <row r="1003">
          <cell r="G1003" t="str">
            <v>SSISKD531018</v>
          </cell>
          <cell r="H1003">
            <v>273</v>
          </cell>
        </row>
        <row r="1004">
          <cell r="G1004" t="str">
            <v>SSISKD419018</v>
          </cell>
          <cell r="H1004">
            <v>68</v>
          </cell>
        </row>
        <row r="1005">
          <cell r="G1005" t="str">
            <v>SSISKD171018</v>
          </cell>
          <cell r="H1005">
            <v>173</v>
          </cell>
        </row>
        <row r="1006">
          <cell r="G1006" t="str">
            <v>SSISKD415018</v>
          </cell>
          <cell r="H1006">
            <v>53</v>
          </cell>
        </row>
        <row r="1007">
          <cell r="G1007" t="str">
            <v>SSISKD20018</v>
          </cell>
          <cell r="H1007">
            <v>135</v>
          </cell>
        </row>
        <row r="1008">
          <cell r="G1008" t="str">
            <v>SSISKD252018</v>
          </cell>
          <cell r="H1008">
            <v>287</v>
          </cell>
        </row>
        <row r="1009">
          <cell r="G1009" t="str">
            <v>SSISKD196018</v>
          </cell>
          <cell r="H1009">
            <v>138</v>
          </cell>
        </row>
        <row r="1010">
          <cell r="G1010" t="str">
            <v>SSISKD400018</v>
          </cell>
          <cell r="H1010">
            <v>238</v>
          </cell>
        </row>
        <row r="1011">
          <cell r="G1011" t="str">
            <v>SSISKD408018</v>
          </cell>
          <cell r="H1011">
            <v>183</v>
          </cell>
        </row>
        <row r="1012">
          <cell r="G1012" t="str">
            <v>SSISKD532018</v>
          </cell>
          <cell r="H1012">
            <v>142</v>
          </cell>
        </row>
        <row r="1013">
          <cell r="G1013" t="str">
            <v>SSISKD21018</v>
          </cell>
          <cell r="H1013">
            <v>185</v>
          </cell>
        </row>
        <row r="1014">
          <cell r="G1014" t="str">
            <v>SSISKD22018</v>
          </cell>
          <cell r="H1014">
            <v>185</v>
          </cell>
        </row>
        <row r="1015">
          <cell r="G1015" t="str">
            <v>SSISKD392018</v>
          </cell>
          <cell r="H1015">
            <v>185</v>
          </cell>
        </row>
        <row r="1016">
          <cell r="G1016" t="str">
            <v>SSISKD43018</v>
          </cell>
          <cell r="H1016">
            <v>143</v>
          </cell>
        </row>
        <row r="1017">
          <cell r="G1017" t="str">
            <v>SSISKD533018</v>
          </cell>
          <cell r="H1017">
            <v>185</v>
          </cell>
        </row>
        <row r="1018">
          <cell r="G1018" t="str">
            <v>SSISKD19018</v>
          </cell>
          <cell r="H1018">
            <v>250</v>
          </cell>
        </row>
        <row r="1019">
          <cell r="G1019" t="str">
            <v>SSISKD2018</v>
          </cell>
          <cell r="H1019">
            <v>250</v>
          </cell>
        </row>
        <row r="1020">
          <cell r="G1020" t="str">
            <v>SSISKD534018</v>
          </cell>
          <cell r="H1020">
            <v>245</v>
          </cell>
        </row>
        <row r="1021">
          <cell r="G1021" t="str">
            <v>SSISKD127018</v>
          </cell>
          <cell r="H1021">
            <v>250</v>
          </cell>
        </row>
        <row r="1022">
          <cell r="G1022" t="str">
            <v>SSISKD1018</v>
          </cell>
          <cell r="H1022">
            <v>250</v>
          </cell>
        </row>
        <row r="1023">
          <cell r="G1023" t="str">
            <v>SSISKD52018</v>
          </cell>
          <cell r="H1023">
            <v>250</v>
          </cell>
        </row>
        <row r="1024">
          <cell r="G1024" t="str">
            <v>SSISKD26018</v>
          </cell>
          <cell r="H1024">
            <v>250</v>
          </cell>
        </row>
        <row r="1025">
          <cell r="G1025" t="str">
            <v>SSISKD23018</v>
          </cell>
          <cell r="H1025">
            <v>250</v>
          </cell>
        </row>
        <row r="1026">
          <cell r="G1026" t="str">
            <v>SSISKD148018</v>
          </cell>
          <cell r="H1026">
            <v>250</v>
          </cell>
        </row>
        <row r="1027">
          <cell r="G1027" t="str">
            <v>SSISKD149018</v>
          </cell>
          <cell r="H1027">
            <v>250</v>
          </cell>
        </row>
        <row r="1028">
          <cell r="G1028" t="str">
            <v>SSISKD53018</v>
          </cell>
          <cell r="H1028">
            <v>415</v>
          </cell>
        </row>
        <row r="1029">
          <cell r="G1029" t="str">
            <v>SSISKD3018</v>
          </cell>
          <cell r="H1029">
            <v>250</v>
          </cell>
        </row>
        <row r="1030">
          <cell r="G1030" t="str">
            <v>SSISKD87018</v>
          </cell>
          <cell r="H1030">
            <v>250</v>
          </cell>
        </row>
        <row r="1031">
          <cell r="G1031" t="str">
            <v>SSISKD42018</v>
          </cell>
          <cell r="H1031">
            <v>503</v>
          </cell>
        </row>
        <row r="1032">
          <cell r="G1032" t="str">
            <v>SSISKD44018</v>
          </cell>
          <cell r="H1032">
            <v>215</v>
          </cell>
        </row>
        <row r="1033">
          <cell r="G1033" t="str">
            <v>SSISKD442018</v>
          </cell>
          <cell r="H1033">
            <v>415</v>
          </cell>
        </row>
        <row r="1034">
          <cell r="G1034" t="str">
            <v>SSISKD246018</v>
          </cell>
          <cell r="H1034">
            <v>250</v>
          </cell>
        </row>
        <row r="1035">
          <cell r="G1035" t="str">
            <v>SSISKD18018</v>
          </cell>
          <cell r="H1035">
            <v>250</v>
          </cell>
        </row>
        <row r="1036">
          <cell r="G1036" t="str">
            <v>SSISKD112018</v>
          </cell>
          <cell r="H1036">
            <v>250</v>
          </cell>
        </row>
        <row r="1037">
          <cell r="G1037" t="str">
            <v>SSISKD6018</v>
          </cell>
          <cell r="H1037">
            <v>250</v>
          </cell>
        </row>
        <row r="1038">
          <cell r="G1038" t="str">
            <v>SSISKD4018</v>
          </cell>
          <cell r="H1038">
            <v>250</v>
          </cell>
        </row>
        <row r="1039">
          <cell r="G1039" t="str">
            <v>SSISKD5018</v>
          </cell>
          <cell r="H1039">
            <v>250</v>
          </cell>
        </row>
        <row r="1040">
          <cell r="G1040" t="str">
            <v>SSISKD440018</v>
          </cell>
          <cell r="H1040">
            <v>250</v>
          </cell>
        </row>
        <row r="1041">
          <cell r="G1041" t="str">
            <v>SSISKD17018</v>
          </cell>
          <cell r="H1041">
            <v>250</v>
          </cell>
        </row>
        <row r="1042">
          <cell r="G1042" t="str">
            <v>SSISKD69018</v>
          </cell>
          <cell r="H1042">
            <v>250</v>
          </cell>
        </row>
        <row r="1043">
          <cell r="G1043" t="str">
            <v>SSISKD25018</v>
          </cell>
          <cell r="H1043">
            <v>415</v>
          </cell>
        </row>
        <row r="1044">
          <cell r="G1044" t="str">
            <v>SSISKD7018</v>
          </cell>
          <cell r="H1044">
            <v>250</v>
          </cell>
        </row>
        <row r="1045">
          <cell r="G1045" t="str">
            <v>SSISKD67018</v>
          </cell>
          <cell r="H1045">
            <v>250</v>
          </cell>
        </row>
        <row r="1046">
          <cell r="G1046" t="str">
            <v>SSISKD24018</v>
          </cell>
          <cell r="H1046">
            <v>250</v>
          </cell>
        </row>
        <row r="1047">
          <cell r="G1047" t="str">
            <v>SSISKD535018</v>
          </cell>
          <cell r="H1047">
            <v>250</v>
          </cell>
        </row>
        <row r="1048">
          <cell r="G1048" t="str">
            <v>SSISKD465018</v>
          </cell>
          <cell r="H1048">
            <v>250</v>
          </cell>
        </row>
        <row r="1049">
          <cell r="G1049" t="str">
            <v>SSISKD167018</v>
          </cell>
          <cell r="H1049">
            <v>250</v>
          </cell>
        </row>
        <row r="1050">
          <cell r="G1050" t="str">
            <v>SSISKD328018</v>
          </cell>
          <cell r="H1050">
            <v>248</v>
          </cell>
        </row>
        <row r="1051">
          <cell r="G1051" t="str">
            <v>SSISKD536018</v>
          </cell>
          <cell r="H1051">
            <v>170</v>
          </cell>
        </row>
        <row r="1052">
          <cell r="G1052" t="str">
            <v>SSISKD170018</v>
          </cell>
          <cell r="H1052">
            <v>268</v>
          </cell>
        </row>
        <row r="1053">
          <cell r="G1053" t="str">
            <v>SSISKD98018</v>
          </cell>
          <cell r="H1053">
            <v>138</v>
          </cell>
        </row>
        <row r="1054">
          <cell r="G1054" t="str">
            <v>SSISKD100018</v>
          </cell>
          <cell r="H1054">
            <v>200</v>
          </cell>
        </row>
        <row r="1055">
          <cell r="G1055" t="str">
            <v>SSISKD537018</v>
          </cell>
          <cell r="H1055">
            <v>268</v>
          </cell>
        </row>
        <row r="1056">
          <cell r="G1056" t="str">
            <v>SSISKD262018</v>
          </cell>
          <cell r="H1056">
            <v>138</v>
          </cell>
        </row>
        <row r="1057">
          <cell r="G1057" t="str">
            <v>SSISKD236018</v>
          </cell>
          <cell r="H1057">
            <v>303</v>
          </cell>
        </row>
        <row r="1058">
          <cell r="G1058" t="str">
            <v>SSISKD131018</v>
          </cell>
          <cell r="H1058">
            <v>138</v>
          </cell>
        </row>
        <row r="1059">
          <cell r="G1059" t="str">
            <v>SSISKD83018</v>
          </cell>
          <cell r="H1059">
            <v>138</v>
          </cell>
        </row>
        <row r="1060">
          <cell r="G1060" t="str">
            <v>SSISKD368018</v>
          </cell>
          <cell r="H1060">
            <v>53</v>
          </cell>
        </row>
        <row r="1061">
          <cell r="G1061" t="str">
            <v>SSISKD538018</v>
          </cell>
          <cell r="H1061">
            <v>138</v>
          </cell>
        </row>
        <row r="1062">
          <cell r="G1062" t="str">
            <v>SSISKD90018</v>
          </cell>
          <cell r="H1062">
            <v>180</v>
          </cell>
        </row>
        <row r="1063">
          <cell r="G1063" t="str">
            <v>SSISKD539018</v>
          </cell>
          <cell r="H1063">
            <v>63</v>
          </cell>
        </row>
        <row r="1064">
          <cell r="G1064" t="str">
            <v>SSISKD423018</v>
          </cell>
          <cell r="H1064">
            <v>238</v>
          </cell>
        </row>
        <row r="1065">
          <cell r="G1065" t="str">
            <v>SSISKD456018</v>
          </cell>
          <cell r="H1065">
            <v>218</v>
          </cell>
        </row>
        <row r="1066">
          <cell r="G1066" t="str">
            <v>SSISKD179018</v>
          </cell>
          <cell r="H1066">
            <v>138</v>
          </cell>
        </row>
        <row r="1067">
          <cell r="G1067" t="str">
            <v>SSISKD540018</v>
          </cell>
          <cell r="H1067">
            <v>138</v>
          </cell>
        </row>
        <row r="1068">
          <cell r="G1068" t="str">
            <v>SSISKD190018</v>
          </cell>
          <cell r="H1068">
            <v>303</v>
          </cell>
        </row>
        <row r="1069">
          <cell r="G1069" t="str">
            <v>SSISKD169018</v>
          </cell>
          <cell r="H1069">
            <v>38</v>
          </cell>
        </row>
        <row r="1070">
          <cell r="G1070" t="str">
            <v>SSISKD353018</v>
          </cell>
          <cell r="H1070">
            <v>53</v>
          </cell>
        </row>
        <row r="1071">
          <cell r="G1071" t="str">
            <v>SSISKD333018</v>
          </cell>
          <cell r="H1071">
            <v>138</v>
          </cell>
        </row>
        <row r="1072">
          <cell r="G1072" t="str">
            <v>SSISKD402018</v>
          </cell>
          <cell r="H1072">
            <v>303</v>
          </cell>
        </row>
        <row r="1073">
          <cell r="G1073" t="str">
            <v>SSISKD406018</v>
          </cell>
          <cell r="H1073">
            <v>138</v>
          </cell>
        </row>
        <row r="1074">
          <cell r="G1074" t="str">
            <v>SSISKD541018</v>
          </cell>
          <cell r="H1074">
            <v>290</v>
          </cell>
        </row>
        <row r="1075">
          <cell r="G1075" t="str">
            <v>SSISKD354018</v>
          </cell>
          <cell r="H1075">
            <v>103</v>
          </cell>
        </row>
        <row r="1076">
          <cell r="G1076" t="str">
            <v>SSISKD375018</v>
          </cell>
          <cell r="H1076">
            <v>383</v>
          </cell>
        </row>
        <row r="1077">
          <cell r="G1077" t="str">
            <v>SSISKD542018</v>
          </cell>
          <cell r="H1077">
            <v>100</v>
          </cell>
        </row>
        <row r="1078">
          <cell r="G1078" t="str">
            <v>SSISKD543018</v>
          </cell>
          <cell r="H1078">
            <v>123</v>
          </cell>
        </row>
        <row r="1079">
          <cell r="G1079" t="str">
            <v>SSISKD544018</v>
          </cell>
          <cell r="H1079">
            <v>73</v>
          </cell>
        </row>
        <row r="1080">
          <cell r="G1080" t="str">
            <v>SSISKD188018</v>
          </cell>
          <cell r="H1080">
            <v>138</v>
          </cell>
        </row>
        <row r="1081">
          <cell r="G1081" t="str">
            <v>SSISKD387018</v>
          </cell>
          <cell r="H1081">
            <v>138</v>
          </cell>
        </row>
        <row r="1082">
          <cell r="G1082" t="str">
            <v>SSISKD545018</v>
          </cell>
          <cell r="H1082">
            <v>335</v>
          </cell>
        </row>
        <row r="1083">
          <cell r="G1083" t="str">
            <v>SSISKD277018</v>
          </cell>
          <cell r="H1083">
            <v>103</v>
          </cell>
        </row>
        <row r="1084">
          <cell r="G1084" t="str">
            <v>SSISKD546018</v>
          </cell>
          <cell r="H1084">
            <v>303</v>
          </cell>
        </row>
        <row r="1085">
          <cell r="G1085" t="str">
            <v>SSISKD276018</v>
          </cell>
          <cell r="H1085">
            <v>303</v>
          </cell>
        </row>
        <row r="1086">
          <cell r="G1086" t="str">
            <v>SSISKD388018</v>
          </cell>
          <cell r="H1086">
            <v>170</v>
          </cell>
        </row>
        <row r="1087">
          <cell r="G1087" t="str">
            <v>SSISKD360018</v>
          </cell>
          <cell r="H1087">
            <v>334</v>
          </cell>
        </row>
        <row r="1088">
          <cell r="G1088" t="str">
            <v>SSISKD207018</v>
          </cell>
          <cell r="H1088">
            <v>208</v>
          </cell>
        </row>
        <row r="1089">
          <cell r="G1089" t="str">
            <v>SSISKD547018</v>
          </cell>
          <cell r="H1089">
            <v>103</v>
          </cell>
        </row>
        <row r="1090">
          <cell r="G1090" t="str">
            <v>SSISKD548018</v>
          </cell>
          <cell r="H1090">
            <v>163</v>
          </cell>
        </row>
        <row r="1091">
          <cell r="G1091" t="str">
            <v>SSISKD447018</v>
          </cell>
          <cell r="H1091">
            <v>138</v>
          </cell>
        </row>
        <row r="1092">
          <cell r="G1092" t="str">
            <v>SSISKD549018</v>
          </cell>
          <cell r="H1092">
            <v>303</v>
          </cell>
        </row>
        <row r="1093">
          <cell r="G1093" t="str">
            <v>SSISKD370018</v>
          </cell>
          <cell r="H1093">
            <v>155</v>
          </cell>
        </row>
        <row r="1094">
          <cell r="G1094" t="str">
            <v>SSISKD550018</v>
          </cell>
          <cell r="H1094">
            <v>3</v>
          </cell>
        </row>
        <row r="1095">
          <cell r="G1095" t="str">
            <v>SSISKD421018</v>
          </cell>
          <cell r="H1095">
            <v>3</v>
          </cell>
        </row>
        <row r="1096">
          <cell r="G1096" t="str">
            <v>SSISKD88018</v>
          </cell>
          <cell r="H1096">
            <v>171</v>
          </cell>
        </row>
        <row r="1097">
          <cell r="G1097" t="str">
            <v>SSISKD117018</v>
          </cell>
          <cell r="H1097">
            <v>248</v>
          </cell>
        </row>
        <row r="1098">
          <cell r="G1098" t="str">
            <v>SSISKD28018</v>
          </cell>
          <cell r="H1098">
            <v>5</v>
          </cell>
        </row>
        <row r="1099">
          <cell r="G1099" t="str">
            <v>SSISKD551018</v>
          </cell>
          <cell r="H1099">
            <v>3</v>
          </cell>
        </row>
        <row r="1100">
          <cell r="G1100" t="str">
            <v>SSISKD68018</v>
          </cell>
          <cell r="H1100">
            <v>5</v>
          </cell>
        </row>
        <row r="1101">
          <cell r="G1101" t="str">
            <v>SSISKD552018</v>
          </cell>
          <cell r="H1101">
            <v>5</v>
          </cell>
        </row>
        <row r="1102">
          <cell r="G1102" t="str">
            <v>SSISKD230018</v>
          </cell>
          <cell r="H1102">
            <v>141</v>
          </cell>
        </row>
        <row r="1103">
          <cell r="G1103" t="str">
            <v>SSISKD238018</v>
          </cell>
          <cell r="H1103">
            <v>181</v>
          </cell>
        </row>
        <row r="1104">
          <cell r="G1104" t="str">
            <v>SSISKD553018</v>
          </cell>
          <cell r="H1104">
            <v>220</v>
          </cell>
        </row>
        <row r="1105">
          <cell r="G1105" t="str">
            <v>SSISKD377018</v>
          </cell>
          <cell r="H1105">
            <v>250</v>
          </cell>
        </row>
        <row r="1106">
          <cell r="G1106" t="str">
            <v>SSISKD59018</v>
          </cell>
          <cell r="H1106">
            <v>138</v>
          </cell>
        </row>
        <row r="1107">
          <cell r="G1107" t="str">
            <v>SSISKD554018</v>
          </cell>
          <cell r="H1107">
            <v>205</v>
          </cell>
        </row>
        <row r="1108">
          <cell r="G1108" t="str">
            <v>SSISKD555018</v>
          </cell>
          <cell r="H1108">
            <v>413</v>
          </cell>
        </row>
        <row r="1109">
          <cell r="G1109" t="str">
            <v>SSISKD556018</v>
          </cell>
          <cell r="H1109">
            <v>105</v>
          </cell>
        </row>
        <row r="1110">
          <cell r="G1110" t="str">
            <v>SSISKD97018</v>
          </cell>
          <cell r="H1110">
            <v>248</v>
          </cell>
        </row>
        <row r="1111">
          <cell r="G1111" t="str">
            <v>SSISKD350018</v>
          </cell>
          <cell r="H1111">
            <v>140</v>
          </cell>
        </row>
        <row r="1112">
          <cell r="G1112" t="str">
            <v>SSISKD263018</v>
          </cell>
          <cell r="H1112">
            <v>138</v>
          </cell>
        </row>
        <row r="1113">
          <cell r="G1113" t="str">
            <v>SSISKD557018</v>
          </cell>
          <cell r="H1113">
            <v>138</v>
          </cell>
        </row>
        <row r="1114">
          <cell r="G1114" t="str">
            <v>SSISKD407018</v>
          </cell>
          <cell r="H1114">
            <v>35</v>
          </cell>
        </row>
        <row r="1115">
          <cell r="G1115" t="str">
            <v>SSISKD558018</v>
          </cell>
          <cell r="H1115">
            <v>248</v>
          </cell>
        </row>
        <row r="1116">
          <cell r="G1116" t="str">
            <v>SSISKD340018</v>
          </cell>
          <cell r="H1116">
            <v>38</v>
          </cell>
        </row>
        <row r="1117">
          <cell r="G1117" t="str">
            <v>SSISKD143018</v>
          </cell>
          <cell r="H1117">
            <v>160</v>
          </cell>
        </row>
        <row r="1118">
          <cell r="G1118" t="str">
            <v>SSISKD257018</v>
          </cell>
          <cell r="H1118">
            <v>103</v>
          </cell>
        </row>
        <row r="1119">
          <cell r="G1119" t="str">
            <v>SSISKD331018</v>
          </cell>
          <cell r="H1119">
            <v>270</v>
          </cell>
        </row>
        <row r="1120">
          <cell r="G1120" t="str">
            <v>SSISKD178018</v>
          </cell>
          <cell r="H1120">
            <v>73</v>
          </cell>
        </row>
        <row r="1121">
          <cell r="G1121" t="str">
            <v>SSISKD418018</v>
          </cell>
          <cell r="H1121">
            <v>138</v>
          </cell>
        </row>
        <row r="1122">
          <cell r="G1122" t="str">
            <v>SSISKD282018</v>
          </cell>
          <cell r="H1122">
            <v>78</v>
          </cell>
        </row>
        <row r="1123">
          <cell r="G1123" t="str">
            <v>SSISKD559018</v>
          </cell>
          <cell r="H1123">
            <v>135</v>
          </cell>
        </row>
        <row r="1124">
          <cell r="G1124" t="str">
            <v>SSISKD560018</v>
          </cell>
          <cell r="H1124">
            <v>173</v>
          </cell>
        </row>
        <row r="1125">
          <cell r="G1125" t="str">
            <v>SSISKD367018</v>
          </cell>
          <cell r="H1125">
            <v>250</v>
          </cell>
        </row>
        <row r="1126">
          <cell r="G1126" t="str">
            <v>SSISKD134018</v>
          </cell>
          <cell r="H1126">
            <v>200</v>
          </cell>
        </row>
        <row r="1127">
          <cell r="G1127" t="str">
            <v>SSISKD122018</v>
          </cell>
          <cell r="H1127">
            <v>53</v>
          </cell>
        </row>
        <row r="1128">
          <cell r="G1128" t="str">
            <v>SSISKD326018</v>
          </cell>
          <cell r="H1128">
            <v>136</v>
          </cell>
        </row>
        <row r="1129">
          <cell r="G1129" t="str">
            <v>SSISKD561018</v>
          </cell>
          <cell r="H1129">
            <v>103</v>
          </cell>
        </row>
        <row r="1130">
          <cell r="G1130" t="str">
            <v>SSISKD562018</v>
          </cell>
          <cell r="H1130">
            <v>250</v>
          </cell>
        </row>
        <row r="1131">
          <cell r="G1131" t="str">
            <v>SSISKD240018</v>
          </cell>
          <cell r="H1131">
            <v>245</v>
          </cell>
        </row>
        <row r="1132">
          <cell r="G1132" t="str">
            <v>SSISKD94018</v>
          </cell>
          <cell r="H1132">
            <v>38</v>
          </cell>
        </row>
        <row r="1133">
          <cell r="G1133" t="str">
            <v>SSISKD563018</v>
          </cell>
          <cell r="H1133">
            <v>138</v>
          </cell>
        </row>
        <row r="1134">
          <cell r="G1134" t="str">
            <v>SSISKD564018</v>
          </cell>
          <cell r="H1134">
            <v>138</v>
          </cell>
        </row>
        <row r="1135">
          <cell r="G1135" t="str">
            <v>SSISKD565018</v>
          </cell>
          <cell r="H1135">
            <v>138</v>
          </cell>
        </row>
        <row r="1136">
          <cell r="G1136" t="str">
            <v>SSISKD566018</v>
          </cell>
          <cell r="H1136">
            <v>138</v>
          </cell>
        </row>
        <row r="1137">
          <cell r="G1137" t="str">
            <v>SSISKD454018</v>
          </cell>
          <cell r="H1137">
            <v>48</v>
          </cell>
        </row>
        <row r="1138">
          <cell r="G1138" t="str">
            <v>SSISKD358018</v>
          </cell>
          <cell r="H1138">
            <v>203</v>
          </cell>
        </row>
        <row r="1139">
          <cell r="G1139" t="str">
            <v>SSISKD220018</v>
          </cell>
          <cell r="H1139">
            <v>110</v>
          </cell>
        </row>
        <row r="1140">
          <cell r="G1140" t="str">
            <v>SSISKD385018</v>
          </cell>
          <cell r="H1140">
            <v>65</v>
          </cell>
        </row>
        <row r="1141">
          <cell r="G1141" t="str">
            <v>SSISKD429018</v>
          </cell>
          <cell r="H1141">
            <v>135</v>
          </cell>
        </row>
        <row r="1142">
          <cell r="G1142" t="str">
            <v>SSISKD453018</v>
          </cell>
          <cell r="H1142">
            <v>63</v>
          </cell>
        </row>
        <row r="1143">
          <cell r="G1143" t="str">
            <v>SSISKD80018</v>
          </cell>
          <cell r="H1143">
            <v>138</v>
          </cell>
        </row>
        <row r="1144">
          <cell r="G1144" t="str">
            <v>SSISKD363018</v>
          </cell>
          <cell r="H1144">
            <v>138</v>
          </cell>
        </row>
        <row r="1145">
          <cell r="G1145" t="str">
            <v>SSISKD567018</v>
          </cell>
          <cell r="H1145">
            <v>138</v>
          </cell>
        </row>
        <row r="1146">
          <cell r="G1146" t="str">
            <v>SSISKD139018</v>
          </cell>
          <cell r="H1146">
            <v>138</v>
          </cell>
        </row>
        <row r="1147">
          <cell r="G1147" t="str">
            <v>SSISKD115018</v>
          </cell>
          <cell r="H1147">
            <v>38</v>
          </cell>
        </row>
        <row r="1148">
          <cell r="G1148" t="str">
            <v>SSISKD116018</v>
          </cell>
          <cell r="H1148">
            <v>138</v>
          </cell>
        </row>
        <row r="1149">
          <cell r="G1149" t="str">
            <v>SSISKD318018</v>
          </cell>
          <cell r="H1149">
            <v>138</v>
          </cell>
        </row>
        <row r="1150">
          <cell r="G1150" t="str">
            <v>SSISKD464018</v>
          </cell>
          <cell r="H1150">
            <v>300</v>
          </cell>
        </row>
        <row r="1151">
          <cell r="G1151" t="str">
            <v>SSISKD208018</v>
          </cell>
          <cell r="H1151">
            <v>58</v>
          </cell>
        </row>
        <row r="1152">
          <cell r="G1152" t="str">
            <v>SSISKD231018</v>
          </cell>
          <cell r="H1152">
            <v>138</v>
          </cell>
        </row>
        <row r="1153">
          <cell r="G1153" t="str">
            <v>SSISKD334018</v>
          </cell>
          <cell r="H1153">
            <v>53</v>
          </cell>
        </row>
        <row r="1154">
          <cell r="G1154" t="str">
            <v>SSISKD142018</v>
          </cell>
          <cell r="H1154">
            <v>53</v>
          </cell>
        </row>
        <row r="1155">
          <cell r="G1155" t="str">
            <v>SSISKD316018</v>
          </cell>
          <cell r="H1155">
            <v>138</v>
          </cell>
        </row>
        <row r="1156">
          <cell r="G1156" t="str">
            <v>SSISKD308018</v>
          </cell>
          <cell r="H1156">
            <v>81</v>
          </cell>
        </row>
        <row r="1157">
          <cell r="G1157" t="str">
            <v>SSISKD346018</v>
          </cell>
          <cell r="H1157">
            <v>138</v>
          </cell>
        </row>
        <row r="1158">
          <cell r="G1158" t="str">
            <v>SSISKD301018</v>
          </cell>
          <cell r="H1158">
            <v>138</v>
          </cell>
        </row>
        <row r="1159">
          <cell r="G1159" t="str">
            <v>SSISKD130018</v>
          </cell>
          <cell r="H1159">
            <v>273</v>
          </cell>
        </row>
        <row r="1160">
          <cell r="G1160" t="str">
            <v>SSISKD398018</v>
          </cell>
          <cell r="H1160">
            <v>170</v>
          </cell>
        </row>
        <row r="1161">
          <cell r="G1161" t="str">
            <v>SSISKD431018</v>
          </cell>
          <cell r="H1161">
            <v>73</v>
          </cell>
        </row>
        <row r="1162">
          <cell r="G1162" t="str">
            <v>SSISKD274018</v>
          </cell>
          <cell r="H1162">
            <v>38</v>
          </cell>
        </row>
        <row r="1163">
          <cell r="G1163" t="str">
            <v>SSISKD568018</v>
          </cell>
          <cell r="H1163">
            <v>38</v>
          </cell>
        </row>
        <row r="1164">
          <cell r="G1164" t="str">
            <v>SSISKD365018</v>
          </cell>
          <cell r="H1164">
            <v>170</v>
          </cell>
        </row>
        <row r="1165">
          <cell r="G1165" t="str">
            <v>SSISKD292018</v>
          </cell>
          <cell r="H1165">
            <v>235</v>
          </cell>
        </row>
        <row r="1166">
          <cell r="G1166" t="str">
            <v>SSISKD201018</v>
          </cell>
          <cell r="H1166">
            <v>135</v>
          </cell>
        </row>
        <row r="1167">
          <cell r="G1167" t="str">
            <v>SSISKD569018</v>
          </cell>
          <cell r="H1167">
            <v>38</v>
          </cell>
        </row>
        <row r="1168">
          <cell r="G1168" t="str">
            <v>SSISKD570018</v>
          </cell>
          <cell r="H1168">
            <v>200</v>
          </cell>
        </row>
        <row r="1169">
          <cell r="G1169" t="str">
            <v>SSISKD420018</v>
          </cell>
          <cell r="H1169">
            <v>140</v>
          </cell>
        </row>
        <row r="1170">
          <cell r="G1170" t="str">
            <v>SSISKD341018</v>
          </cell>
          <cell r="H1170">
            <v>103</v>
          </cell>
        </row>
        <row r="1171">
          <cell r="G1171" t="str">
            <v>SSISKD571018</v>
          </cell>
          <cell r="H1171">
            <v>138</v>
          </cell>
        </row>
        <row r="1172">
          <cell r="G1172" t="str">
            <v>SSISKD572018</v>
          </cell>
          <cell r="H1172">
            <v>298</v>
          </cell>
        </row>
        <row r="1173">
          <cell r="G1173" t="str">
            <v>SSISKD573018</v>
          </cell>
          <cell r="H1173">
            <v>38</v>
          </cell>
        </row>
        <row r="1174">
          <cell r="G1174" t="str">
            <v>SSISKD574018</v>
          </cell>
          <cell r="H1174">
            <v>190</v>
          </cell>
        </row>
        <row r="1175">
          <cell r="G1175" t="str">
            <v>SSISKD337018</v>
          </cell>
          <cell r="H1175">
            <v>138</v>
          </cell>
        </row>
        <row r="1176">
          <cell r="G1176" t="str">
            <v>SSISKD191018</v>
          </cell>
          <cell r="H1176">
            <v>53</v>
          </cell>
        </row>
        <row r="1177">
          <cell r="G1177" t="str">
            <v>SSISKD311018</v>
          </cell>
          <cell r="H1177">
            <v>138</v>
          </cell>
        </row>
        <row r="1178">
          <cell r="G1178" t="str">
            <v>SSISKD287018</v>
          </cell>
          <cell r="H1178">
            <v>33</v>
          </cell>
        </row>
        <row r="1179">
          <cell r="G1179" t="str">
            <v>SSISKD269018</v>
          </cell>
          <cell r="H1179">
            <v>138</v>
          </cell>
        </row>
        <row r="1180">
          <cell r="G1180" t="str">
            <v>SSISKD162018</v>
          </cell>
          <cell r="H1180">
            <v>35</v>
          </cell>
        </row>
        <row r="1181">
          <cell r="G1181" t="str">
            <v>SSISKD303018</v>
          </cell>
          <cell r="H1181">
            <v>105</v>
          </cell>
        </row>
        <row r="1182">
          <cell r="G1182" t="str">
            <v>SSISKD226018</v>
          </cell>
          <cell r="H1182">
            <v>50</v>
          </cell>
        </row>
        <row r="1183">
          <cell r="G1183" t="str">
            <v>SSISKD386018</v>
          </cell>
          <cell r="H1183">
            <v>205</v>
          </cell>
        </row>
        <row r="1184">
          <cell r="G1184" t="str">
            <v>SSISKD359018</v>
          </cell>
          <cell r="H1184">
            <v>135</v>
          </cell>
        </row>
        <row r="1185">
          <cell r="G1185" t="str">
            <v>SSISKD361018</v>
          </cell>
          <cell r="H1185">
            <v>135</v>
          </cell>
        </row>
        <row r="1186">
          <cell r="G1186" t="str">
            <v>SSISKD120018</v>
          </cell>
          <cell r="H1186">
            <v>135</v>
          </cell>
        </row>
        <row r="1187">
          <cell r="G1187" t="str">
            <v>SSISKD173018</v>
          </cell>
          <cell r="H1187">
            <v>265</v>
          </cell>
        </row>
        <row r="1188">
          <cell r="G1188" t="str">
            <v>SSISKD399018</v>
          </cell>
          <cell r="H1188">
            <v>100</v>
          </cell>
        </row>
        <row r="1189">
          <cell r="G1189" t="str">
            <v>SSISKD182018</v>
          </cell>
          <cell r="H1189">
            <v>135</v>
          </cell>
        </row>
        <row r="1190">
          <cell r="G1190" t="str">
            <v>SSISKD147018</v>
          </cell>
          <cell r="H1190">
            <v>135</v>
          </cell>
        </row>
        <row r="1191">
          <cell r="G1191" t="str">
            <v>SSISKD575018</v>
          </cell>
          <cell r="H1191">
            <v>97</v>
          </cell>
        </row>
        <row r="1192">
          <cell r="G1192" t="str">
            <v>SSISKD40018</v>
          </cell>
          <cell r="H1192">
            <v>245</v>
          </cell>
        </row>
        <row r="1193">
          <cell r="G1193" t="str">
            <v>SSISKD107018</v>
          </cell>
          <cell r="H1193">
            <v>70</v>
          </cell>
        </row>
        <row r="1194">
          <cell r="G1194" t="str">
            <v>SSISKD165018</v>
          </cell>
          <cell r="H1194">
            <v>135</v>
          </cell>
        </row>
        <row r="1195">
          <cell r="G1195" t="str">
            <v>SSISKD55018</v>
          </cell>
          <cell r="H1195">
            <v>185</v>
          </cell>
        </row>
        <row r="1196">
          <cell r="G1196" t="str">
            <v>SSISKD46018</v>
          </cell>
          <cell r="H1196">
            <v>200</v>
          </cell>
        </row>
        <row r="1197">
          <cell r="G1197" t="str">
            <v>SSISKD95018</v>
          </cell>
          <cell r="H1197">
            <v>35</v>
          </cell>
        </row>
        <row r="1198">
          <cell r="G1198" t="str">
            <v>SSISKD145018</v>
          </cell>
          <cell r="H1198">
            <v>50</v>
          </cell>
        </row>
        <row r="1199">
          <cell r="G1199" t="str">
            <v>SSISKD338018</v>
          </cell>
          <cell r="H1199">
            <v>35</v>
          </cell>
        </row>
        <row r="1200">
          <cell r="G1200" t="str">
            <v>SSISKD104018</v>
          </cell>
          <cell r="H1200">
            <v>25</v>
          </cell>
        </row>
        <row r="1201">
          <cell r="G1201" t="str">
            <v>SSISKD174018</v>
          </cell>
          <cell r="H1201">
            <v>65</v>
          </cell>
        </row>
        <row r="1202">
          <cell r="G1202" t="str">
            <v>SSISKD345018</v>
          </cell>
          <cell r="H1202">
            <v>185</v>
          </cell>
        </row>
        <row r="1203">
          <cell r="G1203" t="str">
            <v>SSISKD455018</v>
          </cell>
          <cell r="H1203">
            <v>90</v>
          </cell>
        </row>
        <row r="1204">
          <cell r="G1204" t="str">
            <v>SSISKD137018</v>
          </cell>
          <cell r="H1204">
            <v>55</v>
          </cell>
        </row>
        <row r="1205">
          <cell r="G1205" t="str">
            <v>SSISKD405018</v>
          </cell>
          <cell r="H1205">
            <v>100</v>
          </cell>
        </row>
        <row r="1206">
          <cell r="G1206" t="str">
            <v>SSISKD79018</v>
          </cell>
          <cell r="H1206">
            <v>75</v>
          </cell>
        </row>
        <row r="1207">
          <cell r="G1207" t="str">
            <v>SSISKD39018</v>
          </cell>
          <cell r="H1207">
            <v>165</v>
          </cell>
        </row>
        <row r="1208">
          <cell r="G1208" t="str">
            <v>SSISKD577018</v>
          </cell>
          <cell r="H1208">
            <v>245</v>
          </cell>
        </row>
        <row r="1209">
          <cell r="G1209" t="str">
            <v>SSISKD154018</v>
          </cell>
          <cell r="H1209">
            <v>165</v>
          </cell>
        </row>
        <row r="1210">
          <cell r="G1210" t="str">
            <v>SSISKD436018</v>
          </cell>
          <cell r="H1210">
            <v>100</v>
          </cell>
        </row>
        <row r="1211">
          <cell r="G1211" t="str">
            <v>SSISKD578018</v>
          </cell>
          <cell r="H1211">
            <v>245</v>
          </cell>
        </row>
        <row r="1212">
          <cell r="G1212" t="str">
            <v>SSISKD579018</v>
          </cell>
          <cell r="H1212">
            <v>245</v>
          </cell>
        </row>
        <row r="1213">
          <cell r="G1213" t="str">
            <v>SSISKD576018</v>
          </cell>
          <cell r="H1213">
            <v>165</v>
          </cell>
        </row>
        <row r="1214">
          <cell r="G1214" t="str">
            <v>SSISKD580018</v>
          </cell>
          <cell r="H1214">
            <v>245</v>
          </cell>
        </row>
        <row r="1215">
          <cell r="G1215" t="str">
            <v>SSISKD581018</v>
          </cell>
          <cell r="H1215">
            <v>100</v>
          </cell>
        </row>
        <row r="1216">
          <cell r="G1216" t="str">
            <v>SSISKD582018</v>
          </cell>
          <cell r="H1216">
            <v>245</v>
          </cell>
        </row>
        <row r="1217">
          <cell r="G1217" t="str">
            <v>Grand Total</v>
          </cell>
          <cell r="H1217">
            <v>186484</v>
          </cell>
        </row>
      </sheetData>
      <sheetData sheetId="14" refreshError="1"/>
      <sheetData sheetId="15" refreshError="1"/>
      <sheetData sheetId="16" refreshError="1"/>
      <sheetData sheetId="17" refreshError="1"/>
      <sheetData sheetId="18" refreshError="1"/>
      <sheetData sheetId="19"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pc" refreshedDate="44497.60167384259" createdVersion="6" refreshedVersion="5" minRefreshableVersion="3" recordCount="1">
  <cacheSource type="worksheet">
    <worksheetSource name="INVENTORY_TABLE"/>
  </cacheSource>
  <cacheFields count="6">
    <cacheField name="DATE" numFmtId="0">
      <sharedItems/>
    </cacheField>
    <cacheField name="INVOICE NUMBER" numFmtId="0">
      <sharedItems containsNonDate="0" containsString="0" containsBlank="1"/>
    </cacheField>
    <cacheField name="DETAILS" numFmtId="0">
      <sharedItems containsNonDate="0" containsString="0" containsBlank="1"/>
    </cacheField>
    <cacheField name="PRODUCT" numFmtId="0">
      <sharedItems containsNonDate="0" containsBlank="1" count="5">
        <m/>
        <s v="GARI" u="1"/>
        <s v="BEANS" u="1"/>
        <s v="SUGAR" u="1"/>
        <s v="sugr" u="1"/>
      </sharedItems>
    </cacheField>
    <cacheField name="RECEIVED" numFmtId="0">
      <sharedItems containsNonDate="0" containsString="0" containsBlank="1"/>
    </cacheField>
    <cacheField name="ISSUE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pc" refreshedDate="44497.601674074074" createdVersion="6" refreshedVersion="5" minRefreshableVersion="3" recordCount="1">
  <cacheSource type="worksheet">
    <worksheetSource name="PAYMENT_TABLE"/>
  </cacheSource>
  <cacheFields count="8">
    <cacheField name="DATE" numFmtId="166">
      <sharedItems containsNonDate="0" containsString="0" containsBlank="1" count="1">
        <m/>
      </sharedItems>
    </cacheField>
    <cacheField name="ID NUMBER" numFmtId="49">
      <sharedItems containsNonDate="0" containsBlank="1" count="868">
        <m/>
        <s v="A199" u="1"/>
        <s v="A622" u="1"/>
        <s v="A632" u="1"/>
        <s v="A642" u="1"/>
        <s v="A652" u="1"/>
        <s v="A662" u="1"/>
        <s v="A672" u="1"/>
        <s v="A682" u="1"/>
        <s v="A692" u="1"/>
        <s v="A202" u="1"/>
        <s v="A212" u="1"/>
        <s v="A222" u="1"/>
        <s v="A232" u="1"/>
        <s v="A242" u="1"/>
        <s v="A252" u="1"/>
        <s v="A262" u="1"/>
        <s v="A272" u="1"/>
        <s v="A282" u="1"/>
        <s v="A292" u="1"/>
        <s v="A603" u="1"/>
        <s v="A613" u="1"/>
        <s v="A623" u="1"/>
        <s v="A633" u="1"/>
        <s v="A643" u="1"/>
        <s v="A653" u="1"/>
        <s v="A663" u="1"/>
        <s v="A673" u="1"/>
        <s v="A683" u="1"/>
        <s v="A693" u="1"/>
        <s v="A203" u="1"/>
        <s v="A213" u="1"/>
        <s v="A223" u="1"/>
        <s v="A233" u="1"/>
        <s v="A243" u="1"/>
        <s v="A253" u="1"/>
        <s v="A263" u="1"/>
        <s v="A273" u="1"/>
        <s v="A293" u="1"/>
        <s v="A604" u="1"/>
        <s v="A614" u="1"/>
        <s v="A624" u="1"/>
        <s v="A634" u="1"/>
        <s v="A644" u="1"/>
        <s v="A654" u="1"/>
        <s v="A664" u="1"/>
        <s v="A674" u="1"/>
        <s v="A684" u="1"/>
        <s v="A694" u="1"/>
        <s v="A204" u="1"/>
        <s v="A214" u="1"/>
        <s v="A224" u="1"/>
        <s v="A244" u="1"/>
        <s v="A254" u="1"/>
        <s v="A264" u="1"/>
        <s v="A274" u="1"/>
        <s v="A284" u="1"/>
        <s v="A294" u="1"/>
        <s v="A605" u="1"/>
        <s v="A615" u="1"/>
        <s v="A625" u="1"/>
        <s v="A635" u="1"/>
        <s v="A645" u="1"/>
        <s v="A655" u="1"/>
        <s v="A665" u="1"/>
        <s v="A675" u="1"/>
        <s v="A685" u="1"/>
        <s v="A695" u="1"/>
        <s v="A205" u="1"/>
        <s v="A215" u="1"/>
        <s v="A225" u="1"/>
        <s v="A235" u="1"/>
        <s v="A245" u="1"/>
        <s v="A255" u="1"/>
        <s v="A265" u="1"/>
        <s v="A275" u="1"/>
        <s v="A285" u="1"/>
        <s v="A295" u="1"/>
        <s v="A606" u="1"/>
        <s v="A616" u="1"/>
        <s v="A626" u="1"/>
        <s v="A636" u="1"/>
        <s v="A646" u="1"/>
        <s v="A656" u="1"/>
        <s v="A666" u="1"/>
        <s v="A676" u="1"/>
        <s v="A686" u="1"/>
        <s v="A696" u="1"/>
        <s v="A206" u="1"/>
        <s v="A226" u="1"/>
        <s v="A236" u="1"/>
        <s v="A246" u="1"/>
        <s v="A256" u="1"/>
        <s v="A266" u="1"/>
        <s v="A276" u="1"/>
        <s v="A286" u="1"/>
        <s v="A296" u="1"/>
        <s v="A607" u="1"/>
        <s v="A617" u="1"/>
        <s v="A627" u="1"/>
        <s v="A637" u="1"/>
        <s v="A647" u="1"/>
        <s v="A657" u="1"/>
        <s v="A667" u="1"/>
        <s v="A677" u="1"/>
        <s v="A697" u="1"/>
        <s v="A207" u="1"/>
        <s v="A217" u="1"/>
        <s v="A227" u="1"/>
        <s v="A237" u="1"/>
        <s v="A247" u="1"/>
        <s v="A257" u="1"/>
        <s v="A267" u="1"/>
        <s v="A277" u="1"/>
        <s v="A700" u="1"/>
        <s v="A287" u="1"/>
        <s v="A710" u="1"/>
        <s v="A297" u="1"/>
        <s v="A720" u="1"/>
        <s v="A730" u="1"/>
        <s v="A740" u="1"/>
        <s v="A750" u="1"/>
        <s v="A760" u="1"/>
        <s v="A770" u="1"/>
        <s v="A608" u="1"/>
        <s v="A618" u="1"/>
        <s v="A790" u="1"/>
        <s v="A628" u="1"/>
        <s v="A648" u="1"/>
        <s v="A658" u="1"/>
        <s v="A668" u="1"/>
        <s v="A678" u="1"/>
        <s v="A688" u="1"/>
        <s v="A300" u="1"/>
        <s v="A698" u="1"/>
        <s v="A330" u="1"/>
        <s v="A340" u="1"/>
        <s v="A360" u="1"/>
        <s v="A370" u="1"/>
        <s v="A208" u="1"/>
        <s v="A380" u="1"/>
        <s v="A218" u="1"/>
        <s v="A390" u="1"/>
        <s v="A228" u="1"/>
        <s v="A238" u="1"/>
        <s v="A248" u="1"/>
        <s v="A258" u="1"/>
        <s v="A268" u="1"/>
        <s v="A701" u="1"/>
        <s v="A288" u="1"/>
        <s v="A711" u="1"/>
        <s v="A298" u="1"/>
        <s v="A721" u="1"/>
        <s v="A731" u="1"/>
        <s v="A751" u="1"/>
        <s v="A761" u="1"/>
        <s v="A771" u="1"/>
        <s v="A609" u="1"/>
        <s v="A781" u="1"/>
        <s v="A791" u="1"/>
        <s v="A629" u="1"/>
        <s v="A659" u="1"/>
        <s v="A669" u="1"/>
        <s v="A679" u="1"/>
        <s v="A689" u="1"/>
        <s v="A699" u="1"/>
        <s v="A311" u="1"/>
        <s v="A321" u="1"/>
        <s v="A331" u="1"/>
        <s v="A341" u="1"/>
        <s v="A351" u="1"/>
        <s v="A361" u="1"/>
        <s v="A371" u="1"/>
        <s v="A209" u="1"/>
        <s v="A381" u="1"/>
        <s v="A219" u="1"/>
        <s v="A391" u="1"/>
        <s v="A229" u="1"/>
        <s v="A239" u="1"/>
        <s v="A249" u="1"/>
        <s v="A259" u="1"/>
        <s v="A269" u="1"/>
        <s v="A279" u="1"/>
        <s v="A702" u="1"/>
        <s v="A289" u="1"/>
        <s v="A712" u="1"/>
        <s v="A299" u="1"/>
        <s v="A722" u="1"/>
        <s v="A732" u="1"/>
        <s v="A742" u="1"/>
        <s v="A752" u="1"/>
        <s v="A762" u="1"/>
        <s v="A772" u="1"/>
        <s v="A782" u="1"/>
        <s v="A792" u="1"/>
        <s v="A302" u="1"/>
        <s v="A312" u="1"/>
        <s v="A322" u="1"/>
        <s v="A332" u="1"/>
        <s v="A342" u="1"/>
        <s v="A352" u="1"/>
        <s v="A362" u="1"/>
        <s v="A372" u="1"/>
        <s v="A382" u="1"/>
        <s v="A392" u="1"/>
        <s v="A713" u="1"/>
        <s v="A723" u="1"/>
        <s v="A733" u="1"/>
        <s v="A743" u="1"/>
        <s v="A753" u="1"/>
        <s v="GEN/033/18" u="1"/>
        <s v="A763" u="1"/>
        <s v="A773" u="1"/>
        <s v="A793" u="1"/>
        <s v="A303" u="1"/>
        <s v="A313" u="1"/>
        <s v="A323" u="1"/>
        <s v="A333" u="1"/>
        <s v="A343" u="1"/>
        <s v="A353" u="1"/>
        <s v="GEN/013/18" u="1"/>
        <s v="A363" u="1"/>
        <s v="A373" u="1"/>
        <s v="A383" u="1"/>
        <s v="A393" u="1"/>
        <s v="A704" u="1"/>
        <s v="A714" u="1"/>
        <s v="A724" u="1"/>
        <s v="A734" u="1"/>
        <s v="A744" u="1"/>
        <s v="A754" u="1"/>
        <s v="A764" u="1"/>
        <s v="A774" u="1"/>
        <s v="A784" u="1"/>
        <s v="A794" u="1"/>
        <s v="A314" u="1"/>
        <s v="A324" u="1"/>
        <s v="A334" u="1"/>
        <s v="A344" u="1"/>
        <s v="A354" u="1"/>
        <s v="A364" u="1"/>
        <s v="A384" u="1"/>
        <s v="A394" u="1"/>
        <s v="A705" u="1"/>
        <s v="A715" u="1"/>
        <s v="A725" u="1"/>
        <s v="A735" u="1"/>
        <s v="A745" u="1"/>
        <s v="A755" u="1"/>
        <s v="A765" u="1"/>
        <s v="A775" u="1"/>
        <s v="A785" u="1"/>
        <s v="A795" u="1"/>
        <s v="A305" u="1"/>
        <s v="A315" u="1"/>
        <s v="A325" u="1"/>
        <s v="A345" u="1"/>
        <s v="A355" u="1"/>
        <s v="A365" u="1"/>
        <s v="A375" u="1"/>
        <s v="A385" u="1"/>
        <s v="A395" u="1"/>
        <s v="A706" u="1"/>
        <s v="A716" u="1"/>
        <s v="A726" u="1"/>
        <s v="A736" u="1"/>
        <s v="A746" u="1"/>
        <s v="A756" u="1"/>
        <s v="A766" u="1"/>
        <s v="A776" u="1"/>
        <s v="A786" u="1"/>
        <s v="A796" u="1"/>
        <s v="A306" u="1"/>
        <s v="A316" u="1"/>
        <s v="A326" u="1"/>
        <s v="A346" u="1"/>
        <s v="A376" u="1"/>
        <s v="A386" u="1"/>
        <s v="A396" u="1"/>
        <s v="A707" u="1"/>
        <s v="A717" u="1"/>
        <s v="A727" u="1"/>
        <s v="A737" u="1"/>
        <s v="A747" u="1"/>
        <s v="A757" u="1"/>
        <s v="A767" u="1"/>
        <s v="A777" u="1"/>
        <s v="A787" u="1"/>
        <s v="A797" u="1"/>
        <s v="A307" u="1"/>
        <s v="A317" u="1"/>
        <s v="A327" u="1"/>
        <s v="A337" u="1"/>
        <s v="A347" u="1"/>
        <s v="A357" u="1"/>
        <s v="A367" u="1"/>
        <s v="A377" u="1"/>
        <s v="A800" u="1"/>
        <s v="A387" u="1"/>
        <s v="A810" u="1"/>
        <s v="A397" u="1"/>
        <s v="A820" u="1"/>
        <s v="A830" u="1"/>
        <s v="A840" u="1"/>
        <s v="A850" u="1"/>
        <s v="A860" u="1"/>
        <s v="A870" u="1"/>
        <s v="A708" u="1"/>
        <s v="A718" u="1"/>
        <s v="A890" u="1"/>
        <s v="A728" u="1"/>
        <s v="A738" u="1"/>
        <s v="A768" u="1"/>
        <s v="A778" u="1"/>
        <s v="A788" u="1"/>
        <s v="A400" u="1"/>
        <s v="A798" u="1"/>
        <s v="A410" u="1"/>
        <s v="A440" u="1"/>
        <s v="A450" u="1"/>
        <s v="A460" u="1"/>
        <s v="A470" u="1"/>
        <s v="A308" u="1"/>
        <s v="A480" u="1"/>
        <s v="A318" u="1"/>
        <s v="A490" u="1"/>
        <s v="A338" u="1"/>
        <s v="A348" u="1"/>
        <s v="A358" u="1"/>
        <s v="A368" u="1"/>
        <s v="A378" u="1"/>
        <s v="A801" u="1"/>
        <s v="A388" u="1"/>
        <s v="A811" u="1"/>
        <s v="A398" u="1"/>
        <s v="A010" u="1"/>
        <s v="A821" u="1"/>
        <s v="A020" u="1"/>
        <s v="A831" u="1"/>
        <s v="A030" u="1"/>
        <s v="A841" u="1"/>
        <s v="A040" u="1"/>
        <s v="A851" u="1"/>
        <s v="A050" u="1"/>
        <s v="A861" u="1"/>
        <s v="A060" u="1"/>
        <s v="A871" u="1"/>
        <s v="A070" u="1"/>
        <s v="A709" u="1"/>
        <s v="A881" u="1"/>
        <s v="A080" u="1"/>
        <s v="A719" u="1"/>
        <s v="A891" u="1"/>
        <s v="A090" u="1"/>
        <s v="A729" u="1"/>
        <s v="A739" u="1"/>
        <s v="A759" u="1"/>
        <s v="A769" u="1"/>
        <s v="A779" u="1"/>
        <s v="A789" u="1"/>
        <s v="A401" u="1"/>
        <s v="A799" u="1"/>
        <s v="A411" u="1"/>
        <s v="A421" u="1"/>
        <s v="A431" u="1"/>
        <s v="A441" u="1"/>
        <s v="A451" u="1"/>
        <s v="A461" u="1"/>
        <s v="A471" u="1"/>
        <s v="A481" u="1"/>
        <s v="A319" u="1"/>
        <s v="A491" u="1"/>
        <s v="A329" u="1"/>
        <s v="A339" u="1"/>
        <s v="A349" u="1"/>
        <s v="A359" u="1"/>
        <s v="A369" u="1"/>
        <s v="A379" u="1"/>
        <s v="A001" u="1"/>
        <s v="A812" u="1"/>
        <s v="A399" u="1"/>
        <s v="A011" u="1"/>
        <s v="A822" u="1"/>
        <s v="A021" u="1"/>
        <s v="A832" u="1"/>
        <s v="A031" u="1"/>
        <s v="A842" u="1"/>
        <s v="A041" u="1"/>
        <s v="A852" u="1"/>
        <s v="A051" u="1"/>
        <s v="A862" u="1"/>
        <s v="A061" u="1"/>
        <s v="A872" u="1"/>
        <s v="A071" u="1"/>
        <s v="A882" u="1"/>
        <s v="A081" u="1"/>
        <s v="A091" u="1"/>
        <s v="A402" u="1"/>
        <s v="A412" u="1"/>
        <s v="A422" u="1"/>
        <s v="A432" u="1"/>
        <s v="A442" u="1"/>
        <s v="A452" u="1"/>
        <s v="A462" u="1"/>
        <s v="A472" u="1"/>
        <s v="A482" u="1"/>
        <s v="A492" u="1"/>
        <s v="A002" u="1"/>
        <s v="A813" u="1"/>
        <s v="A012" u="1"/>
        <s v="A823" u="1"/>
        <s v="A032" u="1"/>
        <s v="A843" u="1"/>
        <s v="A042" u="1"/>
        <s v="A853" u="1"/>
        <s v="A052" u="1"/>
        <s v="A863" u="1"/>
        <s v="A062" u="1"/>
        <s v="A873" u="1"/>
        <s v="A072" u="1"/>
        <s v="A082" u="1"/>
        <s v="A893" u="1"/>
        <s v="A092" u="1"/>
        <s v="A403" u="1"/>
        <s v="A413" u="1"/>
        <s v="A423" u="1"/>
        <s v="A433" u="1"/>
        <s v="A443" u="1"/>
        <s v="A453" u="1"/>
        <s v="A473" u="1"/>
        <s v="A483" u="1"/>
        <s v="A493" u="1"/>
        <s v="A804" u="1"/>
        <s v="A003" u="1"/>
        <s v="A814" u="1"/>
        <s v="A013" u="1"/>
        <s v="A824" u="1"/>
        <s v="A023" u="1"/>
        <s v="A834" u="1"/>
        <s v="A033" u="1"/>
        <s v="A043" u="1"/>
        <s v="A854" u="1"/>
        <s v="A053" u="1"/>
        <s v="A864" u="1"/>
        <s v="A063" u="1"/>
        <s v="A073" u="1"/>
        <s v="A884" u="1"/>
        <s v="A083" u="1"/>
        <s v="A093" u="1"/>
        <s v="A404" u="1"/>
        <s v="A414" u="1"/>
        <s v="A424" u="1"/>
        <s v="A434" u="1"/>
        <s v="A444" u="1"/>
        <s v="A464" u="1"/>
        <s v="A474" u="1"/>
        <s v="A484" u="1"/>
        <s v="A494" u="1"/>
        <s v="A805" u="1"/>
        <s v="A004" u="1"/>
        <s v="A815" u="1"/>
        <s v="A825" u="1"/>
        <s v="A024" u="1"/>
        <s v="A835" u="1"/>
        <s v="A034" u="1"/>
        <s v="A845" u="1"/>
        <s v="A044" u="1"/>
        <s v="A855" u="1"/>
        <s v="A054" u="1"/>
        <s v="A865" u="1"/>
        <s v="A064" u="1"/>
        <s v="A875" u="1"/>
        <s v="A074" u="1"/>
        <s v="A084" u="1"/>
        <s v="A895" u="1"/>
        <s v="A094" u="1"/>
        <s v="A405" u="1"/>
        <s v="A415" u="1"/>
        <s v="A425" u="1"/>
        <s v="A435" u="1"/>
        <s v="A445" u="1"/>
        <s v="A455" u="1"/>
        <s v="A465" u="1"/>
        <s v="A475" u="1"/>
        <s v="A485" u="1"/>
        <s v="A495" u="1"/>
        <s v="A806" u="1"/>
        <s v="A005" u="1"/>
        <s v="A816" u="1"/>
        <s v="A015" u="1"/>
        <s v="A826" u="1"/>
        <s v="A025" u="1"/>
        <s v="A836" u="1"/>
        <s v="A035" u="1"/>
        <s v="A846" u="1"/>
        <s v="A045" u="1"/>
        <s v="A866" u="1"/>
        <s v="A876" u="1"/>
        <s v="A075" u="1"/>
        <s v="A886" u="1"/>
        <s v="A095" u="1"/>
        <s v="S001" u="1"/>
        <s v="A406" u="1"/>
        <s v="A416" u="1"/>
        <s v="A426" u="1"/>
        <s v="A436" u="1"/>
        <s v="A446" u="1"/>
        <s v="A456" u="1"/>
        <s v="A466" u="1"/>
        <s v="A476" u="1"/>
        <s v="A496" u="1"/>
        <s v="A006" u="1"/>
        <s v="A817" u="1"/>
        <s v="A016" u="1"/>
        <s v="A827" u="1"/>
        <s v="A026" u="1"/>
        <s v="A837" u="1"/>
        <s v="A847" u="1"/>
        <s v="A046" u="1"/>
        <s v="A857" u="1"/>
        <s v="A056" u="1"/>
        <s v="A867" u="1"/>
        <s v="A887" u="1"/>
        <s v="A086" u="1"/>
        <s v="A897" u="1"/>
        <s v="S002" u="1"/>
        <s v="A407" u="1"/>
        <s v="A417" u="1"/>
        <s v="A427" u="1"/>
        <s v="A437" u="1"/>
        <s v="A447" u="1"/>
        <s v="A457" u="1"/>
        <s v="A467" u="1"/>
        <s v="A477" u="1"/>
        <s v="A900" u="1"/>
        <s v="A487" u="1"/>
        <s v="A910" u="1"/>
        <s v="A497" u="1"/>
        <s v="A920" u="1"/>
        <s v="A930" u="1"/>
        <s v="A940" u="1"/>
        <s v="A950" u="1"/>
        <s v="A960" u="1"/>
        <s v="A808" u="1"/>
        <s v="A007" u="1"/>
        <s v="A818" u="1"/>
        <s v="A017" u="1"/>
        <s v="A828" u="1"/>
        <s v="A027" u="1"/>
        <s v="A838" u="1"/>
        <s v="A037" u="1"/>
        <s v="A848" u="1"/>
        <s v="A858" u="1"/>
        <s v="A057" u="1"/>
        <s v="A868" u="1"/>
        <s v="A067" u="1"/>
        <s v="A878" u="1"/>
        <s v="A077" u="1"/>
        <s v="A500" u="1"/>
        <s v="A087" u="1"/>
        <s v="A898" u="1"/>
        <s v="A510" u="1"/>
        <s v="A097" u="1"/>
        <s v="A520" u="1"/>
        <s v="A530" u="1"/>
        <s v="A550" u="1"/>
        <s v="A560" u="1"/>
        <s v="A570" u="1"/>
        <s v="A408" u="1"/>
        <s v="A580" u="1"/>
        <s v="A418" u="1"/>
        <s v="A590" u="1"/>
        <s v="A428" u="1"/>
        <s v="A438" u="1"/>
        <s v="A448" u="1"/>
        <s v="A458" u="1"/>
        <s v="A478" u="1"/>
        <s v="A488" u="1"/>
        <s v="A911" u="1"/>
        <s v="A498" u="1"/>
        <s v="A110" u="1"/>
        <s v="A921" u="1"/>
        <s v="A120" u="1"/>
        <s v="A931" u="1"/>
        <s v="A130" u="1"/>
        <s v="A941" u="1"/>
        <s v="A140" u="1"/>
        <s v="A951" u="1"/>
        <s v="A150" u="1"/>
        <s v="A160" u="1"/>
        <s v="A170" u="1"/>
        <s v="A809" u="1"/>
        <s v="A008" u="1"/>
        <s v="A819" u="1"/>
        <s v="A018" u="1"/>
        <s v="A190" u="1"/>
        <s v="A829" u="1"/>
        <s v="A028" u="1"/>
        <s v="A839" u="1"/>
        <s v="A038" u="1"/>
        <s v="A849" u="1"/>
        <s v="A859" u="1"/>
        <s v="A058" u="1"/>
        <s v="A869" u="1"/>
        <s v="A068" u="1"/>
        <s v="A879" u="1"/>
        <s v="A078" u="1"/>
        <s v="A889" u="1"/>
        <s v="A501" u="1"/>
        <s v="A088" u="1"/>
        <s v="A511" u="1"/>
        <s v="A098" u="1"/>
        <s v="A521" u="1"/>
        <s v="A531" u="1"/>
        <s v="A541" u="1"/>
        <s v="A551" u="1"/>
        <s v="A561" u="1"/>
        <s v="A571" u="1"/>
        <s v="A409" u="1"/>
        <s v="A581" u="1"/>
        <s v="A419" u="1"/>
        <s v="A591" u="1"/>
        <s v="A429" u="1"/>
        <s v="A439" u="1"/>
        <s v="A449" u="1"/>
        <s v="A459" u="1"/>
        <s v="A469" u="1"/>
        <s v="A479" u="1"/>
        <s v="A902" u="1"/>
        <s v="A489" u="1"/>
        <s v="A912" u="1"/>
        <s v="A499" u="1"/>
        <s v="A111" u="1"/>
        <s v="A922" u="1"/>
        <s v="A121" u="1"/>
        <s v="A932" u="1"/>
        <s v="A131" u="1"/>
        <s v="A942" u="1"/>
        <s v="A141" u="1"/>
        <s v="A952" u="1"/>
        <s v="A151" u="1"/>
        <s v="A161" u="1"/>
        <s v="A171" u="1"/>
        <s v="A009" u="1"/>
        <s v="A019" u="1"/>
        <s v="A191" u="1"/>
        <s v="A039" u="1"/>
        <s v="A049" u="1"/>
        <s v="A059" u="1"/>
        <s v="A069" u="1"/>
        <s v="A502" u="1"/>
        <s v="A089" u="1"/>
        <s v="A512" u="1"/>
        <s v="A099" u="1"/>
        <s v="A522" u="1"/>
        <s v="A532" u="1"/>
        <s v="S005" u="1"/>
        <s v="A552" u="1"/>
        <s v="A562" u="1"/>
        <s v="A572" u="1"/>
        <s v="A582" u="1"/>
        <s v="A592" u="1"/>
        <s v="A102" u="1"/>
        <s v="A913" u="1"/>
        <s v="A112" u="1"/>
        <s v="A923" u="1"/>
        <s v="A122" u="1"/>
        <s v="A933" u="1"/>
        <s v="A132" u="1"/>
        <s v="A943" u="1"/>
        <s v="A142" u="1"/>
        <s v="A953" u="1"/>
        <s v="A152" u="1"/>
        <s v="A162" u="1"/>
        <s v="A172" u="1"/>
        <s v="A182" u="1"/>
        <s v="A192" u="1"/>
        <s v="A513" u="1"/>
        <s v="A523" u="1"/>
        <s v="A533" u="1"/>
        <s v="A543" u="1"/>
        <s v="A553" u="1"/>
        <s v="A563" u="1"/>
        <s v="A573" u="1"/>
        <s v="A583" u="1"/>
        <s v="A593" u="1"/>
        <s v="A904" u="1"/>
        <s v="A103" u="1"/>
        <s v="A914" u="1"/>
        <s v="A113" u="1"/>
        <s v="A924" u="1"/>
        <s v="A123" u="1"/>
        <s v="A934" u="1"/>
        <s v="A133" u="1"/>
        <s v="A944" u="1"/>
        <s v="GEN/002/18" u="1"/>
        <s v="A143" u="1"/>
        <s v="A954" u="1"/>
        <s v="A153" u="1"/>
        <s v="A163" u="1"/>
        <s v="A173" u="1"/>
        <s v="A183" u="1"/>
        <s v="A193" u="1"/>
        <s v="A504" u="1"/>
        <s v="A514" u="1"/>
        <s v="A524" u="1"/>
        <s v="A534" u="1"/>
        <s v="A544" u="1"/>
        <s v="A554" u="1"/>
        <s v="A564" u="1"/>
        <s v="A574" u="1"/>
        <s v="A584" u="1"/>
        <s v="A594" u="1"/>
        <s v="A104" u="1"/>
        <s v="A915" u="1"/>
        <s v="A114" u="1"/>
        <s v="A925" u="1"/>
        <s v="A124" u="1"/>
        <s v="A935" u="1"/>
        <s v="A134" u="1"/>
        <s v="A945" u="1"/>
        <s v="A144" u="1"/>
        <s v="A955" u="1"/>
        <s v="A154" u="1"/>
        <s v="A174" u="1"/>
        <s v="A184" u="1"/>
        <s v="A194" u="1"/>
        <s v="A505" u="1"/>
        <s v="A515" u="1"/>
        <s v="A525" u="1"/>
        <s v="A535" u="1"/>
        <s v="A545" u="1"/>
        <s v="A555" u="1"/>
        <s v="A565" u="1"/>
        <s v="A575" u="1"/>
        <s v="A585" u="1"/>
        <s v="A595" u="1"/>
        <s v="A105" u="1"/>
        <s v="A916" u="1"/>
        <s v="A115" u="1"/>
        <s v="A926" u="1"/>
        <s v="A125" u="1"/>
        <s v="A936" u="1"/>
        <s v="A135" u="1"/>
        <s v="A946" u="1"/>
        <s v="A145" u="1"/>
        <s v="A956" u="1"/>
        <s v="A155" u="1"/>
        <s v="A165" u="1"/>
        <s v="A195" u="1"/>
        <s v="A506" u="1"/>
        <s v="A526" u="1"/>
        <s v="A536" u="1"/>
        <s v="A546" u="1"/>
        <s v="A556" u="1"/>
        <s v="A566" u="1"/>
        <s v="A586" u="1"/>
        <s v="A596" u="1"/>
        <s v="A106" u="1"/>
        <s v="A116" u="1"/>
        <s v="A927" u="1"/>
        <s v="A126" u="1"/>
        <s v="A937" u="1"/>
        <s v="A136" u="1"/>
        <s v="A947" u="1"/>
        <s v="A146" u="1"/>
        <s v="A957" u="1"/>
        <s v="A156" u="1"/>
        <s v="A176" u="1"/>
        <s v="A186" u="1"/>
        <s v="A196" u="1"/>
        <s v="A507" u="1"/>
        <s v="A527" u="1"/>
        <s v="A537" u="1"/>
        <s v="A547" u="1"/>
        <s v="A557" u="1"/>
        <s v="A567" u="1"/>
        <s v="A577" u="1"/>
        <s v="A587" u="1"/>
        <s v="A597" u="1"/>
        <s v="A107" u="1"/>
        <s v="A918" u="1"/>
        <s v="A127" u="1"/>
        <s v="A938" u="1"/>
        <s v="A137" u="1"/>
        <s v="A948" u="1"/>
        <s v="A147" u="1"/>
        <s v="A958" u="1"/>
        <s v="A157" u="1"/>
        <s v="A167" u="1"/>
        <s v="A177" u="1"/>
        <s v="A600" u="1"/>
        <s v="A610" u="1"/>
        <s v="A197" u="1"/>
        <s v="A620" u="1"/>
        <s v="A630" u="1"/>
        <s v="A650" u="1"/>
        <s v="A670" u="1"/>
        <s v="A508" u="1"/>
        <s v="A680" u="1"/>
        <s v="A518" u="1"/>
        <s v="A690" u="1"/>
        <s v="A528" u="1"/>
        <s v="A538" u="1"/>
        <s v="A548" u="1"/>
        <s v="A558" u="1"/>
        <s v="A568" u="1"/>
        <s v="A578" u="1"/>
        <s v="A588" u="1"/>
        <s v="A200" u="1"/>
        <s v="A598" u="1"/>
        <s v="A210" u="1"/>
        <s v="A220" u="1"/>
        <s v="A230" u="1"/>
        <s v="A250" u="1"/>
        <s v="A270" u="1"/>
        <s v="A108" u="1"/>
        <s v="A919" u="1"/>
        <s v="A118" u="1"/>
        <s v="A290" u="1"/>
        <s v="A929" u="1"/>
        <s v="A128" u="1"/>
        <s v="A939" u="1"/>
        <s v="A138" u="1"/>
        <s v="A949" u="1"/>
        <s v="A148" u="1"/>
        <s v="A959" u="1"/>
        <s v="A158" u="1"/>
        <s v="A168" u="1"/>
        <s v="A178" u="1"/>
        <s v="A601" u="1"/>
        <s v="A188" u="1"/>
        <s v="A611" u="1"/>
        <s v="A198" u="1"/>
        <s v="A621" u="1"/>
        <s v="A631" u="1"/>
        <s v="A641" u="1"/>
        <s v="A651" u="1"/>
        <s v="A661" u="1"/>
        <s v="A671" u="1"/>
        <s v="A509" u="1"/>
        <s v="A681" u="1"/>
        <s v="A519" u="1"/>
        <s v="A691" u="1"/>
        <s v="A529" u="1"/>
        <s v="A539" u="1"/>
        <s v="A559" u="1"/>
        <s v="A569" u="1"/>
        <s v="A579" u="1"/>
        <s v="A589" u="1"/>
        <s v="A599" u="1"/>
        <s v="A211" u="1"/>
        <s v="A231" u="1"/>
        <s v="A241" u="1"/>
        <s v="A251" u="1"/>
        <s v="A261" u="1"/>
        <s v="A271" u="1"/>
        <s v="A109" u="1"/>
        <s v="A119" u="1"/>
        <s v="A291" u="1"/>
        <s v="A129" u="1"/>
        <s v="A139" u="1"/>
        <s v="A149" u="1"/>
        <s v="A159" u="1"/>
        <s v="A179" u="1"/>
        <s v="A602" u="1"/>
        <s v="A189" u="1"/>
        <s v="A612" u="1"/>
      </sharedItems>
    </cacheField>
    <cacheField name="STUDENT NAME" numFmtId="0">
      <sharedItems containsNonDate="0" containsString="0" containsBlank="1"/>
    </cacheField>
    <cacheField name="RECEIPT NUMBER" numFmtId="49">
      <sharedItems containsNonDate="0" containsString="0" containsBlank="1"/>
    </cacheField>
    <cacheField name="AMOUNT" numFmtId="164">
      <sharedItems containsNonDate="0" containsString="0" containsBlank="1"/>
    </cacheField>
    <cacheField name="SCHOOL FEES" numFmtId="164">
      <sharedItems containsNonDate="0" containsString="0" containsBlank="1"/>
    </cacheField>
    <cacheField name="OTHER FEES" numFmtId="164">
      <sharedItems containsNonDate="0" containsString="0" containsBlank="1"/>
    </cacheField>
    <cacheField name="CHECK"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pc" refreshedDate="44497.601674074074" createdVersion="6" refreshedVersion="5" minRefreshableVersion="3" recordCount="1">
  <cacheSource type="worksheet">
    <worksheetSource name="SCHOLAR_TABLE"/>
  </cacheSource>
  <cacheFields count="5">
    <cacheField name="DATE" numFmtId="15">
      <sharedItems containsNonDate="0" containsString="0" containsBlank="1"/>
    </cacheField>
    <cacheField name="STUDENT ID" numFmtId="0">
      <sharedItems containsNonDate="0" containsBlank="1" count="49">
        <m/>
        <s v="A038" u="1"/>
        <s v="A660" u="1"/>
        <s v="A228" u="1"/>
        <s v="A503" u="1"/>
        <s v="A850" u="1"/>
        <s v="A945" u="1"/>
        <s v="S003" u="1"/>
        <s v="A639" u="1"/>
        <s v="A955" u="1"/>
        <s v="A649" u="1"/>
        <s v="A703" u="1"/>
        <s v="A944" u="1"/>
        <s v="S002" u="1"/>
        <s v="A954" u="1"/>
        <s v="A067" u="1"/>
        <s v="A627" u="1"/>
        <s v="A943" u="1"/>
        <s v="S001" u="1"/>
        <s v="A953" u="1"/>
        <s v="A066" u="1"/>
        <s v="A942" u="1"/>
        <s v="A045" u="1"/>
        <s v="A320" u="1"/>
        <s v="A952" u="1"/>
        <s v="A687" u="1"/>
        <s v="A309" u="1"/>
        <s v="A951" u="1"/>
        <s v="A950" u="1"/>
        <s v="A053" u="1"/>
        <s v="A960" u="1"/>
        <s v="A158" u="1"/>
        <s v="A949" u="1"/>
        <s v="A327" u="1"/>
        <s v="A959" u="1"/>
        <s v="A473" u="1"/>
        <s v="A948" u="1"/>
        <s v="A958" u="1"/>
        <s v="A927" u="1"/>
        <s v="A166" u="1"/>
        <s v="A947" u="1"/>
        <s v="A957" u="1"/>
        <s v="A039" u="1"/>
        <s v="A946" u="1"/>
        <s v="S004" u="1"/>
        <s v="A175" u="1"/>
        <s v="A640" u="1"/>
        <s v="A956" u="1"/>
        <s v="A185" u="1"/>
      </sharedItems>
    </cacheField>
    <cacheField name="NAME" numFmtId="0">
      <sharedItems containsNonDate="0" containsString="0" containsBlank="1"/>
    </cacheField>
    <cacheField name="PURPOSE" numFmtId="0">
      <sharedItems containsNonDate="0" containsString="0" containsBlank="1"/>
    </cacheField>
    <cacheField name="AMOUNT" numFmtId="164">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pc" refreshedDate="44497.601674074074" createdVersion="6" refreshedVersion="5" minRefreshableVersion="3" recordCount="1">
  <cacheSource type="worksheet">
    <worksheetSource name="OTHERFEES_TABLE"/>
  </cacheSource>
  <cacheFields count="5">
    <cacheField name="DATE" numFmtId="166">
      <sharedItems containsNonDate="0" containsString="0" containsBlank="1"/>
    </cacheField>
    <cacheField name="ID NUMBER" numFmtId="49">
      <sharedItems containsNonDate="0" containsBlank="1" count="227">
        <m/>
        <s v="A280" u="1"/>
        <s v="A619" u="1"/>
        <s v="A344" u="1"/>
        <s v="A786" u="1"/>
        <s v="A809" u="1"/>
        <s v="A290" u="1"/>
        <s v="A755" u="1"/>
        <s v="A904" u="1"/>
        <s v="A819" u="1"/>
        <s v="A102" u="1"/>
        <s v="A269" u="1"/>
        <s v="A544" u="1"/>
        <s v="A089" u="1"/>
        <s v="A238" u="1"/>
        <s v="A513" u="1"/>
        <s v="A058" u="1"/>
        <s v="A112" u="1"/>
        <s v="A279" u="1"/>
        <s v="A333" u="1"/>
        <s v="A775" u="1"/>
        <s v="A099" u="1"/>
        <s v="A153" u="1"/>
        <s v="A248" u="1"/>
        <s v="A302" u="1"/>
        <s v="A523" u="1"/>
        <s v="A618" u="1"/>
        <s v="A068" u="1"/>
        <s v="A122" u="1"/>
        <s v="A343" u="1"/>
        <s v="A690" u="1"/>
        <s v="A849" u="1"/>
        <s v="A448" u="1"/>
        <s v="A502" u="1"/>
        <s v="A723" u="1"/>
        <s v="A795" u="1"/>
        <s v="A101" u="1"/>
        <s v="A268" u="1"/>
        <s v="A394" u="1"/>
        <s v="A417" u="1"/>
        <s v="A859" u="1"/>
        <s v="A913" u="1"/>
        <s v="A363" u="1"/>
        <s v="A057" u="1"/>
        <s v="A278" u="1"/>
        <s v="A332" u="1"/>
        <s v="A301" u="1"/>
        <s v="A373" u="1"/>
        <s v="A468" u="1"/>
        <s v="A617" u="1"/>
        <s v="A689" u="1"/>
        <s v="A121" u="1"/>
        <s v="A193" u="1"/>
        <s v="A216" u="1"/>
        <s v="A437" u="1"/>
        <s v="A807" u="1"/>
        <s v="A257" u="1"/>
        <s v="A131" u="1"/>
        <s v="A298" u="1"/>
        <s v="A817" u="1"/>
        <s v="S001" u="1"/>
        <s v="A267" u="1"/>
        <s v="A416" u="1"/>
        <s v="A542" u="1"/>
        <s v="A015" u="1"/>
        <s v="A678" u="1"/>
        <s v="A899" u="1"/>
        <s v="A277" u="1"/>
        <s v="A467" u="1"/>
        <s v="A593" u="1"/>
        <s v="A215" u="1"/>
        <s v="A711" u="1"/>
        <s v="A161" u="1"/>
        <s v="A382" u="1"/>
        <s v="A626" u="1"/>
        <s v="A752" u="1"/>
        <s v="A076" u="1"/>
        <s v="A667" u="1"/>
        <s v="A816" u="1"/>
        <s v="A266" u="1"/>
        <s v="A392" u="1"/>
        <s v="A636" u="1"/>
        <s v="A911" u="1"/>
        <s v="A456" u="1"/>
        <s v="A510" u="1"/>
        <s v="A055" u="1"/>
        <s v="A181" u="1"/>
        <s v="A276" u="1"/>
        <s v="A330" u="1"/>
        <s v="A921" u="1"/>
        <s v="A096" u="1"/>
        <s v="A119" u="1"/>
        <s v="A371" u="1"/>
        <s v="A561" u="1"/>
        <s v="A710" u="1"/>
        <s v="A931" u="1"/>
        <s v="A404" u="1"/>
        <s v="A476" u="1"/>
        <s v="A697" u="1"/>
        <s v="A751" u="1"/>
        <s v="A075" u="1"/>
        <s v="A350" u="1"/>
        <s v="A486" u="1"/>
        <s v="A856" u="1"/>
        <s v="A085" u="1"/>
        <s v="A108" u="1"/>
        <s v="A234" u="1"/>
        <s v="A360" u="1"/>
        <s v="A455" u="1"/>
        <s v="A581" u="1"/>
        <s v="A054" u="1"/>
        <s v="A275" u="1"/>
        <s v="A118" u="1"/>
        <s v="A339" u="1"/>
        <s v="A370" u="1"/>
        <s v="A709" u="1"/>
        <s v="A740" u="1"/>
        <s v="A159" u="1"/>
        <s v="A285" u="1"/>
        <s v="A308" u="1"/>
        <s v="A529" u="1"/>
        <s v="A655" u="1"/>
        <s v="A254" u="1"/>
        <s v="A349" u="1"/>
        <s v="A002" u="1"/>
        <s v="A169" u="1"/>
        <s v="A318" u="1"/>
        <s v="A570" u="1"/>
        <s v="A909" u="1"/>
        <s v="A359" u="1"/>
        <s v="A413" u="1"/>
        <s v="A508" u="1"/>
        <s v="A634" u="1"/>
        <s v="A729" u="1"/>
        <s v="A454" u="1"/>
        <s v="A603" u="1"/>
        <s v="A369" u="1"/>
        <s v="A495" u="1"/>
        <s v="A518" u="1"/>
        <s v="A094" u="1"/>
        <s v="A117" u="1"/>
        <s v="A189" u="1"/>
        <s v="A834" u="1"/>
        <s v="A063" u="1"/>
        <s v="A379" u="1"/>
        <s v="A780" u="1"/>
        <s v="A875" u="1"/>
        <s v="A474" u="1"/>
        <s v="A569" u="1"/>
        <s v="A001" u="1"/>
        <s v="A443" u="1"/>
        <s v="A885" u="1"/>
        <s v="A137" u="1"/>
        <s v="A728" u="1"/>
        <s v="A178" u="1"/>
        <s v="A327" u="1"/>
        <s v="A823" u="1"/>
        <s v="A147" u="1"/>
        <s v="A201" u="1"/>
        <s v="A517" u="1"/>
        <s v="A463" u="1"/>
        <s v="A306" u="1"/>
        <s v="A599" u="1"/>
        <s v="A874" u="1"/>
        <s v="A884" u="1"/>
        <s v="A262" u="1"/>
        <s v="A411" u="1"/>
        <s v="A483" u="1"/>
        <s v="A799" u="1"/>
        <s v="S006" u="1"/>
        <s v="A231" u="1"/>
        <s v="A326" u="1"/>
        <s v="A894" u="1"/>
        <s v="A051" u="1"/>
        <s v="A367" u="1"/>
        <s v="A516" u="1"/>
        <s v="A642" u="1"/>
        <s v="A092" u="1"/>
        <s v="A683" u="1"/>
        <s v="A832" u="1"/>
        <s v="A156" u="1"/>
        <s v="A377" u="1"/>
        <s v="A747" u="1"/>
        <s v="A801" u="1"/>
        <s v="A030" u="1"/>
        <s v="A693" u="1"/>
        <s v="A071" u="1"/>
        <s v="A441" u="1"/>
        <s v="A536" u="1"/>
        <s v="A811" u="1"/>
        <s v="A906" u="1"/>
        <s v="A482" u="1"/>
        <s v="A230" u="1"/>
        <s v="A325" u="1"/>
        <s v="A546" u="1"/>
        <s v="A893" u="1"/>
        <s v="A916" u="1"/>
        <s v="A050" u="1"/>
        <s v="A515" u="1"/>
        <s v="A736" u="1"/>
        <s v="A060" u="1"/>
        <s v="A281" u="1"/>
        <s v="A376" u="1"/>
        <s v="A430" u="1"/>
        <s v="A525" u="1"/>
        <s v="A746" u="1"/>
        <s v="A692" u="1"/>
        <s v="A715" u="1"/>
        <s v="A936" u="1"/>
        <s v="A314" u="1"/>
        <s v="A386" u="1"/>
        <s v="A661" u="1"/>
        <s v="A905" u="1"/>
        <s v="A355" u="1"/>
        <s v="A481" u="1"/>
        <s v="S004" u="1"/>
        <s v="A049" u="1"/>
        <s v="A080" u="1"/>
        <s v="A671" u="1"/>
        <s v="A144" u="1"/>
        <s v="A514" u="1"/>
        <s v="A861" u="1"/>
        <s v="A113" u="1"/>
        <s v="A460" u="1"/>
        <s v="A681" u="1"/>
        <s v="A776" u="1"/>
        <s v="A925" u="1"/>
      </sharedItems>
    </cacheField>
    <cacheField name="NAME OF STUDENT" numFmtId="0">
      <sharedItems containsNonDate="0" containsString="0" containsBlank="1"/>
    </cacheField>
    <cacheField name="DESCRIPTION" numFmtId="0">
      <sharedItems containsNonDate="0" containsString="0" containsBlank="1"/>
    </cacheField>
    <cacheField name="AMOUNT" numFmtId="164">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pc" refreshedDate="44497.601674305559" createdVersion="6" refreshedVersion="5" minRefreshableVersion="3" recordCount="1">
  <cacheSource type="worksheet">
    <worksheetSource name="ALUMPAY_TABLE"/>
  </cacheSource>
  <cacheFields count="5">
    <cacheField name="DATE" numFmtId="14">
      <sharedItems containsSemiMixedTypes="0" containsNonDate="0" containsDate="1" containsString="0" minDate="2018-12-19T00:00:00" maxDate="2018-12-20T00:00:00"/>
    </cacheField>
    <cacheField name="ID NUMBER" numFmtId="0">
      <sharedItems containsNonDate="0" containsBlank="1" count="4">
        <m/>
        <s v="S002" u="1"/>
        <s v="S001" u="1"/>
        <s v="S005" u="1"/>
      </sharedItems>
    </cacheField>
    <cacheField name="STUDENT NAME" numFmtId="0">
      <sharedItems containsNonDate="0" containsString="0" containsBlank="1"/>
    </cacheField>
    <cacheField name="RECEIPT NUMBER" numFmtId="0">
      <sharedItems containsNonDate="0" containsString="0" containsBlank="1"/>
    </cacheField>
    <cacheField name="AMOUNT" numFmtId="164">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OnLoad="1" refreshedBy="STONE(0200631993)" refreshedDate="45063.620689930554" createdVersion="6" refreshedVersion="5" minRefreshableVersion="3" recordCount="1166">
  <cacheSource type="worksheet">
    <worksheetSource name="ACCOUNTS_TABLE"/>
  </cacheSource>
  <cacheFields count="10">
    <cacheField name="ID NUMBER" numFmtId="49">
      <sharedItems/>
    </cacheField>
    <cacheField name="STUDENTS NAME" numFmtId="0">
      <sharedItems containsBlank="1"/>
    </cacheField>
    <cacheField name="CLASS" numFmtId="0">
      <sharedItems containsBlank="1" count="20">
        <m/>
        <s v="KINDERGARTEN ONE"/>
        <s v="KINDERGARTEN TWO"/>
        <s v="PRIMARY ONE"/>
        <s v="PRIMARY TWO"/>
        <s v="PRIMARY THREE"/>
        <s v="PRIMARY FOUR"/>
        <s v="PRIMARY FIVE"/>
        <s v="PRIMARY SIX"/>
        <s v="FORM ONE"/>
        <s v="FORM TWO"/>
        <s v="FORM THREE"/>
        <s v="NURSERY TWO"/>
        <e v="#N/A"/>
        <s v="NURSERY ONE"/>
        <s v="Business 1" u="1"/>
        <s v="Home Economics 1A" u="1"/>
        <s v="GENERAL ARTS 1B" u="1"/>
        <s v="Agric 1" u="1"/>
        <s v="General Arts 1A" u="1"/>
      </sharedItems>
    </cacheField>
    <cacheField name="BALANCE AT START" numFmtId="164">
      <sharedItems containsString="0" containsBlank="1" containsNumber="1" containsInteger="1" minValue="25" maxValue="885"/>
    </cacheField>
    <cacheField name="OTHER FEES" numFmtId="164">
      <sharedItems/>
    </cacheField>
    <cacheField name="SCHOOL FEES" numFmtId="164">
      <sharedItems containsMixedTypes="1" containsNumber="1" containsInteger="1" minValue="0" maxValue="130"/>
    </cacheField>
    <cacheField name="TOTAL FEES" numFmtId="164">
      <sharedItems containsSemiMixedTypes="0" containsString="0" containsNumber="1" containsInteger="1" minValue="0" maxValue="885"/>
    </cacheField>
    <cacheField name="TOTAL PAID" numFmtId="164">
      <sharedItems containsSemiMixedTypes="0" containsString="0" containsNumber="1" containsInteger="1" minValue="0" maxValue="0"/>
    </cacheField>
    <cacheField name="SCHOLARSHIP" numFmtId="164">
      <sharedItems containsSemiMixedTypes="0" containsString="0" containsNumber="1" containsInteger="1" minValue="0" maxValue="0"/>
    </cacheField>
    <cacheField name="BALANCE AT CLOSE" numFmtId="164">
      <sharedItems containsSemiMixedTypes="0" containsString="0" containsNumber="1" containsInteger="1" minValue="0" maxValue="88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s v="start"/>
    <m/>
    <m/>
    <x v="0"/>
    <m/>
    <m/>
  </r>
</pivotCacheRecords>
</file>

<file path=xl/pivotCache/pivotCacheRecords2.xml><?xml version="1.0" encoding="utf-8"?>
<pivotCacheRecords xmlns="http://schemas.openxmlformats.org/spreadsheetml/2006/main" xmlns:r="http://schemas.openxmlformats.org/officeDocument/2006/relationships" count="1">
  <r>
    <x v="0"/>
    <x v="0"/>
    <m/>
    <m/>
    <m/>
    <m/>
    <m/>
    <m/>
  </r>
</pivotCacheRecords>
</file>

<file path=xl/pivotCache/pivotCacheRecords3.xml><?xml version="1.0" encoding="utf-8"?>
<pivotCacheRecords xmlns="http://schemas.openxmlformats.org/spreadsheetml/2006/main" xmlns:r="http://schemas.openxmlformats.org/officeDocument/2006/relationships" count="1">
  <r>
    <m/>
    <x v="0"/>
    <m/>
    <m/>
    <m/>
  </r>
</pivotCacheRecords>
</file>

<file path=xl/pivotCache/pivotCacheRecords4.xml><?xml version="1.0" encoding="utf-8"?>
<pivotCacheRecords xmlns="http://schemas.openxmlformats.org/spreadsheetml/2006/main" xmlns:r="http://schemas.openxmlformats.org/officeDocument/2006/relationships" count="1">
  <r>
    <m/>
    <x v="0"/>
    <m/>
    <m/>
    <m/>
  </r>
</pivotCacheRecords>
</file>

<file path=xl/pivotCache/pivotCacheRecords5.xml><?xml version="1.0" encoding="utf-8"?>
<pivotCacheRecords xmlns="http://schemas.openxmlformats.org/spreadsheetml/2006/main" xmlns:r="http://schemas.openxmlformats.org/officeDocument/2006/relationships" count="1">
  <r>
    <d v="2018-12-19T00:00:00"/>
    <x v="0"/>
    <m/>
    <m/>
    <m/>
  </r>
</pivotCacheRecords>
</file>

<file path=xl/pivotCache/pivotCacheRecords6.xml><?xml version="1.0" encoding="utf-8"?>
<pivotCacheRecords xmlns="http://schemas.openxmlformats.org/spreadsheetml/2006/main" xmlns:r="http://schemas.openxmlformats.org/officeDocument/2006/relationships" count="1166">
  <r>
    <s v="19-12-2018"/>
    <m/>
    <x v="0"/>
    <m/>
    <s v=""/>
    <s v=""/>
    <n v="0"/>
    <n v="0"/>
    <n v="0"/>
    <n v="0"/>
  </r>
  <r>
    <s v="A001"/>
    <s v="FERDINAND ACHAGEWE"/>
    <x v="1"/>
    <n v="440"/>
    <s v=""/>
    <n v="0"/>
    <n v="440"/>
    <n v="0"/>
    <n v="0"/>
    <n v="440"/>
  </r>
  <r>
    <s v="A002"/>
    <s v="SHERON .A. ABADI"/>
    <x v="1"/>
    <n v="235"/>
    <s v=""/>
    <n v="0"/>
    <n v="235"/>
    <n v="0"/>
    <n v="0"/>
    <n v="235"/>
  </r>
  <r>
    <s v="A003"/>
    <s v="MICHELLE .W. ABAVIRE"/>
    <x v="1"/>
    <n v="135"/>
    <s v=""/>
    <n v="0"/>
    <n v="135"/>
    <n v="0"/>
    <n v="0"/>
    <n v="135"/>
  </r>
  <r>
    <s v="A004"/>
    <s v="ALIRAH RAZAK ABDUL"/>
    <x v="1"/>
    <n v="240"/>
    <s v=""/>
    <n v="0"/>
    <n v="240"/>
    <n v="0"/>
    <n v="0"/>
    <n v="240"/>
  </r>
  <r>
    <s v="A005"/>
    <s v="AYINBOTA BENEDICT ABEAH"/>
    <x v="1"/>
    <n v="240"/>
    <s v=""/>
    <n v="0"/>
    <n v="240"/>
    <n v="0"/>
    <n v="0"/>
    <n v="240"/>
  </r>
  <r>
    <s v="A006"/>
    <s v="ANIFA AKOKA ABUBAKARI"/>
    <x v="1"/>
    <n v="140"/>
    <s v=""/>
    <n v="0"/>
    <n v="140"/>
    <n v="0"/>
    <n v="0"/>
    <n v="140"/>
  </r>
  <r>
    <s v="A007"/>
    <s v="AMANDA ABULU"/>
    <x v="1"/>
    <n v="130"/>
    <s v=""/>
    <n v="0"/>
    <n v="130"/>
    <n v="0"/>
    <n v="0"/>
    <n v="130"/>
  </r>
  <r>
    <s v="A008"/>
    <s v="CORNELIUS .W. ACHINA"/>
    <x v="1"/>
    <n v="130"/>
    <s v=""/>
    <n v="0"/>
    <n v="130"/>
    <n v="0"/>
    <n v="0"/>
    <n v="130"/>
  </r>
  <r>
    <s v="A009"/>
    <s v="RAYMOND .W. ADDAH"/>
    <x v="1"/>
    <n v="240"/>
    <s v=""/>
    <n v="0"/>
    <n v="240"/>
    <n v="0"/>
    <n v="0"/>
    <n v="240"/>
  </r>
  <r>
    <s v="A010"/>
    <s v="CRISPIN .Y. ADONGO"/>
    <x v="1"/>
    <n v="130"/>
    <s v=""/>
    <n v="0"/>
    <n v="130"/>
    <n v="0"/>
    <n v="0"/>
    <n v="130"/>
  </r>
  <r>
    <s v="A011"/>
    <s v="HALMA .W. AGEMINA"/>
    <x v="1"/>
    <n v="245"/>
    <s v=""/>
    <n v="0"/>
    <n v="245"/>
    <n v="0"/>
    <n v="0"/>
    <n v="245"/>
  </r>
  <r>
    <s v="A012"/>
    <s v="ISRAEL BEMODOWE AJAGO"/>
    <x v="1"/>
    <n v="130"/>
    <s v=""/>
    <n v="0"/>
    <n v="130"/>
    <n v="0"/>
    <n v="0"/>
    <n v="130"/>
  </r>
  <r>
    <s v="A013"/>
    <s v="WEZAANE IVANNA AKIBE"/>
    <x v="1"/>
    <n v="130"/>
    <s v=""/>
    <n v="0"/>
    <n v="130"/>
    <n v="0"/>
    <n v="0"/>
    <n v="130"/>
  </r>
  <r>
    <s v="A014"/>
    <s v="RAHIM ALHASSAN"/>
    <x v="1"/>
    <n v="350"/>
    <s v=""/>
    <n v="0"/>
    <n v="350"/>
    <n v="0"/>
    <n v="0"/>
    <n v="350"/>
  </r>
  <r>
    <s v="A015"/>
    <s v="BASIL .W. ALLOU"/>
    <x v="1"/>
    <n v="350"/>
    <s v=""/>
    <n v="0"/>
    <n v="350"/>
    <n v="0"/>
    <n v="0"/>
    <n v="350"/>
  </r>
  <r>
    <s v="A016"/>
    <s v="MYRTTLE GRACE ANEMANA"/>
    <x v="1"/>
    <n v="130"/>
    <s v=""/>
    <n v="0"/>
    <n v="130"/>
    <n v="0"/>
    <n v="0"/>
    <n v="130"/>
  </r>
  <r>
    <s v="A017"/>
    <s v="DAMIEN APALIYA"/>
    <x v="1"/>
    <n v="130"/>
    <s v=""/>
    <n v="0"/>
    <n v="130"/>
    <n v="0"/>
    <n v="0"/>
    <n v="130"/>
  </r>
  <r>
    <s v="A018"/>
    <s v="GEORGINA ASIIBA"/>
    <x v="1"/>
    <n v="240"/>
    <s v=""/>
    <n v="0"/>
    <n v="240"/>
    <n v="0"/>
    <n v="0"/>
    <n v="240"/>
  </r>
  <r>
    <s v="A019"/>
    <s v="PRINCE A ATANKURUGU"/>
    <x v="1"/>
    <n v="240"/>
    <s v=""/>
    <n v="0"/>
    <n v="240"/>
    <n v="0"/>
    <n v="0"/>
    <n v="240"/>
  </r>
  <r>
    <s v="A020"/>
    <s v="RAYMOND ATIYIRE"/>
    <x v="1"/>
    <n v="135"/>
    <s v=""/>
    <n v="0"/>
    <n v="135"/>
    <n v="0"/>
    <n v="0"/>
    <n v="135"/>
  </r>
  <r>
    <s v="A021"/>
    <s v="PRODENCE ANUTUA AWAFU"/>
    <x v="1"/>
    <n v="130"/>
    <s v=""/>
    <n v="0"/>
    <n v="130"/>
    <n v="0"/>
    <n v="0"/>
    <n v="130"/>
  </r>
  <r>
    <s v="A022"/>
    <s v="ISSABELLA AWIAH"/>
    <x v="1"/>
    <n v="350"/>
    <s v=""/>
    <n v="0"/>
    <n v="350"/>
    <n v="0"/>
    <n v="0"/>
    <n v="350"/>
  </r>
  <r>
    <s v="A023"/>
    <s v="AWESEH JULIAN AWINYA"/>
    <x v="1"/>
    <n v="130"/>
    <s v=""/>
    <n v="0"/>
    <n v="130"/>
    <n v="0"/>
    <n v="0"/>
    <n v="130"/>
  </r>
  <r>
    <s v="A024"/>
    <s v="CECIL ANIWE AWOPONE"/>
    <x v="1"/>
    <n v="135"/>
    <s v=""/>
    <n v="0"/>
    <n v="135"/>
    <n v="0"/>
    <n v="0"/>
    <n v="135"/>
  </r>
  <r>
    <s v="A025"/>
    <s v="PRISCILLA NMAA-WEFAGE AWOPURI"/>
    <x v="1"/>
    <n v="130"/>
    <s v=""/>
    <n v="0"/>
    <n v="130"/>
    <n v="0"/>
    <n v="0"/>
    <n v="130"/>
  </r>
  <r>
    <s v="A026"/>
    <s v="ZANETTA AYIKO"/>
    <x v="1"/>
    <n v="130"/>
    <s v=""/>
    <n v="0"/>
    <n v="130"/>
    <n v="0"/>
    <n v="0"/>
    <n v="130"/>
  </r>
  <r>
    <s v="A027"/>
    <s v="KINGSLEY .W. AYIRAZURE"/>
    <x v="1"/>
    <n v="200"/>
    <s v=""/>
    <n v="0"/>
    <n v="200"/>
    <n v="0"/>
    <n v="0"/>
    <n v="200"/>
  </r>
  <r>
    <s v="A028"/>
    <s v="JAYDEN .W. DANTERA"/>
    <x v="1"/>
    <n v="130"/>
    <s v=""/>
    <n v="0"/>
    <n v="130"/>
    <n v="0"/>
    <n v="0"/>
    <n v="130"/>
  </r>
  <r>
    <s v="A029"/>
    <s v="SALAM ABDUL HAMIDU"/>
    <x v="1"/>
    <n v="350"/>
    <s v=""/>
    <n v="0"/>
    <n v="350"/>
    <n v="0"/>
    <n v="0"/>
    <n v="350"/>
  </r>
  <r>
    <s v="A030"/>
    <s v="JOYCELINE KABA"/>
    <x v="1"/>
    <n v="270"/>
    <s v=""/>
    <n v="0"/>
    <n v="270"/>
    <n v="0"/>
    <n v="0"/>
    <n v="270"/>
  </r>
  <r>
    <s v="A031"/>
    <s v="DOMINIC KAMBOE"/>
    <x v="1"/>
    <n v="270"/>
    <s v=""/>
    <n v="0"/>
    <n v="270"/>
    <n v="0"/>
    <n v="0"/>
    <n v="270"/>
  </r>
  <r>
    <s v="A032"/>
    <s v="EMERY .W. KUDADAM"/>
    <x v="1"/>
    <n v="240"/>
    <s v=""/>
    <n v="0"/>
    <n v="240"/>
    <n v="0"/>
    <n v="0"/>
    <n v="240"/>
  </r>
  <r>
    <s v="A033"/>
    <s v="WILHEMINA ATUDEAWE WEKWOLI"/>
    <x v="1"/>
    <n v="240"/>
    <s v=""/>
    <n v="0"/>
    <n v="240"/>
    <n v="0"/>
    <n v="0"/>
    <n v="240"/>
  </r>
  <r>
    <s v="A034"/>
    <s v="MALEANE .W. KUSOEWOLO"/>
    <x v="1"/>
    <n v="130"/>
    <s v=""/>
    <n v="0"/>
    <n v="130"/>
    <n v="0"/>
    <n v="0"/>
    <n v="130"/>
  </r>
  <r>
    <s v="A035"/>
    <s v="JOSEPHINE KUSSIBUGUM"/>
    <x v="1"/>
    <n v="130"/>
    <s v=""/>
    <n v="0"/>
    <n v="130"/>
    <n v="0"/>
    <n v="0"/>
    <n v="130"/>
  </r>
  <r>
    <s v="A036"/>
    <s v="MIRABEL KUVIAMO"/>
    <x v="1"/>
    <n v="350"/>
    <s v=""/>
    <n v="0"/>
    <n v="350"/>
    <n v="0"/>
    <n v="0"/>
    <n v="350"/>
  </r>
  <r>
    <s v="A037"/>
    <s v="HOSIA KWARA"/>
    <x v="1"/>
    <n v="275"/>
    <s v=""/>
    <n v="0"/>
    <n v="275"/>
    <n v="0"/>
    <n v="0"/>
    <n v="275"/>
  </r>
  <r>
    <s v="A038"/>
    <s v="MALVINA KANJIRIB LAARI"/>
    <x v="1"/>
    <n v="245"/>
    <s v=""/>
    <n v="0"/>
    <n v="245"/>
    <n v="0"/>
    <n v="0"/>
    <n v="245"/>
  </r>
  <r>
    <s v="A039"/>
    <s v="MALINA TANPAIN LAARI"/>
    <x v="1"/>
    <n v="245"/>
    <s v=""/>
    <n v="0"/>
    <n v="245"/>
    <n v="0"/>
    <n v="0"/>
    <n v="245"/>
  </r>
  <r>
    <s v="A040"/>
    <s v="CHRISLA NYINENA NAAKPI"/>
    <x v="1"/>
    <n v="190"/>
    <s v=""/>
    <n v="0"/>
    <n v="190"/>
    <n v="0"/>
    <n v="0"/>
    <n v="190"/>
  </r>
  <r>
    <s v="A041"/>
    <s v="WONDER NABIO"/>
    <x v="1"/>
    <n v="130"/>
    <s v=""/>
    <n v="0"/>
    <n v="130"/>
    <n v="0"/>
    <n v="0"/>
    <n v="130"/>
  </r>
  <r>
    <s v="A042"/>
    <s v="SADDICK ABDUL NASHIRU"/>
    <x v="1"/>
    <n v="250"/>
    <s v=""/>
    <n v="0"/>
    <n v="250"/>
    <n v="0"/>
    <n v="0"/>
    <n v="250"/>
  </r>
  <r>
    <s v="A043"/>
    <s v="CYRIL PWATIU"/>
    <x v="1"/>
    <n v="240"/>
    <s v=""/>
    <n v="0"/>
    <n v="240"/>
    <n v="0"/>
    <n v="0"/>
    <n v="240"/>
  </r>
  <r>
    <s v="A044"/>
    <s v="NAJAHA SULEMANA"/>
    <x v="1"/>
    <n v="250"/>
    <s v=""/>
    <n v="0"/>
    <n v="250"/>
    <n v="0"/>
    <n v="0"/>
    <n v="250"/>
  </r>
  <r>
    <s v="A045"/>
    <s v="JASMINE TIAH"/>
    <x v="1"/>
    <n v="240"/>
    <s v=""/>
    <n v="0"/>
    <n v="240"/>
    <n v="0"/>
    <n v="0"/>
    <n v="240"/>
  </r>
  <r>
    <s v="A046"/>
    <s v="SAMUEL WEMALIRI"/>
    <x v="1"/>
    <n v="180"/>
    <s v=""/>
    <n v="0"/>
    <n v="180"/>
    <n v="0"/>
    <n v="0"/>
    <n v="180"/>
  </r>
  <r>
    <s v="A047"/>
    <s v="PRISCILLA .A. WEZEGA"/>
    <x v="1"/>
    <n v="350"/>
    <s v=""/>
    <n v="0"/>
    <n v="350"/>
    <n v="0"/>
    <n v="0"/>
    <n v="350"/>
  </r>
  <r>
    <s v="A048"/>
    <s v="JUSTICE TONDIWE ADAKABLA"/>
    <x v="1"/>
    <n v="350"/>
    <s v=""/>
    <n v="0"/>
    <n v="350"/>
    <n v="0"/>
    <n v="0"/>
    <n v="350"/>
  </r>
  <r>
    <s v="A049"/>
    <s v="AMAZING ABADIGAO"/>
    <x v="1"/>
    <n v="130"/>
    <s v=""/>
    <n v="0"/>
    <n v="130"/>
    <n v="0"/>
    <n v="0"/>
    <n v="130"/>
  </r>
  <r>
    <s v="A050"/>
    <s v="IBRAHIM WUNISCOMBO ABUBAKARI"/>
    <x v="1"/>
    <n v="130"/>
    <s v=""/>
    <n v="0"/>
    <n v="130"/>
    <n v="0"/>
    <n v="0"/>
    <n v="130"/>
  </r>
  <r>
    <s v="A051"/>
    <s v="JASON ATOGIWINO ANUGA"/>
    <x v="1"/>
    <n v="130"/>
    <s v=""/>
    <n v="0"/>
    <n v="130"/>
    <n v="0"/>
    <n v="0"/>
    <n v="130"/>
  </r>
  <r>
    <s v="A052"/>
    <s v="RICHARDSON AWININONGMA AZIBEBA"/>
    <x v="1"/>
    <n v="130"/>
    <s v=""/>
    <n v="0"/>
    <n v="130"/>
    <n v="0"/>
    <n v="0"/>
    <n v="130"/>
  </r>
  <r>
    <s v="A053"/>
    <s v="PATIENCE YAYAH"/>
    <x v="1"/>
    <n v="180"/>
    <s v=""/>
    <n v="0"/>
    <n v="180"/>
    <n v="0"/>
    <n v="0"/>
    <n v="180"/>
  </r>
  <r>
    <s v="A054"/>
    <s v="WEPIA MANNEL ADDA"/>
    <x v="2"/>
    <n v="130"/>
    <s v=""/>
    <n v="0"/>
    <n v="130"/>
    <n v="0"/>
    <n v="0"/>
    <n v="130"/>
  </r>
  <r>
    <s v="A055"/>
    <s v="DAVID ABACHENG"/>
    <x v="2"/>
    <n v="455"/>
    <s v=""/>
    <n v="0"/>
    <n v="455"/>
    <n v="0"/>
    <n v="0"/>
    <n v="455"/>
  </r>
  <r>
    <s v="A056"/>
    <s v="ELVIS ABAKORIBA"/>
    <x v="2"/>
    <n v="130"/>
    <s v=""/>
    <n v="0"/>
    <n v="130"/>
    <n v="0"/>
    <n v="0"/>
    <n v="130"/>
  </r>
  <r>
    <s v="A057"/>
    <s v="LUCRETIA PAMELA ABASWE"/>
    <x v="2"/>
    <n v="300"/>
    <s v=""/>
    <n v="0"/>
    <n v="300"/>
    <n v="0"/>
    <n v="0"/>
    <n v="300"/>
  </r>
  <r>
    <s v="A058"/>
    <s v="JOSEPHINE ABAYORI"/>
    <x v="2"/>
    <n v="130"/>
    <s v=""/>
    <n v="0"/>
    <n v="130"/>
    <n v="0"/>
    <n v="0"/>
    <n v="130"/>
  </r>
  <r>
    <s v="A059"/>
    <s v="ALI RAHIM ABDUL"/>
    <x v="2"/>
    <n v="130"/>
    <s v=""/>
    <n v="0"/>
    <n v="130"/>
    <n v="0"/>
    <n v="0"/>
    <n v="130"/>
  </r>
  <r>
    <s v="A060"/>
    <s v="NATHANIEL ALAGIWE ABUBAKARI"/>
    <x v="2"/>
    <n v="240"/>
    <s v=""/>
    <n v="0"/>
    <n v="240"/>
    <n v="0"/>
    <n v="0"/>
    <n v="240"/>
  </r>
  <r>
    <s v="A061"/>
    <s v="NANCY ABURENYA"/>
    <x v="2"/>
    <n v="130"/>
    <s v=""/>
    <n v="0"/>
    <n v="130"/>
    <n v="0"/>
    <n v="0"/>
    <n v="130"/>
  </r>
  <r>
    <s v="A062"/>
    <s v="KELVIN A. ACHAA"/>
    <x v="2"/>
    <n v="130"/>
    <s v=""/>
    <n v="0"/>
    <n v="130"/>
    <n v="0"/>
    <n v="0"/>
    <n v="130"/>
  </r>
  <r>
    <s v="A063"/>
    <s v="MERCY PRINCESS KAWE ADDA"/>
    <x v="2"/>
    <n v="345"/>
    <s v=""/>
    <n v="0"/>
    <n v="345"/>
    <n v="0"/>
    <n v="0"/>
    <n v="345"/>
  </r>
  <r>
    <s v="A064"/>
    <s v="SAVIOUR ADDAH"/>
    <x v="2"/>
    <n v="25"/>
    <s v=""/>
    <n v="0"/>
    <n v="25"/>
    <n v="0"/>
    <n v="0"/>
    <n v="25"/>
  </r>
  <r>
    <s v="A065"/>
    <s v="JANE AGALIGA"/>
    <x v="2"/>
    <n v="350"/>
    <s v=""/>
    <n v="0"/>
    <n v="350"/>
    <n v="0"/>
    <n v="0"/>
    <n v="350"/>
  </r>
  <r>
    <s v="A066"/>
    <s v="MANNEL AGANPEREGEREI"/>
    <x v="2"/>
    <n v="300"/>
    <s v=""/>
    <n v="0"/>
    <n v="300"/>
    <n v="0"/>
    <n v="0"/>
    <n v="300"/>
  </r>
  <r>
    <s v="A067"/>
    <s v="AMAZING AJEGEWE AGEBOBA"/>
    <x v="2"/>
    <n v="240"/>
    <s v=""/>
    <n v="0"/>
    <n v="240"/>
    <n v="0"/>
    <n v="0"/>
    <n v="240"/>
  </r>
  <r>
    <s v="A068"/>
    <s v="VENORIA AJEYEI"/>
    <x v="2"/>
    <n v="265"/>
    <s v=""/>
    <n v="0"/>
    <n v="265"/>
    <n v="0"/>
    <n v="0"/>
    <n v="265"/>
  </r>
  <r>
    <s v="A069"/>
    <s v="DEBORAH AKOLBIRE"/>
    <x v="2"/>
    <n v="240"/>
    <s v=""/>
    <n v="0"/>
    <n v="240"/>
    <n v="0"/>
    <n v="0"/>
    <n v="240"/>
  </r>
  <r>
    <s v="A070"/>
    <s v="WENAPETEI ALECIA AKWOWAYEI"/>
    <x v="2"/>
    <n v="130"/>
    <s v=""/>
    <n v="0"/>
    <n v="130"/>
    <n v="0"/>
    <n v="0"/>
    <n v="130"/>
  </r>
  <r>
    <s v="A071"/>
    <s v="LEISURE ASALIWE ALOAH"/>
    <x v="2"/>
    <n v="170"/>
    <s v=""/>
    <n v="0"/>
    <n v="170"/>
    <n v="0"/>
    <n v="0"/>
    <n v="170"/>
  </r>
  <r>
    <s v="A072"/>
    <s v="ODELIA S. AMURIYAGA"/>
    <x v="2"/>
    <n v="130"/>
    <s v=""/>
    <n v="0"/>
    <n v="130"/>
    <n v="0"/>
    <n v="0"/>
    <n v="130"/>
  </r>
  <r>
    <s v="A073"/>
    <s v="KINGSLEY ANAGA"/>
    <x v="2"/>
    <n v="240"/>
    <s v=""/>
    <n v="0"/>
    <n v="240"/>
    <n v="0"/>
    <n v="0"/>
    <n v="240"/>
  </r>
  <r>
    <s v="A074"/>
    <s v="WEPARE ANE"/>
    <x v="2"/>
    <n v="130"/>
    <s v=""/>
    <n v="0"/>
    <n v="130"/>
    <n v="0"/>
    <n v="0"/>
    <n v="130"/>
  </r>
  <r>
    <s v="A075"/>
    <s v="SAMUEL ANNIAH"/>
    <x v="2"/>
    <n v="185"/>
    <s v=""/>
    <n v="0"/>
    <n v="185"/>
    <n v="0"/>
    <n v="0"/>
    <n v="185"/>
  </r>
  <r>
    <s v="A076"/>
    <s v="BEATRICE KOKILAM ANUGA"/>
    <x v="2"/>
    <n v="455"/>
    <s v=""/>
    <n v="0"/>
    <n v="455"/>
    <n v="0"/>
    <n v="0"/>
    <n v="455"/>
  </r>
  <r>
    <s v="A077"/>
    <s v="PAMELA AYANGBA APALIYA"/>
    <x v="2"/>
    <n v="245"/>
    <s v=""/>
    <n v="0"/>
    <n v="245"/>
    <n v="0"/>
    <n v="0"/>
    <n v="245"/>
  </r>
  <r>
    <s v="A078"/>
    <s v="JOEL APALIYA"/>
    <x v="2"/>
    <n v="130"/>
    <s v=""/>
    <n v="0"/>
    <n v="130"/>
    <n v="0"/>
    <n v="0"/>
    <n v="130"/>
  </r>
  <r>
    <s v="A079"/>
    <s v="RANSFORT APODOLA"/>
    <x v="2"/>
    <n v="350"/>
    <s v=""/>
    <n v="0"/>
    <n v="350"/>
    <n v="0"/>
    <n v="0"/>
    <n v="350"/>
  </r>
  <r>
    <s v="A080"/>
    <s v="CHRISTABEL .W. ASORIGIYA"/>
    <x v="2"/>
    <n v="335"/>
    <s v=""/>
    <n v="0"/>
    <n v="335"/>
    <n v="0"/>
    <n v="0"/>
    <n v="335"/>
  </r>
  <r>
    <s v="A081"/>
    <s v="JOEL ATINDEMA"/>
    <x v="2"/>
    <n v="130"/>
    <s v=""/>
    <n v="0"/>
    <n v="130"/>
    <n v="0"/>
    <n v="0"/>
    <n v="130"/>
  </r>
  <r>
    <s v="A082"/>
    <s v="JOSIAH AWERAGYA"/>
    <x v="2"/>
    <n v="130"/>
    <s v=""/>
    <n v="0"/>
    <n v="130"/>
    <n v="0"/>
    <n v="0"/>
    <n v="130"/>
  </r>
  <r>
    <s v="A083"/>
    <s v="PASCAL KANKANI AWEYEMA"/>
    <x v="2"/>
    <n v="240"/>
    <s v=""/>
    <n v="0"/>
    <n v="240"/>
    <n v="0"/>
    <n v="0"/>
    <n v="240"/>
  </r>
  <r>
    <s v="A084"/>
    <s v="CLEMENTIA AWILLIYA"/>
    <x v="2"/>
    <n v="130"/>
    <s v=""/>
    <n v="0"/>
    <n v="130"/>
    <n v="0"/>
    <n v="0"/>
    <n v="130"/>
  </r>
  <r>
    <s v="A085"/>
    <s v="GABRIEL AWINSONE"/>
    <x v="2"/>
    <n v="455"/>
    <s v=""/>
    <n v="0"/>
    <n v="455"/>
    <n v="0"/>
    <n v="0"/>
    <n v="455"/>
  </r>
  <r>
    <s v="A086"/>
    <s v="PERPERTUAL LUGULERI AWOLIWOR"/>
    <x v="2"/>
    <n v="130"/>
    <s v=""/>
    <n v="0"/>
    <n v="130"/>
    <n v="0"/>
    <n v="0"/>
    <n v="130"/>
  </r>
  <r>
    <s v="A087"/>
    <s v="FORWAS AWUDU"/>
    <x v="2"/>
    <n v="140"/>
    <s v=""/>
    <n v="0"/>
    <n v="140"/>
    <n v="0"/>
    <n v="0"/>
    <n v="140"/>
  </r>
  <r>
    <s v="A088"/>
    <s v="WELAGA GODFRED AYAGA"/>
    <x v="2"/>
    <n v="270"/>
    <s v=""/>
    <n v="0"/>
    <n v="270"/>
    <n v="0"/>
    <n v="0"/>
    <n v="270"/>
  </r>
  <r>
    <s v="A089"/>
    <s v="BARIKISU .K. AYAMGA"/>
    <x v="2"/>
    <n v="415"/>
    <s v=""/>
    <n v="0"/>
    <n v="415"/>
    <n v="0"/>
    <n v="0"/>
    <n v="415"/>
  </r>
  <r>
    <s v="A090"/>
    <s v="CONFIDENCE AZIGUAH"/>
    <x v="2"/>
    <n v="240"/>
    <s v=""/>
    <n v="0"/>
    <n v="240"/>
    <n v="0"/>
    <n v="0"/>
    <n v="240"/>
  </r>
  <r>
    <s v="A091"/>
    <s v="PAUL JOHN AZURAH"/>
    <x v="2"/>
    <n v="240"/>
    <s v=""/>
    <n v="0"/>
    <n v="240"/>
    <n v="0"/>
    <n v="0"/>
    <n v="240"/>
  </r>
  <r>
    <s v="A092"/>
    <s v="FREDRICA .W. BASEKWAG"/>
    <x v="2"/>
    <n v="195"/>
    <s v=""/>
    <n v="0"/>
    <n v="195"/>
    <n v="0"/>
    <n v="0"/>
    <n v="195"/>
  </r>
  <r>
    <s v="A093"/>
    <s v="BENEDICTA ALIRIGIA BENDOWE"/>
    <x v="2"/>
    <n v="130"/>
    <s v=""/>
    <n v="0"/>
    <n v="130"/>
    <n v="0"/>
    <n v="0"/>
    <n v="130"/>
  </r>
  <r>
    <s v="A094"/>
    <s v="SALOMEY CHARASE"/>
    <x v="2"/>
    <n v="195"/>
    <s v=""/>
    <n v="0"/>
    <n v="195"/>
    <n v="0"/>
    <n v="0"/>
    <n v="195"/>
  </r>
  <r>
    <s v="A095"/>
    <s v="BRENDA CHIRASE"/>
    <x v="2"/>
    <n v="130"/>
    <s v=""/>
    <n v="0"/>
    <n v="130"/>
    <n v="0"/>
    <n v="0"/>
    <n v="130"/>
  </r>
  <r>
    <s v="A096"/>
    <s v="KAPE GABENA"/>
    <x v="2"/>
    <n v="455"/>
    <s v=""/>
    <n v="0"/>
    <n v="455"/>
    <n v="0"/>
    <n v="0"/>
    <n v="455"/>
  </r>
  <r>
    <s v="A097"/>
    <s v="MUKAILA B. KADERI"/>
    <x v="2"/>
    <n v="240"/>
    <s v=""/>
    <n v="0"/>
    <n v="240"/>
    <n v="0"/>
    <n v="0"/>
    <n v="240"/>
  </r>
  <r>
    <s v="A098"/>
    <s v="EPHRAIM .B. KADIRE"/>
    <x v="2"/>
    <n v="240"/>
    <s v=""/>
    <n v="0"/>
    <n v="240"/>
    <n v="0"/>
    <n v="0"/>
    <n v="240"/>
  </r>
  <r>
    <s v="A099"/>
    <s v="APEWE PRECIOUS KAKURI"/>
    <x v="2"/>
    <n v="350"/>
    <s v=""/>
    <n v="0"/>
    <n v="350"/>
    <n v="0"/>
    <n v="0"/>
    <n v="350"/>
  </r>
  <r>
    <s v="A100"/>
    <s v="DOMINICA KAMAYIRE"/>
    <x v="2"/>
    <n v="350"/>
    <s v=""/>
    <n v="0"/>
    <n v="350"/>
    <n v="0"/>
    <n v="0"/>
    <n v="350"/>
  </r>
  <r>
    <s v="A101"/>
    <s v="DIVINA WEMOYEI KAMBONGA"/>
    <x v="2"/>
    <n v="455"/>
    <s v=""/>
    <n v="0"/>
    <n v="455"/>
    <n v="0"/>
    <n v="0"/>
    <n v="455"/>
  </r>
  <r>
    <s v="A102"/>
    <s v="LORDISGREAT KAYELIE"/>
    <x v="2"/>
    <n v="240"/>
    <s v=""/>
    <n v="0"/>
    <n v="240"/>
    <n v="0"/>
    <n v="0"/>
    <n v="240"/>
  </r>
  <r>
    <s v="A103"/>
    <s v="NANCY KOBAMURI"/>
    <x v="2"/>
    <n v="145"/>
    <s v=""/>
    <n v="0"/>
    <n v="145"/>
    <n v="0"/>
    <n v="0"/>
    <n v="145"/>
  </r>
  <r>
    <s v="A104"/>
    <s v="EDMOND KWOSE"/>
    <x v="2"/>
    <n v="130"/>
    <s v=""/>
    <n v="0"/>
    <n v="130"/>
    <n v="0"/>
    <n v="0"/>
    <n v="130"/>
  </r>
  <r>
    <s v="A105"/>
    <s v="BLESSED RAPHAEL LOGONIA"/>
    <x v="2"/>
    <n v="240"/>
    <s v=""/>
    <n v="0"/>
    <n v="240"/>
    <n v="0"/>
    <n v="0"/>
    <n v="240"/>
  </r>
  <r>
    <s v="A106"/>
    <s v="WEBAKURA ISREAL MAMBISI"/>
    <x v="2"/>
    <n v="130"/>
    <s v=""/>
    <n v="0"/>
    <n v="130"/>
    <n v="0"/>
    <n v="0"/>
    <n v="130"/>
  </r>
  <r>
    <s v="A107"/>
    <s v="YEKINDI MANDI"/>
    <x v="2"/>
    <n v="250"/>
    <s v=""/>
    <n v="0"/>
    <n v="250"/>
    <n v="0"/>
    <n v="0"/>
    <n v="250"/>
  </r>
  <r>
    <s v="A108"/>
    <s v="ENCRATIA WEZANI MINYILA"/>
    <x v="2"/>
    <n v="140"/>
    <s v=""/>
    <n v="0"/>
    <n v="140"/>
    <n v="0"/>
    <n v="0"/>
    <n v="140"/>
  </r>
  <r>
    <s v="A109"/>
    <s v="WEYIPE DANYIPE NABOMYIRE"/>
    <x v="2"/>
    <n v="230"/>
    <s v=""/>
    <n v="0"/>
    <n v="230"/>
    <n v="0"/>
    <n v="0"/>
    <n v="230"/>
  </r>
  <r>
    <s v="A110"/>
    <s v="BASIL WEKEM PELABIA"/>
    <x v="2"/>
    <n v="130"/>
    <s v=""/>
    <n v="0"/>
    <n v="130"/>
    <n v="0"/>
    <n v="0"/>
    <n v="130"/>
  </r>
  <r>
    <s v="A111"/>
    <s v="AIDEN AJEGETEENA SEKWO"/>
    <x v="2"/>
    <n v="130"/>
    <s v=""/>
    <n v="0"/>
    <n v="130"/>
    <n v="0"/>
    <n v="0"/>
    <n v="130"/>
  </r>
  <r>
    <s v="A112"/>
    <s v="DORCAS SEWEH"/>
    <x v="2"/>
    <n v="245"/>
    <s v=""/>
    <n v="0"/>
    <n v="245"/>
    <n v="0"/>
    <n v="0"/>
    <n v="245"/>
  </r>
  <r>
    <s v="A113"/>
    <s v="KADAH MIRACLOUS TIBABIA"/>
    <x v="2"/>
    <n v="275"/>
    <s v=""/>
    <n v="0"/>
    <n v="275"/>
    <n v="0"/>
    <n v="0"/>
    <n v="275"/>
  </r>
  <r>
    <s v="A114"/>
    <s v="PHILIPER TUNGWO"/>
    <x v="2"/>
    <n v="130"/>
    <s v=""/>
    <n v="0"/>
    <n v="130"/>
    <n v="0"/>
    <n v="0"/>
    <n v="130"/>
  </r>
  <r>
    <s v="A115"/>
    <s v="CORNELIOUS WEKEM"/>
    <x v="2"/>
    <n v="130"/>
    <s v=""/>
    <n v="0"/>
    <n v="130"/>
    <n v="0"/>
    <n v="0"/>
    <n v="130"/>
  </r>
  <r>
    <s v="A116"/>
    <s v="BENARND ALIRIGIA WEZENA-AMO"/>
    <x v="2"/>
    <n v="130"/>
    <s v=""/>
    <n v="0"/>
    <n v="130"/>
    <n v="0"/>
    <n v="0"/>
    <n v="130"/>
  </r>
  <r>
    <s v="A117"/>
    <s v="BONEGAS WESOLEM YITAH"/>
    <x v="2"/>
    <n v="455"/>
    <s v=""/>
    <n v="0"/>
    <n v="455"/>
    <n v="0"/>
    <n v="0"/>
    <n v="455"/>
  </r>
  <r>
    <s v="A118"/>
    <s v="ISHMAEL WEKURE ATINKABISA"/>
    <x v="2"/>
    <n v="130"/>
    <s v=""/>
    <n v="0"/>
    <n v="130"/>
    <n v="0"/>
    <n v="0"/>
    <n v="130"/>
  </r>
  <r>
    <s v="A119"/>
    <s v="MARY .A. ABAGALI"/>
    <x v="3"/>
    <n v="320"/>
    <s v=""/>
    <n v="0"/>
    <n v="320"/>
    <n v="0"/>
    <n v="0"/>
    <n v="320"/>
  </r>
  <r>
    <s v="A120"/>
    <s v="WELHEMINA W. ABANI"/>
    <x v="3"/>
    <n v="130"/>
    <s v=""/>
    <n v="0"/>
    <n v="130"/>
    <n v="0"/>
    <n v="0"/>
    <n v="130"/>
  </r>
  <r>
    <s v="A121"/>
    <s v="DIDUYATU AZIZ ABDUL"/>
    <x v="3"/>
    <n v="290"/>
    <s v=""/>
    <n v="0"/>
    <n v="290"/>
    <n v="0"/>
    <n v="0"/>
    <n v="290"/>
  </r>
  <r>
    <s v="A122"/>
    <s v="HAWA ABDUL-KARIM"/>
    <x v="3"/>
    <n v="325"/>
    <s v=""/>
    <n v="0"/>
    <n v="325"/>
    <n v="0"/>
    <n v="0"/>
    <n v="325"/>
  </r>
  <r>
    <s v="A123"/>
    <s v="HANNA ABOLGA"/>
    <x v="3"/>
    <n v="240"/>
    <s v=""/>
    <n v="0"/>
    <n v="240"/>
    <n v="0"/>
    <n v="0"/>
    <n v="240"/>
  </r>
  <r>
    <s v="A124"/>
    <s v="JOEL ABU"/>
    <x v="3"/>
    <n v="130"/>
    <s v=""/>
    <n v="0"/>
    <n v="130"/>
    <n v="0"/>
    <n v="0"/>
    <n v="130"/>
  </r>
  <r>
    <s v="A125"/>
    <s v="WEPARE AUSTIN ABUGA"/>
    <x v="3"/>
    <n v="130"/>
    <s v=""/>
    <n v="0"/>
    <n v="130"/>
    <n v="0"/>
    <n v="0"/>
    <n v="130"/>
  </r>
  <r>
    <s v="A126"/>
    <s v="AKEWELEI ELIEZER ACHOR"/>
    <x v="3"/>
    <n v="130"/>
    <s v=""/>
    <n v="0"/>
    <n v="130"/>
    <n v="0"/>
    <n v="0"/>
    <n v="130"/>
  </r>
  <r>
    <s v="A127"/>
    <s v="KENDRICK W. ADAGNURA"/>
    <x v="3"/>
    <n v="135"/>
    <s v=""/>
    <n v="0"/>
    <n v="135"/>
    <n v="0"/>
    <n v="0"/>
    <n v="135"/>
  </r>
  <r>
    <s v="A128"/>
    <s v="JAPHETHEH W. ADAKABLA"/>
    <x v="3"/>
    <n v="130"/>
    <s v=""/>
    <n v="0"/>
    <n v="130"/>
    <n v="0"/>
    <n v="0"/>
    <n v="130"/>
  </r>
  <r>
    <s v="A129"/>
    <s v="SARAPHINA ADUA"/>
    <x v="3"/>
    <n v="25"/>
    <s v=""/>
    <n v="0"/>
    <n v="25"/>
    <n v="0"/>
    <n v="0"/>
    <n v="25"/>
  </r>
  <r>
    <s v="A130"/>
    <s v="DAMIEN .W. AFFAH"/>
    <x v="3"/>
    <n v="130"/>
    <s v=""/>
    <n v="0"/>
    <n v="130"/>
    <n v="0"/>
    <n v="0"/>
    <n v="130"/>
  </r>
  <r>
    <s v="A131"/>
    <s v="BENEDICT .A. AGEBOBA"/>
    <x v="3"/>
    <n v="130"/>
    <s v=""/>
    <n v="0"/>
    <n v="130"/>
    <n v="0"/>
    <n v="0"/>
    <n v="130"/>
  </r>
  <r>
    <s v="A132"/>
    <s v="ABARRENE W. AJAGO"/>
    <x v="3"/>
    <n v="130"/>
    <s v=""/>
    <n v="0"/>
    <n v="130"/>
    <n v="0"/>
    <n v="0"/>
    <n v="130"/>
  </r>
  <r>
    <s v="A133"/>
    <s v="CLEOSPHINE AKARKBASE"/>
    <x v="3"/>
    <n v="130"/>
    <s v=""/>
    <n v="0"/>
    <n v="130"/>
    <n v="0"/>
    <n v="0"/>
    <n v="130"/>
  </r>
  <r>
    <s v="A134"/>
    <s v="ANTHONITIUS .A. AKATABANUSI"/>
    <x v="3"/>
    <n v="240"/>
    <s v=""/>
    <n v="0"/>
    <n v="240"/>
    <n v="0"/>
    <n v="0"/>
    <n v="240"/>
  </r>
  <r>
    <s v="A135"/>
    <s v="ELVIS .F. AKELENTARA"/>
    <x v="3"/>
    <n v="240"/>
    <s v=""/>
    <n v="0"/>
    <n v="240"/>
    <n v="0"/>
    <n v="0"/>
    <n v="240"/>
  </r>
  <r>
    <s v="A136"/>
    <s v="MIRIAM AKEMBUNO"/>
    <x v="3"/>
    <n v="245"/>
    <s v=""/>
    <n v="0"/>
    <n v="245"/>
    <n v="0"/>
    <n v="0"/>
    <n v="245"/>
  </r>
  <r>
    <s v="A137"/>
    <s v="HENRY AKIBASE"/>
    <x v="3"/>
    <n v="290"/>
    <s v=""/>
    <n v="0"/>
    <n v="290"/>
    <n v="0"/>
    <n v="0"/>
    <n v="290"/>
  </r>
  <r>
    <s v="A138"/>
    <s v="CALEB AKOLGO"/>
    <x v="3"/>
    <n v="135"/>
    <s v=""/>
    <n v="0"/>
    <n v="135"/>
    <n v="0"/>
    <n v="0"/>
    <n v="135"/>
  </r>
  <r>
    <s v="A139"/>
    <s v="CHRISTABEL AKUNDARE"/>
    <x v="3"/>
    <n v="240"/>
    <s v=""/>
    <n v="0"/>
    <n v="240"/>
    <n v="0"/>
    <n v="0"/>
    <n v="240"/>
  </r>
  <r>
    <s v="A140"/>
    <s v="MARCELYN .W. AKWOWOYE"/>
    <x v="3"/>
    <n v="130"/>
    <s v=""/>
    <n v="0"/>
    <n v="130"/>
    <n v="0"/>
    <n v="0"/>
    <n v="130"/>
  </r>
  <r>
    <s v="A141"/>
    <s v="RIDUANE ALIRAH"/>
    <x v="3"/>
    <n v="130"/>
    <s v=""/>
    <n v="0"/>
    <n v="130"/>
    <n v="0"/>
    <n v="0"/>
    <n v="130"/>
  </r>
  <r>
    <s v="A142"/>
    <s v="CHRISTIAN GABRIEL ANANGA"/>
    <x v="3"/>
    <n v="130"/>
    <s v=""/>
    <n v="0"/>
    <n v="130"/>
    <n v="0"/>
    <n v="0"/>
    <n v="130"/>
  </r>
  <r>
    <s v="A143"/>
    <s v="NERHEOUS ANARIGEDE"/>
    <x v="3"/>
    <n v="130"/>
    <s v=""/>
    <n v="0"/>
    <n v="130"/>
    <n v="0"/>
    <n v="0"/>
    <n v="130"/>
  </r>
  <r>
    <s v="A144"/>
    <s v="BLESSING .A. APISUAH"/>
    <x v="3"/>
    <n v="260"/>
    <s v=""/>
    <n v="0"/>
    <n v="260"/>
    <n v="0"/>
    <n v="0"/>
    <n v="260"/>
  </r>
  <r>
    <s v="A145"/>
    <s v="MAGNUS ATIA"/>
    <x v="3"/>
    <n v="240"/>
    <s v=""/>
    <n v="0"/>
    <n v="240"/>
    <n v="0"/>
    <n v="0"/>
    <n v="240"/>
  </r>
  <r>
    <s v="A146"/>
    <s v="MASCILINA ATINGAN"/>
    <x v="3"/>
    <n v="155"/>
    <s v=""/>
    <n v="0"/>
    <n v="155"/>
    <n v="0"/>
    <n v="0"/>
    <n v="155"/>
  </r>
  <r>
    <s v="A147"/>
    <s v="BASIL AVOLIYA"/>
    <x v="3"/>
    <n v="240"/>
    <s v=""/>
    <n v="0"/>
    <n v="240"/>
    <n v="0"/>
    <n v="0"/>
    <n v="240"/>
  </r>
  <r>
    <s v="A148"/>
    <s v="GABRIEL ATIRU"/>
    <x v="3"/>
    <n v="130"/>
    <s v=""/>
    <n v="0"/>
    <n v="130"/>
    <n v="0"/>
    <n v="0"/>
    <n v="130"/>
  </r>
  <r>
    <s v="A149"/>
    <s v="HUBERT ATIRU"/>
    <x v="3"/>
    <n v="130"/>
    <s v=""/>
    <n v="0"/>
    <n v="130"/>
    <n v="0"/>
    <n v="0"/>
    <n v="130"/>
  </r>
  <r>
    <s v="A150"/>
    <s v="PRAISE ATTANKURUGU"/>
    <x v="3"/>
    <n v="240"/>
    <s v=""/>
    <n v="0"/>
    <n v="240"/>
    <n v="0"/>
    <n v="0"/>
    <n v="240"/>
  </r>
  <r>
    <s v="A151"/>
    <s v="REGIS AWAYIRE"/>
    <x v="3"/>
    <n v="135"/>
    <s v=""/>
    <n v="0"/>
    <n v="135"/>
    <n v="0"/>
    <n v="0"/>
    <n v="135"/>
  </r>
  <r>
    <s v="A152"/>
    <s v="CHEIGA RENAITA AWINORE"/>
    <x v="3"/>
    <n v="130"/>
    <s v=""/>
    <n v="0"/>
    <n v="130"/>
    <n v="0"/>
    <n v="0"/>
    <n v="130"/>
  </r>
  <r>
    <s v="A153"/>
    <s v="AYISHETU AYANGBA"/>
    <x v="3"/>
    <n v="375"/>
    <s v=""/>
    <n v="0"/>
    <n v="375"/>
    <n v="0"/>
    <n v="0"/>
    <n v="375"/>
  </r>
  <r>
    <s v="A154"/>
    <s v="RICHARD A. AYANORE"/>
    <x v="3"/>
    <n v="130"/>
    <s v=""/>
    <n v="0"/>
    <n v="130"/>
    <n v="0"/>
    <n v="0"/>
    <n v="130"/>
  </r>
  <r>
    <s v="A155"/>
    <s v="DAMIEN AYARA"/>
    <x v="3"/>
    <n v="240"/>
    <s v=""/>
    <n v="0"/>
    <n v="240"/>
    <n v="0"/>
    <n v="0"/>
    <n v="240"/>
  </r>
  <r>
    <s v="A156"/>
    <s v="AUDREY AYELAZOYA"/>
    <x v="3"/>
    <n v="550"/>
    <s v=""/>
    <n v="0"/>
    <n v="550"/>
    <n v="0"/>
    <n v="0"/>
    <n v="550"/>
  </r>
  <r>
    <s v="A157"/>
    <s v="PHOEBE .A. AYIAKWO"/>
    <x v="3"/>
    <n v="130"/>
    <s v=""/>
    <n v="0"/>
    <n v="130"/>
    <n v="0"/>
    <n v="0"/>
    <n v="130"/>
  </r>
  <r>
    <s v="A158"/>
    <s v="JONATHAN AZUAH"/>
    <x v="3"/>
    <n v="180"/>
    <s v=""/>
    <n v="0"/>
    <n v="180"/>
    <n v="0"/>
    <n v="0"/>
    <n v="180"/>
  </r>
  <r>
    <s v="A159"/>
    <s v="VINCENT BAJUAWOTA"/>
    <x v="3"/>
    <n v="130"/>
    <s v=""/>
    <n v="0"/>
    <n v="130"/>
    <n v="0"/>
    <n v="0"/>
    <n v="130"/>
  </r>
  <r>
    <s v="A160"/>
    <s v="GLORIA .A. BAKEBE"/>
    <x v="3"/>
    <n v="130"/>
    <s v=""/>
    <n v="0"/>
    <n v="130"/>
    <n v="0"/>
    <n v="0"/>
    <n v="130"/>
  </r>
  <r>
    <s v="A161"/>
    <s v="FERDINAND .A. BASEKWOGA"/>
    <x v="3"/>
    <n v="160"/>
    <s v=""/>
    <n v="0"/>
    <n v="160"/>
    <n v="0"/>
    <n v="0"/>
    <n v="160"/>
  </r>
  <r>
    <s v="A162"/>
    <s v="ISSABEL DAMYOMA"/>
    <x v="3"/>
    <n v="130"/>
    <s v=""/>
    <n v="0"/>
    <n v="130"/>
    <n v="0"/>
    <n v="0"/>
    <n v="130"/>
  </r>
  <r>
    <s v="A163"/>
    <s v="YAABA EMMANUEL"/>
    <x v="3"/>
    <n v="130"/>
    <s v=""/>
    <n v="0"/>
    <n v="130"/>
    <n v="0"/>
    <n v="0"/>
    <n v="130"/>
  </r>
  <r>
    <s v="A164"/>
    <s v="JUSTICE MAWULI FLATI"/>
    <x v="3"/>
    <n v="350"/>
    <s v=""/>
    <n v="0"/>
    <n v="350"/>
    <n v="0"/>
    <n v="0"/>
    <n v="350"/>
  </r>
  <r>
    <s v="A165"/>
    <s v="RAHIMA W. IBRAHIM"/>
    <x v="3"/>
    <n v="130"/>
    <s v=""/>
    <n v="0"/>
    <n v="130"/>
    <n v="0"/>
    <n v="0"/>
    <n v="130"/>
  </r>
  <r>
    <s v="A166"/>
    <s v="EMMANUEL IGANI"/>
    <x v="3"/>
    <n v="240"/>
    <s v=""/>
    <n v="0"/>
    <n v="240"/>
    <n v="0"/>
    <n v="0"/>
    <n v="240"/>
  </r>
  <r>
    <s v="A167"/>
    <s v="AYISHATU ISSAH"/>
    <x v="3"/>
    <n v="140"/>
    <s v=""/>
    <n v="0"/>
    <n v="140"/>
    <n v="0"/>
    <n v="0"/>
    <n v="140"/>
  </r>
  <r>
    <s v="A168"/>
    <s v="DAMIEN .W. KABA"/>
    <x v="3"/>
    <n v="130"/>
    <s v=""/>
    <n v="0"/>
    <n v="130"/>
    <n v="0"/>
    <n v="0"/>
    <n v="130"/>
  </r>
  <r>
    <s v="A169"/>
    <s v="TIMOTHY KAMAGILEM"/>
    <x v="3"/>
    <n v="560"/>
    <s v=""/>
    <n v="0"/>
    <n v="560"/>
    <n v="0"/>
    <n v="0"/>
    <n v="560"/>
  </r>
  <r>
    <s v="A170"/>
    <s v="EMMANCULATE KANSAKE"/>
    <x v="3"/>
    <n v="130"/>
    <s v=""/>
    <n v="0"/>
    <n v="130"/>
    <n v="0"/>
    <n v="0"/>
    <n v="130"/>
  </r>
  <r>
    <s v="A171"/>
    <s v="JOSEPHINE LUAULAMA KANTIA"/>
    <x v="3"/>
    <n v="240"/>
    <s v=""/>
    <n v="0"/>
    <n v="240"/>
    <n v="0"/>
    <n v="0"/>
    <n v="240"/>
  </r>
  <r>
    <s v="A172"/>
    <s v="FELICITY .W. KANTOE"/>
    <x v="3"/>
    <n v="130"/>
    <s v=""/>
    <n v="0"/>
    <n v="130"/>
    <n v="0"/>
    <n v="0"/>
    <n v="130"/>
  </r>
  <r>
    <s v="A173"/>
    <s v="FREDRICA .A. KEGYA"/>
    <x v="3"/>
    <n v="135"/>
    <s v=""/>
    <n v="0"/>
    <n v="135"/>
    <n v="0"/>
    <n v="0"/>
    <n v="135"/>
  </r>
  <r>
    <s v="A174"/>
    <s v="INNOCENCIA KONDAYIRE"/>
    <x v="3"/>
    <n v="130"/>
    <s v=""/>
    <n v="0"/>
    <n v="130"/>
    <n v="0"/>
    <n v="0"/>
    <n v="130"/>
  </r>
  <r>
    <s v="A175"/>
    <s v="RAHARP KUDUMGYEI"/>
    <x v="3"/>
    <n v="240"/>
    <s v=""/>
    <n v="0"/>
    <n v="240"/>
    <n v="0"/>
    <n v="0"/>
    <n v="240"/>
  </r>
  <r>
    <s v="A176"/>
    <s v="NASHER ABUBAKARI"/>
    <x v="3"/>
    <n v="240"/>
    <s v=""/>
    <n v="0"/>
    <n v="240"/>
    <n v="0"/>
    <n v="0"/>
    <n v="240"/>
  </r>
  <r>
    <s v="A177"/>
    <s v="YAKUBA "/>
    <x v="3"/>
    <n v="240"/>
    <s v=""/>
    <n v="0"/>
    <n v="240"/>
    <n v="0"/>
    <n v="0"/>
    <n v="240"/>
  </r>
  <r>
    <s v="A178"/>
    <s v="BLESSING AWEBADANE KULAYURE"/>
    <x v="3"/>
    <n v="240"/>
    <s v=""/>
    <n v="0"/>
    <n v="240"/>
    <n v="0"/>
    <n v="0"/>
    <n v="240"/>
  </r>
  <r>
    <s v="A179"/>
    <s v="ELIEZER W. KWOYIRE"/>
    <x v="3"/>
    <n v="130"/>
    <s v=""/>
    <n v="0"/>
    <n v="130"/>
    <n v="0"/>
    <n v="0"/>
    <n v="130"/>
  </r>
  <r>
    <s v="A180"/>
    <s v="JOSEPHINE LANTIA"/>
    <x v="3"/>
    <n v="350"/>
    <s v=""/>
    <n v="0"/>
    <n v="350"/>
    <n v="0"/>
    <n v="0"/>
    <n v="350"/>
  </r>
  <r>
    <s v="A181"/>
    <s v="SHALOM FATALI LANYOH"/>
    <x v="3"/>
    <n v="665"/>
    <s v=""/>
    <n v="0"/>
    <n v="665"/>
    <n v="0"/>
    <n v="0"/>
    <n v="665"/>
  </r>
  <r>
    <s v="A182"/>
    <s v="GLORIA T. MINYILA"/>
    <x v="3"/>
    <n v="130"/>
    <s v=""/>
    <n v="0"/>
    <n v="130"/>
    <n v="0"/>
    <n v="0"/>
    <n v="130"/>
  </r>
  <r>
    <s v="A183"/>
    <s v="BASHIRUDEEN MOHAMMED"/>
    <x v="3"/>
    <n v="240"/>
    <s v=""/>
    <n v="0"/>
    <n v="240"/>
    <n v="0"/>
    <n v="0"/>
    <n v="240"/>
  </r>
  <r>
    <s v="A184"/>
    <s v="RUWEIDA H. MOHAMMED"/>
    <x v="3"/>
    <n v="135"/>
    <s v=""/>
    <n v="0"/>
    <n v="135"/>
    <n v="0"/>
    <n v="0"/>
    <n v="135"/>
  </r>
  <r>
    <s v="A185"/>
    <s v="SHERIF MOHAMMED"/>
    <x v="3"/>
    <n v="240"/>
    <s v=""/>
    <n v="0"/>
    <n v="240"/>
    <n v="0"/>
    <n v="0"/>
    <n v="240"/>
  </r>
  <r>
    <s v="A186"/>
    <s v="FELICIA NABOCHOGE"/>
    <x v="3"/>
    <n v="245"/>
    <s v=""/>
    <n v="0"/>
    <n v="245"/>
    <n v="0"/>
    <n v="0"/>
    <n v="245"/>
  </r>
  <r>
    <s v="A187"/>
    <s v="ABADU NATHASIA"/>
    <x v="3"/>
    <n v="350"/>
    <s v=""/>
    <n v="0"/>
    <n v="350"/>
    <n v="0"/>
    <n v="0"/>
    <n v="350"/>
  </r>
  <r>
    <s v="A188"/>
    <s v=" STEPHER"/>
    <x v="3"/>
    <n v="240"/>
    <s v=""/>
    <n v="0"/>
    <n v="240"/>
    <n v="0"/>
    <n v="0"/>
    <n v="240"/>
  </r>
  <r>
    <s v="A189"/>
    <s v="NAJAABA SULEMANA"/>
    <x v="3"/>
    <n v="255"/>
    <s v=""/>
    <n v="0"/>
    <n v="255"/>
    <n v="0"/>
    <n v="0"/>
    <n v="255"/>
  </r>
  <r>
    <s v="A190"/>
    <s v="NAZEER .M. SULEMANA"/>
    <x v="3"/>
    <n v="240"/>
    <s v=""/>
    <n v="0"/>
    <n v="240"/>
    <n v="0"/>
    <n v="0"/>
    <n v="240"/>
  </r>
  <r>
    <s v="A191"/>
    <s v="SOCRATES .K. TAMAGA"/>
    <x v="3"/>
    <n v="130"/>
    <s v=""/>
    <n v="0"/>
    <n v="130"/>
    <n v="0"/>
    <n v="0"/>
    <n v="130"/>
  </r>
  <r>
    <s v="A192"/>
    <s v="LUCIANA TAMAGA"/>
    <x v="3"/>
    <n v="130"/>
    <s v=""/>
    <n v="0"/>
    <n v="130"/>
    <n v="0"/>
    <n v="0"/>
    <n v="130"/>
  </r>
  <r>
    <s v="A193"/>
    <s v="WENAWOME TOPHIC"/>
    <x v="3"/>
    <n v="200"/>
    <s v=""/>
    <n v="0"/>
    <n v="200"/>
    <n v="0"/>
    <n v="0"/>
    <n v="200"/>
  </r>
  <r>
    <s v="A194"/>
    <s v="NANCY .W. WEKWOLI"/>
    <x v="3"/>
    <n v="130"/>
    <s v=""/>
    <n v="0"/>
    <n v="130"/>
    <n v="0"/>
    <n v="0"/>
    <n v="130"/>
  </r>
  <r>
    <s v="A195"/>
    <s v="JACQUELINE AWUDOGE"/>
    <x v="3"/>
    <n v="130"/>
    <s v=""/>
    <n v="0"/>
    <n v="130"/>
    <n v="0"/>
    <n v="0"/>
    <n v="130"/>
  </r>
  <r>
    <s v="A196"/>
    <s v="EDITH WEBADUA AVIREDAM"/>
    <x v="3"/>
    <n v="130"/>
    <s v=""/>
    <n v="0"/>
    <n v="130"/>
    <n v="0"/>
    <n v="0"/>
    <n v="130"/>
  </r>
  <r>
    <s v="A197"/>
    <s v="ST. FRANCIS WELAGAMO MURIYA"/>
    <x v="3"/>
    <n v="130"/>
    <s v=""/>
    <n v="0"/>
    <n v="130"/>
    <n v="0"/>
    <n v="0"/>
    <n v="130"/>
  </r>
  <r>
    <s v="A198"/>
    <s v="FORTUNATA WEKOLI ALOSEBUNO"/>
    <x v="3"/>
    <n v="295"/>
    <s v=""/>
    <n v="0"/>
    <n v="295"/>
    <n v="0"/>
    <n v="0"/>
    <n v="295"/>
  </r>
  <r>
    <s v="A199"/>
    <s v="REMOLDA KAMBASE WENAWOME"/>
    <x v="3"/>
    <n v="190"/>
    <s v=""/>
    <n v="0"/>
    <n v="190"/>
    <n v="0"/>
    <n v="0"/>
    <n v="190"/>
  </r>
  <r>
    <s v="A200"/>
    <s v="MOSES AKANJOGE"/>
    <x v="4"/>
    <n v="160"/>
    <s v=""/>
    <n v="0"/>
    <n v="160"/>
    <n v="0"/>
    <n v="0"/>
    <n v="160"/>
  </r>
  <r>
    <s v="A201"/>
    <s v="WACASH ABAPALI"/>
    <x v="4"/>
    <n v="585"/>
    <s v=""/>
    <n v="0"/>
    <n v="585"/>
    <n v="0"/>
    <n v="0"/>
    <n v="585"/>
  </r>
  <r>
    <s v="A202"/>
    <s v="PHILINE-LOVE ABASWEI"/>
    <x v="4"/>
    <n v="230"/>
    <s v=""/>
    <n v="0"/>
    <n v="230"/>
    <n v="0"/>
    <n v="0"/>
    <n v="230"/>
  </r>
  <r>
    <s v="A203"/>
    <s v="ISSAH ADAMS"/>
    <x v="4"/>
    <n v="155"/>
    <s v=""/>
    <n v="0"/>
    <n v="155"/>
    <n v="0"/>
    <n v="0"/>
    <n v="155"/>
  </r>
  <r>
    <s v="A204"/>
    <s v="DENITA ADAWINA"/>
    <x v="4"/>
    <n v="155"/>
    <s v=""/>
    <n v="0"/>
    <n v="155"/>
    <n v="0"/>
    <n v="0"/>
    <n v="155"/>
  </r>
  <r>
    <s v="A205"/>
    <s v="JOSEPHINE ADDAH"/>
    <x v="4"/>
    <n v="155"/>
    <s v=""/>
    <n v="0"/>
    <n v="155"/>
    <n v="0"/>
    <n v="0"/>
    <n v="155"/>
  </r>
  <r>
    <s v="A206"/>
    <s v="URICA ADDAH"/>
    <x v="4"/>
    <n v="155"/>
    <s v=""/>
    <n v="0"/>
    <n v="155"/>
    <n v="0"/>
    <n v="0"/>
    <n v="155"/>
  </r>
  <r>
    <s v="A207"/>
    <s v="JEREMIAH ADITOREM"/>
    <x v="4"/>
    <n v="155"/>
    <s v=""/>
    <n v="0"/>
    <n v="155"/>
    <n v="0"/>
    <n v="0"/>
    <n v="155"/>
  </r>
  <r>
    <s v="A208"/>
    <s v="DRUSILA AGYEGEDUM"/>
    <x v="4"/>
    <n v="265"/>
    <s v=""/>
    <n v="0"/>
    <n v="265"/>
    <n v="0"/>
    <n v="0"/>
    <n v="265"/>
  </r>
  <r>
    <s v="A209"/>
    <s v="BENNISSA AJEYEI"/>
    <x v="4"/>
    <n v="155"/>
    <s v=""/>
    <n v="0"/>
    <n v="155"/>
    <n v="0"/>
    <n v="0"/>
    <n v="155"/>
  </r>
  <r>
    <s v="A210"/>
    <s v="TINSLEY APUSIWINE"/>
    <x v="4"/>
    <n v="155"/>
    <s v=""/>
    <n v="0"/>
    <n v="155"/>
    <n v="0"/>
    <n v="0"/>
    <n v="155"/>
  </r>
  <r>
    <s v="A211"/>
    <s v="MACAIAH AKANYAPAGRA"/>
    <x v="4"/>
    <n v="210"/>
    <s v=""/>
    <n v="0"/>
    <n v="210"/>
    <n v="0"/>
    <n v="0"/>
    <n v="210"/>
  </r>
  <r>
    <s v="A212"/>
    <s v="VENESSA AKWOYIRE"/>
    <x v="4"/>
    <n v="265"/>
    <s v=""/>
    <n v="0"/>
    <n v="265"/>
    <n v="0"/>
    <n v="0"/>
    <n v="265"/>
  </r>
  <r>
    <s v="A213"/>
    <s v="CALISTUS ALEMYA"/>
    <x v="4"/>
    <n v="155"/>
    <s v=""/>
    <n v="0"/>
    <n v="155"/>
    <n v="0"/>
    <n v="0"/>
    <n v="155"/>
  </r>
  <r>
    <s v="A214"/>
    <s v="RADIYATU ALIRAH"/>
    <x v="4"/>
    <n v="155"/>
    <s v=""/>
    <n v="0"/>
    <n v="155"/>
    <n v="0"/>
    <n v="0"/>
    <n v="155"/>
  </r>
  <r>
    <s v="A215"/>
    <s v="NASHAT AMADU"/>
    <x v="4"/>
    <n v="265"/>
    <s v=""/>
    <n v="0"/>
    <n v="265"/>
    <n v="0"/>
    <n v="0"/>
    <n v="265"/>
  </r>
  <r>
    <s v="A216"/>
    <s v="RACHEAL AMOBILA"/>
    <x v="4"/>
    <n v="480"/>
    <s v=""/>
    <n v="0"/>
    <n v="480"/>
    <n v="0"/>
    <n v="0"/>
    <n v="480"/>
  </r>
  <r>
    <s v="A217"/>
    <s v="GLORYSON ANAAB"/>
    <x v="4"/>
    <n v="155"/>
    <s v=""/>
    <n v="0"/>
    <n v="155"/>
    <n v="0"/>
    <n v="0"/>
    <n v="155"/>
  </r>
  <r>
    <s v="A218"/>
    <s v="GOLDEN ANEBA"/>
    <x v="4"/>
    <n v="265"/>
    <s v=""/>
    <n v="0"/>
    <n v="265"/>
    <n v="0"/>
    <n v="0"/>
    <n v="265"/>
  </r>
  <r>
    <s v="A219"/>
    <s v="COBI-SARAH ANANGA"/>
    <x v="4"/>
    <n v="370"/>
    <s v=""/>
    <n v="0"/>
    <n v="370"/>
    <n v="0"/>
    <n v="0"/>
    <n v="370"/>
  </r>
  <r>
    <s v="A220"/>
    <s v="BENJAMIN .A. ANUGA"/>
    <x v="4"/>
    <n v="155"/>
    <s v=""/>
    <n v="0"/>
    <n v="155"/>
    <n v="0"/>
    <n v="0"/>
    <n v="155"/>
  </r>
  <r>
    <s v="A221"/>
    <s v="ELISHA ASALIWE"/>
    <x v="4"/>
    <n v="375"/>
    <s v=""/>
    <n v="0"/>
    <n v="375"/>
    <n v="0"/>
    <n v="0"/>
    <n v="375"/>
  </r>
  <r>
    <s v="A222"/>
    <s v="GIDEON ATINDEMA"/>
    <x v="4"/>
    <n v="155"/>
    <s v=""/>
    <n v="0"/>
    <n v="155"/>
    <n v="0"/>
    <n v="0"/>
    <n v="155"/>
  </r>
  <r>
    <s v="A223"/>
    <s v="ALBERTINA AWIIIL"/>
    <x v="4"/>
    <n v="155"/>
    <s v=""/>
    <n v="0"/>
    <n v="155"/>
    <n v="0"/>
    <n v="0"/>
    <n v="155"/>
  </r>
  <r>
    <s v="A224"/>
    <s v="PEGGY AWUPURI"/>
    <x v="4"/>
    <n v="155"/>
    <s v=""/>
    <n v="0"/>
    <n v="155"/>
    <n v="0"/>
    <n v="0"/>
    <n v="155"/>
  </r>
  <r>
    <s v="A225"/>
    <s v="ANNABEL KAWEH AYAABA"/>
    <x v="4"/>
    <n v="155"/>
    <s v=""/>
    <n v="0"/>
    <n v="155"/>
    <n v="0"/>
    <n v="0"/>
    <n v="155"/>
  </r>
  <r>
    <s v="A226"/>
    <s v="EMMANUEL AYIVOR"/>
    <x v="4"/>
    <n v="155"/>
    <s v=""/>
    <n v="0"/>
    <n v="155"/>
    <n v="0"/>
    <n v="0"/>
    <n v="155"/>
  </r>
  <r>
    <s v="A227"/>
    <s v="REJOICE AZIBEBA"/>
    <x v="4"/>
    <n v="155"/>
    <s v=""/>
    <n v="0"/>
    <n v="155"/>
    <n v="0"/>
    <n v="0"/>
    <n v="155"/>
  </r>
  <r>
    <s v="A228"/>
    <s v="LORRITTA AZUAH"/>
    <x v="4"/>
    <n v="205"/>
    <s v=""/>
    <n v="0"/>
    <n v="205"/>
    <n v="0"/>
    <n v="0"/>
    <n v="205"/>
  </r>
  <r>
    <s v="A229"/>
    <s v="QUEENSPA BAAH"/>
    <x v="4"/>
    <n v="155"/>
    <s v=""/>
    <n v="0"/>
    <n v="155"/>
    <n v="0"/>
    <n v="0"/>
    <n v="155"/>
  </r>
  <r>
    <s v="A230"/>
    <s v="ETHEL .A. BASOEDEEM"/>
    <x v="4"/>
    <n v="155"/>
    <s v=""/>
    <n v="0"/>
    <n v="155"/>
    <n v="0"/>
    <n v="0"/>
    <n v="155"/>
  </r>
  <r>
    <s v="A231"/>
    <s v="BLESS BATIWE"/>
    <x v="4"/>
    <n v="280"/>
    <s v=""/>
    <n v="0"/>
    <n v="280"/>
    <n v="0"/>
    <n v="0"/>
    <n v="280"/>
  </r>
  <r>
    <s v="A232"/>
    <s v="ENOCH BEYEREH"/>
    <x v="4"/>
    <n v="265"/>
    <s v=""/>
    <n v="0"/>
    <n v="265"/>
    <n v="0"/>
    <n v="0"/>
    <n v="265"/>
  </r>
  <r>
    <s v="A233"/>
    <s v="KWARA CHRISTABEL"/>
    <x v="4"/>
    <n v="190"/>
    <s v=""/>
    <n v="0"/>
    <n v="190"/>
    <n v="0"/>
    <n v="0"/>
    <n v="190"/>
  </r>
  <r>
    <s v="A234"/>
    <s v="MELODY DONNAWONO"/>
    <x v="4"/>
    <n v="630"/>
    <s v=""/>
    <n v="0"/>
    <n v="630"/>
    <n v="0"/>
    <n v="0"/>
    <n v="630"/>
  </r>
  <r>
    <s v="A235"/>
    <s v="ENOCH ADANYUTA"/>
    <x v="4"/>
    <n v="155"/>
    <s v=""/>
    <n v="0"/>
    <n v="155"/>
    <n v="0"/>
    <n v="0"/>
    <n v="155"/>
  </r>
  <r>
    <s v="A236"/>
    <s v="SAYIDATU IBRAHIM"/>
    <x v="4"/>
    <n v="160"/>
    <s v=""/>
    <n v="0"/>
    <n v="160"/>
    <n v="0"/>
    <n v="0"/>
    <n v="160"/>
  </r>
  <r>
    <s v="A237"/>
    <s v="RUWEIDATU IDDRISU"/>
    <x v="4"/>
    <n v="270"/>
    <s v=""/>
    <n v="0"/>
    <n v="270"/>
    <n v="0"/>
    <n v="0"/>
    <n v="270"/>
  </r>
  <r>
    <s v="A238"/>
    <s v="ZULKIFUL IDDRISU"/>
    <x v="4"/>
    <n v="215"/>
    <s v=""/>
    <n v="0"/>
    <n v="215"/>
    <n v="0"/>
    <n v="0"/>
    <n v="215"/>
  </r>
  <r>
    <s v="A239"/>
    <s v="ACHINA JEFFERY"/>
    <x v="4"/>
    <n v="155"/>
    <s v=""/>
    <n v="0"/>
    <n v="155"/>
    <n v="0"/>
    <n v="0"/>
    <n v="155"/>
  </r>
  <r>
    <s v="A240"/>
    <s v="RANSFORT .K. JUJUGENIA"/>
    <x v="4"/>
    <n v="375"/>
    <s v=""/>
    <n v="0"/>
    <n v="375"/>
    <n v="0"/>
    <n v="0"/>
    <n v="375"/>
  </r>
  <r>
    <s v="A241"/>
    <s v="MOGAN KAMBONGA"/>
    <x v="4"/>
    <n v="155"/>
    <s v=""/>
    <n v="0"/>
    <n v="155"/>
    <n v="0"/>
    <n v="0"/>
    <n v="155"/>
  </r>
  <r>
    <s v="A242"/>
    <s v="PRECIOUS KANBOYURE"/>
    <x v="4"/>
    <n v="155"/>
    <s v=""/>
    <n v="0"/>
    <n v="155"/>
    <n v="0"/>
    <n v="0"/>
    <n v="155"/>
  </r>
  <r>
    <s v="A243"/>
    <s v="EMMANUEL KANSAKE"/>
    <x v="4"/>
    <n v="275"/>
    <s v=""/>
    <n v="0"/>
    <n v="275"/>
    <n v="0"/>
    <n v="0"/>
    <n v="275"/>
  </r>
  <r>
    <s v="A244"/>
    <s v="ROSINA KISSIBUGUM"/>
    <x v="4"/>
    <n v="155"/>
    <s v=""/>
    <n v="0"/>
    <n v="155"/>
    <n v="0"/>
    <n v="0"/>
    <n v="155"/>
  </r>
  <r>
    <s v="A245"/>
    <s v="THOMENCIA KOFIA"/>
    <x v="4"/>
    <n v="265"/>
    <s v=""/>
    <n v="0"/>
    <n v="265"/>
    <n v="0"/>
    <n v="0"/>
    <n v="265"/>
  </r>
  <r>
    <s v="A246"/>
    <s v="HENNRIETA KOSOEWOLO"/>
    <x v="4"/>
    <n v="155"/>
    <s v=""/>
    <n v="0"/>
    <n v="155"/>
    <n v="0"/>
    <n v="0"/>
    <n v="155"/>
  </r>
  <r>
    <s v="A247"/>
    <s v="KIMBERLY KUDADAM"/>
    <x v="4"/>
    <n v="155"/>
    <s v=""/>
    <n v="0"/>
    <n v="155"/>
    <n v="0"/>
    <n v="0"/>
    <n v="155"/>
  </r>
  <r>
    <s v="A248"/>
    <s v="MECURL KUMURIWO"/>
    <x v="4"/>
    <n v="160"/>
    <s v=""/>
    <n v="0"/>
    <n v="160"/>
    <n v="0"/>
    <n v="0"/>
    <n v="160"/>
  </r>
  <r>
    <s v="A249"/>
    <s v="EVANS KWAKU"/>
    <x v="4"/>
    <n v="155"/>
    <s v=""/>
    <n v="0"/>
    <n v="155"/>
    <n v="0"/>
    <n v="0"/>
    <n v="155"/>
  </r>
  <r>
    <s v="A250"/>
    <s v="LOUIS KWOGANA"/>
    <x v="4"/>
    <n v="155"/>
    <s v=""/>
    <n v="0"/>
    <n v="155"/>
    <n v="0"/>
    <n v="0"/>
    <n v="155"/>
  </r>
  <r>
    <s v="A251"/>
    <s v="ADRIEL WEKEM MADEWE"/>
    <x v="4"/>
    <n v="220"/>
    <s v=""/>
    <n v="0"/>
    <n v="220"/>
    <n v="0"/>
    <n v="0"/>
    <n v="220"/>
  </r>
  <r>
    <s v="A252"/>
    <s v="ROBASTIAN MINYILA"/>
    <x v="4"/>
    <n v="155"/>
    <s v=""/>
    <n v="0"/>
    <n v="155"/>
    <n v="0"/>
    <n v="0"/>
    <n v="155"/>
  </r>
  <r>
    <s v="A253"/>
    <s v="TRINIDAD MINYILA"/>
    <x v="4"/>
    <n v="155"/>
    <s v=""/>
    <n v="0"/>
    <n v="155"/>
    <n v="0"/>
    <n v="0"/>
    <n v="155"/>
  </r>
  <r>
    <s v="A254"/>
    <s v="MUSHED MOHAMMED"/>
    <x v="4"/>
    <n v="270"/>
    <s v=""/>
    <n v="0"/>
    <n v="270"/>
    <n v="0"/>
    <n v="0"/>
    <n v="270"/>
  </r>
  <r>
    <s v="A255"/>
    <s v="AMSHAWU MUSAH"/>
    <x v="4"/>
    <n v="155"/>
    <s v=""/>
    <n v="0"/>
    <n v="155"/>
    <n v="0"/>
    <n v="0"/>
    <n v="155"/>
  </r>
  <r>
    <s v="A256"/>
    <s v="MAXIMILLIEN PELABIA"/>
    <x v="4"/>
    <n v="255"/>
    <s v=""/>
    <n v="0"/>
    <n v="255"/>
    <n v="0"/>
    <n v="0"/>
    <n v="255"/>
  </r>
  <r>
    <s v="A257"/>
    <s v="WISDOM PWASAM"/>
    <x v="4"/>
    <n v="480"/>
    <s v=""/>
    <n v="0"/>
    <n v="480"/>
    <n v="0"/>
    <n v="0"/>
    <n v="480"/>
  </r>
  <r>
    <s v="A258"/>
    <s v="WISDOM SADONGO"/>
    <x v="4"/>
    <n v="155"/>
    <s v=""/>
    <n v="0"/>
    <n v="155"/>
    <n v="0"/>
    <n v="0"/>
    <n v="155"/>
  </r>
  <r>
    <s v="A259"/>
    <s v="THEODOCIA SATUH"/>
    <x v="4"/>
    <n v="155"/>
    <s v=""/>
    <n v="0"/>
    <n v="155"/>
    <n v="0"/>
    <n v="0"/>
    <n v="155"/>
  </r>
  <r>
    <s v="A260"/>
    <s v="SHADRACH AMACHEN"/>
    <x v="4"/>
    <n v="375"/>
    <s v=""/>
    <n v="0"/>
    <n v="375"/>
    <n v="0"/>
    <n v="0"/>
    <n v="375"/>
  </r>
  <r>
    <s v="A261"/>
    <s v="PETER TEDAM"/>
    <x v="4"/>
    <n v="155"/>
    <s v=""/>
    <n v="0"/>
    <n v="155"/>
    <n v="0"/>
    <n v="0"/>
    <n v="155"/>
  </r>
  <r>
    <s v="A262"/>
    <s v="ENESTINA TIBAGARA"/>
    <x v="4"/>
    <n v="425"/>
    <s v=""/>
    <n v="0"/>
    <n v="425"/>
    <n v="0"/>
    <n v="0"/>
    <n v="425"/>
  </r>
  <r>
    <s v="A263"/>
    <s v="RACHEAL TREBA"/>
    <x v="4"/>
    <n v="160"/>
    <s v=""/>
    <n v="0"/>
    <n v="160"/>
    <n v="0"/>
    <n v="0"/>
    <n v="160"/>
  </r>
  <r>
    <s v="A264"/>
    <s v="ROBERTA WEKWOLI"/>
    <x v="4"/>
    <n v="160"/>
    <s v=""/>
    <n v="0"/>
    <n v="160"/>
    <n v="0"/>
    <n v="0"/>
    <n v="160"/>
  </r>
  <r>
    <s v="A265"/>
    <s v="NALWINA WEMALIRI"/>
    <x v="4"/>
    <n v="205"/>
    <s v=""/>
    <n v="0"/>
    <n v="205"/>
    <n v="0"/>
    <n v="0"/>
    <n v="205"/>
  </r>
  <r>
    <s v="A266"/>
    <s v="CHARITY WENAWONE"/>
    <x v="4"/>
    <n v="430"/>
    <s v=""/>
    <n v="0"/>
    <n v="430"/>
    <n v="0"/>
    <n v="0"/>
    <n v="430"/>
  </r>
  <r>
    <s v="A267"/>
    <s v="NATHANIEL WUMBILA"/>
    <x v="4"/>
    <n v="190"/>
    <s v=""/>
    <n v="0"/>
    <n v="190"/>
    <n v="0"/>
    <n v="0"/>
    <n v="190"/>
  </r>
  <r>
    <s v="A268"/>
    <s v="NATHAN AELAGAMO ATINKABISA"/>
    <x v="4"/>
    <n v="155"/>
    <s v=""/>
    <n v="0"/>
    <n v="155"/>
    <n v="0"/>
    <n v="0"/>
    <n v="155"/>
  </r>
  <r>
    <s v="A269"/>
    <s v="DAMIEN YEKINDI"/>
    <x v="4"/>
    <n v="155"/>
    <s v=""/>
    <n v="0"/>
    <n v="155"/>
    <n v="0"/>
    <n v="0"/>
    <n v="155"/>
  </r>
  <r>
    <s v="A270"/>
    <s v="ETHEN .W. ABDA"/>
    <x v="5"/>
    <n v="155"/>
    <s v=""/>
    <n v="0"/>
    <n v="155"/>
    <n v="0"/>
    <n v="0"/>
    <n v="155"/>
  </r>
  <r>
    <s v="A271"/>
    <s v="PRINCELA ABAPALI"/>
    <x v="5"/>
    <n v="160"/>
    <s v=""/>
    <n v="0"/>
    <n v="160"/>
    <n v="0"/>
    <n v="0"/>
    <n v="160"/>
  </r>
  <r>
    <s v="A272"/>
    <s v="PIUS .A. ABEABISA"/>
    <x v="5"/>
    <n v="285"/>
    <s v=""/>
    <n v="0"/>
    <n v="285"/>
    <n v="0"/>
    <n v="0"/>
    <n v="285"/>
  </r>
  <r>
    <s v="A273"/>
    <s v="FAITH ABULU"/>
    <x v="5"/>
    <n v="155"/>
    <s v=""/>
    <n v="0"/>
    <n v="155"/>
    <n v="0"/>
    <n v="0"/>
    <n v="155"/>
  </r>
  <r>
    <s v="A274"/>
    <s v="EZEKIEL .A. ACHEGWE"/>
    <x v="5"/>
    <n v="155"/>
    <s v=""/>
    <n v="0"/>
    <n v="155"/>
    <n v="0"/>
    <n v="0"/>
    <n v="155"/>
  </r>
  <r>
    <s v="A275"/>
    <s v="RUTH ADAGIWINE"/>
    <x v="5"/>
    <n v="280"/>
    <s v=""/>
    <n v="0"/>
    <n v="280"/>
    <n v="0"/>
    <n v="0"/>
    <n v="280"/>
  </r>
  <r>
    <s v="A276"/>
    <s v="REGIS ADEYIGA"/>
    <x v="5"/>
    <n v="180"/>
    <s v=""/>
    <n v="0"/>
    <n v="180"/>
    <n v="0"/>
    <n v="0"/>
    <n v="180"/>
  </r>
  <r>
    <s v="A277"/>
    <s v="WILHEIMINA ADINSONGA"/>
    <x v="5"/>
    <n v="325"/>
    <s v=""/>
    <n v="0"/>
    <n v="325"/>
    <n v="0"/>
    <n v="0"/>
    <n v="325"/>
  </r>
  <r>
    <s v="A278"/>
    <s v="REMY AKARA"/>
    <x v="5"/>
    <n v="510"/>
    <s v=""/>
    <n v="0"/>
    <n v="510"/>
    <n v="0"/>
    <n v="0"/>
    <n v="510"/>
  </r>
  <r>
    <s v="A279"/>
    <s v="MESHACH AKUNZERA"/>
    <x v="5"/>
    <n v="255"/>
    <s v=""/>
    <n v="0"/>
    <n v="255"/>
    <n v="0"/>
    <n v="0"/>
    <n v="255"/>
  </r>
  <r>
    <s v="A280"/>
    <s v="CHRISTOPHER ALABUTEY"/>
    <x v="5"/>
    <n v="415"/>
    <s v=""/>
    <n v="0"/>
    <n v="415"/>
    <n v="0"/>
    <n v="0"/>
    <n v="415"/>
  </r>
  <r>
    <s v="A281"/>
    <s v="ROSEMARY ALANTRA"/>
    <x v="5"/>
    <n v="525"/>
    <s v=""/>
    <n v="0"/>
    <n v="525"/>
    <n v="0"/>
    <n v="0"/>
    <n v="525"/>
  </r>
  <r>
    <s v="A282"/>
    <s v="GABRIEL ALEMEYA"/>
    <x v="5"/>
    <n v="155"/>
    <s v=""/>
    <n v="0"/>
    <n v="155"/>
    <n v="0"/>
    <n v="0"/>
    <n v="155"/>
  </r>
  <r>
    <s v="A283"/>
    <s v="DEMIEN ALIRA"/>
    <x v="5"/>
    <n v="405"/>
    <s v=""/>
    <n v="0"/>
    <n v="405"/>
    <n v="0"/>
    <n v="0"/>
    <n v="405"/>
  </r>
  <r>
    <s v="A284"/>
    <s v="ELIEZER .E. ALOAH"/>
    <x v="5"/>
    <n v="155"/>
    <s v=""/>
    <n v="0"/>
    <n v="155"/>
    <n v="0"/>
    <n v="0"/>
    <n v="155"/>
  </r>
  <r>
    <s v="A285"/>
    <s v="JEREMY ANANGA"/>
    <x v="5"/>
    <n v="175"/>
    <s v=""/>
    <n v="0"/>
    <n v="175"/>
    <n v="0"/>
    <n v="0"/>
    <n v="175"/>
  </r>
  <r>
    <s v="A286"/>
    <s v="MAYNARD ANEMANA"/>
    <x v="5"/>
    <n v="155"/>
    <s v=""/>
    <n v="0"/>
    <n v="155"/>
    <n v="0"/>
    <n v="0"/>
    <n v="155"/>
  </r>
  <r>
    <s v="A287"/>
    <s v="MAGWILLBARD .A. ASUJARA"/>
    <x v="5"/>
    <n v="160"/>
    <s v=""/>
    <n v="0"/>
    <n v="160"/>
    <n v="0"/>
    <n v="0"/>
    <n v="160"/>
  </r>
  <r>
    <s v="A288"/>
    <s v="MACHWILLBERGA ASUJARA"/>
    <x v="5"/>
    <n v="160"/>
    <s v=""/>
    <n v="0"/>
    <n v="160"/>
    <n v="0"/>
    <n v="0"/>
    <n v="160"/>
  </r>
  <r>
    <s v="A289"/>
    <s v="WEBADUA ATANGANE"/>
    <x v="5"/>
    <n v="165"/>
    <s v=""/>
    <n v="0"/>
    <n v="165"/>
    <n v="0"/>
    <n v="0"/>
    <n v="165"/>
  </r>
  <r>
    <s v="A290"/>
    <s v="TABIA PERFECT AWELANA"/>
    <x v="5"/>
    <n v="390"/>
    <s v=""/>
    <n v="0"/>
    <n v="390"/>
    <n v="0"/>
    <n v="0"/>
    <n v="390"/>
  </r>
  <r>
    <s v="A291"/>
    <s v="MAXWELL AWONGDE"/>
    <x v="5"/>
    <n v="155"/>
    <s v=""/>
    <n v="0"/>
    <n v="155"/>
    <n v="0"/>
    <n v="0"/>
    <n v="155"/>
  </r>
  <r>
    <s v="A292"/>
    <s v="PRECIOUS AWOPONE"/>
    <x v="5"/>
    <n v="160"/>
    <s v=""/>
    <n v="0"/>
    <n v="160"/>
    <n v="0"/>
    <n v="0"/>
    <n v="160"/>
  </r>
  <r>
    <s v="A293"/>
    <s v="NANCY AWOPORIN"/>
    <x v="5"/>
    <n v="280"/>
    <s v=""/>
    <n v="0"/>
    <n v="280"/>
    <n v="0"/>
    <n v="0"/>
    <n v="280"/>
  </r>
  <r>
    <s v="A294"/>
    <s v="WENDY .A. AYAGA"/>
    <x v="5"/>
    <n v="155"/>
    <s v=""/>
    <n v="0"/>
    <n v="155"/>
    <n v="0"/>
    <n v="0"/>
    <n v="155"/>
  </r>
  <r>
    <s v="A295"/>
    <s v="NATHASIA AZONGO"/>
    <x v="5"/>
    <n v="155"/>
    <s v=""/>
    <n v="0"/>
    <n v="155"/>
    <n v="0"/>
    <n v="0"/>
    <n v="155"/>
  </r>
  <r>
    <s v="A296"/>
    <s v="RHODA BABONGYIRI"/>
    <x v="5"/>
    <n v="155"/>
    <s v=""/>
    <n v="0"/>
    <n v="155"/>
    <n v="0"/>
    <n v="0"/>
    <n v="155"/>
  </r>
  <r>
    <s v="A297"/>
    <s v="KELVIN BANIBATITIRE"/>
    <x v="5"/>
    <n v="280"/>
    <s v=""/>
    <n v="0"/>
    <n v="280"/>
    <n v="0"/>
    <n v="0"/>
    <n v="280"/>
  </r>
  <r>
    <s v="A298"/>
    <s v="AUGUSTINA BATABABUGI"/>
    <x v="5"/>
    <n v="275"/>
    <s v=""/>
    <n v="0"/>
    <n v="275"/>
    <n v="0"/>
    <n v="0"/>
    <n v="275"/>
  </r>
  <r>
    <s v="A299"/>
    <s v="NBII BERTTY"/>
    <x v="5"/>
    <n v="155"/>
    <s v=""/>
    <n v="0"/>
    <n v="155"/>
    <n v="0"/>
    <n v="0"/>
    <n v="155"/>
  </r>
  <r>
    <s v="A300"/>
    <s v="FABIOLA .B. BATUNG"/>
    <x v="5"/>
    <n v="155"/>
    <s v=""/>
    <n v="0"/>
    <n v="155"/>
    <n v="0"/>
    <n v="0"/>
    <n v="155"/>
  </r>
  <r>
    <s v="A301"/>
    <s v="BAVELYN .A. BAWA"/>
    <x v="5"/>
    <n v="445"/>
    <s v=""/>
    <n v="0"/>
    <n v="445"/>
    <n v="0"/>
    <n v="0"/>
    <n v="445"/>
  </r>
  <r>
    <s v="A302"/>
    <s v="HAJARU HAPPINESS BOGOBIRI"/>
    <x v="5"/>
    <n v="420"/>
    <s v=""/>
    <n v="0"/>
    <n v="420"/>
    <n v="0"/>
    <n v="0"/>
    <n v="420"/>
  </r>
  <r>
    <s v="A303"/>
    <s v="CHRISTIAN CHIRASE"/>
    <x v="5"/>
    <n v="155"/>
    <s v=""/>
    <n v="0"/>
    <n v="155"/>
    <n v="0"/>
    <n v="0"/>
    <n v="155"/>
  </r>
  <r>
    <s v="A304"/>
    <s v="MAYA CLARK"/>
    <x v="5"/>
    <n v="405"/>
    <s v=""/>
    <n v="0"/>
    <n v="405"/>
    <n v="0"/>
    <n v="0"/>
    <n v="405"/>
  </r>
  <r>
    <s v="A305"/>
    <s v="ROMAIN DAMBACHULA"/>
    <x v="5"/>
    <n v="285"/>
    <s v=""/>
    <n v="0"/>
    <n v="285"/>
    <n v="0"/>
    <n v="0"/>
    <n v="285"/>
  </r>
  <r>
    <s v="A306"/>
    <s v="DANIEL DANDOBA"/>
    <x v="5"/>
    <n v="180"/>
    <s v=""/>
    <n v="0"/>
    <n v="180"/>
    <n v="0"/>
    <n v="0"/>
    <n v="180"/>
  </r>
  <r>
    <s v="A307"/>
    <s v="VALENTINA DIMINNYE"/>
    <x v="5"/>
    <n v="155"/>
    <s v=""/>
    <n v="0"/>
    <n v="155"/>
    <n v="0"/>
    <n v="0"/>
    <n v="155"/>
  </r>
  <r>
    <s v="A308"/>
    <s v="ANEBA ENOO"/>
    <x v="5"/>
    <n v="190"/>
    <s v=""/>
    <n v="0"/>
    <n v="190"/>
    <n v="0"/>
    <n v="0"/>
    <n v="190"/>
  </r>
  <r>
    <s v="A309"/>
    <s v="EMMANUAL GANUU"/>
    <x v="5"/>
    <n v="280"/>
    <s v=""/>
    <n v="0"/>
    <n v="280"/>
    <n v="0"/>
    <n v="0"/>
    <n v="280"/>
  </r>
  <r>
    <s v="A310"/>
    <s v=" GILBERTA"/>
    <x v="5"/>
    <n v="405"/>
    <s v=""/>
    <n v="0"/>
    <n v="405"/>
    <n v="0"/>
    <n v="0"/>
    <n v="405"/>
  </r>
  <r>
    <s v="A311"/>
    <s v="RIDUANE HURUNA"/>
    <x v="5"/>
    <n v="178"/>
    <s v=""/>
    <n v="0"/>
    <n v="178"/>
    <n v="0"/>
    <n v="0"/>
    <n v="178"/>
  </r>
  <r>
    <s v="A312"/>
    <s v="ABDUL-AZIZ IBRAHIM"/>
    <x v="5"/>
    <n v="275"/>
    <s v=""/>
    <n v="0"/>
    <n v="275"/>
    <n v="0"/>
    <n v="0"/>
    <n v="275"/>
  </r>
  <r>
    <s v="A313"/>
    <s v="SAMUEL KABURE"/>
    <x v="5"/>
    <n v="155"/>
    <s v=""/>
    <n v="0"/>
    <n v="155"/>
    <n v="0"/>
    <n v="0"/>
    <n v="155"/>
  </r>
  <r>
    <s v="A314"/>
    <s v="PRINCEWIL KAMPOE"/>
    <x v="5"/>
    <n v="155"/>
    <s v=""/>
    <n v="0"/>
    <n v="155"/>
    <n v="0"/>
    <n v="0"/>
    <n v="155"/>
  </r>
  <r>
    <s v="A315"/>
    <s v="HEPTZIBAH KAPORE"/>
    <x v="5"/>
    <n v="155"/>
    <s v=""/>
    <n v="0"/>
    <n v="155"/>
    <n v="0"/>
    <n v="0"/>
    <n v="155"/>
  </r>
  <r>
    <s v="A316"/>
    <s v="FRANKLIN KOSIBA"/>
    <x v="5"/>
    <n v="280"/>
    <s v=""/>
    <n v="0"/>
    <n v="280"/>
    <n v="0"/>
    <n v="0"/>
    <n v="280"/>
  </r>
  <r>
    <s v="A317"/>
    <s v="BLESSING KUBAMURE"/>
    <x v="5"/>
    <n v="160"/>
    <s v=""/>
    <n v="0"/>
    <n v="160"/>
    <n v="0"/>
    <n v="0"/>
    <n v="160"/>
  </r>
  <r>
    <s v="A318"/>
    <s v="GERALD KUNUAGE"/>
    <x v="5"/>
    <n v="315"/>
    <s v=""/>
    <n v="0"/>
    <n v="315"/>
    <n v="0"/>
    <n v="0"/>
    <n v="315"/>
  </r>
  <r>
    <s v="A319"/>
    <s v="SARAH MADUNA"/>
    <x v="5"/>
    <n v="180"/>
    <s v=""/>
    <n v="0"/>
    <n v="180"/>
    <n v="0"/>
    <n v="0"/>
    <n v="180"/>
  </r>
  <r>
    <s v="A320"/>
    <s v="TESTIMONY IGANI MIUAL"/>
    <x v="5"/>
    <n v="280"/>
    <s v=""/>
    <n v="0"/>
    <n v="280"/>
    <n v="0"/>
    <n v="0"/>
    <n v="280"/>
  </r>
  <r>
    <s v="A321"/>
    <s v="ASCANDER MOHAMMED"/>
    <x v="5"/>
    <n v="200"/>
    <s v=""/>
    <n v="0"/>
    <n v="200"/>
    <n v="0"/>
    <n v="0"/>
    <n v="200"/>
  </r>
  <r>
    <s v="A322"/>
    <s v="MISBAWU MOHAMMED"/>
    <x v="5"/>
    <n v="170"/>
    <s v=""/>
    <n v="0"/>
    <n v="170"/>
    <n v="0"/>
    <n v="0"/>
    <n v="170"/>
  </r>
  <r>
    <s v="A323"/>
    <s v="AUGUSTINE MURIYA"/>
    <x v="5"/>
    <n v="155"/>
    <s v=""/>
    <n v="0"/>
    <n v="155"/>
    <n v="0"/>
    <n v="0"/>
    <n v="155"/>
  </r>
  <r>
    <s v="A324"/>
    <s v="AUSTIN MURIYA"/>
    <x v="5"/>
    <n v="280"/>
    <s v=""/>
    <n v="0"/>
    <n v="280"/>
    <n v="0"/>
    <n v="0"/>
    <n v="280"/>
  </r>
  <r>
    <s v="A325"/>
    <s v="BLESSING NABIO"/>
    <x v="5"/>
    <n v="155"/>
    <s v=""/>
    <n v="0"/>
    <n v="155"/>
    <n v="0"/>
    <n v="0"/>
    <n v="155"/>
  </r>
  <r>
    <s v="A326"/>
    <s v="BLESSING NAKWITRA"/>
    <x v="5"/>
    <n v="295"/>
    <s v=""/>
    <n v="0"/>
    <n v="295"/>
    <n v="0"/>
    <n v="0"/>
    <n v="295"/>
  </r>
  <r>
    <s v="A327"/>
    <s v="RICHARD YAW NAN"/>
    <x v="5"/>
    <n v="215"/>
    <s v=""/>
    <n v="0"/>
    <n v="215"/>
    <n v="0"/>
    <n v="0"/>
    <n v="215"/>
  </r>
  <r>
    <s v="A329"/>
    <s v="RICHARD NYABA"/>
    <x v="5"/>
    <n v="155"/>
    <s v=""/>
    <n v="0"/>
    <n v="155"/>
    <n v="0"/>
    <n v="0"/>
    <n v="155"/>
  </r>
  <r>
    <s v="A330"/>
    <s v="LAILATU SALIFU"/>
    <x v="5"/>
    <n v="220"/>
    <s v=""/>
    <n v="0"/>
    <n v="220"/>
    <n v="0"/>
    <n v="0"/>
    <n v="220"/>
  </r>
  <r>
    <s v="A331"/>
    <s v="PETRINA TAMAGA"/>
    <x v="5"/>
    <n v="155"/>
    <s v=""/>
    <n v="0"/>
    <n v="155"/>
    <n v="0"/>
    <n v="0"/>
    <n v="155"/>
  </r>
  <r>
    <s v="A332"/>
    <s v="SARAH TEDAM"/>
    <x v="5"/>
    <n v="390"/>
    <s v=""/>
    <n v="0"/>
    <n v="390"/>
    <n v="0"/>
    <n v="0"/>
    <n v="390"/>
  </r>
  <r>
    <s v="A333"/>
    <s v="IGNATIUS TEDEWE"/>
    <x v="5"/>
    <n v="295"/>
    <s v=""/>
    <n v="0"/>
    <n v="295"/>
    <n v="0"/>
    <n v="0"/>
    <n v="295"/>
  </r>
  <r>
    <s v="A334"/>
    <s v="JAYDED VUGUSE"/>
    <x v="5"/>
    <n v="285"/>
    <s v=""/>
    <n v="0"/>
    <n v="285"/>
    <n v="0"/>
    <n v="0"/>
    <n v="285"/>
  </r>
  <r>
    <s v="A335"/>
    <s v="CARL ABANGAN"/>
    <x v="5"/>
    <n v="405"/>
    <s v=""/>
    <n v="0"/>
    <n v="405"/>
    <n v="0"/>
    <n v="0"/>
    <n v="405"/>
  </r>
  <r>
    <s v="A337"/>
    <s v="MAMBISI WEDAM"/>
    <x v="5"/>
    <n v="155"/>
    <s v=""/>
    <n v="0"/>
    <n v="155"/>
    <n v="0"/>
    <n v="0"/>
    <n v="155"/>
  </r>
  <r>
    <s v="A338"/>
    <s v="BRIGHT W. LOGOZAGA"/>
    <x v="5"/>
    <n v="390"/>
    <s v=""/>
    <n v="0"/>
    <n v="390"/>
    <n v="0"/>
    <n v="0"/>
    <n v="390"/>
  </r>
  <r>
    <s v="A339"/>
    <s v="JARATU ZAKARIA"/>
    <x v="5"/>
    <n v="325"/>
    <s v=""/>
    <n v="0"/>
    <n v="325"/>
    <n v="0"/>
    <n v="0"/>
    <n v="325"/>
  </r>
  <r>
    <s v="A340"/>
    <s v="HARRIET ABAGNA"/>
    <x v="6"/>
    <n v="155"/>
    <s v=""/>
    <n v="0"/>
    <n v="155"/>
    <n v="0"/>
    <n v="0"/>
    <n v="155"/>
  </r>
  <r>
    <s v="A341"/>
    <s v="DEGRAFT ABANGBA"/>
    <x v="6"/>
    <n v="155"/>
    <s v=""/>
    <n v="0"/>
    <n v="155"/>
    <n v="0"/>
    <n v="0"/>
    <n v="155"/>
  </r>
  <r>
    <s v="A342"/>
    <s v="PETRA ABAVIRE"/>
    <x v="6"/>
    <n v="280"/>
    <s v=""/>
    <n v="0"/>
    <n v="280"/>
    <n v="0"/>
    <n v="0"/>
    <n v="280"/>
  </r>
  <r>
    <s v="A343"/>
    <s v="LOUISA ABISIBA"/>
    <x v="6"/>
    <n v="280"/>
    <s v=""/>
    <n v="0"/>
    <n v="280"/>
    <n v="0"/>
    <n v="0"/>
    <n v="280"/>
  </r>
  <r>
    <s v="A344"/>
    <s v="KANSAKE PRINCE ABOYA"/>
    <x v="6"/>
    <n v="390"/>
    <s v=""/>
    <n v="0"/>
    <n v="390"/>
    <n v="0"/>
    <n v="0"/>
    <n v="390"/>
  </r>
  <r>
    <s v="A345"/>
    <s v="MALVIN ABUBAKARI"/>
    <x v="6"/>
    <n v="285"/>
    <s v=""/>
    <n v="0"/>
    <n v="285"/>
    <n v="0"/>
    <n v="0"/>
    <n v="285"/>
  </r>
  <r>
    <s v="A346"/>
    <s v="RICHEL ACHANA"/>
    <x v="6"/>
    <n v="155"/>
    <s v=""/>
    <n v="0"/>
    <n v="155"/>
    <n v="0"/>
    <n v="0"/>
    <n v="155"/>
  </r>
  <r>
    <s v="A347"/>
    <s v="JOSEPH W. ACHOR"/>
    <x v="6"/>
    <n v="155"/>
    <s v=""/>
    <n v="0"/>
    <n v="155"/>
    <n v="0"/>
    <n v="0"/>
    <n v="155"/>
  </r>
  <r>
    <s v="A348"/>
    <s v="LAZARUS ADAPESAH"/>
    <x v="6"/>
    <n v="165"/>
    <s v=""/>
    <n v="0"/>
    <n v="165"/>
    <n v="0"/>
    <n v="0"/>
    <n v="165"/>
  </r>
  <r>
    <s v="A349"/>
    <s v="ISSABEL ADDAH"/>
    <x v="6"/>
    <n v="205"/>
    <s v=""/>
    <n v="0"/>
    <n v="205"/>
    <n v="0"/>
    <n v="0"/>
    <n v="205"/>
  </r>
  <r>
    <s v="A350"/>
    <s v="ABEL ADUM"/>
    <x v="6"/>
    <n v="885"/>
    <s v=""/>
    <n v="0"/>
    <n v="885"/>
    <n v="0"/>
    <n v="0"/>
    <n v="885"/>
  </r>
  <r>
    <s v="A351"/>
    <s v="ZEDEKIAH W. AFFAH"/>
    <x v="6"/>
    <n v="155"/>
    <s v=""/>
    <n v="0"/>
    <n v="155"/>
    <n v="0"/>
    <n v="0"/>
    <n v="155"/>
  </r>
  <r>
    <s v="A352"/>
    <s v="SAINT AGANA"/>
    <x v="6"/>
    <n v="155"/>
    <s v=""/>
    <n v="0"/>
    <n v="155"/>
    <n v="0"/>
    <n v="0"/>
    <n v="155"/>
  </r>
  <r>
    <s v="A353"/>
    <s v="VINARD AGEMINA"/>
    <x v="6"/>
    <n v="155"/>
    <s v=""/>
    <n v="0"/>
    <n v="155"/>
    <n v="0"/>
    <n v="0"/>
    <n v="155"/>
  </r>
  <r>
    <s v="A354"/>
    <s v="JAQUELINE AGYEGEDUM"/>
    <x v="6"/>
    <n v="155"/>
    <s v=""/>
    <n v="0"/>
    <n v="155"/>
    <n v="0"/>
    <n v="0"/>
    <n v="155"/>
  </r>
  <r>
    <s v="A355"/>
    <s v="BLESS AKANLU"/>
    <x v="6"/>
    <n v="455"/>
    <s v=""/>
    <n v="0"/>
    <n v="455"/>
    <n v="0"/>
    <n v="0"/>
    <n v="455"/>
  </r>
  <r>
    <s v="A356"/>
    <s v="REGINA AKARA"/>
    <x v="6"/>
    <n v="405"/>
    <s v=""/>
    <n v="0"/>
    <n v="405"/>
    <n v="0"/>
    <n v="0"/>
    <n v="405"/>
  </r>
  <r>
    <s v="A357"/>
    <s v="WILHEMINA AKERIFIBATOGE"/>
    <x v="6"/>
    <n v="155"/>
    <s v=""/>
    <n v="0"/>
    <n v="155"/>
    <n v="0"/>
    <n v="0"/>
    <n v="155"/>
  </r>
  <r>
    <s v="A358"/>
    <s v="BLESSING AKOLBIRE"/>
    <x v="6"/>
    <n v="155"/>
    <s v=""/>
    <n v="0"/>
    <n v="155"/>
    <n v="0"/>
    <n v="0"/>
    <n v="155"/>
  </r>
  <r>
    <s v="A359"/>
    <s v="BENEDICT AKOLOGO"/>
    <x v="6"/>
    <n v="155"/>
    <s v=""/>
    <n v="0"/>
    <n v="155"/>
    <n v="0"/>
    <n v="0"/>
    <n v="155"/>
  </r>
  <r>
    <s v="A360"/>
    <s v="BENEDICTA AKOLOGO"/>
    <x v="6"/>
    <n v="155"/>
    <s v=""/>
    <n v="0"/>
    <n v="155"/>
    <n v="0"/>
    <n v="0"/>
    <n v="155"/>
  </r>
  <r>
    <s v="A361"/>
    <s v="LUCK GOOD AKOLOGO"/>
    <x v="6"/>
    <n v="160"/>
    <s v=""/>
    <n v="0"/>
    <n v="160"/>
    <n v="0"/>
    <n v="0"/>
    <n v="160"/>
  </r>
  <r>
    <s v="A362"/>
    <s v="WISDOM AKUNDARE"/>
    <x v="6"/>
    <n v="280"/>
    <s v=""/>
    <n v="0"/>
    <n v="280"/>
    <n v="0"/>
    <n v="0"/>
    <n v="280"/>
  </r>
  <r>
    <s v="A363"/>
    <s v="JEFFERY AKUNYIRE"/>
    <x v="6"/>
    <n v="260"/>
    <s v=""/>
    <n v="0"/>
    <n v="260"/>
    <n v="0"/>
    <n v="0"/>
    <n v="260"/>
  </r>
  <r>
    <s v="A364"/>
    <s v="ELIAS ALAGEYIRE"/>
    <x v="6"/>
    <n v="155"/>
    <s v=""/>
    <n v="0"/>
    <n v="155"/>
    <n v="0"/>
    <n v="0"/>
    <n v="155"/>
  </r>
  <r>
    <s v="A365"/>
    <s v="LIDWINA ALAGPULINSA"/>
    <x v="6"/>
    <n v="155"/>
    <s v=""/>
    <n v="0"/>
    <n v="155"/>
    <n v="0"/>
    <n v="0"/>
    <n v="155"/>
  </r>
  <r>
    <s v="A366"/>
    <s v="BLESSING ALI"/>
    <x v="6"/>
    <n v="405"/>
    <s v=""/>
    <n v="0"/>
    <n v="405"/>
    <n v="0"/>
    <n v="0"/>
    <n v="405"/>
  </r>
  <r>
    <s v="A367"/>
    <s v="KHISMATU FAYAKUMA AMADU"/>
    <x v="6"/>
    <n v="345"/>
    <s v=""/>
    <n v="0"/>
    <n v="345"/>
    <n v="0"/>
    <n v="0"/>
    <n v="345"/>
  </r>
  <r>
    <s v="A368"/>
    <s v="CARL AMURIYAGA"/>
    <x v="6"/>
    <n v="155"/>
    <s v=""/>
    <n v="0"/>
    <n v="155"/>
    <n v="0"/>
    <n v="0"/>
    <n v="155"/>
  </r>
  <r>
    <s v="A369"/>
    <s v="SHANTEL ANERA"/>
    <x v="6"/>
    <n v="185"/>
    <s v=""/>
    <n v="0"/>
    <n v="185"/>
    <n v="0"/>
    <n v="0"/>
    <n v="185"/>
  </r>
  <r>
    <s v="A370"/>
    <s v="EDITH ANUGA"/>
    <x v="6"/>
    <n v="560"/>
    <s v=""/>
    <n v="0"/>
    <n v="560"/>
    <n v="0"/>
    <n v="0"/>
    <n v="560"/>
  </r>
  <r>
    <s v="A371"/>
    <s v="PROMISE APALIYA"/>
    <x v="6"/>
    <n v="235"/>
    <s v=""/>
    <n v="0"/>
    <n v="235"/>
    <n v="0"/>
    <n v="0"/>
    <n v="235"/>
  </r>
  <r>
    <s v="A372"/>
    <s v="KAREN ASANGKAME"/>
    <x v="6"/>
    <n v="155"/>
    <s v=""/>
    <n v="0"/>
    <n v="155"/>
    <n v="0"/>
    <n v="0"/>
    <n v="155"/>
  </r>
  <r>
    <s v="A373"/>
    <s v="JOSEPH ATEERO"/>
    <x v="6"/>
    <n v="155"/>
    <s v=""/>
    <n v="0"/>
    <n v="155"/>
    <n v="0"/>
    <n v="0"/>
    <n v="155"/>
  </r>
  <r>
    <s v="A374"/>
    <s v="NOWTON AWIAH"/>
    <x v="6"/>
    <n v="405"/>
    <s v=""/>
    <n v="0"/>
    <n v="405"/>
    <n v="0"/>
    <n v="0"/>
    <n v="405"/>
  </r>
  <r>
    <s v="A375"/>
    <s v="MANNEL AWODAGA"/>
    <x v="6"/>
    <n v="155"/>
    <s v=""/>
    <n v="0"/>
    <n v="155"/>
    <n v="0"/>
    <n v="0"/>
    <n v="155"/>
  </r>
  <r>
    <s v="A376"/>
    <s v="YUSSIF AYAMGA"/>
    <x v="6"/>
    <n v="425"/>
    <s v=""/>
    <n v="0"/>
    <n v="425"/>
    <n v="0"/>
    <n v="0"/>
    <n v="425"/>
  </r>
  <r>
    <s v="A377"/>
    <s v="CARL AYOO"/>
    <x v="6"/>
    <n v="155"/>
    <s v=""/>
    <n v="0"/>
    <n v="155"/>
    <n v="0"/>
    <n v="0"/>
    <n v="155"/>
  </r>
  <r>
    <s v="A378"/>
    <s v="PAMELA AYUU"/>
    <x v="6"/>
    <n v="155"/>
    <s v=""/>
    <n v="0"/>
    <n v="155"/>
    <n v="0"/>
    <n v="0"/>
    <n v="155"/>
  </r>
  <r>
    <s v="A379"/>
    <s v="NABAHANATU AZIZ"/>
    <x v="6"/>
    <n v="405"/>
    <s v=""/>
    <n v="0"/>
    <n v="405"/>
    <n v="0"/>
    <n v="0"/>
    <n v="405"/>
  </r>
  <r>
    <s v="A380"/>
    <s v="SARAH AZUAH"/>
    <x v="6"/>
    <n v="155"/>
    <s v=""/>
    <n v="0"/>
    <n v="155"/>
    <n v="0"/>
    <n v="0"/>
    <n v="155"/>
  </r>
  <r>
    <s v="A381"/>
    <s v="VIOLA W. AZUGUA"/>
    <x v="6"/>
    <n v="155"/>
    <s v=""/>
    <n v="0"/>
    <n v="155"/>
    <n v="0"/>
    <n v="0"/>
    <n v="155"/>
  </r>
  <r>
    <s v="A382"/>
    <s v="EVANS AZURAH"/>
    <x v="6"/>
    <n v="280"/>
    <s v=""/>
    <n v="0"/>
    <n v="280"/>
    <n v="0"/>
    <n v="0"/>
    <n v="280"/>
  </r>
  <r>
    <s v="A383"/>
    <s v="AUSLAR AZURE"/>
    <x v="6"/>
    <n v="155"/>
    <s v=""/>
    <n v="0"/>
    <n v="155"/>
    <n v="0"/>
    <n v="0"/>
    <n v="155"/>
  </r>
  <r>
    <s v="A384"/>
    <s v="DESMOND BABONGYIRE"/>
    <x v="6"/>
    <n v="160"/>
    <s v=""/>
    <n v="0"/>
    <n v="160"/>
    <n v="0"/>
    <n v="0"/>
    <n v="160"/>
  </r>
  <r>
    <s v="A385"/>
    <s v="MELINDA BAKIBE"/>
    <x v="6"/>
    <n v="155"/>
    <s v=""/>
    <n v="0"/>
    <n v="155"/>
    <n v="0"/>
    <n v="0"/>
    <n v="155"/>
  </r>
  <r>
    <s v="A386"/>
    <s v="EL-SALVADOR BENDOWE KUMBUNO"/>
    <x v="6"/>
    <n v="275"/>
    <s v=""/>
    <n v="0"/>
    <n v="275"/>
    <n v="0"/>
    <n v="0"/>
    <n v="275"/>
  </r>
  <r>
    <s v="A387"/>
    <s v="KINGSLEY K. BOTCHWEY"/>
    <x v="6"/>
    <n v="280"/>
    <s v=""/>
    <n v="0"/>
    <n v="280"/>
    <n v="0"/>
    <n v="0"/>
    <n v="280"/>
  </r>
  <r>
    <s v="A388"/>
    <s v=" DEMAJONG"/>
    <x v="6"/>
    <n v="155"/>
    <s v=""/>
    <n v="0"/>
    <n v="155"/>
    <n v="0"/>
    <n v="0"/>
    <n v="155"/>
  </r>
  <r>
    <s v="A389"/>
    <s v="SUSANA DUROJAYE"/>
    <x v="6"/>
    <n v="405"/>
    <s v=""/>
    <n v="0"/>
    <n v="405"/>
    <n v="0"/>
    <n v="0"/>
    <n v="405"/>
  </r>
  <r>
    <s v="A390"/>
    <s v="ABIBA ISSAH"/>
    <x v="6"/>
    <n v="155"/>
    <s v=""/>
    <n v="0"/>
    <n v="155"/>
    <n v="0"/>
    <n v="0"/>
    <n v="155"/>
  </r>
  <r>
    <s v="A391"/>
    <s v="CHRISTIAN KANSA"/>
    <x v="6"/>
    <n v="165"/>
    <s v=""/>
    <n v="0"/>
    <n v="165"/>
    <n v="0"/>
    <n v="0"/>
    <n v="165"/>
  </r>
  <r>
    <s v="A392"/>
    <s v="THEODOCIA KANSAKE"/>
    <x v="6"/>
    <n v="325"/>
    <s v=""/>
    <n v="0"/>
    <n v="325"/>
    <n v="0"/>
    <n v="0"/>
    <n v="325"/>
  </r>
  <r>
    <s v="A393"/>
    <s v="THEODORA KANSAKE"/>
    <x v="6"/>
    <n v="285"/>
    <s v=""/>
    <n v="0"/>
    <n v="285"/>
    <n v="0"/>
    <n v="0"/>
    <n v="285"/>
  </r>
  <r>
    <s v="A394"/>
    <s v="ELISHA KUDABIADIM"/>
    <x v="6"/>
    <n v="225"/>
    <s v=""/>
    <n v="0"/>
    <n v="225"/>
    <n v="0"/>
    <n v="0"/>
    <n v="225"/>
  </r>
  <r>
    <s v="A395"/>
    <s v="JONATHAN KWOYIRE"/>
    <x v="6"/>
    <n v="155"/>
    <s v=""/>
    <n v="0"/>
    <n v="155"/>
    <n v="0"/>
    <n v="0"/>
    <n v="155"/>
  </r>
  <r>
    <s v="A396"/>
    <s v="MICHEAL W. KWOYIRE"/>
    <x v="6"/>
    <n v="155"/>
    <s v=""/>
    <n v="0"/>
    <n v="155"/>
    <n v="0"/>
    <n v="0"/>
    <n v="155"/>
  </r>
  <r>
    <s v="A397"/>
    <s v="NAFISATU MAZU"/>
    <x v="6"/>
    <n v="155"/>
    <s v=""/>
    <n v="0"/>
    <n v="155"/>
    <n v="0"/>
    <n v="0"/>
    <n v="155"/>
  </r>
  <r>
    <s v="A398"/>
    <s v="BAPTISH JOHN MINYILA"/>
    <x v="6"/>
    <n v="155"/>
    <s v=""/>
    <n v="0"/>
    <n v="155"/>
    <n v="0"/>
    <n v="0"/>
    <n v="155"/>
  </r>
  <r>
    <s v="A399"/>
    <s v="TAWAB MUSAH"/>
    <x v="6"/>
    <n v="155"/>
    <s v=""/>
    <n v="0"/>
    <n v="155"/>
    <n v="0"/>
    <n v="0"/>
    <n v="155"/>
  </r>
  <r>
    <s v="A400"/>
    <s v="MUSHERATU SADICK"/>
    <x v="6"/>
    <n v="275"/>
    <s v=""/>
    <n v="0"/>
    <n v="275"/>
    <n v="0"/>
    <n v="0"/>
    <n v="275"/>
  </r>
  <r>
    <s v="A401"/>
    <s v="PATRICINA SAKIA"/>
    <x v="6"/>
    <n v="155"/>
    <s v=""/>
    <n v="0"/>
    <n v="155"/>
    <n v="0"/>
    <n v="0"/>
    <n v="155"/>
  </r>
  <r>
    <s v="A402"/>
    <s v="FAYIZATU SULEMANA"/>
    <x v="6"/>
    <n v="155"/>
    <s v=""/>
    <n v="0"/>
    <n v="155"/>
    <n v="0"/>
    <n v="0"/>
    <n v="155"/>
  </r>
  <r>
    <s v="A403"/>
    <s v="LUCRETIA TAMAGA"/>
    <x v="6"/>
    <n v="155"/>
    <s v=""/>
    <n v="0"/>
    <n v="155"/>
    <n v="0"/>
    <n v="0"/>
    <n v="155"/>
  </r>
  <r>
    <s v="A404"/>
    <s v="GLORIA THOMAS"/>
    <x v="6"/>
    <n v="155"/>
    <s v=""/>
    <n v="0"/>
    <n v="155"/>
    <n v="0"/>
    <n v="0"/>
    <n v="155"/>
  </r>
  <r>
    <s v="A405"/>
    <s v="QUEENSKER TIBABIA"/>
    <x v="6"/>
    <n v="180"/>
    <s v=""/>
    <n v="0"/>
    <n v="180"/>
    <n v="0"/>
    <n v="0"/>
    <n v="180"/>
  </r>
  <r>
    <s v="A406"/>
    <s v="KWARA CHRISTOPHER WEKEM"/>
    <x v="6"/>
    <n v="155"/>
    <s v=""/>
    <n v="0"/>
    <n v="155"/>
    <n v="0"/>
    <n v="0"/>
    <n v="155"/>
  </r>
  <r>
    <s v="A407"/>
    <s v="ESSEL ANASARA AWINEBISAH"/>
    <x v="6"/>
    <n v="160"/>
    <s v=""/>
    <n v="0"/>
    <n v="160"/>
    <n v="0"/>
    <n v="0"/>
    <n v="160"/>
  </r>
  <r>
    <s v="A408"/>
    <s v="IRIVINA ZIMMOWORA"/>
    <x v="6"/>
    <n v="180"/>
    <s v=""/>
    <n v="0"/>
    <n v="180"/>
    <n v="0"/>
    <n v="0"/>
    <n v="180"/>
  </r>
  <r>
    <s v="A409"/>
    <s v="DOUGLAS ABAJEI"/>
    <x v="7"/>
    <n v="155"/>
    <s v=""/>
    <n v="0"/>
    <n v="155"/>
    <n v="0"/>
    <n v="0"/>
    <n v="155"/>
  </r>
  <r>
    <s v="A410"/>
    <s v="SARAH ABADI"/>
    <x v="7"/>
    <n v="155"/>
    <s v=""/>
    <n v="0"/>
    <n v="155"/>
    <n v="0"/>
    <n v="0"/>
    <n v="155"/>
  </r>
  <r>
    <s v="A411"/>
    <s v="KASIM KARIM ABDUL"/>
    <x v="7"/>
    <n v="235"/>
    <s v=""/>
    <n v="0"/>
    <n v="235"/>
    <n v="0"/>
    <n v="0"/>
    <n v="235"/>
  </r>
  <r>
    <s v="A412"/>
    <s v="NAZIFATU LATIF ABDUL"/>
    <x v="7"/>
    <n v="155"/>
    <s v=""/>
    <n v="0"/>
    <n v="155"/>
    <n v="0"/>
    <n v="0"/>
    <n v="155"/>
  </r>
  <r>
    <s v="A413"/>
    <s v="HAJARU ABUBAKARI"/>
    <x v="7"/>
    <n v="180"/>
    <s v=""/>
    <n v="0"/>
    <n v="180"/>
    <n v="0"/>
    <n v="0"/>
    <n v="180"/>
  </r>
  <r>
    <s v="A414"/>
    <s v="KUYIWE ADNAN ABULU"/>
    <x v="7"/>
    <n v="155"/>
    <s v=""/>
    <n v="0"/>
    <n v="155"/>
    <n v="0"/>
    <n v="0"/>
    <n v="155"/>
  </r>
  <r>
    <s v="A415"/>
    <s v="SYLVESTER W. ABURINYA"/>
    <x v="7"/>
    <n v="155"/>
    <s v=""/>
    <n v="0"/>
    <n v="155"/>
    <n v="0"/>
    <n v="0"/>
    <n v="155"/>
  </r>
  <r>
    <s v="A416"/>
    <s v="SHAPHAWU ADIVILLA"/>
    <x v="7"/>
    <n v="290"/>
    <s v=""/>
    <n v="0"/>
    <n v="290"/>
    <n v="0"/>
    <n v="0"/>
    <n v="290"/>
  </r>
  <r>
    <s v="A417"/>
    <s v="MAGDALINE ADAGWINE"/>
    <x v="7"/>
    <n v="155"/>
    <s v=""/>
    <n v="0"/>
    <n v="155"/>
    <n v="0"/>
    <n v="0"/>
    <n v="155"/>
  </r>
  <r>
    <s v="A418"/>
    <s v="DANIELLA ADAWINA"/>
    <x v="7"/>
    <n v="155"/>
    <s v=""/>
    <n v="0"/>
    <n v="155"/>
    <n v="0"/>
    <n v="0"/>
    <n v="155"/>
  </r>
  <r>
    <s v="A419"/>
    <s v="ALFRED ADUA ADONGO"/>
    <x v="7"/>
    <n v="180"/>
    <s v=""/>
    <n v="0"/>
    <n v="180"/>
    <n v="0"/>
    <n v="0"/>
    <n v="180"/>
  </r>
  <r>
    <s v="A420"/>
    <s v="DERISON ATAKEBUK"/>
    <x v="7"/>
    <n v="405"/>
    <s v=""/>
    <n v="0"/>
    <n v="405"/>
    <n v="0"/>
    <n v="0"/>
    <n v="405"/>
  </r>
  <r>
    <s v="A421"/>
    <s v="HENRY ADUA"/>
    <x v="7"/>
    <n v="180"/>
    <s v=""/>
    <n v="0"/>
    <n v="180"/>
    <n v="0"/>
    <n v="0"/>
    <n v="180"/>
  </r>
  <r>
    <s v="A422"/>
    <s v="ANASTASIA AGEMINA"/>
    <x v="7"/>
    <n v="155"/>
    <s v=""/>
    <n v="0"/>
    <n v="155"/>
    <n v="0"/>
    <n v="0"/>
    <n v="155"/>
  </r>
  <r>
    <s v="A423"/>
    <s v="JOSEPHINE AJUBALA"/>
    <x v="7"/>
    <n v="160"/>
    <s v=""/>
    <n v="0"/>
    <n v="160"/>
    <n v="0"/>
    <n v="0"/>
    <n v="160"/>
  </r>
  <r>
    <s v="A424"/>
    <s v="ROSE AKAMPUSI"/>
    <x v="7"/>
    <n v="155"/>
    <s v=""/>
    <n v="0"/>
    <n v="155"/>
    <n v="0"/>
    <n v="0"/>
    <n v="155"/>
  </r>
  <r>
    <s v="A425"/>
    <s v="TILBERT AKANSAKE"/>
    <x v="7"/>
    <n v="160"/>
    <s v=""/>
    <n v="0"/>
    <n v="160"/>
    <n v="0"/>
    <n v="0"/>
    <n v="160"/>
  </r>
  <r>
    <s v="A426"/>
    <s v="SEVERINE AKANWI"/>
    <x v="7"/>
    <n v="160"/>
    <s v=""/>
    <n v="0"/>
    <n v="160"/>
    <n v="0"/>
    <n v="0"/>
    <n v="160"/>
  </r>
  <r>
    <s v="A427"/>
    <s v="RAUF ALHASSAN"/>
    <x v="7"/>
    <n v="155"/>
    <s v=""/>
    <n v="0"/>
    <n v="155"/>
    <n v="0"/>
    <n v="0"/>
    <n v="155"/>
  </r>
  <r>
    <s v="A428"/>
    <s v="ERICA AMUGISIYA"/>
    <x v="7"/>
    <n v="155"/>
    <s v=""/>
    <n v="0"/>
    <n v="155"/>
    <n v="0"/>
    <n v="0"/>
    <n v="155"/>
  </r>
  <r>
    <s v="A429"/>
    <s v="FORTUNATE ANANGA"/>
    <x v="7"/>
    <n v="155"/>
    <s v=""/>
    <n v="0"/>
    <n v="155"/>
    <n v="0"/>
    <n v="0"/>
    <n v="155"/>
  </r>
  <r>
    <s v="A430"/>
    <s v="CHRISTABEL APELIGO"/>
    <x v="7"/>
    <n v="775"/>
    <s v=""/>
    <n v="0"/>
    <n v="775"/>
    <n v="0"/>
    <n v="0"/>
    <n v="775"/>
  </r>
  <r>
    <s v="A431"/>
    <s v="DANIEL ASENA"/>
    <x v="7"/>
    <n v="155"/>
    <s v=""/>
    <n v="0"/>
    <n v="155"/>
    <n v="0"/>
    <n v="0"/>
    <n v="155"/>
  </r>
  <r>
    <s v="A432"/>
    <s v="DARISON ATAKIBIIK"/>
    <x v="7"/>
    <n v="155"/>
    <s v=""/>
    <n v="0"/>
    <n v="155"/>
    <n v="0"/>
    <n v="0"/>
    <n v="155"/>
  </r>
  <r>
    <s v="A433"/>
    <s v="BIBIANA ATANGA"/>
    <x v="7"/>
    <n v="155"/>
    <s v=""/>
    <n v="0"/>
    <n v="155"/>
    <n v="0"/>
    <n v="0"/>
    <n v="155"/>
  </r>
  <r>
    <s v="A434"/>
    <s v="GERALD ATASIYA"/>
    <x v="7"/>
    <n v="155"/>
    <s v=""/>
    <n v="0"/>
    <n v="155"/>
    <n v="0"/>
    <n v="0"/>
    <n v="155"/>
  </r>
  <r>
    <s v="A435"/>
    <s v="JEANMARY ATIINA"/>
    <x v="7"/>
    <n v="155"/>
    <s v=""/>
    <n v="0"/>
    <n v="155"/>
    <n v="0"/>
    <n v="0"/>
    <n v="155"/>
  </r>
  <r>
    <s v="A436"/>
    <s v="DIVINE A. ATONGEDEWE"/>
    <x v="7"/>
    <n v="155"/>
    <s v=""/>
    <n v="0"/>
    <n v="155"/>
    <n v="0"/>
    <n v="0"/>
    <n v="155"/>
  </r>
  <r>
    <s v="A437"/>
    <s v="LAMBERT AWOLOGI"/>
    <x v="7"/>
    <n v="225"/>
    <s v=""/>
    <n v="0"/>
    <n v="225"/>
    <n v="0"/>
    <n v="0"/>
    <n v="225"/>
  </r>
  <r>
    <s v="A438"/>
    <s v="CLERITA AWOPON"/>
    <x v="7"/>
    <n v="155"/>
    <s v=""/>
    <n v="0"/>
    <n v="155"/>
    <n v="0"/>
    <n v="0"/>
    <n v="155"/>
  </r>
  <r>
    <s v="A439"/>
    <s v="AWINESONE KENNEDY AYANGBA"/>
    <x v="7"/>
    <n v="155"/>
    <s v=""/>
    <n v="0"/>
    <n v="155"/>
    <n v="0"/>
    <n v="0"/>
    <n v="155"/>
  </r>
  <r>
    <s v="A440"/>
    <s v="SELESPHINA W. AYIRAH"/>
    <x v="7"/>
    <n v="180"/>
    <s v=""/>
    <n v="0"/>
    <n v="180"/>
    <n v="0"/>
    <n v="0"/>
    <n v="180"/>
  </r>
  <r>
    <s v="A441"/>
    <s v="AMBROSE BAJUAWOTA"/>
    <x v="7"/>
    <n v="155"/>
    <s v=""/>
    <n v="0"/>
    <n v="155"/>
    <n v="0"/>
    <n v="0"/>
    <n v="155"/>
  </r>
  <r>
    <s v="A442"/>
    <s v="OSWELL BAKECHEI"/>
    <x v="7"/>
    <n v="155"/>
    <s v=""/>
    <n v="0"/>
    <n v="155"/>
    <n v="0"/>
    <n v="0"/>
    <n v="155"/>
  </r>
  <r>
    <s v="A443"/>
    <s v="TRACY BASOEDEEM"/>
    <x v="7"/>
    <n v="155"/>
    <s v=""/>
    <n v="0"/>
    <n v="155"/>
    <n v="0"/>
    <n v="0"/>
    <n v="155"/>
  </r>
  <r>
    <s v="A444"/>
    <s v="WEMANG WALTER CHATIO"/>
    <x v="7"/>
    <n v="205"/>
    <s v=""/>
    <n v="0"/>
    <n v="205"/>
    <n v="0"/>
    <n v="0"/>
    <n v="205"/>
  </r>
  <r>
    <s v="A445"/>
    <s v="BRIGHT CHIRASE"/>
    <x v="7"/>
    <n v="155"/>
    <s v=""/>
    <n v="0"/>
    <n v="155"/>
    <n v="0"/>
    <n v="0"/>
    <n v="155"/>
  </r>
  <r>
    <s v="A446"/>
    <s v="SENIOR ATABOAHEN EDWARD"/>
    <x v="7"/>
    <n v="155"/>
    <s v=""/>
    <n v="0"/>
    <n v="155"/>
    <n v="0"/>
    <n v="0"/>
    <n v="155"/>
  </r>
  <r>
    <s v="A447"/>
    <s v="BOAHEN ATTA EDWARD"/>
    <x v="7"/>
    <n v="155"/>
    <s v=""/>
    <n v="0"/>
    <n v="155"/>
    <n v="0"/>
    <n v="0"/>
    <n v="155"/>
  </r>
  <r>
    <s v="A448"/>
    <s v="MUSLIN IDDRISU"/>
    <x v="7"/>
    <n v="255"/>
    <s v=""/>
    <n v="0"/>
    <n v="255"/>
    <n v="0"/>
    <n v="0"/>
    <n v="255"/>
  </r>
  <r>
    <s v="A449"/>
    <s v="DORIS WEPIAH KABAH"/>
    <x v="7"/>
    <n v="30"/>
    <s v=""/>
    <n v="0"/>
    <n v="30"/>
    <n v="0"/>
    <n v="0"/>
    <n v="30"/>
  </r>
  <r>
    <s v="A450"/>
    <s v="REBECCA KAMAGILEM"/>
    <x v="7"/>
    <n v="155"/>
    <s v=""/>
    <n v="0"/>
    <n v="155"/>
    <n v="0"/>
    <n v="0"/>
    <n v="155"/>
  </r>
  <r>
    <s v="A451"/>
    <s v="CARL A. KOSOEWOLO"/>
    <x v="7"/>
    <n v="155"/>
    <s v=""/>
    <n v="0"/>
    <n v="155"/>
    <n v="0"/>
    <n v="0"/>
    <n v="155"/>
  </r>
  <r>
    <s v="A452"/>
    <s v="LOUISA KWOGANA"/>
    <x v="7"/>
    <n v="155"/>
    <s v=""/>
    <n v="0"/>
    <n v="155"/>
    <n v="0"/>
    <n v="0"/>
    <n v="155"/>
  </r>
  <r>
    <s v="A453"/>
    <s v="STELLA A. LANTIA"/>
    <x v="7"/>
    <n v="280"/>
    <s v=""/>
    <n v="0"/>
    <n v="280"/>
    <n v="0"/>
    <n v="0"/>
    <n v="280"/>
  </r>
  <r>
    <s v="A454"/>
    <s v="DIVINE LANYOH"/>
    <x v="7"/>
    <n v="885"/>
    <s v=""/>
    <n v="0"/>
    <n v="885"/>
    <n v="0"/>
    <n v="0"/>
    <n v="885"/>
  </r>
  <r>
    <s v="A455"/>
    <s v="FRANSCISCA MBUGRI"/>
    <x v="7"/>
    <n v="395"/>
    <s v=""/>
    <n v="0"/>
    <n v="395"/>
    <n v="0"/>
    <n v="0"/>
    <n v="395"/>
  </r>
  <r>
    <s v="A456"/>
    <s v="GETHRUDE NABAREDAM"/>
    <x v="7"/>
    <n v="155"/>
    <s v=""/>
    <n v="0"/>
    <n v="155"/>
    <n v="0"/>
    <n v="0"/>
    <n v="155"/>
  </r>
  <r>
    <s v="A457"/>
    <s v="HABUGU MUMTAGZA SEIDU"/>
    <x v="7"/>
    <n v="155"/>
    <s v=""/>
    <n v="0"/>
    <n v="155"/>
    <n v="0"/>
    <n v="0"/>
    <n v="155"/>
  </r>
  <r>
    <s v="A458"/>
    <s v="DOMINIC WEPAARE"/>
    <x v="7"/>
    <n v="155"/>
    <s v=""/>
    <n v="0"/>
    <n v="155"/>
    <n v="0"/>
    <n v="0"/>
    <n v="155"/>
  </r>
  <r>
    <s v="A459"/>
    <s v="NOAH ABAPORE"/>
    <x v="7"/>
    <n v="280"/>
    <s v=""/>
    <n v="0"/>
    <n v="280"/>
    <n v="0"/>
    <n v="0"/>
    <n v="280"/>
  </r>
  <r>
    <s v="A460"/>
    <s v="NAPHTALI WEKITE ATINKABISA"/>
    <x v="7"/>
    <n v="155"/>
    <s v=""/>
    <n v="0"/>
    <n v="155"/>
    <n v="0"/>
    <n v="0"/>
    <n v="155"/>
  </r>
  <r>
    <s v="A461"/>
    <s v="JEREMIAH WEYORI"/>
    <x v="7"/>
    <n v="155"/>
    <s v=""/>
    <n v="0"/>
    <n v="155"/>
    <n v="0"/>
    <n v="0"/>
    <n v="155"/>
  </r>
  <r>
    <s v="A462"/>
    <s v="HANSEL AGAA"/>
    <x v="8"/>
    <n v="155"/>
    <s v=""/>
    <n v="0"/>
    <n v="155"/>
    <n v="0"/>
    <n v="0"/>
    <n v="155"/>
  </r>
  <r>
    <s v="A463"/>
    <s v="PRUDENCE ABAGBASE"/>
    <x v="8"/>
    <n v="785"/>
    <s v=""/>
    <n v="0"/>
    <n v="785"/>
    <n v="0"/>
    <n v="0"/>
    <n v="785"/>
  </r>
  <r>
    <s v="A464"/>
    <s v="PRINCE-KELVIN .W. ABASEH"/>
    <x v="8"/>
    <n v="220"/>
    <s v=""/>
    <n v="0"/>
    <n v="220"/>
    <n v="0"/>
    <n v="0"/>
    <n v="220"/>
  </r>
  <r>
    <s v="A465"/>
    <s v="ELEAZER ABEAH"/>
    <x v="8"/>
    <n v="280"/>
    <s v=""/>
    <n v="0"/>
    <n v="280"/>
    <n v="0"/>
    <n v="0"/>
    <n v="280"/>
  </r>
  <r>
    <s v="A466"/>
    <s v="MOSES ABEATONO"/>
    <x v="8"/>
    <n v="155"/>
    <s v=""/>
    <n v="0"/>
    <n v="155"/>
    <n v="0"/>
    <n v="0"/>
    <n v="155"/>
  </r>
  <r>
    <s v="A467"/>
    <s v="SAFIANU ABUBAKAR"/>
    <x v="8"/>
    <n v="280"/>
    <s v=""/>
    <n v="0"/>
    <n v="280"/>
    <n v="0"/>
    <n v="0"/>
    <n v="280"/>
  </r>
  <r>
    <s v="A468"/>
    <s v="IRENE .W. ADDA"/>
    <x v="8"/>
    <n v="525"/>
    <s v=""/>
    <n v="0"/>
    <n v="525"/>
    <n v="0"/>
    <n v="0"/>
    <n v="525"/>
  </r>
  <r>
    <s v="A469"/>
    <s v="LORDINA ADDA"/>
    <x v="8"/>
    <n v="165"/>
    <s v=""/>
    <n v="0"/>
    <n v="165"/>
    <n v="0"/>
    <n v="0"/>
    <n v="165"/>
  </r>
  <r>
    <s v="A470"/>
    <s v="NICHOLAS ADE-AM"/>
    <x v="8"/>
    <n v="280"/>
    <s v=""/>
    <n v="0"/>
    <n v="280"/>
    <n v="0"/>
    <n v="0"/>
    <n v="280"/>
  </r>
  <r>
    <s v="A471"/>
    <s v="WASILATU .W. ADIVILA"/>
    <x v="8"/>
    <n v="165"/>
    <s v=""/>
    <n v="0"/>
    <n v="165"/>
    <n v="0"/>
    <n v="0"/>
    <n v="165"/>
  </r>
  <r>
    <s v="A472"/>
    <s v="REMY .W. ADUAH"/>
    <x v="8"/>
    <n v="280"/>
    <s v=""/>
    <n v="0"/>
    <n v="280"/>
    <n v="0"/>
    <n v="0"/>
    <n v="280"/>
  </r>
  <r>
    <s v="A473"/>
    <s v="ENOCH AGEBOBA"/>
    <x v="8"/>
    <n v="280"/>
    <s v=""/>
    <n v="0"/>
    <n v="280"/>
    <n v="0"/>
    <n v="0"/>
    <n v="280"/>
  </r>
  <r>
    <s v="A474"/>
    <s v="SANDRA AGEBOBA"/>
    <x v="8"/>
    <n v="335"/>
    <s v=""/>
    <n v="0"/>
    <n v="335"/>
    <n v="0"/>
    <n v="0"/>
    <n v="335"/>
  </r>
  <r>
    <s v="A475"/>
    <s v="EUGENIA AKALIGAUNG"/>
    <x v="8"/>
    <n v="155"/>
    <s v=""/>
    <n v="0"/>
    <n v="155"/>
    <n v="0"/>
    <n v="0"/>
    <n v="155"/>
  </r>
  <r>
    <s v="A476"/>
    <s v="GAMEL .A. AKEMBUNO"/>
    <x v="8"/>
    <n v="180"/>
    <s v=""/>
    <n v="0"/>
    <n v="180"/>
    <n v="0"/>
    <n v="0"/>
    <n v="180"/>
  </r>
  <r>
    <s v="A477"/>
    <s v="ENOCH ALEMYA"/>
    <x v="8"/>
    <n v="155"/>
    <s v=""/>
    <n v="0"/>
    <n v="155"/>
    <n v="0"/>
    <n v="0"/>
    <n v="155"/>
  </r>
  <r>
    <s v="A478"/>
    <s v="RASHID ALHASSAN"/>
    <x v="8"/>
    <n v="280"/>
    <s v=""/>
    <n v="0"/>
    <n v="280"/>
    <n v="0"/>
    <n v="0"/>
    <n v="280"/>
  </r>
  <r>
    <s v="A479"/>
    <s v="GODWIN ALOAH"/>
    <x v="8"/>
    <n v="200"/>
    <s v=""/>
    <n v="0"/>
    <n v="200"/>
    <n v="0"/>
    <n v="0"/>
    <n v="200"/>
  </r>
  <r>
    <s v="A480"/>
    <s v="DANIEL ANABA"/>
    <x v="8"/>
    <n v="160"/>
    <s v=""/>
    <n v="0"/>
    <n v="160"/>
    <n v="0"/>
    <n v="0"/>
    <n v="160"/>
  </r>
  <r>
    <s v="A481"/>
    <s v="RECHEAL AWAYIRE"/>
    <x v="8"/>
    <n v="180"/>
    <s v=""/>
    <n v="0"/>
    <n v="180"/>
    <n v="0"/>
    <n v="0"/>
    <n v="180"/>
  </r>
  <r>
    <s v="A482"/>
    <s v="PRINCE APISUAH"/>
    <x v="8"/>
    <n v="380"/>
    <s v=""/>
    <n v="0"/>
    <n v="380"/>
    <n v="0"/>
    <n v="0"/>
    <n v="380"/>
  </r>
  <r>
    <s v="A483"/>
    <s v="BIBIANA ASAYA"/>
    <x v="8"/>
    <n v="215"/>
    <s v=""/>
    <n v="0"/>
    <n v="215"/>
    <n v="0"/>
    <n v="0"/>
    <n v="215"/>
  </r>
  <r>
    <s v="A484"/>
    <s v="YASMEEN ASHAIBU"/>
    <x v="8"/>
    <n v="155"/>
    <s v=""/>
    <n v="0"/>
    <n v="155"/>
    <n v="0"/>
    <n v="0"/>
    <n v="155"/>
  </r>
  <r>
    <s v="A485"/>
    <s v="JACINTA ASINAH"/>
    <x v="8"/>
    <n v="155"/>
    <s v=""/>
    <n v="0"/>
    <n v="155"/>
    <n v="0"/>
    <n v="0"/>
    <n v="155"/>
  </r>
  <r>
    <s v="A486"/>
    <s v="JULIUS HAMZA ATAMINYINI"/>
    <x v="8"/>
    <n v="525"/>
    <s v=""/>
    <n v="0"/>
    <n v="525"/>
    <n v="0"/>
    <n v="0"/>
    <n v="525"/>
  </r>
  <r>
    <s v="A487"/>
    <s v="CATHERINE ATOGEDEWE"/>
    <x v="8"/>
    <n v="155"/>
    <s v=""/>
    <n v="0"/>
    <n v="155"/>
    <n v="0"/>
    <n v="0"/>
    <n v="155"/>
  </r>
  <r>
    <s v="A488"/>
    <s v="MICHELLE ATIITA"/>
    <x v="8"/>
    <n v="280"/>
    <s v=""/>
    <n v="0"/>
    <n v="280"/>
    <n v="0"/>
    <n v="0"/>
    <n v="280"/>
  </r>
  <r>
    <s v="A489"/>
    <s v="STEVIER ATINGANE"/>
    <x v="8"/>
    <n v="155"/>
    <s v=""/>
    <n v="0"/>
    <n v="155"/>
    <n v="0"/>
    <n v="0"/>
    <n v="155"/>
  </r>
  <r>
    <s v="A490"/>
    <s v="PHILIMON ATOGIBOBA"/>
    <x v="8"/>
    <n v="155"/>
    <s v=""/>
    <n v="0"/>
    <n v="155"/>
    <n v="0"/>
    <n v="0"/>
    <n v="155"/>
  </r>
  <r>
    <s v="A491"/>
    <s v="WISDOM AVONGO"/>
    <x v="8"/>
    <n v="160"/>
    <s v=""/>
    <n v="0"/>
    <n v="160"/>
    <n v="0"/>
    <n v="0"/>
    <n v="160"/>
  </r>
  <r>
    <s v="A492"/>
    <s v="ANDRIANA AWELIYA"/>
    <x v="8"/>
    <n v="155"/>
    <s v=""/>
    <n v="0"/>
    <n v="155"/>
    <n v="0"/>
    <n v="0"/>
    <n v="155"/>
  </r>
  <r>
    <s v="A493"/>
    <s v="PEARL AWUPURI"/>
    <x v="8"/>
    <n v="180"/>
    <s v=""/>
    <n v="0"/>
    <n v="180"/>
    <n v="0"/>
    <n v="0"/>
    <n v="180"/>
  </r>
  <r>
    <s v="A494"/>
    <s v="TABITA AYAGA"/>
    <x v="8"/>
    <n v="325"/>
    <s v=""/>
    <n v="0"/>
    <n v="325"/>
    <n v="0"/>
    <n v="0"/>
    <n v="325"/>
  </r>
  <r>
    <s v="A495"/>
    <s v="NORAH AYIGEB"/>
    <x v="8"/>
    <n v="155"/>
    <s v=""/>
    <n v="0"/>
    <n v="155"/>
    <n v="0"/>
    <n v="0"/>
    <n v="155"/>
  </r>
  <r>
    <s v="A496"/>
    <s v="RUTH AYIVASE"/>
    <x v="8"/>
    <n v="155"/>
    <s v=""/>
    <n v="0"/>
    <n v="155"/>
    <n v="0"/>
    <n v="0"/>
    <n v="155"/>
  </r>
  <r>
    <s v="A497"/>
    <s v="JESSICA AZIBOA"/>
    <x v="8"/>
    <n v="180"/>
    <s v=""/>
    <n v="0"/>
    <n v="180"/>
    <n v="0"/>
    <n v="0"/>
    <n v="180"/>
  </r>
  <r>
    <s v="A498"/>
    <s v="BENEDICTA AZUAH"/>
    <x v="8"/>
    <n v="155"/>
    <s v=""/>
    <n v="0"/>
    <n v="155"/>
    <n v="0"/>
    <n v="0"/>
    <n v="155"/>
  </r>
  <r>
    <s v="A499"/>
    <s v="SARAH BAJUNGWO"/>
    <x v="8"/>
    <n v="155"/>
    <s v=""/>
    <n v="0"/>
    <n v="155"/>
    <n v="0"/>
    <n v="0"/>
    <n v="155"/>
  </r>
  <r>
    <s v="A500"/>
    <s v="FRANPEARL BRONI"/>
    <x v="8"/>
    <n v="155"/>
    <s v=""/>
    <n v="0"/>
    <n v="155"/>
    <n v="0"/>
    <n v="0"/>
    <n v="155"/>
  </r>
  <r>
    <s v="A501"/>
    <s v="JENNIFER GARAWUAR"/>
    <x v="8"/>
    <n v="150"/>
    <s v=""/>
    <n v="0"/>
    <n v="150"/>
    <n v="0"/>
    <n v="0"/>
    <n v="150"/>
  </r>
  <r>
    <s v="A502"/>
    <s v="MOHAMMED HARUNA"/>
    <x v="8"/>
    <n v="425"/>
    <s v=""/>
    <n v="0"/>
    <n v="425"/>
    <n v="0"/>
    <n v="0"/>
    <n v="425"/>
  </r>
  <r>
    <s v="A503"/>
    <s v="HOLINESS MIVAIGANI"/>
    <x v="8"/>
    <n v="280"/>
    <s v=""/>
    <n v="0"/>
    <n v="280"/>
    <n v="0"/>
    <n v="0"/>
    <n v="280"/>
  </r>
  <r>
    <s v="A504"/>
    <s v="AMANATU IBRAHIM"/>
    <x v="8"/>
    <n v="275"/>
    <s v=""/>
    <n v="0"/>
    <n v="275"/>
    <n v="0"/>
    <n v="0"/>
    <n v="275"/>
  </r>
  <r>
    <s v="A505"/>
    <s v="NAFISATU INUSAH"/>
    <x v="8"/>
    <n v="280"/>
    <s v=""/>
    <n v="0"/>
    <n v="280"/>
    <n v="0"/>
    <n v="0"/>
    <n v="280"/>
  </r>
  <r>
    <s v="A506"/>
    <s v="HABIBA ISSAH"/>
    <x v="8"/>
    <n v="305"/>
    <s v=""/>
    <n v="0"/>
    <n v="305"/>
    <n v="0"/>
    <n v="0"/>
    <n v="305"/>
  </r>
  <r>
    <s v="A507"/>
    <s v="MEKAILA KANBONGA"/>
    <x v="8"/>
    <n v="155"/>
    <s v=""/>
    <n v="0"/>
    <n v="155"/>
    <n v="0"/>
    <n v="0"/>
    <n v="155"/>
  </r>
  <r>
    <s v="A508"/>
    <s v="JACINTA KONDAYIRE"/>
    <x v="8"/>
    <n v="155"/>
    <s v=""/>
    <n v="0"/>
    <n v="155"/>
    <n v="0"/>
    <n v="0"/>
    <n v="155"/>
  </r>
  <r>
    <s v="A509"/>
    <s v="ADDAH KWAME SILAS"/>
    <x v="8"/>
    <n v="155"/>
    <s v=""/>
    <n v="0"/>
    <n v="155"/>
    <n v="0"/>
    <n v="0"/>
    <n v="155"/>
  </r>
  <r>
    <s v="A510"/>
    <s v="CLEVER ZIMMOWORA"/>
    <x v="8"/>
    <n v="290"/>
    <s v=""/>
    <n v="0"/>
    <n v="290"/>
    <n v="0"/>
    <n v="0"/>
    <n v="290"/>
  </r>
  <r>
    <s v="A511"/>
    <s v="FAHEEMATU MOHAMMED"/>
    <x v="8"/>
    <n v="280"/>
    <s v=""/>
    <n v="0"/>
    <n v="280"/>
    <n v="0"/>
    <n v="0"/>
    <n v="280"/>
  </r>
  <r>
    <s v="A512"/>
    <s v="JOANA NAARPI"/>
    <x v="8"/>
    <n v="165"/>
    <s v=""/>
    <n v="0"/>
    <n v="165"/>
    <n v="0"/>
    <n v="0"/>
    <n v="165"/>
  </r>
  <r>
    <s v="A513"/>
    <s v="SHAKUD NASHIRU"/>
    <x v="8"/>
    <n v="225"/>
    <s v=""/>
    <n v="0"/>
    <n v="225"/>
    <n v="0"/>
    <n v="0"/>
    <n v="225"/>
  </r>
  <r>
    <s v="A514"/>
    <s v="RICHMOND NIAJAGE"/>
    <x v="8"/>
    <n v="155"/>
    <s v=""/>
    <n v="0"/>
    <n v="155"/>
    <n v="0"/>
    <n v="0"/>
    <n v="155"/>
  </r>
  <r>
    <s v="A515"/>
    <s v="CHRISTIANA OLANDO"/>
    <x v="8"/>
    <n v="335"/>
    <s v=""/>
    <n v="0"/>
    <n v="335"/>
    <n v="0"/>
    <n v="0"/>
    <n v="335"/>
  </r>
  <r>
    <s v="A516"/>
    <s v="IKILIMATU SALIFU"/>
    <x v="8"/>
    <n v="525"/>
    <s v=""/>
    <n v="0"/>
    <n v="525"/>
    <n v="0"/>
    <n v="0"/>
    <n v="525"/>
  </r>
  <r>
    <s v="A517"/>
    <s v="JEREMIAH SELASI"/>
    <x v="8"/>
    <n v="885"/>
    <s v=""/>
    <n v="0"/>
    <n v="885"/>
    <n v="0"/>
    <n v="0"/>
    <n v="885"/>
  </r>
  <r>
    <s v="A518"/>
    <s v="GIFTY TABIA"/>
    <x v="8"/>
    <n v="280"/>
    <s v=""/>
    <n v="0"/>
    <n v="280"/>
    <n v="0"/>
    <n v="0"/>
    <n v="280"/>
  </r>
  <r>
    <s v="A519"/>
    <s v="ABIGAIL TREBAH"/>
    <x v="8"/>
    <n v="165"/>
    <s v=""/>
    <n v="0"/>
    <n v="165"/>
    <n v="0"/>
    <n v="0"/>
    <n v="165"/>
  </r>
  <r>
    <s v="A520"/>
    <s v="PRRINCESS WELAM"/>
    <x v="8"/>
    <n v="160"/>
    <s v=""/>
    <n v="0"/>
    <n v="160"/>
    <n v="0"/>
    <n v="0"/>
    <n v="160"/>
  </r>
  <r>
    <s v="A521"/>
    <s v="CLEMENT WONGYEGA"/>
    <x v="8"/>
    <n v="275"/>
    <s v=""/>
    <n v="0"/>
    <n v="275"/>
    <n v="0"/>
    <n v="0"/>
    <n v="275"/>
  </r>
  <r>
    <s v="A522"/>
    <s v="JOHNSON RICHARD JANWO"/>
    <x v="9"/>
    <n v="185"/>
    <s v=""/>
    <n v="0"/>
    <n v="185"/>
    <n v="0"/>
    <n v="0"/>
    <n v="185"/>
  </r>
  <r>
    <s v="A523"/>
    <s v="CAROLINA ABACHENG"/>
    <x v="9"/>
    <n v="155"/>
    <s v=""/>
    <n v="0"/>
    <n v="155"/>
    <n v="0"/>
    <n v="0"/>
    <n v="155"/>
  </r>
  <r>
    <s v="A524"/>
    <s v="PRINCE ABANGDA"/>
    <x v="9"/>
    <n v="155"/>
    <s v=""/>
    <n v="0"/>
    <n v="155"/>
    <n v="0"/>
    <n v="0"/>
    <n v="155"/>
  </r>
  <r>
    <s v="A525"/>
    <s v="FREDRICA ABAPALI"/>
    <x v="9"/>
    <n v="370"/>
    <s v=""/>
    <n v="0"/>
    <n v="370"/>
    <n v="0"/>
    <n v="0"/>
    <n v="370"/>
  </r>
  <r>
    <s v="A526"/>
    <s v="LUDAVIC ABASWEI"/>
    <x v="9"/>
    <n v="155"/>
    <s v=""/>
    <n v="0"/>
    <n v="155"/>
    <n v="0"/>
    <n v="0"/>
    <n v="155"/>
  </r>
  <r>
    <s v="A527"/>
    <s v="MIRIDITH ABAZENG"/>
    <x v="9"/>
    <n v="160"/>
    <s v=""/>
    <n v="0"/>
    <n v="160"/>
    <n v="0"/>
    <n v="0"/>
    <n v="160"/>
  </r>
  <r>
    <s v="A528"/>
    <s v="RAFAIDATU ABDUL-AZIZ"/>
    <x v="9"/>
    <n v="155"/>
    <s v=""/>
    <n v="0"/>
    <n v="155"/>
    <n v="0"/>
    <n v="0"/>
    <n v="155"/>
  </r>
  <r>
    <s v="A529"/>
    <s v="ZIDANE RAHMAN ABDUL"/>
    <x v="9"/>
    <n v="435"/>
    <s v=""/>
    <n v="0"/>
    <n v="435"/>
    <n v="0"/>
    <n v="0"/>
    <n v="435"/>
  </r>
  <r>
    <s v="A530"/>
    <s v="MODESTA ABUGA"/>
    <x v="9"/>
    <n v="160"/>
    <s v=""/>
    <n v="0"/>
    <n v="160"/>
    <n v="0"/>
    <n v="0"/>
    <n v="160"/>
  </r>
  <r>
    <s v="A531"/>
    <s v="GLORIA ATAGIDIWE"/>
    <x v="9"/>
    <n v="305"/>
    <s v=""/>
    <n v="0"/>
    <n v="305"/>
    <n v="0"/>
    <n v="0"/>
    <n v="305"/>
  </r>
  <r>
    <s v="A532"/>
    <s v="PRECIOUS ADDAE"/>
    <x v="9"/>
    <n v="155"/>
    <s v=""/>
    <n v="0"/>
    <n v="155"/>
    <n v="0"/>
    <n v="0"/>
    <n v="155"/>
  </r>
  <r>
    <s v="A533"/>
    <s v="EDINA ADDAH"/>
    <x v="9"/>
    <n v="155"/>
    <s v=""/>
    <n v="0"/>
    <n v="155"/>
    <n v="0"/>
    <n v="0"/>
    <n v="155"/>
  </r>
  <r>
    <s v="A534"/>
    <s v="VENNESSA AGEMINA"/>
    <x v="9"/>
    <n v="155"/>
    <s v=""/>
    <n v="0"/>
    <n v="155"/>
    <n v="0"/>
    <n v="0"/>
    <n v="155"/>
  </r>
  <r>
    <s v="A535"/>
    <s v="MOSES AKADARINONGO"/>
    <x v="9"/>
    <n v="155"/>
    <s v=""/>
    <n v="0"/>
    <n v="155"/>
    <n v="0"/>
    <n v="0"/>
    <n v="155"/>
  </r>
  <r>
    <s v="A536"/>
    <s v="PRECIOUS AKANYAPAGERA"/>
    <x v="9"/>
    <n v="155"/>
    <s v=""/>
    <n v="0"/>
    <n v="155"/>
    <n v="0"/>
    <n v="0"/>
    <n v="155"/>
  </r>
  <r>
    <s v="A537"/>
    <s v="NEHEMIAH AKISIKAME"/>
    <x v="9"/>
    <n v="280"/>
    <s v=""/>
    <n v="0"/>
    <n v="280"/>
    <n v="0"/>
    <n v="0"/>
    <n v="280"/>
  </r>
  <r>
    <s v="A538"/>
    <s v="RACHEAL AKULAYURE"/>
    <x v="9"/>
    <n v="155"/>
    <s v=""/>
    <n v="0"/>
    <n v="155"/>
    <n v="0"/>
    <n v="0"/>
    <n v="155"/>
  </r>
  <r>
    <s v="A539"/>
    <s v="PRISCILLA AKUNDARE"/>
    <x v="9"/>
    <n v="280"/>
    <s v=""/>
    <n v="0"/>
    <n v="280"/>
    <n v="0"/>
    <n v="0"/>
    <n v="280"/>
  </r>
  <r>
    <s v="A540"/>
    <s v="FRANCISCA ANUTUA ALI"/>
    <x v="9"/>
    <n v="405"/>
    <s v=""/>
    <n v="0"/>
    <n v="405"/>
    <n v="0"/>
    <n v="0"/>
    <n v="405"/>
  </r>
  <r>
    <s v="A541"/>
    <s v="SIMEON AMOBILA"/>
    <x v="9"/>
    <n v="155"/>
    <s v=""/>
    <n v="0"/>
    <n v="155"/>
    <n v="0"/>
    <n v="0"/>
    <n v="155"/>
  </r>
  <r>
    <s v="A542"/>
    <s v="EBENEZER ANANGA"/>
    <x v="9"/>
    <n v="525"/>
    <s v=""/>
    <n v="0"/>
    <n v="525"/>
    <n v="0"/>
    <n v="0"/>
    <n v="525"/>
  </r>
  <r>
    <s v="A543"/>
    <s v="JEROMINA ANANGA"/>
    <x v="9"/>
    <n v="155"/>
    <s v=""/>
    <n v="0"/>
    <n v="155"/>
    <n v="0"/>
    <n v="0"/>
    <n v="155"/>
  </r>
  <r>
    <s v="A544"/>
    <s v="ELIJAH ANANKWARE"/>
    <x v="9"/>
    <n v="305"/>
    <s v=""/>
    <n v="0"/>
    <n v="305"/>
    <n v="0"/>
    <n v="0"/>
    <n v="305"/>
  </r>
  <r>
    <s v="A545"/>
    <s v="CEPHAS ANDEMAN"/>
    <x v="9"/>
    <n v="155"/>
    <s v=""/>
    <n v="0"/>
    <n v="155"/>
    <n v="0"/>
    <n v="0"/>
    <n v="155"/>
  </r>
  <r>
    <s v="A546"/>
    <s v="OLIVA APANA"/>
    <x v="9"/>
    <n v="175"/>
    <s v=""/>
    <n v="0"/>
    <n v="175"/>
    <n v="0"/>
    <n v="0"/>
    <n v="175"/>
  </r>
  <r>
    <s v="A547"/>
    <s v="LETICIA ASEWINA"/>
    <x v="9"/>
    <n v="155"/>
    <s v=""/>
    <n v="0"/>
    <n v="155"/>
    <n v="0"/>
    <n v="0"/>
    <n v="155"/>
  </r>
  <r>
    <s v="A548"/>
    <s v="COMFORT ATIRU"/>
    <x v="9"/>
    <n v="155"/>
    <s v=""/>
    <n v="0"/>
    <n v="155"/>
    <n v="0"/>
    <n v="0"/>
    <n v="155"/>
  </r>
  <r>
    <s v="A549"/>
    <s v="ELLEEN ATOGEBANIA"/>
    <x v="9"/>
    <n v="405"/>
    <s v=""/>
    <n v="0"/>
    <n v="405"/>
    <n v="0"/>
    <n v="0"/>
    <n v="405"/>
  </r>
  <r>
    <s v="A550"/>
    <s v="JOAN AWENLIE"/>
    <x v="9"/>
    <n v="185"/>
    <s v=""/>
    <n v="0"/>
    <n v="185"/>
    <n v="0"/>
    <n v="0"/>
    <n v="185"/>
  </r>
  <r>
    <s v="A551"/>
    <s v="HORTENTIA AWINORE"/>
    <x v="9"/>
    <n v="155"/>
    <s v=""/>
    <n v="0"/>
    <n v="155"/>
    <n v="0"/>
    <n v="0"/>
    <n v="155"/>
  </r>
  <r>
    <s v="A552"/>
    <s v="ANDY AYEKO"/>
    <x v="9"/>
    <n v="235"/>
    <s v=""/>
    <n v="0"/>
    <n v="235"/>
    <n v="0"/>
    <n v="0"/>
    <n v="235"/>
  </r>
  <r>
    <s v="A553"/>
    <s v="GRACE AYIVOR"/>
    <x v="9"/>
    <n v="155"/>
    <s v=""/>
    <n v="0"/>
    <n v="155"/>
    <n v="0"/>
    <n v="0"/>
    <n v="155"/>
  </r>
  <r>
    <s v="A554"/>
    <s v="SHADRACH AZIBEBA"/>
    <x v="9"/>
    <n v="155"/>
    <s v=""/>
    <n v="0"/>
    <n v="155"/>
    <n v="0"/>
    <n v="0"/>
    <n v="155"/>
  </r>
  <r>
    <s v="A555"/>
    <s v="JEMIMA AZIGWE"/>
    <x v="9"/>
    <n v="155"/>
    <s v=""/>
    <n v="0"/>
    <n v="155"/>
    <n v="0"/>
    <n v="0"/>
    <n v="155"/>
  </r>
  <r>
    <s v="A556"/>
    <s v="MOHAMMED SALIFU BABA"/>
    <x v="9"/>
    <n v="205"/>
    <s v=""/>
    <n v="0"/>
    <n v="205"/>
    <n v="0"/>
    <n v="0"/>
    <n v="205"/>
  </r>
  <r>
    <s v="A557"/>
    <s v="ZENAS BABONGYIRE"/>
    <x v="9"/>
    <n v="285"/>
    <s v=""/>
    <n v="0"/>
    <n v="285"/>
    <n v="0"/>
    <n v="0"/>
    <n v="285"/>
  </r>
  <r>
    <s v="A558"/>
    <s v="ESLAH BASEKWAGA"/>
    <x v="9"/>
    <n v="205"/>
    <s v=""/>
    <n v="0"/>
    <n v="205"/>
    <n v="0"/>
    <n v="0"/>
    <n v="205"/>
  </r>
  <r>
    <s v="A559"/>
    <s v="ZAHID SADIC BAWA"/>
    <x v="9"/>
    <n v="165"/>
    <s v=""/>
    <n v="0"/>
    <n v="165"/>
    <n v="0"/>
    <n v="0"/>
    <n v="165"/>
  </r>
  <r>
    <s v="A560"/>
    <s v="IGNATIUS BAWEA"/>
    <x v="9"/>
    <n v="155"/>
    <s v=""/>
    <n v="0"/>
    <n v="155"/>
    <n v="0"/>
    <n v="0"/>
    <n v="155"/>
  </r>
  <r>
    <s v="A561"/>
    <s v="MICHEALA BUKARI"/>
    <x v="9"/>
    <n v="155"/>
    <s v=""/>
    <n v="0"/>
    <n v="155"/>
    <n v="0"/>
    <n v="0"/>
    <n v="155"/>
  </r>
  <r>
    <s v="A562"/>
    <s v="MAJEED DANKE"/>
    <x v="9"/>
    <n v="280"/>
    <s v=""/>
    <n v="0"/>
    <n v="280"/>
    <n v="0"/>
    <n v="0"/>
    <n v="280"/>
  </r>
  <r>
    <s v="A563"/>
    <s v="KWOWONU FATAYA"/>
    <x v="9"/>
    <n v="155"/>
    <s v=""/>
    <n v="0"/>
    <n v="155"/>
    <n v="0"/>
    <n v="0"/>
    <n v="155"/>
  </r>
  <r>
    <s v="A564"/>
    <s v="MAJIDA HARUNA"/>
    <x v="9"/>
    <n v="155"/>
    <s v=""/>
    <n v="0"/>
    <n v="155"/>
    <n v="0"/>
    <n v="0"/>
    <n v="155"/>
  </r>
  <r>
    <s v="A565"/>
    <s v="RAHINATU IDDRISU"/>
    <x v="9"/>
    <n v="155"/>
    <s v=""/>
    <n v="0"/>
    <n v="155"/>
    <n v="0"/>
    <n v="0"/>
    <n v="155"/>
  </r>
  <r>
    <s v="A566"/>
    <s v="ERICA KAMAH"/>
    <x v="9"/>
    <n v="155"/>
    <s v=""/>
    <n v="0"/>
    <n v="155"/>
    <n v="0"/>
    <n v="0"/>
    <n v="155"/>
  </r>
  <r>
    <s v="A567"/>
    <s v="EPHRAIM KAPAH"/>
    <x v="9"/>
    <n v="305"/>
    <s v=""/>
    <n v="0"/>
    <n v="305"/>
    <n v="0"/>
    <n v="0"/>
    <n v="305"/>
  </r>
  <r>
    <s v="A568"/>
    <s v="JULIUS KUNIBA"/>
    <x v="9"/>
    <n v="155"/>
    <s v=""/>
    <n v="0"/>
    <n v="155"/>
    <n v="0"/>
    <n v="0"/>
    <n v="155"/>
  </r>
  <r>
    <s v="A569"/>
    <s v="LEVINIA KUSSIBA"/>
    <x v="9"/>
    <n v="860"/>
    <s v=""/>
    <n v="0"/>
    <n v="860"/>
    <n v="0"/>
    <n v="0"/>
    <n v="860"/>
  </r>
  <r>
    <s v="A570"/>
    <s v="JESSICA KWOYIRE"/>
    <x v="9"/>
    <n v="155"/>
    <s v=""/>
    <n v="0"/>
    <n v="155"/>
    <n v="0"/>
    <n v="0"/>
    <n v="155"/>
  </r>
  <r>
    <s v="A571"/>
    <s v="ENOS MAMBISI"/>
    <x v="9"/>
    <n v="155"/>
    <s v=""/>
    <n v="0"/>
    <n v="155"/>
    <n v="0"/>
    <n v="0"/>
    <n v="155"/>
  </r>
  <r>
    <s v="A572"/>
    <s v="WALTER .A. MINYILA"/>
    <x v="9"/>
    <n v="155"/>
    <s v=""/>
    <n v="0"/>
    <n v="155"/>
    <n v="0"/>
    <n v="0"/>
    <n v="155"/>
  </r>
  <r>
    <s v="A573"/>
    <s v="EMMANUELLA MADUNNA"/>
    <x v="9"/>
    <n v="185"/>
    <s v=""/>
    <n v="0"/>
    <n v="185"/>
    <n v="0"/>
    <n v="0"/>
    <n v="185"/>
  </r>
  <r>
    <s v="A574"/>
    <s v="GRACE MOHAMMED"/>
    <x v="9"/>
    <n v="195"/>
    <s v=""/>
    <n v="0"/>
    <n v="195"/>
    <n v="0"/>
    <n v="0"/>
    <n v="195"/>
  </r>
  <r>
    <s v="A575"/>
    <s v="STELLA NBII"/>
    <x v="9"/>
    <n v="155"/>
    <s v=""/>
    <n v="0"/>
    <n v="155"/>
    <n v="0"/>
    <n v="0"/>
    <n v="155"/>
  </r>
  <r>
    <s v="A576"/>
    <s v="REGINA NIENU"/>
    <x v="9"/>
    <n v="405"/>
    <s v=""/>
    <n v="0"/>
    <n v="405"/>
    <n v="0"/>
    <n v="0"/>
    <n v="405"/>
  </r>
  <r>
    <s v="A577"/>
    <s v="GODFRED NIMINYE"/>
    <x v="9"/>
    <n v="155"/>
    <s v=""/>
    <n v="0"/>
    <n v="155"/>
    <n v="0"/>
    <n v="0"/>
    <n v="155"/>
  </r>
  <r>
    <s v="A578"/>
    <s v="NELSON NYAABA"/>
    <x v="9"/>
    <n v="155"/>
    <s v=""/>
    <n v="0"/>
    <n v="155"/>
    <n v="0"/>
    <n v="0"/>
    <n v="155"/>
  </r>
  <r>
    <s v="A579"/>
    <s v="VERONICA ADANIGNA"/>
    <x v="9"/>
    <n v="160"/>
    <s v=""/>
    <n v="0"/>
    <n v="160"/>
    <n v="0"/>
    <n v="0"/>
    <n v="160"/>
  </r>
  <r>
    <s v="A580"/>
    <s v="MUNKAILA SADAT"/>
    <x v="9"/>
    <n v="155"/>
    <s v=""/>
    <n v="0"/>
    <n v="155"/>
    <n v="0"/>
    <n v="0"/>
    <n v="155"/>
  </r>
  <r>
    <s v="A581"/>
    <s v="KING-CAESAR SANTUAH"/>
    <x v="9"/>
    <n v="355"/>
    <s v=""/>
    <n v="0"/>
    <n v="355"/>
    <n v="0"/>
    <n v="0"/>
    <n v="355"/>
  </r>
  <r>
    <s v="A582"/>
    <s v="BRIGHT SEKWO"/>
    <x v="9"/>
    <n v="155"/>
    <s v=""/>
    <n v="0"/>
    <n v="155"/>
    <n v="0"/>
    <n v="0"/>
    <n v="155"/>
  </r>
  <r>
    <s v="A583"/>
    <s v="EUGENIA TAMAGA"/>
    <x v="9"/>
    <n v="155"/>
    <s v=""/>
    <n v="0"/>
    <n v="155"/>
    <n v="0"/>
    <n v="0"/>
    <n v="155"/>
  </r>
  <r>
    <s v="A584"/>
    <s v="JOYCE WEDAJORO"/>
    <x v="9"/>
    <n v="160"/>
    <s v=""/>
    <n v="0"/>
    <n v="160"/>
    <n v="0"/>
    <n v="0"/>
    <n v="160"/>
  </r>
  <r>
    <s v="A585"/>
    <s v="NATHANIEL WEFOGE"/>
    <x v="9"/>
    <n v="155"/>
    <s v=""/>
    <n v="0"/>
    <n v="155"/>
    <n v="0"/>
    <n v="0"/>
    <n v="155"/>
  </r>
  <r>
    <s v="A586"/>
    <s v="BACHOWIE WIIKANA"/>
    <x v="9"/>
    <n v="160"/>
    <s v=""/>
    <n v="0"/>
    <n v="160"/>
    <n v="0"/>
    <n v="0"/>
    <n v="160"/>
  </r>
  <r>
    <s v="A587"/>
    <s v="RAZAK YAKUBU"/>
    <x v="9"/>
    <n v="275"/>
    <s v=""/>
    <n v="0"/>
    <n v="275"/>
    <n v="0"/>
    <n v="0"/>
    <n v="275"/>
  </r>
  <r>
    <s v="A588"/>
    <s v="NATHAN ZEMTAANE"/>
    <x v="9"/>
    <n v="155"/>
    <s v=""/>
    <n v="0"/>
    <n v="155"/>
    <n v="0"/>
    <n v="0"/>
    <n v="155"/>
  </r>
  <r>
    <s v="A589"/>
    <s v="ESMOND S. AFFORTEY"/>
    <x v="10"/>
    <n v="205"/>
    <s v=""/>
    <n v="0"/>
    <n v="205"/>
    <n v="0"/>
    <n v="0"/>
    <n v="205"/>
  </r>
  <r>
    <s v="A590"/>
    <s v="YASHIMEEN ABUBAKARI"/>
    <x v="10"/>
    <n v="330"/>
    <s v=""/>
    <n v="0"/>
    <n v="330"/>
    <n v="0"/>
    <n v="0"/>
    <n v="330"/>
  </r>
  <r>
    <s v="A591"/>
    <s v="FIDOUS ABUDULAI"/>
    <x v="10"/>
    <n v="205"/>
    <s v=""/>
    <n v="0"/>
    <n v="205"/>
    <n v="0"/>
    <n v="0"/>
    <n v="205"/>
  </r>
  <r>
    <s v="A592"/>
    <s v="SHADRACH ADDA"/>
    <x v="10"/>
    <n v="280"/>
    <s v=""/>
    <n v="0"/>
    <n v="280"/>
    <n v="0"/>
    <n v="0"/>
    <n v="280"/>
  </r>
  <r>
    <s v="A593"/>
    <s v="ELIZABETH ADEGEWINE"/>
    <x v="10"/>
    <n v="205"/>
    <s v=""/>
    <n v="0"/>
    <n v="205"/>
    <n v="0"/>
    <n v="0"/>
    <n v="205"/>
  </r>
  <r>
    <s v="A594"/>
    <s v="JULIANA ADENKIA"/>
    <x v="10"/>
    <n v="205"/>
    <s v=""/>
    <n v="0"/>
    <n v="205"/>
    <n v="0"/>
    <n v="0"/>
    <n v="205"/>
  </r>
  <r>
    <s v="A595"/>
    <s v="HAMZA ADIVILA"/>
    <x v="10"/>
    <n v="215"/>
    <s v=""/>
    <n v="0"/>
    <n v="215"/>
    <n v="0"/>
    <n v="0"/>
    <n v="215"/>
  </r>
  <r>
    <s v="A596"/>
    <s v="ANTHOINETTE AGEMINA"/>
    <x v="10"/>
    <n v="230"/>
    <s v=""/>
    <n v="0"/>
    <n v="230"/>
    <n v="0"/>
    <n v="0"/>
    <n v="230"/>
  </r>
  <r>
    <s v="A597"/>
    <s v="JAMES AJEGEWE"/>
    <x v="10"/>
    <n v="205"/>
    <s v=""/>
    <n v="0"/>
    <n v="205"/>
    <n v="0"/>
    <n v="0"/>
    <n v="205"/>
  </r>
  <r>
    <s v="A598"/>
    <s v="COLLINS AKABATI"/>
    <x v="10"/>
    <n v="330"/>
    <s v=""/>
    <n v="0"/>
    <n v="330"/>
    <n v="0"/>
    <n v="0"/>
    <n v="330"/>
  </r>
  <r>
    <s v="A599"/>
    <s v="ABUBAKARI BLESS AKEWELEI"/>
    <x v="10"/>
    <n v="235"/>
    <s v=""/>
    <n v="0"/>
    <n v="235"/>
    <n v="0"/>
    <n v="0"/>
    <n v="235"/>
  </r>
  <r>
    <s v="A600"/>
    <s v="HENRRITA AKIBASE"/>
    <x v="10"/>
    <n v="205"/>
    <s v=""/>
    <n v="0"/>
    <n v="205"/>
    <n v="0"/>
    <n v="0"/>
    <n v="205"/>
  </r>
  <r>
    <s v="A601"/>
    <s v="MERCY AKIWELEI"/>
    <x v="10"/>
    <n v="355"/>
    <s v=""/>
    <n v="0"/>
    <n v="355"/>
    <n v="0"/>
    <n v="0"/>
    <n v="355"/>
  </r>
  <r>
    <s v="A602"/>
    <s v="SEGIOUS AKULIGA"/>
    <x v="10"/>
    <n v="330"/>
    <s v=""/>
    <n v="0"/>
    <n v="330"/>
    <n v="0"/>
    <n v="0"/>
    <n v="330"/>
  </r>
  <r>
    <s v="A603"/>
    <s v="BLESSING AKUMZERA"/>
    <x v="10"/>
    <n v="285"/>
    <s v=""/>
    <n v="0"/>
    <n v="285"/>
    <n v="0"/>
    <n v="0"/>
    <n v="285"/>
  </r>
  <r>
    <s v="A604"/>
    <s v="GERALD AYENTOME"/>
    <x v="10"/>
    <n v="325"/>
    <s v=""/>
    <n v="0"/>
    <n v="325"/>
    <n v="0"/>
    <n v="0"/>
    <n v="325"/>
  </r>
  <r>
    <s v="A605"/>
    <s v="EMMANUEL AYIWOLI"/>
    <x v="10"/>
    <n v="330"/>
    <s v=""/>
    <n v="0"/>
    <n v="330"/>
    <n v="0"/>
    <n v="0"/>
    <n v="330"/>
  </r>
  <r>
    <s v="A606"/>
    <s v="MEMUNATU ISSAH"/>
    <x v="10"/>
    <n v="330"/>
    <s v=""/>
    <n v="0"/>
    <n v="330"/>
    <n v="0"/>
    <n v="0"/>
    <n v="330"/>
  </r>
  <r>
    <s v="A607"/>
    <s v="VITUS AKWOTEGA"/>
    <x v="10"/>
    <n v="205"/>
    <s v=""/>
    <n v="0"/>
    <n v="205"/>
    <n v="0"/>
    <n v="0"/>
    <n v="205"/>
  </r>
  <r>
    <s v="A608"/>
    <s v="FAVOUR TOLUWANI ALAO"/>
    <x v="10"/>
    <n v="215"/>
    <s v=""/>
    <n v="0"/>
    <n v="215"/>
    <n v="0"/>
    <n v="0"/>
    <n v="215"/>
  </r>
  <r>
    <s v="A609"/>
    <s v="THEELMA ANANZORE"/>
    <x v="10"/>
    <n v="205"/>
    <s v=""/>
    <n v="0"/>
    <n v="205"/>
    <n v="0"/>
    <n v="0"/>
    <n v="205"/>
  </r>
  <r>
    <s v="A610"/>
    <s v="EDEN ANE"/>
    <x v="10"/>
    <n v="205"/>
    <s v=""/>
    <n v="0"/>
    <n v="205"/>
    <n v="0"/>
    <n v="0"/>
    <n v="205"/>
  </r>
  <r>
    <s v="A611"/>
    <s v="GABRIEL APIINA"/>
    <x v="10"/>
    <n v="205"/>
    <s v=""/>
    <n v="0"/>
    <n v="205"/>
    <n v="0"/>
    <n v="0"/>
    <n v="205"/>
  </r>
  <r>
    <s v="A612"/>
    <s v="SAMADU ASAANA"/>
    <x v="10"/>
    <n v="335"/>
    <s v=""/>
    <n v="0"/>
    <n v="335"/>
    <n v="0"/>
    <n v="0"/>
    <n v="335"/>
  </r>
  <r>
    <s v="A613"/>
    <s v="VERA ASANGKAME"/>
    <x v="10"/>
    <n v="205"/>
    <s v=""/>
    <n v="0"/>
    <n v="205"/>
    <n v="0"/>
    <n v="0"/>
    <n v="205"/>
  </r>
  <r>
    <s v="A614"/>
    <s v="ANTHONY ATIAYERE"/>
    <x v="10"/>
    <n v="200"/>
    <s v=""/>
    <n v="0"/>
    <n v="200"/>
    <n v="0"/>
    <n v="0"/>
    <n v="200"/>
  </r>
  <r>
    <s v="A615"/>
    <s v="RANDY ATOYA"/>
    <x v="10"/>
    <n v="210"/>
    <s v=""/>
    <n v="0"/>
    <n v="210"/>
    <n v="0"/>
    <n v="0"/>
    <n v="210"/>
  </r>
  <r>
    <s v="A616"/>
    <s v="ELTEN AVIO"/>
    <x v="10"/>
    <n v="205"/>
    <s v=""/>
    <n v="0"/>
    <n v="205"/>
    <n v="0"/>
    <n v="0"/>
    <n v="205"/>
  </r>
  <r>
    <s v="A617"/>
    <s v="GLORIA .A. AWAFO"/>
    <x v="10"/>
    <n v="240"/>
    <s v=""/>
    <n v="0"/>
    <n v="240"/>
    <n v="0"/>
    <n v="0"/>
    <n v="240"/>
  </r>
  <r>
    <s v="A618"/>
    <s v="LAVENDA AWAYIRE"/>
    <x v="10"/>
    <n v="230"/>
    <s v=""/>
    <n v="0"/>
    <n v="230"/>
    <n v="0"/>
    <n v="0"/>
    <n v="230"/>
  </r>
  <r>
    <s v="A619"/>
    <s v="IRENE AWOPOLE"/>
    <x v="10"/>
    <n v="515"/>
    <s v=""/>
    <n v="0"/>
    <n v="515"/>
    <n v="0"/>
    <n v="0"/>
    <n v="515"/>
  </r>
  <r>
    <s v="A620"/>
    <s v="DELILAH AYEGEDUUM"/>
    <x v="10"/>
    <n v="205"/>
    <s v=""/>
    <n v="0"/>
    <n v="205"/>
    <n v="0"/>
    <n v="0"/>
    <n v="205"/>
  </r>
  <r>
    <s v="A621"/>
    <s v="CARLOS AYELIZOYA"/>
    <x v="10"/>
    <n v="205"/>
    <s v=""/>
    <n v="0"/>
    <n v="205"/>
    <n v="0"/>
    <n v="0"/>
    <n v="205"/>
  </r>
  <r>
    <s v="A622"/>
    <s v="JONATHAN AYEREBAGYEA"/>
    <x v="10"/>
    <n v="205"/>
    <s v=""/>
    <n v="0"/>
    <n v="205"/>
    <n v="0"/>
    <n v="0"/>
    <n v="205"/>
  </r>
  <r>
    <s v="A623"/>
    <s v="BATLAS AYEREKE"/>
    <x v="10"/>
    <n v="205"/>
    <s v=""/>
    <n v="0"/>
    <n v="205"/>
    <n v="0"/>
    <n v="0"/>
    <n v="205"/>
  </r>
  <r>
    <s v="A624"/>
    <s v="GERALD AYINTIME"/>
    <x v="10"/>
    <n v="335"/>
    <s v=""/>
    <n v="0"/>
    <n v="335"/>
    <n v="0"/>
    <n v="0"/>
    <n v="335"/>
  </r>
  <r>
    <s v="A625"/>
    <s v="MIRIAM AZIGWE"/>
    <x v="10"/>
    <n v="205"/>
    <s v=""/>
    <n v="0"/>
    <n v="205"/>
    <n v="0"/>
    <n v="0"/>
    <n v="205"/>
  </r>
  <r>
    <s v="A626"/>
    <s v="ZAKIATU AZIZ"/>
    <x v="10"/>
    <n v="205"/>
    <s v=""/>
    <n v="0"/>
    <n v="205"/>
    <n v="0"/>
    <n v="0"/>
    <n v="205"/>
  </r>
  <r>
    <s v="A627"/>
    <s v="NATHANIEL AZUAH"/>
    <x v="10"/>
    <n v="265"/>
    <s v=""/>
    <n v="0"/>
    <n v="265"/>
    <n v="0"/>
    <n v="0"/>
    <n v="265"/>
  </r>
  <r>
    <s v="A628"/>
    <s v="HELLENA BATABONGA"/>
    <x v="10"/>
    <n v="235"/>
    <s v=""/>
    <n v="0"/>
    <n v="235"/>
    <n v="0"/>
    <n v="0"/>
    <n v="235"/>
  </r>
  <r>
    <s v="A629"/>
    <s v="HANNAH BATUNGWU"/>
    <x v="10"/>
    <n v="205"/>
    <s v=""/>
    <n v="0"/>
    <n v="205"/>
    <n v="0"/>
    <n v="0"/>
    <n v="205"/>
  </r>
  <r>
    <s v="A630"/>
    <s v="ADABEGA STEPHANIE BAWE"/>
    <x v="10"/>
    <n v="205"/>
    <s v=""/>
    <n v="0"/>
    <n v="205"/>
    <n v="0"/>
    <n v="0"/>
    <n v="205"/>
  </r>
  <r>
    <s v="A631"/>
    <s v="JONATHAN BIIFOA"/>
    <x v="10"/>
    <n v="215"/>
    <s v=""/>
    <n v="0"/>
    <n v="215"/>
    <n v="0"/>
    <n v="0"/>
    <n v="215"/>
  </r>
  <r>
    <s v="A632"/>
    <s v="BRIDGET .W. BOBBIE"/>
    <x v="10"/>
    <n v="210"/>
    <s v=""/>
    <n v="0"/>
    <n v="210"/>
    <n v="0"/>
    <n v="0"/>
    <n v="210"/>
  </r>
  <r>
    <s v="A633"/>
    <s v="FRANCIS BRONI"/>
    <x v="10"/>
    <n v="205"/>
    <s v=""/>
    <n v="0"/>
    <n v="205"/>
    <n v="0"/>
    <n v="0"/>
    <n v="205"/>
  </r>
  <r>
    <s v="A634"/>
    <s v="ISSABELLA DAMBAYI"/>
    <x v="10"/>
    <n v="375"/>
    <s v=""/>
    <n v="0"/>
    <n v="375"/>
    <n v="0"/>
    <n v="0"/>
    <n v="375"/>
  </r>
  <r>
    <s v="A635"/>
    <s v="LENNOX DANLOGO"/>
    <x v="10"/>
    <n v="210"/>
    <s v=""/>
    <n v="0"/>
    <n v="210"/>
    <n v="0"/>
    <n v="0"/>
    <n v="210"/>
  </r>
  <r>
    <s v="A636"/>
    <s v="ISAAC DWONNAWONU"/>
    <x v="10"/>
    <n v="635"/>
    <s v=""/>
    <n v="0"/>
    <n v="635"/>
    <n v="0"/>
    <n v="0"/>
    <n v="635"/>
  </r>
  <r>
    <s v="A637"/>
    <s v="MABSUSATU FUSEINI"/>
    <x v="10"/>
    <n v="270"/>
    <s v=""/>
    <n v="0"/>
    <n v="270"/>
    <n v="0"/>
    <n v="0"/>
    <n v="270"/>
  </r>
  <r>
    <s v="A638"/>
    <s v="GRACE GABENA"/>
    <x v="10"/>
    <n v="455"/>
    <s v=""/>
    <n v="0"/>
    <n v="455"/>
    <n v="0"/>
    <n v="0"/>
    <n v="455"/>
  </r>
  <r>
    <s v="A639"/>
    <s v="COVENANT GANVU"/>
    <x v="10"/>
    <n v="330"/>
    <s v=""/>
    <n v="0"/>
    <n v="330"/>
    <n v="0"/>
    <n v="0"/>
    <n v="330"/>
  </r>
  <r>
    <s v="A640"/>
    <s v="DAVID GANVU"/>
    <x v="10"/>
    <n v="330"/>
    <s v=""/>
    <n v="0"/>
    <n v="330"/>
    <n v="0"/>
    <n v="0"/>
    <n v="330"/>
  </r>
  <r>
    <s v="A641"/>
    <s v="ABUBAKARI HARUNA"/>
    <x v="10"/>
    <n v="205"/>
    <s v=""/>
    <n v="0"/>
    <n v="205"/>
    <n v="0"/>
    <n v="0"/>
    <n v="205"/>
  </r>
  <r>
    <s v="A642"/>
    <s v="HABIBA IDDRISU"/>
    <x v="10"/>
    <n v="440"/>
    <s v=""/>
    <n v="0"/>
    <n v="440"/>
    <n v="0"/>
    <n v="0"/>
    <n v="440"/>
  </r>
  <r>
    <s v="A643"/>
    <s v="NAZIFA ISSAH"/>
    <x v="10"/>
    <n v="230"/>
    <s v=""/>
    <n v="0"/>
    <n v="230"/>
    <n v="0"/>
    <n v="0"/>
    <n v="230"/>
  </r>
  <r>
    <s v="A644"/>
    <s v="MARK JAGULA"/>
    <x v="10"/>
    <n v="205"/>
    <s v=""/>
    <n v="0"/>
    <n v="205"/>
    <n v="0"/>
    <n v="0"/>
    <n v="205"/>
  </r>
  <r>
    <s v="A645"/>
    <s v="ESTHER JAMPANA"/>
    <x v="10"/>
    <n v="215"/>
    <s v=""/>
    <n v="0"/>
    <n v="215"/>
    <n v="0"/>
    <n v="0"/>
    <n v="215"/>
  </r>
  <r>
    <s v="A646"/>
    <s v="EVELYN KAMANAKURU"/>
    <x v="10"/>
    <n v="355"/>
    <s v=""/>
    <n v="0"/>
    <n v="355"/>
    <n v="0"/>
    <n v="0"/>
    <n v="355"/>
  </r>
  <r>
    <s v="A647"/>
    <s v="CHARLES KAMPUSI"/>
    <x v="10"/>
    <n v="205"/>
    <s v=""/>
    <n v="0"/>
    <n v="205"/>
    <n v="0"/>
    <n v="0"/>
    <n v="205"/>
  </r>
  <r>
    <s v="A648"/>
    <s v="STANISLAUS KANSAKE"/>
    <x v="10"/>
    <n v="215"/>
    <s v=""/>
    <n v="0"/>
    <n v="215"/>
    <n v="0"/>
    <n v="0"/>
    <n v="215"/>
  </r>
  <r>
    <s v="A649"/>
    <s v="BETTY KAPORAYIRE"/>
    <x v="10"/>
    <n v="330"/>
    <s v=""/>
    <n v="0"/>
    <n v="330"/>
    <n v="0"/>
    <n v="0"/>
    <n v="330"/>
  </r>
  <r>
    <s v="A650"/>
    <s v="GIDEON KAWIRE"/>
    <x v="10"/>
    <n v="205"/>
    <s v=""/>
    <n v="0"/>
    <n v="205"/>
    <n v="0"/>
    <n v="0"/>
    <n v="205"/>
  </r>
  <r>
    <s v="A651"/>
    <s v="VIVIAN KELANA"/>
    <x v="10"/>
    <n v="295"/>
    <s v=""/>
    <n v="0"/>
    <n v="295"/>
    <n v="0"/>
    <n v="0"/>
    <n v="295"/>
  </r>
  <r>
    <s v="A652"/>
    <s v="TRACY KERIGA"/>
    <x v="10"/>
    <n v="210"/>
    <s v=""/>
    <n v="0"/>
    <n v="210"/>
    <n v="0"/>
    <n v="0"/>
    <n v="210"/>
  </r>
  <r>
    <s v="A653"/>
    <s v="ALFRED KOGANA"/>
    <x v="10"/>
    <n v="205"/>
    <s v=""/>
    <n v="0"/>
    <n v="205"/>
    <n v="0"/>
    <n v="0"/>
    <n v="205"/>
  </r>
  <r>
    <s v="A654"/>
    <s v="FELICIA KUBAMURI"/>
    <x v="10"/>
    <n v="205"/>
    <s v=""/>
    <n v="0"/>
    <n v="205"/>
    <n v="0"/>
    <n v="0"/>
    <n v="205"/>
  </r>
  <r>
    <s v="A655"/>
    <s v="STEPHANIE KWARASE"/>
    <x v="10"/>
    <n v="350"/>
    <s v=""/>
    <n v="0"/>
    <n v="350"/>
    <n v="0"/>
    <n v="0"/>
    <n v="350"/>
  </r>
  <r>
    <s v="A656"/>
    <s v="EDMOND KWOWONU"/>
    <x v="10"/>
    <n v="205"/>
    <s v=""/>
    <n v="0"/>
    <n v="205"/>
    <n v="0"/>
    <n v="0"/>
    <n v="205"/>
  </r>
  <r>
    <s v="A657"/>
    <s v="FRED LANTIA"/>
    <x v="10"/>
    <n v="355"/>
    <s v=""/>
    <n v="0"/>
    <n v="355"/>
    <n v="0"/>
    <n v="0"/>
    <n v="355"/>
  </r>
  <r>
    <s v="A658"/>
    <s v="GUFRAN LUKMAN"/>
    <x v="10"/>
    <n v="210"/>
    <s v=""/>
    <n v="0"/>
    <n v="210"/>
    <n v="0"/>
    <n v="0"/>
    <n v="210"/>
  </r>
  <r>
    <s v="A659"/>
    <s v="AARON MINYILA"/>
    <x v="10"/>
    <n v="205"/>
    <s v=""/>
    <n v="0"/>
    <n v="205"/>
    <n v="0"/>
    <n v="0"/>
    <n v="205"/>
  </r>
  <r>
    <s v="A660"/>
    <s v="ANOINTING IGANI MIVAI"/>
    <x v="10"/>
    <n v="330"/>
    <s v=""/>
    <n v="0"/>
    <n v="330"/>
    <n v="0"/>
    <n v="0"/>
    <n v="330"/>
  </r>
  <r>
    <s v="A661"/>
    <s v="AYISHETU MOHAMMED"/>
    <x v="10"/>
    <n v="205"/>
    <s v=""/>
    <n v="0"/>
    <n v="205"/>
    <n v="0"/>
    <n v="0"/>
    <n v="205"/>
  </r>
  <r>
    <s v="A662"/>
    <s v="FARIDATU MOHAMMED"/>
    <x v="10"/>
    <n v="205"/>
    <s v=""/>
    <n v="0"/>
    <n v="205"/>
    <n v="0"/>
    <n v="0"/>
    <n v="205"/>
  </r>
  <r>
    <s v="A663"/>
    <s v="SHAMAWU MOHAMMED"/>
    <x v="10"/>
    <n v="205"/>
    <s v=""/>
    <n v="0"/>
    <n v="205"/>
    <n v="0"/>
    <n v="0"/>
    <n v="205"/>
  </r>
  <r>
    <s v="A664"/>
    <s v="MUNIRATU MUSTAPHA"/>
    <x v="10"/>
    <n v="205"/>
    <s v=""/>
    <n v="0"/>
    <n v="205"/>
    <n v="0"/>
    <n v="0"/>
    <n v="205"/>
  </r>
  <r>
    <s v="A665"/>
    <s v="IBRAHIM NAHIM"/>
    <x v="10"/>
    <n v="205"/>
    <s v=""/>
    <n v="0"/>
    <n v="205"/>
    <n v="0"/>
    <n v="0"/>
    <n v="205"/>
  </r>
  <r>
    <s v="A666"/>
    <s v="AWELANA NANCY"/>
    <x v="10"/>
    <n v="330"/>
    <s v=""/>
    <n v="0"/>
    <n v="330"/>
    <n v="0"/>
    <n v="0"/>
    <n v="330"/>
  </r>
  <r>
    <s v="A667"/>
    <s v="EVANS OLANDO"/>
    <x v="10"/>
    <n v="375"/>
    <s v=""/>
    <n v="0"/>
    <n v="375"/>
    <n v="0"/>
    <n v="0"/>
    <n v="375"/>
  </r>
  <r>
    <s v="A668"/>
    <s v="SABINA SEDOCTOR"/>
    <x v="10"/>
    <n v="205"/>
    <s v=""/>
    <n v="0"/>
    <n v="205"/>
    <n v="0"/>
    <n v="0"/>
    <n v="205"/>
  </r>
  <r>
    <s v="A669"/>
    <s v="MUJAADALATU SULEMANA"/>
    <x v="10"/>
    <n v="255"/>
    <s v=""/>
    <n v="0"/>
    <n v="255"/>
    <n v="0"/>
    <n v="0"/>
    <n v="255"/>
  </r>
  <r>
    <s v="A670"/>
    <s v="NAHADATU SULEMANA"/>
    <x v="10"/>
    <n v="255"/>
    <s v=""/>
    <n v="0"/>
    <n v="255"/>
    <n v="0"/>
    <n v="0"/>
    <n v="255"/>
  </r>
  <r>
    <s v="A671"/>
    <s v="ABEL TIBURU"/>
    <x v="10"/>
    <n v="295"/>
    <s v=""/>
    <n v="0"/>
    <n v="295"/>
    <n v="0"/>
    <n v="0"/>
    <n v="295"/>
  </r>
  <r>
    <s v="A672"/>
    <s v="NOAH WEDAM"/>
    <x v="10"/>
    <n v="205"/>
    <s v=""/>
    <n v="0"/>
    <n v="205"/>
    <n v="0"/>
    <n v="0"/>
    <n v="205"/>
  </r>
  <r>
    <s v="A673"/>
    <s v="LORD-PROMISE WOBI"/>
    <x v="10"/>
    <n v="205"/>
    <s v=""/>
    <n v="0"/>
    <n v="205"/>
    <n v="0"/>
    <n v="0"/>
    <n v="205"/>
  </r>
  <r>
    <s v="A674"/>
    <s v="RUWEDATU YAKUBU"/>
    <x v="10"/>
    <n v="205"/>
    <s v=""/>
    <n v="0"/>
    <n v="205"/>
    <n v="0"/>
    <n v="0"/>
    <n v="205"/>
  </r>
  <r>
    <s v="A675"/>
    <s v="FORTUNATE ZAKARI"/>
    <x v="10"/>
    <n v="280"/>
    <s v=""/>
    <n v="0"/>
    <n v="280"/>
    <n v="0"/>
    <n v="0"/>
    <n v="280"/>
  </r>
  <r>
    <s v="A676"/>
    <s v="CAESAR ABACHING"/>
    <x v="11"/>
    <n v="205"/>
    <s v=""/>
    <n v="0"/>
    <n v="205"/>
    <n v="0"/>
    <n v="0"/>
    <n v="205"/>
  </r>
  <r>
    <s v="A677"/>
    <s v="ESTHER ABAKOM"/>
    <x v="11"/>
    <n v="205"/>
    <s v=""/>
    <n v="0"/>
    <n v="205"/>
    <n v="0"/>
    <n v="0"/>
    <n v="205"/>
  </r>
  <r>
    <s v="A678"/>
    <s v="DIANA ABAMONTUNI"/>
    <x v="11"/>
    <n v="355"/>
    <s v=""/>
    <n v="0"/>
    <n v="355"/>
    <n v="0"/>
    <n v="0"/>
    <n v="355"/>
  </r>
  <r>
    <s v="A679"/>
    <s v="SANDRA ABANI"/>
    <x v="11"/>
    <n v="280"/>
    <s v=""/>
    <n v="0"/>
    <n v="280"/>
    <n v="0"/>
    <n v="0"/>
    <n v="280"/>
  </r>
  <r>
    <s v="A680"/>
    <s v="WINIFRED ABARI"/>
    <x v="11"/>
    <n v="260"/>
    <s v=""/>
    <n v="0"/>
    <n v="260"/>
    <n v="0"/>
    <n v="0"/>
    <n v="260"/>
  </r>
  <r>
    <s v="A681"/>
    <s v="HABIBATU ABASS"/>
    <x v="11"/>
    <n v="205"/>
    <s v=""/>
    <n v="0"/>
    <n v="205"/>
    <n v="0"/>
    <n v="0"/>
    <n v="205"/>
  </r>
  <r>
    <s v="A682"/>
    <s v="ABIGAIL .W. ABCHENG"/>
    <x v="11"/>
    <n v="205"/>
    <s v=""/>
    <n v="0"/>
    <n v="205"/>
    <n v="0"/>
    <n v="0"/>
    <n v="205"/>
  </r>
  <r>
    <s v="A683"/>
    <s v="NICHOLAS ABISIBA"/>
    <x v="11"/>
    <n v="375"/>
    <s v=""/>
    <n v="0"/>
    <n v="375"/>
    <n v="0"/>
    <n v="0"/>
    <n v="375"/>
  </r>
  <r>
    <s v="A684"/>
    <s v="SYLVIA ABISIBA"/>
    <x v="11"/>
    <n v="205"/>
    <s v=""/>
    <n v="0"/>
    <n v="205"/>
    <n v="0"/>
    <n v="0"/>
    <n v="205"/>
  </r>
  <r>
    <s v="A685"/>
    <s v="PROSPER ABOLGA"/>
    <x v="11"/>
    <n v="205"/>
    <s v=""/>
    <n v="0"/>
    <n v="205"/>
    <n v="0"/>
    <n v="0"/>
    <n v="205"/>
  </r>
  <r>
    <s v="A686"/>
    <s v="VICTORIA ACHOROBE"/>
    <x v="11"/>
    <n v="205"/>
    <s v=""/>
    <n v="0"/>
    <n v="205"/>
    <n v="0"/>
    <n v="0"/>
    <n v="205"/>
  </r>
  <r>
    <s v="A687"/>
    <s v="MEMUNA ADAMS"/>
    <x v="11"/>
    <n v="375"/>
    <s v=""/>
    <n v="0"/>
    <n v="375"/>
    <n v="0"/>
    <n v="0"/>
    <n v="375"/>
  </r>
  <r>
    <s v="A688"/>
    <s v="DIVINA ADDAH"/>
    <x v="11"/>
    <n v="285"/>
    <s v=""/>
    <n v="0"/>
    <n v="285"/>
    <n v="0"/>
    <n v="0"/>
    <n v="285"/>
  </r>
  <r>
    <s v="A689"/>
    <s v="CLEVER ADELIYA"/>
    <x v="11"/>
    <n v="210"/>
    <s v=""/>
    <n v="0"/>
    <n v="210"/>
    <n v="0"/>
    <n v="0"/>
    <n v="210"/>
  </r>
  <r>
    <s v="A690"/>
    <s v="AL-WALLID ADIVI,LA"/>
    <x v="11"/>
    <n v="205"/>
    <s v=""/>
    <n v="0"/>
    <n v="205"/>
    <n v="0"/>
    <n v="0"/>
    <n v="205"/>
  </r>
  <r>
    <s v="A691"/>
    <s v="CYNCLESIA ADONGO"/>
    <x v="11"/>
    <n v="205"/>
    <s v=""/>
    <n v="0"/>
    <n v="205"/>
    <n v="0"/>
    <n v="0"/>
    <n v="205"/>
  </r>
  <r>
    <s v="A692"/>
    <s v="KARL ADONGO ADUAH"/>
    <x v="11"/>
    <n v="205"/>
    <s v=""/>
    <n v="0"/>
    <n v="205"/>
    <n v="0"/>
    <n v="0"/>
    <n v="205"/>
  </r>
  <r>
    <s v="A693"/>
    <s v="KABA DAMIEN ADUAH"/>
    <x v="11"/>
    <n v="490"/>
    <s v=""/>
    <n v="0"/>
    <n v="490"/>
    <n v="0"/>
    <n v="0"/>
    <n v="490"/>
  </r>
  <r>
    <s v="A694"/>
    <s v="HERBET AFFAH"/>
    <x v="11"/>
    <n v="205"/>
    <s v=""/>
    <n v="0"/>
    <n v="205"/>
    <n v="0"/>
    <n v="0"/>
    <n v="205"/>
  </r>
  <r>
    <s v="A695"/>
    <s v="ERASMUS AFFOTEY-SAM"/>
    <x v="11"/>
    <n v="205"/>
    <s v=""/>
    <n v="0"/>
    <n v="205"/>
    <n v="0"/>
    <n v="0"/>
    <n v="205"/>
  </r>
  <r>
    <s v="A696"/>
    <s v="DIVINE AGEBOBA"/>
    <x v="11"/>
    <n v="205"/>
    <s v=""/>
    <n v="0"/>
    <n v="205"/>
    <n v="0"/>
    <n v="0"/>
    <n v="205"/>
  </r>
  <r>
    <s v="A697"/>
    <s v="ANITA AJEGEWE"/>
    <x v="11"/>
    <n v="208"/>
    <s v=""/>
    <n v="0"/>
    <n v="208"/>
    <n v="0"/>
    <n v="0"/>
    <n v="208"/>
  </r>
  <r>
    <s v="A698"/>
    <s v="AUSLAR AJEYEI"/>
    <x v="11"/>
    <n v="205"/>
    <s v=""/>
    <n v="0"/>
    <n v="205"/>
    <n v="0"/>
    <n v="0"/>
    <n v="205"/>
  </r>
  <r>
    <s v="A699"/>
    <s v="LINDA AKANLISI"/>
    <x v="11"/>
    <n v="205"/>
    <s v=""/>
    <n v="0"/>
    <n v="205"/>
    <n v="0"/>
    <n v="0"/>
    <n v="205"/>
  </r>
  <r>
    <s v="A700"/>
    <s v="NICHOLAS AKANSOGE"/>
    <x v="11"/>
    <n v="210"/>
    <s v=""/>
    <n v="0"/>
    <n v="210"/>
    <n v="0"/>
    <n v="0"/>
    <n v="210"/>
  </r>
  <r>
    <s v="A701"/>
    <s v="ABIGAIL AKERASU"/>
    <x v="11"/>
    <n v="355"/>
    <s v=""/>
    <n v="0"/>
    <n v="355"/>
    <n v="0"/>
    <n v="0"/>
    <n v="355"/>
  </r>
  <r>
    <s v="A702"/>
    <s v="JULIUS AKURUGU"/>
    <x v="11"/>
    <n v="445"/>
    <s v=""/>
    <n v="0"/>
    <n v="445"/>
    <n v="0"/>
    <n v="0"/>
    <n v="445"/>
  </r>
  <r>
    <s v="A703"/>
    <s v="JOSEPH AKURUNPO"/>
    <x v="11"/>
    <n v="375"/>
    <s v=""/>
    <n v="0"/>
    <n v="375"/>
    <n v="0"/>
    <n v="0"/>
    <n v="375"/>
  </r>
  <r>
    <s v="A704"/>
    <s v="MANASSEH AKWOWOGE"/>
    <x v="11"/>
    <n v="205"/>
    <s v=""/>
    <n v="0"/>
    <n v="205"/>
    <n v="0"/>
    <n v="0"/>
    <n v="205"/>
  </r>
  <r>
    <s v="A705"/>
    <s v="AMINA ALHASSAN"/>
    <x v="11"/>
    <n v="205"/>
    <s v=""/>
    <n v="0"/>
    <n v="205"/>
    <n v="0"/>
    <n v="0"/>
    <n v="205"/>
  </r>
  <r>
    <s v="A706"/>
    <s v="ELPHEGE ALOAH"/>
    <x v="11"/>
    <n v="205"/>
    <s v=""/>
    <n v="0"/>
    <n v="205"/>
    <n v="0"/>
    <n v="0"/>
    <n v="205"/>
  </r>
  <r>
    <s v="A707"/>
    <s v="ALBERT ALOSEBUNO"/>
    <x v="11"/>
    <n v="205"/>
    <s v=""/>
    <n v="0"/>
    <n v="205"/>
    <n v="0"/>
    <n v="0"/>
    <n v="205"/>
  </r>
  <r>
    <s v="A708"/>
    <s v="ALBERTA ALOSEBUNO"/>
    <x v="11"/>
    <n v="205"/>
    <s v=""/>
    <n v="0"/>
    <n v="205"/>
    <n v="0"/>
    <n v="0"/>
    <n v="205"/>
  </r>
  <r>
    <s v="A709"/>
    <s v="ISSAKA AMMED"/>
    <x v="11"/>
    <n v="375"/>
    <s v=""/>
    <n v="0"/>
    <n v="375"/>
    <n v="0"/>
    <n v="0"/>
    <n v="375"/>
  </r>
  <r>
    <s v="A710"/>
    <s v="ELIJAH ANANGA"/>
    <x v="11"/>
    <n v="385"/>
    <s v=""/>
    <n v="0"/>
    <n v="385"/>
    <n v="0"/>
    <n v="0"/>
    <n v="385"/>
  </r>
  <r>
    <s v="A711"/>
    <s v="VALENTINA ANEATI"/>
    <x v="11"/>
    <n v="320"/>
    <s v=""/>
    <n v="0"/>
    <n v="320"/>
    <n v="0"/>
    <n v="0"/>
    <n v="320"/>
  </r>
  <r>
    <s v="A712"/>
    <s v="OTHNIEL APOYA"/>
    <x v="11"/>
    <n v="205"/>
    <s v=""/>
    <n v="0"/>
    <n v="205"/>
    <n v="0"/>
    <n v="0"/>
    <n v="205"/>
  </r>
  <r>
    <s v="A713"/>
    <s v="DIANA ASAA"/>
    <x v="11"/>
    <n v="205"/>
    <s v=""/>
    <n v="0"/>
    <n v="205"/>
    <n v="0"/>
    <n v="0"/>
    <n v="205"/>
  </r>
  <r>
    <s v="A714"/>
    <s v="EDMOND ASENA"/>
    <x v="11"/>
    <n v="205"/>
    <s v=""/>
    <n v="0"/>
    <n v="205"/>
    <n v="0"/>
    <n v="0"/>
    <n v="205"/>
  </r>
  <r>
    <s v="A715"/>
    <s v="ROSALINE ASETIMI"/>
    <x v="11"/>
    <n v="285"/>
    <s v=""/>
    <n v="0"/>
    <n v="285"/>
    <n v="0"/>
    <n v="0"/>
    <n v="285"/>
  </r>
  <r>
    <s v="A716"/>
    <s v="VICTORIA ASINAH"/>
    <x v="11"/>
    <n v="205"/>
    <s v=""/>
    <n v="0"/>
    <n v="205"/>
    <n v="0"/>
    <n v="0"/>
    <n v="205"/>
  </r>
  <r>
    <s v="A717"/>
    <s v="JEFFERY KING ATIGSI"/>
    <x v="11"/>
    <n v="245"/>
    <s v=""/>
    <n v="0"/>
    <n v="245"/>
    <n v="0"/>
    <n v="0"/>
    <n v="245"/>
  </r>
  <r>
    <s v="A718"/>
    <s v="JOSEPH ATINGA"/>
    <x v="11"/>
    <n v="210"/>
    <s v=""/>
    <n v="0"/>
    <n v="210"/>
    <n v="0"/>
    <n v="0"/>
    <n v="210"/>
  </r>
  <r>
    <s v="A719"/>
    <s v="EDINA ATINGANE"/>
    <x v="11"/>
    <n v="375"/>
    <s v=""/>
    <n v="0"/>
    <n v="375"/>
    <n v="0"/>
    <n v="0"/>
    <n v="375"/>
  </r>
  <r>
    <s v="A720"/>
    <s v="CHARLOTTE ATOGEDEWE"/>
    <x v="11"/>
    <n v="205"/>
    <s v=""/>
    <n v="0"/>
    <n v="205"/>
    <n v="0"/>
    <n v="0"/>
    <n v="205"/>
  </r>
  <r>
    <s v="A721"/>
    <s v="RAFIATU AWAL"/>
    <x v="11"/>
    <n v="205"/>
    <s v=""/>
    <n v="0"/>
    <n v="205"/>
    <n v="0"/>
    <n v="0"/>
    <n v="205"/>
  </r>
  <r>
    <s v="A722"/>
    <s v="GEORGINA AWENDIBEY"/>
    <x v="11"/>
    <n v="205"/>
    <s v=""/>
    <n v="0"/>
    <n v="205"/>
    <n v="0"/>
    <n v="0"/>
    <n v="205"/>
  </r>
  <r>
    <s v="A723"/>
    <s v="STEPHEN AWINGURA"/>
    <x v="11"/>
    <n v="200"/>
    <s v=""/>
    <n v="0"/>
    <n v="200"/>
    <n v="0"/>
    <n v="0"/>
    <n v="200"/>
  </r>
  <r>
    <s v="A724"/>
    <s v="EBENEZER AYAGA"/>
    <x v="11"/>
    <n v="205"/>
    <s v=""/>
    <n v="0"/>
    <n v="205"/>
    <n v="0"/>
    <n v="0"/>
    <n v="205"/>
  </r>
  <r>
    <s v="A725"/>
    <s v="JESSICA AYIREBAGYEA"/>
    <x v="11"/>
    <n v="205"/>
    <s v=""/>
    <n v="0"/>
    <n v="205"/>
    <n v="0"/>
    <n v="0"/>
    <n v="205"/>
  </r>
  <r>
    <s v="A726"/>
    <s v="LAWRENCIA AZAGESIYA"/>
    <x v="11"/>
    <n v="205"/>
    <s v=""/>
    <n v="0"/>
    <n v="205"/>
    <n v="0"/>
    <n v="0"/>
    <n v="205"/>
  </r>
  <r>
    <s v="A727"/>
    <s v="SILAS BABONGYIRE"/>
    <x v="11"/>
    <n v="375"/>
    <s v=""/>
    <n v="0"/>
    <n v="375"/>
    <n v="0"/>
    <n v="0"/>
    <n v="375"/>
  </r>
  <r>
    <s v="A728"/>
    <s v="RACHAEL AFARATI ATINKABISA"/>
    <x v="11"/>
    <n v="205"/>
    <s v=""/>
    <n v="0"/>
    <n v="205"/>
    <n v="0"/>
    <n v="0"/>
    <n v="205"/>
  </r>
  <r>
    <s v="A729"/>
    <s v="FREDRICK BAJUAWOTA"/>
    <x v="11"/>
    <n v="205"/>
    <s v=""/>
    <n v="0"/>
    <n v="205"/>
    <n v="0"/>
    <n v="0"/>
    <n v="205"/>
  </r>
  <r>
    <s v="A730"/>
    <s v="STANLEY .W. BAKEBE"/>
    <x v="11"/>
    <n v="205"/>
    <s v=""/>
    <n v="0"/>
    <n v="205"/>
    <n v="0"/>
    <n v="0"/>
    <n v="205"/>
  </r>
  <r>
    <s v="A731"/>
    <s v="EIDA .N. BATUNG"/>
    <x v="11"/>
    <n v="205"/>
    <s v=""/>
    <n v="0"/>
    <n v="205"/>
    <n v="0"/>
    <n v="0"/>
    <n v="205"/>
  </r>
  <r>
    <s v="A732"/>
    <s v="SYLVIA BOOM"/>
    <x v="11"/>
    <n v="205"/>
    <s v=""/>
    <n v="0"/>
    <n v="205"/>
    <n v="0"/>
    <n v="0"/>
    <n v="205"/>
  </r>
  <r>
    <s v="A733"/>
    <s v="SAKINATU SYMON BUKARI"/>
    <x v="11"/>
    <n v="285"/>
    <s v=""/>
    <n v="0"/>
    <n v="285"/>
    <n v="0"/>
    <n v="0"/>
    <n v="285"/>
  </r>
  <r>
    <s v="A734"/>
    <s v="NINA CHATIO"/>
    <x v="11"/>
    <n v="415"/>
    <s v=""/>
    <n v="0"/>
    <n v="415"/>
    <n v="0"/>
    <n v="0"/>
    <n v="415"/>
  </r>
  <r>
    <s v="A735"/>
    <s v="GABRIEL CHIRAGIA"/>
    <x v="11"/>
    <n v="205"/>
    <s v=""/>
    <n v="0"/>
    <n v="205"/>
    <n v="0"/>
    <n v="0"/>
    <n v="205"/>
  </r>
  <r>
    <s v="A736"/>
    <s v="OBED .W. DANLOGO"/>
    <x v="11"/>
    <n v="405"/>
    <s v=""/>
    <n v="0"/>
    <n v="405"/>
    <n v="0"/>
    <n v="0"/>
    <n v="405"/>
  </r>
  <r>
    <s v="A737"/>
    <s v="CHRISTIANA DONGTARA"/>
    <x v="11"/>
    <n v="205"/>
    <s v=""/>
    <n v="0"/>
    <n v="205"/>
    <n v="0"/>
    <n v="0"/>
    <n v="205"/>
  </r>
  <r>
    <s v="A738"/>
    <s v="EMMANUEL KWAKU BANTA"/>
    <x v="11"/>
    <n v="250"/>
    <s v=""/>
    <n v="0"/>
    <n v="250"/>
    <n v="0"/>
    <n v="0"/>
    <n v="250"/>
  </r>
  <r>
    <s v="A739"/>
    <s v="COLLINS JUJUGENIA"/>
    <x v="11"/>
    <n v="205"/>
    <s v=""/>
    <n v="0"/>
    <n v="205"/>
    <n v="0"/>
    <n v="0"/>
    <n v="205"/>
  </r>
  <r>
    <s v="A740"/>
    <s v="MALVIN JUJUGENIA"/>
    <x v="11"/>
    <n v="530"/>
    <s v=""/>
    <n v="0"/>
    <n v="530"/>
    <n v="0"/>
    <n v="0"/>
    <n v="530"/>
  </r>
  <r>
    <s v="A741"/>
    <s v="NINA CHATIO"/>
    <x v="11"/>
    <n v="545"/>
    <s v=""/>
    <n v="0"/>
    <n v="545"/>
    <n v="0"/>
    <n v="0"/>
    <n v="545"/>
  </r>
  <r>
    <s v="A742"/>
    <s v="MALVIN .W. KAMBONGA"/>
    <x v="11"/>
    <n v="205"/>
    <s v=""/>
    <n v="0"/>
    <n v="205"/>
    <n v="0"/>
    <n v="0"/>
    <n v="205"/>
  </r>
  <r>
    <s v="A743"/>
    <s v="HENRY .W. KAMBOYURE"/>
    <x v="11"/>
    <n v="205"/>
    <s v=""/>
    <n v="0"/>
    <n v="205"/>
    <n v="0"/>
    <n v="0"/>
    <n v="205"/>
  </r>
  <r>
    <s v="A744"/>
    <s v="BRIGHT KAMPOE"/>
    <x v="11"/>
    <n v="205"/>
    <s v=""/>
    <n v="0"/>
    <n v="205"/>
    <n v="0"/>
    <n v="0"/>
    <n v="205"/>
  </r>
  <r>
    <s v="A745"/>
    <s v="ELIZABETH KUDABADIM"/>
    <x v="11"/>
    <n v="205"/>
    <s v=""/>
    <n v="0"/>
    <n v="205"/>
    <n v="0"/>
    <n v="0"/>
    <n v="205"/>
  </r>
  <r>
    <s v="A746"/>
    <s v="RAINER KUKEI"/>
    <x v="11"/>
    <n v="320"/>
    <s v=""/>
    <n v="0"/>
    <n v="320"/>
    <n v="0"/>
    <n v="0"/>
    <n v="320"/>
  </r>
  <r>
    <s v="A747"/>
    <s v="CECIL KWARASE"/>
    <x v="11"/>
    <n v="260"/>
    <s v=""/>
    <n v="0"/>
    <n v="260"/>
    <n v="0"/>
    <n v="0"/>
    <n v="260"/>
  </r>
  <r>
    <s v="A748"/>
    <s v="PIUS KWARASE"/>
    <x v="11"/>
    <n v="545"/>
    <s v=""/>
    <n v="0"/>
    <n v="545"/>
    <n v="0"/>
    <n v="0"/>
    <n v="545"/>
  </r>
  <r>
    <s v="A749"/>
    <s v="ISAAC LANYOH"/>
    <x v="11"/>
    <n v="545"/>
    <s v=""/>
    <n v="0"/>
    <n v="545"/>
    <n v="0"/>
    <n v="0"/>
    <n v="545"/>
  </r>
  <r>
    <s v="A750"/>
    <s v="ZAKIATU MUMUNI"/>
    <x v="11"/>
    <n v="205"/>
    <s v=""/>
    <n v="0"/>
    <n v="205"/>
    <n v="0"/>
    <n v="0"/>
    <n v="205"/>
  </r>
  <r>
    <s v="A751"/>
    <s v="BENICE NIAJAGE"/>
    <x v="11"/>
    <n v="410"/>
    <s v=""/>
    <n v="0"/>
    <n v="410"/>
    <n v="0"/>
    <n v="0"/>
    <n v="410"/>
  </r>
  <r>
    <s v="A752"/>
    <s v="REJOICE NIENU"/>
    <x v="11"/>
    <n v="740"/>
    <s v=""/>
    <n v="0"/>
    <n v="740"/>
    <n v="0"/>
    <n v="0"/>
    <n v="740"/>
  </r>
  <r>
    <s v="A753"/>
    <s v="APAM NYALANTA"/>
    <x v="11"/>
    <n v="215"/>
    <s v=""/>
    <n v="0"/>
    <n v="215"/>
    <n v="0"/>
    <n v="0"/>
    <n v="215"/>
  </r>
  <r>
    <s v="A754"/>
    <s v="DONALD APELIM"/>
    <x v="11"/>
    <n v="375"/>
    <s v=""/>
    <n v="0"/>
    <n v="375"/>
    <n v="0"/>
    <n v="0"/>
    <n v="375"/>
  </r>
  <r>
    <s v="A755"/>
    <s v="EDMOND PWAYIGA"/>
    <x v="11"/>
    <n v="315"/>
    <s v=""/>
    <n v="0"/>
    <n v="315"/>
    <n v="0"/>
    <n v="0"/>
    <n v="315"/>
  </r>
  <r>
    <s v="A756"/>
    <s v="ALUU RUDOLF"/>
    <x v="11"/>
    <n v="235"/>
    <s v=""/>
    <n v="0"/>
    <n v="235"/>
    <n v="0"/>
    <n v="0"/>
    <n v="235"/>
  </r>
  <r>
    <s v="A757"/>
    <s v="VICTOR SAKIYA"/>
    <x v="11"/>
    <n v="205"/>
    <s v=""/>
    <n v="0"/>
    <n v="205"/>
    <n v="0"/>
    <n v="0"/>
    <n v="205"/>
  </r>
  <r>
    <s v="A758"/>
    <s v="MOHAMMED SEIDU"/>
    <x v="11"/>
    <n v="545"/>
    <s v=""/>
    <n v="0"/>
    <n v="545"/>
    <n v="0"/>
    <n v="0"/>
    <n v="545"/>
  </r>
  <r>
    <s v="A759"/>
    <s v="EDIGA SONGOJORI"/>
    <x v="11"/>
    <n v="205"/>
    <s v=""/>
    <n v="0"/>
    <n v="205"/>
    <n v="0"/>
    <n v="0"/>
    <n v="205"/>
  </r>
  <r>
    <s v="A760"/>
    <s v="USAVIOUR TAMAGA"/>
    <x v="11"/>
    <n v="205"/>
    <s v=""/>
    <n v="0"/>
    <n v="205"/>
    <n v="0"/>
    <n v="0"/>
    <n v="205"/>
  </r>
  <r>
    <s v="A761"/>
    <s v="BENEDICT TEDAM"/>
    <x v="11"/>
    <n v="205"/>
    <s v=""/>
    <n v="0"/>
    <n v="205"/>
    <n v="0"/>
    <n v="0"/>
    <n v="205"/>
  </r>
  <r>
    <s v="A762"/>
    <s v="JAIRUS TIVURA"/>
    <x v="11"/>
    <n v="375"/>
    <s v=""/>
    <n v="0"/>
    <n v="375"/>
    <n v="0"/>
    <n v="0"/>
    <n v="375"/>
  </r>
  <r>
    <s v="A763"/>
    <s v="SANDRA WEDAM"/>
    <x v="11"/>
    <n v="195"/>
    <s v=""/>
    <n v="0"/>
    <n v="195"/>
    <n v="0"/>
    <n v="0"/>
    <n v="195"/>
  </r>
  <r>
    <s v="A764"/>
    <s v="LOUISE WEYORI"/>
    <x v="11"/>
    <n v="205"/>
    <s v=""/>
    <n v="0"/>
    <n v="205"/>
    <n v="0"/>
    <n v="0"/>
    <n v="205"/>
  </r>
  <r>
    <s v="A765"/>
    <s v="PRISCILLA YEKINDI"/>
    <x v="11"/>
    <n v="325"/>
    <s v=""/>
    <n v="0"/>
    <n v="325"/>
    <n v="0"/>
    <n v="0"/>
    <n v="325"/>
  </r>
  <r>
    <s v="A766"/>
    <s v="GIDEON ZIMTANE"/>
    <x v="11"/>
    <n v="205"/>
    <s v=""/>
    <n v="0"/>
    <n v="205"/>
    <n v="0"/>
    <n v="0"/>
    <n v="205"/>
  </r>
  <r>
    <s v="A921"/>
    <s v="PHILIPA MMAH ANASARA"/>
    <x v="1"/>
    <n v="130"/>
    <s v=""/>
    <n v="0"/>
    <n v="130"/>
    <n v="0"/>
    <n v="0"/>
    <n v="130"/>
  </r>
  <r>
    <s v="A922"/>
    <s v="KIGSFORD AKELANA"/>
    <x v="2"/>
    <n v="70"/>
    <s v=""/>
    <n v="0"/>
    <n v="70"/>
    <n v="0"/>
    <n v="0"/>
    <n v="70"/>
  </r>
  <r>
    <s v="A923"/>
    <s v="EDWINA AWINEPOKA ATANGA"/>
    <x v="2"/>
    <n v="240"/>
    <s v=""/>
    <n v="0"/>
    <n v="240"/>
    <n v="0"/>
    <n v="0"/>
    <n v="240"/>
  </r>
  <r>
    <s v="A924"/>
    <s v="PHOBIANA AWINEBATISUM ATANGA"/>
    <x v="4"/>
    <n v="265"/>
    <s v=""/>
    <n v="0"/>
    <n v="265"/>
    <n v="0"/>
    <n v="0"/>
    <n v="265"/>
  </r>
  <r>
    <s v="A925"/>
    <s v="ANNA WISE NDUAH"/>
    <x v="1"/>
    <n v="240"/>
    <s v=""/>
    <n v="0"/>
    <n v="240"/>
    <n v="0"/>
    <n v="0"/>
    <n v="240"/>
  </r>
  <r>
    <s v="A926"/>
    <s v="EMMANUELLA AGOBIA"/>
    <x v="1"/>
    <n v="38"/>
    <s v=""/>
    <n v="0"/>
    <n v="38"/>
    <n v="0"/>
    <n v="0"/>
    <n v="38"/>
  </r>
  <r>
    <s v="A927"/>
    <s v="MAHAMA AWEBU ELISHA"/>
    <x v="3"/>
    <n v="130"/>
    <s v=""/>
    <n v="0"/>
    <n v="130"/>
    <n v="0"/>
    <n v="0"/>
    <n v="130"/>
  </r>
  <r>
    <s v="A928"/>
    <s v="HELENA AKANWAKE"/>
    <x v="10"/>
    <n v="455"/>
    <s v=""/>
    <n v="0"/>
    <n v="455"/>
    <n v="0"/>
    <n v="0"/>
    <n v="455"/>
  </r>
  <r>
    <s v="A929"/>
    <s v="FORTUNATE AMOAH"/>
    <x v="5"/>
    <n v="155"/>
    <s v=""/>
    <n v="0"/>
    <n v="155"/>
    <n v="0"/>
    <n v="0"/>
    <n v="155"/>
  </r>
  <r>
    <s v="A930"/>
    <s v="PRECIOUS ABILBA"/>
    <x v="11"/>
    <n v="205"/>
    <s v=""/>
    <n v="0"/>
    <n v="205"/>
    <n v="0"/>
    <n v="0"/>
    <n v="205"/>
  </r>
  <r>
    <s v="A931"/>
    <s v="MIRIAM WETONGA AWUCHOGIBA"/>
    <x v="1"/>
    <n v="130"/>
    <s v=""/>
    <n v="0"/>
    <n v="130"/>
    <n v="0"/>
    <n v="0"/>
    <n v="130"/>
  </r>
  <r>
    <s v="A932"/>
    <s v="MATTHEW ADUAH"/>
    <x v="2"/>
    <n v="245"/>
    <s v=""/>
    <n v="0"/>
    <n v="245"/>
    <n v="0"/>
    <n v="0"/>
    <n v="245"/>
  </r>
  <r>
    <s v="A933"/>
    <s v="DORIS WOPOLODAGA AGWOROGO"/>
    <x v="7"/>
    <n v="280"/>
    <s v=""/>
    <n v="0"/>
    <n v="280"/>
    <n v="0"/>
    <n v="0"/>
    <n v="280"/>
  </r>
  <r>
    <s v="A934"/>
    <s v="CARL ABAGNA"/>
    <x v="9"/>
    <n v="160"/>
    <s v=""/>
    <n v="0"/>
    <n v="160"/>
    <n v="0"/>
    <n v="0"/>
    <n v="160"/>
  </r>
  <r>
    <s v="A935"/>
    <s v="FELICIA ASALEBA"/>
    <x v="7"/>
    <n v="280"/>
    <s v=""/>
    <n v="0"/>
    <n v="280"/>
    <n v="0"/>
    <n v="0"/>
    <n v="280"/>
  </r>
  <r>
    <s v="A936"/>
    <s v="REBECCA WEKEM AWOLIWOR"/>
    <x v="1"/>
    <n v="130"/>
    <s v=""/>
    <n v="0"/>
    <n v="130"/>
    <n v="0"/>
    <n v="0"/>
    <n v="130"/>
  </r>
  <r>
    <s v="A937"/>
    <s v="NATHASIA WESOAMO"/>
    <x v="3"/>
    <n v="130"/>
    <s v=""/>
    <n v="0"/>
    <n v="130"/>
    <n v="0"/>
    <n v="0"/>
    <n v="130"/>
  </r>
  <r>
    <s v="A938"/>
    <s v="BERNICE KOMPARI"/>
    <x v="9"/>
    <n v="280"/>
    <s v=""/>
    <n v="0"/>
    <n v="280"/>
    <n v="0"/>
    <n v="0"/>
    <n v="280"/>
  </r>
  <r>
    <s v="A939"/>
    <s v="AYISHETU ABUBAKARI"/>
    <x v="8"/>
    <n v="155"/>
    <s v=""/>
    <n v="0"/>
    <n v="155"/>
    <n v="0"/>
    <n v="0"/>
    <n v="155"/>
  </r>
  <r>
    <s v="A940"/>
    <s v="ELVIS FORTUNATE KELINTARA"/>
    <x v="4"/>
    <n v="265"/>
    <s v=""/>
    <n v="0"/>
    <n v="265"/>
    <n v="0"/>
    <n v="0"/>
    <n v="265"/>
  </r>
  <r>
    <s v="A941"/>
    <s v="ALFRED HAMBA"/>
    <x v="9"/>
    <n v="165"/>
    <s v=""/>
    <n v="0"/>
    <n v="165"/>
    <n v="0"/>
    <n v="0"/>
    <n v="165"/>
  </r>
  <r>
    <s v="A942"/>
    <s v="JENSINA APEWE GAASE"/>
    <x v="7"/>
    <n v="155"/>
    <s v=""/>
    <n v="0"/>
    <n v="155"/>
    <n v="0"/>
    <n v="0"/>
    <n v="155"/>
  </r>
  <r>
    <s v="A943"/>
    <s v="ANITA ASABEM"/>
    <x v="8"/>
    <n v="155"/>
    <s v=""/>
    <n v="0"/>
    <n v="155"/>
    <n v="0"/>
    <n v="0"/>
    <n v="155"/>
  </r>
  <r>
    <s v="A944"/>
    <s v="JEFFREY ASALIWE GAASE"/>
    <x v="9"/>
    <n v="155"/>
    <s v=""/>
    <n v="0"/>
    <n v="155"/>
    <n v="0"/>
    <n v="0"/>
    <n v="155"/>
  </r>
  <r>
    <s v="A945"/>
    <s v="ZEBEDEE AJEGEWE ADUAH"/>
    <x v="1"/>
    <n v="130"/>
    <s v=""/>
    <n v="0"/>
    <n v="130"/>
    <n v="0"/>
    <n v="0"/>
    <n v="130"/>
  </r>
  <r>
    <s v="A946"/>
    <s v="KINGSLEY KABA"/>
    <x v="1"/>
    <n v="130"/>
    <s v=""/>
    <n v="0"/>
    <n v="130"/>
    <n v="0"/>
    <n v="0"/>
    <n v="130"/>
  </r>
  <r>
    <s v="A947"/>
    <s v="SLYVESTER WEWURA AKANVORE"/>
    <x v="6"/>
    <n v="155"/>
    <s v=""/>
    <n v="0"/>
    <n v="155"/>
    <n v="0"/>
    <n v="0"/>
    <n v="155"/>
  </r>
  <r>
    <s v="A948"/>
    <s v="RITA APELIGENABA"/>
    <x v="4"/>
    <n v="155"/>
    <s v=""/>
    <n v="0"/>
    <n v="155"/>
    <n v="0"/>
    <n v="0"/>
    <n v="155"/>
  </r>
  <r>
    <s v="A949"/>
    <s v="WINSTON .A. ADAGIWINE"/>
    <x v="1"/>
    <n v="130"/>
    <s v=""/>
    <n v="0"/>
    <n v="130"/>
    <n v="0"/>
    <n v="0"/>
    <n v="130"/>
  </r>
  <r>
    <s v="A950"/>
    <s v="VINCENT AMOAH"/>
    <x v="6"/>
    <n v="155"/>
    <s v=""/>
    <n v="0"/>
    <n v="155"/>
    <n v="0"/>
    <n v="0"/>
    <n v="155"/>
  </r>
  <r>
    <s v="A951"/>
    <s v="KELVIN AMOAH"/>
    <x v="11"/>
    <n v="205"/>
    <s v=""/>
    <n v="0"/>
    <n v="205"/>
    <n v="0"/>
    <n v="0"/>
    <n v="205"/>
  </r>
  <r>
    <s v="A952"/>
    <s v="DEBORAH AZIGWE"/>
    <x v="6"/>
    <n v="155"/>
    <s v=""/>
    <n v="0"/>
    <n v="155"/>
    <n v="0"/>
    <n v="0"/>
    <n v="155"/>
  </r>
  <r>
    <s v="A953"/>
    <s v="SANDRA ALEMYA"/>
    <x v="3"/>
    <n v="130"/>
    <s v=""/>
    <n v="0"/>
    <n v="130"/>
    <n v="0"/>
    <n v="0"/>
    <n v="130"/>
  </r>
  <r>
    <s v="A954"/>
    <s v="WISDOM AJEGEWE MINYILA"/>
    <x v="3"/>
    <n v="130"/>
    <s v=""/>
    <n v="0"/>
    <n v="130"/>
    <n v="0"/>
    <n v="0"/>
    <n v="130"/>
  </r>
  <r>
    <s v="A955"/>
    <s v="DONATUS ABURIGU"/>
    <x v="1"/>
    <n v="130"/>
    <s v=""/>
    <n v="0"/>
    <n v="130"/>
    <n v="0"/>
    <n v="0"/>
    <n v="130"/>
  </r>
  <r>
    <s v="A956"/>
    <s v="ERICA WEMOTERO ADAWE"/>
    <x v="1"/>
    <n v="130"/>
    <s v=""/>
    <n v="0"/>
    <n v="130"/>
    <n v="0"/>
    <n v="0"/>
    <n v="130"/>
  </r>
  <r>
    <s v="A957"/>
    <s v="SHADRACK WESE ABAZING"/>
    <x v="1"/>
    <n v="130"/>
    <s v=""/>
    <n v="0"/>
    <n v="130"/>
    <n v="0"/>
    <n v="0"/>
    <n v="130"/>
  </r>
  <r>
    <s v="A958"/>
    <s v="SUFHAN ABUBAKARI"/>
    <x v="2"/>
    <n v="130"/>
    <s v=""/>
    <n v="0"/>
    <n v="130"/>
    <n v="0"/>
    <n v="0"/>
    <n v="130"/>
  </r>
  <r>
    <s v="A959"/>
    <s v="PHYLIX ALAWINE AWINEBONU"/>
    <x v="1"/>
    <n v="130"/>
    <s v=""/>
    <n v="0"/>
    <n v="130"/>
    <n v="0"/>
    <n v="0"/>
    <n v="130"/>
  </r>
  <r>
    <s v="A960"/>
    <s v="JULIET AWOPOLI ADAWE"/>
    <x v="8"/>
    <n v="155"/>
    <s v=""/>
    <n v="0"/>
    <n v="155"/>
    <n v="0"/>
    <n v="0"/>
    <n v="155"/>
  </r>
  <r>
    <s v="B001"/>
    <s v="ABISA ACHAYURE EUCHARIUS"/>
    <x v="12"/>
    <n v="130"/>
    <s v=""/>
    <n v="0"/>
    <n v="130"/>
    <n v="0"/>
    <n v="0"/>
    <n v="130"/>
  </r>
  <r>
    <s v="B002"/>
    <s v="ABUGA CHRIS WEDAGA TIBADAAGARA"/>
    <x v="12"/>
    <n v="130"/>
    <s v=""/>
    <n v="0"/>
    <n v="130"/>
    <n v="0"/>
    <n v="0"/>
    <n v="130"/>
  </r>
  <r>
    <s v="B003"/>
    <s v="ACHULIWOR OSBORN SALIWE"/>
    <x v="12"/>
    <n v="130"/>
    <s v=""/>
    <n v="0"/>
    <n v="130"/>
    <n v="0"/>
    <n v="0"/>
    <n v="130"/>
  </r>
  <r>
    <s v="B004"/>
    <s v="ADITOREM GODLINESS"/>
    <x v="12"/>
    <n v="130"/>
    <s v=""/>
    <n v="0"/>
    <n v="130"/>
    <n v="0"/>
    <n v="0"/>
    <n v="130"/>
  </r>
  <r>
    <s v="B005"/>
    <s v="ADONADAGA WEDAMDAGA JERRY"/>
    <x v="12"/>
    <n v="130"/>
    <s v=""/>
    <n v="0"/>
    <n v="130"/>
    <n v="0"/>
    <n v="0"/>
    <n v="130"/>
  </r>
  <r>
    <s v="B006"/>
    <s v="ALOU HAGAR"/>
    <x v="12"/>
    <n v="130"/>
    <s v=""/>
    <n v="0"/>
    <n v="130"/>
    <n v="0"/>
    <n v="0"/>
    <n v="130"/>
  </r>
  <r>
    <s v="B007"/>
    <s v="AMADU SADAIS FAYAKUNU"/>
    <x v="12"/>
    <n v="130"/>
    <s v=""/>
    <n v="0"/>
    <n v="130"/>
    <n v="0"/>
    <n v="0"/>
    <n v="130"/>
  </r>
  <r>
    <s v="B008"/>
    <s v="ANABA JOSHUA AWINPANG"/>
    <x v="12"/>
    <n v="130"/>
    <s v=""/>
    <n v="0"/>
    <n v="130"/>
    <n v="0"/>
    <n v="0"/>
    <n v="130"/>
  </r>
  <r>
    <s v="B009"/>
    <s v="ANABA JULIET ATIEWIN"/>
    <x v="12"/>
    <n v="130"/>
    <s v=""/>
    <n v="0"/>
    <n v="130"/>
    <n v="0"/>
    <n v="0"/>
    <n v="130"/>
  </r>
  <r>
    <s v="B010"/>
    <s v="ANE RUFINA"/>
    <x v="12"/>
    <n v="130"/>
    <s v=""/>
    <n v="0"/>
    <n v="130"/>
    <n v="0"/>
    <n v="0"/>
    <n v="130"/>
  </r>
  <r>
    <s v="B011"/>
    <s v="ANEBA NICACIOUS ATUDIWE"/>
    <x v="12"/>
    <n v="130"/>
    <s v=""/>
    <n v="0"/>
    <n v="130"/>
    <n v="0"/>
    <n v="0"/>
    <n v="130"/>
  </r>
  <r>
    <s v="B012"/>
    <s v="ANEBA NICHOLAS AVEDIWE "/>
    <x v="12"/>
    <n v="130"/>
    <s v=""/>
    <n v="0"/>
    <n v="130"/>
    <n v="0"/>
    <n v="0"/>
    <n v="130"/>
  </r>
  <r>
    <s v="B013"/>
    <s v="APEWURU PEREZ WEMOAPE"/>
    <x v="12"/>
    <n v="130"/>
    <s v=""/>
    <n v="0"/>
    <n v="130"/>
    <n v="0"/>
    <n v="0"/>
    <n v="130"/>
  </r>
  <r>
    <s v="B014"/>
    <s v="ATUDIDAM NINA"/>
    <x v="12"/>
    <n v="130"/>
    <s v=""/>
    <n v="0"/>
    <n v="130"/>
    <n v="0"/>
    <n v="0"/>
    <n v="130"/>
  </r>
  <r>
    <s v="B015"/>
    <s v="AWENONA WEWURA PROMISE"/>
    <x v="12"/>
    <n v="130"/>
    <s v=""/>
    <n v="0"/>
    <n v="130"/>
    <n v="0"/>
    <n v="0"/>
    <n v="130"/>
  </r>
  <r>
    <s v="B016"/>
    <s v="AWILIYA BENITA"/>
    <x v="12"/>
    <n v="130"/>
    <s v=""/>
    <n v="0"/>
    <n v="130"/>
    <n v="0"/>
    <n v="0"/>
    <n v="130"/>
  </r>
  <r>
    <s v="B017"/>
    <s v="AWILIYA JOANA"/>
    <x v="12"/>
    <n v="130"/>
    <s v=""/>
    <n v="0"/>
    <n v="130"/>
    <n v="0"/>
    <n v="0"/>
    <n v="130"/>
  </r>
  <r>
    <s v="B018"/>
    <s v="AZUGAA WEWOLI ROSELYN"/>
    <x v="12"/>
    <n v="130"/>
    <s v=""/>
    <n v="0"/>
    <n v="130"/>
    <n v="0"/>
    <n v="0"/>
    <n v="130"/>
  </r>
  <r>
    <s v="B019"/>
    <s v="IBRAHIM ABDUL-KARIMU"/>
    <x v="12"/>
    <n v="130"/>
    <s v=""/>
    <n v="0"/>
    <n v="130"/>
    <n v="0"/>
    <n v="0"/>
    <n v="130"/>
  </r>
  <r>
    <s v="B020"/>
    <s v="ISSAH MARIAM"/>
    <x v="12"/>
    <n v="130"/>
    <s v=""/>
    <n v="0"/>
    <n v="130"/>
    <n v="0"/>
    <n v="0"/>
    <n v="130"/>
  </r>
  <r>
    <s v="B021"/>
    <s v="JANATERA OLIVER ATUDIWE"/>
    <x v="12"/>
    <n v="130"/>
    <s v=""/>
    <n v="0"/>
    <n v="130"/>
    <n v="0"/>
    <n v="0"/>
    <n v="130"/>
  </r>
  <r>
    <s v="B022"/>
    <s v="KANSAKE CHRISTIAN ASALIWE"/>
    <x v="12"/>
    <n v="130"/>
    <s v=""/>
    <n v="0"/>
    <n v="130"/>
    <n v="0"/>
    <n v="0"/>
    <n v="130"/>
  </r>
  <r>
    <s v="B023"/>
    <s v="LANTIA MARTHA"/>
    <x v="12"/>
    <n v="130"/>
    <s v=""/>
    <n v="0"/>
    <n v="130"/>
    <n v="0"/>
    <n v="0"/>
    <n v="130"/>
  </r>
  <r>
    <s v="B024"/>
    <s v="LATIF MAYA MABEL"/>
    <x v="12"/>
    <n v="130"/>
    <s v=""/>
    <n v="0"/>
    <n v="130"/>
    <n v="0"/>
    <n v="0"/>
    <n v="130"/>
  </r>
  <r>
    <s v="B025"/>
    <s v="MADIWE WEPARI ELNATHAN"/>
    <x v="12"/>
    <n v="130"/>
    <s v=""/>
    <n v="0"/>
    <n v="130"/>
    <n v="0"/>
    <n v="0"/>
    <n v="130"/>
  </r>
  <r>
    <s v="B026"/>
    <s v="MADUNNA WETWOREAMO MANNASSEH"/>
    <x v="12"/>
    <n v="130"/>
    <s v=""/>
    <n v="0"/>
    <n v="130"/>
    <n v="0"/>
    <n v="0"/>
    <n v="130"/>
  </r>
  <r>
    <s v="B027"/>
    <s v="MUSAH ACHEILISEWINE LEWISA"/>
    <x v="12"/>
    <n v="130"/>
    <s v=""/>
    <n v="0"/>
    <n v="130"/>
    <n v="0"/>
    <n v="0"/>
    <n v="130"/>
  </r>
  <r>
    <s v="B028"/>
    <s v="NYABASE WILFRED ATEWEH"/>
    <x v="12"/>
    <n v="130"/>
    <s v=""/>
    <n v="0"/>
    <n v="130"/>
    <n v="0"/>
    <n v="0"/>
    <n v="130"/>
  </r>
  <r>
    <s v="B029"/>
    <s v="PONTIANA ATUDELAM TAMAGA"/>
    <x v="12"/>
    <n v="130"/>
    <s v=""/>
    <n v="0"/>
    <n v="130"/>
    <n v="0"/>
    <n v="0"/>
    <n v="130"/>
  </r>
  <r>
    <s v="B030"/>
    <s v="WEDAGA NAVORO LIVISTINE"/>
    <x v="12"/>
    <n v="130"/>
    <s v=""/>
    <n v="0"/>
    <n v="130"/>
    <n v="0"/>
    <n v="0"/>
    <n v="130"/>
  </r>
  <r>
    <s v="B031"/>
    <s v="ASAGREWE WISDOM"/>
    <x v="1"/>
    <n v="130"/>
    <s v=""/>
    <n v="0"/>
    <n v="130"/>
    <n v="0"/>
    <n v="0"/>
    <n v="130"/>
  </r>
  <r>
    <s v="B032"/>
    <s v="TIVURA SALEWE EDEN"/>
    <x v="1"/>
    <n v="130"/>
    <s v=""/>
    <n v="0"/>
    <n v="130"/>
    <n v="0"/>
    <n v="0"/>
    <n v="130"/>
  </r>
  <r>
    <s v="B033"/>
    <s v="WEBASEA WEPARE FORWARD"/>
    <x v="1"/>
    <n v="130"/>
    <s v=""/>
    <n v="0"/>
    <n v="130"/>
    <n v="0"/>
    <n v="0"/>
    <n v="130"/>
  </r>
  <r>
    <s v="B034"/>
    <s v="AKASIRE AWINEBOYA"/>
    <x v="2"/>
    <n v="130"/>
    <s v=""/>
    <n v="0"/>
    <n v="130"/>
    <n v="0"/>
    <n v="0"/>
    <n v="130"/>
  </r>
  <r>
    <s v="B035"/>
    <s v="AZAARE LISA"/>
    <x v="2"/>
    <n v="130"/>
    <s v=""/>
    <n v="0"/>
    <n v="130"/>
    <n v="0"/>
    <n v="0"/>
    <n v="130"/>
  </r>
  <r>
    <s v="B036"/>
    <s v="IDDRISU BASIT"/>
    <x v="2"/>
    <n v="130"/>
    <s v=""/>
    <n v="0"/>
    <n v="130"/>
    <n v="0"/>
    <n v="0"/>
    <n v="130"/>
  </r>
  <r>
    <s v="B037"/>
    <s v="ADUAH PHOEBE WEMOYEI"/>
    <x v="3"/>
    <n v="130"/>
    <s v=""/>
    <n v="0"/>
    <n v="130"/>
    <n v="0"/>
    <n v="0"/>
    <n v="130"/>
  </r>
  <r>
    <s v="B038"/>
    <s v="AKAMBASI ISDORA WEMATU"/>
    <x v="3"/>
    <n v="130"/>
    <s v=""/>
    <n v="0"/>
    <n v="130"/>
    <n v="0"/>
    <n v="0"/>
    <n v="130"/>
  </r>
  <r>
    <s v="B039"/>
    <s v="ATINDANA ROLANDA"/>
    <x v="3"/>
    <n v="130"/>
    <s v=""/>
    <n v="0"/>
    <n v="130"/>
    <n v="0"/>
    <n v="0"/>
    <n v="130"/>
  </r>
  <r>
    <s v="B040"/>
    <s v="HUZEINATU"/>
    <x v="3"/>
    <n v="130"/>
    <s v=""/>
    <n v="0"/>
    <n v="130"/>
    <n v="0"/>
    <n v="0"/>
    <n v="130"/>
  </r>
  <r>
    <s v="B041"/>
    <s v="ANALIBA RUTH AWINPANG"/>
    <x v="3"/>
    <n v="130"/>
    <s v=""/>
    <n v="0"/>
    <n v="130"/>
    <n v="0"/>
    <n v="0"/>
    <n v="130"/>
  </r>
  <r>
    <s v="B042"/>
    <s v="AWOMALIGO LYLIAN APORIPAYA"/>
    <x v="3"/>
    <n v="130"/>
    <s v=""/>
    <n v="0"/>
    <n v="130"/>
    <n v="0"/>
    <n v="0"/>
    <n v="130"/>
  </r>
  <r>
    <s v="B043"/>
    <s v="ABAVERI PAMELA WEMOYE"/>
    <x v="4"/>
    <n v="155"/>
    <s v=""/>
    <n v="0"/>
    <n v="155"/>
    <n v="0"/>
    <n v="0"/>
    <n v="155"/>
  </r>
  <r>
    <s v="B044"/>
    <s v="ADAMBA FAITH"/>
    <x v="4"/>
    <n v="155"/>
    <s v=""/>
    <n v="0"/>
    <n v="155"/>
    <n v="0"/>
    <n v="0"/>
    <n v="155"/>
  </r>
  <r>
    <s v="B045"/>
    <s v="AWAMALIGO JEREMIAH"/>
    <x v="4"/>
    <n v="155"/>
    <s v=""/>
    <n v="0"/>
    <n v="155"/>
    <n v="0"/>
    <n v="0"/>
    <n v="155"/>
  </r>
  <r>
    <s v="B046"/>
    <s v="ABAZING LORDINA WEMOYE"/>
    <x v="5"/>
    <n v="155"/>
    <s v=""/>
    <n v="0"/>
    <n v="155"/>
    <n v="0"/>
    <n v="0"/>
    <n v="155"/>
  </r>
  <r>
    <s v="B047"/>
    <s v="ADAGRA WEPIA CURTIS"/>
    <x v="5"/>
    <n v="155"/>
    <s v=""/>
    <n v="0"/>
    <n v="155"/>
    <n v="0"/>
    <n v="0"/>
    <n v="155"/>
  </r>
  <r>
    <s v="B048"/>
    <s v="HARUNA AYISHA"/>
    <x v="5"/>
    <n v="155"/>
    <s v=""/>
    <n v="0"/>
    <n v="155"/>
    <n v="0"/>
    <n v="0"/>
    <n v="155"/>
  </r>
  <r>
    <s v="B049"/>
    <s v="APARIK BERTRAND"/>
    <x v="6"/>
    <n v="155"/>
    <s v=""/>
    <n v="0"/>
    <n v="155"/>
    <n v="0"/>
    <n v="0"/>
    <n v="155"/>
  </r>
  <r>
    <s v="B050"/>
    <s v="AYAABA PRAISE"/>
    <x v="6"/>
    <n v="155"/>
    <s v=""/>
    <n v="0"/>
    <n v="155"/>
    <n v="0"/>
    <n v="0"/>
    <n v="155"/>
  </r>
  <r>
    <s v="B051"/>
    <s v="AZIMITA FRANCIS"/>
    <x v="6"/>
    <n v="155"/>
    <s v=""/>
    <n v="0"/>
    <n v="155"/>
    <n v="0"/>
    <n v="0"/>
    <n v="155"/>
  </r>
  <r>
    <s v="B052"/>
    <s v="ISSAH NAFIATU"/>
    <x v="6"/>
    <n v="155"/>
    <s v=""/>
    <n v="0"/>
    <n v="155"/>
    <n v="0"/>
    <n v="0"/>
    <n v="155"/>
  </r>
  <r>
    <s v="B053"/>
    <s v="YOROSE TRACY"/>
    <x v="6"/>
    <n v="155"/>
    <s v=""/>
    <n v="0"/>
    <n v="155"/>
    <n v="0"/>
    <n v="0"/>
    <n v="155"/>
  </r>
  <r>
    <s v="B054"/>
    <s v="ABAVERI PROSPERA WEMOCHIGA"/>
    <x v="7"/>
    <n v="155"/>
    <s v=""/>
    <n v="0"/>
    <n v="155"/>
    <n v="0"/>
    <n v="0"/>
    <n v="155"/>
  </r>
  <r>
    <s v="B055"/>
    <s v="ABURIYA MICAH"/>
    <x v="7"/>
    <n v="155"/>
    <s v=""/>
    <n v="0"/>
    <n v="155"/>
    <n v="0"/>
    <n v="0"/>
    <n v="155"/>
  </r>
  <r>
    <s v="B056"/>
    <s v="ANANGA SARAPHINA"/>
    <x v="8"/>
    <n v="155"/>
    <s v=""/>
    <n v="0"/>
    <n v="155"/>
    <n v="0"/>
    <n v="0"/>
    <n v="155"/>
  </r>
  <r>
    <s v="B057"/>
    <s v="BAWA MUNIRU"/>
    <x v="8"/>
    <n v="155"/>
    <s v=""/>
    <n v="0"/>
    <n v="155"/>
    <n v="0"/>
    <n v="0"/>
    <n v="155"/>
  </r>
  <r>
    <s v="B058"/>
    <s v="BAWA SALAMATU"/>
    <x v="8"/>
    <n v="155"/>
    <s v=""/>
    <n v="0"/>
    <n v="155"/>
    <n v="0"/>
    <n v="0"/>
    <n v="155"/>
  </r>
  <r>
    <s v="B059"/>
    <s v="ALHASSAN ISSAH"/>
    <x v="9"/>
    <n v="155"/>
    <s v=""/>
    <n v="0"/>
    <n v="155"/>
    <n v="0"/>
    <n v="0"/>
    <n v="155"/>
  </r>
  <r>
    <s v="B060"/>
    <s v="AWUGRIGA MAVIS"/>
    <x v="9"/>
    <n v="155"/>
    <s v=""/>
    <n v="0"/>
    <n v="155"/>
    <n v="0"/>
    <n v="0"/>
    <n v="155"/>
  </r>
  <r>
    <s v="B061"/>
    <s v="BANIAZAGA PROSPER"/>
    <x v="9"/>
    <n v="155"/>
    <s v=""/>
    <n v="0"/>
    <n v="155"/>
    <n v="0"/>
    <n v="0"/>
    <n v="155"/>
  </r>
  <r>
    <s v="B062"/>
    <s v="AHMED FATAHIYA"/>
    <x v="10"/>
    <n v="205"/>
    <s v=""/>
    <n v="0"/>
    <n v="205"/>
    <n v="0"/>
    <n v="0"/>
    <n v="205"/>
  </r>
  <r>
    <s v="B063"/>
    <s v="AKANPRIKE KELSEY"/>
    <x v="10"/>
    <n v="205"/>
    <s v=""/>
    <n v="0"/>
    <n v="205"/>
    <n v="0"/>
    <n v="0"/>
    <n v="205"/>
  </r>
  <r>
    <s v="B064"/>
    <s v="AMAKABE KELVIN"/>
    <x v="10"/>
    <n v="205"/>
    <s v=""/>
    <n v="0"/>
    <n v="205"/>
    <n v="0"/>
    <n v="0"/>
    <n v="205"/>
  </r>
  <r>
    <s v="B065"/>
    <s v="PEEMA ISRAEL TAWK"/>
    <x v="10"/>
    <n v="205"/>
    <s v=""/>
    <n v="0"/>
    <n v="205"/>
    <n v="0"/>
    <n v="0"/>
    <n v="205"/>
  </r>
  <r>
    <s v="B066"/>
    <s v="ABAVERI PHILIPPA WEMATU"/>
    <x v="11"/>
    <n v="205"/>
    <s v=""/>
    <n v="0"/>
    <n v="205"/>
    <n v="0"/>
    <n v="0"/>
    <n v="205"/>
  </r>
  <r>
    <s v="B067"/>
    <s v="AKANZAGSIKA ETHEL N."/>
    <x v="11"/>
    <n v="205"/>
    <s v=""/>
    <n v="0"/>
    <n v="205"/>
    <n v="0"/>
    <n v="0"/>
    <n v="205"/>
  </r>
  <r>
    <s v="B068"/>
    <s v="ALUGATI EDMUNDA"/>
    <x v="11"/>
    <n v="205"/>
    <s v=""/>
    <n v="0"/>
    <n v="205"/>
    <n v="0"/>
    <n v="0"/>
    <n v="205"/>
  </r>
  <r>
    <s v="B069"/>
    <s v="ANAMSICHAABA ELIZABETH"/>
    <x v="11"/>
    <n v="205"/>
    <s v=""/>
    <n v="0"/>
    <n v="205"/>
    <n v="0"/>
    <n v="0"/>
    <n v="205"/>
  </r>
  <r>
    <s v="B070"/>
    <s v="ATERA AZIZ"/>
    <x v="11"/>
    <n v="205"/>
    <s v=""/>
    <n v="0"/>
    <n v="205"/>
    <n v="0"/>
    <n v="0"/>
    <n v="205"/>
  </r>
  <r>
    <s v="B071"/>
    <s v="AGAMU ZAKARIA"/>
    <x v="11"/>
    <n v="205"/>
    <s v=""/>
    <n v="0"/>
    <n v="205"/>
    <n v="0"/>
    <n v="0"/>
    <n v="205"/>
  </r>
  <r>
    <s v="B074"/>
    <s v="ABURIYA REGINALD"/>
    <x v="12"/>
    <n v="130"/>
    <s v=""/>
    <n v="0"/>
    <n v="130"/>
    <n v="0"/>
    <n v="0"/>
    <n v="130"/>
  </r>
  <r>
    <s v="B075"/>
    <s v="ANANKWARE WEMAGA CARINA"/>
    <x v="12"/>
    <n v="130"/>
    <s v=""/>
    <n v="0"/>
    <n v="130"/>
    <n v="0"/>
    <n v="0"/>
    <n v="130"/>
  </r>
  <r>
    <s v="B076"/>
    <s v="ANANGA ELOGIOUS"/>
    <x v="12"/>
    <n v="130"/>
    <s v=""/>
    <n v="0"/>
    <n v="130"/>
    <n v="0"/>
    <n v="0"/>
    <n v="130"/>
  </r>
  <r>
    <s v="B077"/>
    <s v="ATINKABISA CLAUDIA ABENA"/>
    <x v="12"/>
    <n v="130"/>
    <s v=""/>
    <n v="0"/>
    <n v="130"/>
    <n v="0"/>
    <n v="0"/>
    <n v="130"/>
  </r>
  <r>
    <s v="B078"/>
    <s v="KODADAM RAYMOND"/>
    <x v="12"/>
    <n v="130"/>
    <s v=""/>
    <n v="0"/>
    <n v="130"/>
    <n v="0"/>
    <n v="0"/>
    <n v="130"/>
  </r>
  <r>
    <s v="B079"/>
    <s v="UMAR HUZAIFA"/>
    <x v="2"/>
    <n v="130"/>
    <s v=""/>
    <n v="0"/>
    <n v="130"/>
    <n v="0"/>
    <n v="0"/>
    <n v="130"/>
  </r>
  <r>
    <s v="B080"/>
    <s v="KAMPELIGE RACHEAL"/>
    <x v="5"/>
    <n v="155"/>
    <s v=""/>
    <n v="0"/>
    <n v="155"/>
    <n v="0"/>
    <n v="0"/>
    <n v="155"/>
  </r>
  <r>
    <s v="B081"/>
    <s v="ADUKO ANGELINA"/>
    <x v="4"/>
    <n v="155"/>
    <s v=""/>
    <n v="0"/>
    <n v="155"/>
    <n v="0"/>
    <n v="0"/>
    <n v="155"/>
  </r>
  <r>
    <s v="B082"/>
    <s v="CHBISA RACKEL"/>
    <x v="6"/>
    <n v="155"/>
    <s v=""/>
    <n v="0"/>
    <n v="155"/>
    <n v="0"/>
    <n v="0"/>
    <n v="155"/>
  </r>
  <r>
    <s v="B083"/>
    <s v="SOSU DAVID"/>
    <x v="8"/>
    <n v="155"/>
    <s v=""/>
    <n v="0"/>
    <n v="155"/>
    <n v="0"/>
    <n v="0"/>
    <n v="155"/>
  </r>
  <r>
    <s v="B084"/>
    <s v="AKUNZERA JUSTINE"/>
    <x v="12"/>
    <n v="130"/>
    <s v=""/>
    <n v="0"/>
    <n v="130"/>
    <n v="0"/>
    <n v="0"/>
    <n v="130"/>
  </r>
  <r>
    <s v="BO84"/>
    <e v="#N/A"/>
    <x v="13"/>
    <n v="130"/>
    <s v=""/>
    <n v="0"/>
    <n v="130"/>
    <n v="0"/>
    <n v="0"/>
    <n v="130"/>
  </r>
  <r>
    <s v="B085"/>
    <s v="ALOO ADELINE WEPA-ADAGA"/>
    <x v="6"/>
    <n v="155"/>
    <s v=""/>
    <n v="0"/>
    <n v="155"/>
    <n v="0"/>
    <n v="0"/>
    <n v="155"/>
  </r>
  <r>
    <s v="B086"/>
    <s v="AKWARIBA WISDOM ATONGEWE"/>
    <x v="9"/>
    <n v="155"/>
    <s v=""/>
    <n v="0"/>
    <n v="155"/>
    <n v="0"/>
    <n v="0"/>
    <n v="155"/>
  </r>
  <r>
    <s v="B087"/>
    <s v="MADIWE DIDATUS"/>
    <x v="9"/>
    <n v="155"/>
    <s v=""/>
    <n v="0"/>
    <n v="155"/>
    <n v="0"/>
    <n v="0"/>
    <n v="155"/>
  </r>
  <r>
    <s v="BO88"/>
    <e v="#N/A"/>
    <x v="13"/>
    <n v="205"/>
    <s v=""/>
    <n v="0"/>
    <n v="205"/>
    <n v="0"/>
    <n v="0"/>
    <n v="205"/>
  </r>
  <r>
    <s v="B089"/>
    <s v="AKAGORE WINNIFRED"/>
    <x v="5"/>
    <n v="155"/>
    <s v=""/>
    <n v="0"/>
    <n v="155"/>
    <n v="0"/>
    <n v="0"/>
    <n v="155"/>
  </r>
  <r>
    <s v="B090"/>
    <s v="AJEYE ELVIS WEMOKE"/>
    <x v="12"/>
    <n v="130"/>
    <s v=""/>
    <n v="0"/>
    <n v="130"/>
    <n v="0"/>
    <n v="0"/>
    <n v="130"/>
  </r>
  <r>
    <s v="B091"/>
    <s v="AKULIGA HANSON ADEGNEGA"/>
    <x v="3"/>
    <n v="130"/>
    <s v=""/>
    <n v="0"/>
    <n v="130"/>
    <n v="0"/>
    <n v="0"/>
    <n v="130"/>
  </r>
  <r>
    <s v="B092"/>
    <s v="ATANGA JACKLINE"/>
    <x v="12"/>
    <n v="130"/>
    <s v=""/>
    <n v="0"/>
    <n v="130"/>
    <n v="0"/>
    <n v="0"/>
    <n v="130"/>
  </r>
  <r>
    <s v="B093"/>
    <s v="AMOH VITUS WEMOCHEGA"/>
    <x v="8"/>
    <n v="155"/>
    <s v=""/>
    <n v="0"/>
    <n v="155"/>
    <n v="0"/>
    <n v="0"/>
    <n v="155"/>
  </r>
  <r>
    <s v="B094"/>
    <s v="ADAGEWINE REBECCA A."/>
    <x v="11"/>
    <n v="205"/>
    <s v=""/>
    <n v="0"/>
    <n v="205"/>
    <n v="0"/>
    <n v="0"/>
    <n v="205"/>
  </r>
  <r>
    <s v="B095"/>
    <s v="AVOGO PAUL"/>
    <x v="11"/>
    <n v="205"/>
    <s v=""/>
    <n v="0"/>
    <n v="205"/>
    <n v="0"/>
    <n v="0"/>
    <n v="205"/>
  </r>
  <r>
    <s v="B096"/>
    <s v="IBRAHIM PRECIOUS WEMATU"/>
    <x v="12"/>
    <n v="130"/>
    <s v=""/>
    <n v="0"/>
    <n v="130"/>
    <n v="0"/>
    <n v="0"/>
    <n v="130"/>
  </r>
  <r>
    <s v="B097"/>
    <s v="ABISIBA SALOME KADUA"/>
    <x v="12"/>
    <n v="130"/>
    <s v=""/>
    <n v="0"/>
    <n v="130"/>
    <n v="0"/>
    <n v="0"/>
    <n v="130"/>
  </r>
  <r>
    <s v="B098"/>
    <s v="BASEKWAGA SWANZY TUDIWE"/>
    <x v="6"/>
    <n v="155"/>
    <s v=""/>
    <n v="0"/>
    <n v="155"/>
    <n v="0"/>
    <n v="0"/>
    <n v="155"/>
  </r>
  <r>
    <s v="B100"/>
    <s v="AZIMITA MCKEOWN"/>
    <x v="3"/>
    <n v="130"/>
    <s v=""/>
    <n v="0"/>
    <n v="130"/>
    <n v="0"/>
    <n v="0"/>
    <n v="130"/>
  </r>
  <r>
    <s v="B101"/>
    <s v="BOATENG VIDA"/>
    <x v="1"/>
    <n v="130"/>
    <s v=""/>
    <n v="0"/>
    <n v="130"/>
    <n v="0"/>
    <n v="0"/>
    <n v="130"/>
  </r>
  <r>
    <s v="B102"/>
    <s v="ABAKORIBA CLEMENTINA"/>
    <x v="12"/>
    <n v="130"/>
    <s v=""/>
    <n v="0"/>
    <n v="130"/>
    <n v="0"/>
    <n v="0"/>
    <n v="130"/>
  </r>
  <r>
    <s v="B103"/>
    <s v="GWALAH BENEDICT"/>
    <x v="7"/>
    <n v="155"/>
    <s v=""/>
    <n v="0"/>
    <n v="155"/>
    <n v="0"/>
    <n v="0"/>
    <n v="155"/>
  </r>
  <r>
    <s v="B104"/>
    <s v="GWALAH PROSPER"/>
    <x v="1"/>
    <n v="130"/>
    <s v=""/>
    <n v="0"/>
    <n v="130"/>
    <n v="0"/>
    <n v="0"/>
    <n v="130"/>
  </r>
  <r>
    <s v="B105"/>
    <s v="KAPORE PERPERTUAL ANUTUA"/>
    <x v="11"/>
    <n v="205"/>
    <s v=""/>
    <n v="0"/>
    <n v="205"/>
    <n v="0"/>
    <n v="0"/>
    <n v="205"/>
  </r>
  <r>
    <s v="B106"/>
    <s v="DAMWORA IRENE AMMAKE"/>
    <x v="11"/>
    <n v="205"/>
    <s v=""/>
    <n v="0"/>
    <n v="205"/>
    <n v="0"/>
    <n v="0"/>
    <n v="205"/>
  </r>
  <r>
    <s v="B107"/>
    <s v="AWUVEY ISSABELLA DEDE"/>
    <x v="8"/>
    <n v="155"/>
    <s v=""/>
    <n v="0"/>
    <n v="155"/>
    <n v="0"/>
    <n v="0"/>
    <n v="155"/>
  </r>
  <r>
    <s v="B108"/>
    <s v="GYARATERA PETRAPOLLA"/>
    <x v="6"/>
    <n v="155"/>
    <s v=""/>
    <n v="0"/>
    <n v="155"/>
    <n v="0"/>
    <n v="0"/>
    <n v="155"/>
  </r>
  <r>
    <s v="B109"/>
    <s v="GYARATERA OLIVER"/>
    <x v="2"/>
    <n v="130"/>
    <s v=""/>
    <n v="0"/>
    <n v="130"/>
    <n v="0"/>
    <n v="0"/>
    <n v="130"/>
  </r>
  <r>
    <s v="B110"/>
    <s v="PWAYIGA EZEKIEL ASALIWE"/>
    <x v="12"/>
    <n v="130"/>
    <s v=""/>
    <n v="0"/>
    <n v="130"/>
    <n v="0"/>
    <n v="0"/>
    <n v="130"/>
  </r>
  <r>
    <s v="B111"/>
    <s v="AKOLOGO DESTINY DRUCILLA"/>
    <x v="12"/>
    <n v="130"/>
    <s v=""/>
    <n v="0"/>
    <n v="130"/>
    <n v="0"/>
    <n v="0"/>
    <n v="130"/>
  </r>
  <r>
    <s v="B112"/>
    <s v="BABAYARA MICHEAL JUNIOR"/>
    <x v="8"/>
    <n v="155"/>
    <s v=""/>
    <n v="0"/>
    <n v="155"/>
    <n v="0"/>
    <n v="0"/>
    <n v="155"/>
  </r>
  <r>
    <s v="B113"/>
    <s v="CHIBSA NESTORM"/>
    <x v="8"/>
    <n v="155"/>
    <s v=""/>
    <n v="0"/>
    <n v="155"/>
    <n v="0"/>
    <n v="0"/>
    <n v="155"/>
  </r>
  <r>
    <s v="B114"/>
    <s v="MINYILA DAVID WEPIA"/>
    <x v="12"/>
    <n v="130"/>
    <s v=""/>
    <n v="0"/>
    <n v="130"/>
    <n v="0"/>
    <n v="0"/>
    <n v="130"/>
  </r>
  <r>
    <s v="B115"/>
    <s v="AYUAH OSWELL A. "/>
    <x v="12"/>
    <n v="130"/>
    <s v=""/>
    <n v="0"/>
    <n v="130"/>
    <n v="0"/>
    <n v="0"/>
    <n v="130"/>
  </r>
  <r>
    <s v="B116"/>
    <s v="AKUMSA EMMANUELLA "/>
    <x v="2"/>
    <n v="130"/>
    <s v=""/>
    <n v="0"/>
    <n v="130"/>
    <n v="0"/>
    <n v="0"/>
    <n v="130"/>
  </r>
  <r>
    <s v="C001"/>
    <s v="SEKWO FERDINARD JWAWORA"/>
    <x v="14"/>
    <m/>
    <s v=""/>
    <n v="130"/>
    <n v="130"/>
    <n v="0"/>
    <n v="0"/>
    <n v="130"/>
  </r>
  <r>
    <s v="C002"/>
    <s v="DUNCAN A. ADAWINA"/>
    <x v="14"/>
    <m/>
    <s v=""/>
    <n v="130"/>
    <n v="130"/>
    <n v="0"/>
    <n v="0"/>
    <n v="130"/>
  </r>
  <r>
    <s v="C003"/>
    <s v="AKANJOGE KENDRICK WEWOKE"/>
    <x v="14"/>
    <m/>
    <s v=""/>
    <n v="130"/>
    <n v="130"/>
    <n v="0"/>
    <n v="0"/>
    <n v="130"/>
  </r>
  <r>
    <s v="C004"/>
    <s v="AZOWINEZEA VINCENCIA ATAWINE"/>
    <x v="14"/>
    <m/>
    <s v=""/>
    <n v="130"/>
    <n v="130"/>
    <n v="0"/>
    <n v="0"/>
    <n v="130"/>
  </r>
  <r>
    <s v="C005"/>
    <s v="ANUGA KENDRA WEDADEBAM"/>
    <x v="14"/>
    <m/>
    <s v=""/>
    <n v="130"/>
    <n v="130"/>
    <n v="0"/>
    <n v="0"/>
    <n v="130"/>
  </r>
  <r>
    <s v="C006"/>
    <s v="AKAMBASE JOHN CANTIUS AWINIYELSOM"/>
    <x v="14"/>
    <m/>
    <s v=""/>
    <n v="130"/>
    <n v="130"/>
    <n v="0"/>
    <n v="0"/>
    <n v="130"/>
  </r>
  <r>
    <s v="C007"/>
    <s v="KANSAH CHRISTIAN BABACHOWE"/>
    <x v="14"/>
    <m/>
    <s v=""/>
    <n v="130"/>
    <n v="130"/>
    <n v="0"/>
    <n v="0"/>
    <n v="130"/>
  </r>
  <r>
    <s v="C008"/>
    <s v="AWAYIRE LUVANS ACHEGIBA"/>
    <x v="14"/>
    <m/>
    <s v=""/>
    <n v="130"/>
    <n v="130"/>
    <n v="0"/>
    <n v="0"/>
    <n v="130"/>
  </r>
  <r>
    <s v="C009"/>
    <s v="ABISIBA FAVOUR WEKOLI-AMO"/>
    <x v="14"/>
    <m/>
    <s v=""/>
    <n v="130"/>
    <n v="130"/>
    <n v="0"/>
    <n v="0"/>
    <n v="130"/>
  </r>
  <r>
    <s v="C010"/>
    <s v="MINYILA A. SALOME"/>
    <x v="14"/>
    <m/>
    <s v=""/>
    <n v="130"/>
    <n v="130"/>
    <n v="0"/>
    <n v="0"/>
    <n v="130"/>
  </r>
  <r>
    <s v="C011"/>
    <s v="KAMBONGA ANTHONY-SAVIOUR"/>
    <x v="14"/>
    <m/>
    <s v=""/>
    <n v="130"/>
    <n v="130"/>
    <n v="0"/>
    <n v="0"/>
    <n v="130"/>
  </r>
  <r>
    <s v="C012"/>
    <s v="ABAKAH JOSEPH YAW"/>
    <x v="14"/>
    <m/>
    <s v=""/>
    <n v="130"/>
    <n v="130"/>
    <n v="0"/>
    <n v="0"/>
    <n v="130"/>
  </r>
  <r>
    <s v="C013"/>
    <s v="LABIK ERNEST YENNUNAN"/>
    <x v="14"/>
    <m/>
    <s v=""/>
    <n v="130"/>
    <n v="130"/>
    <n v="0"/>
    <n v="0"/>
    <n v="130"/>
  </r>
  <r>
    <s v="C014"/>
    <s v="LABIK ERNESTINA YENNUNAM"/>
    <x v="14"/>
    <m/>
    <s v=""/>
    <n v="130"/>
    <n v="130"/>
    <n v="0"/>
    <n v="0"/>
    <n v="130"/>
  </r>
  <r>
    <s v="C015"/>
    <s v="ABU NATHALIA"/>
    <x v="14"/>
    <m/>
    <s v=""/>
    <n v="130"/>
    <n v="130"/>
    <n v="0"/>
    <n v="0"/>
    <n v="130"/>
  </r>
  <r>
    <s v="C016"/>
    <s v="TIBIRI RACHEAL AJEGEWE"/>
    <x v="14"/>
    <m/>
    <s v=""/>
    <n v="130"/>
    <n v="130"/>
    <n v="0"/>
    <n v="0"/>
    <n v="130"/>
  </r>
  <r>
    <s v="C017"/>
    <s v="DANDOBA GILBERT ASIGIBA"/>
    <x v="14"/>
    <m/>
    <s v=""/>
    <n v="130"/>
    <n v="130"/>
    <n v="0"/>
    <n v="0"/>
    <n v="130"/>
  </r>
  <r>
    <s v="C018"/>
    <s v="ABASWEI PADMON-LIONEL"/>
    <x v="14"/>
    <m/>
    <s v=""/>
    <n v="130"/>
    <n v="130"/>
    <n v="0"/>
    <n v="0"/>
    <n v="130"/>
  </r>
  <r>
    <s v="C019"/>
    <s v="BAJUAWOTA BRUNUS"/>
    <x v="14"/>
    <m/>
    <s v=""/>
    <n v="130"/>
    <n v="130"/>
    <n v="0"/>
    <n v="0"/>
    <n v="130"/>
  </r>
  <r>
    <s v="C020"/>
    <s v="WUMBILA OTHNIEL"/>
    <x v="14"/>
    <m/>
    <s v=""/>
    <n v="130"/>
    <n v="130"/>
    <n v="0"/>
    <n v="0"/>
    <n v="130"/>
  </r>
  <r>
    <s v="C021"/>
    <s v="BAKIBE CALEB WEPARI"/>
    <x v="14"/>
    <m/>
    <s v=""/>
    <n v="130"/>
    <n v="130"/>
    <n v="0"/>
    <n v="0"/>
    <n v="130"/>
  </r>
  <r>
    <s v="C022"/>
    <s v="AYAMGA SALAMATU"/>
    <x v="14"/>
    <m/>
    <s v=""/>
    <n v="130"/>
    <n v="130"/>
    <n v="0"/>
    <n v="0"/>
    <n v="130"/>
  </r>
  <r>
    <s v="C023"/>
    <s v="ALEMYA ALBINA"/>
    <x v="14"/>
    <m/>
    <s v=""/>
    <n v="130"/>
    <n v="130"/>
    <n v="0"/>
    <n v="0"/>
    <n v="130"/>
  </r>
  <r>
    <s v="C024"/>
    <s v="AYI VENERANDA WESONO"/>
    <x v="14"/>
    <m/>
    <s v=""/>
    <n v="130"/>
    <n v="130"/>
    <n v="0"/>
    <n v="0"/>
    <n v="130"/>
  </r>
  <r>
    <s v="C025"/>
    <s v="AMUAH KESTREL"/>
    <x v="14"/>
    <m/>
    <s v=""/>
    <n v="130"/>
    <n v="130"/>
    <n v="0"/>
    <n v="0"/>
    <n v="130"/>
  </r>
  <r>
    <s v="C026"/>
    <s v="ABADA NOAH WEWUVE"/>
    <x v="14"/>
    <m/>
    <s v=""/>
    <n v="130"/>
    <n v="130"/>
    <n v="0"/>
    <n v="0"/>
    <n v="130"/>
  </r>
  <r>
    <s v="C027"/>
    <s v="JAMPANA BLESS WESONO"/>
    <x v="14"/>
    <m/>
    <s v=""/>
    <n v="130"/>
    <n v="130"/>
    <n v="0"/>
    <n v="0"/>
    <n v="130"/>
  </r>
  <r>
    <s v="C028"/>
    <s v="AYISANGA JOYCEYN WEKIA"/>
    <x v="14"/>
    <m/>
    <s v=""/>
    <n v="130"/>
    <n v="130"/>
    <n v="0"/>
    <n v="0"/>
    <n v="130"/>
  </r>
  <r>
    <s v="C029"/>
    <s v="KATONO EMMANUELLA"/>
    <x v="14"/>
    <m/>
    <s v=""/>
    <n v="130"/>
    <n v="130"/>
    <n v="0"/>
    <n v="0"/>
    <n v="130"/>
  </r>
  <r>
    <s v="C030"/>
    <s v="JAMPANA JESUIT"/>
    <x v="14"/>
    <m/>
    <s v=""/>
    <n v="130"/>
    <n v="130"/>
    <n v="0"/>
    <n v="0"/>
    <n v="130"/>
  </r>
  <r>
    <s v="C031"/>
    <s v="ANYIA ANGEL"/>
    <x v="14"/>
    <m/>
    <s v=""/>
    <n v="130"/>
    <n v="130"/>
    <n v="0"/>
    <n v="0"/>
    <n v="130"/>
  </r>
  <r>
    <s v="C032"/>
    <s v="ALEMYA EMAICIA WEMAGA"/>
    <x v="14"/>
    <m/>
    <s v=""/>
    <n v="130"/>
    <n v="130"/>
    <n v="0"/>
    <n v="0"/>
    <n v="130"/>
  </r>
  <r>
    <s v="C033"/>
    <s v="KWOWE MILAGROS"/>
    <x v="14"/>
    <m/>
    <s v=""/>
    <n v="130"/>
    <n v="130"/>
    <n v="0"/>
    <n v="0"/>
    <n v="130"/>
  </r>
  <r>
    <s v="C034"/>
    <s v="KUSSIBA EUGENIA WEWONI"/>
    <x v="14"/>
    <m/>
    <s v=""/>
    <n v="130"/>
    <n v="130"/>
    <n v="0"/>
    <n v="0"/>
    <n v="130"/>
  </r>
  <r>
    <s v="C035"/>
    <s v="AKEDAM TEDDY"/>
    <x v="14"/>
    <m/>
    <s v=""/>
    <n v="130"/>
    <n v="130"/>
    <n v="0"/>
    <n v="0"/>
    <n v="130"/>
  </r>
  <r>
    <s v="C036"/>
    <s v="KISSIBUGUM OTABIL WELAM"/>
    <x v="14"/>
    <m/>
    <s v=""/>
    <n v="130"/>
    <n v="130"/>
    <n v="0"/>
    <n v="0"/>
    <n v="130"/>
  </r>
  <r>
    <s v="C037"/>
    <s v="ABENABISA BENITA ASIGINEWINA"/>
    <x v="14"/>
    <m/>
    <s v=""/>
    <n v="130"/>
    <n v="130"/>
    <n v="0"/>
    <n v="0"/>
    <n v="130"/>
  </r>
  <r>
    <s v="C038"/>
    <s v="PWAWUVI ZITA WESONO"/>
    <x v="14"/>
    <m/>
    <s v=""/>
    <n v="130"/>
    <n v="130"/>
    <n v="0"/>
    <n v="0"/>
    <n v="130"/>
  </r>
  <r>
    <s v="C039"/>
    <s v="AKIBASE BRIANA KAPE"/>
    <x v="14"/>
    <m/>
    <s v=""/>
    <n v="130"/>
    <n v="130"/>
    <n v="0"/>
    <n v="0"/>
    <n v="130"/>
  </r>
  <r>
    <s v="C040"/>
    <s v="BABERE GIANETTA AKIWELEI"/>
    <x v="14"/>
    <m/>
    <s v=""/>
    <n v="130"/>
    <n v="130"/>
    <n v="0"/>
    <n v="0"/>
    <n v="130"/>
  </r>
  <r>
    <s v="C041"/>
    <s v="ASAKIBOBA NATASHA WEBAKURA"/>
    <x v="14"/>
    <m/>
    <s v=""/>
    <n v="130"/>
    <n v="130"/>
    <n v="0"/>
    <n v="0"/>
    <n v="130"/>
  </r>
  <r>
    <s v="C042"/>
    <s v="TIJANGA PRAISE BENDOWE"/>
    <x v="14"/>
    <m/>
    <s v=""/>
    <n v="130"/>
    <n v="130"/>
    <n v="0"/>
    <n v="0"/>
    <n v="130"/>
  </r>
  <r>
    <s v="C043"/>
    <s v="AZIDIDAYA MARILYN"/>
    <x v="14"/>
    <m/>
    <s v=""/>
    <n v="130"/>
    <n v="130"/>
    <n v="0"/>
    <n v="0"/>
    <n v="130"/>
  </r>
  <r>
    <s v="C044"/>
    <s v="LANTIA OSWELL"/>
    <x v="14"/>
    <m/>
    <s v=""/>
    <n v="130"/>
    <n v="130"/>
    <n v="0"/>
    <n v="0"/>
    <n v="130"/>
  </r>
  <r>
    <s v="C045"/>
    <s v="ANANGA MILDRED WEDE"/>
    <x v="14"/>
    <m/>
    <s v=""/>
    <n v="130"/>
    <n v="130"/>
    <n v="0"/>
    <n v="0"/>
    <n v="130"/>
  </r>
  <r>
    <s v="C046"/>
    <s v="AKOLGA JOSHUA"/>
    <x v="14"/>
    <m/>
    <s v=""/>
    <n v="130"/>
    <n v="130"/>
    <n v="0"/>
    <n v="0"/>
    <n v="130"/>
  </r>
  <r>
    <s v="C047"/>
    <s v="AKANKI VICTORY ATOWINE"/>
    <x v="12"/>
    <m/>
    <s v=""/>
    <n v="0"/>
    <n v="0"/>
    <n v="0"/>
    <n v="0"/>
    <n v="0"/>
  </r>
  <r>
    <s v="C048"/>
    <s v="ANAMAH FREDRICA WEBADUA"/>
    <x v="12"/>
    <m/>
    <s v=""/>
    <n v="0"/>
    <n v="0"/>
    <n v="0"/>
    <n v="0"/>
    <n v="0"/>
  </r>
  <r>
    <s v="C049"/>
    <s v="HAMADU HAMDIA"/>
    <x v="12"/>
    <m/>
    <s v=""/>
    <n v="0"/>
    <n v="0"/>
    <n v="0"/>
    <n v="0"/>
    <n v="0"/>
  </r>
  <r>
    <s v="C050"/>
    <s v="AYAMBUGA GIFTY AWINPIINI"/>
    <x v="12"/>
    <m/>
    <s v=""/>
    <n v="0"/>
    <n v="0"/>
    <n v="0"/>
    <n v="0"/>
    <n v="0"/>
  </r>
  <r>
    <s v="C051"/>
    <s v="ANDEMA CATHERINE"/>
    <x v="12"/>
    <m/>
    <s v=""/>
    <n v="0"/>
    <n v="0"/>
    <n v="0"/>
    <n v="0"/>
    <n v="0"/>
  </r>
  <r>
    <s v="C052"/>
    <s v="BAYERIJUA BENSON"/>
    <x v="12"/>
    <m/>
    <s v=""/>
    <n v="0"/>
    <n v="0"/>
    <n v="0"/>
    <n v="0"/>
    <n v="0"/>
  </r>
  <r>
    <s v="C053"/>
    <s v="LANTIA PRECIOUS"/>
    <x v="1"/>
    <m/>
    <s v=""/>
    <n v="0"/>
    <n v="0"/>
    <n v="0"/>
    <n v="0"/>
    <n v="0"/>
  </r>
  <r>
    <s v="C054"/>
    <s v="AKANWEE EUNICE"/>
    <x v="1"/>
    <m/>
    <s v=""/>
    <n v="0"/>
    <n v="0"/>
    <n v="0"/>
    <n v="0"/>
    <n v="0"/>
  </r>
  <r>
    <s v="C055"/>
    <s v="ABAGUBA DAVID AWEDAGA"/>
    <x v="1"/>
    <m/>
    <s v=""/>
    <n v="0"/>
    <n v="0"/>
    <n v="0"/>
    <n v="0"/>
    <n v="0"/>
  </r>
  <r>
    <s v="C056"/>
    <s v="AKANWUM CHRISTIAN"/>
    <x v="1"/>
    <m/>
    <s v=""/>
    <n v="0"/>
    <n v="0"/>
    <n v="0"/>
    <n v="0"/>
    <n v="0"/>
  </r>
  <r>
    <s v="C057"/>
    <s v="AKANWUM FAVOUR AZEGIDIWE"/>
    <x v="1"/>
    <m/>
    <s v=""/>
    <n v="0"/>
    <n v="0"/>
    <n v="0"/>
    <n v="0"/>
    <n v="0"/>
  </r>
  <r>
    <s v="C058"/>
    <s v="LARTEVI GRACE"/>
    <x v="2"/>
    <m/>
    <s v=""/>
    <n v="0"/>
    <n v="0"/>
    <n v="0"/>
    <n v="0"/>
    <n v="0"/>
  </r>
  <r>
    <s v="C059"/>
    <s v="ACHANA ANTOINETTE WEKWAANE"/>
    <x v="2"/>
    <m/>
    <s v=""/>
    <n v="0"/>
    <n v="0"/>
    <n v="0"/>
    <n v="0"/>
    <n v="0"/>
  </r>
  <r>
    <s v="C060"/>
    <s v="YITAH BONEGAS WESOLEM"/>
    <x v="2"/>
    <m/>
    <s v=""/>
    <n v="0"/>
    <n v="0"/>
    <n v="0"/>
    <n v="0"/>
    <n v="0"/>
  </r>
  <r>
    <s v="C061"/>
    <s v="AYIBASIYA MANNEL SAKEWENE"/>
    <x v="3"/>
    <m/>
    <s v=""/>
    <n v="0"/>
    <n v="0"/>
    <n v="0"/>
    <n v="0"/>
    <n v="0"/>
  </r>
  <r>
    <s v="C062"/>
    <s v="ADOCTOR FRANCISCA WEPIA"/>
    <x v="3"/>
    <m/>
    <s v=""/>
    <n v="0"/>
    <n v="0"/>
    <n v="0"/>
    <n v="0"/>
    <n v="0"/>
  </r>
  <r>
    <s v="C063"/>
    <s v="AKWOWOYE ALBERTA WEZAANE"/>
    <x v="3"/>
    <m/>
    <s v=""/>
    <n v="0"/>
    <n v="0"/>
    <n v="0"/>
    <n v="0"/>
    <n v="0"/>
  </r>
  <r>
    <s v="C064"/>
    <s v="CHIRASE COLLINS"/>
    <x v="3"/>
    <m/>
    <s v=""/>
    <n v="0"/>
    <n v="0"/>
    <n v="0"/>
    <n v="0"/>
    <n v="0"/>
  </r>
  <r>
    <s v="C065"/>
    <s v="DANZUMAH ISSABELLA AWOLIZEM"/>
    <x v="3"/>
    <m/>
    <s v=""/>
    <n v="0"/>
    <n v="0"/>
    <n v="0"/>
    <n v="0"/>
    <n v="0"/>
  </r>
  <r>
    <s v="C066"/>
    <s v="AWINYA ELSIE WEBALARA"/>
    <x v="3"/>
    <m/>
    <s v=""/>
    <n v="0"/>
    <n v="0"/>
    <n v="0"/>
    <n v="0"/>
    <n v="0"/>
  </r>
  <r>
    <s v="C067"/>
    <s v="AHMED ABUBAKAR-SADIK"/>
    <x v="3"/>
    <m/>
    <s v=""/>
    <n v="0"/>
    <n v="0"/>
    <n v="0"/>
    <n v="0"/>
    <n v="0"/>
  </r>
  <r>
    <s v="C068"/>
    <s v="ANDEMA MORIS"/>
    <x v="3"/>
    <m/>
    <s v=""/>
    <n v="0"/>
    <n v="0"/>
    <n v="0"/>
    <n v="0"/>
    <n v="0"/>
  </r>
  <r>
    <s v="C069"/>
    <s v="OPOKU MUNIRU ANARWAT"/>
    <x v="4"/>
    <m/>
    <s v=""/>
    <n v="0"/>
    <n v="0"/>
    <n v="0"/>
    <n v="0"/>
    <n v="0"/>
  </r>
  <r>
    <s v="C070"/>
    <s v="ABAGUBA DOMINIC WEPAARE"/>
    <x v="4"/>
    <m/>
    <s v=""/>
    <n v="0"/>
    <n v="0"/>
    <n v="0"/>
    <n v="0"/>
    <n v="0"/>
  </r>
  <r>
    <s v="C071"/>
    <s v="AKASSAH MIRIAM AWINLIE"/>
    <x v="4"/>
    <m/>
    <s v=""/>
    <n v="0"/>
    <n v="0"/>
    <n v="0"/>
    <n v="0"/>
    <n v="0"/>
  </r>
  <r>
    <s v="C072"/>
    <s v="ADAGIWINE VANESSA"/>
    <x v="4"/>
    <m/>
    <s v=""/>
    <n v="0"/>
    <n v="0"/>
    <n v="0"/>
    <n v="0"/>
    <n v="0"/>
  </r>
  <r>
    <s v="C073"/>
    <s v="LARTEVI BENEDICTA"/>
    <x v="5"/>
    <m/>
    <s v=""/>
    <n v="0"/>
    <n v="0"/>
    <n v="0"/>
    <n v="0"/>
    <n v="0"/>
  </r>
  <r>
    <s v="C074"/>
    <s v="ADUKU AUGUSTINE SONGOSE"/>
    <x v="5"/>
    <m/>
    <s v=""/>
    <n v="0"/>
    <n v="0"/>
    <n v="0"/>
    <n v="0"/>
    <n v="0"/>
  </r>
  <r>
    <s v="C075"/>
    <s v="ATINVA AMBROSE"/>
    <x v="5"/>
    <m/>
    <s v=""/>
    <n v="0"/>
    <n v="0"/>
    <n v="0"/>
    <n v="0"/>
    <n v="0"/>
  </r>
  <r>
    <s v="C076"/>
    <s v="AHMED ABDUL-MUQADDIM"/>
    <x v="5"/>
    <m/>
    <s v=""/>
    <n v="0"/>
    <n v="0"/>
    <n v="0"/>
    <n v="0"/>
    <n v="0"/>
  </r>
  <r>
    <s v="C077"/>
    <s v="SEIDU SAKINATU"/>
    <x v="5"/>
    <m/>
    <s v=""/>
    <n v="0"/>
    <n v="0"/>
    <n v="0"/>
    <n v="0"/>
    <n v="0"/>
  </r>
  <r>
    <s v="C078"/>
    <s v="ATOSONA FOSTER AKAMBASE"/>
    <x v="6"/>
    <m/>
    <s v=""/>
    <n v="0"/>
    <n v="0"/>
    <n v="0"/>
    <n v="0"/>
    <n v="0"/>
  </r>
  <r>
    <s v="C079"/>
    <s v="JAMPANA FREDRICK"/>
    <x v="6"/>
    <m/>
    <s v=""/>
    <n v="0"/>
    <n v="0"/>
    <n v="0"/>
    <n v="0"/>
    <n v="0"/>
  </r>
  <r>
    <s v="C080"/>
    <s v="ASUAH ALLSWELL"/>
    <x v="6"/>
    <m/>
    <s v=""/>
    <n v="0"/>
    <n v="0"/>
    <n v="0"/>
    <n v="0"/>
    <n v="0"/>
  </r>
  <r>
    <s v="C081"/>
    <s v="DANJUMAH LEONARD AWOLZEM"/>
    <x v="6"/>
    <m/>
    <s v=""/>
    <n v="0"/>
    <n v="0"/>
    <n v="0"/>
    <n v="0"/>
    <n v="0"/>
  </r>
  <r>
    <s v="C082"/>
    <s v="AWOBCO ETHEL"/>
    <x v="6"/>
    <m/>
    <s v=""/>
    <n v="0"/>
    <n v="0"/>
    <n v="0"/>
    <n v="0"/>
    <n v="0"/>
  </r>
  <r>
    <s v="C083"/>
    <s v="NASHIRUDEEN SUMAILA"/>
    <x v="6"/>
    <m/>
    <s v=""/>
    <n v="0"/>
    <n v="0"/>
    <n v="0"/>
    <n v="0"/>
    <n v="0"/>
  </r>
  <r>
    <s v="C084"/>
    <s v="ANKO JEFFREY"/>
    <x v="6"/>
    <m/>
    <s v=""/>
    <n v="0"/>
    <n v="0"/>
    <n v="0"/>
    <n v="0"/>
    <n v="0"/>
  </r>
  <r>
    <s v="C085"/>
    <s v="AKELANA PRINCESS AJEGEWE"/>
    <x v="6"/>
    <m/>
    <s v=""/>
    <n v="0"/>
    <n v="0"/>
    <n v="0"/>
    <n v="0"/>
    <n v="0"/>
  </r>
  <r>
    <s v="C086"/>
    <s v="JANWO ISHMEAL"/>
    <x v="7"/>
    <m/>
    <s v=""/>
    <n v="0"/>
    <n v="0"/>
    <n v="0"/>
    <n v="0"/>
    <n v="0"/>
  </r>
  <r>
    <s v="C087"/>
    <s v="ADDA ABEL"/>
    <x v="7"/>
    <m/>
    <s v=""/>
    <n v="0"/>
    <n v="0"/>
    <n v="0"/>
    <n v="0"/>
    <n v="0"/>
  </r>
  <r>
    <s v="C088"/>
    <s v="BAYEBILISE DENIS"/>
    <x v="7"/>
    <m/>
    <s v=""/>
    <n v="0"/>
    <n v="0"/>
    <n v="0"/>
    <n v="0"/>
    <n v="0"/>
  </r>
  <r>
    <s v="C089"/>
    <s v="APELIGO CHRISTABEL WEWURA"/>
    <x v="7"/>
    <m/>
    <s v=""/>
    <n v="0"/>
    <n v="0"/>
    <n v="0"/>
    <n v="0"/>
    <n v="0"/>
  </r>
  <r>
    <s v="C090"/>
    <s v="AWUTU CHRISTOPHER"/>
    <x v="8"/>
    <m/>
    <s v=""/>
    <n v="0"/>
    <n v="0"/>
    <n v="0"/>
    <n v="0"/>
    <n v="0"/>
  </r>
  <r>
    <s v="C091"/>
    <s v="ADUKU NANCY WEPIA"/>
    <x v="8"/>
    <m/>
    <s v=""/>
    <n v="0"/>
    <n v="0"/>
    <n v="0"/>
    <n v="0"/>
    <n v="0"/>
  </r>
  <r>
    <s v="C092"/>
    <s v="ATAKEBIIK SYLIVIAN"/>
    <x v="8"/>
    <m/>
    <s v=""/>
    <n v="0"/>
    <n v="0"/>
    <n v="0"/>
    <n v="0"/>
    <n v="0"/>
  </r>
  <r>
    <s v="C093"/>
    <s v="ATIIM CHARLLOTE"/>
    <x v="8"/>
    <m/>
    <s v=""/>
    <n v="0"/>
    <n v="0"/>
    <n v="0"/>
    <n v="0"/>
    <n v="0"/>
  </r>
  <r>
    <s v="C094"/>
    <s v="WEPIA EMMANUEL"/>
    <x v="8"/>
    <m/>
    <s v=""/>
    <n v="0"/>
    <n v="0"/>
    <n v="0"/>
    <n v="0"/>
    <n v="0"/>
  </r>
  <r>
    <s v="C095"/>
    <s v="AGBEKO MAWULI-KPLIM"/>
    <x v="8"/>
    <m/>
    <s v=""/>
    <n v="0"/>
    <n v="0"/>
    <n v="0"/>
    <n v="0"/>
    <n v="0"/>
  </r>
  <r>
    <s v="C096"/>
    <s v="AYAABANE CALEB AWINIMI"/>
    <x v="8"/>
    <m/>
    <s v=""/>
    <n v="0"/>
    <n v="0"/>
    <n v="0"/>
    <n v="0"/>
    <n v="0"/>
  </r>
  <r>
    <s v="C097"/>
    <s v="LANGO LESLIE WEZEM"/>
    <x v="8"/>
    <m/>
    <s v=""/>
    <n v="0"/>
    <n v="0"/>
    <n v="0"/>
    <n v="0"/>
    <n v="0"/>
  </r>
  <r>
    <s v="C098"/>
    <s v="ABADOO ROSALINDA"/>
    <x v="9"/>
    <m/>
    <s v=""/>
    <n v="0"/>
    <n v="0"/>
    <n v="0"/>
    <n v="0"/>
    <n v="0"/>
  </r>
  <r>
    <s v="C099"/>
    <s v="APINTANE LUCIO"/>
    <x v="9"/>
    <m/>
    <s v=""/>
    <n v="0"/>
    <n v="0"/>
    <n v="0"/>
    <n v="0"/>
    <n v="0"/>
  </r>
  <r>
    <s v="C100"/>
    <s v="YAGIMPWA VALENTINA ANUTUA"/>
    <x v="9"/>
    <m/>
    <s v=""/>
    <n v="0"/>
    <n v="0"/>
    <n v="0"/>
    <n v="0"/>
    <n v="0"/>
  </r>
  <r>
    <s v="C101"/>
    <s v="ABOTILOORO ANTHONIA AWINSONE"/>
    <x v="9"/>
    <m/>
    <s v=""/>
    <n v="0"/>
    <n v="0"/>
    <n v="0"/>
    <n v="0"/>
    <n v="0"/>
  </r>
  <r>
    <s v="C102"/>
    <s v="AYISANGA GETRUDE WEWORA"/>
    <x v="9"/>
    <m/>
    <s v=""/>
    <n v="0"/>
    <n v="0"/>
    <n v="0"/>
    <n v="0"/>
    <n v="0"/>
  </r>
  <r>
    <s v="C103"/>
    <s v="YAASAN RITA"/>
    <x v="9"/>
    <m/>
    <s v=""/>
    <n v="0"/>
    <n v="0"/>
    <n v="0"/>
    <n v="0"/>
    <n v="0"/>
  </r>
  <r>
    <s v="C104"/>
    <s v="APELIGO ABIGAIL WESOAMO"/>
    <x v="10"/>
    <m/>
    <s v=""/>
    <n v="0"/>
    <n v="0"/>
    <n v="0"/>
    <n v="0"/>
    <n v="0"/>
  </r>
  <r>
    <s v="C105"/>
    <s v="AYABA PRISCILLA"/>
    <x v="10"/>
    <m/>
    <s v=""/>
    <n v="0"/>
    <n v="0"/>
    <n v="0"/>
    <n v="0"/>
    <n v="0"/>
  </r>
  <r>
    <s v="C106"/>
    <s v="ADOMAKU BRIGHT SEFAH"/>
    <x v="10"/>
    <m/>
    <s v=""/>
    <n v="0"/>
    <n v="0"/>
    <n v="0"/>
    <n v="0"/>
    <n v="0"/>
  </r>
  <r>
    <s v="C107"/>
    <s v="FELLAH EREST WENIA"/>
    <x v="10"/>
    <m/>
    <s v=""/>
    <n v="0"/>
    <n v="0"/>
    <n v="0"/>
    <n v="0"/>
    <n v="0"/>
  </r>
  <r>
    <s v="C108"/>
    <s v="ANUGA BERNICE"/>
    <x v="10"/>
    <m/>
    <s v=""/>
    <n v="0"/>
    <n v="0"/>
    <n v="0"/>
    <n v="0"/>
    <n v="0"/>
  </r>
  <r>
    <s v="C109"/>
    <s v="LAMBON RASHIDA"/>
    <x v="10"/>
    <m/>
    <s v=""/>
    <n v="0"/>
    <n v="0"/>
    <n v="0"/>
    <n v="0"/>
    <n v="0"/>
  </r>
  <r>
    <s v="C110"/>
    <s v="AWINIMIE SHIRLEY"/>
    <x v="11"/>
    <m/>
    <s v=""/>
    <n v="0"/>
    <n v="0"/>
    <n v="0"/>
    <n v="0"/>
    <n v="0"/>
  </r>
  <r>
    <s v="C111"/>
    <s v="AMANG REYNARD APAKWEN"/>
    <x v="14"/>
    <m/>
    <s v=""/>
    <n v="130"/>
    <n v="130"/>
    <n v="0"/>
    <n v="0"/>
    <n v="130"/>
  </r>
  <r>
    <s v="C112"/>
    <s v="ABAJORI INNOCENTIA AWELAMA"/>
    <x v="14"/>
    <m/>
    <s v=""/>
    <n v="130"/>
    <n v="130"/>
    <n v="0"/>
    <n v="0"/>
    <n v="130"/>
  </r>
  <r>
    <s v="C113"/>
    <s v="LANTIA EZEKIEL"/>
    <x v="14"/>
    <m/>
    <s v=""/>
    <n v="130"/>
    <n v="130"/>
    <n v="0"/>
    <n v="0"/>
    <n v="130"/>
  </r>
  <r>
    <s v="C114"/>
    <s v="WECHINA FAITH WEKILAM"/>
    <x v="14"/>
    <m/>
    <s v=""/>
    <n v="130"/>
    <n v="130"/>
    <n v="0"/>
    <n v="0"/>
    <n v="130"/>
  </r>
  <r>
    <s v="C115"/>
    <s v="ABDUL-KARIM HIBATULAI"/>
    <x v="14"/>
    <m/>
    <s v=""/>
    <n v="130"/>
    <n v="130"/>
    <n v="0"/>
    <n v="0"/>
    <n v="130"/>
  </r>
  <r>
    <s v="C116"/>
    <s v="AWOMBA SHARQUISE WEMANGA"/>
    <x v="14"/>
    <m/>
    <s v=""/>
    <n v="130"/>
    <n v="130"/>
    <n v="0"/>
    <n v="0"/>
    <n v="130"/>
  </r>
  <r>
    <s v="C117"/>
    <s v="ADAKABLA JADEN WEZEGA"/>
    <x v="14"/>
    <m/>
    <s v=""/>
    <n v="130"/>
    <n v="130"/>
    <n v="0"/>
    <n v="0"/>
    <n v="130"/>
  </r>
  <r>
    <s v="C118"/>
    <s v="ANANGA PRECIOUS WEDADIBAM"/>
    <x v="14"/>
    <m/>
    <s v=""/>
    <n v="130"/>
    <n v="130"/>
    <n v="0"/>
    <n v="0"/>
    <n v="130"/>
  </r>
  <r>
    <s v="C119"/>
    <s v="ANANGA JENELLE AWEKURIAMO"/>
    <x v="14"/>
    <m/>
    <s v=""/>
    <n v="130"/>
    <n v="130"/>
    <n v="0"/>
    <n v="0"/>
    <n v="130"/>
  </r>
  <r>
    <s v="C120"/>
    <s v="KAMPALE BENEDICT WEDIA"/>
    <x v="14"/>
    <m/>
    <s v=""/>
    <n v="130"/>
    <n v="130"/>
    <n v="0"/>
    <n v="0"/>
    <n v="130"/>
  </r>
  <r>
    <s v="C121"/>
    <s v="KAMPALE BEATA WEKIA"/>
    <x v="14"/>
    <m/>
    <s v=""/>
    <n v="130"/>
    <n v="130"/>
    <n v="0"/>
    <n v="0"/>
    <n v="130"/>
  </r>
  <r>
    <s v="C122"/>
    <s v="BASEKWAGA HAYFORD WEGURE"/>
    <x v="14"/>
    <m/>
    <s v=""/>
    <n v="130"/>
    <n v="130"/>
    <n v="0"/>
    <n v="0"/>
    <n v="130"/>
  </r>
  <r>
    <s v="C123"/>
    <s v="ALHASSAN HIDAYA"/>
    <x v="14"/>
    <m/>
    <s v=""/>
    <n v="130"/>
    <n v="130"/>
    <n v="0"/>
    <n v="0"/>
    <n v="130"/>
  </r>
  <r>
    <s v="C124"/>
    <s v="BAZANIA LUWANGA"/>
    <x v="14"/>
    <m/>
    <s v=""/>
    <n v="130"/>
    <n v="130"/>
    <n v="0"/>
    <n v="0"/>
    <n v="130"/>
  </r>
  <r>
    <s v="C125"/>
    <s v="MURUYAH BERTILLA WEBONGA"/>
    <x v="14"/>
    <m/>
    <s v=""/>
    <n v="130"/>
    <n v="130"/>
    <n v="0"/>
    <n v="0"/>
    <n v="130"/>
  </r>
  <r>
    <s v="C126"/>
    <s v="AGYEGEDUM PETRA AWEWOGURI"/>
    <x v="14"/>
    <m/>
    <s v=""/>
    <n v="130"/>
    <n v="130"/>
    <n v="0"/>
    <n v="0"/>
    <n v="130"/>
  </r>
  <r>
    <s v="C127"/>
    <s v="ABAKERE AUSTIN ANCHOR AYINIMI"/>
    <x v="14"/>
    <m/>
    <s v=""/>
    <n v="130"/>
    <n v="130"/>
    <n v="0"/>
    <n v="0"/>
    <n v="130"/>
  </r>
  <r>
    <s v="C128"/>
    <s v="AWENCHARIMI HEPTZIBAH"/>
    <x v="14"/>
    <m/>
    <s v=""/>
    <n v="130"/>
    <n v="130"/>
    <n v="0"/>
    <n v="0"/>
    <n v="130"/>
  </r>
  <r>
    <s v="C129"/>
    <s v="ACHOGI JEROME BABWOGAYIE"/>
    <x v="14"/>
    <m/>
    <s v=""/>
    <n v="130"/>
    <n v="130"/>
    <n v="0"/>
    <n v="0"/>
    <n v="130"/>
  </r>
  <r>
    <s v="C130"/>
    <s v="ALALE ISREAL AWINTIMAH"/>
    <x v="14"/>
    <m/>
    <s v=""/>
    <n v="130"/>
    <n v="130"/>
    <n v="0"/>
    <n v="0"/>
    <n v="130"/>
  </r>
  <r>
    <s v="C131"/>
    <s v="AYANORE RAPHEAL"/>
    <x v="14"/>
    <m/>
    <s v=""/>
    <n v="130"/>
    <n v="130"/>
    <n v="0"/>
    <n v="0"/>
    <n v="130"/>
  </r>
  <r>
    <s v="C132"/>
    <s v="ABDUL-AZIZ RHUWEIDATU AJEGIWE"/>
    <x v="14"/>
    <m/>
    <s v=""/>
    <n v="130"/>
    <n v="130"/>
    <n v="0"/>
    <n v="0"/>
    <n v="130"/>
  </r>
  <r>
    <s v="C133"/>
    <s v="ABAJORI YAPHET AJEGEWE"/>
    <x v="14"/>
    <m/>
    <s v=""/>
    <n v="130"/>
    <n v="130"/>
    <n v="0"/>
    <n v="0"/>
    <n v="130"/>
  </r>
  <r>
    <s v="C134"/>
    <s v="KULAYURE ABEL WETUA"/>
    <x v="12"/>
    <m/>
    <s v=""/>
    <n v="0"/>
    <n v="0"/>
    <n v="0"/>
    <n v="0"/>
    <n v="0"/>
  </r>
  <r>
    <s v="C135"/>
    <s v="ALUKOAM RANSFORD AJEGEWE"/>
    <x v="12"/>
    <m/>
    <s v=""/>
    <n v="0"/>
    <n v="0"/>
    <n v="0"/>
    <n v="0"/>
    <n v="0"/>
  </r>
  <r>
    <s v="C136"/>
    <s v="BAZANIA JESSE"/>
    <x v="12"/>
    <m/>
    <s v=""/>
    <n v="0"/>
    <n v="0"/>
    <n v="0"/>
    <n v="0"/>
    <n v="0"/>
  </r>
  <r>
    <s v="C137"/>
    <s v="KAKURI PRECIOUS APEWE"/>
    <x v="1"/>
    <m/>
    <s v=""/>
    <n v="0"/>
    <n v="0"/>
    <n v="0"/>
    <n v="0"/>
    <n v="0"/>
  </r>
  <r>
    <s v="C138"/>
    <s v="ANAMA NATHANIEL WEKIA"/>
    <x v="1"/>
    <m/>
    <s v=""/>
    <n v="0"/>
    <n v="0"/>
    <n v="0"/>
    <n v="0"/>
    <n v="0"/>
  </r>
  <r>
    <s v="C139"/>
    <s v="LANTIA VANESSA WEMOYEI"/>
    <x v="1"/>
    <m/>
    <s v=""/>
    <n v="0"/>
    <n v="0"/>
    <n v="0"/>
    <n v="0"/>
    <n v="0"/>
  </r>
  <r>
    <s v="C140"/>
    <s v="AKANPUSI FREDRICK APAACHO"/>
    <x v="1"/>
    <m/>
    <s v=""/>
    <n v="0"/>
    <n v="0"/>
    <n v="0"/>
    <n v="0"/>
    <n v="0"/>
  </r>
  <r>
    <s v="C141"/>
    <s v="LANTIA DANIELLA"/>
    <x v="1"/>
    <m/>
    <s v=""/>
    <n v="0"/>
    <n v="0"/>
    <n v="0"/>
    <n v="0"/>
    <n v="0"/>
  </r>
  <r>
    <s v="C142"/>
    <s v="LANTIA DANIEL"/>
    <x v="1"/>
    <m/>
    <s v=""/>
    <n v="0"/>
    <n v="0"/>
    <n v="0"/>
    <n v="0"/>
    <n v="0"/>
  </r>
  <r>
    <s v="C143"/>
    <s v="AYANGBA JAPHET KWOTUA"/>
    <x v="1"/>
    <m/>
    <s v=""/>
    <n v="0"/>
    <n v="0"/>
    <n v="0"/>
    <n v="0"/>
    <n v="0"/>
  </r>
  <r>
    <s v="C144"/>
    <s v="AKANVISE DIVINE"/>
    <x v="1"/>
    <m/>
    <s v=""/>
    <n v="0"/>
    <n v="0"/>
    <n v="0"/>
    <n v="0"/>
    <n v="0"/>
  </r>
  <r>
    <s v="C145"/>
    <s v="AYIRAZURI ANGEL"/>
    <x v="1"/>
    <m/>
    <s v=""/>
    <n v="0"/>
    <n v="0"/>
    <n v="0"/>
    <n v="0"/>
    <n v="0"/>
  </r>
  <r>
    <s v="C146"/>
    <s v="ACHOGI JERRY BEWE"/>
    <x v="1"/>
    <m/>
    <s v=""/>
    <n v="0"/>
    <n v="0"/>
    <n v="0"/>
    <n v="0"/>
    <n v="0"/>
  </r>
  <r>
    <s v="C147"/>
    <s v="ADDA LOVIA WEPIA"/>
    <x v="1"/>
    <m/>
    <s v=""/>
    <n v="0"/>
    <n v="0"/>
    <n v="0"/>
    <n v="0"/>
    <n v="0"/>
  </r>
  <r>
    <s v="C148"/>
    <s v="ACHEGIBA EVA"/>
    <x v="2"/>
    <m/>
    <s v=""/>
    <n v="0"/>
    <n v="0"/>
    <n v="0"/>
    <n v="0"/>
    <n v="0"/>
  </r>
  <r>
    <s v="C149"/>
    <s v="AMIBA DORATHY AWELAMA"/>
    <x v="2"/>
    <m/>
    <s v=""/>
    <n v="0"/>
    <n v="0"/>
    <n v="0"/>
    <n v="0"/>
    <n v="0"/>
  </r>
  <r>
    <s v="C150"/>
    <s v="ABAMDIWOR ABIGAIL WEZANI"/>
    <x v="2"/>
    <m/>
    <s v=""/>
    <n v="0"/>
    <n v="0"/>
    <n v="0"/>
    <n v="0"/>
    <n v="0"/>
  </r>
  <r>
    <s v="C151"/>
    <s v="AWINIME BENTIL ATUDIPARE"/>
    <x v="2"/>
    <m/>
    <s v=""/>
    <n v="0"/>
    <n v="0"/>
    <n v="0"/>
    <n v="0"/>
    <n v="0"/>
  </r>
  <r>
    <s v="C152"/>
    <s v="BANERA PHILIP"/>
    <x v="2"/>
    <m/>
    <s v=""/>
    <n v="0"/>
    <n v="0"/>
    <n v="0"/>
    <n v="0"/>
    <n v="0"/>
  </r>
  <r>
    <s v="C153"/>
    <s v="AWINDENABA IMMACULATE"/>
    <x v="2"/>
    <m/>
    <s v=""/>
    <n v="0"/>
    <n v="0"/>
    <n v="0"/>
    <n v="0"/>
    <n v="0"/>
  </r>
  <r>
    <s v="C154"/>
    <s v="ANGORUK JOSEPH"/>
    <x v="2"/>
    <m/>
    <s v=""/>
    <n v="0"/>
    <n v="0"/>
    <n v="0"/>
    <n v="0"/>
    <n v="0"/>
  </r>
  <r>
    <s v="C156"/>
    <s v="KAZUE EZEKIEL"/>
    <x v="2"/>
    <m/>
    <s v=""/>
    <n v="0"/>
    <n v="0"/>
    <n v="0"/>
    <n v="0"/>
    <n v="0"/>
  </r>
  <r>
    <s v="C157"/>
    <s v="AKANKPIENWEN WHITNEY AWENYAAMI"/>
    <x v="2"/>
    <m/>
    <s v=""/>
    <n v="0"/>
    <n v="0"/>
    <n v="0"/>
    <n v="0"/>
    <n v="0"/>
  </r>
  <r>
    <s v="C158"/>
    <s v="DOGENERIBA MARTHINA AJEGETINA"/>
    <x v="2"/>
    <m/>
    <s v=""/>
    <n v="0"/>
    <n v="0"/>
    <n v="0"/>
    <n v="0"/>
    <n v="0"/>
  </r>
  <r>
    <s v="C159"/>
    <s v="KOFIA ALGENDA"/>
    <x v="2"/>
    <m/>
    <s v=""/>
    <n v="0"/>
    <n v="0"/>
    <n v="0"/>
    <n v="0"/>
    <n v="0"/>
  </r>
  <r>
    <s v="C160"/>
    <s v="ACHEGIBA EDNA"/>
    <x v="3"/>
    <m/>
    <s v=""/>
    <n v="0"/>
    <n v="0"/>
    <n v="0"/>
    <n v="0"/>
    <n v="0"/>
  </r>
  <r>
    <s v="C161"/>
    <s v="AWELANA BLESSING"/>
    <x v="3"/>
    <m/>
    <s v=""/>
    <n v="0"/>
    <n v="0"/>
    <n v="0"/>
    <n v="0"/>
    <n v="0"/>
  </r>
  <r>
    <s v="C162"/>
    <s v="WEPIA HARRY WEPAARI"/>
    <x v="3"/>
    <m/>
    <s v=""/>
    <n v="0"/>
    <n v="0"/>
    <n v="0"/>
    <n v="0"/>
    <n v="0"/>
  </r>
  <r>
    <s v="C163"/>
    <s v="AKOLOGO CECILIA"/>
    <x v="3"/>
    <m/>
    <s v=""/>
    <n v="0"/>
    <n v="0"/>
    <n v="0"/>
    <n v="0"/>
    <n v="0"/>
  </r>
  <r>
    <s v="C164"/>
    <s v="AKANKI SALVATION AWINESUNE"/>
    <x v="3"/>
    <m/>
    <s v=""/>
    <n v="0"/>
    <n v="0"/>
    <n v="0"/>
    <n v="0"/>
    <n v="0"/>
  </r>
  <r>
    <s v="C165"/>
    <s v="ANGYIEREYIRI DIVINE MWENTEREBO"/>
    <x v="3"/>
    <m/>
    <s v=""/>
    <n v="0"/>
    <n v="0"/>
    <n v="0"/>
    <n v="0"/>
    <n v="0"/>
  </r>
  <r>
    <s v="C166"/>
    <s v="TIJANGA APEWE"/>
    <x v="3"/>
    <m/>
    <s v=""/>
    <n v="0"/>
    <n v="0"/>
    <n v="0"/>
    <n v="0"/>
    <n v="0"/>
  </r>
  <r>
    <s v="C167"/>
    <s v="ATOOBEY NATHALIE"/>
    <x v="3"/>
    <m/>
    <s v=""/>
    <n v="0"/>
    <n v="0"/>
    <n v="0"/>
    <n v="0"/>
    <n v="0"/>
  </r>
  <r>
    <s v="C168"/>
    <s v="EJIOFFOR GOODLUCK"/>
    <x v="4"/>
    <m/>
    <s v=""/>
    <n v="0"/>
    <n v="0"/>
    <n v="0"/>
    <n v="0"/>
    <n v="0"/>
  </r>
  <r>
    <s v="C169"/>
    <s v="LANGO MACRINE WEDAGA"/>
    <x v="4"/>
    <m/>
    <s v=""/>
    <n v="0"/>
    <n v="0"/>
    <n v="0"/>
    <n v="0"/>
    <n v="0"/>
  </r>
  <r>
    <s v="C170"/>
    <s v="TIDINCHANA CLEMENCIA"/>
    <x v="4"/>
    <m/>
    <s v=""/>
    <n v="0"/>
    <n v="0"/>
    <n v="0"/>
    <n v="0"/>
    <n v="0"/>
  </r>
  <r>
    <s v="C171"/>
    <s v="ADALINGEYA RACHEAL WECHIM"/>
    <x v="4"/>
    <m/>
    <s v=""/>
    <n v="0"/>
    <n v="0"/>
    <n v="0"/>
    <n v="0"/>
    <n v="0"/>
  </r>
  <r>
    <s v="C172"/>
    <s v="AYIGEB HAYFORD"/>
    <x v="5"/>
    <m/>
    <s v=""/>
    <n v="0"/>
    <n v="0"/>
    <n v="0"/>
    <n v="0"/>
    <n v="0"/>
  </r>
  <r>
    <s v="C173"/>
    <s v="AZURAH VENESSA ANULANA"/>
    <x v="5"/>
    <m/>
    <s v=""/>
    <n v="0"/>
    <n v="0"/>
    <n v="0"/>
    <n v="0"/>
    <n v="0"/>
  </r>
  <r>
    <s v="C174"/>
    <s v="ATOOH BLESSING AWINBOTA"/>
    <x v="5"/>
    <m/>
    <s v=""/>
    <n v="0"/>
    <n v="0"/>
    <n v="0"/>
    <n v="0"/>
    <n v="0"/>
  </r>
  <r>
    <s v="C175"/>
    <s v="ATOYA BRIGHT"/>
    <x v="5"/>
    <m/>
    <s v=""/>
    <n v="0"/>
    <n v="0"/>
    <n v="0"/>
    <n v="0"/>
    <n v="0"/>
  </r>
  <r>
    <s v="C176"/>
    <s v="AWINIME BLASSING"/>
    <x v="5"/>
    <m/>
    <s v=""/>
    <n v="0"/>
    <n v="0"/>
    <n v="0"/>
    <n v="0"/>
    <n v="0"/>
  </r>
  <r>
    <s v="C177"/>
    <s v="ANGYIEREYIRI RITA MWENMAALE"/>
    <x v="5"/>
    <m/>
    <s v=""/>
    <n v="0"/>
    <n v="0"/>
    <n v="0"/>
    <n v="0"/>
    <n v="0"/>
  </r>
  <r>
    <s v="C178"/>
    <s v="FARUK ILLHAM WUMPINI"/>
    <x v="5"/>
    <m/>
    <s v=""/>
    <n v="0"/>
    <n v="0"/>
    <n v="0"/>
    <n v="0"/>
    <n v="0"/>
  </r>
  <r>
    <s v="C179"/>
    <s v="ISSAHAKU WALIDATU"/>
    <x v="5"/>
    <m/>
    <s v=""/>
    <n v="0"/>
    <n v="0"/>
    <n v="0"/>
    <n v="0"/>
    <n v="0"/>
  </r>
  <r>
    <s v="C180"/>
    <s v="TIDINCHANA MAEL"/>
    <x v="5"/>
    <m/>
    <s v=""/>
    <n v="0"/>
    <n v="0"/>
    <n v="0"/>
    <n v="0"/>
    <n v="0"/>
  </r>
  <r>
    <s v="C181"/>
    <s v="AKANVISE AIDEN"/>
    <x v="5"/>
    <m/>
    <s v=""/>
    <n v="0"/>
    <n v="0"/>
    <n v="0"/>
    <n v="0"/>
    <n v="0"/>
  </r>
  <r>
    <s v="C182"/>
    <s v="AKEBEH GRAHAM ADIPAARE"/>
    <x v="5"/>
    <m/>
    <s v=""/>
    <n v="0"/>
    <n v="0"/>
    <n v="0"/>
    <n v="0"/>
    <n v="0"/>
  </r>
  <r>
    <s v="C183"/>
    <s v="MUSAH FARRAH BUKARI"/>
    <x v="5"/>
    <m/>
    <s v=""/>
    <n v="0"/>
    <n v="0"/>
    <n v="0"/>
    <n v="0"/>
    <n v="0"/>
  </r>
  <r>
    <s v="C184"/>
    <s v="ASICHAB JEFFREY AWENTIMI"/>
    <x v="6"/>
    <m/>
    <s v=""/>
    <n v="0"/>
    <n v="0"/>
    <n v="0"/>
    <n v="0"/>
    <n v="0"/>
  </r>
  <r>
    <s v="C185"/>
    <s v="AKANKPIENWEN NELSON AWENBORO"/>
    <x v="6"/>
    <m/>
    <s v=""/>
    <n v="0"/>
    <n v="0"/>
    <n v="0"/>
    <n v="0"/>
    <n v="0"/>
  </r>
  <r>
    <s v="C186"/>
    <s v="ANGORUK YVONNE"/>
    <x v="6"/>
    <m/>
    <s v=""/>
    <n v="0"/>
    <n v="0"/>
    <n v="0"/>
    <n v="0"/>
    <n v="0"/>
  </r>
  <r>
    <s v="C187"/>
    <s v="AMONGBA ANN KAFELA"/>
    <x v="7"/>
    <m/>
    <s v=""/>
    <n v="0"/>
    <n v="0"/>
    <n v="0"/>
    <n v="0"/>
    <n v="0"/>
  </r>
  <r>
    <s v="C189"/>
    <s v="ASOBAYIRE CORNELIUS AWINEZOYA"/>
    <x v="7"/>
    <m/>
    <s v=""/>
    <n v="0"/>
    <n v="0"/>
    <n v="0"/>
    <n v="0"/>
    <n v="0"/>
  </r>
  <r>
    <s v="C190"/>
    <s v="KUSEAMO PRISCA WENAPETE"/>
    <x v="7"/>
    <m/>
    <s v=""/>
    <n v="0"/>
    <n v="0"/>
    <n v="0"/>
    <n v="0"/>
    <n v="0"/>
  </r>
  <r>
    <s v="C191"/>
    <s v="EJIOFFOR FAVOUR"/>
    <x v="7"/>
    <m/>
    <s v=""/>
    <n v="0"/>
    <n v="0"/>
    <n v="0"/>
    <n v="0"/>
    <n v="0"/>
  </r>
  <r>
    <s v="C192"/>
    <s v="AHMED PRINCE OSIE"/>
    <x v="7"/>
    <m/>
    <s v=""/>
    <n v="0"/>
    <n v="0"/>
    <n v="0"/>
    <n v="0"/>
    <n v="0"/>
  </r>
  <r>
    <s v="C193"/>
    <s v="AKELENTARA EDMOND"/>
    <x v="7"/>
    <m/>
    <s v=""/>
    <n v="0"/>
    <n v="0"/>
    <n v="0"/>
    <n v="0"/>
    <n v="0"/>
  </r>
  <r>
    <s v="C194"/>
    <s v="OLADOKUN MICHELLE AYO"/>
    <x v="8"/>
    <m/>
    <s v=""/>
    <n v="0"/>
    <n v="0"/>
    <n v="0"/>
    <n v="0"/>
    <n v="0"/>
  </r>
  <r>
    <s v="C195"/>
    <s v="AMIBA GIDEON"/>
    <x v="8"/>
    <m/>
    <s v=""/>
    <n v="0"/>
    <n v="0"/>
    <n v="0"/>
    <n v="0"/>
    <n v="0"/>
  </r>
  <r>
    <s v="C196"/>
    <s v="ABDULAI RAZAK WENAWOME"/>
    <x v="8"/>
    <m/>
    <s v=""/>
    <n v="0"/>
    <n v="0"/>
    <n v="0"/>
    <n v="0"/>
    <n v="0"/>
  </r>
  <r>
    <s v="C197"/>
    <s v="BAJAWOR MICHELLE"/>
    <x v="8"/>
    <m/>
    <s v=""/>
    <n v="0"/>
    <n v="0"/>
    <n v="0"/>
    <n v="0"/>
    <n v="0"/>
  </r>
  <r>
    <s v="C198"/>
    <s v="EJIOFFOR MESHACK"/>
    <x v="8"/>
    <m/>
    <s v=""/>
    <n v="0"/>
    <n v="0"/>
    <n v="0"/>
    <n v="0"/>
    <n v="0"/>
  </r>
  <r>
    <s v="C199"/>
    <s v="ZULIHADU TULIHATU"/>
    <x v="8"/>
    <m/>
    <s v=""/>
    <n v="0"/>
    <n v="0"/>
    <n v="0"/>
    <n v="0"/>
    <n v="0"/>
  </r>
  <r>
    <s v="C200"/>
    <s v="AYAMGBA DARIUS WEJEGEDAM"/>
    <x v="8"/>
    <m/>
    <s v=""/>
    <n v="0"/>
    <n v="0"/>
    <n v="0"/>
    <n v="0"/>
    <n v="0"/>
  </r>
  <r>
    <s v="C201"/>
    <s v="AKANVISE JUDE"/>
    <x v="8"/>
    <m/>
    <s v=""/>
    <n v="0"/>
    <n v="0"/>
    <n v="0"/>
    <n v="0"/>
    <n v="0"/>
  </r>
  <r>
    <s v="C202"/>
    <s v="KWOSONGO LORDINA WESOAMO"/>
    <x v="8"/>
    <m/>
    <s v=""/>
    <n v="0"/>
    <n v="0"/>
    <n v="0"/>
    <n v="0"/>
    <n v="0"/>
  </r>
  <r>
    <s v="C203"/>
    <s v="DOGENERIBA DEOGRATIAS WEBAGANA"/>
    <x v="8"/>
    <m/>
    <s v=""/>
    <n v="0"/>
    <n v="0"/>
    <n v="0"/>
    <n v="0"/>
    <n v="0"/>
  </r>
  <r>
    <s v="C204"/>
    <s v="AWODOE SARAPHINE"/>
    <x v="8"/>
    <m/>
    <s v=""/>
    <n v="0"/>
    <n v="0"/>
    <n v="0"/>
    <n v="0"/>
    <n v="0"/>
  </r>
  <r>
    <s v="C205"/>
    <s v="ALHASSAN MOHAMMED"/>
    <x v="8"/>
    <m/>
    <s v=""/>
    <n v="0"/>
    <n v="0"/>
    <n v="0"/>
    <n v="0"/>
    <n v="0"/>
  </r>
  <r>
    <s v="C206"/>
    <s v="ABAZING MIREDITH ANIWE"/>
    <x v="9"/>
    <m/>
    <s v=""/>
    <n v="0"/>
    <n v="0"/>
    <n v="0"/>
    <n v="0"/>
    <n v="0"/>
  </r>
  <r>
    <s v="C207"/>
    <s v="KUNZOBA MAVIS CHORINTMAN"/>
    <x v="9"/>
    <m/>
    <s v=""/>
    <n v="0"/>
    <n v="0"/>
    <n v="0"/>
    <n v="0"/>
    <n v="0"/>
  </r>
  <r>
    <s v="C208"/>
    <s v="ATOOH MARY-ANN NMAH"/>
    <x v="9"/>
    <m/>
    <s v=""/>
    <n v="0"/>
    <n v="0"/>
    <n v="0"/>
    <n v="0"/>
    <n v="0"/>
  </r>
  <r>
    <s v="C209"/>
    <s v="APOORE CINDY"/>
    <x v="9"/>
    <m/>
    <s v=""/>
    <n v="0"/>
    <n v="0"/>
    <n v="0"/>
    <n v="0"/>
    <n v="0"/>
  </r>
  <r>
    <s v="C210"/>
    <s v="ADUA DORIS WESOAMO"/>
    <x v="10"/>
    <m/>
    <s v=""/>
    <n v="0"/>
    <n v="0"/>
    <n v="0"/>
    <n v="0"/>
    <n v="0"/>
  </r>
  <r>
    <s v="C211"/>
    <s v="ASOBAYIRE HEZEKIAH AWINEMI"/>
    <x v="10"/>
    <m/>
    <s v=""/>
    <n v="0"/>
    <n v="0"/>
    <n v="0"/>
    <n v="0"/>
    <n v="0"/>
  </r>
  <r>
    <s v="C212"/>
    <s v="AGOOH VINCENT"/>
    <x v="10"/>
    <m/>
    <s v=""/>
    <n v="0"/>
    <n v="0"/>
    <n v="0"/>
    <n v="0"/>
    <n v="0"/>
  </r>
  <r>
    <s v="C213"/>
    <s v="ABULU JESSICA"/>
    <x v="10"/>
    <m/>
    <s v=""/>
    <n v="0"/>
    <n v="0"/>
    <n v="0"/>
    <n v="0"/>
    <n v="0"/>
  </r>
  <r>
    <s v="C214"/>
    <s v="EJIOFFOR MIRACLE"/>
    <x v="10"/>
    <m/>
    <s v=""/>
    <n v="0"/>
    <n v="0"/>
    <n v="0"/>
    <n v="0"/>
    <n v="0"/>
  </r>
  <r>
    <s v="C215"/>
    <s v="ALOGOKALI MATHEW"/>
    <x v="10"/>
    <m/>
    <s v=""/>
    <n v="0"/>
    <n v="0"/>
    <n v="0"/>
    <n v="0"/>
    <n v="0"/>
  </r>
  <r>
    <s v="C216"/>
    <s v="ATINVA ALICE AWINTIME"/>
    <x v="10"/>
    <m/>
    <s v=""/>
    <n v="0"/>
    <n v="0"/>
    <n v="0"/>
    <n v="0"/>
    <n v="0"/>
  </r>
  <r>
    <s v="C217"/>
    <s v="AWAFO THOMAS AWENIMIE"/>
    <x v="10"/>
    <m/>
    <s v=""/>
    <n v="0"/>
    <n v="0"/>
    <n v="0"/>
    <n v="0"/>
    <n v="0"/>
  </r>
  <r>
    <s v="C218"/>
    <s v="AKANVISE FLAVIER AWINEPOYA"/>
    <x v="10"/>
    <m/>
    <s v=""/>
    <n v="0"/>
    <n v="0"/>
    <n v="0"/>
    <n v="0"/>
    <n v="0"/>
  </r>
  <r>
    <s v="C219"/>
    <s v="ABAAGALE AARON KUDADAM"/>
    <x v="10"/>
    <m/>
    <s v=""/>
    <n v="0"/>
    <n v="0"/>
    <n v="0"/>
    <n v="0"/>
    <n v="0"/>
  </r>
  <r>
    <s v="C220"/>
    <s v="KWONAGA SEDRICK"/>
    <x v="14"/>
    <m/>
    <s v=""/>
    <n v="130"/>
    <n v="130"/>
    <n v="0"/>
    <n v="0"/>
    <n v="130"/>
  </r>
  <r>
    <s v="C221"/>
    <s v="KEMBAFAGA MELVIN WEMOYE"/>
    <x v="14"/>
    <m/>
    <s v=""/>
    <n v="130"/>
    <n v="130"/>
    <n v="0"/>
    <n v="0"/>
    <n v="130"/>
  </r>
  <r>
    <s v="C222"/>
    <s v="LUGUYEMANG DICKSON W."/>
    <x v="14"/>
    <m/>
    <s v=""/>
    <n v="130"/>
    <n v="130"/>
    <n v="0"/>
    <n v="0"/>
    <n v="130"/>
  </r>
  <r>
    <s v="C223"/>
    <s v="MURIYAH NATHAN WEZANNE"/>
    <x v="14"/>
    <m/>
    <s v=""/>
    <n v="130"/>
    <n v="130"/>
    <n v="0"/>
    <n v="0"/>
    <n v="130"/>
  </r>
  <r>
    <s v="C224"/>
    <s v="BADAWE EUSEBIUS AJIGEWE"/>
    <x v="14"/>
    <m/>
    <s v=""/>
    <n v="130"/>
    <n v="130"/>
    <n v="0"/>
    <n v="0"/>
    <n v="130"/>
  </r>
  <r>
    <s v="C225"/>
    <s v="AKANLIGE GIOVANNI WEDAMDAGA"/>
    <x v="14"/>
    <m/>
    <s v=""/>
    <n v="130"/>
    <n v="130"/>
    <n v="0"/>
    <n v="0"/>
    <n v="130"/>
  </r>
  <r>
    <s v="C226"/>
    <s v="ASAKIBA SHARON ACHIGIWE"/>
    <x v="14"/>
    <m/>
    <s v=""/>
    <n v="130"/>
    <n v="130"/>
    <n v="0"/>
    <n v="0"/>
    <n v="130"/>
  </r>
  <r>
    <s v="C227"/>
    <s v="BASHIRU SUALE WUMPINI"/>
    <x v="14"/>
    <m/>
    <s v=""/>
    <n v="130"/>
    <n v="130"/>
    <n v="0"/>
    <n v="0"/>
    <n v="130"/>
  </r>
  <r>
    <s v="C228"/>
    <s v="AKENGYA MANUEL TEIWE"/>
    <x v="14"/>
    <m/>
    <s v=""/>
    <n v="130"/>
    <n v="130"/>
    <n v="0"/>
    <n v="0"/>
    <n v="130"/>
  </r>
  <r>
    <s v="C229"/>
    <s v="AYAGA EMMANUELLA ALAGIWE"/>
    <x v="14"/>
    <m/>
    <s v=""/>
    <n v="130"/>
    <n v="130"/>
    <n v="0"/>
    <n v="0"/>
    <n v="130"/>
  </r>
  <r>
    <s v="C230"/>
    <s v="HAMIDU AISHATU"/>
    <x v="14"/>
    <m/>
    <s v=""/>
    <n v="130"/>
    <n v="130"/>
    <n v="0"/>
    <n v="0"/>
    <n v="130"/>
  </r>
  <r>
    <s v="C231"/>
    <s v="NCHOR BENEDICT WEMANGA"/>
    <x v="14"/>
    <m/>
    <s v=""/>
    <n v="130"/>
    <n v="130"/>
    <n v="0"/>
    <n v="0"/>
    <n v="130"/>
  </r>
  <r>
    <s v="C232"/>
    <s v="AKANSAKE ISAIAH AJIGEWE"/>
    <x v="14"/>
    <m/>
    <s v=""/>
    <n v="130"/>
    <n v="130"/>
    <n v="0"/>
    <n v="0"/>
    <n v="130"/>
  </r>
  <r>
    <s v="C233"/>
    <s v="AGOBIA FAVOUR WEMONI-AMO"/>
    <x v="14"/>
    <m/>
    <s v=""/>
    <n v="130"/>
    <n v="130"/>
    <n v="0"/>
    <n v="0"/>
    <n v="130"/>
  </r>
  <r>
    <s v="C234"/>
    <s v="OHANEWAA BERTHA"/>
    <x v="14"/>
    <m/>
    <s v=""/>
    <n v="130"/>
    <n v="130"/>
    <n v="0"/>
    <n v="0"/>
    <n v="130"/>
  </r>
  <r>
    <s v="C235"/>
    <s v="NONKWIA KELVIN"/>
    <x v="12"/>
    <m/>
    <s v=""/>
    <n v="0"/>
    <n v="0"/>
    <n v="0"/>
    <n v="0"/>
    <n v="0"/>
  </r>
  <r>
    <s v="C236"/>
    <s v="SEBOM GIFTY WEPARI"/>
    <x v="1"/>
    <m/>
    <s v=""/>
    <n v="0"/>
    <n v="0"/>
    <n v="0"/>
    <n v="0"/>
    <n v="0"/>
  </r>
  <r>
    <s v="C237"/>
    <s v="KULAYURE LOWELL ALAGEWEH"/>
    <x v="1"/>
    <m/>
    <s v=""/>
    <n v="0"/>
    <n v="0"/>
    <n v="0"/>
    <n v="0"/>
    <n v="0"/>
  </r>
  <r>
    <s v="C238"/>
    <s v="ABUDU SHA-EMAH"/>
    <x v="1"/>
    <m/>
    <s v=""/>
    <n v="0"/>
    <n v="0"/>
    <n v="0"/>
    <n v="0"/>
    <n v="0"/>
  </r>
  <r>
    <s v="C239"/>
    <s v="ASEIWINA NICHOLAS"/>
    <x v="1"/>
    <m/>
    <s v=""/>
    <n v="0"/>
    <n v="0"/>
    <n v="0"/>
    <n v="0"/>
    <n v="0"/>
  </r>
  <r>
    <s v="C240"/>
    <s v="NANANU FAUSTA"/>
    <x v="2"/>
    <m/>
    <s v=""/>
    <n v="0"/>
    <n v="0"/>
    <n v="0"/>
    <n v="0"/>
    <n v="0"/>
  </r>
  <r>
    <s v="C241"/>
    <s v="BADAKEA NATHANIEL W."/>
    <x v="2"/>
    <m/>
    <s v=""/>
    <n v="0"/>
    <n v="0"/>
    <n v="0"/>
    <n v="0"/>
    <n v="0"/>
  </r>
  <r>
    <s v="C242"/>
    <s v="DAKABELA BORNGREAT AWINISONGA"/>
    <x v="2"/>
    <m/>
    <s v=""/>
    <n v="0"/>
    <n v="0"/>
    <n v="0"/>
    <n v="0"/>
    <n v="0"/>
  </r>
  <r>
    <s v="C243"/>
    <s v="DAKABELA JOEL ABISIWINE"/>
    <x v="2"/>
    <m/>
    <s v=""/>
    <n v="0"/>
    <n v="0"/>
    <n v="0"/>
    <n v="0"/>
    <n v="0"/>
  </r>
  <r>
    <s v="C244"/>
    <s v="BASHIRU RAHIMATU BUNIYIENERA"/>
    <x v="2"/>
    <m/>
    <s v=""/>
    <n v="0"/>
    <n v="0"/>
    <n v="0"/>
    <n v="0"/>
    <n v="0"/>
  </r>
  <r>
    <s v="C245"/>
    <s v="WELAGA TRICIA"/>
    <x v="2"/>
    <m/>
    <s v=""/>
    <n v="0"/>
    <n v="0"/>
    <n v="0"/>
    <n v="0"/>
    <n v="0"/>
  </r>
  <r>
    <s v="C246"/>
    <s v="NCHOR DANIELLA AKEWELEI"/>
    <x v="2"/>
    <m/>
    <s v=""/>
    <n v="0"/>
    <n v="0"/>
    <n v="0"/>
    <n v="0"/>
    <n v="0"/>
  </r>
  <r>
    <s v="C247"/>
    <s v="NAPONGO GABRIEL WEMATU"/>
    <x v="4"/>
    <m/>
    <s v=""/>
    <n v="0"/>
    <n v="0"/>
    <n v="0"/>
    <n v="0"/>
    <n v="0"/>
  </r>
  <r>
    <s v="C248"/>
    <s v="KEMBAFAGA KELVIN BASEWE"/>
    <x v="4"/>
    <m/>
    <s v=""/>
    <n v="0"/>
    <n v="0"/>
    <n v="0"/>
    <n v="0"/>
    <n v="0"/>
  </r>
  <r>
    <s v="C249"/>
    <s v="KUDIMJEI PAUL"/>
    <x v="4"/>
    <m/>
    <s v=""/>
    <n v="0"/>
    <n v="0"/>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PAYMENT_PT" cacheId="1"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location ref="G3:H5" firstHeaderRow="1" firstDataRow="1" firstDataCol="1"/>
  <pivotFields count="8">
    <pivotField showAll="0"/>
    <pivotField axis="axisRow" showAll="0">
      <items count="869">
        <item m="1" x="501"/>
        <item x="0"/>
        <item m="1" x="525"/>
        <item m="1" x="656"/>
        <item m="1" x="695"/>
        <item m="1" x="210"/>
        <item m="1" x="220"/>
        <item m="1" x="793"/>
        <item m="1" x="526"/>
        <item m="1" x="136"/>
        <item m="1" x="415"/>
        <item m="1" x="108"/>
        <item m="1" x="708"/>
        <item m="1" x="135"/>
        <item m="1" x="393"/>
        <item m="1" x="549"/>
        <item m="1" x="433"/>
        <item m="1" x="772"/>
        <item m="1" x="749"/>
        <item m="1" x="670"/>
        <item m="1" x="571"/>
        <item m="1" x="770"/>
        <item m="1" x="389"/>
        <item m="1" x="531"/>
        <item m="1" x="343"/>
        <item m="1" x="70"/>
        <item m="1" x="397"/>
        <item m="1" x="595"/>
        <item m="1" x="417"/>
        <item m="1" x="270"/>
        <item m="1" x="326"/>
        <item m="1" x="189"/>
        <item m="1" x="771"/>
        <item m="1" x="853"/>
        <item m="1" x="818"/>
        <item m="1" x="147"/>
        <item m="1" x="320"/>
        <item m="1" x="310"/>
        <item m="1" x="663"/>
        <item m="1" x="619"/>
        <item m="1" x="647"/>
        <item m="1" x="685"/>
        <item m="1" x="527"/>
        <item m="1" x="75"/>
        <item m="1" x="699"/>
        <item m="1" x="179"/>
        <item m="1" x="515"/>
        <item m="1" x="111"/>
        <item m="1" x="810"/>
        <item m="1" x="398"/>
        <item m="1" x="156"/>
        <item m="1" x="569"/>
        <item m="1" x="80"/>
        <item m="1" x="377"/>
        <item m="1" x="437"/>
        <item m="1" x="733"/>
        <item m="1" x="455"/>
        <item m="1" x="449"/>
        <item m="1" x="594"/>
        <item m="1" x="255"/>
        <item m="1" x="387"/>
        <item m="1" x="512"/>
        <item m="1" x="268"/>
        <item m="1" x="245"/>
        <item m="1" x="758"/>
        <item m="1" x="292"/>
        <item m="1" x="493"/>
        <item m="1" x="52"/>
        <item m="1" x="788"/>
        <item m="1" x="185"/>
        <item m="1" x="581"/>
        <item m="1" x="346"/>
        <item m="1" x="843"/>
        <item m="1" x="335"/>
        <item m="1" x="582"/>
        <item m="1" x="383"/>
        <item m="1" x="730"/>
        <item m="1" x="472"/>
        <item m="1" x="577"/>
        <item m="1" x="633"/>
        <item m="1" x="153"/>
        <item m="1" x="130"/>
        <item m="1" x="4"/>
        <item m="1" x="660"/>
        <item m="1" x="632"/>
        <item m="1" x="716"/>
        <item m="1" x="597"/>
        <item m="1" x="470"/>
        <item m="1" x="262"/>
        <item m="1" x="56"/>
        <item m="1" x="740"/>
        <item m="1" x="811"/>
        <item m="1" x="739"/>
        <item m="1" x="646"/>
        <item m="1" x="599"/>
        <item m="1" x="510"/>
        <item m="1" x="745"/>
        <item m="1" x="584"/>
        <item m="1" x="802"/>
        <item m="1" x="756"/>
        <item m="1" x="435"/>
        <item m="1" x="250"/>
        <item m="1" x="841"/>
        <item m="1" x="714"/>
        <item m="1" x="726"/>
        <item m="1" x="820"/>
        <item m="1" x="218"/>
        <item m="1" x="28"/>
        <item m="1" x="19"/>
        <item m="1" x="857"/>
        <item m="1" x="658"/>
        <item m="1" x="394"/>
        <item m="1" x="51"/>
        <item m="1" x="491"/>
        <item m="1" x="371"/>
        <item m="1" x="598"/>
        <item m="1" x="552"/>
        <item m="1" x="521"/>
        <item m="1" x="221"/>
        <item m="1" x="158"/>
        <item m="1" x="129"/>
        <item m="1" x="732"/>
        <item m="1" x="60"/>
        <item m="1" x="74"/>
        <item m="1" x="518"/>
        <item m="1" x="821"/>
        <item m="1" x="337"/>
        <item m="1" x="536"/>
        <item m="1" x="119"/>
        <item m="1" x="260"/>
        <item m="1" x="544"/>
        <item m="1" x="37"/>
        <item m="1" x="860"/>
        <item m="1" x="589"/>
        <item m="1" x="583"/>
        <item m="1" x="635"/>
        <item m="1" x="782"/>
        <item m="1" x="293"/>
        <item m="1" x="799"/>
        <item m="1" x="778"/>
        <item m="1" x="684"/>
        <item m="1" x="423"/>
        <item m="1" x="676"/>
        <item m="1" x="122"/>
        <item m="1" x="167"/>
        <item m="1" x="776"/>
        <item m="1" x="145"/>
        <item m="1" x="301"/>
        <item m="1" x="334"/>
        <item m="1" x="97"/>
        <item m="1" x="88"/>
        <item m="1" x="434"/>
        <item m="1" x="16"/>
        <item m="1" x="325"/>
        <item m="1" x="126"/>
        <item m="1" x="359"/>
        <item m="1" x="713"/>
        <item m="1" x="572"/>
        <item m="1" x="655"/>
        <item m="1" x="673"/>
        <item m="1" x="586"/>
        <item m="1" x="225"/>
        <item m="1" x="83"/>
        <item m="1" x="547"/>
        <item m="1" x="146"/>
        <item m="1" x="43"/>
        <item m="1" x="303"/>
        <item m="1" x="532"/>
        <item m="1" x="159"/>
        <item m="1" x="67"/>
        <item m="1" x="849"/>
        <item m="1" x="426"/>
        <item m="1" x="382"/>
        <item m="1" x="73"/>
        <item m="1" x="193"/>
        <item m="1" x="539"/>
        <item m="1" x="667"/>
        <item m="1" x="579"/>
        <item m="1" x="244"/>
        <item m="1" x="465"/>
        <item m="1" x="534"/>
        <item m="1" x="537"/>
        <item m="1" x="248"/>
        <item m="1" x="294"/>
        <item m="1" x="543"/>
        <item m="1" x="64"/>
        <item m="1" x="424"/>
        <item m="1" x="511"/>
        <item m="1" x="523"/>
        <item m="1" x="692"/>
        <item m="1" x="95"/>
        <item m="1" x="215"/>
        <item m="1" x="234"/>
        <item m="1" x="249"/>
        <item m="1" x="463"/>
        <item m="1" x="140"/>
        <item m="1" x="458"/>
        <item m="1" x="618"/>
        <item m="1" x="240"/>
        <item m="1" x="127"/>
        <item m="1" x="2"/>
        <item m="1" x="171"/>
        <item m="1" x="823"/>
        <item m="1" x="800"/>
        <item m="1" x="331"/>
        <item m="1" x="476"/>
        <item m="1" x="356"/>
        <item m="1" x="616"/>
        <item m="1" x="621"/>
        <item m="1" x="46"/>
        <item m="1" x="152"/>
        <item m="1" x="742"/>
        <item m="1" x="33"/>
        <item m="1" x="188"/>
        <item m="1" x="504"/>
        <item m="1" x="87"/>
        <item m="1" x="636"/>
        <item m="1" x="520"/>
        <item m="1" x="223"/>
        <item m="1" x="408"/>
        <item m="1" x="114"/>
        <item m="1" x="562"/>
        <item m="1" x="430"/>
        <item m="1" x="613"/>
        <item m="1" x="79"/>
        <item m="1" x="6"/>
        <item m="1" x="288"/>
        <item m="1" x="265"/>
        <item m="1" x="406"/>
        <item m="1" x="32"/>
        <item m="1" x="473"/>
        <item m="1" x="256"/>
        <item m="1" x="345"/>
        <item m="1" x="77"/>
        <item m="1" x="448"/>
        <item m="1" x="759"/>
        <item m="1" x="607"/>
        <item m="1" x="654"/>
        <item m="1" x="608"/>
        <item m="1" x="280"/>
        <item m="1" x="554"/>
        <item m="1" x="479"/>
        <item m="1" x="580"/>
        <item m="1" x="790"/>
        <item m="1" x="421"/>
        <item m="1" x="509"/>
        <item m="1" x="453"/>
        <item m="1" x="355"/>
        <item m="1" x="563"/>
        <item m="1" x="629"/>
        <item m="1" x="807"/>
        <item m="1" x="372"/>
        <item m="1" x="798"/>
        <item m="1" x="724"/>
        <item m="1" x="425"/>
        <item m="1" x="133"/>
        <item m="1" x="755"/>
        <item m="1" x="859"/>
        <item m="1" x="291"/>
        <item m="1" x="718"/>
        <item m="1" x="723"/>
        <item m="1" x="41"/>
        <item m="1" x="308"/>
        <item m="1" x="812"/>
        <item m="1" x="125"/>
        <item m="1" x="131"/>
        <item m="1" x="399"/>
        <item m="1" x="202"/>
        <item m="1" x="21"/>
        <item m="1" x="640"/>
        <item m="1" x="99"/>
        <item m="1" x="296"/>
        <item m="1" x="508"/>
        <item m="1" x="827"/>
        <item m="1" x="143"/>
        <item m="1" x="369"/>
        <item m="1" x="731"/>
        <item m="1" x="298"/>
        <item m="1" x="1"/>
        <item m="1" x="90"/>
        <item m="1" x="266"/>
        <item m="1" x="317"/>
        <item m="1" x="264"/>
        <item m="1" x="794"/>
        <item m="1" x="150"/>
        <item m="1" x="806"/>
        <item m="1" x="354"/>
        <item m="1" x="365"/>
        <item m="1" x="863"/>
        <item m="1" x="438"/>
        <item m="1" x="165"/>
        <item m="1" x="832"/>
        <item m="1" x="795"/>
        <item m="1" x="205"/>
        <item m="1" x="419"/>
        <item m="1" x="329"/>
        <item m="1" x="213"/>
        <item m="1" x="39"/>
        <item m="1" x="617"/>
        <item m="1" x="725"/>
        <item m="1" x="846"/>
        <item m="1" x="116"/>
        <item m="1" x="175"/>
        <item m="1" x="596"/>
        <item m="1" x="360"/>
        <item m="1" x="452"/>
        <item m="1" x="164"/>
        <item m="1" x="808"/>
        <item m="1" x="538"/>
        <item m="1" x="286"/>
        <item m="1" x="675"/>
        <item m="1" x="106"/>
        <item m="1" x="107"/>
        <item m="1" x="409"/>
        <item m="1" x="638"/>
        <item m="1" x="50"/>
        <item m="1" x="23"/>
        <item m="1" x="558"/>
        <item m="1" x="762"/>
        <item m="1" x="277"/>
        <item m="1" x="366"/>
        <item m="1" x="91"/>
        <item m="1" x="464"/>
        <item m="1" x="180"/>
        <item m="1" x="495"/>
        <item m="1" x="9"/>
        <item m="1" x="620"/>
        <item m="1" x="27"/>
        <item m="1" x="666"/>
        <item m="1" x="693"/>
        <item m="1" x="773"/>
        <item m="1" x="566"/>
        <item m="1" x="570"/>
        <item m="1" x="49"/>
        <item m="1" x="206"/>
        <item m="1" x="848"/>
        <item m="1" x="344"/>
        <item m="1" x="707"/>
        <item m="1" x="478"/>
        <item m="1" x="128"/>
        <item m="1" x="551"/>
        <item m="1" x="615"/>
        <item m="1" x="672"/>
        <item m="1" x="295"/>
        <item m="1" x="69"/>
        <item m="1" x="765"/>
        <item m="1" x="235"/>
        <item m="1" x="407"/>
        <item m="1" x="403"/>
        <item m="1" x="307"/>
        <item m="1" x="279"/>
        <item m="1" x="358"/>
        <item m="1" x="285"/>
        <item m="1" x="454"/>
        <item m="1" x="94"/>
        <item m="1" x="269"/>
        <item m="1" x="59"/>
        <item m="1" x="626"/>
        <item m="1" x="132"/>
        <item m="1" x="420"/>
        <item m="1" x="431"/>
        <item m="1" x="753"/>
        <item m="1" x="45"/>
        <item m="1" x="259"/>
        <item m="1" x="696"/>
        <item m="1" x="844"/>
        <item m="1" x="263"/>
        <item m="1" x="484"/>
        <item m="1" x="300"/>
        <item m="1" x="26"/>
        <item m="1" x="786"/>
        <item m="1" x="211"/>
        <item m="1" x="441"/>
        <item m="1" x="483"/>
        <item m="1" x="13"/>
        <item m="1" x="611"/>
        <item m="1" x="312"/>
        <item m="1" x="777"/>
        <item m="1" x="289"/>
        <item m="1" x="477"/>
        <item m="1" x="774"/>
        <item m="1" x="400"/>
        <item m="1" x="490"/>
        <item m="1" x="838"/>
        <item m="1" x="100"/>
        <item m="1" x="567"/>
        <item m="1" x="659"/>
        <item m="1" x="816"/>
        <item m="1" x="680"/>
        <item m="1" x="76"/>
        <item m="1" x="5"/>
        <item m="1" x="460"/>
        <item m="1" x="564"/>
        <item m="1" x="227"/>
        <item m="1" x="271"/>
        <item m="1" x="505"/>
        <item m="1" x="44"/>
        <item m="1" x="323"/>
        <item m="1" x="803"/>
        <item m="1" x="104"/>
        <item m="1" x="314"/>
        <item m="1" x="118"/>
        <item m="1" x="711"/>
        <item m="1" x="757"/>
        <item m="1" x="25"/>
        <item m="1" x="822"/>
        <item m="1" x="540"/>
        <item m="1" x="585"/>
        <item m="1" x="402"/>
        <item m="1" x="814"/>
        <item m="1" x="168"/>
        <item m="1" x="645"/>
        <item m="1" x="212"/>
        <item m="1" x="232"/>
        <item m="1" x="839"/>
        <item m="1" x="405"/>
        <item m="1" x="721"/>
        <item m="1" x="120"/>
        <item m="1" x="533"/>
        <item m="1" x="31"/>
        <item m="1" x="709"/>
        <item m="1" x="166"/>
        <item m="1" x="677"/>
        <item m="1" x="767"/>
        <item m="1" x="734"/>
        <item m="1" x="622"/>
        <item m="1" x="186"/>
        <item m="1" x="485"/>
        <item m="1" x="85"/>
        <item m="1" x="681"/>
        <item m="1" x="89"/>
        <item m="1" x="157"/>
        <item m="1" x="678"/>
        <item m="1" x="703"/>
        <item m="1" x="196"/>
        <item m="1" x="801"/>
        <item m="1" x="503"/>
        <item m="1" x="22"/>
        <item m="1" x="246"/>
        <item m="1" x="712"/>
        <item m="1" x="362"/>
        <item m="1" x="20"/>
        <item m="1" x="182"/>
        <item m="1" x="835"/>
        <item m="1" x="40"/>
        <item m="1" x="7"/>
        <item m="1" x="513"/>
        <item m="1" x="311"/>
        <item m="1" x="401"/>
        <item m="1" x="486"/>
        <item m="1" x="282"/>
        <item m="1" x="65"/>
        <item m="1" x="850"/>
        <item m="1" x="792"/>
        <item m="1" x="229"/>
        <item m="1" x="706"/>
        <item m="1" x="219"/>
        <item m="1" x="187"/>
        <item m="1" x="209"/>
        <item m="1" x="338"/>
        <item m="1" x="207"/>
        <item m="1" x="247"/>
        <item m="1" x="8"/>
        <item m="1" x="231"/>
        <item m="1" x="258"/>
        <item m="1" x="610"/>
        <item m="1" x="701"/>
        <item m="1" x="336"/>
        <item m="1" x="162"/>
        <item m="1" x="3"/>
        <item m="1" x="404"/>
        <item m="1" x="432"/>
        <item m="1" x="284"/>
        <item m="1" x="208"/>
        <item m="1" x="299"/>
        <item m="1" x="834"/>
        <item m="1" x="840"/>
        <item m="1" x="48"/>
        <item m="1" x="81"/>
        <item m="1" x="574"/>
        <item m="1" x="144"/>
        <item m="1" x="54"/>
        <item m="1" x="233"/>
        <item m="1" x="648"/>
        <item m="1" x="704"/>
        <item m="1" x="679"/>
        <item m="1" x="68"/>
        <item m="1" x="643"/>
        <item m="1" x="328"/>
        <item m="1" x="287"/>
        <item m="1" x="751"/>
        <item m="1" x="176"/>
        <item m="1" x="161"/>
        <item m="1" x="851"/>
        <item m="1" x="779"/>
        <item m="1" x="105"/>
        <item m="1" x="561"/>
        <item m="1" x="682"/>
        <item m="1" x="573"/>
        <item m="1" x="462"/>
        <item m="1" x="502"/>
        <item m="1" x="524"/>
        <item m="1" x="101"/>
        <item m="1" x="451"/>
        <item m="1" x="517"/>
        <item m="1" x="272"/>
        <item m="1" x="427"/>
        <item m="1" x="813"/>
        <item m="1" x="252"/>
        <item m="1" x="705"/>
        <item m="1" x="169"/>
        <item m="1" x="556"/>
        <item m="1" x="203"/>
        <item m="1" x="121"/>
        <item m="1" x="514"/>
        <item m="1" x="729"/>
        <item m="1" x="57"/>
        <item m="1" x="516"/>
        <item m="1" x="192"/>
        <item m="1" x="226"/>
        <item m="1" x="364"/>
        <item m="1" x="137"/>
        <item m="1" x="375"/>
        <item m="1" x="278"/>
        <item m="1" x="864"/>
        <item m="1" x="316"/>
        <item m="1" x="194"/>
        <item m="1" x="825"/>
        <item m="1" x="627"/>
        <item m="1" x="847"/>
        <item m="1" x="379"/>
        <item m="1" x="593"/>
        <item m="1" x="546"/>
        <item m="1" x="363"/>
        <item m="1" x="309"/>
        <item m="1" x="630"/>
        <item m="1" x="306"/>
        <item m="1" x="267"/>
        <item m="1" x="242"/>
        <item m="1" x="529"/>
        <item m="1" x="623"/>
        <item m="1" x="506"/>
        <item m="1" x="530"/>
        <item m="1" x="333"/>
        <item m="1" x="29"/>
        <item m="1" x="614"/>
        <item m="1" x="63"/>
        <item m="1" x="62"/>
        <item m="1" x="15"/>
        <item m="1" x="112"/>
        <item m="1" x="86"/>
        <item m="1" x="241"/>
        <item m="1" x="736"/>
        <item m="1" x="368"/>
        <item m="1" x="330"/>
        <item m="1" x="783"/>
        <item m="1" x="391"/>
        <item m="1" x="172"/>
        <item m="1" x="361"/>
        <item m="1" x="568"/>
        <item m="1" x="318"/>
        <item m="1" x="565"/>
        <item m="1" x="332"/>
        <item m="1" x="686"/>
        <item m="1" x="662"/>
        <item m="1" x="856"/>
        <item m="1" x="177"/>
        <item m="1" x="66"/>
        <item m="1" x="163"/>
        <item m="1" x="10"/>
        <item m="1" x="553"/>
        <item m="1" x="817"/>
        <item m="1" x="416"/>
        <item m="1" x="842"/>
        <item m="1" x="36"/>
        <item m="1" x="154"/>
        <item m="1" x="115"/>
        <item m="1" x="149"/>
        <item m="1" x="781"/>
        <item m="1" x="142"/>
        <item m="1" x="30"/>
        <item m="1" x="236"/>
        <item m="1" x="754"/>
        <item m="1" x="374"/>
        <item m="1" x="55"/>
        <item m="1" x="661"/>
        <item m="1" x="155"/>
        <item m="1" x="855"/>
        <item m="1" x="322"/>
        <item m="1" x="200"/>
        <item m="1" x="327"/>
        <item m="1" x="238"/>
        <item m="1" x="254"/>
        <item m="1" x="489"/>
        <item m="1" x="351"/>
        <item m="1" x="151"/>
        <item m="1" x="445"/>
        <item m="1" x="367"/>
        <item m="1" x="290"/>
        <item m="1" x="828"/>
        <item m="1" x="624"/>
        <item m="1" x="575"/>
        <item m="1" x="494"/>
        <item m="1" x="204"/>
        <item m="1" x="224"/>
        <item m="1" x="591"/>
        <item m="1" x="548"/>
        <item m="1" x="390"/>
        <item m="1" x="24"/>
        <item m="1" x="789"/>
        <item m="1" x="380"/>
        <item m="1" x="324"/>
        <item m="1" x="274"/>
        <item m="1" x="522"/>
        <item m="1" x="446"/>
        <item m="1" x="184"/>
        <item m="1" x="683"/>
        <item m="1" x="370"/>
        <item m="1" x="528"/>
        <item m="1" x="283"/>
        <item m="1" x="160"/>
        <item m="1" x="631"/>
        <item m="1" x="715"/>
        <item m="1" x="276"/>
        <item m="1" x="738"/>
        <item m="1" x="815"/>
        <item m="1" x="700"/>
        <item m="1" x="353"/>
        <item m="1" x="174"/>
        <item m="1" x="496"/>
        <item m="1" x="342"/>
        <item m="1" x="195"/>
        <item m="1" x="422"/>
        <item m="1" x="47"/>
        <item m="1" x="480"/>
        <item m="1" x="214"/>
        <item m="1" x="500"/>
        <item m="1" x="492"/>
        <item m="1" x="854"/>
        <item m="1" x="388"/>
        <item m="1" x="497"/>
        <item m="1" x="467"/>
        <item m="1" x="735"/>
        <item m="1" x="412"/>
        <item m="1" x="349"/>
        <item m="1" x="392"/>
        <item m="1" x="12"/>
        <item m="1" x="395"/>
        <item m="1" x="498"/>
        <item m="1" x="350"/>
        <item m="1" x="340"/>
        <item m="1" x="436"/>
        <item m="1" x="98"/>
        <item m="1" x="319"/>
        <item m="1" x="560"/>
        <item m="1" x="71"/>
        <item m="1" x="719"/>
        <item m="1" x="444"/>
        <item m="1" x="829"/>
        <item m="1" x="710"/>
        <item m="1" x="578"/>
        <item m="1" x="170"/>
        <item m="1" x="652"/>
        <item m="1" x="475"/>
        <item m="1" x="305"/>
        <item m="1" x="148"/>
        <item m="1" x="251"/>
        <item m="1" x="275"/>
        <item m="1" x="747"/>
        <item m="1" x="590"/>
        <item m="1" x="687"/>
        <item m="1" x="830"/>
        <item m="1" x="197"/>
        <item m="1" x="668"/>
        <item m="1" x="507"/>
        <item m="1" x="605"/>
        <item m="1" x="761"/>
        <item m="1" x="109"/>
        <item m="1" x="181"/>
        <item m="1" x="228"/>
        <item m="1" x="61"/>
        <item m="1" x="58"/>
        <item m="1" x="124"/>
        <item m="1" x="103"/>
        <item m="1" x="728"/>
        <item m="1" x="797"/>
        <item m="1" x="384"/>
        <item m="1" x="866"/>
        <item m="1" x="468"/>
        <item m="1" x="674"/>
        <item m="1" x="837"/>
        <item m="1" x="96"/>
        <item m="1" x="123"/>
        <item m="1" x="750"/>
        <item m="1" x="42"/>
        <item m="1" x="819"/>
        <item m="1" x="535"/>
        <item m="1" x="628"/>
        <item m="1" x="110"/>
        <item m="1" x="134"/>
        <item m="1" x="352"/>
        <item m="1" x="796"/>
        <item m="1" x="261"/>
        <item m="1" x="347"/>
        <item m="1" x="865"/>
        <item m="1" x="183"/>
        <item m="1" x="845"/>
        <item m="1" x="201"/>
        <item m="1" x="861"/>
        <item m="1" x="230"/>
        <item m="1" x="410"/>
        <item m="1" x="348"/>
        <item m="1" x="606"/>
        <item m="1" x="555"/>
        <item m="1" x="429"/>
        <item m="1" x="304"/>
        <item m="1" x="461"/>
        <item m="1" x="17"/>
        <item m="1" x="471"/>
        <item m="1" x="748"/>
        <item m="1" x="559"/>
        <item m="1" x="862"/>
        <item m="1" x="459"/>
        <item m="1" x="447"/>
        <item m="1" x="11"/>
        <item m="1" x="18"/>
        <item m="1" x="139"/>
        <item m="1" x="752"/>
        <item m="1" x="450"/>
        <item m="1" x="519"/>
        <item m="1" x="601"/>
        <item m="1" x="688"/>
        <item m="1" x="550"/>
        <item m="1" x="664"/>
        <item m="1" x="499"/>
        <item m="1" x="804"/>
        <item m="1" x="603"/>
        <item m="1" x="637"/>
        <item m="1" x="669"/>
        <item m="1" x="694"/>
        <item m="1" x="858"/>
        <item m="1" x="785"/>
        <item m="1" x="720"/>
        <item m="1" x="744"/>
        <item m="1" x="764"/>
        <item m="1" x="625"/>
        <item m="1" x="722"/>
        <item m="1" x="671"/>
        <item m="1" x="697"/>
        <item m="1" x="587"/>
        <item m="1" x="541"/>
        <item m="1" x="600"/>
        <item m="1" x="93"/>
        <item m="1" x="824"/>
        <item m="1" x="639"/>
        <item m="1" x="760"/>
        <item m="1" x="243"/>
        <item m="1" x="273"/>
        <item m="1" x="746"/>
        <item m="1" x="836"/>
        <item m="1" x="602"/>
        <item m="1" x="791"/>
        <item m="1" x="784"/>
        <item m="1" x="766"/>
        <item m="1" x="418"/>
        <item m="1" x="443"/>
        <item m="1" x="385"/>
        <item m="1" x="809"/>
        <item m="1" x="741"/>
        <item m="1" x="199"/>
        <item m="1" x="386"/>
        <item m="1" x="440"/>
        <item m="1" x="727"/>
        <item m="1" x="649"/>
        <item m="1" x="313"/>
        <item m="1" x="315"/>
        <item m="1" x="787"/>
        <item m="1" x="84"/>
        <item m="1" x="469"/>
        <item m="1" x="396"/>
        <item m="1" x="281"/>
        <item m="1" x="775"/>
        <item m="1" x="826"/>
        <item m="1" x="411"/>
        <item m="1" x="737"/>
        <item m="1" x="413"/>
        <item m="1" x="690"/>
        <item m="1" x="665"/>
        <item m="1" x="456"/>
        <item m="1" x="297"/>
        <item m="1" x="72"/>
        <item m="1" x="78"/>
        <item m="1" x="588"/>
        <item m="1" x="644"/>
        <item m="1" x="191"/>
        <item m="1" x="216"/>
        <item m="1" x="428"/>
        <item m="1" x="642"/>
        <item m="1" x="542"/>
        <item m="1" x="339"/>
        <item m="1" x="691"/>
        <item m="1" x="768"/>
        <item m="1" x="689"/>
        <item m="1" x="634"/>
        <item m="1" x="321"/>
        <item m="1" x="769"/>
        <item m="1" x="239"/>
        <item m="1" x="237"/>
        <item m="1" x="357"/>
        <item m="1" x="763"/>
        <item m="1" x="190"/>
        <item m="1" x="376"/>
        <item m="1" x="442"/>
        <item m="1" x="653"/>
        <item m="1" x="805"/>
        <item m="1" x="641"/>
        <item m="1" x="557"/>
        <item m="1" x="482"/>
        <item m="1" x="487"/>
        <item m="1" x="414"/>
        <item m="1" x="222"/>
        <item m="1" x="657"/>
        <item m="1" x="38"/>
        <item m="1" x="457"/>
        <item m="1" x="609"/>
        <item m="1" x="381"/>
        <item m="1" x="113"/>
        <item m="1" x="833"/>
        <item m="1" x="53"/>
        <item m="1" x="35"/>
        <item m="1" x="576"/>
        <item m="1" x="702"/>
        <item m="1" x="173"/>
        <item m="1" x="604"/>
        <item m="1" x="302"/>
        <item m="1" x="780"/>
        <item m="1" x="439"/>
        <item m="1" x="743"/>
        <item m="1" x="481"/>
        <item m="1" x="82"/>
        <item m="1" x="141"/>
        <item m="1" x="378"/>
        <item m="1" x="612"/>
        <item m="1" x="14"/>
        <item m="1" x="466"/>
        <item m="1" x="488"/>
        <item m="1" x="545"/>
        <item m="1" x="592"/>
        <item m="1" x="178"/>
        <item m="1" x="650"/>
        <item m="1" x="257"/>
        <item m="1" x="253"/>
        <item m="1" x="117"/>
        <item m="1" x="341"/>
        <item m="1" x="34"/>
        <item m="1" x="717"/>
        <item m="1" x="138"/>
        <item m="1" x="698"/>
        <item m="1" x="651"/>
        <item m="1" x="373"/>
        <item m="1" x="217"/>
        <item m="1" x="198"/>
        <item m="1" x="92"/>
        <item m="1" x="831"/>
        <item m="1" x="102"/>
        <item m="1" x="867"/>
        <item m="1" x="852"/>
        <item m="1" x="474"/>
        <item t="default"/>
      </items>
    </pivotField>
    <pivotField showAll="0"/>
    <pivotField showAll="0"/>
    <pivotField dataField="1" showAll="0"/>
    <pivotField showAll="0"/>
    <pivotField showAll="0"/>
    <pivotField showAll="0"/>
  </pivotFields>
  <rowFields count="1">
    <field x="1"/>
  </rowFields>
  <rowItems count="2">
    <i>
      <x v="1"/>
    </i>
    <i t="grand">
      <x/>
    </i>
  </rowItems>
  <colItems count="1">
    <i/>
  </colItems>
  <dataFields count="1">
    <dataField name="Sum of AMOUNT" fld="4" baseField="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4" cacheId="8" applyNumberFormats="0" applyBorderFormats="0" applyFontFormats="0" applyPatternFormats="0" applyAlignmentFormats="0" applyWidthHeightFormats="1" dataCaption="Values" showMissing="0" updatedVersion="5" minRefreshableVersion="3" useAutoFormatting="1" itemPrintTitles="1" createdVersion="6" indent="0" outline="1" outlineData="1" multipleFieldFilters="0">
  <location ref="X3:AE19" firstHeaderRow="0" firstDataRow="1" firstDataCol="1"/>
  <pivotFields count="10">
    <pivotField showAll="0"/>
    <pivotField showAll="0"/>
    <pivotField axis="axisRow" showAll="0">
      <items count="21">
        <item m="1" x="18"/>
        <item m="1" x="15"/>
        <item m="1" x="19"/>
        <item m="1" x="16"/>
        <item x="13"/>
        <item x="0"/>
        <item m="1" x="17"/>
        <item x="14"/>
        <item x="12"/>
        <item x="1"/>
        <item x="2"/>
        <item x="3"/>
        <item x="4"/>
        <item x="5"/>
        <item x="6"/>
        <item x="7"/>
        <item x="8"/>
        <item x="9"/>
        <item x="10"/>
        <item x="11"/>
        <item t="default"/>
      </items>
    </pivotField>
    <pivotField dataField="1" showAll="0"/>
    <pivotField dataField="1" showAll="0"/>
    <pivotField dataField="1" showAll="0"/>
    <pivotField dataField="1" numFmtId="164" showAll="0"/>
    <pivotField dataField="1" numFmtId="164" showAll="0"/>
    <pivotField dataField="1" numFmtId="164" showAll="0"/>
    <pivotField dataField="1" numFmtId="164" showAll="0"/>
  </pivotFields>
  <rowFields count="1">
    <field x="2"/>
  </rowFields>
  <rowItems count="16">
    <i>
      <x v="4"/>
    </i>
    <i>
      <x v="5"/>
    </i>
    <i>
      <x v="7"/>
    </i>
    <i>
      <x v="8"/>
    </i>
    <i>
      <x v="9"/>
    </i>
    <i>
      <x v="10"/>
    </i>
    <i>
      <x v="11"/>
    </i>
    <i>
      <x v="12"/>
    </i>
    <i>
      <x v="13"/>
    </i>
    <i>
      <x v="14"/>
    </i>
    <i>
      <x v="15"/>
    </i>
    <i>
      <x v="16"/>
    </i>
    <i>
      <x v="17"/>
    </i>
    <i>
      <x v="18"/>
    </i>
    <i>
      <x v="19"/>
    </i>
    <i t="grand">
      <x/>
    </i>
  </rowItems>
  <colFields count="1">
    <field x="-2"/>
  </colFields>
  <colItems count="7">
    <i>
      <x/>
    </i>
    <i i="1">
      <x v="1"/>
    </i>
    <i i="2">
      <x v="2"/>
    </i>
    <i i="3">
      <x v="3"/>
    </i>
    <i i="4">
      <x v="4"/>
    </i>
    <i i="5">
      <x v="5"/>
    </i>
    <i i="6">
      <x v="6"/>
    </i>
  </colItems>
  <dataFields count="7">
    <dataField name="Sum of BALANCE AT START" fld="3" baseField="2" baseItem="0"/>
    <dataField name="Sum of OTHER FEES" fld="4" baseField="2" baseItem="0"/>
    <dataField name="Sum of SCHOOL FEES" fld="5" baseField="2" baseItem="0"/>
    <dataField name="Sum of TOTAL FEES" fld="6" baseField="0" baseItem="0"/>
    <dataField name="Sum of TOTAL PAID" fld="7" baseField="0" baseItem="0"/>
    <dataField name="Sum of SCHOLARSHIP" fld="8" baseField="0" baseItem="0"/>
    <dataField name="Sum of BALANCE AT CLOSE"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location ref="AH3:AK5" firstHeaderRow="0" firstDataRow="1" firstDataCol="1"/>
  <pivotFields count="8">
    <pivotField axis="axisRow" numFmtId="166" showAll="0">
      <items count="2">
        <item x="0"/>
        <item t="default"/>
      </items>
    </pivotField>
    <pivotField showAll="0"/>
    <pivotField showAll="0"/>
    <pivotField showAll="0"/>
    <pivotField dataField="1" showAll="0"/>
    <pivotField dataField="1" showAll="0"/>
    <pivotField dataField="1" numFmtId="164" showAll="0"/>
    <pivotField showAll="0"/>
  </pivotFields>
  <rowFields count="1">
    <field x="0"/>
  </rowFields>
  <rowItems count="2">
    <i>
      <x/>
    </i>
    <i t="grand">
      <x/>
    </i>
  </rowItems>
  <colFields count="1">
    <field x="-2"/>
  </colFields>
  <colItems count="3">
    <i>
      <x/>
    </i>
    <i i="1">
      <x v="1"/>
    </i>
    <i i="2">
      <x v="2"/>
    </i>
  </colItems>
  <dataFields count="3">
    <dataField name="Sum of AMOUNT" fld="4" baseField="0" baseItem="0"/>
    <dataField name="Sum of SCHOOL FEES" fld="5" baseField="0" baseItem="0"/>
    <dataField name="Sum of OTHER FEES"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location ref="O3:P5" firstHeaderRow="1" firstDataRow="1" firstDataCol="1"/>
  <pivotFields count="5">
    <pivotField showAll="0"/>
    <pivotField axis="axisRow" showAll="0">
      <items count="5">
        <item m="1" x="2"/>
        <item m="1" x="1"/>
        <item x="0"/>
        <item m="1" x="3"/>
        <item t="default"/>
      </items>
    </pivotField>
    <pivotField showAll="0"/>
    <pivotField showAll="0"/>
    <pivotField dataField="1" showAll="0"/>
  </pivotFields>
  <rowFields count="1">
    <field x="1"/>
  </rowFields>
  <rowItems count="2">
    <i>
      <x v="2"/>
    </i>
    <i t="grand">
      <x/>
    </i>
  </rowItems>
  <colItems count="1">
    <i/>
  </colItems>
  <dataFields count="1">
    <dataField name="Sum of AMOUNT"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location ref="K3:L5" firstHeaderRow="1" firstDataRow="1" firstDataCol="1"/>
  <pivotFields count="5">
    <pivotField numFmtId="18" showAll="0"/>
    <pivotField axis="axisRow" showAll="0">
      <items count="50">
        <item m="1" x="18"/>
        <item m="1" x="13"/>
        <item x="0"/>
        <item m="1" x="7"/>
        <item m="1" x="44"/>
        <item m="1" x="33"/>
        <item m="1" x="25"/>
        <item m="1" x="11"/>
        <item m="1" x="8"/>
        <item m="1" x="46"/>
        <item m="1" x="26"/>
        <item m="1" x="4"/>
        <item m="1" x="23"/>
        <item m="1" x="2"/>
        <item m="1" x="39"/>
        <item m="1" x="45"/>
        <item m="1" x="38"/>
        <item m="1" x="48"/>
        <item m="1" x="10"/>
        <item m="1" x="5"/>
        <item m="1" x="35"/>
        <item m="1" x="15"/>
        <item m="1" x="16"/>
        <item m="1" x="3"/>
        <item m="1" x="31"/>
        <item m="1" x="42"/>
        <item m="1" x="1"/>
        <item m="1" x="20"/>
        <item m="1" x="22"/>
        <item m="1" x="29"/>
        <item m="1" x="21"/>
        <item m="1" x="17"/>
        <item m="1" x="12"/>
        <item m="1" x="6"/>
        <item m="1" x="43"/>
        <item m="1" x="40"/>
        <item m="1" x="36"/>
        <item m="1" x="32"/>
        <item m="1" x="28"/>
        <item m="1" x="27"/>
        <item m="1" x="24"/>
        <item m="1" x="19"/>
        <item m="1" x="14"/>
        <item m="1" x="9"/>
        <item m="1" x="47"/>
        <item m="1" x="41"/>
        <item m="1" x="37"/>
        <item m="1" x="34"/>
        <item m="1" x="30"/>
        <item t="default"/>
      </items>
    </pivotField>
    <pivotField showAll="0"/>
    <pivotField showAll="0"/>
    <pivotField dataField="1" showAll="0"/>
  </pivotFields>
  <rowFields count="1">
    <field x="1"/>
  </rowFields>
  <rowItems count="2">
    <i>
      <x v="2"/>
    </i>
    <i t="grand">
      <x/>
    </i>
  </rowItems>
  <colItems count="1">
    <i/>
  </colItems>
  <dataFields count="1">
    <dataField name="Sum of AMOUNT"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location ref="S3:U5" firstHeaderRow="0" firstDataRow="1" firstDataCol="1"/>
  <pivotFields count="6">
    <pivotField showAll="0"/>
    <pivotField showAll="0"/>
    <pivotField showAll="0"/>
    <pivotField axis="axisRow" showAll="0">
      <items count="6">
        <item m="1" x="2"/>
        <item m="1" x="1"/>
        <item m="1" x="4"/>
        <item m="1" x="3"/>
        <item x="0"/>
        <item t="default"/>
      </items>
    </pivotField>
    <pivotField dataField="1" showAll="0"/>
    <pivotField dataField="1" showAll="0"/>
  </pivotFields>
  <rowFields count="1">
    <field x="3"/>
  </rowFields>
  <rowItems count="2">
    <i>
      <x v="4"/>
    </i>
    <i t="grand">
      <x/>
    </i>
  </rowItems>
  <colFields count="1">
    <field x="-2"/>
  </colFields>
  <colItems count="2">
    <i>
      <x/>
    </i>
    <i i="1">
      <x v="1"/>
    </i>
  </colItems>
  <dataFields count="2">
    <dataField name="Sum of RECEIVED" fld="4" baseField="0" baseItem="0"/>
    <dataField name="Sum of ISSUED"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OTHERFEES_PT" cacheId="3"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location ref="C3:D5" firstHeaderRow="1" firstDataRow="1" firstDataCol="1"/>
  <pivotFields count="5">
    <pivotField showAll="0"/>
    <pivotField axis="axisRow" showAll="0">
      <items count="228">
        <item x="0"/>
        <item m="1" x="60"/>
        <item m="1" x="169"/>
        <item m="1" x="215"/>
        <item m="1" x="149"/>
        <item m="1" x="23"/>
        <item m="1" x="165"/>
        <item m="1" x="218"/>
        <item m="1" x="77"/>
        <item m="1" x="211"/>
        <item m="1" x="2"/>
        <item m="1" x="49"/>
        <item m="1" x="135"/>
        <item m="1" x="162"/>
        <item m="1" x="81"/>
        <item m="1" x="26"/>
        <item m="1" x="121"/>
        <item m="1" x="132"/>
        <item m="1" x="185"/>
        <item m="1" x="30"/>
        <item m="1" x="115"/>
        <item m="1" x="94"/>
        <item m="1" x="50"/>
        <item m="1" x="182"/>
        <item m="1" x="98"/>
        <item m="1" x="205"/>
        <item m="1" x="12"/>
        <item m="1" x="194"/>
        <item m="1" x="25"/>
        <item m="1" x="206"/>
        <item m="1" x="133"/>
        <item m="1" x="65"/>
        <item m="1" x="71"/>
        <item m="1" x="99"/>
        <item m="1" x="11"/>
        <item m="1" x="53"/>
        <item m="1" x="79"/>
        <item m="1" x="87"/>
        <item m="1" x="44"/>
        <item m="1" x="18"/>
        <item m="1" x="118"/>
        <item m="1" x="161"/>
        <item m="1" x="209"/>
        <item m="1" x="201"/>
        <item m="1" x="58"/>
        <item m="1" x="119"/>
        <item m="1" x="171"/>
        <item m="1" x="52"/>
        <item m="1" x="219"/>
        <item m="1" x="157"/>
        <item m="1" x="72"/>
        <item m="1" x="117"/>
        <item m="1" x="51"/>
        <item m="1" x="91"/>
        <item m="1" x="154"/>
        <item m="1" x="184"/>
        <item m="1" x="124"/>
        <item m="1" x="110"/>
        <item m="1" x="140"/>
        <item m="1" x="200"/>
        <item m="1" x="105"/>
        <item m="1" x="27"/>
        <item m="1" x="16"/>
        <item m="1" x="143"/>
        <item m="1" x="222"/>
        <item m="1" x="36"/>
        <item m="1" x="76"/>
        <item m="1" x="43"/>
        <item m="1" x="187"/>
        <item m="1" x="32"/>
        <item m="1" x="62"/>
        <item m="1" x="203"/>
        <item m="1" x="42"/>
        <item m="1" x="181"/>
        <item m="1" x="38"/>
        <item m="1" x="210"/>
        <item m="1" x="202"/>
        <item m="1" x="73"/>
        <item m="1" x="136"/>
        <item m="1" x="123"/>
        <item m="1" x="80"/>
        <item m="1" x="19"/>
        <item m="1" x="1"/>
        <item m="1" x="67"/>
        <item m="1" x="46"/>
        <item m="1" x="24"/>
        <item m="1" x="113"/>
        <item m="1" x="6"/>
        <item m="1" x="45"/>
        <item m="1" x="126"/>
        <item m="1" x="86"/>
        <item m="1" x="138"/>
        <item m="1" x="183"/>
        <item m="1" x="104"/>
        <item m="1" x="100"/>
        <item m="1" x="85"/>
        <item m="1" x="139"/>
        <item m="1" x="177"/>
        <item m="1" x="217"/>
        <item m="1" x="21"/>
        <item m="1" x="17"/>
        <item m="1" x="10"/>
        <item m="1" x="13"/>
        <item m="1" x="90"/>
        <item m="1" x="166"/>
        <item m="1" x="54"/>
        <item m="1" x="150"/>
        <item m="1" x="83"/>
        <item m="1" x="108"/>
        <item m="1" x="145"/>
        <item m="1" x="55"/>
        <item m="1" x="5"/>
        <item m="1" x="9"/>
        <item m="1" x="179"/>
        <item m="1" x="189"/>
        <item m="1" x="35"/>
        <item m="1" x="142"/>
        <item m="1" x="199"/>
        <item m="1" x="57"/>
        <item m="1" x="152"/>
        <item m="1" x="125"/>
        <item m="1" x="141"/>
        <item m="1" x="22"/>
        <item m="1" x="180"/>
        <item m="1" x="120"/>
        <item m="1" x="63"/>
        <item m="1" x="204"/>
        <item m="1" x="102"/>
        <item m="1" x="33"/>
        <item m="1" x="15"/>
        <item m="1" x="160"/>
        <item m="1" x="214"/>
        <item m="1" x="198"/>
        <item m="1" x="131"/>
        <item m="1" x="137"/>
        <item m="1" x="163"/>
        <item m="1" x="190"/>
        <item m="1" x="196"/>
        <item m="1" x="128"/>
        <item m="1" x="103"/>
        <item m="1" x="221"/>
        <item m="1" x="146"/>
        <item m="1" x="164"/>
        <item m="1" x="8"/>
        <item m="1" x="212"/>
        <item m="1" x="40"/>
        <item m="1" x="159"/>
        <item m="1" x="97"/>
        <item m="1" x="220"/>
        <item m="1" x="84"/>
        <item m="1" x="191"/>
        <item m="1" x="48"/>
        <item m="1" x="167"/>
        <item m="1" x="175"/>
        <item m="1" x="168"/>
        <item m="1" x="78"/>
        <item m="1" x="156"/>
        <item m="1" x="225"/>
        <item m="1" x="59"/>
        <item m="1" x="134"/>
        <item m="1" x="3"/>
        <item m="1" x="101"/>
        <item m="1" x="213"/>
        <item m="1" x="129"/>
        <item m="1" x="92"/>
        <item m="1" x="47"/>
        <item m="1" x="107"/>
        <item m="1" x="174"/>
        <item m="1" x="114"/>
        <item m="1" x="82"/>
        <item m="1" x="151"/>
        <item m="1" x="66"/>
        <item m="1" x="172"/>
        <item m="1" x="158"/>
        <item m="1" x="170"/>
        <item m="1" x="70"/>
        <item m="1" x="14"/>
        <item m="1" x="122"/>
        <item m="1" x="61"/>
        <item m="1" x="56"/>
        <item m="1" x="192"/>
        <item m="1" x="106"/>
        <item m="1" x="93"/>
        <item m="1" x="31"/>
        <item m="1" x="88"/>
        <item m="1" x="186"/>
        <item m="1" x="4"/>
        <item m="1" x="41"/>
        <item m="1" x="109"/>
        <item m="1" x="69"/>
        <item m="1" x="39"/>
        <item m="1" x="111"/>
        <item m="1" x="74"/>
        <item m="1" x="144"/>
        <item m="1" x="208"/>
        <item m="1" x="155"/>
        <item m="1" x="195"/>
        <item m="1" x="34"/>
        <item m="1" x="176"/>
        <item m="1" x="28"/>
        <item m="1" x="116"/>
        <item m="1" x="173"/>
        <item m="1" x="64"/>
        <item m="1" x="216"/>
        <item m="1" x="197"/>
        <item m="1" x="112"/>
        <item m="1" x="37"/>
        <item m="1" x="193"/>
        <item m="1" x="29"/>
        <item m="1" x="96"/>
        <item m="1" x="130"/>
        <item m="1" x="223"/>
        <item m="1" x="68"/>
        <item m="1" x="147"/>
        <item m="1" x="188"/>
        <item m="1" x="148"/>
        <item m="1" x="127"/>
        <item m="1" x="224"/>
        <item m="1" x="178"/>
        <item m="1" x="153"/>
        <item m="1" x="20"/>
        <item m="1" x="89"/>
        <item m="1" x="226"/>
        <item m="1" x="95"/>
        <item m="1" x="7"/>
        <item m="1" x="75"/>
        <item m="1" x="207"/>
        <item t="default"/>
      </items>
    </pivotField>
    <pivotField showAll="0"/>
    <pivotField showAll="0"/>
    <pivotField dataField="1" showAll="0"/>
  </pivotFields>
  <rowFields count="1">
    <field x="1"/>
  </rowFields>
  <rowItems count="2">
    <i>
      <x/>
    </i>
    <i t="grand">
      <x/>
    </i>
  </rowItems>
  <colItems count="1">
    <i/>
  </colItems>
  <dataFields count="1">
    <dataField name="Sum of AMOUNT" fld="4" baseField="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14" name="Table14" displayName="Table14" ref="C3:J4" totalsRowShown="0" headerRowDxfId="152" dataDxfId="151">
  <autoFilter ref="C3:J4"/>
  <tableColumns count="8">
    <tableColumn id="1" name="ID NUMBER" dataDxfId="150"/>
    <tableColumn id="2" name="NAME" dataDxfId="149"/>
    <tableColumn id="3" name="BOOK TITLE" dataDxfId="148"/>
    <tableColumn id="4" name="BOOK NUMBER" dataDxfId="147"/>
    <tableColumn id="5" name="BORROW DATE" dataDxfId="146"/>
    <tableColumn id="6" name="DUE DATE" dataDxfId="145"/>
    <tableColumn id="7" name="REMARK" dataDxfId="144"/>
    <tableColumn id="8" name="ALERT" dataDxfId="143"/>
  </tableColumns>
  <tableStyleInfo name="TableStyleMedium2" showFirstColumn="0" showLastColumn="0" showRowStripes="1" showColumnStripes="0"/>
</table>
</file>

<file path=xl/tables/table2.xml><?xml version="1.0" encoding="utf-8"?>
<table xmlns="http://schemas.openxmlformats.org/spreadsheetml/2006/main" id="10" name="Table10" displayName="Table10" ref="C3:L4" totalsRowShown="0" headerRowDxfId="141" dataDxfId="140">
  <autoFilter ref="C3:L4"/>
  <tableColumns count="10">
    <tableColumn id="1" name="PRODUCT ID" dataDxfId="139"/>
    <tableColumn id="2" name="DETAILS" dataDxfId="138"/>
    <tableColumn id="3" name="UNIT" dataDxfId="137"/>
    <tableColumn id="4" name="CATEGORY" dataDxfId="136"/>
    <tableColumn id="5" name="REORDER LEVEL" dataDxfId="135"/>
    <tableColumn id="6" name="OPENING STOCK" dataDxfId="134"/>
    <tableColumn id="7" name="GOODS RECEIVED" dataDxfId="133">
      <calculatedColumnFormula>IF(Table10[[#This Row],[PRODUCT ID]]="","",IFERROR(INDEX(PIVOT!S:U,MATCH(Table10[PRODUCT ID],PIVOT!S:S,0),2),0))</calculatedColumnFormula>
    </tableColumn>
    <tableColumn id="8" name="GOODS ISSUED" dataDxfId="132">
      <calculatedColumnFormula>IF(Table10[[#This Row],[PRODUCT ID]]="","",IFERROR(INDEX(PIVOT!S:U,MATCH(Table10[PRODUCT ID],PIVOT!S:S,0),3),0))</calculatedColumnFormula>
    </tableColumn>
    <tableColumn id="9" name="CLOSING STOCK" dataDxfId="131">
      <calculatedColumnFormula>IF(Table10[PRODUCT ID]="","",IFERROR(Table10[OPENING STOCK]+Table10[GOODS RECEIVED]-Table10[GOODS ISSUED],0))</calculatedColumnFormula>
    </tableColumn>
    <tableColumn id="10" name="ALERT" dataDxfId="130">
      <calculatedColumnFormula>IF((Table10[REORDER LEVEL]&gt;Table10[CLOSING STOCK]),"REORDER","")</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11" name="Table11" displayName="Table11" ref="C3:H4" totalsRowShown="0" headerRowDxfId="129" dataDxfId="128">
  <autoFilter ref="C3:H4"/>
  <tableColumns count="6">
    <tableColumn id="1" name="DATE" dataDxfId="127"/>
    <tableColumn id="2" name="INVOICE NUMBER" dataDxfId="126"/>
    <tableColumn id="3" name="DETAILS" dataDxfId="125"/>
    <tableColumn id="4" name="PRODUCT" dataDxfId="124"/>
    <tableColumn id="5" name="RECEIVED" dataDxfId="123"/>
    <tableColumn id="6" name="ISSUED" dataDxfId="122"/>
  </tableColumns>
  <tableStyleInfo name="TableStyleMedium2" showFirstColumn="0" showLastColumn="0" showRowStripes="1" showColumnStripes="0"/>
</table>
</file>

<file path=xl/tables/table4.xml><?xml version="1.0" encoding="utf-8"?>
<table xmlns="http://schemas.openxmlformats.org/spreadsheetml/2006/main" id="1" name="DBASE_TABLE" displayName="DBASE_TABLE" ref="C3:U1170" totalsRowShown="0" headerRowDxfId="117" dataDxfId="116">
  <autoFilter ref="C3:U1170"/>
  <tableColumns count="19">
    <tableColumn id="1" name="ID NUMBER" dataDxfId="115">
      <calculatedColumnFormula>CONCATENATE(B4,"/18")</calculatedColumnFormula>
    </tableColumn>
    <tableColumn id="2" name="STUDENT NAME" dataDxfId="114"/>
    <tableColumn id="3" name="MIDDLE NAME" dataDxfId="113"/>
    <tableColumn id="4" name="LAST NAME" dataDxfId="112"/>
    <tableColumn id="5" name="DOB" dataDxfId="111"/>
    <tableColumn id="7" name="GENDER" dataDxfId="110"/>
    <tableColumn id="8" name="CLASS" dataDxfId="109"/>
    <tableColumn id="9" name="PREVIOUS SCHOOL ATTENDED" dataDxfId="108"/>
    <tableColumn id="10" name="DATE OF ADMISSION" dataDxfId="107"/>
    <tableColumn id="11" name="HOMETOWN" dataDxfId="106"/>
    <tableColumn id="12" name="RELIGION" dataDxfId="105"/>
    <tableColumn id="13" name="MOTHER'S TONGUE" dataDxfId="104"/>
    <tableColumn id="14" name="FATHER " dataDxfId="103"/>
    <tableColumn id="15" name="MOTHER" dataDxfId="102"/>
    <tableColumn id="16" name="CONTACT NUMBERS" dataDxfId="101"/>
    <tableColumn id="17" name="EMERGENCY CONTACT" dataDxfId="100"/>
    <tableColumn id="18" name="OCCUPATION" dataDxfId="99"/>
    <tableColumn id="19" name="ADDRESS" dataDxfId="98"/>
    <tableColumn id="6" name="PHOTO" dataDxfId="97"/>
  </tableColumns>
  <tableStyleInfo name="TableStyleMedium2" showFirstColumn="0" showLastColumn="0" showRowStripes="1" showColumnStripes="0"/>
</table>
</file>

<file path=xl/tables/table5.xml><?xml version="1.0" encoding="utf-8"?>
<table xmlns="http://schemas.openxmlformats.org/spreadsheetml/2006/main" id="5" name="Table5" displayName="Table5" ref="C3:G4" insertRow="1" totalsRowShown="0" headerRowDxfId="96" dataDxfId="95">
  <autoFilter ref="C3:G4"/>
  <tableColumns count="5">
    <tableColumn id="1" name="DATE" dataDxfId="94"/>
    <tableColumn id="2" name="STUDENT ID" dataDxfId="93"/>
    <tableColumn id="5" name="NAME" dataDxfId="92"/>
    <tableColumn id="3" name="PURPOSE" dataDxfId="91"/>
    <tableColumn id="4" name="AMOUNT" dataDxfId="90" dataCellStyle="Comma"/>
  </tableColumns>
  <tableStyleInfo name="TableStyleMedium2" showFirstColumn="0" showLastColumn="0" showRowStripes="1" showColumnStripes="0"/>
</table>
</file>

<file path=xl/tables/table6.xml><?xml version="1.0" encoding="utf-8"?>
<table xmlns="http://schemas.openxmlformats.org/spreadsheetml/2006/main" id="2" name="ACCOUNTS_TABLE" displayName="ACCOUNTS_TABLE" ref="C3:L1169" totalsRowShown="0" headerRowDxfId="89" dataDxfId="88" headerRowCellStyle="Comma">
  <autoFilter ref="C3:L1169"/>
  <tableColumns count="10">
    <tableColumn id="1" name="ID NUMBER" dataDxfId="87">
      <calculatedColumnFormula>IF(DBASE_TABLE[[#This Row],[ID NUMBER]]="","",DBASE_TABLE[[#This Row],[ID NUMBER]])</calculatedColumnFormula>
    </tableColumn>
    <tableColumn id="9" name="STUDENTS NAME" dataDxfId="86">
      <calculatedColumnFormula>VLOOKUP(ACCOUNTS_TABLE[[#This Row],[ID NUMBER]],DBASE_TABLE[],2,0)</calculatedColumnFormula>
    </tableColumn>
    <tableColumn id="10" name="CLASS" dataDxfId="85">
      <calculatedColumnFormula>VLOOKUP(ACCOUNTS_TABLE[[#This Row],[ID NUMBER]],DBASE_TABLE[],7,0)</calculatedColumnFormula>
    </tableColumn>
    <tableColumn id="2" name="BALANCE AT START" dataDxfId="84"/>
    <tableColumn id="3" name="OTHER FEES" dataDxfId="83">
      <calculatedColumnFormula>IF(ISNA(VLOOKUP(ACCOUNTS_TABLE[[#This Row],[ID NUMBER]],OTHERFEE_PT,2,0)),"",VLOOKUP(ACCOUNTS_TABLE[[#This Row],[ID NUMBER]],OTHERFEE_PT,2,0))</calculatedColumnFormula>
    </tableColumn>
    <tableColumn id="4" name="SCHOOL FEES" dataDxfId="82">
      <calculatedColumnFormula>IF(ISNA(VLOOKUP(DBASE_TABLE[[#This Row],[CLASS]],TERMFEES_TABLE[],5,0)),"",VLOOKUP(DBASE_TABLE[[#This Row],[CLASS]],TERMFEES_TABLE[],5,0))</calculatedColumnFormula>
    </tableColumn>
    <tableColumn id="5" name="TOTAL FEES" dataDxfId="81">
      <calculatedColumnFormula>SUM(ACCOUNTS_TABLE[[#This Row],[BALANCE AT START]]:ACCOUNTS_TABLE[[#This Row],[SCHOOL FEES]])</calculatedColumnFormula>
    </tableColumn>
    <tableColumn id="6" name="TOTAL PAID" dataDxfId="80">
      <calculatedColumnFormula>IF(ISNA(VLOOKUP(ACCOUNTS_TABLE[[#This Row],[ID NUMBER]],PAYMENT_PT,2,0)),0,VLOOKUP(ACCOUNTS_TABLE[[#This Row],[ID NUMBER]],PAYMENT_PT,2,0))</calculatedColumnFormula>
    </tableColumn>
    <tableColumn id="8" name="SCHOLARSHIP" dataDxfId="79">
      <calculatedColumnFormula>IF(ISNA(VLOOKUP(ACCOUNTS_TABLE[[#This Row],[ID NUMBER]],PIVOT!K:L,2,0)),0,VLOOKUP(ACCOUNTS_TABLE[[#This Row],[ID NUMBER]],PIVOT!K:L,2,0))</calculatedColumnFormula>
    </tableColumn>
    <tableColumn id="7" name="BALANCE AT CLOSE" dataDxfId="78">
      <calculatedColumnFormula>ACCOUNTS_TABLE[[#This Row],[TOTAL FEES]]-ACCOUNTS_TABLE[[#This Row],[TOTAL PAID]]-ACCOUNTS_TABLE[[#This Row],[SCHOLARSHIP]]</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3" name="OTHERFEES_TABLE" displayName="OTHERFEES_TABLE" ref="C3:G4" insertRow="1" totalsRowShown="0" headerRowDxfId="77" dataDxfId="76">
  <autoFilter ref="C3:G4"/>
  <tableColumns count="5">
    <tableColumn id="1" name="DATE" dataDxfId="75"/>
    <tableColumn id="5" name="ID NUMBER" dataDxfId="74"/>
    <tableColumn id="2" name="NAME OF STUDENT" dataDxfId="73">
      <calculatedColumnFormula>IF(ISNA(CONCATENATE(VLOOKUP(OTHERFEES_TABLE[[#This Row],[ID NUMBER]],DBASE_TABLE[],2,0)," ",VLOOKUP(OTHERFEES_TABLE[[#This Row],[ID NUMBER]],DBASE_TABLE[],4,0))),"",CONCATENATE(VLOOKUP(OTHERFEES_TABLE[[#This Row],[ID NUMBER]],DBASE_TABLE[],2,0)," ",VLOOKUP(OTHERFEES_TABLE[[#This Row],[ID NUMBER]],DBASE_TABLE[],4,0)))</calculatedColumnFormula>
    </tableColumn>
    <tableColumn id="3" name="DESCRIPTION" dataDxfId="72"/>
    <tableColumn id="4" name="AMOUNT" dataDxfId="71" dataCellStyle="Comma"/>
  </tableColumns>
  <tableStyleInfo name="TableStyleMedium2" showFirstColumn="0" showLastColumn="0" showRowStripes="1" showColumnStripes="0"/>
</table>
</file>

<file path=xl/tables/table8.xml><?xml version="1.0" encoding="utf-8"?>
<table xmlns="http://schemas.openxmlformats.org/spreadsheetml/2006/main" id="4" name="TERMFEES_TABLE" displayName="TERMFEES_TABLE" ref="J3:N65" totalsRowShown="0" headerRowDxfId="70" dataDxfId="69">
  <autoFilter ref="J3:N65"/>
  <tableColumns count="5">
    <tableColumn id="1" name="CLASS/LEVEL" dataDxfId="68"/>
    <tableColumn id="2" name="TERM ONE" dataDxfId="67" dataCellStyle="Comma"/>
    <tableColumn id="3" name="TERM TWO" dataDxfId="66" dataCellStyle="Comma"/>
    <tableColumn id="4" name="TERM THREE" dataDxfId="65" dataCellStyle="Comma"/>
    <tableColumn id="5" name="TOTAL" dataDxfId="64" dataCellStyle="Comma">
      <calculatedColumnFormula>SUM(TERMFEES_TABLE[[#This Row],[TERM ONE]]:TERMFEES_TABLE[[#This Row],[TERM THREE]])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6" name="PAYMENT_TABLE" displayName="PAYMENT_TABLE" ref="C3:J4" insertRow="1" totalsRowShown="0" headerRowDxfId="63" dataDxfId="62" headerRowCellStyle="Comma">
  <autoFilter ref="C3:J4"/>
  <tableColumns count="8">
    <tableColumn id="1" name="DATE" dataDxfId="61"/>
    <tableColumn id="2" name="ID NUMBER" dataDxfId="60"/>
    <tableColumn id="3" name="STUDENT NAME" dataDxfId="59"/>
    <tableColumn id="5" name="RECEIPT NUMBER" dataDxfId="58"/>
    <tableColumn id="6" name="AMOUNT" dataDxfId="57" dataCellStyle="Comma"/>
    <tableColumn id="7" name="SCHOOL FEES" dataDxfId="56" dataCellStyle="Comma"/>
    <tableColumn id="8" name="OTHER FEES" dataDxfId="55" dataCellStyle="Comma"/>
    <tableColumn id="14" name="CHECK" dataDxfId="54">
      <calculatedColumnFormula>IF(PAYMENT_TABLE[[#This Row],[AMOUNT]]=(SUM(PAYMENT_TABLE[[#This Row],[SCHOOL FEES]]:PAYMENT_TABLE[[#This Row],[OTHER FEES]])),"","ERROR")</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C3:G4" totalsRowShown="0" headerRowDxfId="53" dataDxfId="52">
  <autoFilter ref="C3:G4"/>
  <tableColumns count="5">
    <tableColumn id="1" name="DATE" dataDxfId="51"/>
    <tableColumn id="2" name="ID NUMBER" dataDxfId="50"/>
    <tableColumn id="3" name="STUDENT NAME" dataDxfId="49"/>
    <tableColumn id="4" name="RECEIPT NUMBER" dataDxfId="48"/>
    <tableColumn id="5" name="AMOUNT" dataDxfId="47" dataCellStyle="Comma"/>
  </tableColumns>
  <tableStyleInfo name="TableStyleMedium2" showFirstColumn="0" showLastColumn="0" showRowStripes="1" showColumnStripes="0"/>
</table>
</file>

<file path=xl/tables/table11.xml><?xml version="1.0" encoding="utf-8"?>
<table xmlns="http://schemas.openxmlformats.org/spreadsheetml/2006/main" id="7" name="Table7" displayName="Table7" ref="C3:Y161" totalsRowShown="0" headerRowDxfId="46" dataDxfId="45">
  <autoFilter ref="C3:Y161"/>
  <tableColumns count="23">
    <tableColumn id="1" name="ID NUMBER" dataDxfId="44"/>
    <tableColumn id="2" name="STUDENT NAME" dataDxfId="43"/>
    <tableColumn id="3" name="MIDDLE NAME" dataDxfId="42"/>
    <tableColumn id="4" name="LAST NAME" dataDxfId="41"/>
    <tableColumn id="5" name="DOB" dataDxfId="40"/>
    <tableColumn id="6" name="GENDER" dataDxfId="39"/>
    <tableColumn id="7" name="DESIGNATION" dataDxfId="38"/>
    <tableColumn id="8" name="PREVIOUS SCHOOL ATTENDED" dataDxfId="37"/>
    <tableColumn id="9" name="DATE OF ADMISSION" dataDxfId="36"/>
    <tableColumn id="10" name="HOMETOWN" dataDxfId="35"/>
    <tableColumn id="11" name="RELIGION" dataDxfId="34"/>
    <tableColumn id="12" name="MOTHER'S TONGUE" dataDxfId="33"/>
    <tableColumn id="13" name="FATHER " dataDxfId="32"/>
    <tableColumn id="14" name="MOTHER" dataDxfId="31"/>
    <tableColumn id="15" name="CONTACT NUMBERS" dataDxfId="30"/>
    <tableColumn id="16" name="EMERGENCY CONTACT" dataDxfId="29"/>
    <tableColumn id="17" name="OCCUPATION" dataDxfId="28"/>
    <tableColumn id="18" name="ADDRESS" dataDxfId="27"/>
    <tableColumn id="19" name="PHOTO" dataDxfId="26"/>
    <tableColumn id="20" name="YEAR OF GRADUATION" dataDxfId="25"/>
    <tableColumn id="21" name="ARREARS" dataDxfId="24" dataCellStyle="Comma"/>
    <tableColumn id="22" name="PAID" dataDxfId="23" dataCellStyle="Comma">
      <calculatedColumnFormula>IF(ISNA(VLOOKUP(Table7[[#This Row],[ID NUMBER]],PIVOT!O:P,2,0)),0,VLOOKUP(Table7[[#This Row],[ID NUMBER]],PIVOT!O:P,2,0))</calculatedColumnFormula>
    </tableColumn>
    <tableColumn id="23" name="BALANCE" dataDxfId="22" dataCellStyle="Comma">
      <calculatedColumnFormula>Table7[[#This Row],[ARREARS]]-Table7[[#This Row],[PAID]]</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8" name="Table8" displayName="Table8" ref="C3:V5" totalsRowShown="0" headerRowDxfId="21" dataDxfId="20">
  <autoFilter ref="C3:V5"/>
  <tableColumns count="20">
    <tableColumn id="1" name="ID NUMBER" dataDxfId="19"/>
    <tableColumn id="2" name="STUDENT NAME" dataDxfId="18"/>
    <tableColumn id="3" name="MIDDLE NAME" dataDxfId="17"/>
    <tableColumn id="4" name="LAST NAME" dataDxfId="16"/>
    <tableColumn id="5" name="DOB" dataDxfId="15"/>
    <tableColumn id="6" name="GENDER" dataDxfId="14"/>
    <tableColumn id="7" name="EVENT" dataDxfId="13"/>
    <tableColumn id="8" name="PREVIOUS SCHOOL ATTENDED" dataDxfId="12"/>
    <tableColumn id="9" name="DATE OF ADMISSION" dataDxfId="11"/>
    <tableColumn id="10" name="HOMETOWN" dataDxfId="10"/>
    <tableColumn id="11" name="RELIGION" dataDxfId="9"/>
    <tableColumn id="12" name="MOTHER'S TONGUE" dataDxfId="8"/>
    <tableColumn id="13" name="FATHER " dataDxfId="7"/>
    <tableColumn id="14" name="MOTHER" dataDxfId="6"/>
    <tableColumn id="15" name="CONTACT NUMBERS" dataDxfId="5"/>
    <tableColumn id="16" name="EMERGENCY CONTACT" dataDxfId="4"/>
    <tableColumn id="17" name="OCCUPATION" dataDxfId="3"/>
    <tableColumn id="18" name="ADDRESS" dataDxfId="2"/>
    <tableColumn id="19" name="PHOTO" dataDxfId="1"/>
    <tableColumn id="20" name="YEAR OF EXIT"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26" Type="http://schemas.openxmlformats.org/officeDocument/2006/relationships/ctrlProp" Target="../ctrlProps/ctrlProp25.xml"/><Relationship Id="rId3" Type="http://schemas.openxmlformats.org/officeDocument/2006/relationships/vmlDrawing" Target="../drawings/vmlDrawing2.vml"/><Relationship Id="rId21" Type="http://schemas.openxmlformats.org/officeDocument/2006/relationships/ctrlProp" Target="../ctrlProps/ctrlProp20.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5" Type="http://schemas.openxmlformats.org/officeDocument/2006/relationships/ctrlProp" Target="../ctrlProps/ctrlProp24.xml"/><Relationship Id="rId2" Type="http://schemas.openxmlformats.org/officeDocument/2006/relationships/drawing" Target="../drawings/drawing2.xml"/><Relationship Id="rId16" Type="http://schemas.openxmlformats.org/officeDocument/2006/relationships/ctrlProp" Target="../ctrlProps/ctrlProp15.xml"/><Relationship Id="rId20" Type="http://schemas.openxmlformats.org/officeDocument/2006/relationships/ctrlProp" Target="../ctrlProps/ctrlProp19.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ctrlProp" Target="../ctrlProps/ctrlProp23.xml"/><Relationship Id="rId5" Type="http://schemas.openxmlformats.org/officeDocument/2006/relationships/ctrlProp" Target="../ctrlProps/ctrlProp4.xml"/><Relationship Id="rId15" Type="http://schemas.openxmlformats.org/officeDocument/2006/relationships/ctrlProp" Target="../ctrlProps/ctrlProp14.xml"/><Relationship Id="rId23" Type="http://schemas.openxmlformats.org/officeDocument/2006/relationships/ctrlProp" Target="../ctrlProps/ctrlProp22.xml"/><Relationship Id="rId28" Type="http://schemas.openxmlformats.org/officeDocument/2006/relationships/ctrlProp" Target="../ctrlProps/ctrlProp27.xml"/><Relationship Id="rId10" Type="http://schemas.openxmlformats.org/officeDocument/2006/relationships/ctrlProp" Target="../ctrlProps/ctrlProp9.xml"/><Relationship Id="rId19" Type="http://schemas.openxmlformats.org/officeDocument/2006/relationships/ctrlProp" Target="../ctrlProps/ctrlProp18.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 Id="rId27" Type="http://schemas.openxmlformats.org/officeDocument/2006/relationships/ctrlProp" Target="../ctrlProps/ctrlProp2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3.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4.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table" Target="../tables/table3.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39.xml"/><Relationship Id="rId3" Type="http://schemas.openxmlformats.org/officeDocument/2006/relationships/vmlDrawing" Target="../drawings/vmlDrawing6.vml"/><Relationship Id="rId7" Type="http://schemas.openxmlformats.org/officeDocument/2006/relationships/ctrlProp" Target="../ctrlProps/ctrlProp38.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37.xml"/><Relationship Id="rId5" Type="http://schemas.openxmlformats.org/officeDocument/2006/relationships/image" Target="../media/image1.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table" Target="../tables/table4.x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trlProp" Target="../ctrlProps/ctrlProp42.xml"/><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table" Target="../tables/table5.xml"/><Relationship Id="rId2" Type="http://schemas.openxmlformats.org/officeDocument/2006/relationships/drawing" Target="../drawings/drawing8.xml"/><Relationship Id="rId1" Type="http://schemas.openxmlformats.org/officeDocument/2006/relationships/printerSettings" Target="../printerSettings/printerSettings7.bin"/><Relationship Id="rId6" Type="http://schemas.openxmlformats.org/officeDocument/2006/relationships/ctrlProp" Target="../ctrlProps/ctrlProp45.xml"/><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0.xml"/><Relationship Id="rId13" Type="http://schemas.openxmlformats.org/officeDocument/2006/relationships/ctrlProp" Target="../ctrlProps/ctrlProp55.xml"/><Relationship Id="rId3" Type="http://schemas.openxmlformats.org/officeDocument/2006/relationships/vmlDrawing" Target="../drawings/vmlDrawing9.vml"/><Relationship Id="rId7" Type="http://schemas.openxmlformats.org/officeDocument/2006/relationships/ctrlProp" Target="../ctrlProps/ctrlProp49.xml"/><Relationship Id="rId12" Type="http://schemas.openxmlformats.org/officeDocument/2006/relationships/ctrlProp" Target="../ctrlProps/ctrlProp54.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48.xml"/><Relationship Id="rId11" Type="http://schemas.openxmlformats.org/officeDocument/2006/relationships/ctrlProp" Target="../ctrlProps/ctrlProp53.xml"/><Relationship Id="rId5" Type="http://schemas.openxmlformats.org/officeDocument/2006/relationships/ctrlProp" Target="../ctrlProps/ctrlProp4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 Id="rId14" Type="http://schemas.openxmlformats.org/officeDocument/2006/relationships/table" Target="../tables/table6.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vmlDrawing" Target="../drawings/vmlDrawing10.vml"/><Relationship Id="rId7" Type="http://schemas.openxmlformats.org/officeDocument/2006/relationships/table" Target="../tables/table7.xml"/><Relationship Id="rId2" Type="http://schemas.openxmlformats.org/officeDocument/2006/relationships/drawing" Target="../drawings/drawing10.xml"/><Relationship Id="rId1" Type="http://schemas.openxmlformats.org/officeDocument/2006/relationships/printerSettings" Target="../printerSettings/printerSettings9.bin"/><Relationship Id="rId6" Type="http://schemas.openxmlformats.org/officeDocument/2006/relationships/ctrlProp" Target="../ctrlProps/ctrlProp58.xml"/><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63.xml"/><Relationship Id="rId3" Type="http://schemas.openxmlformats.org/officeDocument/2006/relationships/vmlDrawing" Target="../drawings/vmlDrawing11.vml"/><Relationship Id="rId7" Type="http://schemas.openxmlformats.org/officeDocument/2006/relationships/ctrlProp" Target="../ctrlProps/ctrlProp62.xml"/><Relationship Id="rId2" Type="http://schemas.openxmlformats.org/officeDocument/2006/relationships/drawing" Target="../drawings/drawing11.xml"/><Relationship Id="rId1" Type="http://schemas.openxmlformats.org/officeDocument/2006/relationships/printerSettings" Target="../printerSettings/printerSettings10.bin"/><Relationship Id="rId6" Type="http://schemas.openxmlformats.org/officeDocument/2006/relationships/ctrlProp" Target="../ctrlProps/ctrlProp61.xml"/><Relationship Id="rId11" Type="http://schemas.openxmlformats.org/officeDocument/2006/relationships/table" Target="../tables/table9.xml"/><Relationship Id="rId5" Type="http://schemas.openxmlformats.org/officeDocument/2006/relationships/ctrlProp" Target="../ctrlProps/ctrlProp60.xml"/><Relationship Id="rId10" Type="http://schemas.openxmlformats.org/officeDocument/2006/relationships/ctrlProp" Target="../ctrlProps/ctrlProp65.xml"/><Relationship Id="rId4" Type="http://schemas.openxmlformats.org/officeDocument/2006/relationships/ctrlProp" Target="../ctrlProps/ctrlProp59.xml"/><Relationship Id="rId9" Type="http://schemas.openxmlformats.org/officeDocument/2006/relationships/ctrlProp" Target="../ctrlProps/ctrlProp6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1.bin"/><Relationship Id="rId6" Type="http://schemas.openxmlformats.org/officeDocument/2006/relationships/ctrlProp" Target="../ctrlProps/ctrlProp68.xml"/><Relationship Id="rId5" Type="http://schemas.openxmlformats.org/officeDocument/2006/relationships/ctrlProp" Target="../ctrlProps/ctrlProp67.xml"/><Relationship Id="rId4" Type="http://schemas.openxmlformats.org/officeDocument/2006/relationships/ctrlProp" Target="../ctrlProps/ctrlProp66.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7" Type="http://schemas.openxmlformats.org/officeDocument/2006/relationships/table" Target="../tables/table10.xml"/><Relationship Id="rId2" Type="http://schemas.openxmlformats.org/officeDocument/2006/relationships/drawing" Target="../drawings/drawing13.xml"/><Relationship Id="rId1" Type="http://schemas.openxmlformats.org/officeDocument/2006/relationships/printerSettings" Target="../printerSettings/printerSettings12.bin"/><Relationship Id="rId6" Type="http://schemas.openxmlformats.org/officeDocument/2006/relationships/ctrlProp" Target="../ctrlProps/ctrlProp71.xml"/><Relationship Id="rId5" Type="http://schemas.openxmlformats.org/officeDocument/2006/relationships/ctrlProp" Target="../ctrlProps/ctrlProp70.xml"/><Relationship Id="rId4" Type="http://schemas.openxmlformats.org/officeDocument/2006/relationships/ctrlProp" Target="../ctrlProps/ctrlProp69.xml"/></Relationships>
</file>

<file path=xl/worksheets/_rels/sheet15.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3.bin"/><Relationship Id="rId4" Type="http://schemas.openxmlformats.org/officeDocument/2006/relationships/ctrlProp" Target="../ctrlProps/ctrlProp72.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73.xml"/><Relationship Id="rId2" Type="http://schemas.openxmlformats.org/officeDocument/2006/relationships/vmlDrawing" Target="../drawings/vmlDrawing15.vml"/><Relationship Id="rId1" Type="http://schemas.openxmlformats.org/officeDocument/2006/relationships/drawing" Target="../drawings/drawing15.xml"/><Relationship Id="rId5" Type="http://schemas.openxmlformats.org/officeDocument/2006/relationships/table" Target="../tables/table11.xml"/><Relationship Id="rId4" Type="http://schemas.openxmlformats.org/officeDocument/2006/relationships/ctrlProp" Target="../ctrlProps/ctrlProp7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4.bin"/><Relationship Id="rId5" Type="http://schemas.openxmlformats.org/officeDocument/2006/relationships/table" Target="../tables/table12.xml"/><Relationship Id="rId4" Type="http://schemas.openxmlformats.org/officeDocument/2006/relationships/ctrlProp" Target="../ctrlProps/ctrlProp7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7" Type="http://schemas.openxmlformats.org/officeDocument/2006/relationships/ctrlProp" Target="../ctrlProps/ctrlProp79.xml"/><Relationship Id="rId2" Type="http://schemas.openxmlformats.org/officeDocument/2006/relationships/drawing" Target="../drawings/drawing17.xml"/><Relationship Id="rId1" Type="http://schemas.openxmlformats.org/officeDocument/2006/relationships/printerSettings" Target="../printerSettings/printerSettings15.bin"/><Relationship Id="rId6" Type="http://schemas.openxmlformats.org/officeDocument/2006/relationships/ctrlProp" Target="../ctrlProps/ctrlProp78.xml"/><Relationship Id="rId5" Type="http://schemas.openxmlformats.org/officeDocument/2006/relationships/ctrlProp" Target="../ctrlProps/ctrlProp77.xml"/><Relationship Id="rId4" Type="http://schemas.openxmlformats.org/officeDocument/2006/relationships/ctrlProp" Target="../ctrlProps/ctrlProp7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E40"/>
  <sheetViews>
    <sheetView showRowColHeaders="0" zoomScale="115" zoomScaleNormal="115" workbookViewId="0">
      <selection activeCell="D16" sqref="D16"/>
    </sheetView>
  </sheetViews>
  <sheetFormatPr defaultRowHeight="15" x14ac:dyDescent="0.25"/>
  <cols>
    <col min="1" max="1" width="9.140625" style="113"/>
    <col min="2" max="2" width="5.85546875" style="113" customWidth="1"/>
    <col min="3" max="3" width="4.140625" style="113" customWidth="1"/>
    <col min="4" max="4" width="82.140625" style="178" customWidth="1"/>
    <col min="5" max="5" width="6" style="113" customWidth="1"/>
    <col min="6" max="6" width="2" style="113" customWidth="1"/>
    <col min="7" max="16384" width="9.140625" style="113"/>
  </cols>
  <sheetData>
    <row r="1" spans="3:5" ht="15.75" thickBot="1" x14ac:dyDescent="0.3"/>
    <row r="2" spans="3:5" x14ac:dyDescent="0.25">
      <c r="C2" s="179"/>
      <c r="D2" s="180"/>
      <c r="E2" s="181"/>
    </row>
    <row r="3" spans="3:5" ht="15.75" x14ac:dyDescent="0.25">
      <c r="C3" s="182"/>
      <c r="D3" s="183" t="s">
        <v>2887</v>
      </c>
      <c r="E3" s="184"/>
    </row>
    <row r="4" spans="3:5" ht="15.75" x14ac:dyDescent="0.25">
      <c r="C4" s="182"/>
      <c r="D4" s="183" t="s">
        <v>2897</v>
      </c>
      <c r="E4" s="184"/>
    </row>
    <row r="5" spans="3:5" x14ac:dyDescent="0.25">
      <c r="C5" s="182"/>
      <c r="E5" s="184"/>
    </row>
    <row r="6" spans="3:5" x14ac:dyDescent="0.25">
      <c r="C6" s="182"/>
      <c r="D6" s="178" t="s">
        <v>2893</v>
      </c>
      <c r="E6" s="184"/>
    </row>
    <row r="7" spans="3:5" x14ac:dyDescent="0.25">
      <c r="C7" s="182"/>
      <c r="D7" s="178" t="s">
        <v>2905</v>
      </c>
      <c r="E7" s="184"/>
    </row>
    <row r="8" spans="3:5" x14ac:dyDescent="0.25">
      <c r="C8" s="182"/>
      <c r="D8" s="178" t="s">
        <v>2906</v>
      </c>
      <c r="E8" s="184"/>
    </row>
    <row r="9" spans="3:5" x14ac:dyDescent="0.25">
      <c r="C9" s="182"/>
      <c r="D9" s="178" t="s">
        <v>2904</v>
      </c>
      <c r="E9" s="184"/>
    </row>
    <row r="10" spans="3:5" x14ac:dyDescent="0.25">
      <c r="C10" s="182"/>
      <c r="E10" s="184"/>
    </row>
    <row r="11" spans="3:5" x14ac:dyDescent="0.25">
      <c r="C11" s="182"/>
      <c r="D11" s="185" t="s">
        <v>2898</v>
      </c>
      <c r="E11" s="184"/>
    </row>
    <row r="12" spans="3:5" ht="15.75" customHeight="1" x14ac:dyDescent="0.25">
      <c r="C12" s="182"/>
      <c r="E12" s="184"/>
    </row>
    <row r="13" spans="3:5" ht="63.75" customHeight="1" x14ac:dyDescent="0.25">
      <c r="C13" s="182"/>
      <c r="D13" s="190" t="s">
        <v>2899</v>
      </c>
      <c r="E13" s="184"/>
    </row>
    <row r="14" spans="3:5" x14ac:dyDescent="0.25">
      <c r="C14" s="182"/>
      <c r="E14" s="184"/>
    </row>
    <row r="15" spans="3:5" x14ac:dyDescent="0.25">
      <c r="C15" s="182"/>
      <c r="D15" s="178" t="s">
        <v>2907</v>
      </c>
      <c r="E15" s="184"/>
    </row>
    <row r="16" spans="3:5" x14ac:dyDescent="0.25">
      <c r="C16" s="182"/>
      <c r="D16" s="178" t="s">
        <v>2894</v>
      </c>
      <c r="E16" s="184"/>
    </row>
    <row r="17" spans="3:5" ht="40.5" customHeight="1" x14ac:dyDescent="0.25">
      <c r="C17" s="182"/>
      <c r="E17" s="184"/>
    </row>
    <row r="18" spans="3:5" x14ac:dyDescent="0.25">
      <c r="C18" s="182"/>
      <c r="D18" s="191" t="s">
        <v>2895</v>
      </c>
      <c r="E18" s="184"/>
    </row>
    <row r="19" spans="3:5" x14ac:dyDescent="0.25">
      <c r="C19" s="182"/>
      <c r="D19" s="191" t="s">
        <v>2896</v>
      </c>
      <c r="E19" s="184"/>
    </row>
    <row r="20" spans="3:5" ht="15.75" thickBot="1" x14ac:dyDescent="0.3">
      <c r="C20" s="187"/>
      <c r="D20" s="188"/>
      <c r="E20" s="189"/>
    </row>
    <row r="21" spans="3:5" ht="27.75" customHeight="1" thickBot="1" x14ac:dyDescent="0.3"/>
    <row r="22" spans="3:5" x14ac:dyDescent="0.25">
      <c r="C22" s="179"/>
      <c r="D22" s="180"/>
      <c r="E22" s="181"/>
    </row>
    <row r="23" spans="3:5" ht="15.75" x14ac:dyDescent="0.25">
      <c r="C23" s="182"/>
      <c r="D23" s="183" t="s">
        <v>2887</v>
      </c>
      <c r="E23" s="184"/>
    </row>
    <row r="24" spans="3:5" ht="15.75" x14ac:dyDescent="0.25">
      <c r="C24" s="182"/>
      <c r="D24" s="183" t="str">
        <f>D4</f>
        <v xml:space="preserve"> BOX 53, NAVRONGO</v>
      </c>
      <c r="E24" s="184"/>
    </row>
    <row r="25" spans="3:5" x14ac:dyDescent="0.25">
      <c r="C25" s="182"/>
      <c r="E25" s="184"/>
    </row>
    <row r="26" spans="3:5" x14ac:dyDescent="0.25">
      <c r="C26" s="182"/>
      <c r="D26" s="178" t="str">
        <f>D6</f>
        <v>To Parent/Guardian:</v>
      </c>
      <c r="E26" s="184"/>
    </row>
    <row r="27" spans="3:5" x14ac:dyDescent="0.25">
      <c r="C27" s="182"/>
      <c r="D27" s="178" t="s">
        <v>2901</v>
      </c>
      <c r="E27" s="184"/>
    </row>
    <row r="28" spans="3:5" x14ac:dyDescent="0.25">
      <c r="C28" s="182"/>
      <c r="D28" s="178" t="s">
        <v>2902</v>
      </c>
      <c r="E28" s="184"/>
    </row>
    <row r="29" spans="3:5" x14ac:dyDescent="0.25">
      <c r="C29" s="182"/>
      <c r="D29" s="178" t="s">
        <v>2900</v>
      </c>
      <c r="E29" s="184"/>
    </row>
    <row r="30" spans="3:5" x14ac:dyDescent="0.25">
      <c r="C30" s="182"/>
      <c r="E30" s="184"/>
    </row>
    <row r="31" spans="3:5" x14ac:dyDescent="0.25">
      <c r="C31" s="182"/>
      <c r="D31" s="185" t="str">
        <f>D11</f>
        <v xml:space="preserve">SUBJECT: OVERDUE PAYMENT TO WISDOM GATE  </v>
      </c>
      <c r="E31" s="184"/>
    </row>
    <row r="32" spans="3:5" x14ac:dyDescent="0.25">
      <c r="C32" s="182"/>
      <c r="E32" s="184"/>
    </row>
    <row r="33" spans="3:5" ht="62.25" customHeight="1" x14ac:dyDescent="0.25">
      <c r="C33" s="182"/>
      <c r="D33" s="186" t="str">
        <f>D13</f>
        <v>Dear Sir/Madam,                                                                                                                                                 I would like to remind you that you have some arrears to retire to Wisdom Gate Int. School to enable us continue to serve you and your ward to the utmost. Please endeavor to make full payment before the deadline. Regards.</v>
      </c>
      <c r="E33" s="184"/>
    </row>
    <row r="34" spans="3:5" x14ac:dyDescent="0.25">
      <c r="C34" s="182"/>
      <c r="E34" s="184"/>
    </row>
    <row r="35" spans="3:5" x14ac:dyDescent="0.25">
      <c r="C35" s="182"/>
      <c r="D35" s="178" t="s">
        <v>2903</v>
      </c>
      <c r="E35" s="184"/>
    </row>
    <row r="36" spans="3:5" x14ac:dyDescent="0.25">
      <c r="C36" s="182"/>
      <c r="D36" s="178" t="str">
        <f>D16</f>
        <v>Deadline:</v>
      </c>
      <c r="E36" s="184"/>
    </row>
    <row r="37" spans="3:5" ht="39" customHeight="1" x14ac:dyDescent="0.25">
      <c r="C37" s="182"/>
      <c r="E37" s="184"/>
    </row>
    <row r="38" spans="3:5" x14ac:dyDescent="0.25">
      <c r="C38" s="182"/>
      <c r="D38" s="178" t="str">
        <f>D18</f>
        <v>Grace D. Baganiah</v>
      </c>
      <c r="E38" s="184"/>
    </row>
    <row r="39" spans="3:5" x14ac:dyDescent="0.25">
      <c r="C39" s="182"/>
      <c r="D39" s="178" t="str">
        <f>D19</f>
        <v>(Directress)</v>
      </c>
      <c r="E39" s="184"/>
    </row>
    <row r="40" spans="3:5" ht="15.75" thickBot="1" x14ac:dyDescent="0.3">
      <c r="C40" s="187"/>
      <c r="D40" s="188"/>
      <c r="E40" s="189"/>
    </row>
  </sheetData>
  <sheetProtection algorithmName="SHA-512" hashValue="7ntAuviLDKcjRv5pvwP/b200ypDBK2WInJk9Vc9zqj0ZldIKjH9Mk/1zZ43Fl6qFoXkjl3Ft63k6JC5+pF1ZSQ==" saltValue="JLZQYUlu4AjtLD4yJAzAww==" spinCount="100000" sheet="1" objects="1" scenarios="1"/>
  <pageMargins left="0.7" right="0.7" top="0.75" bottom="0.75" header="0.3" footer="0.3"/>
  <pageSetup scale="84"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2" r:id="rId4" name="Button 2">
              <controlPr defaultSize="0" print="0" autoFill="0" autoPict="0" macro="[0]!BILL_Button2_Click">
                <anchor moveWithCells="1" sizeWithCells="1">
                  <from>
                    <xdr:col>0</xdr:col>
                    <xdr:colOff>47625</xdr:colOff>
                    <xdr:row>2</xdr:row>
                    <xdr:rowOff>76200</xdr:rowOff>
                  </from>
                  <to>
                    <xdr:col>1</xdr:col>
                    <xdr:colOff>161925</xdr:colOff>
                    <xdr:row>4</xdr:row>
                    <xdr:rowOff>9525</xdr:rowOff>
                  </to>
                </anchor>
              </controlPr>
            </control>
          </mc:Choice>
        </mc:AlternateContent>
        <mc:AlternateContent xmlns:mc="http://schemas.openxmlformats.org/markup-compatibility/2006">
          <mc:Choice Requires="x14">
            <control shapeId="61443" r:id="rId5" name="Button 3">
              <controlPr defaultSize="0" print="0" autoFill="0" autoPict="0" macro="[0]!Home_Click">
                <anchor>
                  <from>
                    <xdr:col>0</xdr:col>
                    <xdr:colOff>9525</xdr:colOff>
                    <xdr:row>0</xdr:row>
                    <xdr:rowOff>38100</xdr:rowOff>
                  </from>
                  <to>
                    <xdr:col>1</xdr:col>
                    <xdr:colOff>219075</xdr:colOff>
                    <xdr:row>2</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X61"/>
  <sheetViews>
    <sheetView showRowColHeaders="0" zoomScale="62" zoomScaleNormal="62" zoomScaleSheetLayoutView="70" workbookViewId="0">
      <selection activeCell="P41" sqref="P41"/>
    </sheetView>
  </sheetViews>
  <sheetFormatPr defaultRowHeight="15" x14ac:dyDescent="0.25"/>
  <cols>
    <col min="1" max="2" width="9.140625" style="14"/>
    <col min="3" max="3" width="7.28515625" style="14" customWidth="1"/>
    <col min="4" max="16384" width="9.140625" style="14"/>
  </cols>
  <sheetData>
    <row r="1" spans="1:2" x14ac:dyDescent="0.25">
      <c r="A1" s="13" t="s">
        <v>2908</v>
      </c>
    </row>
    <row r="2" spans="1:2" x14ac:dyDescent="0.25">
      <c r="B2" s="14" t="s">
        <v>2953</v>
      </c>
    </row>
    <row r="3" spans="1:2" x14ac:dyDescent="0.25">
      <c r="A3" s="14" t="s">
        <v>2953</v>
      </c>
    </row>
    <row r="32" spans="24:24" x14ac:dyDescent="0.25">
      <c r="X32" s="14" t="s">
        <v>2953</v>
      </c>
    </row>
    <row r="61" spans="23:23" x14ac:dyDescent="0.25">
      <c r="W61" s="14" t="s">
        <v>2953</v>
      </c>
    </row>
  </sheetData>
  <sheetProtection algorithmName="SHA-512" hashValue="cLDAchN5xY+95DqsTMTJ2R8IZF8MZ9WyB68Q3a+0cbwlrO4JM4yKss7Fe72zE+a1m4EbE/kasOZ3+v/6bApnuw==" saltValue="HiTaNgaovg5OBIC/uaPg3g==" spinCount="100000" sheet="1" objects="1" scenarios="1" selectLockedCells="1" selectUnlockedCells="1"/>
  <pageMargins left="0.7" right="0.7" top="0.75" bottom="0.75" header="0.3" footer="0.3"/>
  <pageSetup scale="5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sizeWithCells="1">
                  <from>
                    <xdr:col>2</xdr:col>
                    <xdr:colOff>133350</xdr:colOff>
                    <xdr:row>14</xdr:row>
                    <xdr:rowOff>142875</xdr:rowOff>
                  </from>
                  <to>
                    <xdr:col>6</xdr:col>
                    <xdr:colOff>200025</xdr:colOff>
                    <xdr:row>16</xdr:row>
                    <xdr:rowOff>171450</xdr:rowOff>
                  </to>
                </anchor>
              </controlPr>
            </control>
          </mc:Choice>
        </mc:AlternateContent>
        <mc:AlternateContent xmlns:mc="http://schemas.openxmlformats.org/markup-compatibility/2006">
          <mc:Choice Requires="x14">
            <control shapeId="1026" r:id="rId5" name="Button 2">
              <controlPr defaultSize="0" print="0" autoFill="0" autoPict="0" macro="[0]!Button2_Click">
                <anchor moveWithCells="1" sizeWithCells="1">
                  <from>
                    <xdr:col>2</xdr:col>
                    <xdr:colOff>133350</xdr:colOff>
                    <xdr:row>16</xdr:row>
                    <xdr:rowOff>171450</xdr:rowOff>
                  </from>
                  <to>
                    <xdr:col>6</xdr:col>
                    <xdr:colOff>200025</xdr:colOff>
                    <xdr:row>19</xdr:row>
                    <xdr:rowOff>9525</xdr:rowOff>
                  </to>
                </anchor>
              </controlPr>
            </control>
          </mc:Choice>
        </mc:AlternateContent>
        <mc:AlternateContent xmlns:mc="http://schemas.openxmlformats.org/markup-compatibility/2006">
          <mc:Choice Requires="x14">
            <control shapeId="1027" r:id="rId6" name="Button 3">
              <controlPr defaultSize="0" print="0" autoFill="0" autoPict="0" macro="[0]!scholarship_Click">
                <anchor moveWithCells="1" sizeWithCells="1">
                  <from>
                    <xdr:col>15</xdr:col>
                    <xdr:colOff>219075</xdr:colOff>
                    <xdr:row>14</xdr:row>
                    <xdr:rowOff>161925</xdr:rowOff>
                  </from>
                  <to>
                    <xdr:col>19</xdr:col>
                    <xdr:colOff>161925</xdr:colOff>
                    <xdr:row>17</xdr:row>
                    <xdr:rowOff>0</xdr:rowOff>
                  </to>
                </anchor>
              </controlPr>
            </control>
          </mc:Choice>
        </mc:AlternateContent>
        <mc:AlternateContent xmlns:mc="http://schemas.openxmlformats.org/markup-compatibility/2006">
          <mc:Choice Requires="x14">
            <control shapeId="1028" r:id="rId7" name="Button 4">
              <controlPr defaultSize="0" print="0" autoFill="0" autoPict="0" macro="[0]!ACCOUNTsummary_Click">
                <anchor moveWithCells="1" sizeWithCells="1">
                  <from>
                    <xdr:col>11</xdr:col>
                    <xdr:colOff>57150</xdr:colOff>
                    <xdr:row>16</xdr:row>
                    <xdr:rowOff>180975</xdr:rowOff>
                  </from>
                  <to>
                    <xdr:col>15</xdr:col>
                    <xdr:colOff>0</xdr:colOff>
                    <xdr:row>19</xdr:row>
                    <xdr:rowOff>9525</xdr:rowOff>
                  </to>
                </anchor>
              </controlPr>
            </control>
          </mc:Choice>
        </mc:AlternateContent>
        <mc:AlternateContent xmlns:mc="http://schemas.openxmlformats.org/markup-compatibility/2006">
          <mc:Choice Requires="x14">
            <control shapeId="1029" r:id="rId8" name="Button 5">
              <controlPr defaultSize="0" print="0" autoFill="0" autoPict="0" macro="[0]!otherfees_Click">
                <anchor moveWithCells="1" sizeWithCells="1">
                  <from>
                    <xdr:col>11</xdr:col>
                    <xdr:colOff>57150</xdr:colOff>
                    <xdr:row>14</xdr:row>
                    <xdr:rowOff>161925</xdr:rowOff>
                  </from>
                  <to>
                    <xdr:col>15</xdr:col>
                    <xdr:colOff>0</xdr:colOff>
                    <xdr:row>17</xdr:row>
                    <xdr:rowOff>0</xdr:rowOff>
                  </to>
                </anchor>
              </controlPr>
            </control>
          </mc:Choice>
        </mc:AlternateContent>
        <mc:AlternateContent xmlns:mc="http://schemas.openxmlformats.org/markup-compatibility/2006">
          <mc:Choice Requires="x14">
            <control shapeId="1030" r:id="rId9" name="Button 6">
              <controlPr defaultSize="0" print="0" autoFill="0" autoPict="0" macro="[0]!paymentadd_Click">
                <anchor moveWithCells="1" sizeWithCells="1">
                  <from>
                    <xdr:col>6</xdr:col>
                    <xdr:colOff>457200</xdr:colOff>
                    <xdr:row>14</xdr:row>
                    <xdr:rowOff>142875</xdr:rowOff>
                  </from>
                  <to>
                    <xdr:col>10</xdr:col>
                    <xdr:colOff>400050</xdr:colOff>
                    <xdr:row>16</xdr:row>
                    <xdr:rowOff>171450</xdr:rowOff>
                  </to>
                </anchor>
              </controlPr>
            </control>
          </mc:Choice>
        </mc:AlternateContent>
        <mc:AlternateContent xmlns:mc="http://schemas.openxmlformats.org/markup-compatibility/2006">
          <mc:Choice Requires="x14">
            <control shapeId="1031" r:id="rId10" name="Button 7">
              <controlPr defaultSize="0" print="0" autoFill="0" autoPict="0" macro="[0]!searchpayment_Click">
                <anchor moveWithCells="1" sizeWithCells="1">
                  <from>
                    <xdr:col>6</xdr:col>
                    <xdr:colOff>457200</xdr:colOff>
                    <xdr:row>16</xdr:row>
                    <xdr:rowOff>171450</xdr:rowOff>
                  </from>
                  <to>
                    <xdr:col>10</xdr:col>
                    <xdr:colOff>400050</xdr:colOff>
                    <xdr:row>19</xdr:row>
                    <xdr:rowOff>9525</xdr:rowOff>
                  </to>
                </anchor>
              </controlPr>
            </control>
          </mc:Choice>
        </mc:AlternateContent>
        <mc:AlternateContent xmlns:mc="http://schemas.openxmlformats.org/markup-compatibility/2006">
          <mc:Choice Requires="x14">
            <control shapeId="1032" r:id="rId11" name="Button 8">
              <controlPr defaultSize="0" print="0" autoFill="0" autoPict="0" macro="[0]!ALUMPAY_Click">
                <anchor moveWithCells="1" sizeWithCells="1">
                  <from>
                    <xdr:col>6</xdr:col>
                    <xdr:colOff>457200</xdr:colOff>
                    <xdr:row>24</xdr:row>
                    <xdr:rowOff>66675</xdr:rowOff>
                  </from>
                  <to>
                    <xdr:col>10</xdr:col>
                    <xdr:colOff>409575</xdr:colOff>
                    <xdr:row>26</xdr:row>
                    <xdr:rowOff>95250</xdr:rowOff>
                  </to>
                </anchor>
              </controlPr>
            </control>
          </mc:Choice>
        </mc:AlternateContent>
        <mc:AlternateContent xmlns:mc="http://schemas.openxmlformats.org/markup-compatibility/2006">
          <mc:Choice Requires="x14">
            <control shapeId="1033" r:id="rId12" name="Button 9">
              <controlPr defaultSize="0" print="0" autoFill="0" autoPict="0" macro="[0]!Searchalumni_Click">
                <anchor moveWithCells="1" sizeWithCells="1">
                  <from>
                    <xdr:col>2</xdr:col>
                    <xdr:colOff>123825</xdr:colOff>
                    <xdr:row>26</xdr:row>
                    <xdr:rowOff>104775</xdr:rowOff>
                  </from>
                  <to>
                    <xdr:col>6</xdr:col>
                    <xdr:colOff>200025</xdr:colOff>
                    <xdr:row>28</xdr:row>
                    <xdr:rowOff>133350</xdr:rowOff>
                  </to>
                </anchor>
              </controlPr>
            </control>
          </mc:Choice>
        </mc:AlternateContent>
        <mc:AlternateContent xmlns:mc="http://schemas.openxmlformats.org/markup-compatibility/2006">
          <mc:Choice Requires="x14">
            <control shapeId="1034" r:id="rId13" name="Button 10">
              <controlPr defaultSize="0" print="0" autoFill="0" autoPict="0" macro="[0]!Button10_Click">
                <anchor moveWithCells="1" sizeWithCells="1">
                  <from>
                    <xdr:col>2</xdr:col>
                    <xdr:colOff>133350</xdr:colOff>
                    <xdr:row>19</xdr:row>
                    <xdr:rowOff>9525</xdr:rowOff>
                  </from>
                  <to>
                    <xdr:col>6</xdr:col>
                    <xdr:colOff>200025</xdr:colOff>
                    <xdr:row>21</xdr:row>
                    <xdr:rowOff>38100</xdr:rowOff>
                  </to>
                </anchor>
              </controlPr>
            </control>
          </mc:Choice>
        </mc:AlternateContent>
        <mc:AlternateContent xmlns:mc="http://schemas.openxmlformats.org/markup-compatibility/2006">
          <mc:Choice Requires="x14">
            <control shapeId="1036" r:id="rId14" name="Button 12">
              <controlPr defaultSize="0" print="0" autoFill="0" autoPict="0" macro="[0]!Button12_Click">
                <anchor moveWithCells="1" sizeWithCells="1">
                  <from>
                    <xdr:col>11</xdr:col>
                    <xdr:colOff>57150</xdr:colOff>
                    <xdr:row>19</xdr:row>
                    <xdr:rowOff>9525</xdr:rowOff>
                  </from>
                  <to>
                    <xdr:col>15</xdr:col>
                    <xdr:colOff>0</xdr:colOff>
                    <xdr:row>21</xdr:row>
                    <xdr:rowOff>38100</xdr:rowOff>
                  </to>
                </anchor>
              </controlPr>
            </control>
          </mc:Choice>
        </mc:AlternateContent>
        <mc:AlternateContent xmlns:mc="http://schemas.openxmlformats.org/markup-compatibility/2006">
          <mc:Choice Requires="x14">
            <control shapeId="1037" r:id="rId15" name="Button 13">
              <controlPr defaultSize="0" print="0" autoFill="0" autoPict="0" macro="[0]!gotopayment_Click">
                <anchor moveWithCells="1" sizeWithCells="1">
                  <from>
                    <xdr:col>6</xdr:col>
                    <xdr:colOff>457200</xdr:colOff>
                    <xdr:row>19</xdr:row>
                    <xdr:rowOff>9525</xdr:rowOff>
                  </from>
                  <to>
                    <xdr:col>10</xdr:col>
                    <xdr:colOff>400050</xdr:colOff>
                    <xdr:row>21</xdr:row>
                    <xdr:rowOff>38100</xdr:rowOff>
                  </to>
                </anchor>
              </controlPr>
            </control>
          </mc:Choice>
        </mc:AlternateContent>
        <mc:AlternateContent xmlns:mc="http://schemas.openxmlformats.org/markup-compatibility/2006">
          <mc:Choice Requires="x14">
            <control shapeId="1038" r:id="rId16" name="Button 14">
              <controlPr defaultSize="0" print="0" autoFill="0" autoPict="0" macro="[0]!Button14_Click">
                <anchor moveWithCells="1" sizeWithCells="1">
                  <from>
                    <xdr:col>2</xdr:col>
                    <xdr:colOff>123825</xdr:colOff>
                    <xdr:row>28</xdr:row>
                    <xdr:rowOff>133350</xdr:rowOff>
                  </from>
                  <to>
                    <xdr:col>6</xdr:col>
                    <xdr:colOff>200025</xdr:colOff>
                    <xdr:row>30</xdr:row>
                    <xdr:rowOff>161925</xdr:rowOff>
                  </to>
                </anchor>
              </controlPr>
            </control>
          </mc:Choice>
        </mc:AlternateContent>
        <mc:AlternateContent xmlns:mc="http://schemas.openxmlformats.org/markup-compatibility/2006">
          <mc:Choice Requires="x14">
            <control shapeId="1039" r:id="rId17" name="Button 15">
              <controlPr defaultSize="0" print="0" autoFill="0" autoPict="0" macro="[0]!Button15_Click">
                <anchor moveWithCells="1" sizeWithCells="1">
                  <from>
                    <xdr:col>2</xdr:col>
                    <xdr:colOff>123825</xdr:colOff>
                    <xdr:row>24</xdr:row>
                    <xdr:rowOff>66675</xdr:rowOff>
                  </from>
                  <to>
                    <xdr:col>6</xdr:col>
                    <xdr:colOff>200025</xdr:colOff>
                    <xdr:row>26</xdr:row>
                    <xdr:rowOff>95250</xdr:rowOff>
                  </to>
                </anchor>
              </controlPr>
            </control>
          </mc:Choice>
        </mc:AlternateContent>
        <mc:AlternateContent xmlns:mc="http://schemas.openxmlformats.org/markup-compatibility/2006">
          <mc:Choice Requires="x14">
            <control shapeId="1040" r:id="rId18" name="Button 16">
              <controlPr defaultSize="0" print="0" autoFill="0" autoPict="0" macro="[0]!Button16_Click">
                <anchor moveWithCells="1" sizeWithCells="1">
                  <from>
                    <xdr:col>6</xdr:col>
                    <xdr:colOff>457200</xdr:colOff>
                    <xdr:row>26</xdr:row>
                    <xdr:rowOff>95250</xdr:rowOff>
                  </from>
                  <to>
                    <xdr:col>10</xdr:col>
                    <xdr:colOff>409575</xdr:colOff>
                    <xdr:row>28</xdr:row>
                    <xdr:rowOff>133350</xdr:rowOff>
                  </to>
                </anchor>
              </controlPr>
            </control>
          </mc:Choice>
        </mc:AlternateContent>
        <mc:AlternateContent xmlns:mc="http://schemas.openxmlformats.org/markup-compatibility/2006">
          <mc:Choice Requires="x14">
            <control shapeId="1041" r:id="rId19" name="Button 17">
              <controlPr defaultSize="0" print="0" autoFill="0" autoPict="0" macro="[0]!Button11_Click">
                <anchor moveWithCells="1" sizeWithCells="1">
                  <from>
                    <xdr:col>15</xdr:col>
                    <xdr:colOff>219075</xdr:colOff>
                    <xdr:row>17</xdr:row>
                    <xdr:rowOff>0</xdr:rowOff>
                  </from>
                  <to>
                    <xdr:col>19</xdr:col>
                    <xdr:colOff>161925</xdr:colOff>
                    <xdr:row>19</xdr:row>
                    <xdr:rowOff>28575</xdr:rowOff>
                  </to>
                </anchor>
              </controlPr>
            </control>
          </mc:Choice>
        </mc:AlternateContent>
        <mc:AlternateContent xmlns:mc="http://schemas.openxmlformats.org/markup-compatibility/2006">
          <mc:Choice Requires="x14">
            <control shapeId="1042" r:id="rId20" name="Button 18">
              <controlPr defaultSize="0" print="0" autoFill="0" autoPict="0" macro="[0]!NewProduct_Click">
                <anchor moveWithCells="1" sizeWithCells="1">
                  <from>
                    <xdr:col>15</xdr:col>
                    <xdr:colOff>190500</xdr:colOff>
                    <xdr:row>24</xdr:row>
                    <xdr:rowOff>76200</xdr:rowOff>
                  </from>
                  <to>
                    <xdr:col>19</xdr:col>
                    <xdr:colOff>142875</xdr:colOff>
                    <xdr:row>26</xdr:row>
                    <xdr:rowOff>104775</xdr:rowOff>
                  </to>
                </anchor>
              </controlPr>
            </control>
          </mc:Choice>
        </mc:AlternateContent>
        <mc:AlternateContent xmlns:mc="http://schemas.openxmlformats.org/markup-compatibility/2006">
          <mc:Choice Requires="x14">
            <control shapeId="1044" r:id="rId21" name="Button 20">
              <controlPr defaultSize="0" print="0" autoFill="0" autoPict="0" macro="[0]!INVENTORYADD_Click">
                <anchor moveWithCells="1" sizeWithCells="1">
                  <from>
                    <xdr:col>15</xdr:col>
                    <xdr:colOff>190500</xdr:colOff>
                    <xdr:row>26</xdr:row>
                    <xdr:rowOff>104775</xdr:rowOff>
                  </from>
                  <to>
                    <xdr:col>19</xdr:col>
                    <xdr:colOff>142875</xdr:colOff>
                    <xdr:row>28</xdr:row>
                    <xdr:rowOff>133350</xdr:rowOff>
                  </to>
                </anchor>
              </controlPr>
            </control>
          </mc:Choice>
        </mc:AlternateContent>
        <mc:AlternateContent xmlns:mc="http://schemas.openxmlformats.org/markup-compatibility/2006">
          <mc:Choice Requires="x14">
            <control shapeId="1045" r:id="rId22" name="Button 21">
              <controlPr defaultSize="0" print="0" autoFill="0" autoPict="0" macro="[0]!Button21_Click">
                <anchor moveWithCells="1" sizeWithCells="1">
                  <from>
                    <xdr:col>15</xdr:col>
                    <xdr:colOff>190500</xdr:colOff>
                    <xdr:row>28</xdr:row>
                    <xdr:rowOff>133350</xdr:rowOff>
                  </from>
                  <to>
                    <xdr:col>17</xdr:col>
                    <xdr:colOff>152400</xdr:colOff>
                    <xdr:row>30</xdr:row>
                    <xdr:rowOff>161925</xdr:rowOff>
                  </to>
                </anchor>
              </controlPr>
            </control>
          </mc:Choice>
        </mc:AlternateContent>
        <mc:AlternateContent xmlns:mc="http://schemas.openxmlformats.org/markup-compatibility/2006">
          <mc:Choice Requires="x14">
            <control shapeId="1046" r:id="rId23" name="Button 22">
              <controlPr defaultSize="0" print="0" autoFill="0" autoPict="0" macro="[0]!Button22_Click">
                <anchor moveWithCells="1" sizeWithCells="1">
                  <from>
                    <xdr:col>17</xdr:col>
                    <xdr:colOff>152400</xdr:colOff>
                    <xdr:row>28</xdr:row>
                    <xdr:rowOff>133350</xdr:rowOff>
                  </from>
                  <to>
                    <xdr:col>19</xdr:col>
                    <xdr:colOff>142875</xdr:colOff>
                    <xdr:row>30</xdr:row>
                    <xdr:rowOff>161925</xdr:rowOff>
                  </to>
                </anchor>
              </controlPr>
            </control>
          </mc:Choice>
        </mc:AlternateContent>
        <mc:AlternateContent xmlns:mc="http://schemas.openxmlformats.org/markup-compatibility/2006">
          <mc:Choice Requires="x14">
            <control shapeId="1049" r:id="rId24" name="Button 25">
              <controlPr defaultSize="0" print="0" autoFill="0" autoPict="0" macro="[0]!LIBRARY_Button2_Click">
                <anchor moveWithCells="1" sizeWithCells="1">
                  <from>
                    <xdr:col>11</xdr:col>
                    <xdr:colOff>9525</xdr:colOff>
                    <xdr:row>24</xdr:row>
                    <xdr:rowOff>76200</xdr:rowOff>
                  </from>
                  <to>
                    <xdr:col>14</xdr:col>
                    <xdr:colOff>581025</xdr:colOff>
                    <xdr:row>26</xdr:row>
                    <xdr:rowOff>104775</xdr:rowOff>
                  </to>
                </anchor>
              </controlPr>
            </control>
          </mc:Choice>
        </mc:AlternateContent>
        <mc:AlternateContent xmlns:mc="http://schemas.openxmlformats.org/markup-compatibility/2006">
          <mc:Choice Requires="x14">
            <control shapeId="1050" r:id="rId25" name="Button 26">
              <controlPr defaultSize="0" print="0" autoFill="0" autoPict="0" macro="[0]!LIBRARY_Button3_Click">
                <anchor moveWithCells="1" sizeWithCells="1">
                  <from>
                    <xdr:col>11</xdr:col>
                    <xdr:colOff>9525</xdr:colOff>
                    <xdr:row>26</xdr:row>
                    <xdr:rowOff>104775</xdr:rowOff>
                  </from>
                  <to>
                    <xdr:col>14</xdr:col>
                    <xdr:colOff>581025</xdr:colOff>
                    <xdr:row>28</xdr:row>
                    <xdr:rowOff>133350</xdr:rowOff>
                  </to>
                </anchor>
              </controlPr>
            </control>
          </mc:Choice>
        </mc:AlternateContent>
        <mc:AlternateContent xmlns:mc="http://schemas.openxmlformats.org/markup-compatibility/2006">
          <mc:Choice Requires="x14">
            <control shapeId="1051" r:id="rId26" name="Button 27">
              <controlPr defaultSize="0" print="0" autoFill="0" autoPict="0" macro="[0]!Button27_Click">
                <anchor moveWithCells="1" sizeWithCells="1">
                  <from>
                    <xdr:col>11</xdr:col>
                    <xdr:colOff>9525</xdr:colOff>
                    <xdr:row>28</xdr:row>
                    <xdr:rowOff>133350</xdr:rowOff>
                  </from>
                  <to>
                    <xdr:col>14</xdr:col>
                    <xdr:colOff>581025</xdr:colOff>
                    <xdr:row>30</xdr:row>
                    <xdr:rowOff>161925</xdr:rowOff>
                  </to>
                </anchor>
              </controlPr>
            </control>
          </mc:Choice>
        </mc:AlternateContent>
        <mc:AlternateContent xmlns:mc="http://schemas.openxmlformats.org/markup-compatibility/2006">
          <mc:Choice Requires="x14">
            <control shapeId="1052" r:id="rId27" name="Button 28">
              <controlPr defaultSize="0" print="0" autoFill="0" autoPict="0" macro="[0]!Home_Click">
                <anchor>
                  <from>
                    <xdr:col>6</xdr:col>
                    <xdr:colOff>457200</xdr:colOff>
                    <xdr:row>28</xdr:row>
                    <xdr:rowOff>133350</xdr:rowOff>
                  </from>
                  <to>
                    <xdr:col>10</xdr:col>
                    <xdr:colOff>409575</xdr:colOff>
                    <xdr:row>30</xdr:row>
                    <xdr:rowOff>161925</xdr:rowOff>
                  </to>
                </anchor>
              </controlPr>
            </control>
          </mc:Choice>
        </mc:AlternateContent>
        <mc:AlternateContent xmlns:mc="http://schemas.openxmlformats.org/markup-compatibility/2006">
          <mc:Choice Requires="x14">
            <control shapeId="1053" r:id="rId28" name="Button 29">
              <controlPr defaultSize="0" print="0" autoFill="0" autoPict="0" macro="[0]!Home_Click">
                <anchor>
                  <from>
                    <xdr:col>15</xdr:col>
                    <xdr:colOff>219075</xdr:colOff>
                    <xdr:row>19</xdr:row>
                    <xdr:rowOff>28575</xdr:rowOff>
                  </from>
                  <to>
                    <xdr:col>19</xdr:col>
                    <xdr:colOff>161925</xdr:colOff>
                    <xdr:row>21</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C1:J4"/>
  <sheetViews>
    <sheetView showRowColHeaders="0" zoomScaleNormal="100" workbookViewId="0">
      <pane ySplit="4" topLeftCell="A5" activePane="bottomLeft" state="frozen"/>
      <selection pane="bottomLeft" activeCell="F10" sqref="F10"/>
    </sheetView>
  </sheetViews>
  <sheetFormatPr defaultRowHeight="22.5" customHeight="1" x14ac:dyDescent="0.25"/>
  <cols>
    <col min="1" max="1" width="8.42578125" style="5" customWidth="1"/>
    <col min="2" max="2" width="7.5703125" style="5" customWidth="1"/>
    <col min="3" max="3" width="13.42578125" style="5" customWidth="1"/>
    <col min="4" max="4" width="26.140625" style="5" customWidth="1"/>
    <col min="5" max="5" width="30.5703125" style="5" customWidth="1"/>
    <col min="6" max="6" width="19.140625" style="5" customWidth="1"/>
    <col min="7" max="7" width="17.140625" style="5" customWidth="1"/>
    <col min="8" max="8" width="15.85546875" style="5" customWidth="1"/>
    <col min="9" max="9" width="15.42578125" style="5" customWidth="1"/>
    <col min="10" max="10" width="14.42578125" style="5" customWidth="1"/>
    <col min="11" max="16384" width="9.140625" style="5"/>
  </cols>
  <sheetData>
    <row r="1" spans="3:10" ht="30" customHeight="1" x14ac:dyDescent="0.5">
      <c r="C1" s="85" t="s">
        <v>122</v>
      </c>
    </row>
    <row r="3" spans="3:10" ht="28.5" customHeight="1" x14ac:dyDescent="0.25">
      <c r="C3" t="s">
        <v>0</v>
      </c>
      <c r="D3" t="s">
        <v>79</v>
      </c>
      <c r="E3" t="s">
        <v>117</v>
      </c>
      <c r="F3" t="s">
        <v>118</v>
      </c>
      <c r="G3" t="s">
        <v>119</v>
      </c>
      <c r="H3" t="s">
        <v>121</v>
      </c>
      <c r="I3" t="s">
        <v>120</v>
      </c>
      <c r="J3" t="s">
        <v>108</v>
      </c>
    </row>
    <row r="4" spans="3:10" ht="22.5" hidden="1" customHeight="1" x14ac:dyDescent="0.25">
      <c r="C4"/>
      <c r="D4" t="s">
        <v>123</v>
      </c>
      <c r="E4"/>
      <c r="F4"/>
      <c r="G4" s="86"/>
      <c r="H4" s="86"/>
      <c r="I4"/>
      <c r="J4"/>
    </row>
  </sheetData>
  <sheetProtection algorithmName="SHA-512" hashValue="JhC29aPGkx8bY88pJIIsTcVowsqNWGmE02/gWKLxlSaQfeVS9a8dT5TRJvwtRnr4A+uCLWhGFr9vHqQ6Z3ZD3g==" saltValue="645K5Yy2YoR5PHbMh9ydEg==" spinCount="100000" sheet="1" objects="1" scenario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utton 1">
              <controlPr defaultSize="0" print="0" autoFill="0" autoPict="0" macro="[0]!Home_Click">
                <anchor>
                  <from>
                    <xdr:col>0</xdr:col>
                    <xdr:colOff>28575</xdr:colOff>
                    <xdr:row>0</xdr:row>
                    <xdr:rowOff>28575</xdr:rowOff>
                  </from>
                  <to>
                    <xdr:col>1</xdr:col>
                    <xdr:colOff>476250</xdr:colOff>
                    <xdr:row>1</xdr:row>
                    <xdr:rowOff>66675</xdr:rowOff>
                  </to>
                </anchor>
              </controlPr>
            </control>
          </mc:Choice>
        </mc:AlternateContent>
        <mc:AlternateContent xmlns:mc="http://schemas.openxmlformats.org/markup-compatibility/2006">
          <mc:Choice Requires="x14">
            <control shapeId="44034" r:id="rId5" name="Button 2">
              <controlPr defaultSize="0" print="0" autoFill="0" autoPict="0" macro="[0]!LIBRARY_Button2_Click">
                <anchor moveWithCells="1" sizeWithCells="1">
                  <from>
                    <xdr:col>8</xdr:col>
                    <xdr:colOff>161925</xdr:colOff>
                    <xdr:row>0</xdr:row>
                    <xdr:rowOff>19050</xdr:rowOff>
                  </from>
                  <to>
                    <xdr:col>10</xdr:col>
                    <xdr:colOff>0</xdr:colOff>
                    <xdr:row>0</xdr:row>
                    <xdr:rowOff>333375</xdr:rowOff>
                  </to>
                </anchor>
              </controlPr>
            </control>
          </mc:Choice>
        </mc:AlternateContent>
        <mc:AlternateContent xmlns:mc="http://schemas.openxmlformats.org/markup-compatibility/2006">
          <mc:Choice Requires="x14">
            <control shapeId="44035" r:id="rId6" name="Button 3">
              <controlPr defaultSize="0" print="0" autoFill="0" autoPict="0" macro="[0]!LIBRARY_Button3_Click">
                <anchor moveWithCells="1" sizeWithCells="1">
                  <from>
                    <xdr:col>8</xdr:col>
                    <xdr:colOff>161925</xdr:colOff>
                    <xdr:row>0</xdr:row>
                    <xdr:rowOff>342900</xdr:rowOff>
                  </from>
                  <to>
                    <xdr:col>10</xdr:col>
                    <xdr:colOff>0</xdr:colOff>
                    <xdr:row>1</xdr:row>
                    <xdr:rowOff>276225</xdr:rowOff>
                  </to>
                </anchor>
              </controlPr>
            </control>
          </mc:Choice>
        </mc:AlternateContent>
      </controls>
    </mc:Choice>
  </mc:AlternateContent>
  <tableParts count="1">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C1:L4"/>
  <sheetViews>
    <sheetView showRowColHeaders="0" workbookViewId="0">
      <pane ySplit="3" topLeftCell="A4" activePane="bottomLeft" state="frozen"/>
      <selection pane="bottomLeft" activeCell="C12" sqref="C12"/>
    </sheetView>
  </sheetViews>
  <sheetFormatPr defaultRowHeight="22.5" customHeight="1" x14ac:dyDescent="0.25"/>
  <cols>
    <col min="1" max="1" width="8.42578125" style="23" customWidth="1"/>
    <col min="2" max="2" width="9.140625" style="23" customWidth="1"/>
    <col min="3" max="3" width="23.42578125" style="23" customWidth="1"/>
    <col min="4" max="4" width="17.85546875" style="23" customWidth="1"/>
    <col min="5" max="5" width="16" style="23" customWidth="1"/>
    <col min="6" max="6" width="17.5703125" style="23" customWidth="1"/>
    <col min="7" max="7" width="9.85546875" style="23" customWidth="1"/>
    <col min="8" max="8" width="11.7109375" style="23" customWidth="1"/>
    <col min="9" max="9" width="12.140625" style="23" customWidth="1"/>
    <col min="10" max="10" width="11.5703125" style="23" customWidth="1"/>
    <col min="11" max="11" width="12" style="23" customWidth="1"/>
    <col min="12" max="12" width="10.7109375" style="23" customWidth="1"/>
    <col min="13" max="16384" width="9.140625" style="23"/>
  </cols>
  <sheetData>
    <row r="1" spans="3:12" ht="25.5" customHeight="1" x14ac:dyDescent="0.45">
      <c r="C1" s="82" t="s">
        <v>116</v>
      </c>
    </row>
    <row r="2" spans="3:12" ht="29.25" customHeight="1" x14ac:dyDescent="0.25"/>
    <row r="3" spans="3:12" ht="33" customHeight="1" x14ac:dyDescent="0.25">
      <c r="C3" s="4" t="s">
        <v>99</v>
      </c>
      <c r="D3" s="4" t="s">
        <v>100</v>
      </c>
      <c r="E3" s="4" t="s">
        <v>101</v>
      </c>
      <c r="F3" s="4" t="s">
        <v>102</v>
      </c>
      <c r="G3" s="66" t="s">
        <v>103</v>
      </c>
      <c r="H3" s="66" t="s">
        <v>104</v>
      </c>
      <c r="I3" s="66" t="s">
        <v>105</v>
      </c>
      <c r="J3" s="66" t="s">
        <v>106</v>
      </c>
      <c r="K3" s="66" t="s">
        <v>107</v>
      </c>
      <c r="L3" s="4" t="s">
        <v>108</v>
      </c>
    </row>
    <row r="4" spans="3:12" ht="22.5" customHeight="1" x14ac:dyDescent="0.25">
      <c r="C4" s="4" t="s">
        <v>125</v>
      </c>
      <c r="D4" s="4"/>
      <c r="E4" s="4"/>
      <c r="F4" s="4"/>
      <c r="G4" s="4"/>
      <c r="H4" s="4"/>
      <c r="I4" s="4"/>
      <c r="J4" s="4"/>
      <c r="K4" s="4"/>
      <c r="L4" s="67" t="str">
        <f>IF((Table10[REORDER LEVEL]&gt;Table10[CLOSING STOCK]),"REORDER","")</f>
        <v/>
      </c>
    </row>
  </sheetData>
  <sheetProtection algorithmName="SHA-512" hashValue="rSjHRvbF4MBpH1PgiFpIx96SGzIjpDKLHYp7665Cg0FgroiiaVgYChpC9FEFzCDpP75NzXDQT1B1uC63P5xjbQ==" saltValue="s3o6SJxQvxikpaot+sRTkg==" spinCount="100000" sheet="1" objects="1" scenarios="1"/>
  <conditionalFormatting sqref="L4">
    <cfRule type="containsText" dxfId="142" priority="1" operator="containsText" text="REORDER">
      <formula>NOT(ISERROR(SEARCH("REORDER",L4)))</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Home_Click">
                <anchor>
                  <from>
                    <xdr:col>0</xdr:col>
                    <xdr:colOff>47625</xdr:colOff>
                    <xdr:row>0</xdr:row>
                    <xdr:rowOff>38100</xdr:rowOff>
                  </from>
                  <to>
                    <xdr:col>1</xdr:col>
                    <xdr:colOff>495300</xdr:colOff>
                    <xdr:row>1</xdr:row>
                    <xdr:rowOff>133350</xdr:rowOff>
                  </to>
                </anchor>
              </controlPr>
            </control>
          </mc:Choice>
        </mc:AlternateContent>
        <mc:AlternateContent xmlns:mc="http://schemas.openxmlformats.org/markup-compatibility/2006">
          <mc:Choice Requires="x14">
            <control shapeId="40962" r:id="rId5" name="Button 2">
              <controlPr defaultSize="0" print="0" autoFill="0" autoPict="0" macro="[0]!NewProduct_Click">
                <anchor moveWithCells="1" sizeWithCells="1">
                  <from>
                    <xdr:col>9</xdr:col>
                    <xdr:colOff>457200</xdr:colOff>
                    <xdr:row>0</xdr:row>
                    <xdr:rowOff>9525</xdr:rowOff>
                  </from>
                  <to>
                    <xdr:col>12</xdr:col>
                    <xdr:colOff>0</xdr:colOff>
                    <xdr:row>1</xdr:row>
                    <xdr:rowOff>38100</xdr:rowOff>
                  </to>
                </anchor>
              </controlPr>
            </control>
          </mc:Choice>
        </mc:AlternateContent>
        <mc:AlternateContent xmlns:mc="http://schemas.openxmlformats.org/markup-compatibility/2006">
          <mc:Choice Requires="x14">
            <control shapeId="40963" r:id="rId6" name="Button 3">
              <controlPr defaultSize="0" print="0" autoFill="0" autoPict="0" macro="[0]!FindProductClick">
                <anchor moveWithCells="1" sizeWithCells="1">
                  <from>
                    <xdr:col>9</xdr:col>
                    <xdr:colOff>457200</xdr:colOff>
                    <xdr:row>1</xdr:row>
                    <xdr:rowOff>47625</xdr:rowOff>
                  </from>
                  <to>
                    <xdr:col>12</xdr:col>
                    <xdr:colOff>0</xdr:colOff>
                    <xdr:row>1</xdr:row>
                    <xdr:rowOff>361950</xdr:rowOff>
                  </to>
                </anchor>
              </controlPr>
            </control>
          </mc:Choice>
        </mc:AlternateContent>
      </controls>
    </mc:Choice>
  </mc:AlternateContent>
  <tableParts count="1">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C1:H4"/>
  <sheetViews>
    <sheetView showRowColHeaders="0" zoomScale="90" zoomScaleNormal="90" workbookViewId="0">
      <pane ySplit="3" topLeftCell="A4" activePane="bottomLeft" state="frozen"/>
      <selection pane="bottomLeft" activeCell="E19" sqref="E19"/>
    </sheetView>
  </sheetViews>
  <sheetFormatPr defaultRowHeight="22.5" customHeight="1" x14ac:dyDescent="0.25"/>
  <cols>
    <col min="1" max="2" width="9.140625" style="23"/>
    <col min="3" max="3" width="15.42578125" style="23" customWidth="1"/>
    <col min="4" max="4" width="18.7109375" style="23" customWidth="1"/>
    <col min="5" max="5" width="31.42578125" style="23" customWidth="1"/>
    <col min="6" max="6" width="19" style="23" customWidth="1"/>
    <col min="7" max="7" width="14.7109375" style="23" customWidth="1"/>
    <col min="8" max="8" width="14.140625" style="23" customWidth="1"/>
    <col min="9" max="16384" width="9.140625" style="23"/>
  </cols>
  <sheetData>
    <row r="1" spans="3:8" ht="30" customHeight="1" x14ac:dyDescent="0.45">
      <c r="C1" s="68" t="s">
        <v>115</v>
      </c>
    </row>
    <row r="2" spans="3:8" ht="23.25" customHeight="1" x14ac:dyDescent="0.25"/>
    <row r="3" spans="3:8" s="83" customFormat="1" ht="42" customHeight="1" x14ac:dyDescent="0.3">
      <c r="C3" s="84" t="s">
        <v>31</v>
      </c>
      <c r="D3" s="84" t="s">
        <v>111</v>
      </c>
      <c r="E3" s="84" t="s">
        <v>100</v>
      </c>
      <c r="F3" s="84" t="s">
        <v>112</v>
      </c>
      <c r="G3" s="84" t="s">
        <v>109</v>
      </c>
      <c r="H3" s="84" t="s">
        <v>110</v>
      </c>
    </row>
    <row r="4" spans="3:8" ht="22.5" hidden="1" customHeight="1" x14ac:dyDescent="0.25">
      <c r="C4" s="4" t="s">
        <v>123</v>
      </c>
      <c r="D4" s="4"/>
      <c r="E4" s="4"/>
      <c r="F4" s="4"/>
      <c r="G4" s="4"/>
      <c r="H4" s="4"/>
    </row>
  </sheetData>
  <sheetProtection algorithmName="SHA-512" hashValue="4fnvdRBFq+S7NlSE+Ty/DtPRMt8hdDRkitPY1Yqgpf6nZfzNrHNM8waUyqu47TRIbaFGqGxKPiZSFhcm/ZDo7Q==" saltValue="cUBAai8Myj7+IyHe/Wo5Lg==" spinCount="100000"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Home_Click">
                <anchor>
                  <from>
                    <xdr:col>0</xdr:col>
                    <xdr:colOff>47625</xdr:colOff>
                    <xdr:row>0</xdr:row>
                    <xdr:rowOff>47625</xdr:rowOff>
                  </from>
                  <to>
                    <xdr:col>1</xdr:col>
                    <xdr:colOff>447675</xdr:colOff>
                    <xdr:row>1</xdr:row>
                    <xdr:rowOff>85725</xdr:rowOff>
                  </to>
                </anchor>
              </controlPr>
            </control>
          </mc:Choice>
        </mc:AlternateContent>
        <mc:AlternateContent xmlns:mc="http://schemas.openxmlformats.org/markup-compatibility/2006">
          <mc:Choice Requires="x14">
            <control shapeId="41986" r:id="rId4" name="Button 2">
              <controlPr defaultSize="0" print="0" autoFill="0" autoPict="0" macro="[0]!INVENTORYADD_Click">
                <anchor moveWithCells="1" sizeWithCells="1">
                  <from>
                    <xdr:col>6</xdr:col>
                    <xdr:colOff>95250</xdr:colOff>
                    <xdr:row>0</xdr:row>
                    <xdr:rowOff>19050</xdr:rowOff>
                  </from>
                  <to>
                    <xdr:col>7</xdr:col>
                    <xdr:colOff>942975</xdr:colOff>
                    <xdr:row>0</xdr:row>
                    <xdr:rowOff>333375</xdr:rowOff>
                  </to>
                </anchor>
              </controlPr>
            </control>
          </mc:Choice>
        </mc:AlternateContent>
        <mc:AlternateContent xmlns:mc="http://schemas.openxmlformats.org/markup-compatibility/2006">
          <mc:Choice Requires="x14">
            <control shapeId="41987" r:id="rId5" name="Button 3">
              <controlPr defaultSize="0" print="0" autoFill="0" autoPict="0" macro="[0]!INVENTORYDELETE_Click">
                <anchor moveWithCells="1" sizeWithCells="1">
                  <from>
                    <xdr:col>6</xdr:col>
                    <xdr:colOff>95250</xdr:colOff>
                    <xdr:row>0</xdr:row>
                    <xdr:rowOff>352425</xdr:rowOff>
                  </from>
                  <to>
                    <xdr:col>7</xdr:col>
                    <xdr:colOff>942975</xdr:colOff>
                    <xdr:row>1</xdr:row>
                    <xdr:rowOff>285750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P17"/>
  <sheetViews>
    <sheetView showRowColHeaders="0" topLeftCell="C2" zoomScale="80" zoomScaleNormal="80" workbookViewId="0">
      <selection activeCell="L17" sqref="L17"/>
    </sheetView>
  </sheetViews>
  <sheetFormatPr defaultRowHeight="15" x14ac:dyDescent="0.25"/>
  <cols>
    <col min="1" max="1" width="9.140625" style="5"/>
    <col min="2" max="2" width="9.140625" style="18"/>
    <col min="3" max="3" width="20.85546875" style="5" customWidth="1"/>
    <col min="4" max="4" width="18.28515625" style="5" customWidth="1"/>
    <col min="5" max="8" width="16.28515625" style="5" customWidth="1"/>
    <col min="9" max="9" width="17.42578125" style="5" customWidth="1"/>
    <col min="10" max="13" width="13.7109375" style="5" customWidth="1"/>
    <col min="14" max="14" width="11.28515625" style="5" customWidth="1"/>
    <col min="15" max="15" width="13.85546875" style="5" customWidth="1"/>
    <col min="16" max="16" width="15" style="5" customWidth="1"/>
    <col min="17" max="17" width="12.42578125" style="5" customWidth="1"/>
    <col min="18" max="16384" width="9.140625" style="5"/>
  </cols>
  <sheetData>
    <row r="1" spans="2:16" ht="18.75" x14ac:dyDescent="0.3">
      <c r="I1" s="49" t="s">
        <v>62</v>
      </c>
    </row>
    <row r="2" spans="2:16" ht="18.75" x14ac:dyDescent="0.3">
      <c r="I2" s="16" t="s">
        <v>69</v>
      </c>
    </row>
    <row r="3" spans="2:16" ht="18.75" x14ac:dyDescent="0.3">
      <c r="I3" s="16" t="s">
        <v>70</v>
      </c>
    </row>
    <row r="5" spans="2:16" ht="28.5" x14ac:dyDescent="0.45">
      <c r="C5" s="205" t="s">
        <v>59</v>
      </c>
      <c r="D5" s="206"/>
      <c r="E5" s="206"/>
      <c r="F5" s="206"/>
      <c r="G5" s="206"/>
      <c r="H5" s="206"/>
      <c r="I5" s="206"/>
      <c r="J5" s="206"/>
      <c r="K5" s="206"/>
      <c r="L5" s="206"/>
      <c r="M5" s="207"/>
    </row>
    <row r="6" spans="2:16" ht="23.25" x14ac:dyDescent="0.35">
      <c r="C6" s="11"/>
      <c r="D6" s="11"/>
      <c r="E6" s="11"/>
      <c r="F6" s="11"/>
      <c r="G6" s="11"/>
      <c r="H6" s="11"/>
      <c r="I6" s="15"/>
      <c r="J6" s="15"/>
      <c r="K6" s="15"/>
      <c r="L6" s="15"/>
      <c r="M6" s="87"/>
    </row>
    <row r="7" spans="2:16" s="16" customFormat="1" ht="39" customHeight="1" x14ac:dyDescent="0.3">
      <c r="B7" s="19"/>
      <c r="C7" s="20" t="s">
        <v>60</v>
      </c>
      <c r="D7" s="20" t="s">
        <v>63</v>
      </c>
      <c r="E7" s="20" t="s">
        <v>64</v>
      </c>
      <c r="F7" s="20" t="s">
        <v>65</v>
      </c>
      <c r="G7" s="20" t="s">
        <v>66</v>
      </c>
      <c r="H7" s="20" t="s">
        <v>67</v>
      </c>
      <c r="I7" s="20" t="s">
        <v>75</v>
      </c>
      <c r="J7" s="52" t="s">
        <v>93</v>
      </c>
      <c r="K7" s="52" t="s">
        <v>89</v>
      </c>
      <c r="L7" s="17" t="s">
        <v>94</v>
      </c>
      <c r="M7" s="17" t="s">
        <v>61</v>
      </c>
      <c r="N7" s="17" t="s">
        <v>122</v>
      </c>
      <c r="O7" s="17" t="s">
        <v>124</v>
      </c>
      <c r="P7" s="17" t="s">
        <v>116</v>
      </c>
    </row>
    <row r="8" spans="2:16" s="16" customFormat="1" ht="24.75" customHeight="1" x14ac:dyDescent="0.3">
      <c r="B8" s="21">
        <v>1</v>
      </c>
      <c r="C8" s="40" t="s">
        <v>61</v>
      </c>
      <c r="D8" s="22" t="s">
        <v>228</v>
      </c>
      <c r="E8" s="22" t="b">
        <v>1</v>
      </c>
      <c r="F8" s="22" t="b">
        <v>1</v>
      </c>
      <c r="G8" s="22" t="b">
        <v>1</v>
      </c>
      <c r="H8" s="22" t="b">
        <v>1</v>
      </c>
      <c r="I8" s="22" t="b">
        <v>1</v>
      </c>
      <c r="J8" s="22" t="b">
        <v>1</v>
      </c>
      <c r="K8" s="22" t="b">
        <v>1</v>
      </c>
      <c r="L8" s="22" t="b">
        <v>1</v>
      </c>
      <c r="M8" s="17" t="b">
        <v>1</v>
      </c>
      <c r="N8" s="22" t="b">
        <v>1</v>
      </c>
      <c r="O8" s="22" t="b">
        <v>1</v>
      </c>
      <c r="P8" s="22" t="b">
        <v>1</v>
      </c>
    </row>
    <row r="9" spans="2:16" s="16" customFormat="1" ht="24.75" customHeight="1" x14ac:dyDescent="0.3">
      <c r="B9" s="21">
        <v>2</v>
      </c>
      <c r="C9" s="40" t="s">
        <v>229</v>
      </c>
      <c r="D9" s="22"/>
      <c r="E9" s="22" t="b">
        <v>0</v>
      </c>
      <c r="F9" s="22" t="b">
        <v>1</v>
      </c>
      <c r="G9" s="22" t="b">
        <v>0</v>
      </c>
      <c r="H9" s="22" t="b">
        <v>1</v>
      </c>
      <c r="I9" s="22" t="b">
        <v>0</v>
      </c>
      <c r="J9" s="22" t="b">
        <v>0</v>
      </c>
      <c r="K9" s="22" t="b">
        <v>0</v>
      </c>
      <c r="L9" s="22" t="b">
        <v>0</v>
      </c>
      <c r="M9" s="17" t="b">
        <v>0</v>
      </c>
      <c r="N9" s="22" t="b">
        <v>1</v>
      </c>
      <c r="O9" s="22" t="b">
        <v>0</v>
      </c>
      <c r="P9" s="22" t="b">
        <v>0</v>
      </c>
    </row>
    <row r="10" spans="2:16" s="16" customFormat="1" ht="24.75" customHeight="1" x14ac:dyDescent="0.3">
      <c r="B10" s="21">
        <v>3</v>
      </c>
      <c r="C10" s="40" t="s">
        <v>230</v>
      </c>
      <c r="D10" s="22"/>
      <c r="E10" s="22" t="b">
        <v>1</v>
      </c>
      <c r="F10" s="22" t="b">
        <v>1</v>
      </c>
      <c r="G10" s="22" t="b">
        <v>0</v>
      </c>
      <c r="H10" s="22" t="b">
        <v>0</v>
      </c>
      <c r="I10" s="22" t="b">
        <v>1</v>
      </c>
      <c r="J10" s="22" t="b">
        <v>1</v>
      </c>
      <c r="K10" s="22" t="b">
        <v>0</v>
      </c>
      <c r="L10" s="22" t="b">
        <v>0</v>
      </c>
      <c r="M10" s="17" t="b">
        <v>0</v>
      </c>
      <c r="N10" s="22" t="b">
        <v>1</v>
      </c>
      <c r="O10" s="22" t="b">
        <v>0</v>
      </c>
      <c r="P10" s="22" t="b">
        <v>0</v>
      </c>
    </row>
    <row r="11" spans="2:16" s="16" customFormat="1" ht="24.75" customHeight="1" x14ac:dyDescent="0.3">
      <c r="B11" s="21">
        <v>4</v>
      </c>
      <c r="C11" s="40"/>
      <c r="D11" s="22" t="s">
        <v>68</v>
      </c>
      <c r="E11" s="22" t="b">
        <v>1</v>
      </c>
      <c r="F11" s="22" t="b">
        <v>1</v>
      </c>
      <c r="G11" s="22" t="b">
        <v>1</v>
      </c>
      <c r="H11" s="22" t="b">
        <v>1</v>
      </c>
      <c r="I11" s="22" t="b">
        <v>0</v>
      </c>
      <c r="J11" s="22" t="b">
        <v>0</v>
      </c>
      <c r="K11" s="22" t="b">
        <v>0</v>
      </c>
      <c r="L11" s="22" t="b">
        <v>1</v>
      </c>
      <c r="M11" s="17" t="b">
        <v>0</v>
      </c>
      <c r="N11" s="22" t="b">
        <v>0</v>
      </c>
      <c r="O11" s="22" t="b">
        <v>0</v>
      </c>
      <c r="P11" s="22" t="b">
        <v>0</v>
      </c>
    </row>
    <row r="12" spans="2:16" s="16" customFormat="1" ht="24.75" customHeight="1" x14ac:dyDescent="0.3">
      <c r="B12" s="21">
        <v>5</v>
      </c>
      <c r="C12" s="40"/>
      <c r="D12" s="22" t="s">
        <v>68</v>
      </c>
      <c r="E12" s="22" t="b">
        <v>1</v>
      </c>
      <c r="F12" s="22" t="b">
        <v>1</v>
      </c>
      <c r="G12" s="22" t="b">
        <v>0</v>
      </c>
      <c r="H12" s="22" t="b">
        <v>1</v>
      </c>
      <c r="I12" s="22" t="b">
        <v>1</v>
      </c>
      <c r="J12" s="22" t="b">
        <v>1</v>
      </c>
      <c r="K12" s="22" t="b">
        <v>0</v>
      </c>
      <c r="L12" s="22" t="b">
        <v>0</v>
      </c>
      <c r="M12" s="17" t="b">
        <v>0</v>
      </c>
      <c r="N12" s="22" t="b">
        <v>0</v>
      </c>
      <c r="O12" s="22" t="b">
        <v>0</v>
      </c>
      <c r="P12" s="22" t="b">
        <v>0</v>
      </c>
    </row>
    <row r="13" spans="2:16" s="16" customFormat="1" ht="24.75" customHeight="1" x14ac:dyDescent="0.3">
      <c r="B13" s="21">
        <v>6</v>
      </c>
      <c r="C13" s="40"/>
      <c r="D13" s="22" t="s">
        <v>68</v>
      </c>
      <c r="E13" s="22" t="b">
        <v>1</v>
      </c>
      <c r="F13" s="22" t="b">
        <v>1</v>
      </c>
      <c r="G13" s="22" t="b">
        <v>1</v>
      </c>
      <c r="H13" s="22" t="b">
        <v>1</v>
      </c>
      <c r="I13" s="22" t="b">
        <v>1</v>
      </c>
      <c r="J13" s="22" t="b">
        <v>1</v>
      </c>
      <c r="K13" s="22" t="b">
        <v>0</v>
      </c>
      <c r="L13" s="22" t="b">
        <v>0</v>
      </c>
      <c r="M13" s="17" t="b">
        <v>0</v>
      </c>
      <c r="N13" s="22" t="b">
        <v>1</v>
      </c>
      <c r="O13" s="22" t="b">
        <v>0</v>
      </c>
      <c r="P13" s="22" t="b">
        <v>0</v>
      </c>
    </row>
    <row r="14" spans="2:16" s="16" customFormat="1" ht="24.75" customHeight="1" x14ac:dyDescent="0.3">
      <c r="B14" s="21">
        <v>7</v>
      </c>
      <c r="C14" s="40"/>
      <c r="D14" s="22" t="s">
        <v>68</v>
      </c>
      <c r="E14" s="22" t="b">
        <v>1</v>
      </c>
      <c r="F14" s="22" t="b">
        <v>1</v>
      </c>
      <c r="G14" s="22" t="b">
        <v>1</v>
      </c>
      <c r="H14" s="22" t="b">
        <v>1</v>
      </c>
      <c r="I14" s="22" t="b">
        <v>1</v>
      </c>
      <c r="J14" s="22" t="b">
        <v>1</v>
      </c>
      <c r="K14" s="22" t="b">
        <v>0</v>
      </c>
      <c r="L14" s="22" t="b">
        <v>0</v>
      </c>
      <c r="M14" s="17" t="b">
        <v>0</v>
      </c>
      <c r="N14" s="22" t="b">
        <v>0</v>
      </c>
      <c r="O14" s="22" t="b">
        <v>1</v>
      </c>
      <c r="P14" s="22" t="b">
        <v>1</v>
      </c>
    </row>
    <row r="15" spans="2:16" s="16" customFormat="1" ht="24.75" customHeight="1" x14ac:dyDescent="0.3">
      <c r="B15" s="21">
        <v>8</v>
      </c>
      <c r="C15" s="40"/>
      <c r="D15" s="22" t="s">
        <v>68</v>
      </c>
      <c r="E15" s="22" t="b">
        <v>1</v>
      </c>
      <c r="F15" s="22" t="b">
        <v>1</v>
      </c>
      <c r="G15" s="22" t="b">
        <v>1</v>
      </c>
      <c r="H15" s="22" t="b">
        <v>1</v>
      </c>
      <c r="I15" s="22" t="b">
        <v>1</v>
      </c>
      <c r="J15" s="22" t="b">
        <v>1</v>
      </c>
      <c r="K15" s="22" t="b">
        <v>0</v>
      </c>
      <c r="L15" s="22" t="b">
        <v>0</v>
      </c>
      <c r="M15" s="17" t="b">
        <v>0</v>
      </c>
      <c r="N15" s="22" t="b">
        <v>0</v>
      </c>
      <c r="O15" s="22" t="b">
        <v>0</v>
      </c>
      <c r="P15" s="22" t="b">
        <v>0</v>
      </c>
    </row>
    <row r="16" spans="2:16" s="16" customFormat="1" ht="24.75" customHeight="1" x14ac:dyDescent="0.3">
      <c r="B16" s="21">
        <v>9</v>
      </c>
      <c r="C16" s="40"/>
      <c r="D16" s="22" t="s">
        <v>68</v>
      </c>
      <c r="E16" s="22" t="b">
        <v>0</v>
      </c>
      <c r="F16" s="22" t="b">
        <v>0</v>
      </c>
      <c r="G16" s="22" t="b">
        <v>0</v>
      </c>
      <c r="H16" s="22" t="b">
        <v>0</v>
      </c>
      <c r="I16" s="22" t="b">
        <v>0</v>
      </c>
      <c r="J16" s="22" t="b">
        <v>0</v>
      </c>
      <c r="K16" s="22" t="b">
        <v>0</v>
      </c>
      <c r="L16" s="22" t="b">
        <v>0</v>
      </c>
      <c r="M16" s="17" t="b">
        <v>0</v>
      </c>
      <c r="N16" s="22" t="b">
        <v>0</v>
      </c>
      <c r="O16" s="22" t="b">
        <v>0</v>
      </c>
      <c r="P16" s="22" t="b">
        <v>0</v>
      </c>
    </row>
    <row r="17" spans="2:16" ht="24.75" customHeight="1" x14ac:dyDescent="0.3">
      <c r="B17" s="21">
        <v>10</v>
      </c>
      <c r="C17" s="41"/>
      <c r="D17" s="22" t="s">
        <v>68</v>
      </c>
      <c r="E17" s="22" t="b">
        <v>1</v>
      </c>
      <c r="F17" s="22" t="b">
        <v>1</v>
      </c>
      <c r="G17" s="22" t="b">
        <v>1</v>
      </c>
      <c r="H17" s="22" t="b">
        <v>0</v>
      </c>
      <c r="I17" s="22" t="b">
        <v>1</v>
      </c>
      <c r="J17" s="22" t="b">
        <v>1</v>
      </c>
      <c r="K17" s="22" t="b">
        <v>0</v>
      </c>
      <c r="L17" s="22" t="b">
        <v>0</v>
      </c>
      <c r="M17" s="17" t="b">
        <v>0</v>
      </c>
      <c r="N17" s="22" t="b">
        <v>0</v>
      </c>
      <c r="O17" s="22" t="b">
        <v>0</v>
      </c>
      <c r="P17" s="22" t="b">
        <v>0</v>
      </c>
    </row>
  </sheetData>
  <sheetProtection algorithmName="SHA-512" hashValue="A1GZWqAb6MkHQqXpsi7ulWgRtGaAvS4y1gs/Vcn8G1B3l7bOY7qLCGcCfGBAonmn5ezWAnlgSqFZCz4pI94rvw==" saltValue="FjZ2VZqBBvUsXz4u3rGkLg==" spinCount="100000" sheet="1" objects="1" scenarios="1" selectLockedCells="1"/>
  <mergeCells count="1">
    <mergeCell ref="C5:M5"/>
  </mergeCells>
  <conditionalFormatting sqref="E8:P16">
    <cfRule type="containsText" dxfId="121" priority="3" operator="containsText" text="FALSE">
      <formula>NOT(ISERROR(SEARCH("FALSE",E8)))</formula>
    </cfRule>
    <cfRule type="containsText" dxfId="120" priority="4" operator="containsText" text="TRUE">
      <formula>NOT(ISERROR(SEARCH("TRUE",E8)))</formula>
    </cfRule>
  </conditionalFormatting>
  <conditionalFormatting sqref="E17:P17">
    <cfRule type="containsText" dxfId="119" priority="1" operator="containsText" text="FALSE">
      <formula>NOT(ISERROR(SEARCH("FALSE",E17)))</formula>
    </cfRule>
    <cfRule type="containsText" dxfId="118" priority="2" operator="containsText" text="TRUE">
      <formula>NOT(ISERROR(SEARCH("TRUE",E17)))</formula>
    </cfRule>
  </conditionalFormatting>
  <dataValidations count="1">
    <dataValidation type="list" allowBlank="1" showInputMessage="1" showErrorMessage="1" sqref="E8:P17">
      <formula1>"TRUE,FALSE"</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2049" r:id="rId4" name="BNENDYEAR">
          <controlPr locked="0" defaultSize="0" autoLine="0" r:id="rId5">
            <anchor>
              <from>
                <xdr:col>6</xdr:col>
                <xdr:colOff>876300</xdr:colOff>
                <xdr:row>0</xdr:row>
                <xdr:rowOff>28575</xdr:rowOff>
              </from>
              <to>
                <xdr:col>7</xdr:col>
                <xdr:colOff>1038225</xdr:colOff>
                <xdr:row>3</xdr:row>
                <xdr:rowOff>161925</xdr:rowOff>
              </to>
            </anchor>
          </controlPr>
        </control>
      </mc:Choice>
      <mc:Fallback>
        <control shapeId="2049" r:id="rId4" name="BNENDYEAR"/>
      </mc:Fallback>
    </mc:AlternateContent>
    <mc:AlternateContent xmlns:mc="http://schemas.openxmlformats.org/markup-compatibility/2006">
      <mc:Choice Requires="x14">
        <control shapeId="2050" r:id="rId6" name="Button 2">
          <controlPr defaultSize="0" print="0" autoFill="0" autoPict="0" macro="[0]!Home_Click">
            <anchor>
              <from>
                <xdr:col>0</xdr:col>
                <xdr:colOff>85725</xdr:colOff>
                <xdr:row>0</xdr:row>
                <xdr:rowOff>95250</xdr:rowOff>
              </from>
              <to>
                <xdr:col>1</xdr:col>
                <xdr:colOff>485775</xdr:colOff>
                <xdr:row>2</xdr:row>
                <xdr:rowOff>38100</xdr:rowOff>
              </to>
            </anchor>
          </controlPr>
        </control>
      </mc:Choice>
    </mc:AlternateContent>
    <mc:AlternateContent xmlns:mc="http://schemas.openxmlformats.org/markup-compatibility/2006">
      <mc:Choice Requires="x14">
        <control shapeId="2051" r:id="rId7" name="Button 3">
          <controlPr defaultSize="0" print="0" autoFill="0" autoPict="0" macro="[0]!Button3_Click">
            <anchor moveWithCells="1" sizeWithCells="1">
              <from>
                <xdr:col>4</xdr:col>
                <xdr:colOff>504825</xdr:colOff>
                <xdr:row>0</xdr:row>
                <xdr:rowOff>19050</xdr:rowOff>
              </from>
              <to>
                <xdr:col>5</xdr:col>
                <xdr:colOff>590550</xdr:colOff>
                <xdr:row>3</xdr:row>
                <xdr:rowOff>171450</xdr:rowOff>
              </to>
            </anchor>
          </controlPr>
        </control>
      </mc:Choice>
    </mc:AlternateContent>
    <mc:AlternateContent xmlns:mc="http://schemas.openxmlformats.org/markup-compatibility/2006">
      <mc:Choice Requires="x14">
        <control shapeId="2055" r:id="rId8" name="Button 7">
          <controlPr defaultSize="0" print="0" autoFill="0" autoPict="0" macro="[0]!Button7_Click">
            <anchor moveWithCells="1" sizeWithCells="1">
              <from>
                <xdr:col>5</xdr:col>
                <xdr:colOff>695325</xdr:colOff>
                <xdr:row>0</xdr:row>
                <xdr:rowOff>28575</xdr:rowOff>
              </from>
              <to>
                <xdr:col>6</xdr:col>
                <xdr:colOff>752475</xdr:colOff>
                <xdr:row>3</xdr:row>
                <xdr:rowOff>171450</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C4"/>
  <sheetViews>
    <sheetView showRowColHeaders="0" tabSelected="1" workbookViewId="0">
      <selection activeCell="F5" sqref="F5"/>
    </sheetView>
  </sheetViews>
  <sheetFormatPr defaultRowHeight="15" x14ac:dyDescent="0.25"/>
  <cols>
    <col min="1" max="16384" width="9.140625" style="113"/>
  </cols>
  <sheetData>
    <row r="4" spans="3:3" ht="36" x14ac:dyDescent="0.55000000000000004">
      <c r="C4" s="114"/>
    </row>
  </sheetData>
  <sheetProtection algorithmName="SHA-512" hashValue="q2l+5XRSLNxxu15cPFrsrlyElKr55xelPlRzx4aenMpo1psbxtCtJR8oT5+D4oElWyFqyM78ZzWn0pVg5VeQ9A==" saltValue="4joDSm7K4Ww77zfrMsQbmA==" spinCount="100000" sheet="1" objects="1" scenarios="1" selectLockedCells="1" selectUnlockedCells="1"/>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5196"/>
  <sheetViews>
    <sheetView showRowColHeaders="0" zoomScaleNormal="100" workbookViewId="0">
      <pane ySplit="4" topLeftCell="A1104" activePane="bottomLeft" state="frozen"/>
      <selection pane="bottomLeft" activeCell="D1172" sqref="D1172"/>
    </sheetView>
  </sheetViews>
  <sheetFormatPr defaultRowHeight="22.5" customHeight="1" x14ac:dyDescent="0.25"/>
  <cols>
    <col min="1" max="1" width="4.28515625" style="23" customWidth="1"/>
    <col min="2" max="2" width="5" style="23" customWidth="1"/>
    <col min="3" max="3" width="14.7109375" style="23" customWidth="1"/>
    <col min="4" max="4" width="33.5703125" style="23" customWidth="1"/>
    <col min="5" max="5" width="18.7109375" style="23" hidden="1" customWidth="1"/>
    <col min="6" max="6" width="16.5703125" style="23" hidden="1" customWidth="1"/>
    <col min="7" max="7" width="12.5703125" style="23" hidden="1" customWidth="1"/>
    <col min="8" max="8" width="11.85546875" style="23" customWidth="1"/>
    <col min="9" max="9" width="20.85546875" style="23" customWidth="1"/>
    <col min="10" max="10" width="19" style="23" hidden="1" customWidth="1"/>
    <col min="11" max="11" width="15" style="23" customWidth="1"/>
    <col min="12" max="12" width="14.5703125" style="23" hidden="1" customWidth="1"/>
    <col min="13" max="13" width="11.5703125" style="23" customWidth="1"/>
    <col min="14" max="14" width="20.5703125" style="23" hidden="1" customWidth="1"/>
    <col min="15" max="15" width="17.42578125" style="23" hidden="1" customWidth="1"/>
    <col min="16" max="16" width="16.5703125" style="23" hidden="1" customWidth="1"/>
    <col min="17" max="17" width="14.140625" style="23" customWidth="1"/>
    <col min="18" max="18" width="14.85546875" style="23" hidden="1" customWidth="1"/>
    <col min="19" max="19" width="14.7109375" style="23" hidden="1" customWidth="1"/>
    <col min="20" max="20" width="14.5703125" style="23" hidden="1" customWidth="1"/>
    <col min="21" max="21" width="9.140625" style="23" hidden="1" customWidth="1"/>
    <col min="22" max="16384" width="9.140625" style="23"/>
  </cols>
  <sheetData>
    <row r="1" spans="1:21" ht="30.75" customHeight="1" x14ac:dyDescent="0.7">
      <c r="C1" s="57"/>
      <c r="D1" s="208" t="s">
        <v>35</v>
      </c>
      <c r="E1" s="208"/>
      <c r="F1" s="208"/>
      <c r="G1" s="208"/>
      <c r="H1" s="208"/>
      <c r="I1" s="208"/>
      <c r="J1" s="70"/>
      <c r="K1" s="70"/>
      <c r="L1" s="70"/>
      <c r="M1" s="70"/>
      <c r="N1" s="70"/>
      <c r="O1" s="70"/>
      <c r="P1" s="70"/>
      <c r="Q1" s="70"/>
      <c r="R1" s="70"/>
      <c r="S1" s="70"/>
      <c r="T1" s="70"/>
    </row>
    <row r="2" spans="1:21" ht="27" customHeight="1" x14ac:dyDescent="0.25">
      <c r="C2" s="209"/>
      <c r="D2" s="209"/>
      <c r="E2" s="209"/>
      <c r="F2" s="209"/>
      <c r="G2" s="209"/>
      <c r="H2" s="209"/>
      <c r="I2" s="209"/>
      <c r="J2" s="209"/>
      <c r="K2" s="209"/>
      <c r="L2" s="209"/>
      <c r="M2" s="209"/>
      <c r="N2" s="209"/>
      <c r="O2" s="209"/>
      <c r="P2" s="209"/>
      <c r="Q2" s="209"/>
      <c r="R2" s="209"/>
      <c r="S2" s="209"/>
      <c r="T2" s="209"/>
    </row>
    <row r="3" spans="1:21" s="75" customFormat="1" ht="34.5" customHeight="1" x14ac:dyDescent="0.25">
      <c r="C3" s="71" t="s">
        <v>0</v>
      </c>
      <c r="D3" s="72" t="s">
        <v>80</v>
      </c>
      <c r="E3" s="72" t="s">
        <v>1</v>
      </c>
      <c r="F3" s="72" t="s">
        <v>2</v>
      </c>
      <c r="G3" s="73" t="s">
        <v>3</v>
      </c>
      <c r="H3" s="74" t="s">
        <v>4</v>
      </c>
      <c r="I3" s="72" t="s">
        <v>5</v>
      </c>
      <c r="J3" s="72" t="s">
        <v>6</v>
      </c>
      <c r="K3" s="72" t="s">
        <v>7</v>
      </c>
      <c r="L3" s="72" t="s">
        <v>8</v>
      </c>
      <c r="M3" s="72" t="s">
        <v>9</v>
      </c>
      <c r="N3" s="72" t="s">
        <v>10</v>
      </c>
      <c r="O3" s="72" t="s">
        <v>11</v>
      </c>
      <c r="P3" s="72" t="s">
        <v>12</v>
      </c>
      <c r="Q3" s="72" t="s">
        <v>13</v>
      </c>
      <c r="R3" s="72" t="s">
        <v>14</v>
      </c>
      <c r="S3" s="72" t="s">
        <v>15</v>
      </c>
      <c r="T3" s="72" t="s">
        <v>16</v>
      </c>
      <c r="U3" s="72" t="s">
        <v>34</v>
      </c>
    </row>
    <row r="4" spans="1:21" ht="22.5" customHeight="1" x14ac:dyDescent="0.25">
      <c r="C4" s="66"/>
      <c r="D4" s="77">
        <v>43453</v>
      </c>
      <c r="E4" s="66"/>
      <c r="F4" s="66"/>
      <c r="G4" s="78"/>
      <c r="H4" s="66"/>
      <c r="I4" s="66"/>
      <c r="J4" s="66"/>
      <c r="K4" s="78"/>
      <c r="L4" s="66"/>
      <c r="M4" s="66"/>
      <c r="N4" s="66"/>
      <c r="O4" s="66"/>
      <c r="P4" s="66"/>
      <c r="Q4" s="76"/>
      <c r="R4" s="76"/>
      <c r="S4" s="66"/>
      <c r="T4" s="66"/>
      <c r="U4" s="66"/>
    </row>
    <row r="5" spans="1:21" ht="22.5" customHeight="1" x14ac:dyDescent="0.25">
      <c r="A5" s="115"/>
      <c r="B5" s="115" t="s">
        <v>126</v>
      </c>
      <c r="C5" s="66" t="s">
        <v>1159</v>
      </c>
      <c r="D5" s="66" t="s">
        <v>231</v>
      </c>
      <c r="E5" s="66"/>
      <c r="F5" s="66"/>
      <c r="G5" s="78"/>
      <c r="H5" s="66"/>
      <c r="I5" s="66" t="s">
        <v>2107</v>
      </c>
      <c r="J5" s="66"/>
      <c r="K5" s="78"/>
      <c r="L5" s="66"/>
      <c r="M5" s="66"/>
      <c r="N5" s="66"/>
      <c r="O5" s="66"/>
      <c r="P5" s="66"/>
      <c r="Q5" s="76" t="s">
        <v>2128</v>
      </c>
      <c r="R5" s="76"/>
      <c r="S5" s="66"/>
      <c r="T5" s="66"/>
      <c r="U5" s="66"/>
    </row>
    <row r="6" spans="1:21" ht="22.5" customHeight="1" x14ac:dyDescent="0.25">
      <c r="A6" s="115"/>
      <c r="B6" s="115" t="s">
        <v>127</v>
      </c>
      <c r="C6" s="66" t="s">
        <v>1160</v>
      </c>
      <c r="D6" s="66" t="s">
        <v>232</v>
      </c>
      <c r="E6" s="66"/>
      <c r="F6" s="66"/>
      <c r="G6" s="78"/>
      <c r="H6" s="66"/>
      <c r="I6" s="66" t="s">
        <v>2107</v>
      </c>
      <c r="J6" s="66"/>
      <c r="K6" s="78"/>
      <c r="L6" s="66"/>
      <c r="M6" s="66"/>
      <c r="N6" s="66"/>
      <c r="O6" s="66"/>
      <c r="P6" s="66"/>
      <c r="Q6" s="76" t="s">
        <v>2129</v>
      </c>
      <c r="R6" s="76"/>
      <c r="S6" s="66"/>
      <c r="T6" s="66"/>
      <c r="U6" s="66"/>
    </row>
    <row r="7" spans="1:21" ht="22.5" customHeight="1" x14ac:dyDescent="0.25">
      <c r="A7" s="115"/>
      <c r="B7" s="115" t="s">
        <v>128</v>
      </c>
      <c r="C7" s="66" t="s">
        <v>1161</v>
      </c>
      <c r="D7" s="66" t="s">
        <v>233</v>
      </c>
      <c r="E7" s="66"/>
      <c r="F7" s="66"/>
      <c r="G7" s="78"/>
      <c r="H7" s="66"/>
      <c r="I7" s="66" t="s">
        <v>2107</v>
      </c>
      <c r="J7" s="66"/>
      <c r="K7" s="78"/>
      <c r="L7" s="66"/>
      <c r="M7" s="66"/>
      <c r="N7" s="66"/>
      <c r="O7" s="66"/>
      <c r="P7" s="66"/>
      <c r="Q7" s="76" t="s">
        <v>2130</v>
      </c>
      <c r="R7" s="76"/>
      <c r="S7" s="66"/>
      <c r="T7" s="66"/>
      <c r="U7" s="66"/>
    </row>
    <row r="8" spans="1:21" ht="22.5" customHeight="1" x14ac:dyDescent="0.25">
      <c r="A8" s="115"/>
      <c r="B8" s="115" t="s">
        <v>129</v>
      </c>
      <c r="C8" s="66" t="s">
        <v>1162</v>
      </c>
      <c r="D8" s="66" t="s">
        <v>234</v>
      </c>
      <c r="E8" s="66"/>
      <c r="F8" s="66"/>
      <c r="G8" s="78">
        <v>42536</v>
      </c>
      <c r="H8" s="66" t="s">
        <v>58</v>
      </c>
      <c r="I8" s="66" t="s">
        <v>2107</v>
      </c>
      <c r="J8" s="66"/>
      <c r="K8" s="78">
        <v>43351</v>
      </c>
      <c r="L8" s="66"/>
      <c r="M8" s="66" t="s">
        <v>3027</v>
      </c>
      <c r="N8" s="66"/>
      <c r="O8" s="66" t="s">
        <v>4595</v>
      </c>
      <c r="P8" s="66" t="s">
        <v>4596</v>
      </c>
      <c r="Q8" s="76" t="s">
        <v>4597</v>
      </c>
      <c r="R8" s="76" t="s">
        <v>73</v>
      </c>
      <c r="S8" s="66"/>
      <c r="T8" s="66"/>
      <c r="U8" s="66" t="s">
        <v>73</v>
      </c>
    </row>
    <row r="9" spans="1:21" ht="22.5" customHeight="1" x14ac:dyDescent="0.25">
      <c r="A9" s="115"/>
      <c r="B9" s="115" t="s">
        <v>130</v>
      </c>
      <c r="C9" s="66" t="s">
        <v>1163</v>
      </c>
      <c r="D9" s="66" t="s">
        <v>235</v>
      </c>
      <c r="E9" s="66"/>
      <c r="F9" s="66"/>
      <c r="G9" s="78"/>
      <c r="H9" s="66"/>
      <c r="I9" s="66" t="s">
        <v>2107</v>
      </c>
      <c r="J9" s="66"/>
      <c r="K9" s="78"/>
      <c r="L9" s="66"/>
      <c r="M9" s="66"/>
      <c r="N9" s="66"/>
      <c r="O9" s="66"/>
      <c r="P9" s="66"/>
      <c r="Q9" s="76" t="s">
        <v>2131</v>
      </c>
      <c r="R9" s="76"/>
      <c r="S9" s="66"/>
      <c r="T9" s="66"/>
      <c r="U9" s="66"/>
    </row>
    <row r="10" spans="1:21" ht="22.5" customHeight="1" x14ac:dyDescent="0.25">
      <c r="A10" s="115"/>
      <c r="B10" s="115" t="s">
        <v>131</v>
      </c>
      <c r="C10" s="66" t="s">
        <v>1164</v>
      </c>
      <c r="D10" s="66" t="s">
        <v>236</v>
      </c>
      <c r="E10" s="66"/>
      <c r="F10" s="66"/>
      <c r="G10" s="78"/>
      <c r="H10" s="66"/>
      <c r="I10" s="66" t="s">
        <v>2107</v>
      </c>
      <c r="J10" s="66"/>
      <c r="K10" s="78"/>
      <c r="L10" s="66"/>
      <c r="M10" s="66"/>
      <c r="N10" s="66"/>
      <c r="O10" s="66"/>
      <c r="P10" s="66"/>
      <c r="Q10" s="76" t="s">
        <v>2132</v>
      </c>
      <c r="R10" s="76"/>
      <c r="S10" s="66"/>
      <c r="T10" s="66"/>
      <c r="U10" s="66"/>
    </row>
    <row r="11" spans="1:21" ht="22.5" customHeight="1" x14ac:dyDescent="0.25">
      <c r="A11" s="115"/>
      <c r="B11" s="115" t="s">
        <v>132</v>
      </c>
      <c r="C11" s="66" t="s">
        <v>1165</v>
      </c>
      <c r="D11" s="66" t="s">
        <v>237</v>
      </c>
      <c r="E11" s="66"/>
      <c r="F11" s="66"/>
      <c r="G11" s="78"/>
      <c r="H11" s="66"/>
      <c r="I11" s="66" t="s">
        <v>2107</v>
      </c>
      <c r="J11" s="66"/>
      <c r="K11" s="78"/>
      <c r="L11" s="66"/>
      <c r="M11" s="66"/>
      <c r="N11" s="66"/>
      <c r="O11" s="66"/>
      <c r="P11" s="66"/>
      <c r="Q11" s="76" t="s">
        <v>2133</v>
      </c>
      <c r="R11" s="76"/>
      <c r="S11" s="66"/>
      <c r="T11" s="66"/>
      <c r="U11" s="66"/>
    </row>
    <row r="12" spans="1:21" ht="22.5" customHeight="1" x14ac:dyDescent="0.25">
      <c r="A12" s="115"/>
      <c r="B12" s="115" t="s">
        <v>133</v>
      </c>
      <c r="C12" s="66" t="s">
        <v>1166</v>
      </c>
      <c r="D12" s="66" t="s">
        <v>238</v>
      </c>
      <c r="E12" s="66"/>
      <c r="F12" s="66"/>
      <c r="G12" s="78"/>
      <c r="H12" s="66"/>
      <c r="I12" s="66" t="s">
        <v>2107</v>
      </c>
      <c r="J12" s="66"/>
      <c r="K12" s="78"/>
      <c r="L12" s="66"/>
      <c r="M12" s="66"/>
      <c r="N12" s="66"/>
      <c r="O12" s="66"/>
      <c r="P12" s="66"/>
      <c r="Q12" s="76" t="s">
        <v>2134</v>
      </c>
      <c r="R12" s="76"/>
      <c r="S12" s="66"/>
      <c r="T12" s="66"/>
      <c r="U12" s="66"/>
    </row>
    <row r="13" spans="1:21" ht="22.5" customHeight="1" x14ac:dyDescent="0.25">
      <c r="A13" s="115"/>
      <c r="B13" s="115" t="s">
        <v>134</v>
      </c>
      <c r="C13" s="66" t="s">
        <v>1167</v>
      </c>
      <c r="D13" s="66" t="s">
        <v>239</v>
      </c>
      <c r="E13" s="66"/>
      <c r="F13" s="66"/>
      <c r="G13" s="78"/>
      <c r="H13" s="66"/>
      <c r="I13" s="66" t="s">
        <v>2107</v>
      </c>
      <c r="J13" s="66"/>
      <c r="K13" s="78"/>
      <c r="L13" s="66"/>
      <c r="M13" s="66"/>
      <c r="N13" s="66"/>
      <c r="O13" s="66"/>
      <c r="P13" s="66"/>
      <c r="Q13" s="76" t="s">
        <v>2135</v>
      </c>
      <c r="R13" s="76"/>
      <c r="S13" s="66"/>
      <c r="T13" s="66"/>
      <c r="U13" s="66"/>
    </row>
    <row r="14" spans="1:21" ht="22.5" customHeight="1" x14ac:dyDescent="0.25">
      <c r="A14" s="115"/>
      <c r="B14" s="115" t="s">
        <v>135</v>
      </c>
      <c r="C14" s="66" t="s">
        <v>1168</v>
      </c>
      <c r="D14" s="66" t="s">
        <v>240</v>
      </c>
      <c r="E14" s="66"/>
      <c r="F14" s="66"/>
      <c r="G14" s="78"/>
      <c r="H14" s="66"/>
      <c r="I14" s="66" t="s">
        <v>2107</v>
      </c>
      <c r="J14" s="66"/>
      <c r="K14" s="78"/>
      <c r="L14" s="66"/>
      <c r="M14" s="66"/>
      <c r="N14" s="66"/>
      <c r="O14" s="66"/>
      <c r="P14" s="66"/>
      <c r="Q14" s="76" t="s">
        <v>2136</v>
      </c>
      <c r="R14" s="76"/>
      <c r="S14" s="66"/>
      <c r="T14" s="66"/>
      <c r="U14" s="66"/>
    </row>
    <row r="15" spans="1:21" ht="22.5" customHeight="1" x14ac:dyDescent="0.25">
      <c r="A15" s="115"/>
      <c r="B15" s="115" t="s">
        <v>136</v>
      </c>
      <c r="C15" s="66" t="s">
        <v>1169</v>
      </c>
      <c r="D15" s="66" t="s">
        <v>241</v>
      </c>
      <c r="E15" s="66"/>
      <c r="F15" s="66"/>
      <c r="G15" s="78"/>
      <c r="H15" s="66"/>
      <c r="I15" s="66" t="s">
        <v>2107</v>
      </c>
      <c r="J15" s="66"/>
      <c r="K15" s="78"/>
      <c r="L15" s="66"/>
      <c r="M15" s="66"/>
      <c r="N15" s="66"/>
      <c r="O15" s="66"/>
      <c r="P15" s="66"/>
      <c r="Q15" s="76" t="s">
        <v>2137</v>
      </c>
      <c r="R15" s="76"/>
      <c r="S15" s="66"/>
      <c r="T15" s="66"/>
      <c r="U15" s="66"/>
    </row>
    <row r="16" spans="1:21" ht="22.5" customHeight="1" x14ac:dyDescent="0.25">
      <c r="A16" s="115"/>
      <c r="B16" s="115" t="s">
        <v>137</v>
      </c>
      <c r="C16" s="66" t="s">
        <v>1170</v>
      </c>
      <c r="D16" s="66" t="s">
        <v>242</v>
      </c>
      <c r="E16" s="66"/>
      <c r="F16" s="66"/>
      <c r="G16" s="78"/>
      <c r="H16" s="66"/>
      <c r="I16" s="66" t="s">
        <v>2107</v>
      </c>
      <c r="J16" s="66"/>
      <c r="K16" s="78"/>
      <c r="L16" s="66"/>
      <c r="M16" s="66"/>
      <c r="N16" s="66"/>
      <c r="O16" s="66"/>
      <c r="P16" s="66"/>
      <c r="Q16" s="76" t="s">
        <v>2138</v>
      </c>
      <c r="R16" s="76"/>
      <c r="S16" s="66"/>
      <c r="T16" s="66"/>
      <c r="U16" s="66"/>
    </row>
    <row r="17" spans="1:21" ht="22.5" customHeight="1" x14ac:dyDescent="0.25">
      <c r="A17" s="115"/>
      <c r="B17" s="115" t="s">
        <v>138</v>
      </c>
      <c r="C17" s="66" t="s">
        <v>1171</v>
      </c>
      <c r="D17" s="66" t="s">
        <v>243</v>
      </c>
      <c r="E17" s="66"/>
      <c r="F17" s="66"/>
      <c r="G17" s="78"/>
      <c r="H17" s="66"/>
      <c r="I17" s="66" t="s">
        <v>2107</v>
      </c>
      <c r="J17" s="66"/>
      <c r="K17" s="78"/>
      <c r="L17" s="66"/>
      <c r="M17" s="66"/>
      <c r="N17" s="66"/>
      <c r="O17" s="66"/>
      <c r="P17" s="66"/>
      <c r="Q17" s="76" t="s">
        <v>2139</v>
      </c>
      <c r="R17" s="76"/>
      <c r="S17" s="66"/>
      <c r="T17" s="66"/>
      <c r="U17" s="66"/>
    </row>
    <row r="18" spans="1:21" ht="22.5" customHeight="1" x14ac:dyDescent="0.25">
      <c r="A18" s="115"/>
      <c r="B18" s="115" t="s">
        <v>139</v>
      </c>
      <c r="C18" s="66" t="s">
        <v>1172</v>
      </c>
      <c r="D18" s="66" t="s">
        <v>244</v>
      </c>
      <c r="E18" s="66"/>
      <c r="F18" s="66"/>
      <c r="G18" s="78"/>
      <c r="H18" s="66"/>
      <c r="I18" s="66" t="s">
        <v>2107</v>
      </c>
      <c r="J18" s="66"/>
      <c r="K18" s="78"/>
      <c r="L18" s="66"/>
      <c r="M18" s="66"/>
      <c r="N18" s="66"/>
      <c r="O18" s="66"/>
      <c r="P18" s="66"/>
      <c r="Q18" s="76" t="s">
        <v>2140</v>
      </c>
      <c r="R18" s="76"/>
      <c r="S18" s="66"/>
      <c r="T18" s="66"/>
      <c r="U18" s="66"/>
    </row>
    <row r="19" spans="1:21" ht="22.5" customHeight="1" x14ac:dyDescent="0.25">
      <c r="A19" s="115"/>
      <c r="B19" s="115" t="s">
        <v>140</v>
      </c>
      <c r="C19" s="66" t="s">
        <v>1173</v>
      </c>
      <c r="D19" s="66" t="s">
        <v>245</v>
      </c>
      <c r="E19" s="66"/>
      <c r="F19" s="66"/>
      <c r="G19" s="78"/>
      <c r="H19" s="66"/>
      <c r="I19" s="66" t="s">
        <v>2107</v>
      </c>
      <c r="J19" s="66"/>
      <c r="K19" s="78"/>
      <c r="L19" s="66"/>
      <c r="M19" s="66"/>
      <c r="N19" s="66"/>
      <c r="O19" s="66"/>
      <c r="P19" s="66"/>
      <c r="Q19" s="76" t="s">
        <v>2141</v>
      </c>
      <c r="R19" s="76"/>
      <c r="S19" s="66"/>
      <c r="T19" s="66"/>
      <c r="U19" s="66"/>
    </row>
    <row r="20" spans="1:21" ht="22.5" customHeight="1" x14ac:dyDescent="0.25">
      <c r="A20" s="115"/>
      <c r="B20" s="115" t="s">
        <v>141</v>
      </c>
      <c r="C20" s="66" t="s">
        <v>1174</v>
      </c>
      <c r="D20" s="66" t="s">
        <v>246</v>
      </c>
      <c r="E20" s="66"/>
      <c r="F20" s="66"/>
      <c r="G20" s="78"/>
      <c r="H20" s="66"/>
      <c r="I20" s="66" t="s">
        <v>2107</v>
      </c>
      <c r="J20" s="66"/>
      <c r="K20" s="78"/>
      <c r="L20" s="66"/>
      <c r="M20" s="66"/>
      <c r="N20" s="66"/>
      <c r="O20" s="66"/>
      <c r="P20" s="66"/>
      <c r="Q20" s="76" t="s">
        <v>2142</v>
      </c>
      <c r="R20" s="76"/>
      <c r="S20" s="66"/>
      <c r="T20" s="66"/>
      <c r="U20" s="66"/>
    </row>
    <row r="21" spans="1:21" ht="22.5" customHeight="1" x14ac:dyDescent="0.25">
      <c r="A21" s="115"/>
      <c r="B21" s="115" t="s">
        <v>142</v>
      </c>
      <c r="C21" s="66" t="s">
        <v>1175</v>
      </c>
      <c r="D21" s="66" t="s">
        <v>247</v>
      </c>
      <c r="E21" s="66"/>
      <c r="F21" s="66"/>
      <c r="G21" s="78"/>
      <c r="H21" s="66"/>
      <c r="I21" s="66" t="s">
        <v>2107</v>
      </c>
      <c r="J21" s="66"/>
      <c r="K21" s="78"/>
      <c r="L21" s="66"/>
      <c r="M21" s="66"/>
      <c r="N21" s="66"/>
      <c r="O21" s="66"/>
      <c r="P21" s="66"/>
      <c r="Q21" s="76" t="s">
        <v>2143</v>
      </c>
      <c r="R21" s="76"/>
      <c r="S21" s="66"/>
      <c r="T21" s="66"/>
      <c r="U21" s="66"/>
    </row>
    <row r="22" spans="1:21" ht="22.5" customHeight="1" x14ac:dyDescent="0.25">
      <c r="A22" s="115"/>
      <c r="B22" s="115" t="s">
        <v>143</v>
      </c>
      <c r="C22" s="66" t="s">
        <v>1176</v>
      </c>
      <c r="D22" s="66" t="s">
        <v>248</v>
      </c>
      <c r="E22" s="66"/>
      <c r="F22" s="66"/>
      <c r="G22" s="78"/>
      <c r="H22" s="66"/>
      <c r="I22" s="66" t="s">
        <v>2107</v>
      </c>
      <c r="J22" s="66"/>
      <c r="K22" s="78"/>
      <c r="L22" s="66"/>
      <c r="M22" s="66"/>
      <c r="N22" s="66"/>
      <c r="O22" s="66"/>
      <c r="P22" s="66"/>
      <c r="Q22" s="76" t="s">
        <v>2144</v>
      </c>
      <c r="R22" s="76"/>
      <c r="S22" s="66"/>
      <c r="T22" s="66"/>
      <c r="U22" s="66"/>
    </row>
    <row r="23" spans="1:21" ht="22.5" customHeight="1" x14ac:dyDescent="0.25">
      <c r="A23" s="115"/>
      <c r="B23" s="115" t="s">
        <v>144</v>
      </c>
      <c r="C23" s="66" t="s">
        <v>1177</v>
      </c>
      <c r="D23" s="66" t="s">
        <v>249</v>
      </c>
      <c r="E23" s="66"/>
      <c r="F23" s="66"/>
      <c r="G23" s="78"/>
      <c r="H23" s="66"/>
      <c r="I23" s="66" t="s">
        <v>2107</v>
      </c>
      <c r="J23" s="66"/>
      <c r="K23" s="78"/>
      <c r="L23" s="66"/>
      <c r="M23" s="66"/>
      <c r="N23" s="66"/>
      <c r="O23" s="66"/>
      <c r="P23" s="66"/>
      <c r="Q23" s="76" t="s">
        <v>2145</v>
      </c>
      <c r="R23" s="76"/>
      <c r="S23" s="66"/>
      <c r="T23" s="66"/>
      <c r="U23" s="66"/>
    </row>
    <row r="24" spans="1:21" ht="22.5" customHeight="1" x14ac:dyDescent="0.25">
      <c r="A24" s="115"/>
      <c r="B24" s="115" t="s">
        <v>145</v>
      </c>
      <c r="C24" s="66" t="s">
        <v>1178</v>
      </c>
      <c r="D24" s="66" t="s">
        <v>2977</v>
      </c>
      <c r="E24" s="66"/>
      <c r="F24" s="66"/>
      <c r="G24" s="78"/>
      <c r="H24" s="66"/>
      <c r="I24" s="66" t="s">
        <v>2107</v>
      </c>
      <c r="J24" s="66"/>
      <c r="K24" s="78"/>
      <c r="L24" s="66"/>
      <c r="M24" s="66"/>
      <c r="N24" s="66"/>
      <c r="O24" s="66"/>
      <c r="P24" s="66"/>
      <c r="Q24" s="76"/>
      <c r="R24" s="76"/>
      <c r="S24" s="66"/>
      <c r="T24" s="66"/>
      <c r="U24" s="66"/>
    </row>
    <row r="25" spans="1:21" ht="22.5" customHeight="1" x14ac:dyDescent="0.25">
      <c r="A25" s="115"/>
      <c r="B25" s="115" t="s">
        <v>146</v>
      </c>
      <c r="C25" s="66" t="s">
        <v>1179</v>
      </c>
      <c r="D25" s="66" t="s">
        <v>250</v>
      </c>
      <c r="E25" s="66"/>
      <c r="F25" s="66"/>
      <c r="G25" s="78"/>
      <c r="H25" s="66"/>
      <c r="I25" s="66" t="s">
        <v>2107</v>
      </c>
      <c r="J25" s="66"/>
      <c r="K25" s="78"/>
      <c r="L25" s="66"/>
      <c r="M25" s="66"/>
      <c r="N25" s="66"/>
      <c r="O25" s="66"/>
      <c r="P25" s="66"/>
      <c r="Q25" s="76" t="s">
        <v>2146</v>
      </c>
      <c r="R25" s="76"/>
      <c r="S25" s="66"/>
      <c r="T25" s="66"/>
      <c r="U25" s="66"/>
    </row>
    <row r="26" spans="1:21" ht="22.5" customHeight="1" x14ac:dyDescent="0.25">
      <c r="A26" s="115"/>
      <c r="B26" s="115" t="s">
        <v>147</v>
      </c>
      <c r="C26" s="66" t="s">
        <v>1180</v>
      </c>
      <c r="D26" s="66" t="s">
        <v>251</v>
      </c>
      <c r="E26" s="66"/>
      <c r="F26" s="66"/>
      <c r="G26" s="78"/>
      <c r="H26" s="66"/>
      <c r="I26" s="66" t="s">
        <v>2107</v>
      </c>
      <c r="J26" s="66"/>
      <c r="K26" s="78"/>
      <c r="L26" s="66"/>
      <c r="M26" s="66"/>
      <c r="N26" s="66"/>
      <c r="O26" s="66"/>
      <c r="P26" s="66"/>
      <c r="Q26" s="76" t="s">
        <v>2147</v>
      </c>
      <c r="R26" s="76"/>
      <c r="S26" s="66"/>
      <c r="T26" s="66"/>
      <c r="U26" s="66"/>
    </row>
    <row r="27" spans="1:21" ht="22.5" customHeight="1" x14ac:dyDescent="0.25">
      <c r="A27" s="115"/>
      <c r="B27" s="115" t="s">
        <v>148</v>
      </c>
      <c r="C27" s="66" t="s">
        <v>1181</v>
      </c>
      <c r="D27" s="66" t="s">
        <v>3138</v>
      </c>
      <c r="E27" s="66"/>
      <c r="F27" s="66"/>
      <c r="G27" s="78"/>
      <c r="H27" s="66"/>
      <c r="I27" s="66" t="s">
        <v>2107</v>
      </c>
      <c r="J27" s="66"/>
      <c r="K27" s="78"/>
      <c r="L27" s="66"/>
      <c r="M27" s="66"/>
      <c r="N27" s="66"/>
      <c r="O27" s="66"/>
      <c r="P27" s="66"/>
      <c r="Q27" s="76" t="s">
        <v>2148</v>
      </c>
      <c r="R27" s="76"/>
      <c r="S27" s="66"/>
      <c r="T27" s="66"/>
      <c r="U27" s="66"/>
    </row>
    <row r="28" spans="1:21" ht="22.5" customHeight="1" x14ac:dyDescent="0.25">
      <c r="A28" s="115"/>
      <c r="B28" s="115" t="s">
        <v>149</v>
      </c>
      <c r="C28" s="66" t="s">
        <v>1182</v>
      </c>
      <c r="D28" s="66" t="s">
        <v>252</v>
      </c>
      <c r="E28" s="66"/>
      <c r="F28" s="66"/>
      <c r="G28" s="78"/>
      <c r="H28" s="66"/>
      <c r="I28" s="66" t="s">
        <v>2107</v>
      </c>
      <c r="J28" s="66"/>
      <c r="K28" s="78"/>
      <c r="L28" s="66"/>
      <c r="M28" s="66"/>
      <c r="N28" s="66"/>
      <c r="O28" s="66"/>
      <c r="P28" s="66"/>
      <c r="Q28" s="76" t="s">
        <v>2149</v>
      </c>
      <c r="R28" s="76"/>
      <c r="S28" s="66"/>
      <c r="T28" s="66"/>
      <c r="U28" s="66"/>
    </row>
    <row r="29" spans="1:21" ht="22.5" customHeight="1" x14ac:dyDescent="0.25">
      <c r="A29" s="115"/>
      <c r="B29" s="115" t="s">
        <v>150</v>
      </c>
      <c r="C29" s="66" t="s">
        <v>1183</v>
      </c>
      <c r="D29" s="66" t="s">
        <v>253</v>
      </c>
      <c r="E29" s="66"/>
      <c r="F29" s="66"/>
      <c r="G29" s="78"/>
      <c r="H29" s="66"/>
      <c r="I29" s="66" t="s">
        <v>2107</v>
      </c>
      <c r="J29" s="66"/>
      <c r="K29" s="78"/>
      <c r="L29" s="66"/>
      <c r="M29" s="66"/>
      <c r="N29" s="66"/>
      <c r="O29" s="66"/>
      <c r="P29" s="66"/>
      <c r="Q29" s="76" t="s">
        <v>2150</v>
      </c>
      <c r="R29" s="76"/>
      <c r="S29" s="66"/>
      <c r="T29" s="66"/>
      <c r="U29" s="66"/>
    </row>
    <row r="30" spans="1:21" ht="22.5" customHeight="1" x14ac:dyDescent="0.25">
      <c r="A30" s="115"/>
      <c r="B30" s="115" t="s">
        <v>151</v>
      </c>
      <c r="C30" s="66" t="s">
        <v>1184</v>
      </c>
      <c r="D30" s="66" t="s">
        <v>254</v>
      </c>
      <c r="E30" s="66"/>
      <c r="F30" s="66"/>
      <c r="G30" s="78"/>
      <c r="H30" s="66"/>
      <c r="I30" s="66" t="s">
        <v>2107</v>
      </c>
      <c r="J30" s="66"/>
      <c r="K30" s="78"/>
      <c r="L30" s="66"/>
      <c r="M30" s="66"/>
      <c r="N30" s="66"/>
      <c r="O30" s="66"/>
      <c r="P30" s="66"/>
      <c r="Q30" s="76" t="s">
        <v>2151</v>
      </c>
      <c r="R30" s="76"/>
      <c r="S30" s="66"/>
      <c r="T30" s="66"/>
      <c r="U30" s="66"/>
    </row>
    <row r="31" spans="1:21" ht="22.5" customHeight="1" x14ac:dyDescent="0.25">
      <c r="A31" s="115"/>
      <c r="B31" s="115" t="s">
        <v>152</v>
      </c>
      <c r="C31" s="66" t="s">
        <v>1185</v>
      </c>
      <c r="D31" s="66" t="s">
        <v>255</v>
      </c>
      <c r="E31" s="66"/>
      <c r="F31" s="66"/>
      <c r="G31" s="78"/>
      <c r="H31" s="66"/>
      <c r="I31" s="66" t="s">
        <v>2107</v>
      </c>
      <c r="J31" s="66"/>
      <c r="K31" s="78"/>
      <c r="L31" s="66"/>
      <c r="M31" s="66"/>
      <c r="N31" s="66"/>
      <c r="O31" s="66"/>
      <c r="P31" s="66"/>
      <c r="Q31" s="76" t="s">
        <v>2152</v>
      </c>
      <c r="R31" s="76"/>
      <c r="S31" s="66"/>
      <c r="T31" s="66"/>
      <c r="U31" s="66"/>
    </row>
    <row r="32" spans="1:21" ht="22.5" customHeight="1" x14ac:dyDescent="0.25">
      <c r="A32" s="115"/>
      <c r="B32" s="115" t="s">
        <v>153</v>
      </c>
      <c r="C32" s="66" t="s">
        <v>1186</v>
      </c>
      <c r="D32" s="66" t="s">
        <v>256</v>
      </c>
      <c r="E32" s="66"/>
      <c r="F32" s="66"/>
      <c r="G32" s="78"/>
      <c r="H32" s="66"/>
      <c r="I32" s="66" t="s">
        <v>2107</v>
      </c>
      <c r="J32" s="66"/>
      <c r="K32" s="78"/>
      <c r="L32" s="66"/>
      <c r="M32" s="66"/>
      <c r="N32" s="66"/>
      <c r="O32" s="66"/>
      <c r="P32" s="66"/>
      <c r="Q32" s="76" t="s">
        <v>2153</v>
      </c>
      <c r="R32" s="76"/>
      <c r="S32" s="66"/>
      <c r="T32" s="66"/>
      <c r="U32" s="66"/>
    </row>
    <row r="33" spans="1:21" ht="22.5" customHeight="1" x14ac:dyDescent="0.25">
      <c r="A33" s="115"/>
      <c r="B33" s="115" t="s">
        <v>154</v>
      </c>
      <c r="C33" s="66" t="s">
        <v>1187</v>
      </c>
      <c r="D33" s="66" t="s">
        <v>257</v>
      </c>
      <c r="E33" s="66"/>
      <c r="F33" s="66"/>
      <c r="G33" s="78"/>
      <c r="H33" s="66"/>
      <c r="I33" s="66" t="s">
        <v>2107</v>
      </c>
      <c r="J33" s="66"/>
      <c r="K33" s="78"/>
      <c r="L33" s="66"/>
      <c r="M33" s="66"/>
      <c r="N33" s="66"/>
      <c r="O33" s="66"/>
      <c r="P33" s="66"/>
      <c r="Q33" s="76" t="s">
        <v>2154</v>
      </c>
      <c r="R33" s="76"/>
      <c r="S33" s="66"/>
      <c r="T33" s="66"/>
      <c r="U33" s="66"/>
    </row>
    <row r="34" spans="1:21" ht="22.5" customHeight="1" x14ac:dyDescent="0.25">
      <c r="A34" s="115"/>
      <c r="B34" s="115" t="s">
        <v>155</v>
      </c>
      <c r="C34" s="66" t="s">
        <v>1188</v>
      </c>
      <c r="D34" s="66" t="s">
        <v>258</v>
      </c>
      <c r="E34" s="66"/>
      <c r="F34" s="66"/>
      <c r="G34" s="78"/>
      <c r="H34" s="66"/>
      <c r="I34" s="66" t="s">
        <v>2107</v>
      </c>
      <c r="J34" s="66"/>
      <c r="K34" s="78"/>
      <c r="L34" s="66"/>
      <c r="M34" s="66"/>
      <c r="N34" s="66"/>
      <c r="O34" s="66"/>
      <c r="P34" s="66"/>
      <c r="Q34" s="76" t="s">
        <v>2155</v>
      </c>
      <c r="R34" s="76"/>
      <c r="S34" s="66"/>
      <c r="T34" s="66"/>
      <c r="U34" s="66"/>
    </row>
    <row r="35" spans="1:21" ht="22.5" customHeight="1" x14ac:dyDescent="0.25">
      <c r="A35" s="115"/>
      <c r="B35" s="115" t="s">
        <v>156</v>
      </c>
      <c r="C35" s="66" t="s">
        <v>1189</v>
      </c>
      <c r="D35" s="66" t="s">
        <v>259</v>
      </c>
      <c r="E35" s="66"/>
      <c r="F35" s="66"/>
      <c r="G35" s="78"/>
      <c r="H35" s="66"/>
      <c r="I35" s="66" t="s">
        <v>2107</v>
      </c>
      <c r="J35" s="66"/>
      <c r="K35" s="78"/>
      <c r="L35" s="66"/>
      <c r="M35" s="66"/>
      <c r="N35" s="66"/>
      <c r="O35" s="66"/>
      <c r="P35" s="66"/>
      <c r="Q35" s="76" t="s">
        <v>2156</v>
      </c>
      <c r="R35" s="76"/>
      <c r="S35" s="66"/>
      <c r="T35" s="66"/>
      <c r="U35" s="66"/>
    </row>
    <row r="36" spans="1:21" ht="22.5" customHeight="1" x14ac:dyDescent="0.25">
      <c r="A36" s="115"/>
      <c r="B36" s="115" t="s">
        <v>157</v>
      </c>
      <c r="C36" s="66" t="s">
        <v>1190</v>
      </c>
      <c r="D36" s="66" t="s">
        <v>260</v>
      </c>
      <c r="E36" s="66"/>
      <c r="F36" s="66"/>
      <c r="G36" s="78"/>
      <c r="H36" s="66"/>
      <c r="I36" s="66" t="s">
        <v>2107</v>
      </c>
      <c r="J36" s="66"/>
      <c r="K36" s="78"/>
      <c r="L36" s="66"/>
      <c r="M36" s="66"/>
      <c r="N36" s="66"/>
      <c r="O36" s="66"/>
      <c r="P36" s="66"/>
      <c r="Q36" s="76" t="s">
        <v>2157</v>
      </c>
      <c r="R36" s="76"/>
      <c r="S36" s="66"/>
      <c r="T36" s="66"/>
      <c r="U36" s="66"/>
    </row>
    <row r="37" spans="1:21" ht="22.5" customHeight="1" x14ac:dyDescent="0.25">
      <c r="A37" s="115"/>
      <c r="B37" s="115" t="s">
        <v>158</v>
      </c>
      <c r="C37" s="66" t="s">
        <v>1191</v>
      </c>
      <c r="D37" s="66" t="s">
        <v>261</v>
      </c>
      <c r="E37" s="66"/>
      <c r="F37" s="66"/>
      <c r="G37" s="78"/>
      <c r="H37" s="66"/>
      <c r="I37" s="66" t="s">
        <v>2107</v>
      </c>
      <c r="J37" s="66"/>
      <c r="K37" s="78"/>
      <c r="L37" s="66"/>
      <c r="M37" s="66"/>
      <c r="N37" s="66"/>
      <c r="O37" s="66"/>
      <c r="P37" s="66"/>
      <c r="Q37" s="76"/>
      <c r="R37" s="76"/>
      <c r="S37" s="66"/>
      <c r="T37" s="66"/>
      <c r="U37" s="66"/>
    </row>
    <row r="38" spans="1:21" ht="22.5" customHeight="1" x14ac:dyDescent="0.25">
      <c r="A38" s="115"/>
      <c r="B38" s="115" t="s">
        <v>159</v>
      </c>
      <c r="C38" s="66" t="s">
        <v>1192</v>
      </c>
      <c r="D38" s="66" t="s">
        <v>262</v>
      </c>
      <c r="E38" s="66"/>
      <c r="F38" s="66"/>
      <c r="G38" s="78"/>
      <c r="H38" s="66"/>
      <c r="I38" s="66" t="s">
        <v>2107</v>
      </c>
      <c r="J38" s="66"/>
      <c r="K38" s="78"/>
      <c r="L38" s="66"/>
      <c r="M38" s="66"/>
      <c r="N38" s="66"/>
      <c r="O38" s="66"/>
      <c r="P38" s="66"/>
      <c r="Q38" s="76" t="s">
        <v>2158</v>
      </c>
      <c r="R38" s="76"/>
      <c r="S38" s="66"/>
      <c r="T38" s="66"/>
      <c r="U38" s="66"/>
    </row>
    <row r="39" spans="1:21" ht="22.5" customHeight="1" x14ac:dyDescent="0.25">
      <c r="A39" s="115"/>
      <c r="B39" s="115" t="s">
        <v>160</v>
      </c>
      <c r="C39" s="66" t="s">
        <v>1193</v>
      </c>
      <c r="D39" s="66" t="s">
        <v>263</v>
      </c>
      <c r="E39" s="66"/>
      <c r="F39" s="66"/>
      <c r="G39" s="78"/>
      <c r="H39" s="66"/>
      <c r="I39" s="66" t="s">
        <v>2107</v>
      </c>
      <c r="J39" s="66"/>
      <c r="K39" s="78"/>
      <c r="L39" s="66"/>
      <c r="M39" s="66"/>
      <c r="N39" s="66"/>
      <c r="O39" s="66"/>
      <c r="P39" s="66"/>
      <c r="Q39" s="76" t="s">
        <v>2159</v>
      </c>
      <c r="R39" s="76"/>
      <c r="S39" s="66"/>
      <c r="T39" s="66"/>
      <c r="U39" s="66"/>
    </row>
    <row r="40" spans="1:21" ht="22.5" customHeight="1" x14ac:dyDescent="0.25">
      <c r="A40" s="115"/>
      <c r="B40" s="115" t="s">
        <v>161</v>
      </c>
      <c r="C40" s="66" t="s">
        <v>1194</v>
      </c>
      <c r="D40" s="66" t="s">
        <v>264</v>
      </c>
      <c r="E40" s="66"/>
      <c r="F40" s="66"/>
      <c r="G40" s="78"/>
      <c r="H40" s="66"/>
      <c r="I40" s="66" t="s">
        <v>2107</v>
      </c>
      <c r="J40" s="66"/>
      <c r="K40" s="78"/>
      <c r="L40" s="66"/>
      <c r="M40" s="66"/>
      <c r="N40" s="66"/>
      <c r="O40" s="66"/>
      <c r="P40" s="66"/>
      <c r="Q40" s="76" t="s">
        <v>2160</v>
      </c>
      <c r="R40" s="76"/>
      <c r="S40" s="66"/>
      <c r="T40" s="66"/>
      <c r="U40" s="66"/>
    </row>
    <row r="41" spans="1:21" ht="22.5" customHeight="1" x14ac:dyDescent="0.25">
      <c r="A41" s="115"/>
      <c r="B41" s="115" t="s">
        <v>162</v>
      </c>
      <c r="C41" s="66" t="s">
        <v>1195</v>
      </c>
      <c r="D41" s="66" t="s">
        <v>265</v>
      </c>
      <c r="E41" s="66"/>
      <c r="F41" s="66"/>
      <c r="G41" s="78"/>
      <c r="H41" s="66"/>
      <c r="I41" s="66" t="s">
        <v>2107</v>
      </c>
      <c r="J41" s="66"/>
      <c r="K41" s="78"/>
      <c r="L41" s="66"/>
      <c r="M41" s="66"/>
      <c r="N41" s="66"/>
      <c r="O41" s="66"/>
      <c r="P41" s="66"/>
      <c r="Q41" s="76" t="s">
        <v>2161</v>
      </c>
      <c r="R41" s="76"/>
      <c r="S41" s="66"/>
      <c r="T41" s="66"/>
      <c r="U41" s="66"/>
    </row>
    <row r="42" spans="1:21" ht="22.5" customHeight="1" x14ac:dyDescent="0.25">
      <c r="A42" s="115"/>
      <c r="B42" s="115" t="s">
        <v>163</v>
      </c>
      <c r="C42" s="66" t="s">
        <v>1196</v>
      </c>
      <c r="D42" s="66" t="s">
        <v>266</v>
      </c>
      <c r="E42" s="66"/>
      <c r="F42" s="66"/>
      <c r="G42" s="78"/>
      <c r="H42" s="66"/>
      <c r="I42" s="66" t="s">
        <v>2107</v>
      </c>
      <c r="J42" s="66"/>
      <c r="K42" s="78"/>
      <c r="L42" s="66"/>
      <c r="M42" s="66"/>
      <c r="N42" s="66"/>
      <c r="O42" s="66"/>
      <c r="P42" s="66"/>
      <c r="Q42" s="76" t="s">
        <v>2162</v>
      </c>
      <c r="R42" s="76"/>
      <c r="S42" s="66"/>
      <c r="T42" s="66"/>
      <c r="U42" s="66"/>
    </row>
    <row r="43" spans="1:21" ht="22.5" customHeight="1" x14ac:dyDescent="0.25">
      <c r="A43" s="115"/>
      <c r="B43" s="115" t="s">
        <v>164</v>
      </c>
      <c r="C43" s="66" t="s">
        <v>1197</v>
      </c>
      <c r="D43" s="66" t="s">
        <v>267</v>
      </c>
      <c r="E43" s="66"/>
      <c r="F43" s="66"/>
      <c r="G43" s="78"/>
      <c r="H43" s="66"/>
      <c r="I43" s="66" t="s">
        <v>2107</v>
      </c>
      <c r="J43" s="66"/>
      <c r="K43" s="78"/>
      <c r="L43" s="66"/>
      <c r="M43" s="66"/>
      <c r="N43" s="66"/>
      <c r="O43" s="66"/>
      <c r="P43" s="66"/>
      <c r="Q43" s="76" t="s">
        <v>2162</v>
      </c>
      <c r="R43" s="76"/>
      <c r="S43" s="66"/>
      <c r="T43" s="66"/>
      <c r="U43" s="66"/>
    </row>
    <row r="44" spans="1:21" ht="22.5" customHeight="1" x14ac:dyDescent="0.25">
      <c r="A44" s="115"/>
      <c r="B44" s="115" t="s">
        <v>171</v>
      </c>
      <c r="C44" s="66" t="s">
        <v>1198</v>
      </c>
      <c r="D44" s="66" t="s">
        <v>268</v>
      </c>
      <c r="E44" s="66"/>
      <c r="F44" s="66"/>
      <c r="G44" s="78"/>
      <c r="H44" s="66"/>
      <c r="I44" s="66" t="s">
        <v>2107</v>
      </c>
      <c r="J44" s="66"/>
      <c r="K44" s="78"/>
      <c r="L44" s="66"/>
      <c r="M44" s="66"/>
      <c r="N44" s="66"/>
      <c r="O44" s="66"/>
      <c r="P44" s="66"/>
      <c r="Q44" s="76" t="s">
        <v>2163</v>
      </c>
      <c r="R44" s="76"/>
      <c r="S44" s="66"/>
      <c r="T44" s="66"/>
      <c r="U44" s="66"/>
    </row>
    <row r="45" spans="1:21" ht="22.5" customHeight="1" x14ac:dyDescent="0.25">
      <c r="A45" s="115"/>
      <c r="B45" s="115" t="s">
        <v>172</v>
      </c>
      <c r="C45" s="66" t="s">
        <v>1199</v>
      </c>
      <c r="D45" s="66" t="s">
        <v>269</v>
      </c>
      <c r="E45" s="66"/>
      <c r="F45" s="66"/>
      <c r="G45" s="78"/>
      <c r="H45" s="66"/>
      <c r="I45" s="66" t="s">
        <v>2107</v>
      </c>
      <c r="J45" s="66"/>
      <c r="K45" s="78"/>
      <c r="L45" s="66"/>
      <c r="M45" s="66"/>
      <c r="N45" s="66"/>
      <c r="O45" s="66"/>
      <c r="P45" s="66"/>
      <c r="Q45" s="76" t="s">
        <v>2164</v>
      </c>
      <c r="R45" s="76"/>
      <c r="S45" s="66"/>
      <c r="T45" s="66"/>
      <c r="U45" s="66"/>
    </row>
    <row r="46" spans="1:21" ht="22.5" customHeight="1" x14ac:dyDescent="0.25">
      <c r="A46" s="115"/>
      <c r="B46" s="115" t="s">
        <v>173</v>
      </c>
      <c r="C46" s="66" t="s">
        <v>1200</v>
      </c>
      <c r="D46" s="66" t="s">
        <v>270</v>
      </c>
      <c r="E46" s="66"/>
      <c r="F46" s="66"/>
      <c r="G46" s="78"/>
      <c r="H46" s="66"/>
      <c r="I46" s="66" t="s">
        <v>2107</v>
      </c>
      <c r="J46" s="66"/>
      <c r="K46" s="78"/>
      <c r="L46" s="66"/>
      <c r="M46" s="66"/>
      <c r="N46" s="66"/>
      <c r="O46" s="66"/>
      <c r="P46" s="66"/>
      <c r="Q46" s="76" t="s">
        <v>2165</v>
      </c>
      <c r="R46" s="76"/>
      <c r="S46" s="66"/>
      <c r="T46" s="66"/>
      <c r="U46" s="66"/>
    </row>
    <row r="47" spans="1:21" ht="22.5" customHeight="1" x14ac:dyDescent="0.25">
      <c r="A47" s="115"/>
      <c r="B47" s="115" t="s">
        <v>174</v>
      </c>
      <c r="C47" s="66" t="s">
        <v>1201</v>
      </c>
      <c r="D47" s="66" t="s">
        <v>271</v>
      </c>
      <c r="E47" s="66"/>
      <c r="F47" s="66"/>
      <c r="G47" s="78"/>
      <c r="H47" s="66"/>
      <c r="I47" s="66" t="s">
        <v>2107</v>
      </c>
      <c r="J47" s="66"/>
      <c r="K47" s="78"/>
      <c r="L47" s="66"/>
      <c r="M47" s="66"/>
      <c r="N47" s="66"/>
      <c r="O47" s="66"/>
      <c r="P47" s="66"/>
      <c r="Q47" s="76" t="s">
        <v>2166</v>
      </c>
      <c r="R47" s="76"/>
      <c r="S47" s="66"/>
      <c r="T47" s="66"/>
      <c r="U47" s="66"/>
    </row>
    <row r="48" spans="1:21" ht="22.5" customHeight="1" x14ac:dyDescent="0.25">
      <c r="A48" s="115"/>
      <c r="B48" s="115" t="s">
        <v>175</v>
      </c>
      <c r="C48" s="66" t="s">
        <v>1202</v>
      </c>
      <c r="D48" s="66" t="s">
        <v>272</v>
      </c>
      <c r="E48" s="66"/>
      <c r="F48" s="66"/>
      <c r="G48" s="78"/>
      <c r="H48" s="66"/>
      <c r="I48" s="66" t="s">
        <v>2107</v>
      </c>
      <c r="J48" s="66"/>
      <c r="K48" s="78"/>
      <c r="L48" s="66"/>
      <c r="M48" s="66"/>
      <c r="N48" s="66"/>
      <c r="O48" s="66"/>
      <c r="P48" s="66"/>
      <c r="Q48" s="76" t="s">
        <v>2167</v>
      </c>
      <c r="R48" s="76"/>
      <c r="S48" s="66"/>
      <c r="T48" s="66"/>
      <c r="U48" s="66"/>
    </row>
    <row r="49" spans="1:21" ht="22.5" customHeight="1" x14ac:dyDescent="0.25">
      <c r="A49" s="115"/>
      <c r="B49" s="115" t="s">
        <v>176</v>
      </c>
      <c r="C49" s="66" t="s">
        <v>1203</v>
      </c>
      <c r="D49" s="66" t="s">
        <v>273</v>
      </c>
      <c r="E49" s="66"/>
      <c r="F49" s="66"/>
      <c r="G49" s="78"/>
      <c r="H49" s="66"/>
      <c r="I49" s="66" t="s">
        <v>2107</v>
      </c>
      <c r="J49" s="66"/>
      <c r="K49" s="78"/>
      <c r="L49" s="66"/>
      <c r="M49" s="66"/>
      <c r="N49" s="66"/>
      <c r="O49" s="66"/>
      <c r="P49" s="66"/>
      <c r="Q49" s="76" t="s">
        <v>2168</v>
      </c>
      <c r="R49" s="76"/>
      <c r="S49" s="66"/>
      <c r="T49" s="66"/>
      <c r="U49" s="66"/>
    </row>
    <row r="50" spans="1:21" ht="22.5" customHeight="1" x14ac:dyDescent="0.25">
      <c r="A50" s="115"/>
      <c r="B50" s="115" t="s">
        <v>177</v>
      </c>
      <c r="C50" s="66" t="s">
        <v>1204</v>
      </c>
      <c r="D50" s="66" t="s">
        <v>274</v>
      </c>
      <c r="E50" s="66"/>
      <c r="F50" s="66"/>
      <c r="G50" s="78"/>
      <c r="H50" s="66"/>
      <c r="I50" s="66" t="s">
        <v>2107</v>
      </c>
      <c r="J50" s="66"/>
      <c r="K50" s="78"/>
      <c r="L50" s="66"/>
      <c r="M50" s="66"/>
      <c r="N50" s="66"/>
      <c r="O50" s="66"/>
      <c r="P50" s="66"/>
      <c r="Q50" s="76" t="s">
        <v>2169</v>
      </c>
      <c r="R50" s="76"/>
      <c r="S50" s="66"/>
      <c r="T50" s="66"/>
      <c r="U50" s="66"/>
    </row>
    <row r="51" spans="1:21" ht="22.5" customHeight="1" x14ac:dyDescent="0.25">
      <c r="A51" s="115"/>
      <c r="B51" s="115" t="s">
        <v>178</v>
      </c>
      <c r="C51" s="66" t="s">
        <v>1205</v>
      </c>
      <c r="D51" s="66" t="s">
        <v>275</v>
      </c>
      <c r="E51" s="66"/>
      <c r="F51" s="66"/>
      <c r="G51" s="78"/>
      <c r="H51" s="66"/>
      <c r="I51" s="66" t="s">
        <v>2107</v>
      </c>
      <c r="J51" s="66"/>
      <c r="K51" s="78"/>
      <c r="L51" s="66"/>
      <c r="M51" s="66"/>
      <c r="N51" s="66"/>
      <c r="O51" s="66"/>
      <c r="P51" s="66"/>
      <c r="Q51" s="76" t="s">
        <v>2170</v>
      </c>
      <c r="R51" s="76"/>
      <c r="S51" s="66"/>
      <c r="T51" s="66"/>
      <c r="U51" s="66"/>
    </row>
    <row r="52" spans="1:21" ht="22.5" customHeight="1" x14ac:dyDescent="0.25">
      <c r="A52" s="115"/>
      <c r="B52" s="115" t="s">
        <v>179</v>
      </c>
      <c r="C52" s="66" t="s">
        <v>1206</v>
      </c>
      <c r="D52" s="66" t="s">
        <v>276</v>
      </c>
      <c r="E52" s="66"/>
      <c r="F52" s="66"/>
      <c r="G52" s="78" t="s">
        <v>2099</v>
      </c>
      <c r="H52" s="66" t="s">
        <v>58</v>
      </c>
      <c r="I52" s="66" t="s">
        <v>2107</v>
      </c>
      <c r="J52" s="66"/>
      <c r="K52" s="78"/>
      <c r="L52" s="66"/>
      <c r="M52" s="66"/>
      <c r="N52" s="66"/>
      <c r="O52" s="66"/>
      <c r="P52" s="66"/>
      <c r="Q52" s="76" t="s">
        <v>2171</v>
      </c>
      <c r="R52" s="76"/>
      <c r="S52" s="66"/>
      <c r="T52" s="66"/>
      <c r="U52" s="66"/>
    </row>
    <row r="53" spans="1:21" ht="22.5" customHeight="1" x14ac:dyDescent="0.25">
      <c r="A53" s="115"/>
      <c r="B53" s="115" t="s">
        <v>180</v>
      </c>
      <c r="C53" s="66" t="s">
        <v>1207</v>
      </c>
      <c r="D53" s="66" t="s">
        <v>277</v>
      </c>
      <c r="E53" s="66"/>
      <c r="F53" s="66"/>
      <c r="G53" s="78" t="s">
        <v>2100</v>
      </c>
      <c r="H53" s="66" t="s">
        <v>2101</v>
      </c>
      <c r="I53" s="66" t="s">
        <v>2107</v>
      </c>
      <c r="J53" s="66"/>
      <c r="K53" s="78"/>
      <c r="L53" s="66"/>
      <c r="M53" s="66"/>
      <c r="N53" s="66"/>
      <c r="O53" s="66"/>
      <c r="P53" s="66"/>
      <c r="Q53" s="76" t="s">
        <v>2172</v>
      </c>
      <c r="R53" s="76"/>
      <c r="S53" s="66"/>
      <c r="T53" s="66"/>
      <c r="U53" s="66"/>
    </row>
    <row r="54" spans="1:21" ht="22.5" customHeight="1" x14ac:dyDescent="0.25">
      <c r="A54" s="115"/>
      <c r="B54" s="115" t="s">
        <v>181</v>
      </c>
      <c r="C54" s="66" t="s">
        <v>1208</v>
      </c>
      <c r="D54" s="66" t="s">
        <v>278</v>
      </c>
      <c r="E54" s="66"/>
      <c r="F54" s="66"/>
      <c r="G54" s="78" t="s">
        <v>2102</v>
      </c>
      <c r="H54" s="66" t="s">
        <v>58</v>
      </c>
      <c r="I54" s="66" t="s">
        <v>2107</v>
      </c>
      <c r="J54" s="66"/>
      <c r="K54" s="78"/>
      <c r="L54" s="66"/>
      <c r="M54" s="66"/>
      <c r="N54" s="66"/>
      <c r="O54" s="66"/>
      <c r="P54" s="66"/>
      <c r="Q54" s="76" t="s">
        <v>2173</v>
      </c>
      <c r="R54" s="76"/>
      <c r="S54" s="66"/>
      <c r="T54" s="66"/>
      <c r="U54" s="66"/>
    </row>
    <row r="55" spans="1:21" ht="22.5" customHeight="1" x14ac:dyDescent="0.25">
      <c r="A55" s="115"/>
      <c r="B55" s="115" t="s">
        <v>182</v>
      </c>
      <c r="C55" s="66" t="s">
        <v>1209</v>
      </c>
      <c r="D55" s="66" t="s">
        <v>279</v>
      </c>
      <c r="E55" s="66"/>
      <c r="F55" s="66"/>
      <c r="G55" s="78" t="s">
        <v>2103</v>
      </c>
      <c r="H55" s="66" t="s">
        <v>58</v>
      </c>
      <c r="I55" s="66" t="s">
        <v>2107</v>
      </c>
      <c r="J55" s="66"/>
      <c r="K55" s="78"/>
      <c r="L55" s="66"/>
      <c r="M55" s="66"/>
      <c r="N55" s="66"/>
      <c r="O55" s="66"/>
      <c r="P55" s="66"/>
      <c r="Q55" s="76" t="s">
        <v>2174</v>
      </c>
      <c r="R55" s="76"/>
      <c r="S55" s="66"/>
      <c r="T55" s="66"/>
      <c r="U55" s="66"/>
    </row>
    <row r="56" spans="1:21" ht="22.5" customHeight="1" x14ac:dyDescent="0.25">
      <c r="A56" s="115"/>
      <c r="B56" s="115" t="s">
        <v>183</v>
      </c>
      <c r="C56" s="66" t="s">
        <v>1210</v>
      </c>
      <c r="D56" s="66" t="s">
        <v>280</v>
      </c>
      <c r="E56" s="66"/>
      <c r="F56" s="66"/>
      <c r="G56" s="78" t="s">
        <v>2104</v>
      </c>
      <c r="H56" s="66" t="s">
        <v>58</v>
      </c>
      <c r="I56" s="66" t="s">
        <v>2107</v>
      </c>
      <c r="J56" s="66"/>
      <c r="K56" s="78"/>
      <c r="L56" s="66"/>
      <c r="M56" s="66"/>
      <c r="N56" s="66"/>
      <c r="O56" s="66"/>
      <c r="P56" s="66"/>
      <c r="Q56" s="76" t="s">
        <v>2175</v>
      </c>
      <c r="R56" s="76"/>
      <c r="S56" s="66"/>
      <c r="T56" s="66"/>
      <c r="U56" s="66"/>
    </row>
    <row r="57" spans="1:21" ht="22.5" customHeight="1" x14ac:dyDescent="0.25">
      <c r="A57" s="115"/>
      <c r="B57" s="115" t="s">
        <v>184</v>
      </c>
      <c r="C57" s="66" t="s">
        <v>1211</v>
      </c>
      <c r="D57" s="66" t="s">
        <v>281</v>
      </c>
      <c r="E57" s="66"/>
      <c r="F57" s="66"/>
      <c r="G57" s="78"/>
      <c r="H57" s="66"/>
      <c r="I57" s="66" t="s">
        <v>2107</v>
      </c>
      <c r="J57" s="66"/>
      <c r="K57" s="78"/>
      <c r="L57" s="66"/>
      <c r="M57" s="66"/>
      <c r="N57" s="66"/>
      <c r="O57" s="66"/>
      <c r="P57" s="66"/>
      <c r="Q57" s="76" t="s">
        <v>2176</v>
      </c>
      <c r="R57" s="76"/>
      <c r="S57" s="66"/>
      <c r="T57" s="66"/>
      <c r="U57" s="66"/>
    </row>
    <row r="58" spans="1:21" ht="22.5" customHeight="1" x14ac:dyDescent="0.25">
      <c r="A58" s="115"/>
      <c r="B58" s="115" t="s">
        <v>185</v>
      </c>
      <c r="C58" s="66" t="s">
        <v>1212</v>
      </c>
      <c r="D58" s="66" t="s">
        <v>282</v>
      </c>
      <c r="E58" s="66"/>
      <c r="F58" s="66"/>
      <c r="G58" s="78"/>
      <c r="H58" s="66"/>
      <c r="I58" s="66" t="s">
        <v>2112</v>
      </c>
      <c r="J58" s="66"/>
      <c r="K58" s="78"/>
      <c r="L58" s="66"/>
      <c r="M58" s="66"/>
      <c r="N58" s="66"/>
      <c r="O58" s="66"/>
      <c r="P58" s="66"/>
      <c r="Q58" s="76" t="s">
        <v>2177</v>
      </c>
      <c r="R58" s="76"/>
      <c r="S58" s="66"/>
      <c r="T58" s="66"/>
      <c r="U58" s="66"/>
    </row>
    <row r="59" spans="1:21" ht="22.5" customHeight="1" x14ac:dyDescent="0.25">
      <c r="A59" s="115"/>
      <c r="B59" s="115" t="s">
        <v>186</v>
      </c>
      <c r="C59" s="66" t="s">
        <v>1213</v>
      </c>
      <c r="D59" s="66" t="s">
        <v>283</v>
      </c>
      <c r="E59" s="66"/>
      <c r="F59" s="66"/>
      <c r="G59" s="78"/>
      <c r="H59" s="66"/>
      <c r="I59" s="66" t="s">
        <v>2112</v>
      </c>
      <c r="J59" s="66"/>
      <c r="K59" s="78"/>
      <c r="L59" s="66"/>
      <c r="M59" s="66"/>
      <c r="N59" s="66"/>
      <c r="O59" s="66"/>
      <c r="P59" s="66"/>
      <c r="Q59" s="76" t="s">
        <v>2178</v>
      </c>
      <c r="R59" s="76"/>
      <c r="S59" s="66"/>
      <c r="T59" s="66"/>
      <c r="U59" s="66"/>
    </row>
    <row r="60" spans="1:21" ht="22.5" customHeight="1" x14ac:dyDescent="0.25">
      <c r="A60" s="115"/>
      <c r="B60" s="115" t="s">
        <v>187</v>
      </c>
      <c r="C60" s="66" t="s">
        <v>1214</v>
      </c>
      <c r="D60" s="66" t="s">
        <v>284</v>
      </c>
      <c r="E60" s="66"/>
      <c r="F60" s="66"/>
      <c r="G60" s="78"/>
      <c r="H60" s="66"/>
      <c r="I60" s="66" t="s">
        <v>2112</v>
      </c>
      <c r="J60" s="66"/>
      <c r="K60" s="78"/>
      <c r="L60" s="66"/>
      <c r="M60" s="66"/>
      <c r="N60" s="66"/>
      <c r="O60" s="66"/>
      <c r="P60" s="66"/>
      <c r="Q60" s="76" t="s">
        <v>2179</v>
      </c>
      <c r="R60" s="76"/>
      <c r="S60" s="66"/>
      <c r="T60" s="66"/>
      <c r="U60" s="66"/>
    </row>
    <row r="61" spans="1:21" ht="22.5" customHeight="1" x14ac:dyDescent="0.25">
      <c r="A61" s="115"/>
      <c r="B61" s="115" t="s">
        <v>188</v>
      </c>
      <c r="C61" s="66" t="s">
        <v>1215</v>
      </c>
      <c r="D61" s="66" t="s">
        <v>285</v>
      </c>
      <c r="E61" s="66"/>
      <c r="F61" s="66"/>
      <c r="G61" s="78"/>
      <c r="H61" s="66"/>
      <c r="I61" s="66" t="s">
        <v>2112</v>
      </c>
      <c r="J61" s="66"/>
      <c r="K61" s="78"/>
      <c r="L61" s="66"/>
      <c r="M61" s="66"/>
      <c r="N61" s="66"/>
      <c r="O61" s="66"/>
      <c r="P61" s="66"/>
      <c r="Q61" s="76" t="s">
        <v>2180</v>
      </c>
      <c r="R61" s="76"/>
      <c r="S61" s="66"/>
      <c r="T61" s="66"/>
      <c r="U61" s="66"/>
    </row>
    <row r="62" spans="1:21" ht="22.5" customHeight="1" x14ac:dyDescent="0.25">
      <c r="A62" s="115"/>
      <c r="B62" s="115" t="s">
        <v>189</v>
      </c>
      <c r="C62" s="66" t="s">
        <v>1216</v>
      </c>
      <c r="D62" s="66" t="s">
        <v>286</v>
      </c>
      <c r="E62" s="66"/>
      <c r="F62" s="66"/>
      <c r="G62" s="78"/>
      <c r="H62" s="66"/>
      <c r="I62" s="66" t="s">
        <v>2112</v>
      </c>
      <c r="J62" s="66"/>
      <c r="K62" s="78"/>
      <c r="L62" s="66"/>
      <c r="M62" s="66"/>
      <c r="N62" s="66"/>
      <c r="O62" s="66"/>
      <c r="P62" s="66"/>
      <c r="Q62" s="76" t="s">
        <v>2181</v>
      </c>
      <c r="R62" s="76"/>
      <c r="S62" s="66"/>
      <c r="T62" s="66"/>
      <c r="U62" s="66"/>
    </row>
    <row r="63" spans="1:21" ht="22.5" customHeight="1" x14ac:dyDescent="0.25">
      <c r="A63" s="115"/>
      <c r="B63" s="115" t="s">
        <v>190</v>
      </c>
      <c r="C63" s="66" t="s">
        <v>1217</v>
      </c>
      <c r="D63" s="66" t="s">
        <v>287</v>
      </c>
      <c r="E63" s="66"/>
      <c r="F63" s="66"/>
      <c r="G63" s="78"/>
      <c r="H63" s="66"/>
      <c r="I63" s="66" t="s">
        <v>2112</v>
      </c>
      <c r="J63" s="66"/>
      <c r="K63" s="78"/>
      <c r="L63" s="66"/>
      <c r="M63" s="66"/>
      <c r="N63" s="66"/>
      <c r="O63" s="66"/>
      <c r="P63" s="66"/>
      <c r="Q63" s="76" t="s">
        <v>2182</v>
      </c>
      <c r="R63" s="76"/>
      <c r="S63" s="66"/>
      <c r="T63" s="66"/>
      <c r="U63" s="66"/>
    </row>
    <row r="64" spans="1:21" ht="22.5" customHeight="1" x14ac:dyDescent="0.25">
      <c r="A64" s="115"/>
      <c r="B64" s="115" t="s">
        <v>191</v>
      </c>
      <c r="C64" s="66" t="s">
        <v>1218</v>
      </c>
      <c r="D64" s="66" t="s">
        <v>288</v>
      </c>
      <c r="E64" s="66"/>
      <c r="F64" s="66"/>
      <c r="G64" s="78"/>
      <c r="H64" s="66"/>
      <c r="I64" s="66" t="s">
        <v>2112</v>
      </c>
      <c r="J64" s="66"/>
      <c r="K64" s="78"/>
      <c r="L64" s="66"/>
      <c r="M64" s="66"/>
      <c r="N64" s="66"/>
      <c r="O64" s="66"/>
      <c r="P64" s="66"/>
      <c r="Q64" s="76" t="s">
        <v>2183</v>
      </c>
      <c r="R64" s="76"/>
      <c r="S64" s="66"/>
      <c r="T64" s="66"/>
      <c r="U64" s="66"/>
    </row>
    <row r="65" spans="1:21" ht="22.5" customHeight="1" x14ac:dyDescent="0.25">
      <c r="A65" s="115"/>
      <c r="B65" s="115" t="s">
        <v>192</v>
      </c>
      <c r="C65" s="66" t="s">
        <v>1219</v>
      </c>
      <c r="D65" s="66" t="s">
        <v>289</v>
      </c>
      <c r="E65" s="66"/>
      <c r="F65" s="66"/>
      <c r="G65" s="78"/>
      <c r="H65" s="66"/>
      <c r="I65" s="66" t="s">
        <v>2112</v>
      </c>
      <c r="J65" s="66"/>
      <c r="K65" s="78"/>
      <c r="L65" s="66"/>
      <c r="M65" s="66"/>
      <c r="N65" s="66"/>
      <c r="O65" s="66"/>
      <c r="P65" s="66"/>
      <c r="Q65" s="76"/>
      <c r="R65" s="76"/>
      <c r="S65" s="66"/>
      <c r="T65" s="66"/>
      <c r="U65" s="66"/>
    </row>
    <row r="66" spans="1:21" ht="22.5" customHeight="1" x14ac:dyDescent="0.25">
      <c r="A66" s="115"/>
      <c r="B66" s="115" t="s">
        <v>165</v>
      </c>
      <c r="C66" s="66" t="s">
        <v>1220</v>
      </c>
      <c r="D66" s="66" t="s">
        <v>2958</v>
      </c>
      <c r="E66" s="66"/>
      <c r="F66" s="66"/>
      <c r="G66" s="78"/>
      <c r="H66" s="66"/>
      <c r="I66" s="66" t="s">
        <v>2112</v>
      </c>
      <c r="J66" s="66"/>
      <c r="K66" s="78"/>
      <c r="L66" s="66"/>
      <c r="M66" s="66"/>
      <c r="N66" s="66"/>
      <c r="O66" s="66"/>
      <c r="P66" s="66"/>
      <c r="Q66" s="76" t="s">
        <v>2184</v>
      </c>
      <c r="R66" s="76"/>
      <c r="S66" s="66"/>
      <c r="T66" s="66"/>
      <c r="U66" s="66"/>
    </row>
    <row r="67" spans="1:21" ht="22.5" customHeight="1" x14ac:dyDescent="0.25">
      <c r="A67" s="115"/>
      <c r="B67" s="115" t="s">
        <v>166</v>
      </c>
      <c r="C67" s="66" t="s">
        <v>1221</v>
      </c>
      <c r="D67" s="66" t="s">
        <v>290</v>
      </c>
      <c r="E67" s="66"/>
      <c r="F67" s="66"/>
      <c r="G67" s="78"/>
      <c r="H67" s="66"/>
      <c r="I67" s="66" t="s">
        <v>2112</v>
      </c>
      <c r="J67" s="66"/>
      <c r="K67" s="78"/>
      <c r="L67" s="66"/>
      <c r="M67" s="66"/>
      <c r="N67" s="66"/>
      <c r="O67" s="66"/>
      <c r="P67" s="66"/>
      <c r="Q67" s="76" t="s">
        <v>2185</v>
      </c>
      <c r="R67" s="76"/>
      <c r="S67" s="66"/>
      <c r="T67" s="66"/>
      <c r="U67" s="66"/>
    </row>
    <row r="68" spans="1:21" ht="22.5" customHeight="1" x14ac:dyDescent="0.25">
      <c r="A68" s="115"/>
      <c r="B68" s="115" t="s">
        <v>167</v>
      </c>
      <c r="C68" s="66" t="s">
        <v>1222</v>
      </c>
      <c r="D68" s="66" t="s">
        <v>291</v>
      </c>
      <c r="E68" s="66"/>
      <c r="F68" s="66"/>
      <c r="G68" s="78"/>
      <c r="H68" s="66"/>
      <c r="I68" s="66" t="s">
        <v>2112</v>
      </c>
      <c r="J68" s="66"/>
      <c r="K68" s="78"/>
      <c r="L68" s="66"/>
      <c r="M68" s="66"/>
      <c r="N68" s="66"/>
      <c r="O68" s="66"/>
      <c r="P68" s="66"/>
      <c r="Q68" s="76" t="s">
        <v>2186</v>
      </c>
      <c r="R68" s="76"/>
      <c r="S68" s="66"/>
      <c r="T68" s="66"/>
      <c r="U68" s="66"/>
    </row>
    <row r="69" spans="1:21" ht="22.5" customHeight="1" x14ac:dyDescent="0.25">
      <c r="A69" s="115"/>
      <c r="B69" s="115" t="s">
        <v>168</v>
      </c>
      <c r="C69" s="66" t="s">
        <v>1223</v>
      </c>
      <c r="D69" s="66" t="s">
        <v>292</v>
      </c>
      <c r="E69" s="66"/>
      <c r="F69" s="66"/>
      <c r="G69" s="78"/>
      <c r="H69" s="66"/>
      <c r="I69" s="66" t="s">
        <v>2112</v>
      </c>
      <c r="J69" s="66"/>
      <c r="K69" s="78"/>
      <c r="L69" s="66"/>
      <c r="M69" s="66"/>
      <c r="N69" s="66"/>
      <c r="O69" s="66"/>
      <c r="P69" s="66"/>
      <c r="Q69" s="76" t="s">
        <v>2187</v>
      </c>
      <c r="R69" s="76"/>
      <c r="S69" s="66"/>
      <c r="T69" s="66"/>
      <c r="U69" s="66"/>
    </row>
    <row r="70" spans="1:21" ht="22.5" customHeight="1" x14ac:dyDescent="0.25">
      <c r="A70" s="115"/>
      <c r="B70" s="115" t="s">
        <v>169</v>
      </c>
      <c r="C70" s="66" t="s">
        <v>1224</v>
      </c>
      <c r="D70" s="66" t="s">
        <v>293</v>
      </c>
      <c r="E70" s="66"/>
      <c r="F70" s="66"/>
      <c r="G70" s="78"/>
      <c r="H70" s="66"/>
      <c r="I70" s="66" t="s">
        <v>2112</v>
      </c>
      <c r="J70" s="66"/>
      <c r="K70" s="78"/>
      <c r="L70" s="66"/>
      <c r="M70" s="66"/>
      <c r="N70" s="66"/>
      <c r="O70" s="66"/>
      <c r="P70" s="66"/>
      <c r="Q70" s="76" t="s">
        <v>2188</v>
      </c>
      <c r="R70" s="76"/>
      <c r="S70" s="66"/>
      <c r="T70" s="66"/>
      <c r="U70" s="66"/>
    </row>
    <row r="71" spans="1:21" ht="22.5" customHeight="1" x14ac:dyDescent="0.25">
      <c r="A71" s="115"/>
      <c r="B71" s="115" t="s">
        <v>170</v>
      </c>
      <c r="C71" s="66" t="s">
        <v>1225</v>
      </c>
      <c r="D71" s="66" t="s">
        <v>294</v>
      </c>
      <c r="E71" s="66"/>
      <c r="F71" s="66"/>
      <c r="G71" s="78"/>
      <c r="H71" s="66"/>
      <c r="I71" s="66" t="s">
        <v>2112</v>
      </c>
      <c r="J71" s="66"/>
      <c r="K71" s="78"/>
      <c r="L71" s="66"/>
      <c r="M71" s="66"/>
      <c r="N71" s="66"/>
      <c r="O71" s="66"/>
      <c r="P71" s="66"/>
      <c r="Q71" s="76" t="s">
        <v>2189</v>
      </c>
      <c r="R71" s="76"/>
      <c r="S71" s="66"/>
      <c r="T71" s="66"/>
      <c r="U71" s="66"/>
    </row>
    <row r="72" spans="1:21" ht="22.5" customHeight="1" x14ac:dyDescent="0.25">
      <c r="A72" s="115"/>
      <c r="B72" s="115" t="s">
        <v>193</v>
      </c>
      <c r="C72" s="66" t="s">
        <v>1226</v>
      </c>
      <c r="D72" s="66" t="s">
        <v>295</v>
      </c>
      <c r="E72" s="66"/>
      <c r="F72" s="66"/>
      <c r="G72" s="78"/>
      <c r="H72" s="66"/>
      <c r="I72" s="66" t="s">
        <v>2112</v>
      </c>
      <c r="J72" s="66"/>
      <c r="K72" s="78"/>
      <c r="L72" s="66"/>
      <c r="M72" s="66"/>
      <c r="N72" s="66"/>
      <c r="O72" s="66"/>
      <c r="P72" s="66"/>
      <c r="Q72" s="76" t="s">
        <v>2190</v>
      </c>
      <c r="R72" s="76"/>
      <c r="S72" s="66"/>
      <c r="T72" s="66"/>
      <c r="U72" s="66"/>
    </row>
    <row r="73" spans="1:21" ht="22.5" customHeight="1" x14ac:dyDescent="0.25">
      <c r="A73" s="115"/>
      <c r="B73" s="115" t="s">
        <v>194</v>
      </c>
      <c r="C73" s="66" t="s">
        <v>1227</v>
      </c>
      <c r="D73" s="66" t="s">
        <v>296</v>
      </c>
      <c r="E73" s="66"/>
      <c r="F73" s="66"/>
      <c r="G73" s="78"/>
      <c r="H73" s="66"/>
      <c r="I73" s="66" t="s">
        <v>2112</v>
      </c>
      <c r="J73" s="66"/>
      <c r="K73" s="78"/>
      <c r="L73" s="66"/>
      <c r="M73" s="66"/>
      <c r="N73" s="66"/>
      <c r="O73" s="66"/>
      <c r="P73" s="66"/>
      <c r="Q73" s="76" t="s">
        <v>2191</v>
      </c>
      <c r="R73" s="76"/>
      <c r="S73" s="66"/>
      <c r="T73" s="66"/>
      <c r="U73" s="66"/>
    </row>
    <row r="74" spans="1:21" ht="22.5" customHeight="1" x14ac:dyDescent="0.25">
      <c r="A74" s="115"/>
      <c r="B74" s="115" t="s">
        <v>195</v>
      </c>
      <c r="C74" s="66" t="s">
        <v>1228</v>
      </c>
      <c r="D74" s="66" t="s">
        <v>297</v>
      </c>
      <c r="E74" s="66"/>
      <c r="F74" s="66"/>
      <c r="G74" s="78"/>
      <c r="H74" s="66"/>
      <c r="I74" s="66" t="s">
        <v>2112</v>
      </c>
      <c r="J74" s="66"/>
      <c r="K74" s="78"/>
      <c r="L74" s="66"/>
      <c r="M74" s="66"/>
      <c r="N74" s="66"/>
      <c r="O74" s="66"/>
      <c r="P74" s="66"/>
      <c r="Q74" s="76" t="s">
        <v>2192</v>
      </c>
      <c r="R74" s="76"/>
      <c r="S74" s="66"/>
      <c r="T74" s="66"/>
      <c r="U74" s="66"/>
    </row>
    <row r="75" spans="1:21" ht="22.5" customHeight="1" x14ac:dyDescent="0.25">
      <c r="A75" s="115"/>
      <c r="B75" s="115" t="s">
        <v>196</v>
      </c>
      <c r="C75" s="66" t="s">
        <v>1229</v>
      </c>
      <c r="D75" s="66" t="s">
        <v>298</v>
      </c>
      <c r="E75" s="66"/>
      <c r="F75" s="66"/>
      <c r="G75" s="78"/>
      <c r="H75" s="66"/>
      <c r="I75" s="66" t="s">
        <v>2112</v>
      </c>
      <c r="J75" s="66"/>
      <c r="K75" s="78"/>
      <c r="L75" s="66"/>
      <c r="M75" s="66"/>
      <c r="N75" s="66"/>
      <c r="O75" s="66"/>
      <c r="P75" s="66"/>
      <c r="Q75" s="76" t="s">
        <v>2193</v>
      </c>
      <c r="R75" s="76"/>
      <c r="S75" s="66"/>
      <c r="T75" s="66"/>
      <c r="U75" s="66"/>
    </row>
    <row r="76" spans="1:21" ht="22.5" customHeight="1" x14ac:dyDescent="0.25">
      <c r="A76" s="115"/>
      <c r="B76" s="115" t="s">
        <v>197</v>
      </c>
      <c r="C76" s="66" t="s">
        <v>1230</v>
      </c>
      <c r="D76" s="66" t="s">
        <v>299</v>
      </c>
      <c r="E76" s="66"/>
      <c r="F76" s="66"/>
      <c r="G76" s="78"/>
      <c r="H76" s="66"/>
      <c r="I76" s="66" t="s">
        <v>2112</v>
      </c>
      <c r="J76" s="66"/>
      <c r="K76" s="78"/>
      <c r="L76" s="66"/>
      <c r="M76" s="66"/>
      <c r="N76" s="66"/>
      <c r="O76" s="66"/>
      <c r="P76" s="66"/>
      <c r="Q76" s="76" t="s">
        <v>2194</v>
      </c>
      <c r="R76" s="76"/>
      <c r="S76" s="66"/>
      <c r="T76" s="66"/>
      <c r="U76" s="66"/>
    </row>
    <row r="77" spans="1:21" ht="22.5" customHeight="1" x14ac:dyDescent="0.25">
      <c r="A77" s="115"/>
      <c r="B77" s="115" t="s">
        <v>198</v>
      </c>
      <c r="C77" s="66" t="s">
        <v>1231</v>
      </c>
      <c r="D77" s="66" t="s">
        <v>300</v>
      </c>
      <c r="E77" s="66"/>
      <c r="F77" s="66"/>
      <c r="G77" s="78"/>
      <c r="H77" s="66"/>
      <c r="I77" s="66" t="s">
        <v>2112</v>
      </c>
      <c r="J77" s="66"/>
      <c r="K77" s="78"/>
      <c r="L77" s="66"/>
      <c r="M77" s="66"/>
      <c r="N77" s="66"/>
      <c r="O77" s="66"/>
      <c r="P77" s="66"/>
      <c r="Q77" s="76" t="s">
        <v>2195</v>
      </c>
      <c r="R77" s="76"/>
      <c r="S77" s="66"/>
      <c r="T77" s="66"/>
      <c r="U77" s="66"/>
    </row>
    <row r="78" spans="1:21" ht="22.5" customHeight="1" x14ac:dyDescent="0.25">
      <c r="A78" s="115"/>
      <c r="B78" s="115" t="s">
        <v>199</v>
      </c>
      <c r="C78" s="66" t="s">
        <v>1232</v>
      </c>
      <c r="D78" s="66" t="s">
        <v>301</v>
      </c>
      <c r="E78" s="66"/>
      <c r="F78" s="66"/>
      <c r="G78" s="78"/>
      <c r="H78" s="66"/>
      <c r="I78" s="66" t="s">
        <v>2112</v>
      </c>
      <c r="J78" s="66"/>
      <c r="K78" s="78"/>
      <c r="L78" s="66"/>
      <c r="M78" s="66"/>
      <c r="N78" s="66"/>
      <c r="O78" s="66"/>
      <c r="P78" s="66"/>
      <c r="Q78" s="76" t="s">
        <v>2196</v>
      </c>
      <c r="R78" s="76"/>
      <c r="S78" s="66"/>
      <c r="T78" s="66"/>
      <c r="U78" s="66"/>
    </row>
    <row r="79" spans="1:21" ht="22.5" customHeight="1" x14ac:dyDescent="0.25">
      <c r="A79" s="115"/>
      <c r="B79" s="115" t="s">
        <v>200</v>
      </c>
      <c r="C79" s="66" t="s">
        <v>1233</v>
      </c>
      <c r="D79" s="66" t="s">
        <v>302</v>
      </c>
      <c r="E79" s="66"/>
      <c r="F79" s="66"/>
      <c r="G79" s="78"/>
      <c r="H79" s="66"/>
      <c r="I79" s="66" t="s">
        <v>2112</v>
      </c>
      <c r="J79" s="66"/>
      <c r="K79" s="78"/>
      <c r="L79" s="66"/>
      <c r="M79" s="66"/>
      <c r="N79" s="66"/>
      <c r="O79" s="66"/>
      <c r="P79" s="66"/>
      <c r="Q79" s="76" t="s">
        <v>2197</v>
      </c>
      <c r="R79" s="76"/>
      <c r="S79" s="66"/>
      <c r="T79" s="66"/>
      <c r="U79" s="66"/>
    </row>
    <row r="80" spans="1:21" ht="22.5" customHeight="1" x14ac:dyDescent="0.25">
      <c r="C80" s="66" t="s">
        <v>1234</v>
      </c>
      <c r="D80" s="66" t="s">
        <v>303</v>
      </c>
      <c r="E80" s="66"/>
      <c r="F80" s="66"/>
      <c r="G80" s="78"/>
      <c r="H80" s="66"/>
      <c r="I80" s="66" t="s">
        <v>2112</v>
      </c>
      <c r="J80" s="66"/>
      <c r="K80" s="78"/>
      <c r="L80" s="66"/>
      <c r="M80" s="66"/>
      <c r="N80" s="66"/>
      <c r="O80" s="66"/>
      <c r="P80" s="66"/>
      <c r="Q80" s="76" t="s">
        <v>2198</v>
      </c>
      <c r="R80" s="76"/>
      <c r="S80" s="66"/>
      <c r="T80" s="66"/>
      <c r="U80" s="66"/>
    </row>
    <row r="81" spans="3:21" ht="22.5" customHeight="1" x14ac:dyDescent="0.25">
      <c r="C81" s="66" t="s">
        <v>1235</v>
      </c>
      <c r="D81" s="66" t="s">
        <v>304</v>
      </c>
      <c r="E81" s="66"/>
      <c r="F81" s="66"/>
      <c r="G81" s="78"/>
      <c r="H81" s="66"/>
      <c r="I81" s="66" t="s">
        <v>2112</v>
      </c>
      <c r="J81" s="66"/>
      <c r="K81" s="78"/>
      <c r="L81" s="66"/>
      <c r="M81" s="66"/>
      <c r="N81" s="66"/>
      <c r="O81" s="66"/>
      <c r="P81" s="66"/>
      <c r="Q81" s="76" t="s">
        <v>2199</v>
      </c>
      <c r="R81" s="76"/>
      <c r="S81" s="66"/>
      <c r="T81" s="66"/>
      <c r="U81" s="66"/>
    </row>
    <row r="82" spans="3:21" ht="22.5" customHeight="1" x14ac:dyDescent="0.25">
      <c r="C82" s="66" t="s">
        <v>1236</v>
      </c>
      <c r="D82" s="66" t="s">
        <v>305</v>
      </c>
      <c r="E82" s="66"/>
      <c r="F82" s="66"/>
      <c r="G82" s="78"/>
      <c r="H82" s="66"/>
      <c r="I82" s="66" t="s">
        <v>2112</v>
      </c>
      <c r="J82" s="66"/>
      <c r="K82" s="78"/>
      <c r="L82" s="66"/>
      <c r="M82" s="66"/>
      <c r="N82" s="66"/>
      <c r="O82" s="66"/>
      <c r="P82" s="66"/>
      <c r="Q82" s="76" t="s">
        <v>2200</v>
      </c>
      <c r="R82" s="76"/>
      <c r="S82" s="66"/>
      <c r="T82" s="66"/>
      <c r="U82" s="66"/>
    </row>
    <row r="83" spans="3:21" ht="22.5" customHeight="1" x14ac:dyDescent="0.25">
      <c r="C83" s="66" t="s">
        <v>1237</v>
      </c>
      <c r="D83" s="66" t="s">
        <v>306</v>
      </c>
      <c r="E83" s="66"/>
      <c r="F83" s="66"/>
      <c r="G83" s="78"/>
      <c r="H83" s="66"/>
      <c r="I83" s="66" t="s">
        <v>2112</v>
      </c>
      <c r="J83" s="66"/>
      <c r="K83" s="78"/>
      <c r="L83" s="66"/>
      <c r="M83" s="66"/>
      <c r="N83" s="66"/>
      <c r="O83" s="66"/>
      <c r="P83" s="66"/>
      <c r="Q83" s="76" t="s">
        <v>2201</v>
      </c>
      <c r="R83" s="76"/>
      <c r="S83" s="66"/>
      <c r="T83" s="66"/>
      <c r="U83" s="66"/>
    </row>
    <row r="84" spans="3:21" ht="22.5" customHeight="1" x14ac:dyDescent="0.25">
      <c r="C84" s="66" t="s">
        <v>1238</v>
      </c>
      <c r="D84" s="66" t="s">
        <v>307</v>
      </c>
      <c r="E84" s="66"/>
      <c r="F84" s="66"/>
      <c r="G84" s="78"/>
      <c r="H84" s="66"/>
      <c r="I84" s="66" t="s">
        <v>2112</v>
      </c>
      <c r="J84" s="66"/>
      <c r="K84" s="78"/>
      <c r="L84" s="66"/>
      <c r="M84" s="66"/>
      <c r="N84" s="66"/>
      <c r="O84" s="66"/>
      <c r="P84" s="66"/>
      <c r="Q84" s="76" t="s">
        <v>2202</v>
      </c>
      <c r="R84" s="76"/>
      <c r="S84" s="66"/>
      <c r="T84" s="66"/>
      <c r="U84" s="66"/>
    </row>
    <row r="85" spans="3:21" ht="22.5" customHeight="1" x14ac:dyDescent="0.25">
      <c r="C85" s="66" t="s">
        <v>1239</v>
      </c>
      <c r="D85" s="66" t="s">
        <v>308</v>
      </c>
      <c r="E85" s="66"/>
      <c r="F85" s="66"/>
      <c r="G85" s="78"/>
      <c r="H85" s="66"/>
      <c r="I85" s="66" t="s">
        <v>2112</v>
      </c>
      <c r="J85" s="66"/>
      <c r="K85" s="78"/>
      <c r="L85" s="66"/>
      <c r="M85" s="66"/>
      <c r="N85" s="66"/>
      <c r="O85" s="66"/>
      <c r="P85" s="66"/>
      <c r="Q85" s="76" t="s">
        <v>2203</v>
      </c>
      <c r="R85" s="76"/>
      <c r="S85" s="66"/>
      <c r="T85" s="66"/>
      <c r="U85" s="66"/>
    </row>
    <row r="86" spans="3:21" ht="22.5" customHeight="1" x14ac:dyDescent="0.25">
      <c r="C86" s="66" t="s">
        <v>1240</v>
      </c>
      <c r="D86" s="66" t="s">
        <v>309</v>
      </c>
      <c r="E86" s="66"/>
      <c r="F86" s="66"/>
      <c r="G86" s="78"/>
      <c r="H86" s="66"/>
      <c r="I86" s="66" t="s">
        <v>2112</v>
      </c>
      <c r="J86" s="66"/>
      <c r="K86" s="78"/>
      <c r="L86" s="66"/>
      <c r="M86" s="66"/>
      <c r="N86" s="66"/>
      <c r="O86" s="66"/>
      <c r="P86" s="66"/>
      <c r="Q86" s="76" t="s">
        <v>2204</v>
      </c>
      <c r="R86" s="76"/>
      <c r="S86" s="66"/>
      <c r="T86" s="66"/>
      <c r="U86" s="66"/>
    </row>
    <row r="87" spans="3:21" ht="22.5" customHeight="1" x14ac:dyDescent="0.25">
      <c r="C87" s="66" t="s">
        <v>1241</v>
      </c>
      <c r="D87" s="66" t="s">
        <v>310</v>
      </c>
      <c r="E87" s="66"/>
      <c r="F87" s="66"/>
      <c r="G87" s="78"/>
      <c r="H87" s="66"/>
      <c r="I87" s="66" t="s">
        <v>2112</v>
      </c>
      <c r="J87" s="66"/>
      <c r="K87" s="78"/>
      <c r="L87" s="66"/>
      <c r="M87" s="66"/>
      <c r="N87" s="66"/>
      <c r="O87" s="66"/>
      <c r="P87" s="66"/>
      <c r="Q87" s="76" t="s">
        <v>2205</v>
      </c>
      <c r="R87" s="76"/>
      <c r="S87" s="66"/>
      <c r="T87" s="66"/>
      <c r="U87" s="66"/>
    </row>
    <row r="88" spans="3:21" ht="22.5" customHeight="1" x14ac:dyDescent="0.25">
      <c r="C88" s="66" t="s">
        <v>1242</v>
      </c>
      <c r="D88" s="66" t="s">
        <v>311</v>
      </c>
      <c r="E88" s="66"/>
      <c r="F88" s="66"/>
      <c r="G88" s="78"/>
      <c r="H88" s="66"/>
      <c r="I88" s="66" t="s">
        <v>2112</v>
      </c>
      <c r="J88" s="66"/>
      <c r="K88" s="78"/>
      <c r="L88" s="66"/>
      <c r="M88" s="66"/>
      <c r="N88" s="66"/>
      <c r="O88" s="66"/>
      <c r="P88" s="66"/>
      <c r="Q88" s="76" t="s">
        <v>2206</v>
      </c>
      <c r="R88" s="76"/>
      <c r="S88" s="66"/>
      <c r="T88" s="66"/>
      <c r="U88" s="66"/>
    </row>
    <row r="89" spans="3:21" ht="22.5" customHeight="1" x14ac:dyDescent="0.25">
      <c r="C89" s="66" t="s">
        <v>1243</v>
      </c>
      <c r="D89" s="66" t="s">
        <v>312</v>
      </c>
      <c r="E89" s="66"/>
      <c r="F89" s="66"/>
      <c r="G89" s="78"/>
      <c r="H89" s="66"/>
      <c r="I89" s="66" t="s">
        <v>2112</v>
      </c>
      <c r="J89" s="66"/>
      <c r="K89" s="78"/>
      <c r="L89" s="66"/>
      <c r="M89" s="66"/>
      <c r="N89" s="66"/>
      <c r="O89" s="66"/>
      <c r="P89" s="66"/>
      <c r="Q89" s="76" t="s">
        <v>2207</v>
      </c>
      <c r="R89" s="76"/>
      <c r="S89" s="66"/>
      <c r="T89" s="66"/>
      <c r="U89" s="66"/>
    </row>
    <row r="90" spans="3:21" ht="22.5" customHeight="1" x14ac:dyDescent="0.25">
      <c r="C90" s="66" t="s">
        <v>1244</v>
      </c>
      <c r="D90" s="66" t="s">
        <v>313</v>
      </c>
      <c r="E90" s="66"/>
      <c r="F90" s="66"/>
      <c r="G90" s="78"/>
      <c r="H90" s="66"/>
      <c r="I90" s="66" t="s">
        <v>2112</v>
      </c>
      <c r="J90" s="66"/>
      <c r="K90" s="78"/>
      <c r="L90" s="66"/>
      <c r="M90" s="66"/>
      <c r="N90" s="66"/>
      <c r="O90" s="66"/>
      <c r="P90" s="66"/>
      <c r="Q90" s="76" t="s">
        <v>2208</v>
      </c>
      <c r="R90" s="76"/>
      <c r="S90" s="66"/>
      <c r="T90" s="66"/>
      <c r="U90" s="66"/>
    </row>
    <row r="91" spans="3:21" ht="22.5" customHeight="1" x14ac:dyDescent="0.25">
      <c r="C91" s="66" t="s">
        <v>1245</v>
      </c>
      <c r="D91" s="66" t="s">
        <v>314</v>
      </c>
      <c r="E91" s="66"/>
      <c r="F91" s="66"/>
      <c r="G91" s="78"/>
      <c r="H91" s="66"/>
      <c r="I91" s="66" t="s">
        <v>2112</v>
      </c>
      <c r="J91" s="66"/>
      <c r="K91" s="78"/>
      <c r="L91" s="66"/>
      <c r="M91" s="66"/>
      <c r="N91" s="66"/>
      <c r="O91" s="66"/>
      <c r="P91" s="66"/>
      <c r="Q91" s="76" t="s">
        <v>2209</v>
      </c>
      <c r="R91" s="76"/>
      <c r="S91" s="66"/>
      <c r="T91" s="66"/>
      <c r="U91" s="66"/>
    </row>
    <row r="92" spans="3:21" ht="22.5" customHeight="1" x14ac:dyDescent="0.25">
      <c r="C92" s="66" t="s">
        <v>1246</v>
      </c>
      <c r="D92" s="66" t="s">
        <v>315</v>
      </c>
      <c r="E92" s="66"/>
      <c r="F92" s="66"/>
      <c r="G92" s="78"/>
      <c r="H92" s="66"/>
      <c r="I92" s="66" t="s">
        <v>2112</v>
      </c>
      <c r="J92" s="66"/>
      <c r="K92" s="78"/>
      <c r="L92" s="66"/>
      <c r="M92" s="66"/>
      <c r="N92" s="66"/>
      <c r="O92" s="66"/>
      <c r="P92" s="66"/>
      <c r="Q92" s="76" t="s">
        <v>2210</v>
      </c>
      <c r="R92" s="76"/>
      <c r="S92" s="66"/>
      <c r="T92" s="66"/>
      <c r="U92" s="66"/>
    </row>
    <row r="93" spans="3:21" ht="22.5" customHeight="1" x14ac:dyDescent="0.25">
      <c r="C93" s="66" t="s">
        <v>1247</v>
      </c>
      <c r="D93" s="66" t="s">
        <v>316</v>
      </c>
      <c r="E93" s="66"/>
      <c r="F93" s="66"/>
      <c r="G93" s="78"/>
      <c r="H93" s="66"/>
      <c r="I93" s="66" t="s">
        <v>2112</v>
      </c>
      <c r="J93" s="66"/>
      <c r="K93" s="78"/>
      <c r="L93" s="66"/>
      <c r="M93" s="66"/>
      <c r="N93" s="66"/>
      <c r="O93" s="66"/>
      <c r="P93" s="66"/>
      <c r="Q93" s="76" t="s">
        <v>2211</v>
      </c>
      <c r="R93" s="76"/>
      <c r="S93" s="66"/>
      <c r="T93" s="66"/>
      <c r="U93" s="66"/>
    </row>
    <row r="94" spans="3:21" ht="22.5" customHeight="1" x14ac:dyDescent="0.25">
      <c r="C94" s="66" t="s">
        <v>1248</v>
      </c>
      <c r="D94" s="66" t="s">
        <v>317</v>
      </c>
      <c r="E94" s="66"/>
      <c r="F94" s="66"/>
      <c r="G94" s="78"/>
      <c r="H94" s="66"/>
      <c r="I94" s="66" t="s">
        <v>2112</v>
      </c>
      <c r="J94" s="66"/>
      <c r="K94" s="78"/>
      <c r="L94" s="66"/>
      <c r="M94" s="66"/>
      <c r="N94" s="66"/>
      <c r="O94" s="66"/>
      <c r="P94" s="66"/>
      <c r="Q94" s="76" t="s">
        <v>2212</v>
      </c>
      <c r="R94" s="76"/>
      <c r="S94" s="66"/>
      <c r="T94" s="66"/>
      <c r="U94" s="66"/>
    </row>
    <row r="95" spans="3:21" ht="22.5" customHeight="1" x14ac:dyDescent="0.25">
      <c r="C95" s="66" t="s">
        <v>1249</v>
      </c>
      <c r="D95" s="66" t="s">
        <v>318</v>
      </c>
      <c r="E95" s="66"/>
      <c r="F95" s="66"/>
      <c r="G95" s="78"/>
      <c r="H95" s="66"/>
      <c r="I95" s="66" t="s">
        <v>2112</v>
      </c>
      <c r="J95" s="66"/>
      <c r="K95" s="78"/>
      <c r="L95" s="66"/>
      <c r="M95" s="66"/>
      <c r="N95" s="66"/>
      <c r="O95" s="66"/>
      <c r="P95" s="66"/>
      <c r="Q95" s="76" t="s">
        <v>2213</v>
      </c>
      <c r="R95" s="76"/>
      <c r="S95" s="66"/>
      <c r="T95" s="66"/>
      <c r="U95" s="66"/>
    </row>
    <row r="96" spans="3:21" ht="22.5" customHeight="1" x14ac:dyDescent="0.25">
      <c r="C96" s="66" t="s">
        <v>1250</v>
      </c>
      <c r="D96" s="66" t="s">
        <v>319</v>
      </c>
      <c r="E96" s="66"/>
      <c r="F96" s="66"/>
      <c r="G96" s="78"/>
      <c r="H96" s="66"/>
      <c r="I96" s="66" t="s">
        <v>2112</v>
      </c>
      <c r="J96" s="66"/>
      <c r="K96" s="78"/>
      <c r="L96" s="66"/>
      <c r="M96" s="66"/>
      <c r="N96" s="66"/>
      <c r="O96" s="66"/>
      <c r="P96" s="66"/>
      <c r="Q96" s="76" t="s">
        <v>2214</v>
      </c>
      <c r="R96" s="76"/>
      <c r="S96" s="66"/>
      <c r="T96" s="66"/>
      <c r="U96" s="66"/>
    </row>
    <row r="97" spans="3:21" ht="22.5" customHeight="1" x14ac:dyDescent="0.25">
      <c r="C97" s="66" t="s">
        <v>1251</v>
      </c>
      <c r="D97" s="66" t="s">
        <v>320</v>
      </c>
      <c r="E97" s="66"/>
      <c r="F97" s="66"/>
      <c r="G97" s="78"/>
      <c r="H97" s="66"/>
      <c r="I97" s="66" t="s">
        <v>2112</v>
      </c>
      <c r="J97" s="66"/>
      <c r="K97" s="78"/>
      <c r="L97" s="66"/>
      <c r="M97" s="66"/>
      <c r="N97" s="66"/>
      <c r="O97" s="66"/>
      <c r="P97" s="66"/>
      <c r="Q97" s="76" t="s">
        <v>2215</v>
      </c>
      <c r="R97" s="76"/>
      <c r="S97" s="66"/>
      <c r="T97" s="66"/>
      <c r="U97" s="66"/>
    </row>
    <row r="98" spans="3:21" ht="22.5" customHeight="1" x14ac:dyDescent="0.25">
      <c r="C98" s="66" t="s">
        <v>1252</v>
      </c>
      <c r="D98" s="66" t="s">
        <v>321</v>
      </c>
      <c r="E98" s="66"/>
      <c r="F98" s="66"/>
      <c r="G98" s="78"/>
      <c r="H98" s="66"/>
      <c r="I98" s="66" t="s">
        <v>2112</v>
      </c>
      <c r="J98" s="66"/>
      <c r="K98" s="78"/>
      <c r="L98" s="66"/>
      <c r="M98" s="66"/>
      <c r="N98" s="66"/>
      <c r="O98" s="66"/>
      <c r="P98" s="66"/>
      <c r="Q98" s="76" t="s">
        <v>2216</v>
      </c>
      <c r="R98" s="76"/>
      <c r="S98" s="66"/>
      <c r="T98" s="66"/>
      <c r="U98" s="66"/>
    </row>
    <row r="99" spans="3:21" ht="22.5" customHeight="1" x14ac:dyDescent="0.25">
      <c r="C99" s="66" t="s">
        <v>1253</v>
      </c>
      <c r="D99" s="66" t="s">
        <v>322</v>
      </c>
      <c r="E99" s="66"/>
      <c r="F99" s="66"/>
      <c r="G99" s="78"/>
      <c r="H99" s="66"/>
      <c r="I99" s="66" t="s">
        <v>2112</v>
      </c>
      <c r="J99" s="66"/>
      <c r="K99" s="78"/>
      <c r="L99" s="66"/>
      <c r="M99" s="66"/>
      <c r="N99" s="66"/>
      <c r="O99" s="66"/>
      <c r="P99" s="66"/>
      <c r="Q99" s="76" t="s">
        <v>2217</v>
      </c>
      <c r="R99" s="76"/>
      <c r="S99" s="66"/>
      <c r="T99" s="66"/>
      <c r="U99" s="66"/>
    </row>
    <row r="100" spans="3:21" ht="22.5" customHeight="1" x14ac:dyDescent="0.25">
      <c r="C100" s="66" t="s">
        <v>1254</v>
      </c>
      <c r="D100" s="66" t="s">
        <v>323</v>
      </c>
      <c r="E100" s="66"/>
      <c r="F100" s="66"/>
      <c r="G100" s="78"/>
      <c r="H100" s="66"/>
      <c r="I100" s="66" t="s">
        <v>2112</v>
      </c>
      <c r="J100" s="66"/>
      <c r="K100" s="78"/>
      <c r="L100" s="66"/>
      <c r="M100" s="66"/>
      <c r="N100" s="66"/>
      <c r="O100" s="66"/>
      <c r="P100" s="66"/>
      <c r="Q100" s="76"/>
      <c r="R100" s="76"/>
      <c r="S100" s="66"/>
      <c r="T100" s="66"/>
      <c r="U100" s="66"/>
    </row>
    <row r="101" spans="3:21" ht="22.5" customHeight="1" x14ac:dyDescent="0.25">
      <c r="C101" s="66" t="s">
        <v>1255</v>
      </c>
      <c r="D101" s="66" t="s">
        <v>324</v>
      </c>
      <c r="E101" s="66"/>
      <c r="F101" s="66"/>
      <c r="G101" s="78"/>
      <c r="H101" s="66"/>
      <c r="I101" s="66" t="s">
        <v>2112</v>
      </c>
      <c r="J101" s="66"/>
      <c r="K101" s="78"/>
      <c r="L101" s="66"/>
      <c r="M101" s="66"/>
      <c r="N101" s="66"/>
      <c r="O101" s="66"/>
      <c r="P101" s="66"/>
      <c r="Q101" s="76" t="s">
        <v>2218</v>
      </c>
      <c r="R101" s="76"/>
      <c r="S101" s="66"/>
      <c r="T101" s="66"/>
      <c r="U101" s="66"/>
    </row>
    <row r="102" spans="3:21" ht="22.5" customHeight="1" x14ac:dyDescent="0.25">
      <c r="C102" s="66" t="s">
        <v>1256</v>
      </c>
      <c r="D102" s="66" t="s">
        <v>325</v>
      </c>
      <c r="E102" s="66"/>
      <c r="F102" s="66"/>
      <c r="G102" s="78"/>
      <c r="H102" s="66"/>
      <c r="I102" s="66" t="s">
        <v>2112</v>
      </c>
      <c r="J102" s="66"/>
      <c r="K102" s="78"/>
      <c r="L102" s="66"/>
      <c r="M102" s="66"/>
      <c r="N102" s="66"/>
      <c r="O102" s="66"/>
      <c r="P102" s="66"/>
      <c r="Q102" s="76" t="s">
        <v>2219</v>
      </c>
      <c r="R102" s="76"/>
      <c r="S102" s="66"/>
      <c r="T102" s="66"/>
      <c r="U102" s="66"/>
    </row>
    <row r="103" spans="3:21" ht="22.5" customHeight="1" x14ac:dyDescent="0.25">
      <c r="C103" s="66" t="s">
        <v>1257</v>
      </c>
      <c r="D103" s="66" t="s">
        <v>326</v>
      </c>
      <c r="E103" s="66"/>
      <c r="F103" s="66"/>
      <c r="G103" s="78"/>
      <c r="H103" s="66"/>
      <c r="I103" s="66" t="s">
        <v>2112</v>
      </c>
      <c r="J103" s="66"/>
      <c r="K103" s="78"/>
      <c r="L103" s="66"/>
      <c r="M103" s="66"/>
      <c r="N103" s="66"/>
      <c r="O103" s="66"/>
      <c r="P103" s="66"/>
      <c r="Q103" s="76" t="s">
        <v>2220</v>
      </c>
      <c r="R103" s="76"/>
      <c r="S103" s="66"/>
      <c r="T103" s="66"/>
      <c r="U103" s="66"/>
    </row>
    <row r="104" spans="3:21" ht="22.5" customHeight="1" x14ac:dyDescent="0.25">
      <c r="C104" s="66" t="s">
        <v>1258</v>
      </c>
      <c r="D104" s="66" t="s">
        <v>327</v>
      </c>
      <c r="E104" s="66"/>
      <c r="F104" s="66"/>
      <c r="G104" s="78"/>
      <c r="H104" s="66"/>
      <c r="I104" s="66" t="s">
        <v>2112</v>
      </c>
      <c r="J104" s="66"/>
      <c r="K104" s="78"/>
      <c r="L104" s="66"/>
      <c r="M104" s="66"/>
      <c r="N104" s="66"/>
      <c r="O104" s="66"/>
      <c r="P104" s="66"/>
      <c r="Q104" s="76" t="s">
        <v>2221</v>
      </c>
      <c r="R104" s="76"/>
      <c r="S104" s="66"/>
      <c r="T104" s="66"/>
      <c r="U104" s="66"/>
    </row>
    <row r="105" spans="3:21" ht="22.5" customHeight="1" x14ac:dyDescent="0.25">
      <c r="C105" s="66" t="s">
        <v>1259</v>
      </c>
      <c r="D105" s="66" t="s">
        <v>328</v>
      </c>
      <c r="E105" s="66"/>
      <c r="F105" s="66"/>
      <c r="G105" s="78"/>
      <c r="H105" s="66"/>
      <c r="I105" s="66" t="s">
        <v>2112</v>
      </c>
      <c r="J105" s="66"/>
      <c r="K105" s="78"/>
      <c r="L105" s="66"/>
      <c r="M105" s="66"/>
      <c r="N105" s="66"/>
      <c r="O105" s="66"/>
      <c r="P105" s="66"/>
      <c r="Q105" s="76" t="s">
        <v>2222</v>
      </c>
      <c r="R105" s="76"/>
      <c r="S105" s="66"/>
      <c r="T105" s="66"/>
      <c r="U105" s="66"/>
    </row>
    <row r="106" spans="3:21" ht="22.5" customHeight="1" x14ac:dyDescent="0.25">
      <c r="C106" s="66" t="s">
        <v>1260</v>
      </c>
      <c r="D106" s="66" t="s">
        <v>329</v>
      </c>
      <c r="E106" s="66"/>
      <c r="F106" s="66"/>
      <c r="G106" s="78"/>
      <c r="H106" s="66"/>
      <c r="I106" s="66" t="s">
        <v>2112</v>
      </c>
      <c r="J106" s="66"/>
      <c r="K106" s="78"/>
      <c r="L106" s="66"/>
      <c r="M106" s="66"/>
      <c r="N106" s="66"/>
      <c r="O106" s="66"/>
      <c r="P106" s="66"/>
      <c r="Q106" s="76" t="s">
        <v>2223</v>
      </c>
      <c r="R106" s="76"/>
      <c r="S106" s="66"/>
      <c r="T106" s="66"/>
      <c r="U106" s="66"/>
    </row>
    <row r="107" spans="3:21" ht="22.5" customHeight="1" x14ac:dyDescent="0.25">
      <c r="C107" s="66" t="s">
        <v>1261</v>
      </c>
      <c r="D107" s="66" t="s">
        <v>330</v>
      </c>
      <c r="E107" s="66"/>
      <c r="F107" s="66"/>
      <c r="G107" s="78"/>
      <c r="H107" s="66"/>
      <c r="I107" s="66" t="s">
        <v>2112</v>
      </c>
      <c r="J107" s="66"/>
      <c r="K107" s="78"/>
      <c r="L107" s="66"/>
      <c r="M107" s="66"/>
      <c r="N107" s="66"/>
      <c r="O107" s="66"/>
      <c r="P107" s="66"/>
      <c r="Q107" s="76" t="s">
        <v>2224</v>
      </c>
      <c r="R107" s="76"/>
      <c r="S107" s="66"/>
      <c r="T107" s="66"/>
      <c r="U107" s="66"/>
    </row>
    <row r="108" spans="3:21" ht="22.5" customHeight="1" x14ac:dyDescent="0.25">
      <c r="C108" s="66" t="s">
        <v>1262</v>
      </c>
      <c r="D108" s="66" t="s">
        <v>331</v>
      </c>
      <c r="E108" s="66"/>
      <c r="F108" s="66"/>
      <c r="G108" s="78"/>
      <c r="H108" s="66"/>
      <c r="I108" s="66" t="s">
        <v>2112</v>
      </c>
      <c r="J108" s="66"/>
      <c r="K108" s="78"/>
      <c r="L108" s="66"/>
      <c r="M108" s="66"/>
      <c r="N108" s="66"/>
      <c r="O108" s="66"/>
      <c r="P108" s="66"/>
      <c r="Q108" s="76" t="s">
        <v>2225</v>
      </c>
      <c r="R108" s="76"/>
      <c r="S108" s="66"/>
      <c r="T108" s="66"/>
      <c r="U108" s="66"/>
    </row>
    <row r="109" spans="3:21" ht="22.5" customHeight="1" x14ac:dyDescent="0.25">
      <c r="C109" s="66" t="s">
        <v>1263</v>
      </c>
      <c r="D109" s="66" t="s">
        <v>332</v>
      </c>
      <c r="E109" s="66"/>
      <c r="F109" s="66"/>
      <c r="G109" s="78"/>
      <c r="H109" s="66"/>
      <c r="I109" s="66" t="s">
        <v>2112</v>
      </c>
      <c r="J109" s="66"/>
      <c r="K109" s="78"/>
      <c r="L109" s="66"/>
      <c r="M109" s="66"/>
      <c r="N109" s="66"/>
      <c r="O109" s="66"/>
      <c r="P109" s="66"/>
      <c r="Q109" s="76" t="s">
        <v>2226</v>
      </c>
      <c r="R109" s="76"/>
      <c r="S109" s="66"/>
      <c r="T109" s="66"/>
      <c r="U109" s="66"/>
    </row>
    <row r="110" spans="3:21" ht="22.5" customHeight="1" x14ac:dyDescent="0.25">
      <c r="C110" s="66" t="s">
        <v>1264</v>
      </c>
      <c r="D110" s="66" t="s">
        <v>333</v>
      </c>
      <c r="E110" s="66"/>
      <c r="F110" s="66"/>
      <c r="G110" s="78"/>
      <c r="H110" s="66"/>
      <c r="I110" s="66" t="s">
        <v>2112</v>
      </c>
      <c r="J110" s="66"/>
      <c r="K110" s="78"/>
      <c r="L110" s="66"/>
      <c r="M110" s="66"/>
      <c r="N110" s="66"/>
      <c r="O110" s="66"/>
      <c r="P110" s="66"/>
      <c r="Q110" s="76" t="s">
        <v>2227</v>
      </c>
      <c r="R110" s="76"/>
      <c r="S110" s="66"/>
      <c r="T110" s="66"/>
      <c r="U110" s="66"/>
    </row>
    <row r="111" spans="3:21" ht="22.5" customHeight="1" x14ac:dyDescent="0.25">
      <c r="C111" s="66" t="s">
        <v>1265</v>
      </c>
      <c r="D111" s="66" t="s">
        <v>334</v>
      </c>
      <c r="E111" s="66"/>
      <c r="F111" s="66"/>
      <c r="G111" s="78"/>
      <c r="H111" s="66"/>
      <c r="I111" s="66" t="s">
        <v>2112</v>
      </c>
      <c r="J111" s="66"/>
      <c r="K111" s="78"/>
      <c r="L111" s="66"/>
      <c r="M111" s="66"/>
      <c r="N111" s="66"/>
      <c r="O111" s="66"/>
      <c r="P111" s="66"/>
      <c r="Q111" s="76" t="s">
        <v>2228</v>
      </c>
      <c r="R111" s="76"/>
      <c r="S111" s="66"/>
      <c r="T111" s="66"/>
      <c r="U111" s="66"/>
    </row>
    <row r="112" spans="3:21" ht="22.5" customHeight="1" x14ac:dyDescent="0.25">
      <c r="C112" s="66" t="s">
        <v>1266</v>
      </c>
      <c r="D112" s="66" t="s">
        <v>335</v>
      </c>
      <c r="E112" s="66"/>
      <c r="F112" s="66"/>
      <c r="G112" s="78"/>
      <c r="H112" s="66"/>
      <c r="I112" s="66" t="s">
        <v>2112</v>
      </c>
      <c r="J112" s="66"/>
      <c r="K112" s="78"/>
      <c r="L112" s="66"/>
      <c r="M112" s="66"/>
      <c r="N112" s="66"/>
      <c r="O112" s="66"/>
      <c r="P112" s="66"/>
      <c r="Q112" s="76" t="s">
        <v>2229</v>
      </c>
      <c r="R112" s="76"/>
      <c r="S112" s="66"/>
      <c r="T112" s="66"/>
      <c r="U112" s="66"/>
    </row>
    <row r="113" spans="3:21" ht="22.5" customHeight="1" x14ac:dyDescent="0.25">
      <c r="C113" s="66" t="s">
        <v>1267</v>
      </c>
      <c r="D113" s="66" t="s">
        <v>336</v>
      </c>
      <c r="E113" s="66"/>
      <c r="F113" s="66"/>
      <c r="G113" s="78"/>
      <c r="H113" s="66"/>
      <c r="I113" s="66" t="s">
        <v>2112</v>
      </c>
      <c r="J113" s="66"/>
      <c r="K113" s="78"/>
      <c r="L113" s="66"/>
      <c r="M113" s="66"/>
      <c r="N113" s="66"/>
      <c r="O113" s="66"/>
      <c r="P113" s="66"/>
      <c r="Q113" s="76" t="s">
        <v>2230</v>
      </c>
      <c r="R113" s="76"/>
      <c r="S113" s="66"/>
      <c r="T113" s="66"/>
      <c r="U113" s="66"/>
    </row>
    <row r="114" spans="3:21" ht="22.5" customHeight="1" x14ac:dyDescent="0.25">
      <c r="C114" s="66" t="s">
        <v>1268</v>
      </c>
      <c r="D114" s="66" t="s">
        <v>337</v>
      </c>
      <c r="E114" s="66"/>
      <c r="F114" s="66"/>
      <c r="G114" s="78"/>
      <c r="H114" s="66"/>
      <c r="I114" s="66" t="s">
        <v>2112</v>
      </c>
      <c r="J114" s="66"/>
      <c r="K114" s="78"/>
      <c r="L114" s="66"/>
      <c r="M114" s="66"/>
      <c r="N114" s="66"/>
      <c r="O114" s="66"/>
      <c r="P114" s="66"/>
      <c r="Q114" s="76" t="s">
        <v>2231</v>
      </c>
      <c r="R114" s="76"/>
      <c r="S114" s="66"/>
      <c r="T114" s="66"/>
      <c r="U114" s="66"/>
    </row>
    <row r="115" spans="3:21" ht="22.5" customHeight="1" x14ac:dyDescent="0.25">
      <c r="C115" s="66" t="s">
        <v>1269</v>
      </c>
      <c r="D115" s="66" t="s">
        <v>338</v>
      </c>
      <c r="E115" s="66"/>
      <c r="F115" s="66"/>
      <c r="G115" s="78"/>
      <c r="H115" s="66"/>
      <c r="I115" s="66" t="s">
        <v>2112</v>
      </c>
      <c r="J115" s="66"/>
      <c r="K115" s="78"/>
      <c r="L115" s="66"/>
      <c r="M115" s="66"/>
      <c r="N115" s="66"/>
      <c r="O115" s="66"/>
      <c r="P115" s="66"/>
      <c r="Q115" s="76" t="s">
        <v>2232</v>
      </c>
      <c r="R115" s="76"/>
      <c r="S115" s="66"/>
      <c r="T115" s="66"/>
      <c r="U115" s="66"/>
    </row>
    <row r="116" spans="3:21" ht="22.5" customHeight="1" x14ac:dyDescent="0.25">
      <c r="C116" s="66" t="s">
        <v>1270</v>
      </c>
      <c r="D116" s="66" t="s">
        <v>339</v>
      </c>
      <c r="E116" s="66"/>
      <c r="F116" s="66"/>
      <c r="G116" s="78"/>
      <c r="H116" s="66"/>
      <c r="I116" s="66" t="s">
        <v>2112</v>
      </c>
      <c r="J116" s="66"/>
      <c r="K116" s="78"/>
      <c r="L116" s="66"/>
      <c r="M116" s="66"/>
      <c r="N116" s="66"/>
      <c r="O116" s="66"/>
      <c r="P116" s="66"/>
      <c r="Q116" s="76"/>
      <c r="R116" s="76"/>
      <c r="S116" s="66"/>
      <c r="T116" s="66"/>
      <c r="U116" s="66"/>
    </row>
    <row r="117" spans="3:21" ht="22.5" customHeight="1" x14ac:dyDescent="0.25">
      <c r="C117" s="66" t="s">
        <v>1271</v>
      </c>
      <c r="D117" s="66" t="s">
        <v>340</v>
      </c>
      <c r="E117" s="66"/>
      <c r="F117" s="66"/>
      <c r="G117" s="78"/>
      <c r="H117" s="66"/>
      <c r="I117" s="66" t="s">
        <v>2112</v>
      </c>
      <c r="J117" s="66"/>
      <c r="K117" s="78"/>
      <c r="L117" s="66"/>
      <c r="M117" s="66"/>
      <c r="N117" s="66"/>
      <c r="O117" s="66"/>
      <c r="P117" s="66"/>
      <c r="Q117" s="76" t="s">
        <v>2233</v>
      </c>
      <c r="R117" s="76"/>
      <c r="S117" s="66"/>
      <c r="T117" s="66"/>
      <c r="U117" s="66"/>
    </row>
    <row r="118" spans="3:21" ht="22.5" customHeight="1" x14ac:dyDescent="0.25">
      <c r="C118" s="66" t="s">
        <v>1272</v>
      </c>
      <c r="D118" s="66" t="s">
        <v>341</v>
      </c>
      <c r="E118" s="66"/>
      <c r="F118" s="66"/>
      <c r="G118" s="78"/>
      <c r="H118" s="66"/>
      <c r="I118" s="66" t="s">
        <v>2112</v>
      </c>
      <c r="J118" s="66"/>
      <c r="K118" s="78"/>
      <c r="L118" s="66"/>
      <c r="M118" s="66"/>
      <c r="N118" s="66"/>
      <c r="O118" s="66"/>
      <c r="P118" s="66"/>
      <c r="Q118" s="76" t="s">
        <v>2234</v>
      </c>
      <c r="R118" s="76"/>
      <c r="S118" s="66"/>
      <c r="T118" s="66"/>
      <c r="U118" s="66"/>
    </row>
    <row r="119" spans="3:21" ht="22.5" customHeight="1" x14ac:dyDescent="0.25">
      <c r="C119" s="66" t="s">
        <v>1273</v>
      </c>
      <c r="D119" s="66" t="s">
        <v>342</v>
      </c>
      <c r="E119" s="66"/>
      <c r="F119" s="66"/>
      <c r="G119" s="78"/>
      <c r="H119" s="66"/>
      <c r="I119" s="66" t="s">
        <v>2112</v>
      </c>
      <c r="J119" s="66"/>
      <c r="K119" s="78"/>
      <c r="L119" s="66"/>
      <c r="M119" s="66"/>
      <c r="N119" s="66"/>
      <c r="O119" s="66"/>
      <c r="P119" s="66"/>
      <c r="Q119" s="76" t="s">
        <v>2235</v>
      </c>
      <c r="R119" s="76"/>
      <c r="S119" s="66"/>
      <c r="T119" s="66"/>
      <c r="U119" s="66"/>
    </row>
    <row r="120" spans="3:21" ht="22.5" customHeight="1" x14ac:dyDescent="0.25">
      <c r="C120" s="66" t="s">
        <v>1274</v>
      </c>
      <c r="D120" s="66" t="s">
        <v>343</v>
      </c>
      <c r="E120" s="66"/>
      <c r="F120" s="66"/>
      <c r="G120" s="78"/>
      <c r="H120" s="66"/>
      <c r="I120" s="66" t="s">
        <v>2112</v>
      </c>
      <c r="J120" s="66"/>
      <c r="K120" s="78"/>
      <c r="L120" s="66"/>
      <c r="M120" s="66"/>
      <c r="N120" s="66"/>
      <c r="O120" s="66"/>
      <c r="P120" s="66"/>
      <c r="Q120" s="76" t="s">
        <v>2215</v>
      </c>
      <c r="R120" s="76"/>
      <c r="S120" s="66"/>
      <c r="T120" s="66"/>
      <c r="U120" s="66"/>
    </row>
    <row r="121" spans="3:21" ht="22.5" customHeight="1" x14ac:dyDescent="0.25">
      <c r="C121" s="66" t="s">
        <v>1275</v>
      </c>
      <c r="D121" s="66" t="s">
        <v>344</v>
      </c>
      <c r="E121" s="66"/>
      <c r="F121" s="66"/>
      <c r="G121" s="78"/>
      <c r="H121" s="66"/>
      <c r="I121" s="66" t="s">
        <v>2112</v>
      </c>
      <c r="J121" s="66"/>
      <c r="K121" s="78"/>
      <c r="L121" s="66"/>
      <c r="M121" s="66"/>
      <c r="N121" s="66"/>
      <c r="O121" s="66"/>
      <c r="P121" s="66"/>
      <c r="Q121" s="76" t="s">
        <v>2236</v>
      </c>
      <c r="R121" s="76"/>
      <c r="S121" s="66"/>
      <c r="T121" s="66"/>
      <c r="U121" s="66"/>
    </row>
    <row r="122" spans="3:21" ht="22.5" customHeight="1" x14ac:dyDescent="0.25">
      <c r="C122" s="66" t="s">
        <v>1276</v>
      </c>
      <c r="D122" s="66" t="s">
        <v>345</v>
      </c>
      <c r="E122" s="66"/>
      <c r="F122" s="66"/>
      <c r="G122" s="78" t="s">
        <v>2106</v>
      </c>
      <c r="H122" s="66" t="s">
        <v>58</v>
      </c>
      <c r="I122" s="66" t="s">
        <v>2112</v>
      </c>
      <c r="J122" s="66"/>
      <c r="K122" s="78"/>
      <c r="L122" s="66"/>
      <c r="M122" s="66"/>
      <c r="N122" s="66"/>
      <c r="O122" s="66"/>
      <c r="P122" s="66"/>
      <c r="Q122" s="76"/>
      <c r="R122" s="76"/>
      <c r="S122" s="66"/>
      <c r="T122" s="66"/>
      <c r="U122" s="66"/>
    </row>
    <row r="123" spans="3:21" ht="22.5" customHeight="1" x14ac:dyDescent="0.25">
      <c r="C123" s="66" t="s">
        <v>1277</v>
      </c>
      <c r="D123" s="66" t="s">
        <v>346</v>
      </c>
      <c r="E123" s="66"/>
      <c r="F123" s="66"/>
      <c r="G123" s="78"/>
      <c r="H123" s="66"/>
      <c r="I123" s="66" t="s">
        <v>2114</v>
      </c>
      <c r="J123" s="66"/>
      <c r="K123" s="78"/>
      <c r="L123" s="66"/>
      <c r="M123" s="66"/>
      <c r="N123" s="66"/>
      <c r="O123" s="66"/>
      <c r="P123" s="66"/>
      <c r="Q123" s="76" t="s">
        <v>2237</v>
      </c>
      <c r="R123" s="76"/>
      <c r="S123" s="66"/>
      <c r="T123" s="66"/>
      <c r="U123" s="66"/>
    </row>
    <row r="124" spans="3:21" ht="22.5" customHeight="1" x14ac:dyDescent="0.25">
      <c r="C124" s="66" t="s">
        <v>1278</v>
      </c>
      <c r="D124" s="66" t="s">
        <v>347</v>
      </c>
      <c r="E124" s="66"/>
      <c r="F124" s="66"/>
      <c r="G124" s="78"/>
      <c r="H124" s="66"/>
      <c r="I124" s="66" t="s">
        <v>2114</v>
      </c>
      <c r="J124" s="66"/>
      <c r="K124" s="78"/>
      <c r="L124" s="66"/>
      <c r="M124" s="66"/>
      <c r="N124" s="66"/>
      <c r="O124" s="66"/>
      <c r="P124" s="66"/>
      <c r="Q124" s="76" t="s">
        <v>2238</v>
      </c>
      <c r="R124" s="76"/>
      <c r="S124" s="66"/>
      <c r="T124" s="66"/>
      <c r="U124" s="66"/>
    </row>
    <row r="125" spans="3:21" ht="22.5" customHeight="1" x14ac:dyDescent="0.25">
      <c r="C125" s="66" t="s">
        <v>1279</v>
      </c>
      <c r="D125" s="66" t="s">
        <v>348</v>
      </c>
      <c r="E125" s="66"/>
      <c r="F125" s="66"/>
      <c r="G125" s="78"/>
      <c r="H125" s="66"/>
      <c r="I125" s="66" t="s">
        <v>2114</v>
      </c>
      <c r="J125" s="66"/>
      <c r="K125" s="78"/>
      <c r="L125" s="66"/>
      <c r="M125" s="66"/>
      <c r="N125" s="66"/>
      <c r="O125" s="66"/>
      <c r="P125" s="66"/>
      <c r="Q125" s="76" t="s">
        <v>2239</v>
      </c>
      <c r="R125" s="76"/>
      <c r="S125" s="66"/>
      <c r="T125" s="66"/>
      <c r="U125" s="66"/>
    </row>
    <row r="126" spans="3:21" ht="22.5" customHeight="1" x14ac:dyDescent="0.25">
      <c r="C126" s="66" t="s">
        <v>1280</v>
      </c>
      <c r="D126" s="66" t="s">
        <v>349</v>
      </c>
      <c r="E126" s="66"/>
      <c r="F126" s="66"/>
      <c r="G126" s="78"/>
      <c r="H126" s="66"/>
      <c r="I126" s="66" t="s">
        <v>2114</v>
      </c>
      <c r="J126" s="66"/>
      <c r="K126" s="78"/>
      <c r="L126" s="66"/>
      <c r="M126" s="66"/>
      <c r="N126" s="66"/>
      <c r="O126" s="66"/>
      <c r="P126" s="66"/>
      <c r="Q126" s="76"/>
      <c r="R126" s="76"/>
      <c r="S126" s="66"/>
      <c r="T126" s="66"/>
      <c r="U126" s="66"/>
    </row>
    <row r="127" spans="3:21" ht="22.5" customHeight="1" x14ac:dyDescent="0.25">
      <c r="C127" s="66" t="s">
        <v>1281</v>
      </c>
      <c r="D127" s="66" t="s">
        <v>350</v>
      </c>
      <c r="E127" s="66"/>
      <c r="F127" s="66"/>
      <c r="G127" s="78"/>
      <c r="H127" s="66"/>
      <c r="I127" s="66" t="s">
        <v>2114</v>
      </c>
      <c r="J127" s="66"/>
      <c r="K127" s="78"/>
      <c r="L127" s="66"/>
      <c r="M127" s="66"/>
      <c r="N127" s="66"/>
      <c r="O127" s="66"/>
      <c r="P127" s="66"/>
      <c r="Q127" s="76" t="s">
        <v>2240</v>
      </c>
      <c r="R127" s="76"/>
      <c r="S127" s="66"/>
      <c r="T127" s="66"/>
      <c r="U127" s="66"/>
    </row>
    <row r="128" spans="3:21" ht="22.5" customHeight="1" x14ac:dyDescent="0.25">
      <c r="C128" s="66" t="s">
        <v>1282</v>
      </c>
      <c r="D128" s="66" t="s">
        <v>351</v>
      </c>
      <c r="E128" s="66"/>
      <c r="F128" s="66"/>
      <c r="G128" s="78"/>
      <c r="H128" s="66"/>
      <c r="I128" s="66" t="s">
        <v>2114</v>
      </c>
      <c r="J128" s="66"/>
      <c r="K128" s="78"/>
      <c r="L128" s="66"/>
      <c r="M128" s="66"/>
      <c r="N128" s="66"/>
      <c r="O128" s="66"/>
      <c r="P128" s="66"/>
      <c r="Q128" s="76" t="s">
        <v>2241</v>
      </c>
      <c r="R128" s="76"/>
      <c r="S128" s="66"/>
      <c r="T128" s="66"/>
      <c r="U128" s="66"/>
    </row>
    <row r="129" spans="3:21" ht="22.5" customHeight="1" x14ac:dyDescent="0.25">
      <c r="C129" s="66" t="s">
        <v>1283</v>
      </c>
      <c r="D129" s="66" t="s">
        <v>352</v>
      </c>
      <c r="E129" s="66"/>
      <c r="F129" s="66"/>
      <c r="G129" s="78"/>
      <c r="H129" s="66"/>
      <c r="I129" s="66" t="s">
        <v>2114</v>
      </c>
      <c r="J129" s="66"/>
      <c r="K129" s="78"/>
      <c r="L129" s="66"/>
      <c r="M129" s="66"/>
      <c r="N129" s="66"/>
      <c r="O129" s="66"/>
      <c r="P129" s="66"/>
      <c r="Q129" s="76"/>
      <c r="R129" s="76"/>
      <c r="S129" s="66"/>
      <c r="T129" s="66"/>
      <c r="U129" s="66"/>
    </row>
    <row r="130" spans="3:21" ht="22.5" customHeight="1" x14ac:dyDescent="0.25">
      <c r="C130" s="66" t="s">
        <v>1284</v>
      </c>
      <c r="D130" s="66" t="s">
        <v>353</v>
      </c>
      <c r="E130" s="66"/>
      <c r="F130" s="66"/>
      <c r="G130" s="78"/>
      <c r="H130" s="66"/>
      <c r="I130" s="66" t="s">
        <v>2114</v>
      </c>
      <c r="J130" s="66"/>
      <c r="K130" s="78"/>
      <c r="L130" s="66"/>
      <c r="M130" s="66"/>
      <c r="N130" s="66"/>
      <c r="O130" s="66"/>
      <c r="P130" s="66"/>
      <c r="Q130" s="76" t="s">
        <v>2242</v>
      </c>
      <c r="R130" s="76"/>
      <c r="S130" s="66"/>
      <c r="T130" s="66"/>
      <c r="U130" s="66"/>
    </row>
    <row r="131" spans="3:21" ht="22.5" customHeight="1" x14ac:dyDescent="0.25">
      <c r="C131" s="66" t="s">
        <v>1285</v>
      </c>
      <c r="D131" s="66" t="s">
        <v>354</v>
      </c>
      <c r="E131" s="66"/>
      <c r="F131" s="66"/>
      <c r="G131" s="78"/>
      <c r="H131" s="66"/>
      <c r="I131" s="66" t="s">
        <v>2114</v>
      </c>
      <c r="J131" s="66"/>
      <c r="K131" s="78"/>
      <c r="L131" s="66"/>
      <c r="M131" s="66"/>
      <c r="N131" s="66"/>
      <c r="O131" s="66"/>
      <c r="P131" s="66"/>
      <c r="Q131" s="76" t="s">
        <v>2243</v>
      </c>
      <c r="R131" s="76"/>
      <c r="S131" s="66"/>
      <c r="T131" s="66"/>
      <c r="U131" s="66"/>
    </row>
    <row r="132" spans="3:21" ht="22.5" customHeight="1" x14ac:dyDescent="0.25">
      <c r="C132" s="66" t="s">
        <v>1286</v>
      </c>
      <c r="D132" s="66" t="s">
        <v>355</v>
      </c>
      <c r="E132" s="66"/>
      <c r="F132" s="66"/>
      <c r="G132" s="78"/>
      <c r="H132" s="66"/>
      <c r="I132" s="66" t="s">
        <v>2114</v>
      </c>
      <c r="J132" s="66"/>
      <c r="K132" s="78"/>
      <c r="L132" s="66"/>
      <c r="M132" s="66"/>
      <c r="N132" s="66"/>
      <c r="O132" s="66"/>
      <c r="P132" s="66"/>
      <c r="Q132" s="76" t="s">
        <v>2171</v>
      </c>
      <c r="R132" s="76"/>
      <c r="S132" s="66"/>
      <c r="T132" s="66"/>
      <c r="U132" s="66"/>
    </row>
    <row r="133" spans="3:21" ht="22.5" customHeight="1" x14ac:dyDescent="0.25">
      <c r="C133" s="66" t="s">
        <v>1287</v>
      </c>
      <c r="D133" s="66" t="s">
        <v>356</v>
      </c>
      <c r="E133" s="66"/>
      <c r="F133" s="66"/>
      <c r="G133" s="78"/>
      <c r="H133" s="66"/>
      <c r="I133" s="66" t="s">
        <v>2114</v>
      </c>
      <c r="J133" s="66"/>
      <c r="K133" s="78"/>
      <c r="L133" s="66"/>
      <c r="M133" s="66"/>
      <c r="N133" s="66"/>
      <c r="O133" s="66"/>
      <c r="P133" s="66"/>
      <c r="Q133" s="76" t="s">
        <v>2244</v>
      </c>
      <c r="R133" s="76"/>
      <c r="S133" s="66"/>
      <c r="T133" s="66"/>
      <c r="U133" s="66"/>
    </row>
    <row r="134" spans="3:21" ht="22.5" customHeight="1" x14ac:dyDescent="0.25">
      <c r="C134" s="66" t="s">
        <v>1288</v>
      </c>
      <c r="D134" s="66" t="s">
        <v>357</v>
      </c>
      <c r="E134" s="66"/>
      <c r="F134" s="66"/>
      <c r="G134" s="78"/>
      <c r="H134" s="66"/>
      <c r="I134" s="66" t="s">
        <v>2114</v>
      </c>
      <c r="J134" s="66"/>
      <c r="K134" s="78"/>
      <c r="L134" s="66"/>
      <c r="M134" s="66"/>
      <c r="N134" s="66"/>
      <c r="O134" s="66"/>
      <c r="P134" s="66"/>
      <c r="Q134" s="76" t="s">
        <v>2245</v>
      </c>
      <c r="R134" s="76"/>
      <c r="S134" s="66"/>
      <c r="T134" s="66"/>
      <c r="U134" s="66"/>
    </row>
    <row r="135" spans="3:21" ht="22.5" customHeight="1" x14ac:dyDescent="0.25">
      <c r="C135" s="66" t="s">
        <v>1289</v>
      </c>
      <c r="D135" s="66" t="s">
        <v>358</v>
      </c>
      <c r="E135" s="66"/>
      <c r="F135" s="66"/>
      <c r="G135" s="78"/>
      <c r="H135" s="66"/>
      <c r="I135" s="66" t="s">
        <v>2114</v>
      </c>
      <c r="J135" s="66"/>
      <c r="K135" s="78"/>
      <c r="L135" s="66"/>
      <c r="M135" s="66"/>
      <c r="N135" s="66"/>
      <c r="O135" s="66"/>
      <c r="P135" s="66"/>
      <c r="Q135" s="76" t="s">
        <v>2246</v>
      </c>
      <c r="R135" s="76"/>
      <c r="S135" s="66"/>
      <c r="T135" s="66"/>
      <c r="U135" s="66"/>
    </row>
    <row r="136" spans="3:21" ht="22.5" customHeight="1" x14ac:dyDescent="0.25">
      <c r="C136" s="66" t="s">
        <v>1290</v>
      </c>
      <c r="D136" s="66" t="s">
        <v>359</v>
      </c>
      <c r="E136" s="66"/>
      <c r="F136" s="66"/>
      <c r="G136" s="78"/>
      <c r="H136" s="66"/>
      <c r="I136" s="66" t="s">
        <v>2114</v>
      </c>
      <c r="J136" s="66"/>
      <c r="K136" s="78"/>
      <c r="L136" s="66"/>
      <c r="M136" s="66"/>
      <c r="N136" s="66"/>
      <c r="O136" s="66"/>
      <c r="P136" s="66"/>
      <c r="Q136" s="76" t="s">
        <v>2138</v>
      </c>
      <c r="R136" s="76"/>
      <c r="S136" s="66"/>
      <c r="T136" s="66"/>
      <c r="U136" s="66"/>
    </row>
    <row r="137" spans="3:21" ht="22.5" customHeight="1" x14ac:dyDescent="0.25">
      <c r="C137" s="66" t="s">
        <v>1291</v>
      </c>
      <c r="D137" s="66" t="s">
        <v>360</v>
      </c>
      <c r="E137" s="66"/>
      <c r="F137" s="66"/>
      <c r="G137" s="78"/>
      <c r="H137" s="66"/>
      <c r="I137" s="66" t="s">
        <v>2114</v>
      </c>
      <c r="J137" s="66"/>
      <c r="K137" s="78"/>
      <c r="L137" s="66"/>
      <c r="M137" s="66"/>
      <c r="N137" s="66"/>
      <c r="O137" s="66"/>
      <c r="P137" s="66"/>
      <c r="Q137" s="76" t="s">
        <v>2247</v>
      </c>
      <c r="R137" s="76"/>
      <c r="S137" s="66"/>
      <c r="T137" s="66"/>
      <c r="U137" s="66"/>
    </row>
    <row r="138" spans="3:21" ht="22.5" customHeight="1" x14ac:dyDescent="0.25">
      <c r="C138" s="66" t="s">
        <v>1292</v>
      </c>
      <c r="D138" s="66" t="s">
        <v>361</v>
      </c>
      <c r="E138" s="66"/>
      <c r="F138" s="66"/>
      <c r="G138" s="78"/>
      <c r="H138" s="66"/>
      <c r="I138" s="66" t="s">
        <v>2114</v>
      </c>
      <c r="J138" s="66"/>
      <c r="K138" s="78"/>
      <c r="L138" s="66"/>
      <c r="M138" s="66"/>
      <c r="N138" s="66"/>
      <c r="O138" s="66"/>
      <c r="P138" s="66"/>
      <c r="Q138" s="76"/>
      <c r="R138" s="76"/>
      <c r="S138" s="66"/>
      <c r="T138" s="66"/>
      <c r="U138" s="66"/>
    </row>
    <row r="139" spans="3:21" ht="22.5" customHeight="1" x14ac:dyDescent="0.25">
      <c r="C139" s="66" t="s">
        <v>1293</v>
      </c>
      <c r="D139" s="66" t="s">
        <v>362</v>
      </c>
      <c r="E139" s="66"/>
      <c r="F139" s="66"/>
      <c r="G139" s="78"/>
      <c r="H139" s="66"/>
      <c r="I139" s="66" t="s">
        <v>2114</v>
      </c>
      <c r="J139" s="66"/>
      <c r="K139" s="78"/>
      <c r="L139" s="66"/>
      <c r="M139" s="66"/>
      <c r="N139" s="66"/>
      <c r="O139" s="66"/>
      <c r="P139" s="66"/>
      <c r="Q139" s="76"/>
      <c r="R139" s="76"/>
      <c r="S139" s="66"/>
      <c r="T139" s="66"/>
      <c r="U139" s="66"/>
    </row>
    <row r="140" spans="3:21" ht="22.5" customHeight="1" x14ac:dyDescent="0.25">
      <c r="C140" s="66" t="s">
        <v>1294</v>
      </c>
      <c r="D140" s="66" t="s">
        <v>363</v>
      </c>
      <c r="E140" s="66"/>
      <c r="F140" s="66"/>
      <c r="G140" s="78"/>
      <c r="H140" s="66"/>
      <c r="I140" s="66" t="s">
        <v>2114</v>
      </c>
      <c r="J140" s="66"/>
      <c r="K140" s="78"/>
      <c r="L140" s="66"/>
      <c r="M140" s="66"/>
      <c r="N140" s="66"/>
      <c r="O140" s="66"/>
      <c r="P140" s="66"/>
      <c r="Q140" s="76" t="s">
        <v>2248</v>
      </c>
      <c r="R140" s="76"/>
      <c r="S140" s="66"/>
      <c r="T140" s="66"/>
      <c r="U140" s="66"/>
    </row>
    <row r="141" spans="3:21" ht="22.5" customHeight="1" x14ac:dyDescent="0.25">
      <c r="C141" s="66" t="s">
        <v>1295</v>
      </c>
      <c r="D141" s="66" t="s">
        <v>364</v>
      </c>
      <c r="E141" s="66"/>
      <c r="F141" s="66"/>
      <c r="G141" s="78"/>
      <c r="H141" s="66"/>
      <c r="I141" s="66" t="s">
        <v>2114</v>
      </c>
      <c r="J141" s="66"/>
      <c r="K141" s="78"/>
      <c r="L141" s="66"/>
      <c r="M141" s="66"/>
      <c r="N141" s="66"/>
      <c r="O141" s="66"/>
      <c r="P141" s="66"/>
      <c r="Q141" s="76" t="s">
        <v>2249</v>
      </c>
      <c r="R141" s="76"/>
      <c r="S141" s="66"/>
      <c r="T141" s="66"/>
      <c r="U141" s="66"/>
    </row>
    <row r="142" spans="3:21" ht="22.5" customHeight="1" x14ac:dyDescent="0.25">
      <c r="C142" s="66" t="s">
        <v>1296</v>
      </c>
      <c r="D142" s="66" t="s">
        <v>365</v>
      </c>
      <c r="E142" s="66"/>
      <c r="F142" s="66"/>
      <c r="G142" s="78"/>
      <c r="H142" s="66"/>
      <c r="I142" s="66" t="s">
        <v>2114</v>
      </c>
      <c r="J142" s="66"/>
      <c r="K142" s="78"/>
      <c r="L142" s="66"/>
      <c r="M142" s="66"/>
      <c r="N142" s="66"/>
      <c r="O142" s="66"/>
      <c r="P142" s="66"/>
      <c r="Q142" s="76" t="s">
        <v>2250</v>
      </c>
      <c r="R142" s="76"/>
      <c r="S142" s="66"/>
      <c r="T142" s="66"/>
      <c r="U142" s="66"/>
    </row>
    <row r="143" spans="3:21" ht="22.5" customHeight="1" x14ac:dyDescent="0.25">
      <c r="C143" s="66" t="s">
        <v>1297</v>
      </c>
      <c r="D143" s="66" t="s">
        <v>366</v>
      </c>
      <c r="E143" s="66"/>
      <c r="F143" s="66"/>
      <c r="G143" s="78"/>
      <c r="H143" s="66"/>
      <c r="I143" s="66" t="s">
        <v>2114</v>
      </c>
      <c r="J143" s="66"/>
      <c r="K143" s="78"/>
      <c r="L143" s="66"/>
      <c r="M143" s="66"/>
      <c r="N143" s="66"/>
      <c r="O143" s="66"/>
      <c r="P143" s="66"/>
      <c r="Q143" s="76" t="s">
        <v>2251</v>
      </c>
      <c r="R143" s="76"/>
      <c r="S143" s="66"/>
      <c r="T143" s="66"/>
      <c r="U143" s="66"/>
    </row>
    <row r="144" spans="3:21" ht="22.5" customHeight="1" x14ac:dyDescent="0.25">
      <c r="C144" s="66" t="s">
        <v>1298</v>
      </c>
      <c r="D144" s="66" t="s">
        <v>367</v>
      </c>
      <c r="E144" s="66"/>
      <c r="F144" s="66"/>
      <c r="G144" s="78"/>
      <c r="H144" s="66"/>
      <c r="I144" s="66" t="s">
        <v>2114</v>
      </c>
      <c r="J144" s="66"/>
      <c r="K144" s="78"/>
      <c r="L144" s="66"/>
      <c r="M144" s="66"/>
      <c r="N144" s="66"/>
      <c r="O144" s="66"/>
      <c r="P144" s="66"/>
      <c r="Q144" s="76" t="s">
        <v>2252</v>
      </c>
      <c r="R144" s="76"/>
      <c r="S144" s="66"/>
      <c r="T144" s="66"/>
      <c r="U144" s="66"/>
    </row>
    <row r="145" spans="3:21" ht="22.5" customHeight="1" x14ac:dyDescent="0.25">
      <c r="C145" s="66" t="s">
        <v>1299</v>
      </c>
      <c r="D145" s="66" t="s">
        <v>368</v>
      </c>
      <c r="E145" s="66"/>
      <c r="F145" s="66"/>
      <c r="G145" s="78">
        <v>41758</v>
      </c>
      <c r="H145" s="66" t="s">
        <v>58</v>
      </c>
      <c r="I145" s="66" t="s">
        <v>2114</v>
      </c>
      <c r="J145" s="66"/>
      <c r="K145" s="78">
        <v>42621</v>
      </c>
      <c r="L145" s="66"/>
      <c r="M145" s="66"/>
      <c r="N145" s="66"/>
      <c r="O145" s="66" t="s">
        <v>4598</v>
      </c>
      <c r="P145" s="66" t="s">
        <v>4596</v>
      </c>
      <c r="Q145" s="76" t="s">
        <v>4597</v>
      </c>
      <c r="R145" s="76" t="s">
        <v>73</v>
      </c>
      <c r="S145" s="66"/>
      <c r="T145" s="66"/>
      <c r="U145" s="66" t="s">
        <v>73</v>
      </c>
    </row>
    <row r="146" spans="3:21" ht="22.5" customHeight="1" x14ac:dyDescent="0.25">
      <c r="C146" s="66" t="s">
        <v>1300</v>
      </c>
      <c r="D146" s="66" t="s">
        <v>369</v>
      </c>
      <c r="E146" s="66"/>
      <c r="F146" s="66"/>
      <c r="G146" s="78"/>
      <c r="H146" s="66"/>
      <c r="I146" s="66" t="s">
        <v>2114</v>
      </c>
      <c r="J146" s="66"/>
      <c r="K146" s="78"/>
      <c r="L146" s="66"/>
      <c r="M146" s="66"/>
      <c r="N146" s="66"/>
      <c r="O146" s="66"/>
      <c r="P146" s="66"/>
      <c r="Q146" s="76" t="s">
        <v>2253</v>
      </c>
      <c r="R146" s="76"/>
      <c r="S146" s="66"/>
      <c r="T146" s="66"/>
      <c r="U146" s="66"/>
    </row>
    <row r="147" spans="3:21" ht="22.5" customHeight="1" x14ac:dyDescent="0.25">
      <c r="C147" s="66" t="s">
        <v>1301</v>
      </c>
      <c r="D147" s="66" t="s">
        <v>370</v>
      </c>
      <c r="E147" s="66"/>
      <c r="F147" s="66"/>
      <c r="G147" s="78"/>
      <c r="H147" s="66"/>
      <c r="I147" s="66" t="s">
        <v>2114</v>
      </c>
      <c r="J147" s="66"/>
      <c r="K147" s="78"/>
      <c r="L147" s="66"/>
      <c r="M147" s="66"/>
      <c r="N147" s="66"/>
      <c r="O147" s="66"/>
      <c r="P147" s="66"/>
      <c r="Q147" s="76" t="s">
        <v>2254</v>
      </c>
      <c r="R147" s="76"/>
      <c r="S147" s="66"/>
      <c r="T147" s="66"/>
      <c r="U147" s="66"/>
    </row>
    <row r="148" spans="3:21" ht="22.5" customHeight="1" x14ac:dyDescent="0.25">
      <c r="C148" s="66" t="s">
        <v>1302</v>
      </c>
      <c r="D148" s="66" t="s">
        <v>371</v>
      </c>
      <c r="E148" s="66"/>
      <c r="F148" s="66"/>
      <c r="G148" s="78"/>
      <c r="H148" s="66"/>
      <c r="I148" s="66" t="s">
        <v>2114</v>
      </c>
      <c r="J148" s="66"/>
      <c r="K148" s="78"/>
      <c r="L148" s="66"/>
      <c r="M148" s="66"/>
      <c r="N148" s="66"/>
      <c r="O148" s="66"/>
      <c r="P148" s="66"/>
      <c r="Q148" s="76" t="s">
        <v>2255</v>
      </c>
      <c r="R148" s="76"/>
      <c r="S148" s="66"/>
      <c r="T148" s="66"/>
      <c r="U148" s="66"/>
    </row>
    <row r="149" spans="3:21" ht="22.5" customHeight="1" x14ac:dyDescent="0.25">
      <c r="C149" s="66" t="s">
        <v>1303</v>
      </c>
      <c r="D149" s="66" t="s">
        <v>372</v>
      </c>
      <c r="E149" s="66"/>
      <c r="F149" s="66"/>
      <c r="G149" s="78"/>
      <c r="H149" s="66"/>
      <c r="I149" s="66" t="s">
        <v>2114</v>
      </c>
      <c r="J149" s="66"/>
      <c r="K149" s="78"/>
      <c r="L149" s="66"/>
      <c r="M149" s="66"/>
      <c r="N149" s="66"/>
      <c r="O149" s="66"/>
      <c r="P149" s="66"/>
      <c r="Q149" s="76" t="s">
        <v>2256</v>
      </c>
      <c r="R149" s="76"/>
      <c r="S149" s="66"/>
      <c r="T149" s="66"/>
      <c r="U149" s="66"/>
    </row>
    <row r="150" spans="3:21" ht="22.5" customHeight="1" x14ac:dyDescent="0.25">
      <c r="C150" s="66" t="s">
        <v>1304</v>
      </c>
      <c r="D150" s="66" t="s">
        <v>373</v>
      </c>
      <c r="E150" s="66"/>
      <c r="F150" s="66"/>
      <c r="G150" s="78"/>
      <c r="H150" s="66"/>
      <c r="I150" s="66" t="s">
        <v>2114</v>
      </c>
      <c r="J150" s="66"/>
      <c r="K150" s="78"/>
      <c r="L150" s="66"/>
      <c r="M150" s="66"/>
      <c r="N150" s="66"/>
      <c r="O150" s="66"/>
      <c r="P150" s="66"/>
      <c r="Q150" s="76" t="s">
        <v>2257</v>
      </c>
      <c r="R150" s="76"/>
      <c r="S150" s="66"/>
      <c r="T150" s="66"/>
      <c r="U150" s="66"/>
    </row>
    <row r="151" spans="3:21" ht="22.5" customHeight="1" x14ac:dyDescent="0.25">
      <c r="C151" s="66" t="s">
        <v>1305</v>
      </c>
      <c r="D151" s="66" t="s">
        <v>374</v>
      </c>
      <c r="E151" s="66"/>
      <c r="F151" s="66"/>
      <c r="G151" s="78"/>
      <c r="H151" s="66"/>
      <c r="I151" s="66" t="s">
        <v>2114</v>
      </c>
      <c r="J151" s="66"/>
      <c r="K151" s="78"/>
      <c r="L151" s="66"/>
      <c r="M151" s="66"/>
      <c r="N151" s="66"/>
      <c r="O151" s="66"/>
      <c r="P151" s="66"/>
      <c r="Q151" s="76" t="s">
        <v>2258</v>
      </c>
      <c r="R151" s="76"/>
      <c r="S151" s="66"/>
      <c r="T151" s="66"/>
      <c r="U151" s="66"/>
    </row>
    <row r="152" spans="3:21" ht="22.5" customHeight="1" x14ac:dyDescent="0.25">
      <c r="C152" s="66" t="s">
        <v>1306</v>
      </c>
      <c r="D152" s="66" t="s">
        <v>375</v>
      </c>
      <c r="E152" s="66"/>
      <c r="F152" s="66"/>
      <c r="G152" s="78"/>
      <c r="H152" s="66"/>
      <c r="I152" s="66" t="s">
        <v>2114</v>
      </c>
      <c r="J152" s="66"/>
      <c r="K152" s="78"/>
      <c r="L152" s="66"/>
      <c r="M152" s="66"/>
      <c r="N152" s="66"/>
      <c r="O152" s="66"/>
      <c r="P152" s="66"/>
      <c r="Q152" s="76" t="s">
        <v>2259</v>
      </c>
      <c r="R152" s="76"/>
      <c r="S152" s="66"/>
      <c r="T152" s="66"/>
      <c r="U152" s="66"/>
    </row>
    <row r="153" spans="3:21" ht="22.5" customHeight="1" x14ac:dyDescent="0.25">
      <c r="C153" s="66" t="s">
        <v>1307</v>
      </c>
      <c r="D153" s="66" t="s">
        <v>376</v>
      </c>
      <c r="E153" s="66"/>
      <c r="F153" s="66"/>
      <c r="G153" s="78"/>
      <c r="H153" s="66"/>
      <c r="I153" s="66" t="s">
        <v>2114</v>
      </c>
      <c r="J153" s="66"/>
      <c r="K153" s="78"/>
      <c r="L153" s="66"/>
      <c r="M153" s="66"/>
      <c r="N153" s="66"/>
      <c r="O153" s="66"/>
      <c r="P153" s="66"/>
      <c r="Q153" s="76" t="s">
        <v>2260</v>
      </c>
      <c r="R153" s="76"/>
      <c r="S153" s="66"/>
      <c r="T153" s="66"/>
      <c r="U153" s="66"/>
    </row>
    <row r="154" spans="3:21" ht="22.5" customHeight="1" x14ac:dyDescent="0.25">
      <c r="C154" s="66" t="s">
        <v>1308</v>
      </c>
      <c r="D154" s="66" t="s">
        <v>377</v>
      </c>
      <c r="E154" s="66"/>
      <c r="F154" s="66"/>
      <c r="G154" s="78"/>
      <c r="H154" s="66"/>
      <c r="I154" s="66" t="s">
        <v>2114</v>
      </c>
      <c r="J154" s="66"/>
      <c r="K154" s="78"/>
      <c r="L154" s="66"/>
      <c r="M154" s="66"/>
      <c r="N154" s="66"/>
      <c r="O154" s="66"/>
      <c r="P154" s="66"/>
      <c r="Q154" s="76" t="s">
        <v>2261</v>
      </c>
      <c r="R154" s="76"/>
      <c r="S154" s="66"/>
      <c r="T154" s="66"/>
      <c r="U154" s="66"/>
    </row>
    <row r="155" spans="3:21" ht="22.5" customHeight="1" x14ac:dyDescent="0.25">
      <c r="C155" s="66" t="s">
        <v>1309</v>
      </c>
      <c r="D155" s="66" t="s">
        <v>378</v>
      </c>
      <c r="E155" s="66"/>
      <c r="F155" s="66"/>
      <c r="G155" s="78"/>
      <c r="H155" s="66"/>
      <c r="I155" s="66" t="s">
        <v>2114</v>
      </c>
      <c r="J155" s="66"/>
      <c r="K155" s="78"/>
      <c r="L155" s="66"/>
      <c r="M155" s="66"/>
      <c r="N155" s="66"/>
      <c r="O155" s="66"/>
      <c r="P155" s="66"/>
      <c r="Q155" s="76" t="s">
        <v>2246</v>
      </c>
      <c r="R155" s="76"/>
      <c r="S155" s="66"/>
      <c r="T155" s="66"/>
      <c r="U155" s="66"/>
    </row>
    <row r="156" spans="3:21" ht="22.5" customHeight="1" x14ac:dyDescent="0.25">
      <c r="C156" s="66" t="s">
        <v>1310</v>
      </c>
      <c r="D156" s="66" t="s">
        <v>379</v>
      </c>
      <c r="E156" s="66"/>
      <c r="F156" s="66"/>
      <c r="G156" s="78"/>
      <c r="H156" s="66"/>
      <c r="I156" s="66" t="s">
        <v>2114</v>
      </c>
      <c r="J156" s="66"/>
      <c r="K156" s="78"/>
      <c r="L156" s="66"/>
      <c r="M156" s="66"/>
      <c r="N156" s="66"/>
      <c r="O156" s="66"/>
      <c r="P156" s="66"/>
      <c r="Q156" s="76" t="s">
        <v>2262</v>
      </c>
      <c r="R156" s="76"/>
      <c r="S156" s="66"/>
      <c r="T156" s="66"/>
      <c r="U156" s="66"/>
    </row>
    <row r="157" spans="3:21" ht="22.5" customHeight="1" x14ac:dyDescent="0.25">
      <c r="C157" s="66" t="s">
        <v>1311</v>
      </c>
      <c r="D157" s="66" t="s">
        <v>380</v>
      </c>
      <c r="E157" s="66"/>
      <c r="F157" s="66"/>
      <c r="G157" s="78"/>
      <c r="H157" s="66"/>
      <c r="I157" s="66" t="s">
        <v>2114</v>
      </c>
      <c r="J157" s="66"/>
      <c r="K157" s="78"/>
      <c r="L157" s="66"/>
      <c r="M157" s="66"/>
      <c r="N157" s="66"/>
      <c r="O157" s="66"/>
      <c r="P157" s="66"/>
      <c r="Q157" s="76"/>
      <c r="R157" s="76"/>
      <c r="S157" s="66"/>
      <c r="T157" s="66"/>
      <c r="U157" s="66"/>
    </row>
    <row r="158" spans="3:21" ht="22.5" customHeight="1" x14ac:dyDescent="0.25">
      <c r="C158" s="66" t="s">
        <v>1312</v>
      </c>
      <c r="D158" s="66" t="s">
        <v>381</v>
      </c>
      <c r="E158" s="66"/>
      <c r="F158" s="66"/>
      <c r="G158" s="78"/>
      <c r="H158" s="66"/>
      <c r="I158" s="66" t="s">
        <v>2114</v>
      </c>
      <c r="J158" s="66"/>
      <c r="K158" s="78"/>
      <c r="L158" s="66"/>
      <c r="M158" s="66"/>
      <c r="N158" s="66"/>
      <c r="O158" s="66"/>
      <c r="P158" s="66"/>
      <c r="Q158" s="76" t="s">
        <v>2263</v>
      </c>
      <c r="R158" s="76"/>
      <c r="S158" s="66"/>
      <c r="T158" s="66"/>
      <c r="U158" s="66"/>
    </row>
    <row r="159" spans="3:21" ht="22.5" customHeight="1" x14ac:dyDescent="0.25">
      <c r="C159" s="66" t="s">
        <v>1313</v>
      </c>
      <c r="D159" s="66" t="s">
        <v>382</v>
      </c>
      <c r="E159" s="66"/>
      <c r="F159" s="66"/>
      <c r="G159" s="78"/>
      <c r="H159" s="66"/>
      <c r="I159" s="66" t="s">
        <v>2114</v>
      </c>
      <c r="J159" s="66"/>
      <c r="K159" s="78"/>
      <c r="L159" s="66"/>
      <c r="M159" s="66"/>
      <c r="N159" s="66"/>
      <c r="O159" s="66"/>
      <c r="P159" s="66"/>
      <c r="Q159" s="76" t="s">
        <v>2264</v>
      </c>
      <c r="R159" s="76"/>
      <c r="S159" s="66"/>
      <c r="T159" s="66"/>
      <c r="U159" s="66"/>
    </row>
    <row r="160" spans="3:21" ht="22.5" customHeight="1" x14ac:dyDescent="0.25">
      <c r="C160" s="66" t="s">
        <v>1314</v>
      </c>
      <c r="D160" s="66" t="s">
        <v>383</v>
      </c>
      <c r="E160" s="66"/>
      <c r="F160" s="66"/>
      <c r="G160" s="78"/>
      <c r="H160" s="66"/>
      <c r="I160" s="66" t="s">
        <v>2114</v>
      </c>
      <c r="J160" s="66"/>
      <c r="K160" s="78"/>
      <c r="L160" s="66"/>
      <c r="M160" s="66"/>
      <c r="N160" s="66"/>
      <c r="O160" s="66"/>
      <c r="P160" s="66"/>
      <c r="Q160" s="76" t="s">
        <v>2265</v>
      </c>
      <c r="R160" s="76"/>
      <c r="S160" s="66"/>
      <c r="T160" s="66"/>
      <c r="U160" s="66"/>
    </row>
    <row r="161" spans="3:21" ht="22.5" customHeight="1" x14ac:dyDescent="0.25">
      <c r="C161" s="66" t="s">
        <v>1315</v>
      </c>
      <c r="D161" s="66" t="s">
        <v>384</v>
      </c>
      <c r="E161" s="66"/>
      <c r="F161" s="66"/>
      <c r="G161" s="78"/>
      <c r="H161" s="66"/>
      <c r="I161" s="66" t="s">
        <v>2114</v>
      </c>
      <c r="J161" s="66"/>
      <c r="K161" s="78"/>
      <c r="L161" s="66"/>
      <c r="M161" s="66"/>
      <c r="N161" s="66"/>
      <c r="O161" s="66"/>
      <c r="P161" s="66"/>
      <c r="Q161" s="76" t="s">
        <v>2266</v>
      </c>
      <c r="R161" s="76"/>
      <c r="S161" s="66"/>
      <c r="T161" s="66"/>
      <c r="U161" s="66"/>
    </row>
    <row r="162" spans="3:21" ht="22.5" customHeight="1" x14ac:dyDescent="0.25">
      <c r="C162" s="66" t="s">
        <v>1316</v>
      </c>
      <c r="D162" s="66" t="s">
        <v>385</v>
      </c>
      <c r="E162" s="66"/>
      <c r="F162" s="66"/>
      <c r="G162" s="78"/>
      <c r="H162" s="66"/>
      <c r="I162" s="66" t="s">
        <v>2114</v>
      </c>
      <c r="J162" s="66"/>
      <c r="K162" s="78"/>
      <c r="L162" s="66"/>
      <c r="M162" s="66"/>
      <c r="N162" s="66"/>
      <c r="O162" s="66"/>
      <c r="P162" s="66"/>
      <c r="Q162" s="76" t="s">
        <v>2267</v>
      </c>
      <c r="R162" s="76"/>
      <c r="S162" s="66"/>
      <c r="T162" s="66"/>
      <c r="U162" s="66"/>
    </row>
    <row r="163" spans="3:21" ht="22.5" customHeight="1" x14ac:dyDescent="0.25">
      <c r="C163" s="66" t="s">
        <v>1317</v>
      </c>
      <c r="D163" s="66" t="s">
        <v>386</v>
      </c>
      <c r="E163" s="66"/>
      <c r="F163" s="66"/>
      <c r="G163" s="78"/>
      <c r="H163" s="66"/>
      <c r="I163" s="66" t="s">
        <v>2114</v>
      </c>
      <c r="J163" s="66"/>
      <c r="K163" s="78"/>
      <c r="L163" s="66"/>
      <c r="M163" s="66"/>
      <c r="N163" s="66"/>
      <c r="O163" s="66"/>
      <c r="P163" s="66"/>
      <c r="Q163" s="76" t="s">
        <v>2268</v>
      </c>
      <c r="R163" s="76"/>
      <c r="S163" s="66"/>
      <c r="T163" s="66"/>
      <c r="U163" s="66"/>
    </row>
    <row r="164" spans="3:21" ht="22.5" customHeight="1" x14ac:dyDescent="0.25">
      <c r="C164" s="66" t="s">
        <v>1318</v>
      </c>
      <c r="D164" s="66" t="s">
        <v>387</v>
      </c>
      <c r="E164" s="66"/>
      <c r="F164" s="66"/>
      <c r="G164" s="78"/>
      <c r="H164" s="66"/>
      <c r="I164" s="66" t="s">
        <v>2114</v>
      </c>
      <c r="J164" s="66"/>
      <c r="K164" s="78"/>
      <c r="L164" s="66"/>
      <c r="M164" s="66"/>
      <c r="N164" s="66"/>
      <c r="O164" s="66"/>
      <c r="P164" s="66"/>
      <c r="Q164" s="76" t="s">
        <v>2269</v>
      </c>
      <c r="R164" s="76"/>
      <c r="S164" s="66"/>
      <c r="T164" s="66"/>
      <c r="U164" s="66"/>
    </row>
    <row r="165" spans="3:21" ht="22.5" customHeight="1" x14ac:dyDescent="0.25">
      <c r="C165" s="66" t="s">
        <v>1319</v>
      </c>
      <c r="D165" s="66" t="s">
        <v>388</v>
      </c>
      <c r="E165" s="66"/>
      <c r="F165" s="66"/>
      <c r="G165" s="78"/>
      <c r="H165" s="66"/>
      <c r="I165" s="66" t="s">
        <v>2114</v>
      </c>
      <c r="J165" s="66"/>
      <c r="K165" s="78"/>
      <c r="L165" s="66"/>
      <c r="M165" s="66"/>
      <c r="N165" s="66"/>
      <c r="O165" s="66"/>
      <c r="P165" s="66"/>
      <c r="Q165" s="76" t="s">
        <v>2270</v>
      </c>
      <c r="R165" s="76"/>
      <c r="S165" s="66"/>
      <c r="T165" s="66"/>
      <c r="U165" s="66"/>
    </row>
    <row r="166" spans="3:21" ht="22.5" customHeight="1" x14ac:dyDescent="0.25">
      <c r="C166" s="66" t="s">
        <v>1320</v>
      </c>
      <c r="D166" s="66" t="s">
        <v>389</v>
      </c>
      <c r="E166" s="66"/>
      <c r="F166" s="66"/>
      <c r="G166" s="78"/>
      <c r="H166" s="66"/>
      <c r="I166" s="66" t="s">
        <v>2114</v>
      </c>
      <c r="J166" s="66"/>
      <c r="K166" s="78"/>
      <c r="L166" s="66"/>
      <c r="M166" s="66"/>
      <c r="N166" s="66"/>
      <c r="O166" s="66"/>
      <c r="P166" s="66"/>
      <c r="Q166" s="76" t="s">
        <v>2271</v>
      </c>
      <c r="R166" s="76"/>
      <c r="S166" s="66"/>
      <c r="T166" s="66"/>
      <c r="U166" s="66"/>
    </row>
    <row r="167" spans="3:21" ht="22.5" customHeight="1" x14ac:dyDescent="0.25">
      <c r="C167" s="66" t="s">
        <v>1321</v>
      </c>
      <c r="D167" s="66" t="s">
        <v>390</v>
      </c>
      <c r="E167" s="66"/>
      <c r="F167" s="66"/>
      <c r="G167" s="78"/>
      <c r="H167" s="66"/>
      <c r="I167" s="66" t="s">
        <v>2114</v>
      </c>
      <c r="J167" s="66"/>
      <c r="K167" s="78"/>
      <c r="L167" s="66"/>
      <c r="M167" s="66"/>
      <c r="N167" s="66"/>
      <c r="O167" s="66"/>
      <c r="P167" s="66"/>
      <c r="Q167" s="76" t="s">
        <v>2272</v>
      </c>
      <c r="R167" s="76"/>
      <c r="S167" s="66"/>
      <c r="T167" s="66"/>
      <c r="U167" s="66"/>
    </row>
    <row r="168" spans="3:21" ht="22.5" customHeight="1" x14ac:dyDescent="0.25">
      <c r="C168" s="66" t="s">
        <v>1322</v>
      </c>
      <c r="D168" s="66" t="s">
        <v>391</v>
      </c>
      <c r="E168" s="66"/>
      <c r="F168" s="66"/>
      <c r="G168" s="78"/>
      <c r="H168" s="66"/>
      <c r="I168" s="66" t="s">
        <v>2114</v>
      </c>
      <c r="J168" s="66"/>
      <c r="K168" s="78"/>
      <c r="L168" s="66"/>
      <c r="M168" s="66"/>
      <c r="N168" s="66"/>
      <c r="O168" s="66"/>
      <c r="P168" s="66"/>
      <c r="Q168" s="76" t="s">
        <v>2273</v>
      </c>
      <c r="R168" s="76"/>
      <c r="S168" s="66"/>
      <c r="T168" s="66"/>
      <c r="U168" s="66"/>
    </row>
    <row r="169" spans="3:21" ht="22.5" customHeight="1" x14ac:dyDescent="0.25">
      <c r="C169" s="66" t="s">
        <v>1323</v>
      </c>
      <c r="D169" s="66" t="s">
        <v>392</v>
      </c>
      <c r="E169" s="66"/>
      <c r="F169" s="66"/>
      <c r="G169" s="78"/>
      <c r="H169" s="66"/>
      <c r="I169" s="66" t="s">
        <v>2114</v>
      </c>
      <c r="J169" s="66"/>
      <c r="K169" s="78"/>
      <c r="L169" s="66"/>
      <c r="M169" s="66"/>
      <c r="N169" s="66"/>
      <c r="O169" s="66"/>
      <c r="P169" s="66"/>
      <c r="Q169" s="76"/>
      <c r="R169" s="76"/>
      <c r="S169" s="66"/>
      <c r="T169" s="66"/>
      <c r="U169" s="66"/>
    </row>
    <row r="170" spans="3:21" ht="22.5" customHeight="1" x14ac:dyDescent="0.25">
      <c r="C170" s="66" t="s">
        <v>1324</v>
      </c>
      <c r="D170" s="66" t="s">
        <v>393</v>
      </c>
      <c r="E170" s="66"/>
      <c r="F170" s="66"/>
      <c r="G170" s="78"/>
      <c r="H170" s="66"/>
      <c r="I170" s="66" t="s">
        <v>2114</v>
      </c>
      <c r="J170" s="66"/>
      <c r="K170" s="78"/>
      <c r="L170" s="66"/>
      <c r="M170" s="66"/>
      <c r="N170" s="66"/>
      <c r="O170" s="66"/>
      <c r="P170" s="66"/>
      <c r="Q170" s="76" t="s">
        <v>2274</v>
      </c>
      <c r="R170" s="76"/>
      <c r="S170" s="66"/>
      <c r="T170" s="66"/>
      <c r="U170" s="66"/>
    </row>
    <row r="171" spans="3:21" ht="22.5" customHeight="1" x14ac:dyDescent="0.25">
      <c r="C171" s="66" t="s">
        <v>1325</v>
      </c>
      <c r="D171" s="66" t="s">
        <v>394</v>
      </c>
      <c r="E171" s="66"/>
      <c r="F171" s="66"/>
      <c r="G171" s="78"/>
      <c r="H171" s="66"/>
      <c r="I171" s="66" t="s">
        <v>2114</v>
      </c>
      <c r="J171" s="66"/>
      <c r="K171" s="78"/>
      <c r="L171" s="66"/>
      <c r="M171" s="66"/>
      <c r="N171" s="66"/>
      <c r="O171" s="66"/>
      <c r="P171" s="66"/>
      <c r="Q171" s="76" t="s">
        <v>2275</v>
      </c>
      <c r="R171" s="76"/>
      <c r="S171" s="66"/>
      <c r="T171" s="66"/>
      <c r="U171" s="66"/>
    </row>
    <row r="172" spans="3:21" ht="22.5" customHeight="1" x14ac:dyDescent="0.25">
      <c r="C172" s="66" t="s">
        <v>1326</v>
      </c>
      <c r="D172" s="66" t="s">
        <v>395</v>
      </c>
      <c r="E172" s="66"/>
      <c r="F172" s="66"/>
      <c r="G172" s="78"/>
      <c r="H172" s="66"/>
      <c r="I172" s="66" t="s">
        <v>2114</v>
      </c>
      <c r="J172" s="66"/>
      <c r="K172" s="78"/>
      <c r="L172" s="66"/>
      <c r="M172" s="66"/>
      <c r="N172" s="66"/>
      <c r="O172" s="66"/>
      <c r="P172" s="66"/>
      <c r="Q172" s="76" t="s">
        <v>2276</v>
      </c>
      <c r="R172" s="76"/>
      <c r="S172" s="66"/>
      <c r="T172" s="66"/>
      <c r="U172" s="66"/>
    </row>
    <row r="173" spans="3:21" ht="22.5" customHeight="1" x14ac:dyDescent="0.25">
      <c r="C173" s="66" t="s">
        <v>1327</v>
      </c>
      <c r="D173" s="66" t="s">
        <v>396</v>
      </c>
      <c r="E173" s="66"/>
      <c r="F173" s="66"/>
      <c r="G173" s="78"/>
      <c r="H173" s="66"/>
      <c r="I173" s="66" t="s">
        <v>2114</v>
      </c>
      <c r="J173" s="66"/>
      <c r="K173" s="78"/>
      <c r="L173" s="66"/>
      <c r="M173" s="66"/>
      <c r="N173" s="66"/>
      <c r="O173" s="66"/>
      <c r="P173" s="66"/>
      <c r="Q173" s="76"/>
      <c r="R173" s="76"/>
      <c r="S173" s="66"/>
      <c r="T173" s="66"/>
      <c r="U173" s="66"/>
    </row>
    <row r="174" spans="3:21" ht="22.5" customHeight="1" x14ac:dyDescent="0.25">
      <c r="C174" s="66" t="s">
        <v>1328</v>
      </c>
      <c r="D174" s="66" t="s">
        <v>397</v>
      </c>
      <c r="E174" s="66"/>
      <c r="F174" s="66"/>
      <c r="G174" s="78"/>
      <c r="H174" s="66"/>
      <c r="I174" s="66" t="s">
        <v>2114</v>
      </c>
      <c r="J174" s="66"/>
      <c r="K174" s="78"/>
      <c r="L174" s="66"/>
      <c r="M174" s="66"/>
      <c r="N174" s="66"/>
      <c r="O174" s="66"/>
      <c r="P174" s="66"/>
      <c r="Q174" s="76" t="s">
        <v>2277</v>
      </c>
      <c r="R174" s="76"/>
      <c r="S174" s="66"/>
      <c r="T174" s="66"/>
      <c r="U174" s="66"/>
    </row>
    <row r="175" spans="3:21" ht="22.5" customHeight="1" x14ac:dyDescent="0.25">
      <c r="C175" s="66" t="s">
        <v>1329</v>
      </c>
      <c r="D175" s="66" t="s">
        <v>398</v>
      </c>
      <c r="E175" s="66"/>
      <c r="F175" s="66"/>
      <c r="G175" s="78"/>
      <c r="H175" s="66"/>
      <c r="I175" s="66" t="s">
        <v>2114</v>
      </c>
      <c r="J175" s="66"/>
      <c r="K175" s="78"/>
      <c r="L175" s="66"/>
      <c r="M175" s="66"/>
      <c r="N175" s="66"/>
      <c r="O175" s="66"/>
      <c r="P175" s="66"/>
      <c r="Q175" s="76" t="s">
        <v>2278</v>
      </c>
      <c r="R175" s="76"/>
      <c r="S175" s="66"/>
      <c r="T175" s="66"/>
      <c r="U175" s="66"/>
    </row>
    <row r="176" spans="3:21" ht="22.5" customHeight="1" x14ac:dyDescent="0.25">
      <c r="C176" s="66" t="s">
        <v>1330</v>
      </c>
      <c r="D176" s="66" t="s">
        <v>399</v>
      </c>
      <c r="E176" s="66"/>
      <c r="F176" s="66"/>
      <c r="G176" s="78"/>
      <c r="H176" s="66"/>
      <c r="I176" s="66" t="s">
        <v>2114</v>
      </c>
      <c r="J176" s="66"/>
      <c r="K176" s="78"/>
      <c r="L176" s="66"/>
      <c r="M176" s="66"/>
      <c r="N176" s="66"/>
      <c r="O176" s="66"/>
      <c r="P176" s="66"/>
      <c r="Q176" s="76" t="s">
        <v>2279</v>
      </c>
      <c r="R176" s="76"/>
      <c r="S176" s="66"/>
      <c r="T176" s="66"/>
      <c r="U176" s="66"/>
    </row>
    <row r="177" spans="3:21" ht="22.5" customHeight="1" x14ac:dyDescent="0.25">
      <c r="C177" s="66" t="s">
        <v>1331</v>
      </c>
      <c r="D177" s="66" t="s">
        <v>400</v>
      </c>
      <c r="E177" s="66"/>
      <c r="F177" s="66"/>
      <c r="G177" s="78"/>
      <c r="H177" s="66"/>
      <c r="I177" s="66" t="s">
        <v>2114</v>
      </c>
      <c r="J177" s="66"/>
      <c r="K177" s="78"/>
      <c r="L177" s="66"/>
      <c r="M177" s="66"/>
      <c r="N177" s="66"/>
      <c r="O177" s="66"/>
      <c r="P177" s="66"/>
      <c r="Q177" s="76" t="s">
        <v>2280</v>
      </c>
      <c r="R177" s="76"/>
      <c r="S177" s="66"/>
      <c r="T177" s="66"/>
      <c r="U177" s="66"/>
    </row>
    <row r="178" spans="3:21" ht="22.5" customHeight="1" x14ac:dyDescent="0.25">
      <c r="C178" s="66" t="s">
        <v>1332</v>
      </c>
      <c r="D178" s="66" t="s">
        <v>401</v>
      </c>
      <c r="E178" s="66"/>
      <c r="F178" s="66"/>
      <c r="G178" s="78"/>
      <c r="H178" s="66"/>
      <c r="I178" s="66" t="s">
        <v>2114</v>
      </c>
      <c r="J178" s="66"/>
      <c r="K178" s="78"/>
      <c r="L178" s="66"/>
      <c r="M178" s="66"/>
      <c r="N178" s="66"/>
      <c r="O178" s="66"/>
      <c r="P178" s="66"/>
      <c r="Q178" s="76" t="s">
        <v>2281</v>
      </c>
      <c r="R178" s="76"/>
      <c r="S178" s="66"/>
      <c r="T178" s="66"/>
      <c r="U178" s="66"/>
    </row>
    <row r="179" spans="3:21" ht="22.5" customHeight="1" x14ac:dyDescent="0.25">
      <c r="C179" s="66" t="s">
        <v>1333</v>
      </c>
      <c r="D179" s="66" t="s">
        <v>402</v>
      </c>
      <c r="E179" s="66"/>
      <c r="F179" s="66"/>
      <c r="G179" s="78"/>
      <c r="H179" s="66"/>
      <c r="I179" s="66" t="s">
        <v>2114</v>
      </c>
      <c r="J179" s="66"/>
      <c r="K179" s="78"/>
      <c r="L179" s="66"/>
      <c r="M179" s="66"/>
      <c r="N179" s="66"/>
      <c r="O179" s="66"/>
      <c r="P179" s="66"/>
      <c r="Q179" s="76" t="s">
        <v>2282</v>
      </c>
      <c r="R179" s="76"/>
      <c r="S179" s="66"/>
      <c r="T179" s="66"/>
      <c r="U179" s="66"/>
    </row>
    <row r="180" spans="3:21" ht="22.5" customHeight="1" x14ac:dyDescent="0.25">
      <c r="C180" s="66" t="s">
        <v>1334</v>
      </c>
      <c r="D180" s="66" t="s">
        <v>403</v>
      </c>
      <c r="E180" s="66"/>
      <c r="F180" s="66"/>
      <c r="G180" s="78"/>
      <c r="H180" s="66"/>
      <c r="I180" s="66" t="s">
        <v>2114</v>
      </c>
      <c r="J180" s="66"/>
      <c r="K180" s="78"/>
      <c r="L180" s="66"/>
      <c r="M180" s="66"/>
      <c r="N180" s="66"/>
      <c r="O180" s="66"/>
      <c r="P180" s="66"/>
      <c r="Q180" s="76"/>
      <c r="R180" s="76"/>
      <c r="S180" s="66"/>
      <c r="T180" s="66"/>
      <c r="U180" s="66"/>
    </row>
    <row r="181" spans="3:21" ht="22.5" customHeight="1" x14ac:dyDescent="0.25">
      <c r="C181" s="66" t="s">
        <v>1335</v>
      </c>
      <c r="D181" s="66" t="s">
        <v>404</v>
      </c>
      <c r="E181" s="66"/>
      <c r="F181" s="66"/>
      <c r="G181" s="78"/>
      <c r="H181" s="66"/>
      <c r="I181" s="66" t="s">
        <v>2114</v>
      </c>
      <c r="J181" s="66"/>
      <c r="K181" s="78"/>
      <c r="L181" s="66"/>
      <c r="M181" s="66"/>
      <c r="N181" s="66"/>
      <c r="O181" s="66"/>
      <c r="P181" s="66"/>
      <c r="Q181" s="76"/>
      <c r="R181" s="76"/>
      <c r="S181" s="66"/>
      <c r="T181" s="66"/>
      <c r="U181" s="66"/>
    </row>
    <row r="182" spans="3:21" ht="22.5" customHeight="1" x14ac:dyDescent="0.25">
      <c r="C182" s="66" t="s">
        <v>1336</v>
      </c>
      <c r="D182" s="66" t="s">
        <v>405</v>
      </c>
      <c r="E182" s="66"/>
      <c r="F182" s="66"/>
      <c r="G182" s="78"/>
      <c r="H182" s="66"/>
      <c r="I182" s="66" t="s">
        <v>2114</v>
      </c>
      <c r="J182" s="66"/>
      <c r="K182" s="78"/>
      <c r="L182" s="66"/>
      <c r="M182" s="66"/>
      <c r="N182" s="66"/>
      <c r="O182" s="66"/>
      <c r="P182" s="66"/>
      <c r="Q182" s="76" t="s">
        <v>2283</v>
      </c>
      <c r="R182" s="76"/>
      <c r="S182" s="66"/>
      <c r="T182" s="66"/>
      <c r="U182" s="66"/>
    </row>
    <row r="183" spans="3:21" ht="22.5" customHeight="1" x14ac:dyDescent="0.25">
      <c r="C183" s="66" t="s">
        <v>1337</v>
      </c>
      <c r="D183" s="66" t="s">
        <v>406</v>
      </c>
      <c r="E183" s="66"/>
      <c r="F183" s="66"/>
      <c r="G183" s="78"/>
      <c r="H183" s="66"/>
      <c r="I183" s="66" t="s">
        <v>2114</v>
      </c>
      <c r="J183" s="66"/>
      <c r="K183" s="78"/>
      <c r="L183" s="66"/>
      <c r="M183" s="66"/>
      <c r="N183" s="66"/>
      <c r="O183" s="66"/>
      <c r="P183" s="66"/>
      <c r="Q183" s="76" t="s">
        <v>2284</v>
      </c>
      <c r="R183" s="76"/>
      <c r="S183" s="66"/>
      <c r="T183" s="66"/>
      <c r="U183" s="66"/>
    </row>
    <row r="184" spans="3:21" ht="22.5" customHeight="1" x14ac:dyDescent="0.25">
      <c r="C184" s="66" t="s">
        <v>1338</v>
      </c>
      <c r="D184" s="66" t="s">
        <v>407</v>
      </c>
      <c r="E184" s="66"/>
      <c r="F184" s="66"/>
      <c r="G184" s="78"/>
      <c r="H184" s="66"/>
      <c r="I184" s="66" t="s">
        <v>2114</v>
      </c>
      <c r="J184" s="66"/>
      <c r="K184" s="78"/>
      <c r="L184" s="66"/>
      <c r="M184" s="66"/>
      <c r="N184" s="66"/>
      <c r="O184" s="66"/>
      <c r="P184" s="66"/>
      <c r="Q184" s="76"/>
      <c r="R184" s="76"/>
      <c r="S184" s="66"/>
      <c r="T184" s="66"/>
      <c r="U184" s="66"/>
    </row>
    <row r="185" spans="3:21" ht="22.5" customHeight="1" x14ac:dyDescent="0.25">
      <c r="C185" s="66" t="s">
        <v>1339</v>
      </c>
      <c r="D185" s="66" t="s">
        <v>408</v>
      </c>
      <c r="E185" s="66"/>
      <c r="F185" s="66"/>
      <c r="G185" s="78"/>
      <c r="H185" s="66"/>
      <c r="I185" s="66" t="s">
        <v>2114</v>
      </c>
      <c r="J185" s="66"/>
      <c r="K185" s="78"/>
      <c r="L185" s="66"/>
      <c r="M185" s="66"/>
      <c r="N185" s="66"/>
      <c r="O185" s="66"/>
      <c r="P185" s="66"/>
      <c r="Q185" s="76" t="s">
        <v>2285</v>
      </c>
      <c r="R185" s="76"/>
      <c r="S185" s="66"/>
      <c r="T185" s="66"/>
      <c r="U185" s="66"/>
    </row>
    <row r="186" spans="3:21" ht="22.5" customHeight="1" x14ac:dyDescent="0.25">
      <c r="C186" s="66" t="s">
        <v>1340</v>
      </c>
      <c r="D186" s="66" t="s">
        <v>409</v>
      </c>
      <c r="E186" s="66"/>
      <c r="F186" s="66"/>
      <c r="G186" s="78"/>
      <c r="H186" s="66"/>
      <c r="I186" s="66" t="s">
        <v>2114</v>
      </c>
      <c r="J186" s="66"/>
      <c r="K186" s="78"/>
      <c r="L186" s="66"/>
      <c r="M186" s="66"/>
      <c r="N186" s="66"/>
      <c r="O186" s="66"/>
      <c r="P186" s="66"/>
      <c r="Q186" s="76" t="s">
        <v>2286</v>
      </c>
      <c r="R186" s="76"/>
      <c r="S186" s="66"/>
      <c r="T186" s="66"/>
      <c r="U186" s="66"/>
    </row>
    <row r="187" spans="3:21" ht="22.5" customHeight="1" x14ac:dyDescent="0.25">
      <c r="C187" s="66" t="s">
        <v>1341</v>
      </c>
      <c r="D187" s="66" t="s">
        <v>410</v>
      </c>
      <c r="E187" s="66"/>
      <c r="F187" s="66"/>
      <c r="G187" s="78"/>
      <c r="H187" s="66"/>
      <c r="I187" s="66" t="s">
        <v>2114</v>
      </c>
      <c r="J187" s="66"/>
      <c r="K187" s="78"/>
      <c r="L187" s="66"/>
      <c r="M187" s="66"/>
      <c r="N187" s="66"/>
      <c r="O187" s="66"/>
      <c r="P187" s="66"/>
      <c r="Q187" s="76" t="s">
        <v>2287</v>
      </c>
      <c r="R187" s="76"/>
      <c r="S187" s="66"/>
      <c r="T187" s="66"/>
      <c r="U187" s="66"/>
    </row>
    <row r="188" spans="3:21" ht="22.5" customHeight="1" x14ac:dyDescent="0.25">
      <c r="C188" s="66" t="s">
        <v>1342</v>
      </c>
      <c r="D188" s="66" t="s">
        <v>411</v>
      </c>
      <c r="E188" s="66"/>
      <c r="F188" s="66"/>
      <c r="G188" s="78"/>
      <c r="H188" s="66"/>
      <c r="I188" s="66" t="s">
        <v>2114</v>
      </c>
      <c r="J188" s="66"/>
      <c r="K188" s="78"/>
      <c r="L188" s="66"/>
      <c r="M188" s="66"/>
      <c r="N188" s="66"/>
      <c r="O188" s="66"/>
      <c r="P188" s="66"/>
      <c r="Q188" s="76" t="s">
        <v>2288</v>
      </c>
      <c r="R188" s="76"/>
      <c r="S188" s="66"/>
      <c r="T188" s="66"/>
      <c r="U188" s="66"/>
    </row>
    <row r="189" spans="3:21" ht="22.5" customHeight="1" x14ac:dyDescent="0.25">
      <c r="C189" s="66" t="s">
        <v>1343</v>
      </c>
      <c r="D189" s="66" t="s">
        <v>412</v>
      </c>
      <c r="E189" s="66"/>
      <c r="F189" s="66"/>
      <c r="G189" s="78"/>
      <c r="H189" s="66"/>
      <c r="I189" s="66" t="s">
        <v>2114</v>
      </c>
      <c r="J189" s="66"/>
      <c r="K189" s="78"/>
      <c r="L189" s="66"/>
      <c r="M189" s="66"/>
      <c r="N189" s="66"/>
      <c r="O189" s="66"/>
      <c r="P189" s="66"/>
      <c r="Q189" s="76" t="s">
        <v>2289</v>
      </c>
      <c r="R189" s="76"/>
      <c r="S189" s="66"/>
      <c r="T189" s="66"/>
      <c r="U189" s="66"/>
    </row>
    <row r="190" spans="3:21" ht="22.5" customHeight="1" x14ac:dyDescent="0.25">
      <c r="C190" s="66" t="s">
        <v>1344</v>
      </c>
      <c r="D190" s="66" t="s">
        <v>413</v>
      </c>
      <c r="E190" s="66"/>
      <c r="F190" s="66"/>
      <c r="G190" s="78"/>
      <c r="H190" s="66"/>
      <c r="I190" s="66" t="s">
        <v>2114</v>
      </c>
      <c r="J190" s="66"/>
      <c r="K190" s="78"/>
      <c r="L190" s="66"/>
      <c r="M190" s="66"/>
      <c r="N190" s="66"/>
      <c r="O190" s="66"/>
      <c r="P190" s="66"/>
      <c r="Q190" s="76" t="s">
        <v>2290</v>
      </c>
      <c r="R190" s="76"/>
      <c r="S190" s="66"/>
      <c r="T190" s="66"/>
      <c r="U190" s="66"/>
    </row>
    <row r="191" spans="3:21" ht="22.5" customHeight="1" x14ac:dyDescent="0.25">
      <c r="C191" s="66" t="s">
        <v>1345</v>
      </c>
      <c r="D191" s="66" t="s">
        <v>414</v>
      </c>
      <c r="E191" s="66"/>
      <c r="F191" s="66"/>
      <c r="G191" s="78"/>
      <c r="H191" s="66"/>
      <c r="I191" s="66" t="s">
        <v>2114</v>
      </c>
      <c r="J191" s="66"/>
      <c r="K191" s="78"/>
      <c r="L191" s="66"/>
      <c r="M191" s="66"/>
      <c r="N191" s="66"/>
      <c r="O191" s="66"/>
      <c r="P191" s="66"/>
      <c r="Q191" s="76" t="s">
        <v>2291</v>
      </c>
      <c r="R191" s="76"/>
      <c r="S191" s="66"/>
      <c r="T191" s="66"/>
      <c r="U191" s="66"/>
    </row>
    <row r="192" spans="3:21" ht="22.5" customHeight="1" x14ac:dyDescent="0.25">
      <c r="C192" s="66" t="s">
        <v>1346</v>
      </c>
      <c r="D192" s="66" t="s">
        <v>415</v>
      </c>
      <c r="E192" s="66"/>
      <c r="F192" s="66"/>
      <c r="G192" s="78"/>
      <c r="H192" s="66"/>
      <c r="I192" s="66" t="s">
        <v>2114</v>
      </c>
      <c r="J192" s="66"/>
      <c r="K192" s="78"/>
      <c r="L192" s="66"/>
      <c r="M192" s="66"/>
      <c r="N192" s="66"/>
      <c r="O192" s="66"/>
      <c r="P192" s="66"/>
      <c r="Q192" s="76"/>
      <c r="R192" s="76"/>
      <c r="S192" s="66"/>
      <c r="T192" s="66"/>
      <c r="U192" s="66"/>
    </row>
    <row r="193" spans="3:21" ht="22.5" customHeight="1" x14ac:dyDescent="0.25">
      <c r="C193" s="66" t="s">
        <v>1347</v>
      </c>
      <c r="D193" s="66" t="s">
        <v>416</v>
      </c>
      <c r="E193" s="66"/>
      <c r="F193" s="66"/>
      <c r="G193" s="78"/>
      <c r="H193" s="66"/>
      <c r="I193" s="66" t="s">
        <v>2114</v>
      </c>
      <c r="J193" s="66"/>
      <c r="K193" s="78"/>
      <c r="L193" s="66"/>
      <c r="M193" s="66"/>
      <c r="N193" s="66"/>
      <c r="O193" s="66"/>
      <c r="P193" s="66"/>
      <c r="Q193" s="76" t="s">
        <v>2173</v>
      </c>
      <c r="R193" s="76"/>
      <c r="S193" s="66"/>
      <c r="T193" s="66"/>
      <c r="U193" s="66"/>
    </row>
    <row r="194" spans="3:21" ht="22.5" customHeight="1" x14ac:dyDescent="0.25">
      <c r="C194" s="66" t="s">
        <v>1348</v>
      </c>
      <c r="D194" s="66" t="s">
        <v>417</v>
      </c>
      <c r="E194" s="66"/>
      <c r="F194" s="66"/>
      <c r="G194" s="78"/>
      <c r="H194" s="66"/>
      <c r="I194" s="66" t="s">
        <v>2114</v>
      </c>
      <c r="J194" s="66"/>
      <c r="K194" s="78"/>
      <c r="L194" s="66"/>
      <c r="M194" s="66"/>
      <c r="N194" s="66"/>
      <c r="O194" s="66"/>
      <c r="P194" s="66"/>
      <c r="Q194" s="76" t="s">
        <v>2292</v>
      </c>
      <c r="R194" s="76"/>
      <c r="S194" s="66"/>
      <c r="T194" s="66"/>
      <c r="U194" s="66"/>
    </row>
    <row r="195" spans="3:21" ht="22.5" customHeight="1" x14ac:dyDescent="0.25">
      <c r="C195" s="66" t="s">
        <v>1349</v>
      </c>
      <c r="D195" s="66" t="s">
        <v>418</v>
      </c>
      <c r="E195" s="66"/>
      <c r="F195" s="66"/>
      <c r="G195" s="78"/>
      <c r="H195" s="66"/>
      <c r="I195" s="66" t="s">
        <v>2114</v>
      </c>
      <c r="J195" s="66"/>
      <c r="K195" s="78"/>
      <c r="L195" s="66"/>
      <c r="M195" s="66"/>
      <c r="N195" s="66"/>
      <c r="O195" s="66"/>
      <c r="P195" s="66"/>
      <c r="Q195" s="76" t="s">
        <v>2293</v>
      </c>
      <c r="R195" s="76"/>
      <c r="S195" s="66"/>
      <c r="T195" s="66"/>
      <c r="U195" s="66"/>
    </row>
    <row r="196" spans="3:21" ht="22.5" customHeight="1" x14ac:dyDescent="0.25">
      <c r="C196" s="66" t="s">
        <v>1350</v>
      </c>
      <c r="D196" s="66" t="s">
        <v>419</v>
      </c>
      <c r="E196" s="66"/>
      <c r="F196" s="66"/>
      <c r="G196" s="78"/>
      <c r="H196" s="66"/>
      <c r="I196" s="66" t="s">
        <v>2114</v>
      </c>
      <c r="J196" s="66"/>
      <c r="K196" s="78"/>
      <c r="L196" s="66"/>
      <c r="M196" s="66"/>
      <c r="N196" s="66"/>
      <c r="O196" s="66"/>
      <c r="P196" s="66"/>
      <c r="Q196" s="76" t="s">
        <v>2294</v>
      </c>
      <c r="R196" s="76"/>
      <c r="S196" s="66"/>
      <c r="T196" s="66"/>
      <c r="U196" s="66"/>
    </row>
    <row r="197" spans="3:21" ht="22.5" customHeight="1" x14ac:dyDescent="0.25">
      <c r="C197" s="66" t="s">
        <v>1351</v>
      </c>
      <c r="D197" s="66" t="s">
        <v>420</v>
      </c>
      <c r="E197" s="66"/>
      <c r="F197" s="66"/>
      <c r="G197" s="78"/>
      <c r="H197" s="66"/>
      <c r="I197" s="66" t="s">
        <v>2114</v>
      </c>
      <c r="J197" s="66"/>
      <c r="K197" s="78"/>
      <c r="L197" s="66"/>
      <c r="M197" s="66"/>
      <c r="N197" s="66"/>
      <c r="O197" s="66"/>
      <c r="P197" s="66"/>
      <c r="Q197" s="76" t="s">
        <v>2295</v>
      </c>
      <c r="R197" s="76"/>
      <c r="S197" s="66"/>
      <c r="T197" s="66"/>
      <c r="U197" s="66"/>
    </row>
    <row r="198" spans="3:21" ht="22.5" customHeight="1" x14ac:dyDescent="0.25">
      <c r="C198" s="66" t="s">
        <v>1352</v>
      </c>
      <c r="D198" s="66" t="s">
        <v>421</v>
      </c>
      <c r="E198" s="66"/>
      <c r="F198" s="66"/>
      <c r="G198" s="78"/>
      <c r="H198" s="66"/>
      <c r="I198" s="66" t="s">
        <v>2114</v>
      </c>
      <c r="J198" s="66"/>
      <c r="K198" s="78"/>
      <c r="L198" s="66"/>
      <c r="M198" s="66"/>
      <c r="N198" s="66"/>
      <c r="O198" s="66"/>
      <c r="P198" s="66"/>
      <c r="Q198" s="76"/>
      <c r="R198" s="76"/>
      <c r="S198" s="66"/>
      <c r="T198" s="66"/>
      <c r="U198" s="66"/>
    </row>
    <row r="199" spans="3:21" ht="22.5" customHeight="1" x14ac:dyDescent="0.25">
      <c r="C199" s="66" t="s">
        <v>1353</v>
      </c>
      <c r="D199" s="66" t="s">
        <v>422</v>
      </c>
      <c r="E199" s="66"/>
      <c r="F199" s="66"/>
      <c r="G199" s="78" t="s">
        <v>2108</v>
      </c>
      <c r="H199" s="66" t="s">
        <v>2101</v>
      </c>
      <c r="I199" s="66" t="s">
        <v>2114</v>
      </c>
      <c r="J199" s="66"/>
      <c r="K199" s="78"/>
      <c r="L199" s="66"/>
      <c r="M199" s="66"/>
      <c r="N199" s="66"/>
      <c r="O199" s="66"/>
      <c r="P199" s="66"/>
      <c r="Q199" s="76" t="s">
        <v>2296</v>
      </c>
      <c r="R199" s="76"/>
      <c r="S199" s="66"/>
      <c r="T199" s="66"/>
      <c r="U199" s="66"/>
    </row>
    <row r="200" spans="3:21" ht="22.5" customHeight="1" x14ac:dyDescent="0.25">
      <c r="C200" s="66" t="s">
        <v>1354</v>
      </c>
      <c r="D200" s="66" t="s">
        <v>423</v>
      </c>
      <c r="E200" s="66"/>
      <c r="F200" s="66"/>
      <c r="G200" s="78" t="s">
        <v>2109</v>
      </c>
      <c r="H200" s="66" t="s">
        <v>2101</v>
      </c>
      <c r="I200" s="66" t="s">
        <v>2114</v>
      </c>
      <c r="J200" s="66"/>
      <c r="K200" s="78"/>
      <c r="L200" s="66"/>
      <c r="M200" s="66"/>
      <c r="N200" s="66"/>
      <c r="O200" s="66"/>
      <c r="P200" s="66"/>
      <c r="Q200" s="76" t="s">
        <v>2297</v>
      </c>
      <c r="R200" s="76"/>
      <c r="S200" s="66"/>
      <c r="T200" s="66"/>
      <c r="U200" s="66"/>
    </row>
    <row r="201" spans="3:21" ht="22.5" customHeight="1" x14ac:dyDescent="0.25">
      <c r="C201" s="66" t="s">
        <v>1355</v>
      </c>
      <c r="D201" s="66" t="s">
        <v>424</v>
      </c>
      <c r="E201" s="66"/>
      <c r="F201" s="66"/>
      <c r="G201" s="78" t="s">
        <v>2110</v>
      </c>
      <c r="H201" s="66" t="s">
        <v>58</v>
      </c>
      <c r="I201" s="66" t="s">
        <v>2114</v>
      </c>
      <c r="J201" s="66"/>
      <c r="K201" s="78"/>
      <c r="L201" s="66"/>
      <c r="M201" s="66"/>
      <c r="N201" s="66"/>
      <c r="O201" s="66"/>
      <c r="P201" s="66"/>
      <c r="Q201" s="76" t="s">
        <v>2298</v>
      </c>
      <c r="R201" s="76"/>
      <c r="S201" s="66"/>
      <c r="T201" s="66"/>
      <c r="U201" s="66"/>
    </row>
    <row r="202" spans="3:21" ht="22.5" customHeight="1" x14ac:dyDescent="0.25">
      <c r="C202" s="66" t="s">
        <v>1356</v>
      </c>
      <c r="D202" s="66" t="s">
        <v>425</v>
      </c>
      <c r="E202" s="66"/>
      <c r="F202" s="66"/>
      <c r="G202" s="78" t="s">
        <v>2111</v>
      </c>
      <c r="H202" s="66" t="s">
        <v>2101</v>
      </c>
      <c r="I202" s="66" t="s">
        <v>2114</v>
      </c>
      <c r="J202" s="66"/>
      <c r="K202" s="78"/>
      <c r="L202" s="66"/>
      <c r="M202" s="66"/>
      <c r="N202" s="66"/>
      <c r="O202" s="66"/>
      <c r="P202" s="66"/>
      <c r="Q202" s="76" t="s">
        <v>2299</v>
      </c>
      <c r="R202" s="76"/>
      <c r="S202" s="66"/>
      <c r="T202" s="66"/>
      <c r="U202" s="66"/>
    </row>
    <row r="203" spans="3:21" ht="22.5" customHeight="1" x14ac:dyDescent="0.25">
      <c r="C203" s="66" t="s">
        <v>1357</v>
      </c>
      <c r="D203" s="66" t="s">
        <v>426</v>
      </c>
      <c r="E203" s="66"/>
      <c r="F203" s="66"/>
      <c r="G203" s="78"/>
      <c r="H203" s="66"/>
      <c r="I203" s="66" t="s">
        <v>2114</v>
      </c>
      <c r="J203" s="66"/>
      <c r="K203" s="78"/>
      <c r="L203" s="66"/>
      <c r="M203" s="66"/>
      <c r="N203" s="66"/>
      <c r="O203" s="66"/>
      <c r="P203" s="66"/>
      <c r="Q203" s="76" t="s">
        <v>2300</v>
      </c>
      <c r="R203" s="76"/>
      <c r="S203" s="66"/>
      <c r="T203" s="66"/>
      <c r="U203" s="66"/>
    </row>
    <row r="204" spans="3:21" ht="22.5" customHeight="1" x14ac:dyDescent="0.25">
      <c r="C204" s="66" t="s">
        <v>1358</v>
      </c>
      <c r="D204" s="66" t="s">
        <v>427</v>
      </c>
      <c r="E204" s="66"/>
      <c r="F204" s="66"/>
      <c r="G204" s="78"/>
      <c r="H204" s="66"/>
      <c r="I204" s="66" t="s">
        <v>2115</v>
      </c>
      <c r="J204" s="66"/>
      <c r="K204" s="78"/>
      <c r="L204" s="66"/>
      <c r="M204" s="66"/>
      <c r="N204" s="66"/>
      <c r="O204" s="66"/>
      <c r="P204" s="66"/>
      <c r="Q204" s="76" t="s">
        <v>2301</v>
      </c>
      <c r="R204" s="76"/>
      <c r="S204" s="66"/>
      <c r="T204" s="66"/>
      <c r="U204" s="66"/>
    </row>
    <row r="205" spans="3:21" ht="22.5" customHeight="1" x14ac:dyDescent="0.25">
      <c r="C205" s="66" t="s">
        <v>1359</v>
      </c>
      <c r="D205" s="66" t="s">
        <v>428</v>
      </c>
      <c r="E205" s="66"/>
      <c r="F205" s="66"/>
      <c r="G205" s="78"/>
      <c r="H205" s="66"/>
      <c r="I205" s="66" t="s">
        <v>2115</v>
      </c>
      <c r="J205" s="66"/>
      <c r="K205" s="78"/>
      <c r="L205" s="66"/>
      <c r="M205" s="66"/>
      <c r="N205" s="66"/>
      <c r="O205" s="66"/>
      <c r="P205" s="66"/>
      <c r="Q205" s="76" t="s">
        <v>2302</v>
      </c>
      <c r="R205" s="76"/>
      <c r="S205" s="66"/>
      <c r="T205" s="66"/>
      <c r="U205" s="66"/>
    </row>
    <row r="206" spans="3:21" ht="22.5" customHeight="1" x14ac:dyDescent="0.25">
      <c r="C206" s="66" t="s">
        <v>1360</v>
      </c>
      <c r="D206" s="66" t="s">
        <v>429</v>
      </c>
      <c r="E206" s="66"/>
      <c r="F206" s="66"/>
      <c r="G206" s="78"/>
      <c r="H206" s="66"/>
      <c r="I206" s="66" t="s">
        <v>2115</v>
      </c>
      <c r="J206" s="66"/>
      <c r="K206" s="78"/>
      <c r="L206" s="66"/>
      <c r="M206" s="66"/>
      <c r="N206" s="66"/>
      <c r="O206" s="66"/>
      <c r="P206" s="66"/>
      <c r="Q206" s="76" t="s">
        <v>2303</v>
      </c>
      <c r="R206" s="76"/>
      <c r="S206" s="66"/>
      <c r="T206" s="66"/>
      <c r="U206" s="66"/>
    </row>
    <row r="207" spans="3:21" ht="22.5" customHeight="1" x14ac:dyDescent="0.25">
      <c r="C207" s="66" t="s">
        <v>1361</v>
      </c>
      <c r="D207" s="66" t="s">
        <v>430</v>
      </c>
      <c r="E207" s="66"/>
      <c r="F207" s="66"/>
      <c r="G207" s="78"/>
      <c r="H207" s="66"/>
      <c r="I207" s="66" t="s">
        <v>2115</v>
      </c>
      <c r="J207" s="66"/>
      <c r="K207" s="78"/>
      <c r="L207" s="66"/>
      <c r="M207" s="66"/>
      <c r="N207" s="66"/>
      <c r="O207" s="66"/>
      <c r="P207" s="66"/>
      <c r="Q207" s="76" t="s">
        <v>2304</v>
      </c>
      <c r="R207" s="76"/>
      <c r="S207" s="66"/>
      <c r="T207" s="66"/>
      <c r="U207" s="66"/>
    </row>
    <row r="208" spans="3:21" ht="22.5" customHeight="1" x14ac:dyDescent="0.25">
      <c r="C208" s="66" t="s">
        <v>1362</v>
      </c>
      <c r="D208" s="66" t="s">
        <v>431</v>
      </c>
      <c r="E208" s="66"/>
      <c r="F208" s="66"/>
      <c r="G208" s="78"/>
      <c r="H208" s="66"/>
      <c r="I208" s="66" t="s">
        <v>2115</v>
      </c>
      <c r="J208" s="66"/>
      <c r="K208" s="78"/>
      <c r="L208" s="66"/>
      <c r="M208" s="66"/>
      <c r="N208" s="66"/>
      <c r="O208" s="66"/>
      <c r="P208" s="66"/>
      <c r="Q208" s="76" t="s">
        <v>2305</v>
      </c>
      <c r="R208" s="76"/>
      <c r="S208" s="66"/>
      <c r="T208" s="66"/>
      <c r="U208" s="66"/>
    </row>
    <row r="209" spans="3:21" ht="22.5" customHeight="1" x14ac:dyDescent="0.25">
      <c r="C209" s="66" t="s">
        <v>1363</v>
      </c>
      <c r="D209" s="66" t="s">
        <v>432</v>
      </c>
      <c r="E209" s="66"/>
      <c r="F209" s="66"/>
      <c r="G209" s="78"/>
      <c r="H209" s="66"/>
      <c r="I209" s="66" t="s">
        <v>2115</v>
      </c>
      <c r="J209" s="66"/>
      <c r="K209" s="78"/>
      <c r="L209" s="66"/>
      <c r="M209" s="66"/>
      <c r="N209" s="66"/>
      <c r="O209" s="66"/>
      <c r="P209" s="66"/>
      <c r="Q209" s="76" t="s">
        <v>2135</v>
      </c>
      <c r="R209" s="76"/>
      <c r="S209" s="66"/>
      <c r="T209" s="66"/>
      <c r="U209" s="66"/>
    </row>
    <row r="210" spans="3:21" ht="22.5" customHeight="1" x14ac:dyDescent="0.25">
      <c r="C210" s="66" t="s">
        <v>1364</v>
      </c>
      <c r="D210" s="66" t="s">
        <v>433</v>
      </c>
      <c r="E210" s="66"/>
      <c r="F210" s="66"/>
      <c r="G210" s="78"/>
      <c r="H210" s="66"/>
      <c r="I210" s="66" t="s">
        <v>2115</v>
      </c>
      <c r="J210" s="66"/>
      <c r="K210" s="78"/>
      <c r="L210" s="66"/>
      <c r="M210" s="66"/>
      <c r="N210" s="66"/>
      <c r="O210" s="66"/>
      <c r="P210" s="66"/>
      <c r="Q210" s="76" t="s">
        <v>2306</v>
      </c>
      <c r="R210" s="76"/>
      <c r="S210" s="66"/>
      <c r="T210" s="66"/>
      <c r="U210" s="66"/>
    </row>
    <row r="211" spans="3:21" ht="22.5" customHeight="1" x14ac:dyDescent="0.25">
      <c r="C211" s="66" t="s">
        <v>1365</v>
      </c>
      <c r="D211" s="66" t="s">
        <v>434</v>
      </c>
      <c r="E211" s="66"/>
      <c r="F211" s="66"/>
      <c r="G211" s="78"/>
      <c r="H211" s="66"/>
      <c r="I211" s="66" t="s">
        <v>2115</v>
      </c>
      <c r="J211" s="66"/>
      <c r="K211" s="78"/>
      <c r="L211" s="66"/>
      <c r="M211" s="66"/>
      <c r="N211" s="66"/>
      <c r="O211" s="66"/>
      <c r="P211" s="66"/>
      <c r="Q211" s="76" t="s">
        <v>2307</v>
      </c>
      <c r="R211" s="76"/>
      <c r="S211" s="66"/>
      <c r="T211" s="66"/>
      <c r="U211" s="66"/>
    </row>
    <row r="212" spans="3:21" ht="22.5" customHeight="1" x14ac:dyDescent="0.25">
      <c r="C212" s="66" t="s">
        <v>1366</v>
      </c>
      <c r="D212" s="66" t="s">
        <v>435</v>
      </c>
      <c r="E212" s="66"/>
      <c r="F212" s="66"/>
      <c r="G212" s="78"/>
      <c r="H212" s="66"/>
      <c r="I212" s="66" t="s">
        <v>2115</v>
      </c>
      <c r="J212" s="66"/>
      <c r="K212" s="78"/>
      <c r="L212" s="66"/>
      <c r="M212" s="66"/>
      <c r="N212" s="66"/>
      <c r="O212" s="66"/>
      <c r="P212" s="66"/>
      <c r="Q212" s="76" t="s">
        <v>2308</v>
      </c>
      <c r="R212" s="76"/>
      <c r="S212" s="66"/>
      <c r="T212" s="66"/>
      <c r="U212" s="66"/>
    </row>
    <row r="213" spans="3:21" ht="22.5" customHeight="1" x14ac:dyDescent="0.25">
      <c r="C213" s="66" t="s">
        <v>1367</v>
      </c>
      <c r="D213" s="66" t="s">
        <v>436</v>
      </c>
      <c r="E213" s="66"/>
      <c r="F213" s="66"/>
      <c r="G213" s="78"/>
      <c r="H213" s="66"/>
      <c r="I213" s="66" t="s">
        <v>2115</v>
      </c>
      <c r="J213" s="66"/>
      <c r="K213" s="78"/>
      <c r="L213" s="66"/>
      <c r="M213" s="66"/>
      <c r="N213" s="66"/>
      <c r="O213" s="66"/>
      <c r="P213" s="66"/>
      <c r="Q213" s="76" t="s">
        <v>2309</v>
      </c>
      <c r="R213" s="76"/>
      <c r="S213" s="66"/>
      <c r="T213" s="66"/>
      <c r="U213" s="66"/>
    </row>
    <row r="214" spans="3:21" ht="22.5" customHeight="1" x14ac:dyDescent="0.25">
      <c r="C214" s="66" t="s">
        <v>1368</v>
      </c>
      <c r="D214" s="66" t="s">
        <v>437</v>
      </c>
      <c r="E214" s="66"/>
      <c r="F214" s="66"/>
      <c r="G214" s="78"/>
      <c r="H214" s="66"/>
      <c r="I214" s="66" t="s">
        <v>2115</v>
      </c>
      <c r="J214" s="66"/>
      <c r="K214" s="78"/>
      <c r="L214" s="66"/>
      <c r="M214" s="66"/>
      <c r="N214" s="66"/>
      <c r="O214" s="66"/>
      <c r="P214" s="66"/>
      <c r="Q214" s="76" t="s">
        <v>2310</v>
      </c>
      <c r="R214" s="76"/>
      <c r="S214" s="66"/>
      <c r="T214" s="66"/>
      <c r="U214" s="66"/>
    </row>
    <row r="215" spans="3:21" ht="22.5" customHeight="1" x14ac:dyDescent="0.25">
      <c r="C215" s="66" t="s">
        <v>1369</v>
      </c>
      <c r="D215" s="66" t="s">
        <v>438</v>
      </c>
      <c r="E215" s="66"/>
      <c r="F215" s="66"/>
      <c r="G215" s="78"/>
      <c r="H215" s="66"/>
      <c r="I215" s="66" t="s">
        <v>2115</v>
      </c>
      <c r="J215" s="66"/>
      <c r="K215" s="78"/>
      <c r="L215" s="66"/>
      <c r="M215" s="66"/>
      <c r="N215" s="66"/>
      <c r="O215" s="66"/>
      <c r="P215" s="66"/>
      <c r="Q215" s="76" t="s">
        <v>2311</v>
      </c>
      <c r="R215" s="76"/>
      <c r="S215" s="66"/>
      <c r="T215" s="66"/>
      <c r="U215" s="66"/>
    </row>
    <row r="216" spans="3:21" ht="22.5" customHeight="1" x14ac:dyDescent="0.25">
      <c r="C216" s="66" t="s">
        <v>1370</v>
      </c>
      <c r="D216" s="66" t="s">
        <v>439</v>
      </c>
      <c r="E216" s="66"/>
      <c r="F216" s="66"/>
      <c r="G216" s="78"/>
      <c r="H216" s="66"/>
      <c r="I216" s="66" t="s">
        <v>2115</v>
      </c>
      <c r="J216" s="66"/>
      <c r="K216" s="78"/>
      <c r="L216" s="66"/>
      <c r="M216" s="66"/>
      <c r="N216" s="66"/>
      <c r="O216" s="66"/>
      <c r="P216" s="66"/>
      <c r="Q216" s="76" t="s">
        <v>2312</v>
      </c>
      <c r="R216" s="76"/>
      <c r="S216" s="66"/>
      <c r="T216" s="66"/>
      <c r="U216" s="66"/>
    </row>
    <row r="217" spans="3:21" ht="22.5" customHeight="1" x14ac:dyDescent="0.25">
      <c r="C217" s="66" t="s">
        <v>1371</v>
      </c>
      <c r="D217" s="66" t="s">
        <v>440</v>
      </c>
      <c r="E217" s="66"/>
      <c r="F217" s="66"/>
      <c r="G217" s="78"/>
      <c r="H217" s="66"/>
      <c r="I217" s="66" t="s">
        <v>2115</v>
      </c>
      <c r="J217" s="66"/>
      <c r="K217" s="78"/>
      <c r="L217" s="66"/>
      <c r="M217" s="66"/>
      <c r="N217" s="66"/>
      <c r="O217" s="66"/>
      <c r="P217" s="66"/>
      <c r="Q217" s="76" t="s">
        <v>2313</v>
      </c>
      <c r="R217" s="76"/>
      <c r="S217" s="66"/>
      <c r="T217" s="66"/>
      <c r="U217" s="66"/>
    </row>
    <row r="218" spans="3:21" ht="22.5" customHeight="1" x14ac:dyDescent="0.25">
      <c r="C218" s="66" t="s">
        <v>1372</v>
      </c>
      <c r="D218" s="66" t="s">
        <v>441</v>
      </c>
      <c r="E218" s="66"/>
      <c r="F218" s="66"/>
      <c r="G218" s="78">
        <v>40979</v>
      </c>
      <c r="H218" s="66" t="s">
        <v>2101</v>
      </c>
      <c r="I218" s="66" t="s">
        <v>2115</v>
      </c>
      <c r="J218" s="66"/>
      <c r="K218" s="78">
        <v>41890</v>
      </c>
      <c r="L218" s="66"/>
      <c r="M218" s="66" t="s">
        <v>3027</v>
      </c>
      <c r="N218" s="66"/>
      <c r="O218" s="66" t="s">
        <v>4595</v>
      </c>
      <c r="P218" s="66" t="s">
        <v>4596</v>
      </c>
      <c r="Q218" s="76" t="s">
        <v>4597</v>
      </c>
      <c r="R218" s="76" t="s">
        <v>73</v>
      </c>
      <c r="S218" s="66"/>
      <c r="T218" s="66"/>
      <c r="U218" s="66" t="s">
        <v>73</v>
      </c>
    </row>
    <row r="219" spans="3:21" ht="22.5" customHeight="1" x14ac:dyDescent="0.25">
      <c r="C219" s="66" t="s">
        <v>1373</v>
      </c>
      <c r="D219" s="66" t="s">
        <v>442</v>
      </c>
      <c r="E219" s="66"/>
      <c r="F219" s="66"/>
      <c r="G219" s="78"/>
      <c r="H219" s="66"/>
      <c r="I219" s="66" t="s">
        <v>2115</v>
      </c>
      <c r="J219" s="66"/>
      <c r="K219" s="78"/>
      <c r="L219" s="66"/>
      <c r="M219" s="66"/>
      <c r="N219" s="66"/>
      <c r="O219" s="66"/>
      <c r="P219" s="66"/>
      <c r="Q219" s="76" t="s">
        <v>2314</v>
      </c>
      <c r="R219" s="76"/>
      <c r="S219" s="66"/>
      <c r="T219" s="66"/>
      <c r="U219" s="66"/>
    </row>
    <row r="220" spans="3:21" ht="22.5" customHeight="1" x14ac:dyDescent="0.25">
      <c r="C220" s="66" t="s">
        <v>1374</v>
      </c>
      <c r="D220" s="66" t="s">
        <v>443</v>
      </c>
      <c r="E220" s="66"/>
      <c r="F220" s="66"/>
      <c r="G220" s="78"/>
      <c r="H220" s="66"/>
      <c r="I220" s="66" t="s">
        <v>2115</v>
      </c>
      <c r="J220" s="66"/>
      <c r="K220" s="78"/>
      <c r="L220" s="66"/>
      <c r="M220" s="66"/>
      <c r="N220" s="66"/>
      <c r="O220" s="66"/>
      <c r="P220" s="66"/>
      <c r="Q220" s="76" t="s">
        <v>2315</v>
      </c>
      <c r="R220" s="76"/>
      <c r="S220" s="66"/>
      <c r="T220" s="66"/>
      <c r="U220" s="66"/>
    </row>
    <row r="221" spans="3:21" ht="22.5" customHeight="1" x14ac:dyDescent="0.25">
      <c r="C221" s="66" t="s">
        <v>1375</v>
      </c>
      <c r="D221" s="66" t="s">
        <v>444</v>
      </c>
      <c r="E221" s="66"/>
      <c r="F221" s="66"/>
      <c r="G221" s="78"/>
      <c r="H221" s="66"/>
      <c r="I221" s="66" t="s">
        <v>2115</v>
      </c>
      <c r="J221" s="66"/>
      <c r="K221" s="78"/>
      <c r="L221" s="66"/>
      <c r="M221" s="66"/>
      <c r="N221" s="66"/>
      <c r="O221" s="66"/>
      <c r="P221" s="66"/>
      <c r="Q221" s="76" t="s">
        <v>2316</v>
      </c>
      <c r="R221" s="76"/>
      <c r="S221" s="66"/>
      <c r="T221" s="66"/>
      <c r="U221" s="66"/>
    </row>
    <row r="222" spans="3:21" ht="22.5" customHeight="1" x14ac:dyDescent="0.25">
      <c r="C222" s="66" t="s">
        <v>1376</v>
      </c>
      <c r="D222" s="66" t="s">
        <v>445</v>
      </c>
      <c r="E222" s="66"/>
      <c r="F222" s="66"/>
      <c r="G222" s="78"/>
      <c r="H222" s="66"/>
      <c r="I222" s="66" t="s">
        <v>2115</v>
      </c>
      <c r="J222" s="66"/>
      <c r="K222" s="78"/>
      <c r="L222" s="66"/>
      <c r="M222" s="66"/>
      <c r="N222" s="66"/>
      <c r="O222" s="66"/>
      <c r="P222" s="66"/>
      <c r="Q222" s="76" t="s">
        <v>2317</v>
      </c>
      <c r="R222" s="76"/>
      <c r="S222" s="66"/>
      <c r="T222" s="66"/>
      <c r="U222" s="66"/>
    </row>
    <row r="223" spans="3:21" ht="22.5" customHeight="1" x14ac:dyDescent="0.25">
      <c r="C223" s="66" t="s">
        <v>1377</v>
      </c>
      <c r="D223" s="66" t="s">
        <v>446</v>
      </c>
      <c r="E223" s="66"/>
      <c r="F223" s="66"/>
      <c r="G223" s="78"/>
      <c r="H223" s="66"/>
      <c r="I223" s="66" t="s">
        <v>2115</v>
      </c>
      <c r="J223" s="66"/>
      <c r="K223" s="78"/>
      <c r="L223" s="66"/>
      <c r="M223" s="66"/>
      <c r="N223" s="66"/>
      <c r="O223" s="66"/>
      <c r="P223" s="66"/>
      <c r="Q223" s="76" t="s">
        <v>2318</v>
      </c>
      <c r="R223" s="76"/>
      <c r="S223" s="66"/>
      <c r="T223" s="66"/>
      <c r="U223" s="66"/>
    </row>
    <row r="224" spans="3:21" ht="22.5" customHeight="1" x14ac:dyDescent="0.25">
      <c r="C224" s="66" t="s">
        <v>1378</v>
      </c>
      <c r="D224" s="66" t="s">
        <v>447</v>
      </c>
      <c r="E224" s="66"/>
      <c r="F224" s="66"/>
      <c r="G224" s="78"/>
      <c r="H224" s="66"/>
      <c r="I224" s="66" t="s">
        <v>2115</v>
      </c>
      <c r="J224" s="66"/>
      <c r="K224" s="78"/>
      <c r="L224" s="66"/>
      <c r="M224" s="66"/>
      <c r="N224" s="66"/>
      <c r="O224" s="66"/>
      <c r="P224" s="66"/>
      <c r="Q224" s="76" t="s">
        <v>2319</v>
      </c>
      <c r="R224" s="76"/>
      <c r="S224" s="66"/>
      <c r="T224" s="66"/>
      <c r="U224" s="66"/>
    </row>
    <row r="225" spans="3:21" ht="22.5" customHeight="1" x14ac:dyDescent="0.25">
      <c r="C225" s="66" t="s">
        <v>1379</v>
      </c>
      <c r="D225" s="66" t="s">
        <v>448</v>
      </c>
      <c r="E225" s="66"/>
      <c r="F225" s="66"/>
      <c r="G225" s="78"/>
      <c r="H225" s="66"/>
      <c r="I225" s="66" t="s">
        <v>2115</v>
      </c>
      <c r="J225" s="66"/>
      <c r="K225" s="78"/>
      <c r="L225" s="66"/>
      <c r="M225" s="66"/>
      <c r="N225" s="66"/>
      <c r="O225" s="66"/>
      <c r="P225" s="66"/>
      <c r="Q225" s="76" t="s">
        <v>2320</v>
      </c>
      <c r="R225" s="76"/>
      <c r="S225" s="66"/>
      <c r="T225" s="66"/>
      <c r="U225" s="66"/>
    </row>
    <row r="226" spans="3:21" ht="22.5" customHeight="1" x14ac:dyDescent="0.25">
      <c r="C226" s="66" t="s">
        <v>1380</v>
      </c>
      <c r="D226" s="66" t="s">
        <v>449</v>
      </c>
      <c r="E226" s="66"/>
      <c r="F226" s="66"/>
      <c r="G226" s="78"/>
      <c r="H226" s="66"/>
      <c r="I226" s="66" t="s">
        <v>2115</v>
      </c>
      <c r="J226" s="66"/>
      <c r="K226" s="78"/>
      <c r="L226" s="66"/>
      <c r="M226" s="66"/>
      <c r="N226" s="66"/>
      <c r="O226" s="66"/>
      <c r="P226" s="66"/>
      <c r="Q226" s="76" t="s">
        <v>2321</v>
      </c>
      <c r="R226" s="76"/>
      <c r="S226" s="66"/>
      <c r="T226" s="66"/>
      <c r="U226" s="66"/>
    </row>
    <row r="227" spans="3:21" ht="22.5" customHeight="1" x14ac:dyDescent="0.25">
      <c r="C227" s="66" t="s">
        <v>1381</v>
      </c>
      <c r="D227" s="66" t="s">
        <v>450</v>
      </c>
      <c r="E227" s="66"/>
      <c r="F227" s="66"/>
      <c r="G227" s="78"/>
      <c r="H227" s="66"/>
      <c r="I227" s="66" t="s">
        <v>2115</v>
      </c>
      <c r="J227" s="66"/>
      <c r="K227" s="78"/>
      <c r="L227" s="66"/>
      <c r="M227" s="66"/>
      <c r="N227" s="66"/>
      <c r="O227" s="66"/>
      <c r="P227" s="66"/>
      <c r="Q227" s="76" t="s">
        <v>2322</v>
      </c>
      <c r="R227" s="76"/>
      <c r="S227" s="66"/>
      <c r="T227" s="66"/>
      <c r="U227" s="66"/>
    </row>
    <row r="228" spans="3:21" ht="22.5" customHeight="1" x14ac:dyDescent="0.25">
      <c r="C228" s="66" t="s">
        <v>1382</v>
      </c>
      <c r="D228" s="66" t="s">
        <v>451</v>
      </c>
      <c r="E228" s="66"/>
      <c r="F228" s="66"/>
      <c r="G228" s="78"/>
      <c r="H228" s="66"/>
      <c r="I228" s="66" t="s">
        <v>2115</v>
      </c>
      <c r="J228" s="66"/>
      <c r="K228" s="78"/>
      <c r="L228" s="66"/>
      <c r="M228" s="66"/>
      <c r="N228" s="66"/>
      <c r="O228" s="66"/>
      <c r="P228" s="66"/>
      <c r="Q228" s="76" t="s">
        <v>2323</v>
      </c>
      <c r="R228" s="76"/>
      <c r="S228" s="66"/>
      <c r="T228" s="66"/>
      <c r="U228" s="66"/>
    </row>
    <row r="229" spans="3:21" ht="22.5" customHeight="1" x14ac:dyDescent="0.25">
      <c r="C229" s="66" t="s">
        <v>1383</v>
      </c>
      <c r="D229" s="66" t="s">
        <v>452</v>
      </c>
      <c r="E229" s="66"/>
      <c r="F229" s="66"/>
      <c r="G229" s="78"/>
      <c r="H229" s="66"/>
      <c r="I229" s="66" t="s">
        <v>2115</v>
      </c>
      <c r="J229" s="66"/>
      <c r="K229" s="78"/>
      <c r="L229" s="66"/>
      <c r="M229" s="66"/>
      <c r="N229" s="66"/>
      <c r="O229" s="66"/>
      <c r="P229" s="66"/>
      <c r="Q229" s="76" t="s">
        <v>2324</v>
      </c>
      <c r="R229" s="76"/>
      <c r="S229" s="66"/>
      <c r="T229" s="66"/>
      <c r="U229" s="66"/>
    </row>
    <row r="230" spans="3:21" ht="22.5" customHeight="1" x14ac:dyDescent="0.25">
      <c r="C230" s="66" t="s">
        <v>1384</v>
      </c>
      <c r="D230" s="66" t="s">
        <v>453</v>
      </c>
      <c r="E230" s="66"/>
      <c r="F230" s="66"/>
      <c r="G230" s="78"/>
      <c r="H230" s="66"/>
      <c r="I230" s="66" t="s">
        <v>2115</v>
      </c>
      <c r="J230" s="66"/>
      <c r="K230" s="78"/>
      <c r="L230" s="66"/>
      <c r="M230" s="66"/>
      <c r="N230" s="66"/>
      <c r="O230" s="66"/>
      <c r="P230" s="66"/>
      <c r="Q230" s="76" t="s">
        <v>2325</v>
      </c>
      <c r="R230" s="76"/>
      <c r="S230" s="66"/>
      <c r="T230" s="66"/>
      <c r="U230" s="66"/>
    </row>
    <row r="231" spans="3:21" ht="22.5" customHeight="1" x14ac:dyDescent="0.25">
      <c r="C231" s="66" t="s">
        <v>1385</v>
      </c>
      <c r="D231" s="66" t="s">
        <v>454</v>
      </c>
      <c r="E231" s="66"/>
      <c r="F231" s="66"/>
      <c r="G231" s="78"/>
      <c r="H231" s="66"/>
      <c r="I231" s="66" t="s">
        <v>2115</v>
      </c>
      <c r="J231" s="66"/>
      <c r="K231" s="78"/>
      <c r="L231" s="66"/>
      <c r="M231" s="66"/>
      <c r="N231" s="66"/>
      <c r="O231" s="66"/>
      <c r="P231" s="66"/>
      <c r="Q231" s="76" t="s">
        <v>2326</v>
      </c>
      <c r="R231" s="76"/>
      <c r="S231" s="66"/>
      <c r="T231" s="66"/>
      <c r="U231" s="66"/>
    </row>
    <row r="232" spans="3:21" ht="22.5" customHeight="1" x14ac:dyDescent="0.25">
      <c r="C232" s="66" t="s">
        <v>1386</v>
      </c>
      <c r="D232" s="66" t="s">
        <v>455</v>
      </c>
      <c r="E232" s="66"/>
      <c r="F232" s="66"/>
      <c r="G232" s="78"/>
      <c r="H232" s="66"/>
      <c r="I232" s="66" t="s">
        <v>2115</v>
      </c>
      <c r="J232" s="66"/>
      <c r="K232" s="78"/>
      <c r="L232" s="66"/>
      <c r="M232" s="66"/>
      <c r="N232" s="66"/>
      <c r="O232" s="66"/>
      <c r="P232" s="66"/>
      <c r="Q232" s="76" t="s">
        <v>2327</v>
      </c>
      <c r="R232" s="76"/>
      <c r="S232" s="66"/>
      <c r="T232" s="66"/>
      <c r="U232" s="66"/>
    </row>
    <row r="233" spans="3:21" ht="22.5" customHeight="1" x14ac:dyDescent="0.25">
      <c r="C233" s="66" t="s">
        <v>1387</v>
      </c>
      <c r="D233" s="66" t="s">
        <v>456</v>
      </c>
      <c r="E233" s="66"/>
      <c r="F233" s="66"/>
      <c r="G233" s="78"/>
      <c r="H233" s="66"/>
      <c r="I233" s="66" t="s">
        <v>2115</v>
      </c>
      <c r="J233" s="66"/>
      <c r="K233" s="78"/>
      <c r="L233" s="66"/>
      <c r="M233" s="66"/>
      <c r="N233" s="66"/>
      <c r="O233" s="66"/>
      <c r="P233" s="66"/>
      <c r="Q233" s="76" t="s">
        <v>2328</v>
      </c>
      <c r="R233" s="76"/>
      <c r="S233" s="66"/>
      <c r="T233" s="66"/>
      <c r="U233" s="66"/>
    </row>
    <row r="234" spans="3:21" ht="22.5" customHeight="1" x14ac:dyDescent="0.25">
      <c r="C234" s="66" t="s">
        <v>1388</v>
      </c>
      <c r="D234" s="66" t="s">
        <v>457</v>
      </c>
      <c r="E234" s="66"/>
      <c r="F234" s="66"/>
      <c r="G234" s="78"/>
      <c r="H234" s="66"/>
      <c r="I234" s="66" t="s">
        <v>2115</v>
      </c>
      <c r="J234" s="66"/>
      <c r="K234" s="78"/>
      <c r="L234" s="66"/>
      <c r="M234" s="66"/>
      <c r="N234" s="66"/>
      <c r="O234" s="66"/>
      <c r="P234" s="66"/>
      <c r="Q234" s="76" t="s">
        <v>2329</v>
      </c>
      <c r="R234" s="76"/>
      <c r="S234" s="66"/>
      <c r="T234" s="66"/>
      <c r="U234" s="66"/>
    </row>
    <row r="235" spans="3:21" ht="22.5" customHeight="1" x14ac:dyDescent="0.25">
      <c r="C235" s="66" t="s">
        <v>1389</v>
      </c>
      <c r="D235" s="66" t="s">
        <v>458</v>
      </c>
      <c r="E235" s="66"/>
      <c r="F235" s="66"/>
      <c r="G235" s="78"/>
      <c r="H235" s="66"/>
      <c r="I235" s="66" t="s">
        <v>2115</v>
      </c>
      <c r="J235" s="66"/>
      <c r="K235" s="78"/>
      <c r="L235" s="66"/>
      <c r="M235" s="66"/>
      <c r="N235" s="66"/>
      <c r="O235" s="66"/>
      <c r="P235" s="66"/>
      <c r="Q235" s="76" t="s">
        <v>2330</v>
      </c>
      <c r="R235" s="76"/>
      <c r="S235" s="66"/>
      <c r="T235" s="66"/>
      <c r="U235" s="66"/>
    </row>
    <row r="236" spans="3:21" ht="22.5" customHeight="1" x14ac:dyDescent="0.25">
      <c r="C236" s="66" t="s">
        <v>1390</v>
      </c>
      <c r="D236" s="66" t="s">
        <v>459</v>
      </c>
      <c r="E236" s="66"/>
      <c r="F236" s="66"/>
      <c r="G236" s="78"/>
      <c r="H236" s="66"/>
      <c r="I236" s="66" t="s">
        <v>2115</v>
      </c>
      <c r="J236" s="66"/>
      <c r="K236" s="78"/>
      <c r="L236" s="66"/>
      <c r="M236" s="66"/>
      <c r="N236" s="66"/>
      <c r="O236" s="66"/>
      <c r="P236" s="66"/>
      <c r="Q236" s="76" t="s">
        <v>2219</v>
      </c>
      <c r="R236" s="76"/>
      <c r="S236" s="66"/>
      <c r="T236" s="66"/>
      <c r="U236" s="66"/>
    </row>
    <row r="237" spans="3:21" ht="22.5" customHeight="1" x14ac:dyDescent="0.25">
      <c r="C237" s="66" t="s">
        <v>1391</v>
      </c>
      <c r="D237" s="66" t="s">
        <v>460</v>
      </c>
      <c r="E237" s="66"/>
      <c r="F237" s="66"/>
      <c r="G237" s="78"/>
      <c r="H237" s="66"/>
      <c r="I237" s="66" t="s">
        <v>2115</v>
      </c>
      <c r="J237" s="66"/>
      <c r="K237" s="78"/>
      <c r="L237" s="66"/>
      <c r="M237" s="66"/>
      <c r="N237" s="66"/>
      <c r="O237" s="66"/>
      <c r="P237" s="66"/>
      <c r="Q237" s="76" t="s">
        <v>2161</v>
      </c>
      <c r="R237" s="76"/>
      <c r="S237" s="66"/>
      <c r="T237" s="66"/>
      <c r="U237" s="66"/>
    </row>
    <row r="238" spans="3:21" ht="22.5" customHeight="1" x14ac:dyDescent="0.25">
      <c r="C238" s="66" t="s">
        <v>1392</v>
      </c>
      <c r="D238" s="66" t="s">
        <v>461</v>
      </c>
      <c r="E238" s="66"/>
      <c r="F238" s="66"/>
      <c r="G238" s="78"/>
      <c r="H238" s="66"/>
      <c r="I238" s="66" t="s">
        <v>2115</v>
      </c>
      <c r="J238" s="66"/>
      <c r="K238" s="78"/>
      <c r="L238" s="66"/>
      <c r="M238" s="66"/>
      <c r="N238" s="66"/>
      <c r="O238" s="66"/>
      <c r="P238" s="66"/>
      <c r="Q238" s="76" t="s">
        <v>2331</v>
      </c>
      <c r="R238" s="76"/>
      <c r="S238" s="66"/>
      <c r="T238" s="66"/>
      <c r="U238" s="66"/>
    </row>
    <row r="239" spans="3:21" ht="22.5" customHeight="1" x14ac:dyDescent="0.25">
      <c r="C239" s="66" t="s">
        <v>1393</v>
      </c>
      <c r="D239" s="66" t="s">
        <v>2976</v>
      </c>
      <c r="E239" s="66"/>
      <c r="F239" s="66"/>
      <c r="G239" s="78"/>
      <c r="H239" s="66"/>
      <c r="I239" s="66" t="s">
        <v>2115</v>
      </c>
      <c r="J239" s="66"/>
      <c r="K239" s="78"/>
      <c r="L239" s="66"/>
      <c r="M239" s="66"/>
      <c r="N239" s="66"/>
      <c r="O239" s="66"/>
      <c r="P239" s="66"/>
      <c r="Q239" s="76" t="s">
        <v>2332</v>
      </c>
      <c r="R239" s="76"/>
      <c r="S239" s="66"/>
      <c r="T239" s="66"/>
      <c r="U239" s="66"/>
    </row>
    <row r="240" spans="3:21" ht="22.5" customHeight="1" x14ac:dyDescent="0.25">
      <c r="C240" s="66" t="s">
        <v>1394</v>
      </c>
      <c r="D240" s="66" t="s">
        <v>462</v>
      </c>
      <c r="E240" s="66"/>
      <c r="F240" s="66"/>
      <c r="G240" s="78"/>
      <c r="H240" s="66"/>
      <c r="I240" s="66" t="s">
        <v>2115</v>
      </c>
      <c r="J240" s="66"/>
      <c r="K240" s="78"/>
      <c r="L240" s="66"/>
      <c r="M240" s="66"/>
      <c r="N240" s="66"/>
      <c r="O240" s="66"/>
      <c r="P240" s="66"/>
      <c r="Q240" s="76" t="s">
        <v>2333</v>
      </c>
      <c r="R240" s="76"/>
      <c r="S240" s="66"/>
      <c r="T240" s="66"/>
      <c r="U240" s="66"/>
    </row>
    <row r="241" spans="3:21" ht="22.5" customHeight="1" x14ac:dyDescent="0.25">
      <c r="C241" s="66" t="s">
        <v>1395</v>
      </c>
      <c r="D241" s="66" t="s">
        <v>463</v>
      </c>
      <c r="E241" s="66"/>
      <c r="F241" s="66"/>
      <c r="G241" s="78"/>
      <c r="H241" s="66"/>
      <c r="I241" s="66" t="s">
        <v>2115</v>
      </c>
      <c r="J241" s="66"/>
      <c r="K241" s="78"/>
      <c r="L241" s="66"/>
      <c r="M241" s="66"/>
      <c r="N241" s="66"/>
      <c r="O241" s="66"/>
      <c r="P241" s="66"/>
      <c r="Q241" s="76" t="s">
        <v>2334</v>
      </c>
      <c r="R241" s="76"/>
      <c r="S241" s="66"/>
      <c r="T241" s="66"/>
      <c r="U241" s="66"/>
    </row>
    <row r="242" spans="3:21" ht="22.5" customHeight="1" x14ac:dyDescent="0.25">
      <c r="C242" s="66" t="s">
        <v>1396</v>
      </c>
      <c r="D242" s="66" t="s">
        <v>464</v>
      </c>
      <c r="E242" s="66"/>
      <c r="F242" s="66"/>
      <c r="G242" s="78"/>
      <c r="H242" s="66"/>
      <c r="I242" s="66" t="s">
        <v>2115</v>
      </c>
      <c r="J242" s="66"/>
      <c r="K242" s="78"/>
      <c r="L242" s="66"/>
      <c r="M242" s="66"/>
      <c r="N242" s="66"/>
      <c r="O242" s="66"/>
      <c r="P242" s="66"/>
      <c r="Q242" s="76" t="s">
        <v>2335</v>
      </c>
      <c r="R242" s="76"/>
      <c r="S242" s="66"/>
      <c r="T242" s="66"/>
      <c r="U242" s="66"/>
    </row>
    <row r="243" spans="3:21" ht="22.5" customHeight="1" x14ac:dyDescent="0.25">
      <c r="C243" s="66" t="s">
        <v>1397</v>
      </c>
      <c r="D243" s="66" t="s">
        <v>465</v>
      </c>
      <c r="E243" s="66"/>
      <c r="F243" s="66"/>
      <c r="G243" s="78"/>
      <c r="H243" s="66"/>
      <c r="I243" s="66" t="s">
        <v>2115</v>
      </c>
      <c r="J243" s="66"/>
      <c r="K243" s="78"/>
      <c r="L243" s="66"/>
      <c r="M243" s="66"/>
      <c r="N243" s="66"/>
      <c r="O243" s="66"/>
      <c r="P243" s="66"/>
      <c r="Q243" s="76" t="s">
        <v>2336</v>
      </c>
      <c r="R243" s="76"/>
      <c r="S243" s="66"/>
      <c r="T243" s="66"/>
      <c r="U243" s="66"/>
    </row>
    <row r="244" spans="3:21" ht="22.5" customHeight="1" x14ac:dyDescent="0.25">
      <c r="C244" s="66" t="s">
        <v>1398</v>
      </c>
      <c r="D244" s="66" t="s">
        <v>466</v>
      </c>
      <c r="E244" s="66"/>
      <c r="F244" s="66"/>
      <c r="G244" s="78"/>
      <c r="H244" s="66"/>
      <c r="I244" s="66" t="s">
        <v>2115</v>
      </c>
      <c r="J244" s="66"/>
      <c r="K244" s="78"/>
      <c r="L244" s="66"/>
      <c r="M244" s="66"/>
      <c r="N244" s="66"/>
      <c r="O244" s="66"/>
      <c r="P244" s="66"/>
      <c r="Q244" s="76" t="s">
        <v>2337</v>
      </c>
      <c r="R244" s="76"/>
      <c r="S244" s="66"/>
      <c r="T244" s="66"/>
      <c r="U244" s="66"/>
    </row>
    <row r="245" spans="3:21" ht="22.5" customHeight="1" x14ac:dyDescent="0.25">
      <c r="C245" s="66" t="s">
        <v>1399</v>
      </c>
      <c r="D245" s="66" t="s">
        <v>467</v>
      </c>
      <c r="E245" s="66"/>
      <c r="F245" s="66"/>
      <c r="G245" s="78"/>
      <c r="H245" s="66"/>
      <c r="I245" s="66" t="s">
        <v>2115</v>
      </c>
      <c r="J245" s="66"/>
      <c r="K245" s="78"/>
      <c r="L245" s="66"/>
      <c r="M245" s="66"/>
      <c r="N245" s="66"/>
      <c r="O245" s="66"/>
      <c r="P245" s="66"/>
      <c r="Q245" s="76" t="s">
        <v>2338</v>
      </c>
      <c r="R245" s="76"/>
      <c r="S245" s="66"/>
      <c r="T245" s="66"/>
      <c r="U245" s="66"/>
    </row>
    <row r="246" spans="3:21" ht="22.5" customHeight="1" x14ac:dyDescent="0.25">
      <c r="C246" s="66" t="s">
        <v>1400</v>
      </c>
      <c r="D246" s="66" t="s">
        <v>468</v>
      </c>
      <c r="E246" s="66"/>
      <c r="F246" s="66"/>
      <c r="G246" s="78"/>
      <c r="H246" s="66"/>
      <c r="I246" s="66" t="s">
        <v>2115</v>
      </c>
      <c r="J246" s="66"/>
      <c r="K246" s="78"/>
      <c r="L246" s="66"/>
      <c r="M246" s="66"/>
      <c r="N246" s="66"/>
      <c r="O246" s="66"/>
      <c r="P246" s="66"/>
      <c r="Q246" s="76" t="s">
        <v>2339</v>
      </c>
      <c r="R246" s="76"/>
      <c r="S246" s="66"/>
      <c r="T246" s="66"/>
      <c r="U246" s="66"/>
    </row>
    <row r="247" spans="3:21" ht="22.5" customHeight="1" x14ac:dyDescent="0.25">
      <c r="C247" s="66" t="s">
        <v>1401</v>
      </c>
      <c r="D247" s="66" t="s">
        <v>469</v>
      </c>
      <c r="E247" s="66"/>
      <c r="F247" s="66"/>
      <c r="G247" s="78"/>
      <c r="H247" s="66"/>
      <c r="I247" s="66" t="s">
        <v>2115</v>
      </c>
      <c r="J247" s="66"/>
      <c r="K247" s="78"/>
      <c r="L247" s="66"/>
      <c r="M247" s="66"/>
      <c r="N247" s="66"/>
      <c r="O247" s="66"/>
      <c r="P247" s="66"/>
      <c r="Q247" s="76" t="s">
        <v>2340</v>
      </c>
      <c r="R247" s="76"/>
      <c r="S247" s="66"/>
      <c r="T247" s="66"/>
      <c r="U247" s="66"/>
    </row>
    <row r="248" spans="3:21" ht="22.5" customHeight="1" x14ac:dyDescent="0.25">
      <c r="C248" s="66" t="s">
        <v>1402</v>
      </c>
      <c r="D248" s="66" t="s">
        <v>470</v>
      </c>
      <c r="E248" s="66"/>
      <c r="F248" s="66"/>
      <c r="G248" s="78"/>
      <c r="H248" s="66"/>
      <c r="I248" s="66" t="s">
        <v>2115</v>
      </c>
      <c r="J248" s="66"/>
      <c r="K248" s="78"/>
      <c r="L248" s="66"/>
      <c r="M248" s="66"/>
      <c r="N248" s="66"/>
      <c r="O248" s="66"/>
      <c r="P248" s="66"/>
      <c r="Q248" s="76" t="s">
        <v>2159</v>
      </c>
      <c r="R248" s="76"/>
      <c r="S248" s="66"/>
      <c r="T248" s="66"/>
      <c r="U248" s="66"/>
    </row>
    <row r="249" spans="3:21" ht="22.5" customHeight="1" x14ac:dyDescent="0.25">
      <c r="C249" s="66" t="s">
        <v>1403</v>
      </c>
      <c r="D249" s="66" t="s">
        <v>471</v>
      </c>
      <c r="E249" s="66"/>
      <c r="F249" s="66"/>
      <c r="G249" s="78"/>
      <c r="H249" s="66"/>
      <c r="I249" s="66" t="s">
        <v>2115</v>
      </c>
      <c r="J249" s="66"/>
      <c r="K249" s="78"/>
      <c r="L249" s="66"/>
      <c r="M249" s="66"/>
      <c r="N249" s="66"/>
      <c r="O249" s="66"/>
      <c r="P249" s="66"/>
      <c r="Q249" s="76" t="s">
        <v>2341</v>
      </c>
      <c r="R249" s="76"/>
      <c r="S249" s="66"/>
      <c r="T249" s="66"/>
      <c r="U249" s="66"/>
    </row>
    <row r="250" spans="3:21" ht="22.5" customHeight="1" x14ac:dyDescent="0.25">
      <c r="C250" s="66" t="s">
        <v>1404</v>
      </c>
      <c r="D250" s="66" t="s">
        <v>472</v>
      </c>
      <c r="E250" s="66"/>
      <c r="F250" s="66"/>
      <c r="G250" s="78"/>
      <c r="H250" s="66"/>
      <c r="I250" s="66" t="s">
        <v>2115</v>
      </c>
      <c r="J250" s="66"/>
      <c r="K250" s="78"/>
      <c r="L250" s="66"/>
      <c r="M250" s="66"/>
      <c r="N250" s="66"/>
      <c r="O250" s="66"/>
      <c r="P250" s="66"/>
      <c r="Q250" s="76" t="s">
        <v>2342</v>
      </c>
      <c r="R250" s="76"/>
      <c r="S250" s="66"/>
      <c r="T250" s="66"/>
      <c r="U250" s="66"/>
    </row>
    <row r="251" spans="3:21" ht="22.5" customHeight="1" x14ac:dyDescent="0.25">
      <c r="C251" s="66" t="s">
        <v>1405</v>
      </c>
      <c r="D251" s="66" t="s">
        <v>473</v>
      </c>
      <c r="E251" s="66"/>
      <c r="F251" s="66"/>
      <c r="G251" s="78"/>
      <c r="H251" s="66"/>
      <c r="I251" s="66" t="s">
        <v>2115</v>
      </c>
      <c r="J251" s="66"/>
      <c r="K251" s="78"/>
      <c r="L251" s="66"/>
      <c r="M251" s="66"/>
      <c r="N251" s="66"/>
      <c r="O251" s="66"/>
      <c r="P251" s="66"/>
      <c r="Q251" s="76" t="s">
        <v>2343</v>
      </c>
      <c r="R251" s="76"/>
      <c r="S251" s="66"/>
      <c r="T251" s="66"/>
      <c r="U251" s="66"/>
    </row>
    <row r="252" spans="3:21" ht="22.5" customHeight="1" x14ac:dyDescent="0.25">
      <c r="C252" s="66" t="s">
        <v>1406</v>
      </c>
      <c r="D252" s="66" t="s">
        <v>474</v>
      </c>
      <c r="E252" s="66"/>
      <c r="F252" s="66"/>
      <c r="G252" s="78"/>
      <c r="H252" s="66"/>
      <c r="I252" s="66" t="s">
        <v>2115</v>
      </c>
      <c r="J252" s="66"/>
      <c r="K252" s="78"/>
      <c r="L252" s="66"/>
      <c r="M252" s="66"/>
      <c r="N252" s="66"/>
      <c r="O252" s="66"/>
      <c r="P252" s="66"/>
      <c r="Q252" s="76" t="s">
        <v>2344</v>
      </c>
      <c r="R252" s="76"/>
      <c r="S252" s="66"/>
      <c r="T252" s="66"/>
      <c r="U252" s="66"/>
    </row>
    <row r="253" spans="3:21" ht="22.5" customHeight="1" x14ac:dyDescent="0.25">
      <c r="C253" s="66" t="s">
        <v>1407</v>
      </c>
      <c r="D253" s="66" t="s">
        <v>475</v>
      </c>
      <c r="E253" s="66"/>
      <c r="F253" s="66"/>
      <c r="G253" s="78"/>
      <c r="H253" s="66"/>
      <c r="I253" s="66" t="s">
        <v>2115</v>
      </c>
      <c r="J253" s="66"/>
      <c r="K253" s="78"/>
      <c r="L253" s="66"/>
      <c r="M253" s="66"/>
      <c r="N253" s="66"/>
      <c r="O253" s="66"/>
      <c r="P253" s="66"/>
      <c r="Q253" s="76" t="s">
        <v>2345</v>
      </c>
      <c r="R253" s="76"/>
      <c r="S253" s="66"/>
      <c r="T253" s="66"/>
      <c r="U253" s="66"/>
    </row>
    <row r="254" spans="3:21" ht="22.5" customHeight="1" x14ac:dyDescent="0.25">
      <c r="C254" s="66" t="s">
        <v>1408</v>
      </c>
      <c r="D254" s="66" t="s">
        <v>476</v>
      </c>
      <c r="E254" s="66"/>
      <c r="F254" s="66"/>
      <c r="G254" s="78"/>
      <c r="H254" s="66"/>
      <c r="I254" s="66" t="s">
        <v>2115</v>
      </c>
      <c r="J254" s="66"/>
      <c r="K254" s="78"/>
      <c r="L254" s="66"/>
      <c r="M254" s="66"/>
      <c r="N254" s="66"/>
      <c r="O254" s="66"/>
      <c r="P254" s="66"/>
      <c r="Q254" s="76" t="s">
        <v>2346</v>
      </c>
      <c r="R254" s="76"/>
      <c r="S254" s="66"/>
      <c r="T254" s="66"/>
      <c r="U254" s="66"/>
    </row>
    <row r="255" spans="3:21" ht="22.5" customHeight="1" x14ac:dyDescent="0.25">
      <c r="C255" s="66" t="s">
        <v>1409</v>
      </c>
      <c r="D255" s="66" t="s">
        <v>477</v>
      </c>
      <c r="E255" s="66"/>
      <c r="F255" s="66"/>
      <c r="G255" s="78"/>
      <c r="H255" s="66"/>
      <c r="I255" s="66" t="s">
        <v>2115</v>
      </c>
      <c r="J255" s="66"/>
      <c r="K255" s="78"/>
      <c r="L255" s="66"/>
      <c r="M255" s="66"/>
      <c r="N255" s="66"/>
      <c r="O255" s="66"/>
      <c r="P255" s="66"/>
      <c r="Q255" s="76" t="s">
        <v>2347</v>
      </c>
      <c r="R255" s="76"/>
      <c r="S255" s="66"/>
      <c r="T255" s="66"/>
      <c r="U255" s="66"/>
    </row>
    <row r="256" spans="3:21" ht="22.5" customHeight="1" x14ac:dyDescent="0.25">
      <c r="C256" s="66" t="s">
        <v>1410</v>
      </c>
      <c r="D256" s="66" t="s">
        <v>478</v>
      </c>
      <c r="E256" s="66"/>
      <c r="F256" s="66"/>
      <c r="G256" s="78"/>
      <c r="H256" s="66"/>
      <c r="I256" s="66" t="s">
        <v>2115</v>
      </c>
      <c r="J256" s="66"/>
      <c r="K256" s="78"/>
      <c r="L256" s="66"/>
      <c r="M256" s="66"/>
      <c r="N256" s="66"/>
      <c r="O256" s="66"/>
      <c r="P256" s="66"/>
      <c r="Q256" s="76" t="s">
        <v>2348</v>
      </c>
      <c r="R256" s="76"/>
      <c r="S256" s="66"/>
      <c r="T256" s="66"/>
      <c r="U256" s="66"/>
    </row>
    <row r="257" spans="3:21" ht="22.5" customHeight="1" x14ac:dyDescent="0.25">
      <c r="C257" s="66" t="s">
        <v>1411</v>
      </c>
      <c r="D257" s="66" t="s">
        <v>479</v>
      </c>
      <c r="E257" s="66"/>
      <c r="F257" s="66"/>
      <c r="G257" s="78"/>
      <c r="H257" s="66"/>
      <c r="I257" s="66" t="s">
        <v>2115</v>
      </c>
      <c r="J257" s="66"/>
      <c r="K257" s="78"/>
      <c r="L257" s="66"/>
      <c r="M257" s="66"/>
      <c r="N257" s="66"/>
      <c r="O257" s="66"/>
      <c r="P257" s="66"/>
      <c r="Q257" s="76" t="s">
        <v>2349</v>
      </c>
      <c r="R257" s="76"/>
      <c r="S257" s="66"/>
      <c r="T257" s="66"/>
      <c r="U257" s="66"/>
    </row>
    <row r="258" spans="3:21" ht="22.5" customHeight="1" x14ac:dyDescent="0.25">
      <c r="C258" s="66" t="s">
        <v>1412</v>
      </c>
      <c r="D258" s="66" t="s">
        <v>480</v>
      </c>
      <c r="E258" s="66"/>
      <c r="F258" s="66"/>
      <c r="G258" s="78"/>
      <c r="H258" s="66"/>
      <c r="I258" s="66" t="s">
        <v>2115</v>
      </c>
      <c r="J258" s="66"/>
      <c r="K258" s="78"/>
      <c r="L258" s="66"/>
      <c r="M258" s="66"/>
      <c r="N258" s="66"/>
      <c r="O258" s="66"/>
      <c r="P258" s="66"/>
      <c r="Q258" s="76" t="s">
        <v>2350</v>
      </c>
      <c r="R258" s="76"/>
      <c r="S258" s="66"/>
      <c r="T258" s="66"/>
      <c r="U258" s="66"/>
    </row>
    <row r="259" spans="3:21" ht="22.5" customHeight="1" x14ac:dyDescent="0.25">
      <c r="C259" s="66" t="s">
        <v>1413</v>
      </c>
      <c r="D259" s="66" t="s">
        <v>481</v>
      </c>
      <c r="E259" s="66"/>
      <c r="F259" s="66"/>
      <c r="G259" s="78"/>
      <c r="H259" s="66"/>
      <c r="I259" s="66" t="s">
        <v>2115</v>
      </c>
      <c r="J259" s="66"/>
      <c r="K259" s="78"/>
      <c r="L259" s="66"/>
      <c r="M259" s="66"/>
      <c r="N259" s="66"/>
      <c r="O259" s="66"/>
      <c r="P259" s="66"/>
      <c r="Q259" s="76" t="s">
        <v>2351</v>
      </c>
      <c r="R259" s="76"/>
      <c r="S259" s="66"/>
      <c r="T259" s="66"/>
      <c r="U259" s="66"/>
    </row>
    <row r="260" spans="3:21" ht="22.5" customHeight="1" x14ac:dyDescent="0.25">
      <c r="C260" s="66" t="s">
        <v>1414</v>
      </c>
      <c r="D260" s="66" t="s">
        <v>482</v>
      </c>
      <c r="E260" s="66"/>
      <c r="F260" s="66"/>
      <c r="G260" s="78"/>
      <c r="H260" s="66"/>
      <c r="I260" s="66" t="s">
        <v>2115</v>
      </c>
      <c r="J260" s="66"/>
      <c r="K260" s="78"/>
      <c r="L260" s="66"/>
      <c r="M260" s="66"/>
      <c r="N260" s="66"/>
      <c r="O260" s="66"/>
      <c r="P260" s="66"/>
      <c r="Q260" s="76" t="s">
        <v>2352</v>
      </c>
      <c r="R260" s="76"/>
      <c r="S260" s="66"/>
      <c r="T260" s="66"/>
      <c r="U260" s="66"/>
    </row>
    <row r="261" spans="3:21" ht="22.5" customHeight="1" x14ac:dyDescent="0.25">
      <c r="C261" s="66" t="s">
        <v>1415</v>
      </c>
      <c r="D261" s="66" t="s">
        <v>483</v>
      </c>
      <c r="E261" s="66"/>
      <c r="F261" s="66"/>
      <c r="G261" s="78"/>
      <c r="H261" s="66"/>
      <c r="I261" s="66" t="s">
        <v>2115</v>
      </c>
      <c r="J261" s="66"/>
      <c r="K261" s="78"/>
      <c r="L261" s="66"/>
      <c r="M261" s="66"/>
      <c r="N261" s="66"/>
      <c r="O261" s="66"/>
      <c r="P261" s="66"/>
      <c r="Q261" s="76" t="s">
        <v>2353</v>
      </c>
      <c r="R261" s="76"/>
      <c r="S261" s="66"/>
      <c r="T261" s="66"/>
      <c r="U261" s="66"/>
    </row>
    <row r="262" spans="3:21" ht="22.5" customHeight="1" x14ac:dyDescent="0.25">
      <c r="C262" s="66" t="s">
        <v>1416</v>
      </c>
      <c r="D262" s="66" t="s">
        <v>484</v>
      </c>
      <c r="E262" s="66"/>
      <c r="F262" s="66"/>
      <c r="G262" s="78"/>
      <c r="H262" s="66"/>
      <c r="I262" s="66" t="s">
        <v>2115</v>
      </c>
      <c r="J262" s="66"/>
      <c r="K262" s="78"/>
      <c r="L262" s="66"/>
      <c r="M262" s="66"/>
      <c r="N262" s="66"/>
      <c r="O262" s="66"/>
      <c r="P262" s="66"/>
      <c r="Q262" s="76" t="s">
        <v>2354</v>
      </c>
      <c r="R262" s="76"/>
      <c r="S262" s="66"/>
      <c r="T262" s="66"/>
      <c r="U262" s="66"/>
    </row>
    <row r="263" spans="3:21" ht="22.5" customHeight="1" x14ac:dyDescent="0.25">
      <c r="C263" s="66" t="s">
        <v>1417</v>
      </c>
      <c r="D263" s="66" t="s">
        <v>485</v>
      </c>
      <c r="E263" s="66"/>
      <c r="F263" s="66"/>
      <c r="G263" s="78"/>
      <c r="H263" s="66"/>
      <c r="I263" s="66" t="s">
        <v>2115</v>
      </c>
      <c r="J263" s="66"/>
      <c r="K263" s="78"/>
      <c r="L263" s="66"/>
      <c r="M263" s="66"/>
      <c r="N263" s="66"/>
      <c r="O263" s="66"/>
      <c r="P263" s="66"/>
      <c r="Q263" s="76" t="s">
        <v>2355</v>
      </c>
      <c r="R263" s="76"/>
      <c r="S263" s="66"/>
      <c r="T263" s="66"/>
      <c r="U263" s="66"/>
    </row>
    <row r="264" spans="3:21" ht="22.5" customHeight="1" x14ac:dyDescent="0.25">
      <c r="C264" s="66" t="s">
        <v>1418</v>
      </c>
      <c r="D264" s="66" t="s">
        <v>486</v>
      </c>
      <c r="E264" s="66"/>
      <c r="F264" s="66"/>
      <c r="G264" s="78"/>
      <c r="H264" s="66"/>
      <c r="I264" s="66" t="s">
        <v>2115</v>
      </c>
      <c r="J264" s="66"/>
      <c r="K264" s="78"/>
      <c r="L264" s="66"/>
      <c r="M264" s="66"/>
      <c r="N264" s="66"/>
      <c r="O264" s="66"/>
      <c r="P264" s="66"/>
      <c r="Q264" s="76" t="s">
        <v>2356</v>
      </c>
      <c r="R264" s="76"/>
      <c r="S264" s="66"/>
      <c r="T264" s="66"/>
      <c r="U264" s="66"/>
    </row>
    <row r="265" spans="3:21" ht="22.5" customHeight="1" x14ac:dyDescent="0.25">
      <c r="C265" s="66" t="s">
        <v>1419</v>
      </c>
      <c r="D265" s="66" t="s">
        <v>487</v>
      </c>
      <c r="E265" s="66"/>
      <c r="F265" s="66"/>
      <c r="G265" s="78"/>
      <c r="H265" s="66"/>
      <c r="I265" s="66" t="s">
        <v>2115</v>
      </c>
      <c r="J265" s="66"/>
      <c r="K265" s="78"/>
      <c r="L265" s="66"/>
      <c r="M265" s="66"/>
      <c r="N265" s="66"/>
      <c r="O265" s="66"/>
      <c r="P265" s="66"/>
      <c r="Q265" s="76" t="s">
        <v>2357</v>
      </c>
      <c r="R265" s="76"/>
      <c r="S265" s="66"/>
      <c r="T265" s="66"/>
      <c r="U265" s="66"/>
    </row>
    <row r="266" spans="3:21" ht="22.5" customHeight="1" x14ac:dyDescent="0.25">
      <c r="C266" s="66" t="s">
        <v>1420</v>
      </c>
      <c r="D266" s="66" t="s">
        <v>488</v>
      </c>
      <c r="E266" s="66"/>
      <c r="F266" s="66"/>
      <c r="G266" s="78"/>
      <c r="H266" s="66"/>
      <c r="I266" s="66" t="s">
        <v>2115</v>
      </c>
      <c r="J266" s="66"/>
      <c r="K266" s="78"/>
      <c r="L266" s="66"/>
      <c r="M266" s="66"/>
      <c r="N266" s="66"/>
      <c r="O266" s="66"/>
      <c r="P266" s="66"/>
      <c r="Q266" s="76" t="s">
        <v>2358</v>
      </c>
      <c r="R266" s="76"/>
      <c r="S266" s="66"/>
      <c r="T266" s="66"/>
      <c r="U266" s="66"/>
    </row>
    <row r="267" spans="3:21" ht="22.5" customHeight="1" x14ac:dyDescent="0.25">
      <c r="C267" s="66" t="s">
        <v>1421</v>
      </c>
      <c r="D267" s="66" t="s">
        <v>489</v>
      </c>
      <c r="E267" s="66"/>
      <c r="F267" s="66"/>
      <c r="G267" s="78"/>
      <c r="H267" s="66"/>
      <c r="I267" s="66" t="s">
        <v>2115</v>
      </c>
      <c r="J267" s="66"/>
      <c r="K267" s="78"/>
      <c r="L267" s="66"/>
      <c r="M267" s="66"/>
      <c r="N267" s="66"/>
      <c r="O267" s="66"/>
      <c r="P267" s="66"/>
      <c r="Q267" s="76" t="s">
        <v>2359</v>
      </c>
      <c r="R267" s="76"/>
      <c r="S267" s="66"/>
      <c r="T267" s="66"/>
      <c r="U267" s="66"/>
    </row>
    <row r="268" spans="3:21" ht="22.5" customHeight="1" x14ac:dyDescent="0.25">
      <c r="C268" s="66" t="s">
        <v>1422</v>
      </c>
      <c r="D268" s="66" t="s">
        <v>490</v>
      </c>
      <c r="E268" s="66"/>
      <c r="F268" s="66"/>
      <c r="G268" s="78"/>
      <c r="H268" s="66"/>
      <c r="I268" s="66" t="s">
        <v>2115</v>
      </c>
      <c r="J268" s="66"/>
      <c r="K268" s="78"/>
      <c r="L268" s="66"/>
      <c r="M268" s="66"/>
      <c r="N268" s="66"/>
      <c r="O268" s="66"/>
      <c r="P268" s="66"/>
      <c r="Q268" s="76" t="s">
        <v>2360</v>
      </c>
      <c r="R268" s="76"/>
      <c r="S268" s="66"/>
      <c r="T268" s="66"/>
      <c r="U268" s="66"/>
    </row>
    <row r="269" spans="3:21" ht="22.5" customHeight="1" x14ac:dyDescent="0.25">
      <c r="C269" s="66" t="s">
        <v>1423</v>
      </c>
      <c r="D269" s="66" t="s">
        <v>491</v>
      </c>
      <c r="E269" s="66"/>
      <c r="F269" s="66"/>
      <c r="G269" s="78"/>
      <c r="H269" s="66"/>
      <c r="I269" s="66" t="s">
        <v>2115</v>
      </c>
      <c r="J269" s="66"/>
      <c r="K269" s="78"/>
      <c r="L269" s="66"/>
      <c r="M269" s="66"/>
      <c r="N269" s="66"/>
      <c r="O269" s="66"/>
      <c r="P269" s="66"/>
      <c r="Q269" s="76" t="s">
        <v>2361</v>
      </c>
      <c r="R269" s="76"/>
      <c r="S269" s="66"/>
      <c r="T269" s="66"/>
      <c r="U269" s="66"/>
    </row>
    <row r="270" spans="3:21" ht="22.5" customHeight="1" x14ac:dyDescent="0.25">
      <c r="C270" s="66" t="s">
        <v>1424</v>
      </c>
      <c r="D270" s="66" t="s">
        <v>492</v>
      </c>
      <c r="E270" s="66"/>
      <c r="F270" s="66"/>
      <c r="G270" s="78"/>
      <c r="H270" s="66"/>
      <c r="I270" s="66" t="s">
        <v>2115</v>
      </c>
      <c r="J270" s="66"/>
      <c r="K270" s="78"/>
      <c r="L270" s="66"/>
      <c r="M270" s="66"/>
      <c r="N270" s="66"/>
      <c r="O270" s="66"/>
      <c r="P270" s="66"/>
      <c r="Q270" s="76" t="s">
        <v>2362</v>
      </c>
      <c r="R270" s="76"/>
      <c r="S270" s="66"/>
      <c r="T270" s="66"/>
      <c r="U270" s="66"/>
    </row>
    <row r="271" spans="3:21" ht="22.5" customHeight="1" x14ac:dyDescent="0.25">
      <c r="C271" s="66" t="s">
        <v>1425</v>
      </c>
      <c r="D271" s="66" t="s">
        <v>493</v>
      </c>
      <c r="E271" s="66"/>
      <c r="F271" s="66"/>
      <c r="G271" s="78"/>
      <c r="H271" s="66"/>
      <c r="I271" s="66" t="s">
        <v>2115</v>
      </c>
      <c r="J271" s="66"/>
      <c r="K271" s="78"/>
      <c r="L271" s="66"/>
      <c r="M271" s="66"/>
      <c r="N271" s="66"/>
      <c r="O271" s="66"/>
      <c r="P271" s="66"/>
      <c r="Q271" s="76" t="s">
        <v>2363</v>
      </c>
      <c r="R271" s="76"/>
      <c r="S271" s="66"/>
      <c r="T271" s="66"/>
      <c r="U271" s="66"/>
    </row>
    <row r="272" spans="3:21" ht="22.5" customHeight="1" x14ac:dyDescent="0.25">
      <c r="C272" s="66" t="s">
        <v>1426</v>
      </c>
      <c r="D272" s="66" t="s">
        <v>494</v>
      </c>
      <c r="E272" s="66"/>
      <c r="F272" s="66"/>
      <c r="G272" s="78" t="s">
        <v>2113</v>
      </c>
      <c r="H272" s="66" t="s">
        <v>58</v>
      </c>
      <c r="I272" s="66" t="s">
        <v>2115</v>
      </c>
      <c r="J272" s="66"/>
      <c r="K272" s="78"/>
      <c r="L272" s="66"/>
      <c r="M272" s="66"/>
      <c r="N272" s="66"/>
      <c r="O272" s="66"/>
      <c r="P272" s="66"/>
      <c r="Q272" s="76" t="s">
        <v>2364</v>
      </c>
      <c r="R272" s="76"/>
      <c r="S272" s="66"/>
      <c r="T272" s="66"/>
      <c r="U272" s="66"/>
    </row>
    <row r="273" spans="3:21" ht="22.5" customHeight="1" x14ac:dyDescent="0.25">
      <c r="C273" s="66" t="s">
        <v>1427</v>
      </c>
      <c r="D273" s="66" t="s">
        <v>495</v>
      </c>
      <c r="E273" s="66"/>
      <c r="F273" s="66"/>
      <c r="G273" s="78"/>
      <c r="H273" s="66"/>
      <c r="I273" s="66" t="s">
        <v>2115</v>
      </c>
      <c r="J273" s="66"/>
      <c r="K273" s="78"/>
      <c r="L273" s="66"/>
      <c r="M273" s="66"/>
      <c r="N273" s="66"/>
      <c r="O273" s="66"/>
      <c r="P273" s="66"/>
      <c r="Q273" s="76" t="s">
        <v>2365</v>
      </c>
      <c r="R273" s="76"/>
      <c r="S273" s="66"/>
      <c r="T273" s="66"/>
      <c r="U273" s="66"/>
    </row>
    <row r="274" spans="3:21" ht="22.5" customHeight="1" x14ac:dyDescent="0.25">
      <c r="C274" s="66" t="s">
        <v>1428</v>
      </c>
      <c r="D274" s="66" t="s">
        <v>496</v>
      </c>
      <c r="E274" s="66"/>
      <c r="F274" s="66"/>
      <c r="G274" s="78"/>
      <c r="H274" s="66"/>
      <c r="I274" s="66" t="s">
        <v>2117</v>
      </c>
      <c r="J274" s="66"/>
      <c r="K274" s="78"/>
      <c r="L274" s="66"/>
      <c r="M274" s="66"/>
      <c r="N274" s="66"/>
      <c r="O274" s="66"/>
      <c r="P274" s="66"/>
      <c r="Q274" s="76" t="s">
        <v>2366</v>
      </c>
      <c r="R274" s="76"/>
      <c r="S274" s="66"/>
      <c r="T274" s="66"/>
      <c r="U274" s="66"/>
    </row>
    <row r="275" spans="3:21" ht="22.5" customHeight="1" x14ac:dyDescent="0.25">
      <c r="C275" s="66" t="s">
        <v>1429</v>
      </c>
      <c r="D275" s="66" t="s">
        <v>497</v>
      </c>
      <c r="E275" s="66"/>
      <c r="F275" s="66"/>
      <c r="G275" s="78"/>
      <c r="H275" s="66"/>
      <c r="I275" s="66" t="s">
        <v>2117</v>
      </c>
      <c r="J275" s="66"/>
      <c r="K275" s="78"/>
      <c r="L275" s="66"/>
      <c r="M275" s="66"/>
      <c r="N275" s="66"/>
      <c r="O275" s="66"/>
      <c r="P275" s="66"/>
      <c r="Q275" s="76" t="s">
        <v>2367</v>
      </c>
      <c r="R275" s="76"/>
      <c r="S275" s="66"/>
      <c r="T275" s="66"/>
      <c r="U275" s="66"/>
    </row>
    <row r="276" spans="3:21" ht="22.5" customHeight="1" x14ac:dyDescent="0.25">
      <c r="C276" s="66" t="s">
        <v>1430</v>
      </c>
      <c r="D276" s="66" t="s">
        <v>498</v>
      </c>
      <c r="E276" s="66"/>
      <c r="F276" s="66"/>
      <c r="G276" s="78"/>
      <c r="H276" s="66"/>
      <c r="I276" s="66" t="s">
        <v>2117</v>
      </c>
      <c r="J276" s="66"/>
      <c r="K276" s="78"/>
      <c r="L276" s="66"/>
      <c r="M276" s="66"/>
      <c r="N276" s="66"/>
      <c r="O276" s="66"/>
      <c r="P276" s="66"/>
      <c r="Q276" s="76" t="s">
        <v>2368</v>
      </c>
      <c r="R276" s="76"/>
      <c r="S276" s="66"/>
      <c r="T276" s="66"/>
      <c r="U276" s="66"/>
    </row>
    <row r="277" spans="3:21" ht="22.5" customHeight="1" x14ac:dyDescent="0.25">
      <c r="C277" s="66" t="s">
        <v>1431</v>
      </c>
      <c r="D277" s="66" t="s">
        <v>499</v>
      </c>
      <c r="E277" s="66"/>
      <c r="F277" s="66"/>
      <c r="G277" s="78"/>
      <c r="H277" s="66"/>
      <c r="I277" s="66" t="s">
        <v>2117</v>
      </c>
      <c r="J277" s="66"/>
      <c r="K277" s="78"/>
      <c r="L277" s="66"/>
      <c r="M277" s="66"/>
      <c r="N277" s="66"/>
      <c r="O277" s="66"/>
      <c r="P277" s="66"/>
      <c r="Q277" s="76" t="s">
        <v>2133</v>
      </c>
      <c r="R277" s="76"/>
      <c r="S277" s="66"/>
      <c r="T277" s="66"/>
      <c r="U277" s="66"/>
    </row>
    <row r="278" spans="3:21" ht="22.5" customHeight="1" x14ac:dyDescent="0.25">
      <c r="C278" s="66" t="s">
        <v>1432</v>
      </c>
      <c r="D278" s="66" t="s">
        <v>500</v>
      </c>
      <c r="E278" s="66"/>
      <c r="F278" s="66"/>
      <c r="G278" s="78"/>
      <c r="H278" s="66"/>
      <c r="I278" s="66" t="s">
        <v>2117</v>
      </c>
      <c r="J278" s="66"/>
      <c r="K278" s="78"/>
      <c r="L278" s="66"/>
      <c r="M278" s="66"/>
      <c r="N278" s="66"/>
      <c r="O278" s="66"/>
      <c r="P278" s="66"/>
      <c r="Q278" s="76" t="s">
        <v>2369</v>
      </c>
      <c r="R278" s="76"/>
      <c r="S278" s="66"/>
      <c r="T278" s="66"/>
      <c r="U278" s="66"/>
    </row>
    <row r="279" spans="3:21" ht="22.5" customHeight="1" x14ac:dyDescent="0.25">
      <c r="C279" s="66" t="s">
        <v>1433</v>
      </c>
      <c r="D279" s="66" t="s">
        <v>501</v>
      </c>
      <c r="E279" s="66"/>
      <c r="F279" s="66"/>
      <c r="G279" s="78"/>
      <c r="H279" s="66"/>
      <c r="I279" s="66" t="s">
        <v>2117</v>
      </c>
      <c r="J279" s="66"/>
      <c r="K279" s="78"/>
      <c r="L279" s="66"/>
      <c r="M279" s="66"/>
      <c r="N279" s="66"/>
      <c r="O279" s="66"/>
      <c r="P279" s="66"/>
      <c r="Q279" s="76" t="s">
        <v>2370</v>
      </c>
      <c r="R279" s="76"/>
      <c r="S279" s="66"/>
      <c r="T279" s="66"/>
      <c r="U279" s="66"/>
    </row>
    <row r="280" spans="3:21" ht="22.5" customHeight="1" x14ac:dyDescent="0.25">
      <c r="C280" s="66" t="s">
        <v>1434</v>
      </c>
      <c r="D280" s="66" t="s">
        <v>502</v>
      </c>
      <c r="E280" s="66"/>
      <c r="F280" s="66"/>
      <c r="G280" s="78"/>
      <c r="H280" s="66"/>
      <c r="I280" s="66" t="s">
        <v>2117</v>
      </c>
      <c r="J280" s="66"/>
      <c r="K280" s="78"/>
      <c r="L280" s="66"/>
      <c r="M280" s="66"/>
      <c r="N280" s="66"/>
      <c r="O280" s="66"/>
      <c r="P280" s="66"/>
      <c r="Q280" s="76" t="s">
        <v>2371</v>
      </c>
      <c r="R280" s="76"/>
      <c r="S280" s="66"/>
      <c r="T280" s="66"/>
      <c r="U280" s="66"/>
    </row>
    <row r="281" spans="3:21" ht="22.5" customHeight="1" x14ac:dyDescent="0.25">
      <c r="C281" s="66" t="s">
        <v>1435</v>
      </c>
      <c r="D281" s="66" t="s">
        <v>503</v>
      </c>
      <c r="E281" s="66"/>
      <c r="F281" s="66"/>
      <c r="G281" s="78"/>
      <c r="H281" s="66"/>
      <c r="I281" s="66" t="s">
        <v>2117</v>
      </c>
      <c r="J281" s="66"/>
      <c r="K281" s="78"/>
      <c r="L281" s="66"/>
      <c r="M281" s="66"/>
      <c r="N281" s="66"/>
      <c r="O281" s="66"/>
      <c r="P281" s="66"/>
      <c r="Q281" s="76" t="s">
        <v>2372</v>
      </c>
      <c r="R281" s="76"/>
      <c r="S281" s="66"/>
      <c r="T281" s="66"/>
      <c r="U281" s="66"/>
    </row>
    <row r="282" spans="3:21" ht="22.5" customHeight="1" x14ac:dyDescent="0.25">
      <c r="C282" s="66" t="s">
        <v>1436</v>
      </c>
      <c r="D282" s="66" t="s">
        <v>504</v>
      </c>
      <c r="E282" s="66"/>
      <c r="F282" s="66"/>
      <c r="G282" s="78"/>
      <c r="H282" s="66"/>
      <c r="I282" s="66" t="s">
        <v>2117</v>
      </c>
      <c r="J282" s="66"/>
      <c r="K282" s="78"/>
      <c r="L282" s="66"/>
      <c r="M282" s="66"/>
      <c r="N282" s="66"/>
      <c r="O282" s="66"/>
      <c r="P282" s="66"/>
      <c r="Q282" s="76"/>
      <c r="R282" s="76"/>
      <c r="S282" s="66"/>
      <c r="T282" s="66"/>
      <c r="U282" s="66"/>
    </row>
    <row r="283" spans="3:21" ht="22.5" customHeight="1" x14ac:dyDescent="0.25">
      <c r="C283" s="66" t="s">
        <v>1437</v>
      </c>
      <c r="D283" s="66" t="s">
        <v>505</v>
      </c>
      <c r="E283" s="66"/>
      <c r="F283" s="66"/>
      <c r="G283" s="78"/>
      <c r="H283" s="66"/>
      <c r="I283" s="66" t="s">
        <v>2117</v>
      </c>
      <c r="J283" s="66"/>
      <c r="K283" s="78"/>
      <c r="L283" s="66"/>
      <c r="M283" s="66"/>
      <c r="N283" s="66"/>
      <c r="O283" s="66"/>
      <c r="P283" s="66"/>
      <c r="Q283" s="76" t="s">
        <v>2373</v>
      </c>
      <c r="R283" s="76"/>
      <c r="S283" s="66"/>
      <c r="T283" s="66"/>
      <c r="U283" s="66"/>
    </row>
    <row r="284" spans="3:21" ht="22.5" customHeight="1" x14ac:dyDescent="0.25">
      <c r="C284" s="66" t="s">
        <v>1438</v>
      </c>
      <c r="D284" s="66" t="s">
        <v>506</v>
      </c>
      <c r="E284" s="66"/>
      <c r="F284" s="66"/>
      <c r="G284" s="78"/>
      <c r="H284" s="66"/>
      <c r="I284" s="66" t="s">
        <v>2117</v>
      </c>
      <c r="J284" s="66"/>
      <c r="K284" s="78"/>
      <c r="L284" s="66"/>
      <c r="M284" s="66"/>
      <c r="N284" s="66"/>
      <c r="O284" s="66"/>
      <c r="P284" s="66"/>
      <c r="Q284" s="76" t="s">
        <v>2374</v>
      </c>
      <c r="R284" s="76"/>
      <c r="S284" s="66"/>
      <c r="T284" s="66"/>
      <c r="U284" s="66"/>
    </row>
    <row r="285" spans="3:21" ht="22.5" customHeight="1" x14ac:dyDescent="0.25">
      <c r="C285" s="66" t="s">
        <v>1439</v>
      </c>
      <c r="D285" s="66" t="s">
        <v>507</v>
      </c>
      <c r="E285" s="66"/>
      <c r="F285" s="66"/>
      <c r="G285" s="78"/>
      <c r="H285" s="66"/>
      <c r="I285" s="66" t="s">
        <v>2117</v>
      </c>
      <c r="J285" s="66"/>
      <c r="K285" s="78"/>
      <c r="L285" s="66"/>
      <c r="M285" s="66"/>
      <c r="N285" s="66"/>
      <c r="O285" s="66"/>
      <c r="P285" s="66"/>
      <c r="Q285" s="76" t="s">
        <v>2375</v>
      </c>
      <c r="R285" s="76"/>
      <c r="S285" s="66"/>
      <c r="T285" s="66"/>
      <c r="U285" s="66"/>
    </row>
    <row r="286" spans="3:21" ht="22.5" customHeight="1" x14ac:dyDescent="0.25">
      <c r="C286" s="66" t="s">
        <v>1440</v>
      </c>
      <c r="D286" s="66" t="s">
        <v>508</v>
      </c>
      <c r="E286" s="66"/>
      <c r="F286" s="66"/>
      <c r="G286" s="78"/>
      <c r="H286" s="66"/>
      <c r="I286" s="66" t="s">
        <v>2117</v>
      </c>
      <c r="J286" s="66"/>
      <c r="K286" s="78"/>
      <c r="L286" s="66"/>
      <c r="M286" s="66"/>
      <c r="N286" s="66"/>
      <c r="O286" s="66"/>
      <c r="P286" s="66"/>
      <c r="Q286" s="76"/>
      <c r="R286" s="76"/>
      <c r="S286" s="66"/>
      <c r="T286" s="66"/>
      <c r="U286" s="66"/>
    </row>
    <row r="287" spans="3:21" ht="22.5" customHeight="1" x14ac:dyDescent="0.25">
      <c r="C287" s="66" t="s">
        <v>1441</v>
      </c>
      <c r="D287" s="66" t="s">
        <v>509</v>
      </c>
      <c r="E287" s="66"/>
      <c r="F287" s="66"/>
      <c r="G287" s="78"/>
      <c r="H287" s="66"/>
      <c r="I287" s="66" t="s">
        <v>2117</v>
      </c>
      <c r="J287" s="66"/>
      <c r="K287" s="78"/>
      <c r="L287" s="66"/>
      <c r="M287" s="66"/>
      <c r="N287" s="66"/>
      <c r="O287" s="66"/>
      <c r="P287" s="66"/>
      <c r="Q287" s="76" t="s">
        <v>2376</v>
      </c>
      <c r="R287" s="76"/>
      <c r="S287" s="66"/>
      <c r="T287" s="66"/>
      <c r="U287" s="66"/>
    </row>
    <row r="288" spans="3:21" ht="22.5" customHeight="1" x14ac:dyDescent="0.25">
      <c r="C288" s="66" t="s">
        <v>1442</v>
      </c>
      <c r="D288" s="66" t="s">
        <v>510</v>
      </c>
      <c r="E288" s="66"/>
      <c r="F288" s="66"/>
      <c r="G288" s="78"/>
      <c r="H288" s="66"/>
      <c r="I288" s="66" t="s">
        <v>2117</v>
      </c>
      <c r="J288" s="66"/>
      <c r="K288" s="78"/>
      <c r="L288" s="66"/>
      <c r="M288" s="66"/>
      <c r="N288" s="66"/>
      <c r="O288" s="66"/>
      <c r="P288" s="66"/>
      <c r="Q288" s="76" t="s">
        <v>2377</v>
      </c>
      <c r="R288" s="76"/>
      <c r="S288" s="66"/>
      <c r="T288" s="66"/>
      <c r="U288" s="66"/>
    </row>
    <row r="289" spans="3:21" ht="22.5" customHeight="1" x14ac:dyDescent="0.25">
      <c r="C289" s="66" t="s">
        <v>1443</v>
      </c>
      <c r="D289" s="66" t="s">
        <v>511</v>
      </c>
      <c r="E289" s="66"/>
      <c r="F289" s="66"/>
      <c r="G289" s="78"/>
      <c r="H289" s="66"/>
      <c r="I289" s="66" t="s">
        <v>2117</v>
      </c>
      <c r="J289" s="66"/>
      <c r="K289" s="78"/>
      <c r="L289" s="66"/>
      <c r="M289" s="66"/>
      <c r="N289" s="66"/>
      <c r="O289" s="66"/>
      <c r="P289" s="66"/>
      <c r="Q289" s="76" t="s">
        <v>2378</v>
      </c>
      <c r="R289" s="76"/>
      <c r="S289" s="66"/>
      <c r="T289" s="66"/>
      <c r="U289" s="66"/>
    </row>
    <row r="290" spans="3:21" ht="22.5" customHeight="1" x14ac:dyDescent="0.25">
      <c r="C290" s="66" t="s">
        <v>1444</v>
      </c>
      <c r="D290" s="66" t="s">
        <v>512</v>
      </c>
      <c r="E290" s="66"/>
      <c r="F290" s="66"/>
      <c r="G290" s="78"/>
      <c r="H290" s="66"/>
      <c r="I290" s="66" t="s">
        <v>2117</v>
      </c>
      <c r="J290" s="66"/>
      <c r="K290" s="78"/>
      <c r="L290" s="66"/>
      <c r="M290" s="66"/>
      <c r="N290" s="66"/>
      <c r="O290" s="66"/>
      <c r="P290" s="66"/>
      <c r="Q290" s="76" t="s">
        <v>2142</v>
      </c>
      <c r="R290" s="76"/>
      <c r="S290" s="66"/>
      <c r="T290" s="66"/>
      <c r="U290" s="66"/>
    </row>
    <row r="291" spans="3:21" ht="22.5" customHeight="1" x14ac:dyDescent="0.25">
      <c r="C291" s="66" t="s">
        <v>1445</v>
      </c>
      <c r="D291" s="66" t="s">
        <v>513</v>
      </c>
      <c r="E291" s="66"/>
      <c r="F291" s="66"/>
      <c r="G291" s="78"/>
      <c r="H291" s="66"/>
      <c r="I291" s="66" t="s">
        <v>2117</v>
      </c>
      <c r="J291" s="66"/>
      <c r="K291" s="78"/>
      <c r="L291" s="66"/>
      <c r="M291" s="66"/>
      <c r="N291" s="66"/>
      <c r="O291" s="66"/>
      <c r="P291" s="66"/>
      <c r="Q291" s="76" t="s">
        <v>2379</v>
      </c>
      <c r="R291" s="76"/>
      <c r="S291" s="66"/>
      <c r="T291" s="66"/>
      <c r="U291" s="66"/>
    </row>
    <row r="292" spans="3:21" ht="22.5" customHeight="1" x14ac:dyDescent="0.25">
      <c r="C292" s="66" t="s">
        <v>1446</v>
      </c>
      <c r="D292" s="66" t="s">
        <v>514</v>
      </c>
      <c r="E292" s="66"/>
      <c r="F292" s="66"/>
      <c r="G292" s="78"/>
      <c r="H292" s="66"/>
      <c r="I292" s="66" t="s">
        <v>2117</v>
      </c>
      <c r="J292" s="66"/>
      <c r="K292" s="78"/>
      <c r="L292" s="66"/>
      <c r="M292" s="66"/>
      <c r="N292" s="66"/>
      <c r="O292" s="66"/>
      <c r="P292" s="66"/>
      <c r="Q292" s="76" t="s">
        <v>2372</v>
      </c>
      <c r="R292" s="76"/>
      <c r="S292" s="66"/>
      <c r="T292" s="66"/>
      <c r="U292" s="66"/>
    </row>
    <row r="293" spans="3:21" ht="22.5" customHeight="1" x14ac:dyDescent="0.25">
      <c r="C293" s="66" t="s">
        <v>1447</v>
      </c>
      <c r="D293" s="66" t="s">
        <v>515</v>
      </c>
      <c r="E293" s="66"/>
      <c r="F293" s="66"/>
      <c r="G293" s="78"/>
      <c r="H293" s="66"/>
      <c r="I293" s="66" t="s">
        <v>2117</v>
      </c>
      <c r="J293" s="66"/>
      <c r="K293" s="78"/>
      <c r="L293" s="66"/>
      <c r="M293" s="66"/>
      <c r="N293" s="66"/>
      <c r="O293" s="66"/>
      <c r="P293" s="66"/>
      <c r="Q293" s="76" t="s">
        <v>2380</v>
      </c>
      <c r="R293" s="76"/>
      <c r="S293" s="66"/>
      <c r="T293" s="66"/>
      <c r="U293" s="66"/>
    </row>
    <row r="294" spans="3:21" ht="22.5" customHeight="1" x14ac:dyDescent="0.25">
      <c r="C294" s="66" t="s">
        <v>1448</v>
      </c>
      <c r="D294" s="66" t="s">
        <v>516</v>
      </c>
      <c r="E294" s="66"/>
      <c r="F294" s="66"/>
      <c r="G294" s="78"/>
      <c r="H294" s="66"/>
      <c r="I294" s="66" t="s">
        <v>2117</v>
      </c>
      <c r="J294" s="66"/>
      <c r="K294" s="78"/>
      <c r="L294" s="66"/>
      <c r="M294" s="66"/>
      <c r="N294" s="66"/>
      <c r="O294" s="66"/>
      <c r="P294" s="66"/>
      <c r="Q294" s="76" t="s">
        <v>2381</v>
      </c>
      <c r="R294" s="76"/>
      <c r="S294" s="66"/>
      <c r="T294" s="66"/>
      <c r="U294" s="66"/>
    </row>
    <row r="295" spans="3:21" ht="22.5" customHeight="1" x14ac:dyDescent="0.25">
      <c r="C295" s="66" t="s">
        <v>1449</v>
      </c>
      <c r="D295" s="66" t="s">
        <v>2982</v>
      </c>
      <c r="E295" s="66"/>
      <c r="F295" s="66"/>
      <c r="G295" s="78"/>
      <c r="H295" s="66"/>
      <c r="I295" s="66" t="s">
        <v>2117</v>
      </c>
      <c r="J295" s="66"/>
      <c r="K295" s="78"/>
      <c r="L295" s="66"/>
      <c r="M295" s="66"/>
      <c r="N295" s="66"/>
      <c r="O295" s="66"/>
      <c r="P295" s="66"/>
      <c r="Q295" s="76" t="s">
        <v>2382</v>
      </c>
      <c r="R295" s="76"/>
      <c r="S295" s="66"/>
      <c r="T295" s="66"/>
      <c r="U295" s="66"/>
    </row>
    <row r="296" spans="3:21" ht="22.5" customHeight="1" x14ac:dyDescent="0.25">
      <c r="C296" s="66" t="s">
        <v>1450</v>
      </c>
      <c r="D296" s="66" t="s">
        <v>517</v>
      </c>
      <c r="E296" s="66"/>
      <c r="F296" s="66"/>
      <c r="G296" s="78"/>
      <c r="H296" s="66"/>
      <c r="I296" s="66" t="s">
        <v>2117</v>
      </c>
      <c r="J296" s="66"/>
      <c r="K296" s="78"/>
      <c r="L296" s="66"/>
      <c r="M296" s="66"/>
      <c r="N296" s="66"/>
      <c r="O296" s="66"/>
      <c r="P296" s="66"/>
      <c r="Q296" s="76" t="s">
        <v>2383</v>
      </c>
      <c r="R296" s="76"/>
      <c r="S296" s="66"/>
      <c r="T296" s="66"/>
      <c r="U296" s="66"/>
    </row>
    <row r="297" spans="3:21" ht="22.5" customHeight="1" x14ac:dyDescent="0.25">
      <c r="C297" s="66" t="s">
        <v>1451</v>
      </c>
      <c r="D297" s="66" t="s">
        <v>518</v>
      </c>
      <c r="E297" s="66"/>
      <c r="F297" s="66"/>
      <c r="G297" s="78"/>
      <c r="H297" s="66"/>
      <c r="I297" s="66" t="s">
        <v>2117</v>
      </c>
      <c r="J297" s="66"/>
      <c r="K297" s="78"/>
      <c r="L297" s="66"/>
      <c r="M297" s="66"/>
      <c r="N297" s="66"/>
      <c r="O297" s="66"/>
      <c r="P297" s="66"/>
      <c r="Q297" s="76" t="s">
        <v>2384</v>
      </c>
      <c r="R297" s="76"/>
      <c r="S297" s="66"/>
      <c r="T297" s="66"/>
      <c r="U297" s="66"/>
    </row>
    <row r="298" spans="3:21" ht="22.5" customHeight="1" x14ac:dyDescent="0.25">
      <c r="C298" s="66" t="s">
        <v>1452</v>
      </c>
      <c r="D298" s="66" t="s">
        <v>519</v>
      </c>
      <c r="E298" s="66"/>
      <c r="F298" s="66"/>
      <c r="G298" s="78"/>
      <c r="H298" s="66"/>
      <c r="I298" s="66" t="s">
        <v>2117</v>
      </c>
      <c r="J298" s="66"/>
      <c r="K298" s="78"/>
      <c r="L298" s="66"/>
      <c r="M298" s="66"/>
      <c r="N298" s="66"/>
      <c r="O298" s="66"/>
      <c r="P298" s="66"/>
      <c r="Q298" s="76" t="s">
        <v>2385</v>
      </c>
      <c r="R298" s="76"/>
      <c r="S298" s="66"/>
      <c r="T298" s="66"/>
      <c r="U298" s="66"/>
    </row>
    <row r="299" spans="3:21" ht="22.5" customHeight="1" x14ac:dyDescent="0.25">
      <c r="C299" s="66" t="s">
        <v>1453</v>
      </c>
      <c r="D299" s="66" t="s">
        <v>520</v>
      </c>
      <c r="E299" s="66"/>
      <c r="F299" s="66"/>
      <c r="G299" s="78"/>
      <c r="H299" s="66"/>
      <c r="I299" s="66" t="s">
        <v>2117</v>
      </c>
      <c r="J299" s="66"/>
      <c r="K299" s="78"/>
      <c r="L299" s="66"/>
      <c r="M299" s="66"/>
      <c r="N299" s="66"/>
      <c r="O299" s="66"/>
      <c r="P299" s="66"/>
      <c r="Q299" s="76" t="s">
        <v>2386</v>
      </c>
      <c r="R299" s="76"/>
      <c r="S299" s="66"/>
      <c r="T299" s="66"/>
      <c r="U299" s="66"/>
    </row>
    <row r="300" spans="3:21" ht="22.5" customHeight="1" x14ac:dyDescent="0.25">
      <c r="C300" s="66" t="s">
        <v>1454</v>
      </c>
      <c r="D300" s="66" t="s">
        <v>521</v>
      </c>
      <c r="E300" s="66"/>
      <c r="F300" s="66"/>
      <c r="G300" s="78"/>
      <c r="H300" s="66"/>
      <c r="I300" s="66" t="s">
        <v>2117</v>
      </c>
      <c r="J300" s="66"/>
      <c r="K300" s="78"/>
      <c r="L300" s="66"/>
      <c r="M300" s="66"/>
      <c r="N300" s="66"/>
      <c r="O300" s="66"/>
      <c r="P300" s="66"/>
      <c r="Q300" s="76" t="s">
        <v>2387</v>
      </c>
      <c r="R300" s="76"/>
      <c r="S300" s="66"/>
      <c r="T300" s="66"/>
      <c r="U300" s="66"/>
    </row>
    <row r="301" spans="3:21" ht="22.5" customHeight="1" x14ac:dyDescent="0.25">
      <c r="C301" s="66" t="s">
        <v>1455</v>
      </c>
      <c r="D301" s="66" t="s">
        <v>522</v>
      </c>
      <c r="E301" s="66"/>
      <c r="F301" s="66"/>
      <c r="G301" s="78"/>
      <c r="H301" s="66"/>
      <c r="I301" s="66" t="s">
        <v>2117</v>
      </c>
      <c r="J301" s="66"/>
      <c r="K301" s="78"/>
      <c r="L301" s="66"/>
      <c r="M301" s="66"/>
      <c r="N301" s="66"/>
      <c r="O301" s="66"/>
      <c r="P301" s="66"/>
      <c r="Q301" s="76" t="s">
        <v>2388</v>
      </c>
      <c r="R301" s="76"/>
      <c r="S301" s="66"/>
      <c r="T301" s="66"/>
      <c r="U301" s="66"/>
    </row>
    <row r="302" spans="3:21" ht="22.5" customHeight="1" x14ac:dyDescent="0.25">
      <c r="C302" s="66" t="s">
        <v>1456</v>
      </c>
      <c r="D302" s="66" t="s">
        <v>523</v>
      </c>
      <c r="E302" s="66"/>
      <c r="F302" s="66"/>
      <c r="G302" s="78"/>
      <c r="H302" s="66"/>
      <c r="I302" s="66" t="s">
        <v>2117</v>
      </c>
      <c r="J302" s="66"/>
      <c r="K302" s="78"/>
      <c r="L302" s="66"/>
      <c r="M302" s="66"/>
      <c r="N302" s="66"/>
      <c r="O302" s="66"/>
      <c r="P302" s="66"/>
      <c r="Q302" s="76" t="s">
        <v>2389</v>
      </c>
      <c r="R302" s="76"/>
      <c r="S302" s="66"/>
      <c r="T302" s="66"/>
      <c r="U302" s="66"/>
    </row>
    <row r="303" spans="3:21" ht="22.5" customHeight="1" x14ac:dyDescent="0.25">
      <c r="C303" s="66" t="s">
        <v>1457</v>
      </c>
      <c r="D303" s="66" t="s">
        <v>3285</v>
      </c>
      <c r="E303" s="66"/>
      <c r="F303" s="66"/>
      <c r="G303" s="78"/>
      <c r="H303" s="66"/>
      <c r="I303" s="66" t="s">
        <v>2117</v>
      </c>
      <c r="J303" s="66"/>
      <c r="K303" s="78"/>
      <c r="L303" s="66"/>
      <c r="M303" s="66"/>
      <c r="N303" s="66"/>
      <c r="O303" s="66"/>
      <c r="P303" s="66"/>
      <c r="Q303" s="76" t="s">
        <v>2390</v>
      </c>
      <c r="R303" s="76"/>
      <c r="S303" s="66"/>
      <c r="T303" s="66"/>
      <c r="U303" s="66"/>
    </row>
    <row r="304" spans="3:21" ht="22.5" customHeight="1" x14ac:dyDescent="0.25">
      <c r="C304" s="66" t="s">
        <v>1458</v>
      </c>
      <c r="D304" s="66" t="s">
        <v>524</v>
      </c>
      <c r="E304" s="66"/>
      <c r="F304" s="66"/>
      <c r="G304" s="78"/>
      <c r="H304" s="66"/>
      <c r="I304" s="66" t="s">
        <v>2117</v>
      </c>
      <c r="J304" s="66"/>
      <c r="K304" s="78"/>
      <c r="L304" s="66"/>
      <c r="M304" s="66"/>
      <c r="N304" s="66"/>
      <c r="O304" s="66"/>
      <c r="P304" s="66"/>
      <c r="Q304" s="76" t="s">
        <v>2391</v>
      </c>
      <c r="R304" s="76"/>
      <c r="S304" s="66"/>
      <c r="T304" s="66"/>
      <c r="U304" s="66"/>
    </row>
    <row r="305" spans="3:21" ht="22.5" customHeight="1" x14ac:dyDescent="0.25">
      <c r="C305" s="66" t="s">
        <v>1459</v>
      </c>
      <c r="D305" s="66" t="s">
        <v>525</v>
      </c>
      <c r="E305" s="66"/>
      <c r="F305" s="66"/>
      <c r="G305" s="78"/>
      <c r="H305" s="66"/>
      <c r="I305" s="66" t="s">
        <v>2117</v>
      </c>
      <c r="J305" s="66"/>
      <c r="K305" s="78"/>
      <c r="L305" s="66"/>
      <c r="M305" s="66"/>
      <c r="N305" s="66"/>
      <c r="O305" s="66"/>
      <c r="P305" s="66"/>
      <c r="Q305" s="76" t="s">
        <v>2392</v>
      </c>
      <c r="R305" s="76"/>
      <c r="S305" s="66"/>
      <c r="T305" s="66"/>
      <c r="U305" s="66"/>
    </row>
    <row r="306" spans="3:21" ht="22.5" customHeight="1" x14ac:dyDescent="0.25">
      <c r="C306" s="66" t="s">
        <v>1460</v>
      </c>
      <c r="D306" s="66" t="s">
        <v>526</v>
      </c>
      <c r="E306" s="66"/>
      <c r="F306" s="66"/>
      <c r="G306" s="78"/>
      <c r="H306" s="66"/>
      <c r="I306" s="66" t="s">
        <v>2117</v>
      </c>
      <c r="J306" s="66"/>
      <c r="K306" s="78"/>
      <c r="L306" s="66"/>
      <c r="M306" s="66"/>
      <c r="N306" s="66"/>
      <c r="O306" s="66"/>
      <c r="P306" s="66"/>
      <c r="Q306" s="76" t="s">
        <v>2393</v>
      </c>
      <c r="R306" s="76"/>
      <c r="S306" s="66"/>
      <c r="T306" s="66"/>
      <c r="U306" s="66"/>
    </row>
    <row r="307" spans="3:21" ht="22.5" customHeight="1" x14ac:dyDescent="0.25">
      <c r="C307" s="66" t="s">
        <v>1461</v>
      </c>
      <c r="D307" s="66" t="s">
        <v>527</v>
      </c>
      <c r="E307" s="66"/>
      <c r="F307" s="66"/>
      <c r="G307" s="78"/>
      <c r="H307" s="66"/>
      <c r="I307" s="66" t="s">
        <v>2117</v>
      </c>
      <c r="J307" s="66"/>
      <c r="K307" s="78"/>
      <c r="L307" s="66"/>
      <c r="M307" s="66"/>
      <c r="N307" s="66"/>
      <c r="O307" s="66"/>
      <c r="P307" s="66"/>
      <c r="Q307" s="76" t="s">
        <v>2394</v>
      </c>
      <c r="R307" s="76"/>
      <c r="S307" s="66"/>
      <c r="T307" s="66"/>
      <c r="U307" s="66"/>
    </row>
    <row r="308" spans="3:21" ht="22.5" customHeight="1" x14ac:dyDescent="0.25">
      <c r="C308" s="66" t="s">
        <v>1462</v>
      </c>
      <c r="D308" s="66" t="s">
        <v>528</v>
      </c>
      <c r="E308" s="66"/>
      <c r="F308" s="66"/>
      <c r="G308" s="78"/>
      <c r="H308" s="66"/>
      <c r="I308" s="66" t="s">
        <v>2117</v>
      </c>
      <c r="J308" s="66"/>
      <c r="K308" s="78"/>
      <c r="L308" s="66"/>
      <c r="M308" s="66"/>
      <c r="N308" s="66"/>
      <c r="O308" s="66"/>
      <c r="P308" s="66"/>
      <c r="Q308" s="76"/>
      <c r="R308" s="76"/>
      <c r="S308" s="66"/>
      <c r="T308" s="66"/>
      <c r="U308" s="66"/>
    </row>
    <row r="309" spans="3:21" ht="22.5" customHeight="1" x14ac:dyDescent="0.25">
      <c r="C309" s="66" t="s">
        <v>1463</v>
      </c>
      <c r="D309" s="66" t="s">
        <v>529</v>
      </c>
      <c r="E309" s="66"/>
      <c r="F309" s="66"/>
      <c r="G309" s="78"/>
      <c r="H309" s="66"/>
      <c r="I309" s="66" t="s">
        <v>2117</v>
      </c>
      <c r="J309" s="66"/>
      <c r="K309" s="78"/>
      <c r="L309" s="66"/>
      <c r="M309" s="66"/>
      <c r="N309" s="66"/>
      <c r="O309" s="66"/>
      <c r="P309" s="66"/>
      <c r="Q309" s="76" t="s">
        <v>2395</v>
      </c>
      <c r="R309" s="76"/>
      <c r="S309" s="66"/>
      <c r="T309" s="66"/>
      <c r="U309" s="66"/>
    </row>
    <row r="310" spans="3:21" ht="22.5" customHeight="1" x14ac:dyDescent="0.25">
      <c r="C310" s="66" t="s">
        <v>1464</v>
      </c>
      <c r="D310" s="66" t="s">
        <v>530</v>
      </c>
      <c r="E310" s="66"/>
      <c r="F310" s="66"/>
      <c r="G310" s="78"/>
      <c r="H310" s="66"/>
      <c r="I310" s="66" t="s">
        <v>2117</v>
      </c>
      <c r="J310" s="66"/>
      <c r="K310" s="78"/>
      <c r="L310" s="66"/>
      <c r="M310" s="66"/>
      <c r="N310" s="66"/>
      <c r="O310" s="66"/>
      <c r="P310" s="66"/>
      <c r="Q310" s="76" t="s">
        <v>2396</v>
      </c>
      <c r="R310" s="76"/>
      <c r="S310" s="66"/>
      <c r="T310" s="66"/>
      <c r="U310" s="66"/>
    </row>
    <row r="311" spans="3:21" ht="22.5" customHeight="1" x14ac:dyDescent="0.25">
      <c r="C311" s="66" t="s">
        <v>1465</v>
      </c>
      <c r="D311" s="66" t="s">
        <v>531</v>
      </c>
      <c r="E311" s="66"/>
      <c r="F311" s="66"/>
      <c r="G311" s="78"/>
      <c r="H311" s="66"/>
      <c r="I311" s="66" t="s">
        <v>2117</v>
      </c>
      <c r="J311" s="66"/>
      <c r="K311" s="78"/>
      <c r="L311" s="66"/>
      <c r="M311" s="66"/>
      <c r="N311" s="66"/>
      <c r="O311" s="66"/>
      <c r="P311" s="66"/>
      <c r="Q311" s="76" t="s">
        <v>2397</v>
      </c>
      <c r="R311" s="76"/>
      <c r="S311" s="66"/>
      <c r="T311" s="66"/>
      <c r="U311" s="66"/>
    </row>
    <row r="312" spans="3:21" ht="22.5" customHeight="1" x14ac:dyDescent="0.25">
      <c r="C312" s="66" t="s">
        <v>1466</v>
      </c>
      <c r="D312" s="66" t="s">
        <v>532</v>
      </c>
      <c r="E312" s="66"/>
      <c r="F312" s="66"/>
      <c r="G312" s="78"/>
      <c r="H312" s="66"/>
      <c r="I312" s="66" t="s">
        <v>2117</v>
      </c>
      <c r="J312" s="66"/>
      <c r="K312" s="78"/>
      <c r="L312" s="66"/>
      <c r="M312" s="66"/>
      <c r="N312" s="66"/>
      <c r="O312" s="66"/>
      <c r="P312" s="66"/>
      <c r="Q312" s="76" t="s">
        <v>2398</v>
      </c>
      <c r="R312" s="76"/>
      <c r="S312" s="66"/>
      <c r="T312" s="66"/>
      <c r="U312" s="66"/>
    </row>
    <row r="313" spans="3:21" ht="22.5" customHeight="1" x14ac:dyDescent="0.25">
      <c r="C313" s="66" t="s">
        <v>1467</v>
      </c>
      <c r="D313" s="66" t="s">
        <v>533</v>
      </c>
      <c r="E313" s="66"/>
      <c r="F313" s="66"/>
      <c r="G313" s="78"/>
      <c r="H313" s="66"/>
      <c r="I313" s="66" t="s">
        <v>2117</v>
      </c>
      <c r="J313" s="66"/>
      <c r="K313" s="78"/>
      <c r="L313" s="66"/>
      <c r="M313" s="66"/>
      <c r="N313" s="66"/>
      <c r="O313" s="66"/>
      <c r="P313" s="66"/>
      <c r="Q313" s="76" t="s">
        <v>2399</v>
      </c>
      <c r="R313" s="76"/>
      <c r="S313" s="66"/>
      <c r="T313" s="66"/>
      <c r="U313" s="66"/>
    </row>
    <row r="314" spans="3:21" ht="22.5" customHeight="1" x14ac:dyDescent="0.25">
      <c r="C314" s="66" t="s">
        <v>1468</v>
      </c>
      <c r="D314" s="66" t="s">
        <v>534</v>
      </c>
      <c r="E314" s="66"/>
      <c r="F314" s="66"/>
      <c r="G314" s="78"/>
      <c r="H314" s="66"/>
      <c r="I314" s="66" t="s">
        <v>2117</v>
      </c>
      <c r="J314" s="66"/>
      <c r="K314" s="78"/>
      <c r="L314" s="66"/>
      <c r="M314" s="66"/>
      <c r="N314" s="66"/>
      <c r="O314" s="66"/>
      <c r="P314" s="66"/>
      <c r="Q314" s="76" t="s">
        <v>2400</v>
      </c>
      <c r="R314" s="76"/>
      <c r="S314" s="66"/>
      <c r="T314" s="66"/>
      <c r="U314" s="66"/>
    </row>
    <row r="315" spans="3:21" ht="22.5" customHeight="1" x14ac:dyDescent="0.25">
      <c r="C315" s="66" t="s">
        <v>1469</v>
      </c>
      <c r="D315" s="66" t="s">
        <v>535</v>
      </c>
      <c r="E315" s="66"/>
      <c r="F315" s="66"/>
      <c r="G315" s="78"/>
      <c r="H315" s="66"/>
      <c r="I315" s="66" t="s">
        <v>2117</v>
      </c>
      <c r="J315" s="66"/>
      <c r="K315" s="78"/>
      <c r="L315" s="66"/>
      <c r="M315" s="66"/>
      <c r="N315" s="66"/>
      <c r="O315" s="66"/>
      <c r="P315" s="66"/>
      <c r="Q315" s="76" t="s">
        <v>2401</v>
      </c>
      <c r="R315" s="76"/>
      <c r="S315" s="66"/>
      <c r="T315" s="66"/>
      <c r="U315" s="66"/>
    </row>
    <row r="316" spans="3:21" ht="22.5" customHeight="1" x14ac:dyDescent="0.25">
      <c r="C316" s="66" t="s">
        <v>1470</v>
      </c>
      <c r="D316" s="66" t="s">
        <v>536</v>
      </c>
      <c r="E316" s="66"/>
      <c r="F316" s="66"/>
      <c r="G316" s="78"/>
      <c r="H316" s="66"/>
      <c r="I316" s="66" t="s">
        <v>2117</v>
      </c>
      <c r="J316" s="66"/>
      <c r="K316" s="78"/>
      <c r="L316" s="66"/>
      <c r="M316" s="66"/>
      <c r="N316" s="66"/>
      <c r="O316" s="66"/>
      <c r="P316" s="66"/>
      <c r="Q316" s="76" t="s">
        <v>2402</v>
      </c>
      <c r="R316" s="76"/>
      <c r="S316" s="66"/>
      <c r="T316" s="66"/>
      <c r="U316" s="66"/>
    </row>
    <row r="317" spans="3:21" ht="22.5" customHeight="1" x14ac:dyDescent="0.25">
      <c r="C317" s="66" t="s">
        <v>1471</v>
      </c>
      <c r="D317" s="66" t="s">
        <v>537</v>
      </c>
      <c r="E317" s="66"/>
      <c r="F317" s="66"/>
      <c r="G317" s="78"/>
      <c r="H317" s="66"/>
      <c r="I317" s="66" t="s">
        <v>2117</v>
      </c>
      <c r="J317" s="66"/>
      <c r="K317" s="78"/>
      <c r="L317" s="66"/>
      <c r="M317" s="66"/>
      <c r="N317" s="66"/>
      <c r="O317" s="66"/>
      <c r="P317" s="66"/>
      <c r="Q317" s="76" t="s">
        <v>2403</v>
      </c>
      <c r="R317" s="76"/>
      <c r="S317" s="66"/>
      <c r="T317" s="66"/>
      <c r="U317" s="66"/>
    </row>
    <row r="318" spans="3:21" ht="22.5" customHeight="1" x14ac:dyDescent="0.25">
      <c r="C318" s="66" t="s">
        <v>1472</v>
      </c>
      <c r="D318" s="66" t="s">
        <v>538</v>
      </c>
      <c r="E318" s="66"/>
      <c r="F318" s="66"/>
      <c r="G318" s="78"/>
      <c r="H318" s="66"/>
      <c r="I318" s="66" t="s">
        <v>2117</v>
      </c>
      <c r="J318" s="66"/>
      <c r="K318" s="78"/>
      <c r="L318" s="66"/>
      <c r="M318" s="66"/>
      <c r="N318" s="66"/>
      <c r="O318" s="66"/>
      <c r="P318" s="66"/>
      <c r="Q318" s="76"/>
      <c r="R318" s="76"/>
      <c r="S318" s="66"/>
      <c r="T318" s="66"/>
      <c r="U318" s="66"/>
    </row>
    <row r="319" spans="3:21" ht="22.5" customHeight="1" x14ac:dyDescent="0.25">
      <c r="C319" s="66" t="s">
        <v>1473</v>
      </c>
      <c r="D319" s="66" t="s">
        <v>539</v>
      </c>
      <c r="E319" s="66"/>
      <c r="F319" s="66"/>
      <c r="G319" s="78"/>
      <c r="H319" s="66"/>
      <c r="I319" s="66" t="s">
        <v>2117</v>
      </c>
      <c r="J319" s="66"/>
      <c r="K319" s="78"/>
      <c r="L319" s="66"/>
      <c r="M319" s="66"/>
      <c r="N319" s="66"/>
      <c r="O319" s="66"/>
      <c r="P319" s="66"/>
      <c r="Q319" s="76" t="s">
        <v>2404</v>
      </c>
      <c r="R319" s="76"/>
      <c r="S319" s="66"/>
      <c r="T319" s="66"/>
      <c r="U319" s="66"/>
    </row>
    <row r="320" spans="3:21" ht="22.5" customHeight="1" x14ac:dyDescent="0.25">
      <c r="C320" s="66" t="s">
        <v>1474</v>
      </c>
      <c r="D320" s="66" t="s">
        <v>540</v>
      </c>
      <c r="E320" s="66"/>
      <c r="F320" s="66"/>
      <c r="G320" s="78"/>
      <c r="H320" s="66"/>
      <c r="I320" s="66" t="s">
        <v>2117</v>
      </c>
      <c r="J320" s="66"/>
      <c r="K320" s="78"/>
      <c r="L320" s="66"/>
      <c r="M320" s="66"/>
      <c r="N320" s="66"/>
      <c r="O320" s="66"/>
      <c r="P320" s="66"/>
      <c r="Q320" s="76" t="s">
        <v>2405</v>
      </c>
      <c r="R320" s="76"/>
      <c r="S320" s="66"/>
      <c r="T320" s="66"/>
      <c r="U320" s="66"/>
    </row>
    <row r="321" spans="3:21" ht="22.5" customHeight="1" x14ac:dyDescent="0.25">
      <c r="C321" s="66" t="s">
        <v>1475</v>
      </c>
      <c r="D321" s="66" t="s">
        <v>541</v>
      </c>
      <c r="E321" s="66"/>
      <c r="F321" s="66"/>
      <c r="G321" s="78"/>
      <c r="H321" s="66"/>
      <c r="I321" s="66" t="s">
        <v>2117</v>
      </c>
      <c r="J321" s="66"/>
      <c r="K321" s="78"/>
      <c r="L321" s="66"/>
      <c r="M321" s="66"/>
      <c r="N321" s="66"/>
      <c r="O321" s="66"/>
      <c r="P321" s="66"/>
      <c r="Q321" s="76" t="s">
        <v>2406</v>
      </c>
      <c r="R321" s="76"/>
      <c r="S321" s="66"/>
      <c r="T321" s="66"/>
      <c r="U321" s="66"/>
    </row>
    <row r="322" spans="3:21" ht="22.5" customHeight="1" x14ac:dyDescent="0.25">
      <c r="C322" s="66" t="s">
        <v>1476</v>
      </c>
      <c r="D322" s="66" t="s">
        <v>542</v>
      </c>
      <c r="E322" s="66"/>
      <c r="F322" s="66"/>
      <c r="G322" s="78"/>
      <c r="H322" s="66"/>
      <c r="I322" s="66" t="s">
        <v>2117</v>
      </c>
      <c r="J322" s="66"/>
      <c r="K322" s="78"/>
      <c r="L322" s="66"/>
      <c r="M322" s="66"/>
      <c r="N322" s="66"/>
      <c r="O322" s="66"/>
      <c r="P322" s="66"/>
      <c r="Q322" s="76" t="s">
        <v>2407</v>
      </c>
      <c r="R322" s="76"/>
      <c r="S322" s="66"/>
      <c r="T322" s="66"/>
      <c r="U322" s="66"/>
    </row>
    <row r="323" spans="3:21" ht="22.5" customHeight="1" x14ac:dyDescent="0.25">
      <c r="C323" s="66" t="s">
        <v>1477</v>
      </c>
      <c r="D323" s="66" t="s">
        <v>543</v>
      </c>
      <c r="E323" s="66"/>
      <c r="F323" s="66"/>
      <c r="G323" s="78"/>
      <c r="H323" s="66"/>
      <c r="I323" s="66" t="s">
        <v>2117</v>
      </c>
      <c r="J323" s="66"/>
      <c r="K323" s="78"/>
      <c r="L323" s="66"/>
      <c r="M323" s="66"/>
      <c r="N323" s="66"/>
      <c r="O323" s="66"/>
      <c r="P323" s="66"/>
      <c r="Q323" s="76" t="s">
        <v>2408</v>
      </c>
      <c r="R323" s="76"/>
      <c r="S323" s="66"/>
      <c r="T323" s="66"/>
      <c r="U323" s="66"/>
    </row>
    <row r="324" spans="3:21" ht="22.5" customHeight="1" x14ac:dyDescent="0.25">
      <c r="C324" s="66" t="s">
        <v>1478</v>
      </c>
      <c r="D324" s="66" t="s">
        <v>544</v>
      </c>
      <c r="E324" s="66"/>
      <c r="F324" s="66"/>
      <c r="G324" s="78"/>
      <c r="H324" s="66"/>
      <c r="I324" s="66" t="s">
        <v>2117</v>
      </c>
      <c r="J324" s="66"/>
      <c r="K324" s="78"/>
      <c r="L324" s="66"/>
      <c r="M324" s="66"/>
      <c r="N324" s="66"/>
      <c r="O324" s="66"/>
      <c r="P324" s="66"/>
      <c r="Q324" s="76" t="s">
        <v>2409</v>
      </c>
      <c r="R324" s="76"/>
      <c r="S324" s="66"/>
      <c r="T324" s="66"/>
      <c r="U324" s="66"/>
    </row>
    <row r="325" spans="3:21" ht="22.5" customHeight="1" x14ac:dyDescent="0.25">
      <c r="C325" s="66" t="s">
        <v>1479</v>
      </c>
      <c r="D325" s="66" t="s">
        <v>545</v>
      </c>
      <c r="E325" s="66"/>
      <c r="F325" s="66"/>
      <c r="G325" s="78"/>
      <c r="H325" s="66"/>
      <c r="I325" s="66" t="s">
        <v>2117</v>
      </c>
      <c r="J325" s="66"/>
      <c r="K325" s="78"/>
      <c r="L325" s="66"/>
      <c r="M325" s="66"/>
      <c r="N325" s="66"/>
      <c r="O325" s="66"/>
      <c r="P325" s="66"/>
      <c r="Q325" s="76" t="s">
        <v>2410</v>
      </c>
      <c r="R325" s="76"/>
      <c r="S325" s="66"/>
      <c r="T325" s="66"/>
      <c r="U325" s="66"/>
    </row>
    <row r="326" spans="3:21" ht="22.5" customHeight="1" x14ac:dyDescent="0.25">
      <c r="C326" s="66" t="s">
        <v>1480</v>
      </c>
      <c r="D326" s="66" t="s">
        <v>546</v>
      </c>
      <c r="E326" s="66"/>
      <c r="F326" s="66"/>
      <c r="G326" s="78"/>
      <c r="H326" s="66"/>
      <c r="I326" s="66" t="s">
        <v>2117</v>
      </c>
      <c r="J326" s="66"/>
      <c r="K326" s="78"/>
      <c r="L326" s="66"/>
      <c r="M326" s="66"/>
      <c r="N326" s="66"/>
      <c r="O326" s="66"/>
      <c r="P326" s="66"/>
      <c r="Q326" s="76" t="s">
        <v>2411</v>
      </c>
      <c r="R326" s="76"/>
      <c r="S326" s="66"/>
      <c r="T326" s="66"/>
      <c r="U326" s="66"/>
    </row>
    <row r="327" spans="3:21" ht="22.5" customHeight="1" x14ac:dyDescent="0.25">
      <c r="C327" s="66" t="s">
        <v>1481</v>
      </c>
      <c r="D327" s="66" t="s">
        <v>547</v>
      </c>
      <c r="E327" s="66"/>
      <c r="F327" s="66"/>
      <c r="G327" s="78"/>
      <c r="H327" s="66"/>
      <c r="I327" s="66" t="s">
        <v>2117</v>
      </c>
      <c r="J327" s="66"/>
      <c r="K327" s="78"/>
      <c r="L327" s="66"/>
      <c r="M327" s="66"/>
      <c r="N327" s="66"/>
      <c r="O327" s="66"/>
      <c r="P327" s="66"/>
      <c r="Q327" s="76" t="s">
        <v>2412</v>
      </c>
      <c r="R327" s="76"/>
      <c r="S327" s="66"/>
      <c r="T327" s="66"/>
      <c r="U327" s="66"/>
    </row>
    <row r="328" spans="3:21" ht="22.5" customHeight="1" x14ac:dyDescent="0.25">
      <c r="C328" s="66" t="s">
        <v>1482</v>
      </c>
      <c r="D328" s="66" t="s">
        <v>548</v>
      </c>
      <c r="E328" s="66"/>
      <c r="F328" s="66"/>
      <c r="G328" s="78"/>
      <c r="H328" s="66"/>
      <c r="I328" s="66" t="s">
        <v>2117</v>
      </c>
      <c r="J328" s="66"/>
      <c r="K328" s="78"/>
      <c r="L328" s="66"/>
      <c r="M328" s="66"/>
      <c r="N328" s="66"/>
      <c r="O328" s="66"/>
      <c r="P328" s="66"/>
      <c r="Q328" s="76" t="s">
        <v>2413</v>
      </c>
      <c r="R328" s="76"/>
      <c r="S328" s="66"/>
      <c r="T328" s="66"/>
      <c r="U328" s="66"/>
    </row>
    <row r="329" spans="3:21" ht="22.5" customHeight="1" x14ac:dyDescent="0.25">
      <c r="C329" s="66" t="s">
        <v>1483</v>
      </c>
      <c r="D329" s="66" t="s">
        <v>549</v>
      </c>
      <c r="E329" s="66"/>
      <c r="F329" s="66"/>
      <c r="G329" s="78"/>
      <c r="H329" s="66"/>
      <c r="I329" s="66" t="s">
        <v>2117</v>
      </c>
      <c r="J329" s="66"/>
      <c r="K329" s="78"/>
      <c r="L329" s="66"/>
      <c r="M329" s="66"/>
      <c r="N329" s="66"/>
      <c r="O329" s="66"/>
      <c r="P329" s="66"/>
      <c r="Q329" s="76" t="s">
        <v>2414</v>
      </c>
      <c r="R329" s="76"/>
      <c r="S329" s="66"/>
      <c r="T329" s="66"/>
      <c r="U329" s="66"/>
    </row>
    <row r="330" spans="3:21" ht="22.5" customHeight="1" x14ac:dyDescent="0.25">
      <c r="C330" s="66" t="s">
        <v>1484</v>
      </c>
      <c r="D330" s="66" t="s">
        <v>550</v>
      </c>
      <c r="E330" s="66"/>
      <c r="F330" s="66"/>
      <c r="G330" s="78"/>
      <c r="H330" s="66"/>
      <c r="I330" s="66" t="s">
        <v>2117</v>
      </c>
      <c r="J330" s="66"/>
      <c r="K330" s="78"/>
      <c r="L330" s="66"/>
      <c r="M330" s="66"/>
      <c r="N330" s="66"/>
      <c r="O330" s="66"/>
      <c r="P330" s="66"/>
      <c r="Q330" s="76" t="s">
        <v>2415</v>
      </c>
      <c r="R330" s="76"/>
      <c r="S330" s="66"/>
      <c r="T330" s="66"/>
      <c r="U330" s="66"/>
    </row>
    <row r="331" spans="3:21" ht="22.5" customHeight="1" x14ac:dyDescent="0.25">
      <c r="C331" s="66" t="s">
        <v>1485</v>
      </c>
      <c r="D331" s="66" t="s">
        <v>551</v>
      </c>
      <c r="E331" s="66"/>
      <c r="F331" s="66"/>
      <c r="G331" s="78"/>
      <c r="H331" s="66"/>
      <c r="I331" s="66" t="s">
        <v>2117</v>
      </c>
      <c r="J331" s="66"/>
      <c r="K331" s="78"/>
      <c r="L331" s="66"/>
      <c r="M331" s="66"/>
      <c r="N331" s="66"/>
      <c r="O331" s="66"/>
      <c r="P331" s="66"/>
      <c r="Q331" s="76"/>
      <c r="R331" s="76"/>
      <c r="S331" s="66"/>
      <c r="T331" s="66"/>
      <c r="U331" s="66"/>
    </row>
    <row r="332" spans="3:21" ht="22.5" customHeight="1" x14ac:dyDescent="0.25">
      <c r="C332" s="66" t="s">
        <v>1486</v>
      </c>
      <c r="D332" s="66" t="s">
        <v>552</v>
      </c>
      <c r="E332" s="66"/>
      <c r="F332" s="66"/>
      <c r="G332" s="78"/>
      <c r="H332" s="66"/>
      <c r="I332" s="66" t="s">
        <v>2117</v>
      </c>
      <c r="J332" s="66"/>
      <c r="K332" s="78"/>
      <c r="L332" s="66"/>
      <c r="M332" s="66"/>
      <c r="N332" s="66"/>
      <c r="O332" s="66"/>
      <c r="P332" s="66"/>
      <c r="Q332" s="76" t="s">
        <v>2416</v>
      </c>
      <c r="R332" s="76"/>
      <c r="S332" s="66"/>
      <c r="T332" s="66"/>
      <c r="U332" s="66"/>
    </row>
    <row r="333" spans="3:21" ht="22.5" customHeight="1" x14ac:dyDescent="0.25">
      <c r="C333" s="66" t="s">
        <v>1487</v>
      </c>
      <c r="D333" s="66" t="s">
        <v>553</v>
      </c>
      <c r="E333" s="66"/>
      <c r="F333" s="66"/>
      <c r="G333" s="78"/>
      <c r="H333" s="66"/>
      <c r="I333" s="66" t="s">
        <v>2117</v>
      </c>
      <c r="J333" s="66"/>
      <c r="K333" s="78"/>
      <c r="L333" s="66"/>
      <c r="M333" s="66"/>
      <c r="N333" s="66"/>
      <c r="O333" s="66"/>
      <c r="P333" s="66"/>
      <c r="Q333" s="76" t="s">
        <v>2417</v>
      </c>
      <c r="R333" s="76"/>
      <c r="S333" s="66"/>
      <c r="T333" s="66"/>
      <c r="U333" s="66"/>
    </row>
    <row r="334" spans="3:21" ht="22.5" customHeight="1" x14ac:dyDescent="0.25">
      <c r="C334" s="66" t="s">
        <v>1488</v>
      </c>
      <c r="D334" s="66" t="s">
        <v>554</v>
      </c>
      <c r="E334" s="66"/>
      <c r="F334" s="66"/>
      <c r="G334" s="78"/>
      <c r="H334" s="66"/>
      <c r="I334" s="66" t="s">
        <v>2117</v>
      </c>
      <c r="J334" s="66"/>
      <c r="K334" s="78"/>
      <c r="L334" s="66"/>
      <c r="M334" s="66"/>
      <c r="N334" s="66"/>
      <c r="O334" s="66"/>
      <c r="P334" s="66"/>
      <c r="Q334" s="76" t="s">
        <v>2418</v>
      </c>
      <c r="R334" s="76"/>
      <c r="S334" s="66"/>
      <c r="T334" s="66"/>
      <c r="U334" s="66"/>
    </row>
    <row r="335" spans="3:21" ht="22.5" customHeight="1" x14ac:dyDescent="0.25">
      <c r="C335" s="66" t="s">
        <v>1489</v>
      </c>
      <c r="D335" s="66" t="s">
        <v>555</v>
      </c>
      <c r="E335" s="66"/>
      <c r="F335" s="66"/>
      <c r="G335" s="78"/>
      <c r="H335" s="66"/>
      <c r="I335" s="66" t="s">
        <v>2117</v>
      </c>
      <c r="J335" s="66"/>
      <c r="K335" s="78"/>
      <c r="L335" s="66"/>
      <c r="M335" s="66"/>
      <c r="N335" s="66"/>
      <c r="O335" s="66"/>
      <c r="P335" s="66"/>
      <c r="Q335" s="76" t="s">
        <v>2419</v>
      </c>
      <c r="R335" s="76"/>
      <c r="S335" s="66"/>
      <c r="T335" s="66"/>
      <c r="U335" s="66"/>
    </row>
    <row r="336" spans="3:21" ht="22.5" customHeight="1" x14ac:dyDescent="0.25">
      <c r="C336" s="66" t="s">
        <v>1490</v>
      </c>
      <c r="D336" s="66" t="s">
        <v>556</v>
      </c>
      <c r="E336" s="66"/>
      <c r="F336" s="66"/>
      <c r="G336" s="78"/>
      <c r="H336" s="66"/>
      <c r="I336" s="66" t="s">
        <v>2117</v>
      </c>
      <c r="J336" s="66"/>
      <c r="K336" s="78"/>
      <c r="L336" s="66"/>
      <c r="M336" s="66"/>
      <c r="N336" s="66"/>
      <c r="O336" s="66"/>
      <c r="P336" s="66"/>
      <c r="Q336" s="76" t="s">
        <v>2420</v>
      </c>
      <c r="R336" s="76"/>
      <c r="S336" s="66"/>
      <c r="T336" s="66"/>
      <c r="U336" s="66"/>
    </row>
    <row r="337" spans="3:21" ht="22.5" customHeight="1" x14ac:dyDescent="0.25">
      <c r="C337" s="66" t="s">
        <v>1491</v>
      </c>
      <c r="D337" s="66" t="s">
        <v>557</v>
      </c>
      <c r="E337" s="66"/>
      <c r="F337" s="66"/>
      <c r="G337" s="78"/>
      <c r="H337" s="66"/>
      <c r="I337" s="66" t="s">
        <v>2117</v>
      </c>
      <c r="J337" s="66"/>
      <c r="K337" s="78"/>
      <c r="L337" s="66"/>
      <c r="M337" s="66"/>
      <c r="N337" s="66"/>
      <c r="O337" s="66"/>
      <c r="P337" s="66"/>
      <c r="Q337" s="76" t="s">
        <v>2421</v>
      </c>
      <c r="R337" s="76"/>
      <c r="S337" s="66"/>
      <c r="T337" s="66"/>
      <c r="U337" s="66"/>
    </row>
    <row r="338" spans="3:21" ht="22.5" customHeight="1" x14ac:dyDescent="0.25">
      <c r="C338" s="66" t="s">
        <v>1492</v>
      </c>
      <c r="D338" s="66" t="s">
        <v>558</v>
      </c>
      <c r="E338" s="66"/>
      <c r="F338" s="66"/>
      <c r="G338" s="78"/>
      <c r="H338" s="66"/>
      <c r="I338" s="66" t="s">
        <v>2117</v>
      </c>
      <c r="J338" s="66"/>
      <c r="K338" s="78"/>
      <c r="L338" s="66"/>
      <c r="M338" s="66"/>
      <c r="N338" s="66"/>
      <c r="O338" s="66"/>
      <c r="P338" s="66"/>
      <c r="Q338" s="76"/>
      <c r="R338" s="76"/>
      <c r="S338" s="66"/>
      <c r="T338" s="66"/>
      <c r="U338" s="66"/>
    </row>
    <row r="339" spans="3:21" ht="22.5" customHeight="1" x14ac:dyDescent="0.25">
      <c r="C339" s="66" t="s">
        <v>1493</v>
      </c>
      <c r="D339" s="66" t="s">
        <v>560</v>
      </c>
      <c r="E339" s="66"/>
      <c r="F339" s="66"/>
      <c r="G339" s="78"/>
      <c r="H339" s="66"/>
      <c r="I339" s="66" t="s">
        <v>2117</v>
      </c>
      <c r="J339" s="66"/>
      <c r="K339" s="78"/>
      <c r="L339" s="66"/>
      <c r="M339" s="66"/>
      <c r="N339" s="66"/>
      <c r="O339" s="66"/>
      <c r="P339" s="66"/>
      <c r="Q339" s="76" t="s">
        <v>2422</v>
      </c>
      <c r="R339" s="76"/>
      <c r="S339" s="66"/>
      <c r="T339" s="66"/>
      <c r="U339" s="66"/>
    </row>
    <row r="340" spans="3:21" ht="22.5" customHeight="1" x14ac:dyDescent="0.25">
      <c r="C340" s="66" t="s">
        <v>1494</v>
      </c>
      <c r="D340" s="66" t="s">
        <v>561</v>
      </c>
      <c r="E340" s="66"/>
      <c r="F340" s="66"/>
      <c r="G340" s="78"/>
      <c r="H340" s="66" t="s">
        <v>58</v>
      </c>
      <c r="I340" s="66" t="s">
        <v>2117</v>
      </c>
      <c r="J340" s="66"/>
      <c r="K340" s="78"/>
      <c r="L340" s="66"/>
      <c r="M340" s="66"/>
      <c r="N340" s="66"/>
      <c r="O340" s="66"/>
      <c r="P340" s="66"/>
      <c r="Q340" s="76" t="s">
        <v>2423</v>
      </c>
      <c r="R340" s="76"/>
      <c r="S340" s="66"/>
      <c r="T340" s="66"/>
      <c r="U340" s="66"/>
    </row>
    <row r="341" spans="3:21" ht="22.5" customHeight="1" x14ac:dyDescent="0.25">
      <c r="C341" s="66" t="s">
        <v>1495</v>
      </c>
      <c r="D341" s="66" t="s">
        <v>562</v>
      </c>
      <c r="E341" s="66"/>
      <c r="F341" s="66"/>
      <c r="G341" s="78"/>
      <c r="H341" s="66"/>
      <c r="I341" s="66" t="s">
        <v>2117</v>
      </c>
      <c r="J341" s="66"/>
      <c r="K341" s="78"/>
      <c r="L341" s="66"/>
      <c r="M341" s="66"/>
      <c r="N341" s="66"/>
      <c r="O341" s="66"/>
      <c r="P341" s="66"/>
      <c r="Q341" s="76" t="s">
        <v>2424</v>
      </c>
      <c r="R341" s="76"/>
      <c r="S341" s="66"/>
      <c r="T341" s="66"/>
      <c r="U341" s="66"/>
    </row>
    <row r="342" spans="3:21" ht="22.5" customHeight="1" x14ac:dyDescent="0.25">
      <c r="C342" s="66" t="s">
        <v>1496</v>
      </c>
      <c r="D342" s="66" t="s">
        <v>563</v>
      </c>
      <c r="E342" s="66"/>
      <c r="F342" s="66"/>
      <c r="G342" s="78"/>
      <c r="H342" s="66"/>
      <c r="I342" s="66" t="s">
        <v>2120</v>
      </c>
      <c r="J342" s="66"/>
      <c r="K342" s="78"/>
      <c r="L342" s="66"/>
      <c r="M342" s="66"/>
      <c r="N342" s="66"/>
      <c r="O342" s="66"/>
      <c r="P342" s="66"/>
      <c r="Q342" s="76" t="s">
        <v>2425</v>
      </c>
      <c r="R342" s="76"/>
      <c r="S342" s="66"/>
      <c r="T342" s="66"/>
      <c r="U342" s="66"/>
    </row>
    <row r="343" spans="3:21" ht="22.5" customHeight="1" x14ac:dyDescent="0.25">
      <c r="C343" s="66" t="s">
        <v>1497</v>
      </c>
      <c r="D343" s="66" t="s">
        <v>564</v>
      </c>
      <c r="E343" s="66"/>
      <c r="F343" s="66"/>
      <c r="G343" s="78"/>
      <c r="H343" s="66"/>
      <c r="I343" s="66" t="s">
        <v>2120</v>
      </c>
      <c r="J343" s="66"/>
      <c r="K343" s="78"/>
      <c r="L343" s="66"/>
      <c r="M343" s="66"/>
      <c r="N343" s="66"/>
      <c r="O343" s="66"/>
      <c r="P343" s="66"/>
      <c r="Q343" s="76" t="s">
        <v>2426</v>
      </c>
      <c r="R343" s="76"/>
      <c r="S343" s="66"/>
      <c r="T343" s="66"/>
      <c r="U343" s="66"/>
    </row>
    <row r="344" spans="3:21" ht="22.5" customHeight="1" x14ac:dyDescent="0.25">
      <c r="C344" s="66" t="s">
        <v>1498</v>
      </c>
      <c r="D344" s="66" t="s">
        <v>565</v>
      </c>
      <c r="E344" s="66"/>
      <c r="F344" s="66"/>
      <c r="G344" s="78"/>
      <c r="H344" s="66"/>
      <c r="I344" s="66" t="s">
        <v>2120</v>
      </c>
      <c r="J344" s="66"/>
      <c r="K344" s="78"/>
      <c r="L344" s="66"/>
      <c r="M344" s="66"/>
      <c r="N344" s="66"/>
      <c r="O344" s="66"/>
      <c r="P344" s="66"/>
      <c r="Q344" s="76" t="s">
        <v>2427</v>
      </c>
      <c r="R344" s="76"/>
      <c r="S344" s="66"/>
      <c r="T344" s="66"/>
      <c r="U344" s="66"/>
    </row>
    <row r="345" spans="3:21" ht="22.5" customHeight="1" x14ac:dyDescent="0.25">
      <c r="C345" s="66" t="s">
        <v>1499</v>
      </c>
      <c r="D345" s="66" t="s">
        <v>566</v>
      </c>
      <c r="E345" s="66"/>
      <c r="F345" s="66"/>
      <c r="G345" s="78"/>
      <c r="H345" s="66"/>
      <c r="I345" s="66" t="s">
        <v>2120</v>
      </c>
      <c r="J345" s="66"/>
      <c r="K345" s="78"/>
      <c r="L345" s="66"/>
      <c r="M345" s="66"/>
      <c r="N345" s="66"/>
      <c r="O345" s="66"/>
      <c r="P345" s="66"/>
      <c r="Q345" s="76" t="s">
        <v>2428</v>
      </c>
      <c r="R345" s="76"/>
      <c r="S345" s="66"/>
      <c r="T345" s="66"/>
      <c r="U345" s="66"/>
    </row>
    <row r="346" spans="3:21" ht="22.5" customHeight="1" x14ac:dyDescent="0.25">
      <c r="C346" s="66" t="s">
        <v>1500</v>
      </c>
      <c r="D346" s="66" t="s">
        <v>567</v>
      </c>
      <c r="E346" s="66"/>
      <c r="F346" s="66"/>
      <c r="G346" s="78"/>
      <c r="H346" s="66"/>
      <c r="I346" s="66" t="s">
        <v>2120</v>
      </c>
      <c r="J346" s="66"/>
      <c r="K346" s="78"/>
      <c r="L346" s="66"/>
      <c r="M346" s="66"/>
      <c r="N346" s="66"/>
      <c r="O346" s="66"/>
      <c r="P346" s="66"/>
      <c r="Q346" s="76" t="s">
        <v>2429</v>
      </c>
      <c r="R346" s="76"/>
      <c r="S346" s="66"/>
      <c r="T346" s="66"/>
      <c r="U346" s="66"/>
    </row>
    <row r="347" spans="3:21" ht="22.5" customHeight="1" x14ac:dyDescent="0.25">
      <c r="C347" s="66" t="s">
        <v>1501</v>
      </c>
      <c r="D347" s="66" t="s">
        <v>568</v>
      </c>
      <c r="E347" s="66"/>
      <c r="F347" s="66"/>
      <c r="G347" s="78"/>
      <c r="H347" s="66"/>
      <c r="I347" s="66" t="s">
        <v>2120</v>
      </c>
      <c r="J347" s="66"/>
      <c r="K347" s="78"/>
      <c r="L347" s="66"/>
      <c r="M347" s="66"/>
      <c r="N347" s="66"/>
      <c r="O347" s="66"/>
      <c r="P347" s="66"/>
      <c r="Q347" s="76" t="s">
        <v>2430</v>
      </c>
      <c r="R347" s="76"/>
      <c r="S347" s="66"/>
      <c r="T347" s="66"/>
      <c r="U347" s="66"/>
    </row>
    <row r="348" spans="3:21" ht="22.5" customHeight="1" x14ac:dyDescent="0.25">
      <c r="C348" s="66" t="s">
        <v>1502</v>
      </c>
      <c r="D348" s="66" t="s">
        <v>569</v>
      </c>
      <c r="E348" s="66"/>
      <c r="F348" s="66"/>
      <c r="G348" s="78"/>
      <c r="H348" s="66"/>
      <c r="I348" s="66" t="s">
        <v>2120</v>
      </c>
      <c r="J348" s="66"/>
      <c r="K348" s="78"/>
      <c r="L348" s="66"/>
      <c r="M348" s="66"/>
      <c r="N348" s="66"/>
      <c r="O348" s="66"/>
      <c r="P348" s="66"/>
      <c r="Q348" s="76" t="s">
        <v>2431</v>
      </c>
      <c r="R348" s="76"/>
      <c r="S348" s="66"/>
      <c r="T348" s="66"/>
      <c r="U348" s="66"/>
    </row>
    <row r="349" spans="3:21" ht="22.5" customHeight="1" x14ac:dyDescent="0.25">
      <c r="C349" s="66" t="s">
        <v>1503</v>
      </c>
      <c r="D349" s="66" t="s">
        <v>570</v>
      </c>
      <c r="E349" s="66"/>
      <c r="F349" s="66"/>
      <c r="G349" s="78"/>
      <c r="H349" s="66"/>
      <c r="I349" s="66" t="s">
        <v>2120</v>
      </c>
      <c r="J349" s="66"/>
      <c r="K349" s="78"/>
      <c r="L349" s="66"/>
      <c r="M349" s="66"/>
      <c r="N349" s="66"/>
      <c r="O349" s="66"/>
      <c r="P349" s="66"/>
      <c r="Q349" s="76" t="s">
        <v>2432</v>
      </c>
      <c r="R349" s="76"/>
      <c r="S349" s="66"/>
      <c r="T349" s="66"/>
      <c r="U349" s="66"/>
    </row>
    <row r="350" spans="3:21" ht="22.5" customHeight="1" x14ac:dyDescent="0.25">
      <c r="C350" s="66" t="s">
        <v>1504</v>
      </c>
      <c r="D350" s="66" t="s">
        <v>571</v>
      </c>
      <c r="E350" s="66"/>
      <c r="F350" s="66"/>
      <c r="G350" s="78"/>
      <c r="H350" s="66"/>
      <c r="I350" s="66" t="s">
        <v>2120</v>
      </c>
      <c r="J350" s="66"/>
      <c r="K350" s="78"/>
      <c r="L350" s="66"/>
      <c r="M350" s="66"/>
      <c r="N350" s="66"/>
      <c r="O350" s="66"/>
      <c r="P350" s="66"/>
      <c r="Q350" s="76" t="s">
        <v>2433</v>
      </c>
      <c r="R350" s="76"/>
      <c r="S350" s="66"/>
      <c r="T350" s="66"/>
      <c r="U350" s="66"/>
    </row>
    <row r="351" spans="3:21" ht="22.5" customHeight="1" x14ac:dyDescent="0.25">
      <c r="C351" s="66" t="s">
        <v>1505</v>
      </c>
      <c r="D351" s="66" t="s">
        <v>572</v>
      </c>
      <c r="E351" s="66"/>
      <c r="F351" s="66"/>
      <c r="G351" s="78"/>
      <c r="H351" s="66"/>
      <c r="I351" s="66" t="s">
        <v>2120</v>
      </c>
      <c r="J351" s="66"/>
      <c r="K351" s="78"/>
      <c r="L351" s="66"/>
      <c r="M351" s="66"/>
      <c r="N351" s="66"/>
      <c r="O351" s="66"/>
      <c r="P351" s="66"/>
      <c r="Q351" s="76" t="s">
        <v>2434</v>
      </c>
      <c r="R351" s="76"/>
      <c r="S351" s="66"/>
      <c r="T351" s="66"/>
      <c r="U351" s="66"/>
    </row>
    <row r="352" spans="3:21" ht="22.5" customHeight="1" x14ac:dyDescent="0.25">
      <c r="C352" s="66" t="s">
        <v>1506</v>
      </c>
      <c r="D352" s="66" t="s">
        <v>573</v>
      </c>
      <c r="E352" s="66"/>
      <c r="F352" s="66"/>
      <c r="G352" s="78"/>
      <c r="H352" s="66"/>
      <c r="I352" s="66" t="s">
        <v>2120</v>
      </c>
      <c r="J352" s="66"/>
      <c r="K352" s="78"/>
      <c r="L352" s="66"/>
      <c r="M352" s="66"/>
      <c r="N352" s="66"/>
      <c r="O352" s="66"/>
      <c r="P352" s="66"/>
      <c r="Q352" s="76"/>
      <c r="R352" s="76"/>
      <c r="S352" s="66"/>
      <c r="T352" s="66"/>
      <c r="U352" s="66"/>
    </row>
    <row r="353" spans="3:21" ht="22.5" customHeight="1" x14ac:dyDescent="0.25">
      <c r="C353" s="66" t="s">
        <v>1507</v>
      </c>
      <c r="D353" s="66" t="s">
        <v>574</v>
      </c>
      <c r="E353" s="66"/>
      <c r="F353" s="66"/>
      <c r="G353" s="78"/>
      <c r="H353" s="66"/>
      <c r="I353" s="66" t="s">
        <v>2120</v>
      </c>
      <c r="J353" s="66"/>
      <c r="K353" s="78"/>
      <c r="L353" s="66"/>
      <c r="M353" s="66"/>
      <c r="N353" s="66"/>
      <c r="O353" s="66"/>
      <c r="P353" s="66"/>
      <c r="Q353" s="76" t="s">
        <v>2435</v>
      </c>
      <c r="R353" s="76"/>
      <c r="S353" s="66"/>
      <c r="T353" s="66"/>
      <c r="U353" s="66"/>
    </row>
    <row r="354" spans="3:21" ht="22.5" customHeight="1" x14ac:dyDescent="0.25">
      <c r="C354" s="66" t="s">
        <v>1508</v>
      </c>
      <c r="D354" s="66" t="s">
        <v>575</v>
      </c>
      <c r="E354" s="66"/>
      <c r="F354" s="66"/>
      <c r="G354" s="78"/>
      <c r="H354" s="66"/>
      <c r="I354" s="66" t="s">
        <v>2120</v>
      </c>
      <c r="J354" s="66"/>
      <c r="K354" s="78"/>
      <c r="L354" s="66"/>
      <c r="M354" s="66"/>
      <c r="N354" s="66"/>
      <c r="O354" s="66"/>
      <c r="P354" s="66"/>
      <c r="Q354" s="76" t="s">
        <v>2436</v>
      </c>
      <c r="R354" s="76"/>
      <c r="S354" s="66"/>
      <c r="T354" s="66"/>
      <c r="U354" s="66"/>
    </row>
    <row r="355" spans="3:21" ht="22.5" customHeight="1" x14ac:dyDescent="0.25">
      <c r="C355" s="66" t="s">
        <v>1509</v>
      </c>
      <c r="D355" s="66" t="s">
        <v>576</v>
      </c>
      <c r="E355" s="66"/>
      <c r="F355" s="66"/>
      <c r="G355" s="78"/>
      <c r="H355" s="66"/>
      <c r="I355" s="66" t="s">
        <v>2120</v>
      </c>
      <c r="J355" s="66"/>
      <c r="K355" s="78"/>
      <c r="L355" s="66"/>
      <c r="M355" s="66"/>
      <c r="N355" s="66"/>
      <c r="O355" s="66"/>
      <c r="P355" s="66"/>
      <c r="Q355" s="76" t="s">
        <v>2437</v>
      </c>
      <c r="R355" s="76"/>
      <c r="S355" s="66"/>
      <c r="T355" s="66"/>
      <c r="U355" s="66"/>
    </row>
    <row r="356" spans="3:21" ht="22.5" customHeight="1" x14ac:dyDescent="0.25">
      <c r="C356" s="66" t="s">
        <v>1510</v>
      </c>
      <c r="D356" s="66" t="s">
        <v>577</v>
      </c>
      <c r="E356" s="66"/>
      <c r="F356" s="66"/>
      <c r="G356" s="78"/>
      <c r="H356" s="66"/>
      <c r="I356" s="66" t="s">
        <v>2120</v>
      </c>
      <c r="J356" s="66"/>
      <c r="K356" s="78"/>
      <c r="L356" s="66"/>
      <c r="M356" s="66"/>
      <c r="N356" s="66"/>
      <c r="O356" s="66"/>
      <c r="P356" s="66"/>
      <c r="Q356" s="76" t="s">
        <v>2438</v>
      </c>
      <c r="R356" s="76"/>
      <c r="S356" s="66"/>
      <c r="T356" s="66"/>
      <c r="U356" s="66"/>
    </row>
    <row r="357" spans="3:21" ht="22.5" customHeight="1" x14ac:dyDescent="0.25">
      <c r="C357" s="66" t="s">
        <v>1511</v>
      </c>
      <c r="D357" s="66" t="s">
        <v>578</v>
      </c>
      <c r="E357" s="66"/>
      <c r="F357" s="66"/>
      <c r="G357" s="78"/>
      <c r="H357" s="66"/>
      <c r="I357" s="66" t="s">
        <v>2120</v>
      </c>
      <c r="J357" s="66"/>
      <c r="K357" s="78"/>
      <c r="L357" s="66"/>
      <c r="M357" s="66"/>
      <c r="N357" s="66"/>
      <c r="O357" s="66"/>
      <c r="P357" s="66"/>
      <c r="Q357" s="76" t="s">
        <v>2439</v>
      </c>
      <c r="R357" s="76"/>
      <c r="S357" s="66"/>
      <c r="T357" s="66"/>
      <c r="U357" s="66"/>
    </row>
    <row r="358" spans="3:21" ht="22.5" customHeight="1" x14ac:dyDescent="0.25">
      <c r="C358" s="66" t="s">
        <v>1512</v>
      </c>
      <c r="D358" s="66" t="s">
        <v>579</v>
      </c>
      <c r="E358" s="66"/>
      <c r="F358" s="66"/>
      <c r="G358" s="78"/>
      <c r="H358" s="66"/>
      <c r="I358" s="66" t="s">
        <v>2120</v>
      </c>
      <c r="J358" s="66"/>
      <c r="K358" s="78"/>
      <c r="L358" s="66"/>
      <c r="M358" s="66"/>
      <c r="N358" s="66"/>
      <c r="O358" s="66"/>
      <c r="P358" s="66"/>
      <c r="Q358" s="76" t="s">
        <v>2440</v>
      </c>
      <c r="R358" s="76"/>
      <c r="S358" s="66"/>
      <c r="T358" s="66"/>
      <c r="U358" s="66"/>
    </row>
    <row r="359" spans="3:21" ht="22.5" customHeight="1" x14ac:dyDescent="0.25">
      <c r="C359" s="66" t="s">
        <v>1513</v>
      </c>
      <c r="D359" s="66" t="s">
        <v>580</v>
      </c>
      <c r="E359" s="66"/>
      <c r="F359" s="66"/>
      <c r="G359" s="78"/>
      <c r="H359" s="66"/>
      <c r="I359" s="66" t="s">
        <v>2120</v>
      </c>
      <c r="J359" s="66"/>
      <c r="K359" s="78"/>
      <c r="L359" s="66"/>
      <c r="M359" s="66"/>
      <c r="N359" s="66"/>
      <c r="O359" s="66"/>
      <c r="P359" s="66"/>
      <c r="Q359" s="76" t="s">
        <v>2441</v>
      </c>
      <c r="R359" s="76"/>
      <c r="S359" s="66"/>
      <c r="T359" s="66"/>
      <c r="U359" s="66"/>
    </row>
    <row r="360" spans="3:21" ht="22.5" customHeight="1" x14ac:dyDescent="0.25">
      <c r="C360" s="66" t="s">
        <v>1514</v>
      </c>
      <c r="D360" s="66" t="s">
        <v>581</v>
      </c>
      <c r="E360" s="66"/>
      <c r="F360" s="66"/>
      <c r="G360" s="78"/>
      <c r="H360" s="66"/>
      <c r="I360" s="66" t="s">
        <v>2120</v>
      </c>
      <c r="J360" s="66"/>
      <c r="K360" s="78"/>
      <c r="L360" s="66"/>
      <c r="M360" s="66"/>
      <c r="N360" s="66"/>
      <c r="O360" s="66"/>
      <c r="P360" s="66"/>
      <c r="Q360" s="76" t="s">
        <v>2442</v>
      </c>
      <c r="R360" s="76"/>
      <c r="S360" s="66"/>
      <c r="T360" s="66"/>
      <c r="U360" s="66"/>
    </row>
    <row r="361" spans="3:21" ht="22.5" customHeight="1" x14ac:dyDescent="0.25">
      <c r="C361" s="66" t="s">
        <v>1515</v>
      </c>
      <c r="D361" s="66" t="s">
        <v>582</v>
      </c>
      <c r="E361" s="66"/>
      <c r="F361" s="66"/>
      <c r="G361" s="78"/>
      <c r="H361" s="66"/>
      <c r="I361" s="66" t="s">
        <v>2120</v>
      </c>
      <c r="J361" s="66"/>
      <c r="K361" s="78"/>
      <c r="L361" s="66"/>
      <c r="M361" s="66"/>
      <c r="N361" s="66"/>
      <c r="O361" s="66"/>
      <c r="P361" s="66"/>
      <c r="Q361" s="76" t="s">
        <v>2443</v>
      </c>
      <c r="R361" s="76"/>
      <c r="S361" s="66"/>
      <c r="T361" s="66"/>
      <c r="U361" s="66"/>
    </row>
    <row r="362" spans="3:21" ht="22.5" customHeight="1" x14ac:dyDescent="0.25">
      <c r="C362" s="66" t="s">
        <v>1516</v>
      </c>
      <c r="D362" s="66" t="s">
        <v>583</v>
      </c>
      <c r="E362" s="66"/>
      <c r="F362" s="66"/>
      <c r="G362" s="78"/>
      <c r="H362" s="66"/>
      <c r="I362" s="66" t="s">
        <v>2120</v>
      </c>
      <c r="J362" s="66"/>
      <c r="K362" s="78"/>
      <c r="L362" s="66"/>
      <c r="M362" s="66"/>
      <c r="N362" s="66"/>
      <c r="O362" s="66"/>
      <c r="P362" s="66"/>
      <c r="Q362" s="76" t="s">
        <v>2443</v>
      </c>
      <c r="R362" s="76"/>
      <c r="S362" s="66"/>
      <c r="T362" s="66"/>
      <c r="U362" s="66"/>
    </row>
    <row r="363" spans="3:21" ht="22.5" customHeight="1" x14ac:dyDescent="0.25">
      <c r="C363" s="66" t="s">
        <v>1517</v>
      </c>
      <c r="D363" s="66" t="s">
        <v>584</v>
      </c>
      <c r="E363" s="66"/>
      <c r="F363" s="66"/>
      <c r="G363" s="78"/>
      <c r="H363" s="66"/>
      <c r="I363" s="66" t="s">
        <v>2120</v>
      </c>
      <c r="J363" s="66"/>
      <c r="K363" s="78"/>
      <c r="L363" s="66"/>
      <c r="M363" s="66"/>
      <c r="N363" s="66"/>
      <c r="O363" s="66"/>
      <c r="P363" s="66"/>
      <c r="Q363" s="76" t="s">
        <v>2444</v>
      </c>
      <c r="R363" s="76"/>
      <c r="S363" s="66"/>
      <c r="T363" s="66"/>
      <c r="U363" s="66"/>
    </row>
    <row r="364" spans="3:21" ht="22.5" customHeight="1" x14ac:dyDescent="0.25">
      <c r="C364" s="66" t="s">
        <v>1518</v>
      </c>
      <c r="D364" s="66" t="s">
        <v>585</v>
      </c>
      <c r="E364" s="66"/>
      <c r="F364" s="66"/>
      <c r="G364" s="78"/>
      <c r="H364" s="66"/>
      <c r="I364" s="66" t="s">
        <v>2120</v>
      </c>
      <c r="J364" s="66"/>
      <c r="K364" s="78"/>
      <c r="L364" s="66"/>
      <c r="M364" s="66"/>
      <c r="N364" s="66"/>
      <c r="O364" s="66"/>
      <c r="P364" s="66"/>
      <c r="Q364" s="76" t="s">
        <v>2445</v>
      </c>
      <c r="R364" s="76"/>
      <c r="S364" s="66"/>
      <c r="T364" s="66"/>
      <c r="U364" s="66"/>
    </row>
    <row r="365" spans="3:21" ht="22.5" customHeight="1" x14ac:dyDescent="0.25">
      <c r="C365" s="66" t="s">
        <v>1519</v>
      </c>
      <c r="D365" s="66" t="s">
        <v>586</v>
      </c>
      <c r="E365" s="66"/>
      <c r="F365" s="66"/>
      <c r="G365" s="78"/>
      <c r="H365" s="66"/>
      <c r="I365" s="66" t="s">
        <v>2120</v>
      </c>
      <c r="J365" s="66"/>
      <c r="K365" s="78"/>
      <c r="L365" s="66"/>
      <c r="M365" s="66"/>
      <c r="N365" s="66"/>
      <c r="O365" s="66"/>
      <c r="P365" s="66"/>
      <c r="Q365" s="76" t="s">
        <v>2446</v>
      </c>
      <c r="R365" s="76"/>
      <c r="S365" s="66"/>
      <c r="T365" s="66"/>
      <c r="U365" s="66"/>
    </row>
    <row r="366" spans="3:21" ht="22.5" customHeight="1" x14ac:dyDescent="0.25">
      <c r="C366" s="66" t="s">
        <v>1520</v>
      </c>
      <c r="D366" s="66" t="s">
        <v>587</v>
      </c>
      <c r="E366" s="66"/>
      <c r="F366" s="66"/>
      <c r="G366" s="78"/>
      <c r="H366" s="66"/>
      <c r="I366" s="66" t="s">
        <v>2120</v>
      </c>
      <c r="J366" s="66"/>
      <c r="K366" s="78"/>
      <c r="L366" s="66"/>
      <c r="M366" s="66"/>
      <c r="N366" s="66"/>
      <c r="O366" s="66"/>
      <c r="P366" s="66"/>
      <c r="Q366" s="76" t="s">
        <v>2447</v>
      </c>
      <c r="R366" s="76"/>
      <c r="S366" s="66"/>
      <c r="T366" s="66"/>
      <c r="U366" s="66"/>
    </row>
    <row r="367" spans="3:21" ht="22.5" customHeight="1" x14ac:dyDescent="0.25">
      <c r="C367" s="66" t="s">
        <v>1521</v>
      </c>
      <c r="D367" s="66" t="s">
        <v>588</v>
      </c>
      <c r="E367" s="66"/>
      <c r="F367" s="66"/>
      <c r="G367" s="78"/>
      <c r="H367" s="66"/>
      <c r="I367" s="66" t="s">
        <v>2120</v>
      </c>
      <c r="J367" s="66"/>
      <c r="K367" s="78"/>
      <c r="L367" s="66"/>
      <c r="M367" s="66"/>
      <c r="N367" s="66"/>
      <c r="O367" s="66"/>
      <c r="P367" s="66"/>
      <c r="Q367" s="76" t="s">
        <v>2448</v>
      </c>
      <c r="R367" s="76"/>
      <c r="S367" s="66"/>
      <c r="T367" s="66"/>
      <c r="U367" s="66"/>
    </row>
    <row r="368" spans="3:21" ht="22.5" customHeight="1" x14ac:dyDescent="0.25">
      <c r="C368" s="66" t="s">
        <v>1522</v>
      </c>
      <c r="D368" s="66" t="s">
        <v>589</v>
      </c>
      <c r="E368" s="66"/>
      <c r="F368" s="66"/>
      <c r="G368" s="78"/>
      <c r="H368" s="66"/>
      <c r="I368" s="66" t="s">
        <v>2120</v>
      </c>
      <c r="J368" s="66"/>
      <c r="K368" s="78"/>
      <c r="L368" s="66"/>
      <c r="M368" s="66"/>
      <c r="N368" s="66"/>
      <c r="O368" s="66"/>
      <c r="P368" s="66"/>
      <c r="Q368" s="76" t="s">
        <v>2449</v>
      </c>
      <c r="R368" s="76"/>
      <c r="S368" s="66"/>
      <c r="T368" s="66"/>
      <c r="U368" s="66"/>
    </row>
    <row r="369" spans="3:21" ht="22.5" customHeight="1" x14ac:dyDescent="0.25">
      <c r="C369" s="66" t="s">
        <v>1523</v>
      </c>
      <c r="D369" s="66" t="s">
        <v>590</v>
      </c>
      <c r="E369" s="66"/>
      <c r="F369" s="66"/>
      <c r="G369" s="78"/>
      <c r="H369" s="66"/>
      <c r="I369" s="66" t="s">
        <v>2120</v>
      </c>
      <c r="J369" s="66"/>
      <c r="K369" s="78"/>
      <c r="L369" s="66"/>
      <c r="M369" s="66"/>
      <c r="N369" s="66"/>
      <c r="O369" s="66"/>
      <c r="P369" s="66"/>
      <c r="Q369" s="76" t="s">
        <v>2450</v>
      </c>
      <c r="R369" s="76"/>
      <c r="S369" s="66"/>
      <c r="T369" s="66"/>
      <c r="U369" s="66"/>
    </row>
    <row r="370" spans="3:21" ht="22.5" customHeight="1" x14ac:dyDescent="0.25">
      <c r="C370" s="66" t="s">
        <v>1524</v>
      </c>
      <c r="D370" s="66" t="s">
        <v>591</v>
      </c>
      <c r="E370" s="66"/>
      <c r="F370" s="66"/>
      <c r="G370" s="78"/>
      <c r="H370" s="66"/>
      <c r="I370" s="66" t="s">
        <v>2120</v>
      </c>
      <c r="J370" s="66"/>
      <c r="K370" s="78"/>
      <c r="L370" s="66"/>
      <c r="M370" s="66"/>
      <c r="N370" s="66"/>
      <c r="O370" s="66"/>
      <c r="P370" s="66"/>
      <c r="Q370" s="76" t="s">
        <v>2451</v>
      </c>
      <c r="R370" s="76"/>
      <c r="S370" s="66"/>
      <c r="T370" s="66"/>
      <c r="U370" s="66"/>
    </row>
    <row r="371" spans="3:21" ht="22.5" customHeight="1" x14ac:dyDescent="0.25">
      <c r="C371" s="66" t="s">
        <v>1525</v>
      </c>
      <c r="D371" s="66" t="s">
        <v>592</v>
      </c>
      <c r="E371" s="66"/>
      <c r="F371" s="66"/>
      <c r="G371" s="78"/>
      <c r="H371" s="66"/>
      <c r="I371" s="66" t="s">
        <v>2120</v>
      </c>
      <c r="J371" s="66"/>
      <c r="K371" s="78"/>
      <c r="L371" s="66"/>
      <c r="M371" s="66"/>
      <c r="N371" s="66"/>
      <c r="O371" s="66"/>
      <c r="P371" s="66"/>
      <c r="Q371" s="76" t="s">
        <v>2452</v>
      </c>
      <c r="R371" s="76"/>
      <c r="S371" s="66"/>
      <c r="T371" s="66"/>
      <c r="U371" s="66"/>
    </row>
    <row r="372" spans="3:21" ht="22.5" customHeight="1" x14ac:dyDescent="0.25">
      <c r="C372" s="66" t="s">
        <v>1526</v>
      </c>
      <c r="D372" s="66" t="s">
        <v>593</v>
      </c>
      <c r="E372" s="66"/>
      <c r="F372" s="66"/>
      <c r="G372" s="78"/>
      <c r="H372" s="66"/>
      <c r="I372" s="66" t="s">
        <v>2120</v>
      </c>
      <c r="J372" s="66"/>
      <c r="K372" s="78"/>
      <c r="L372" s="66"/>
      <c r="M372" s="66"/>
      <c r="N372" s="66"/>
      <c r="O372" s="66"/>
      <c r="P372" s="66"/>
      <c r="Q372" s="76" t="s">
        <v>2453</v>
      </c>
      <c r="R372" s="76"/>
      <c r="S372" s="66"/>
      <c r="T372" s="66"/>
      <c r="U372" s="66"/>
    </row>
    <row r="373" spans="3:21" ht="22.5" customHeight="1" x14ac:dyDescent="0.25">
      <c r="C373" s="66" t="s">
        <v>1527</v>
      </c>
      <c r="D373" s="66" t="s">
        <v>594</v>
      </c>
      <c r="E373" s="66"/>
      <c r="F373" s="66"/>
      <c r="G373" s="78"/>
      <c r="H373" s="66"/>
      <c r="I373" s="66" t="s">
        <v>2120</v>
      </c>
      <c r="J373" s="66"/>
      <c r="K373" s="78"/>
      <c r="L373" s="66"/>
      <c r="M373" s="66"/>
      <c r="N373" s="66"/>
      <c r="O373" s="66"/>
      <c r="P373" s="66"/>
      <c r="Q373" s="76" t="s">
        <v>2454</v>
      </c>
      <c r="R373" s="76"/>
      <c r="S373" s="66"/>
      <c r="T373" s="66"/>
      <c r="U373" s="66"/>
    </row>
    <row r="374" spans="3:21" ht="22.5" customHeight="1" x14ac:dyDescent="0.25">
      <c r="C374" s="66" t="s">
        <v>1528</v>
      </c>
      <c r="D374" s="66" t="s">
        <v>595</v>
      </c>
      <c r="E374" s="66"/>
      <c r="F374" s="66"/>
      <c r="G374" s="78"/>
      <c r="H374" s="66"/>
      <c r="I374" s="66" t="s">
        <v>2120</v>
      </c>
      <c r="J374" s="66"/>
      <c r="K374" s="78"/>
      <c r="L374" s="66"/>
      <c r="M374" s="66"/>
      <c r="N374" s="66"/>
      <c r="O374" s="66"/>
      <c r="P374" s="66"/>
      <c r="Q374" s="76" t="s">
        <v>2455</v>
      </c>
      <c r="R374" s="76"/>
      <c r="S374" s="66"/>
      <c r="T374" s="66"/>
      <c r="U374" s="66"/>
    </row>
    <row r="375" spans="3:21" ht="22.5" customHeight="1" x14ac:dyDescent="0.25">
      <c r="C375" s="66" t="s">
        <v>1529</v>
      </c>
      <c r="D375" s="66" t="s">
        <v>596</v>
      </c>
      <c r="E375" s="66"/>
      <c r="F375" s="66"/>
      <c r="G375" s="78"/>
      <c r="H375" s="66"/>
      <c r="I375" s="66" t="s">
        <v>2120</v>
      </c>
      <c r="J375" s="66"/>
      <c r="K375" s="78"/>
      <c r="L375" s="66"/>
      <c r="M375" s="66"/>
      <c r="N375" s="66"/>
      <c r="O375" s="66"/>
      <c r="P375" s="66"/>
      <c r="Q375" s="76" t="s">
        <v>2456</v>
      </c>
      <c r="R375" s="76"/>
      <c r="S375" s="66"/>
      <c r="T375" s="66"/>
      <c r="U375" s="66"/>
    </row>
    <row r="376" spans="3:21" ht="22.5" customHeight="1" x14ac:dyDescent="0.25">
      <c r="C376" s="66" t="s">
        <v>1530</v>
      </c>
      <c r="D376" s="66" t="s">
        <v>597</v>
      </c>
      <c r="E376" s="66"/>
      <c r="F376" s="66"/>
      <c r="G376" s="78"/>
      <c r="H376" s="66"/>
      <c r="I376" s="66" t="s">
        <v>2120</v>
      </c>
      <c r="J376" s="66"/>
      <c r="K376" s="78"/>
      <c r="L376" s="66"/>
      <c r="M376" s="66"/>
      <c r="N376" s="66"/>
      <c r="O376" s="66"/>
      <c r="P376" s="66"/>
      <c r="Q376" s="76" t="s">
        <v>2147</v>
      </c>
      <c r="R376" s="76"/>
      <c r="S376" s="66"/>
      <c r="T376" s="66"/>
      <c r="U376" s="66"/>
    </row>
    <row r="377" spans="3:21" ht="22.5" customHeight="1" x14ac:dyDescent="0.25">
      <c r="C377" s="66" t="s">
        <v>1531</v>
      </c>
      <c r="D377" s="66" t="s">
        <v>598</v>
      </c>
      <c r="E377" s="66"/>
      <c r="F377" s="66"/>
      <c r="G377" s="78"/>
      <c r="H377" s="66"/>
      <c r="I377" s="66" t="s">
        <v>2120</v>
      </c>
      <c r="J377" s="66"/>
      <c r="K377" s="78"/>
      <c r="L377" s="66"/>
      <c r="M377" s="66"/>
      <c r="N377" s="66"/>
      <c r="O377" s="66"/>
      <c r="P377" s="66"/>
      <c r="Q377" s="76" t="s">
        <v>2457</v>
      </c>
      <c r="R377" s="76"/>
      <c r="S377" s="66"/>
      <c r="T377" s="66"/>
      <c r="U377" s="66"/>
    </row>
    <row r="378" spans="3:21" ht="22.5" customHeight="1" x14ac:dyDescent="0.25">
      <c r="C378" s="66" t="s">
        <v>1532</v>
      </c>
      <c r="D378" s="66" t="s">
        <v>599</v>
      </c>
      <c r="E378" s="66"/>
      <c r="F378" s="66"/>
      <c r="G378" s="78"/>
      <c r="H378" s="66"/>
      <c r="I378" s="66" t="s">
        <v>2120</v>
      </c>
      <c r="J378" s="66"/>
      <c r="K378" s="78"/>
      <c r="L378" s="66"/>
      <c r="M378" s="66"/>
      <c r="N378" s="66"/>
      <c r="O378" s="66"/>
      <c r="P378" s="66"/>
      <c r="Q378" s="76" t="s">
        <v>2211</v>
      </c>
      <c r="R378" s="76"/>
      <c r="S378" s="66"/>
      <c r="T378" s="66"/>
      <c r="U378" s="66"/>
    </row>
    <row r="379" spans="3:21" ht="22.5" customHeight="1" x14ac:dyDescent="0.25">
      <c r="C379" s="66" t="s">
        <v>1533</v>
      </c>
      <c r="D379" s="66" t="s">
        <v>600</v>
      </c>
      <c r="E379" s="66"/>
      <c r="F379" s="66"/>
      <c r="G379" s="78"/>
      <c r="H379" s="66"/>
      <c r="I379" s="66" t="s">
        <v>2120</v>
      </c>
      <c r="J379" s="66"/>
      <c r="K379" s="78"/>
      <c r="L379" s="66"/>
      <c r="M379" s="66"/>
      <c r="N379" s="66"/>
      <c r="O379" s="66"/>
      <c r="P379" s="66"/>
      <c r="Q379" s="76" t="s">
        <v>2458</v>
      </c>
      <c r="R379" s="76"/>
      <c r="S379" s="66"/>
      <c r="T379" s="66"/>
      <c r="U379" s="66"/>
    </row>
    <row r="380" spans="3:21" ht="22.5" customHeight="1" x14ac:dyDescent="0.25">
      <c r="C380" s="66" t="s">
        <v>1534</v>
      </c>
      <c r="D380" s="66" t="s">
        <v>601</v>
      </c>
      <c r="E380" s="66"/>
      <c r="F380" s="66"/>
      <c r="G380" s="78"/>
      <c r="H380" s="66"/>
      <c r="I380" s="66" t="s">
        <v>2120</v>
      </c>
      <c r="J380" s="66"/>
      <c r="K380" s="78"/>
      <c r="L380" s="66"/>
      <c r="M380" s="66"/>
      <c r="N380" s="66"/>
      <c r="O380" s="66"/>
      <c r="P380" s="66"/>
      <c r="Q380" s="76" t="s">
        <v>2459</v>
      </c>
      <c r="R380" s="76"/>
      <c r="S380" s="66"/>
      <c r="T380" s="66"/>
      <c r="U380" s="66"/>
    </row>
    <row r="381" spans="3:21" ht="22.5" customHeight="1" x14ac:dyDescent="0.25">
      <c r="C381" s="66" t="s">
        <v>1535</v>
      </c>
      <c r="D381" s="66" t="s">
        <v>602</v>
      </c>
      <c r="E381" s="66"/>
      <c r="F381" s="66"/>
      <c r="G381" s="78"/>
      <c r="H381" s="66"/>
      <c r="I381" s="66" t="s">
        <v>2120</v>
      </c>
      <c r="J381" s="66"/>
      <c r="K381" s="78"/>
      <c r="L381" s="66"/>
      <c r="M381" s="66"/>
      <c r="N381" s="66"/>
      <c r="O381" s="66"/>
      <c r="P381" s="66"/>
      <c r="Q381" s="76" t="s">
        <v>2239</v>
      </c>
      <c r="R381" s="76"/>
      <c r="S381" s="66"/>
      <c r="T381" s="66"/>
      <c r="U381" s="66"/>
    </row>
    <row r="382" spans="3:21" ht="22.5" customHeight="1" x14ac:dyDescent="0.25">
      <c r="C382" s="66" t="s">
        <v>1536</v>
      </c>
      <c r="D382" s="66" t="s">
        <v>603</v>
      </c>
      <c r="E382" s="66"/>
      <c r="F382" s="66"/>
      <c r="G382" s="78"/>
      <c r="H382" s="66"/>
      <c r="I382" s="66" t="s">
        <v>2120</v>
      </c>
      <c r="J382" s="66"/>
      <c r="K382" s="78"/>
      <c r="L382" s="66"/>
      <c r="M382" s="66"/>
      <c r="N382" s="66"/>
      <c r="O382" s="66"/>
      <c r="P382" s="66"/>
      <c r="Q382" s="76" t="s">
        <v>2460</v>
      </c>
      <c r="R382" s="76"/>
      <c r="S382" s="66"/>
      <c r="T382" s="66"/>
      <c r="U382" s="66"/>
    </row>
    <row r="383" spans="3:21" ht="22.5" customHeight="1" x14ac:dyDescent="0.25">
      <c r="C383" s="66" t="s">
        <v>1537</v>
      </c>
      <c r="D383" s="66" t="s">
        <v>604</v>
      </c>
      <c r="E383" s="66"/>
      <c r="F383" s="66"/>
      <c r="G383" s="78"/>
      <c r="H383" s="66"/>
      <c r="I383" s="66" t="s">
        <v>2120</v>
      </c>
      <c r="J383" s="66"/>
      <c r="K383" s="78"/>
      <c r="L383" s="66"/>
      <c r="M383" s="66"/>
      <c r="N383" s="66"/>
      <c r="O383" s="66"/>
      <c r="P383" s="66"/>
      <c r="Q383" s="76" t="s">
        <v>2461</v>
      </c>
      <c r="R383" s="76"/>
      <c r="S383" s="66"/>
      <c r="T383" s="66"/>
      <c r="U383" s="66"/>
    </row>
    <row r="384" spans="3:21" ht="22.5" customHeight="1" x14ac:dyDescent="0.25">
      <c r="C384" s="66" t="s">
        <v>1538</v>
      </c>
      <c r="D384" s="66" t="s">
        <v>605</v>
      </c>
      <c r="E384" s="66"/>
      <c r="F384" s="66"/>
      <c r="G384" s="78"/>
      <c r="H384" s="66"/>
      <c r="I384" s="66" t="s">
        <v>2120</v>
      </c>
      <c r="J384" s="66"/>
      <c r="K384" s="78"/>
      <c r="L384" s="66"/>
      <c r="M384" s="66"/>
      <c r="N384" s="66"/>
      <c r="O384" s="66"/>
      <c r="P384" s="66"/>
      <c r="Q384" s="76" t="s">
        <v>2462</v>
      </c>
      <c r="R384" s="76"/>
      <c r="S384" s="66"/>
      <c r="T384" s="66"/>
      <c r="U384" s="66"/>
    </row>
    <row r="385" spans="3:21" ht="22.5" customHeight="1" x14ac:dyDescent="0.25">
      <c r="C385" s="66" t="s">
        <v>1539</v>
      </c>
      <c r="D385" s="66" t="s">
        <v>606</v>
      </c>
      <c r="E385" s="66"/>
      <c r="F385" s="66"/>
      <c r="G385" s="78"/>
      <c r="H385" s="66"/>
      <c r="I385" s="66" t="s">
        <v>2120</v>
      </c>
      <c r="J385" s="66"/>
      <c r="K385" s="78"/>
      <c r="L385" s="66"/>
      <c r="M385" s="66"/>
      <c r="N385" s="66"/>
      <c r="O385" s="66"/>
      <c r="P385" s="66"/>
      <c r="Q385" s="76" t="s">
        <v>2463</v>
      </c>
      <c r="R385" s="76"/>
      <c r="S385" s="66"/>
      <c r="T385" s="66"/>
      <c r="U385" s="66"/>
    </row>
    <row r="386" spans="3:21" ht="22.5" customHeight="1" x14ac:dyDescent="0.25">
      <c r="C386" s="66" t="s">
        <v>1540</v>
      </c>
      <c r="D386" s="66" t="s">
        <v>607</v>
      </c>
      <c r="E386" s="66"/>
      <c r="F386" s="66"/>
      <c r="G386" s="78"/>
      <c r="H386" s="66"/>
      <c r="I386" s="66" t="s">
        <v>2120</v>
      </c>
      <c r="J386" s="66"/>
      <c r="K386" s="78"/>
      <c r="L386" s="66"/>
      <c r="M386" s="66"/>
      <c r="N386" s="66"/>
      <c r="O386" s="66"/>
      <c r="P386" s="66"/>
      <c r="Q386" s="76" t="s">
        <v>2387</v>
      </c>
      <c r="R386" s="76"/>
      <c r="S386" s="66"/>
      <c r="T386" s="66"/>
      <c r="U386" s="66"/>
    </row>
    <row r="387" spans="3:21" ht="22.5" customHeight="1" x14ac:dyDescent="0.25">
      <c r="C387" s="66" t="s">
        <v>1541</v>
      </c>
      <c r="D387" s="66" t="s">
        <v>608</v>
      </c>
      <c r="E387" s="66"/>
      <c r="F387" s="66"/>
      <c r="G387" s="78"/>
      <c r="H387" s="66"/>
      <c r="I387" s="66" t="s">
        <v>2120</v>
      </c>
      <c r="J387" s="66"/>
      <c r="K387" s="78"/>
      <c r="L387" s="66"/>
      <c r="M387" s="66"/>
      <c r="N387" s="66"/>
      <c r="O387" s="66"/>
      <c r="P387" s="66"/>
      <c r="Q387" s="76" t="s">
        <v>2464</v>
      </c>
      <c r="R387" s="76"/>
      <c r="S387" s="66"/>
      <c r="T387" s="66"/>
      <c r="U387" s="66"/>
    </row>
    <row r="388" spans="3:21" ht="22.5" customHeight="1" x14ac:dyDescent="0.25">
      <c r="C388" s="66" t="s">
        <v>1542</v>
      </c>
      <c r="D388" s="66" t="s">
        <v>2984</v>
      </c>
      <c r="E388" s="66"/>
      <c r="F388" s="66"/>
      <c r="G388" s="78">
        <v>40834</v>
      </c>
      <c r="H388" s="66" t="s">
        <v>58</v>
      </c>
      <c r="I388" s="66" t="s">
        <v>2120</v>
      </c>
      <c r="J388" s="66"/>
      <c r="K388" s="78"/>
      <c r="L388" s="66"/>
      <c r="M388" s="66"/>
      <c r="N388" s="66"/>
      <c r="O388" s="66"/>
      <c r="P388" s="66"/>
      <c r="Q388" s="76" t="s">
        <v>2465</v>
      </c>
      <c r="R388" s="76"/>
      <c r="S388" s="66"/>
      <c r="T388" s="66"/>
      <c r="U388" s="66"/>
    </row>
    <row r="389" spans="3:21" ht="22.5" customHeight="1" x14ac:dyDescent="0.25">
      <c r="C389" s="66" t="s">
        <v>1543</v>
      </c>
      <c r="D389" s="66" t="s">
        <v>609</v>
      </c>
      <c r="E389" s="66"/>
      <c r="F389" s="66"/>
      <c r="G389" s="78"/>
      <c r="H389" s="66"/>
      <c r="I389" s="66" t="s">
        <v>2120</v>
      </c>
      <c r="J389" s="66"/>
      <c r="K389" s="78"/>
      <c r="L389" s="66"/>
      <c r="M389" s="66"/>
      <c r="N389" s="66"/>
      <c r="O389" s="66"/>
      <c r="P389" s="66"/>
      <c r="Q389" s="76" t="s">
        <v>2466</v>
      </c>
      <c r="R389" s="76"/>
      <c r="S389" s="66"/>
      <c r="T389" s="66"/>
      <c r="U389" s="66"/>
    </row>
    <row r="390" spans="3:21" ht="22.5" customHeight="1" x14ac:dyDescent="0.25">
      <c r="C390" s="66" t="s">
        <v>1544</v>
      </c>
      <c r="D390" s="66" t="s">
        <v>610</v>
      </c>
      <c r="E390" s="66"/>
      <c r="F390" s="66"/>
      <c r="G390" s="78"/>
      <c r="H390" s="66"/>
      <c r="I390" s="66" t="s">
        <v>2120</v>
      </c>
      <c r="J390" s="66"/>
      <c r="K390" s="78"/>
      <c r="L390" s="66"/>
      <c r="M390" s="66"/>
      <c r="N390" s="66"/>
      <c r="O390" s="66"/>
      <c r="P390" s="66"/>
      <c r="Q390" s="76" t="s">
        <v>2467</v>
      </c>
      <c r="R390" s="76"/>
      <c r="S390" s="66"/>
      <c r="T390" s="66"/>
      <c r="U390" s="66"/>
    </row>
    <row r="391" spans="3:21" ht="22.5" customHeight="1" x14ac:dyDescent="0.25">
      <c r="C391" s="66" t="s">
        <v>1545</v>
      </c>
      <c r="D391" s="66" t="s">
        <v>611</v>
      </c>
      <c r="E391" s="66"/>
      <c r="F391" s="66"/>
      <c r="G391" s="78"/>
      <c r="H391" s="66"/>
      <c r="I391" s="66" t="s">
        <v>2120</v>
      </c>
      <c r="J391" s="66"/>
      <c r="K391" s="78"/>
      <c r="L391" s="66"/>
      <c r="M391" s="66"/>
      <c r="N391" s="66"/>
      <c r="O391" s="66"/>
      <c r="P391" s="66"/>
      <c r="Q391" s="76" t="s">
        <v>2361</v>
      </c>
      <c r="R391" s="76"/>
      <c r="S391" s="66"/>
      <c r="T391" s="66"/>
      <c r="U391" s="66"/>
    </row>
    <row r="392" spans="3:21" ht="22.5" customHeight="1" x14ac:dyDescent="0.25">
      <c r="C392" s="66" t="s">
        <v>1546</v>
      </c>
      <c r="D392" s="66" t="s">
        <v>612</v>
      </c>
      <c r="E392" s="66"/>
      <c r="F392" s="66"/>
      <c r="G392" s="78"/>
      <c r="H392" s="66"/>
      <c r="I392" s="66" t="s">
        <v>2120</v>
      </c>
      <c r="J392" s="66"/>
      <c r="K392" s="78"/>
      <c r="L392" s="66"/>
      <c r="M392" s="66"/>
      <c r="N392" s="66"/>
      <c r="O392" s="66"/>
      <c r="P392" s="66"/>
      <c r="Q392" s="76" t="s">
        <v>2468</v>
      </c>
      <c r="R392" s="76"/>
      <c r="S392" s="66"/>
      <c r="T392" s="66"/>
      <c r="U392" s="66"/>
    </row>
    <row r="393" spans="3:21" ht="22.5" customHeight="1" x14ac:dyDescent="0.25">
      <c r="C393" s="66" t="s">
        <v>1547</v>
      </c>
      <c r="D393" s="66" t="s">
        <v>613</v>
      </c>
      <c r="E393" s="66"/>
      <c r="F393" s="66"/>
      <c r="G393" s="78"/>
      <c r="H393" s="66"/>
      <c r="I393" s="66" t="s">
        <v>2120</v>
      </c>
      <c r="J393" s="66"/>
      <c r="K393" s="78"/>
      <c r="L393" s="66"/>
      <c r="M393" s="66"/>
      <c r="N393" s="66"/>
      <c r="O393" s="66"/>
      <c r="P393" s="66"/>
      <c r="Q393" s="76" t="s">
        <v>2469</v>
      </c>
      <c r="R393" s="76"/>
      <c r="S393" s="66"/>
      <c r="T393" s="66"/>
      <c r="U393" s="66"/>
    </row>
    <row r="394" spans="3:21" ht="22.5" customHeight="1" x14ac:dyDescent="0.25">
      <c r="C394" s="66" t="s">
        <v>1548</v>
      </c>
      <c r="D394" s="66" t="s">
        <v>614</v>
      </c>
      <c r="E394" s="66"/>
      <c r="F394" s="66"/>
      <c r="G394" s="78"/>
      <c r="H394" s="66"/>
      <c r="I394" s="66" t="s">
        <v>2120</v>
      </c>
      <c r="J394" s="66"/>
      <c r="K394" s="78"/>
      <c r="L394" s="66"/>
      <c r="M394" s="66"/>
      <c r="N394" s="66"/>
      <c r="O394" s="66"/>
      <c r="P394" s="66"/>
      <c r="Q394" s="76" t="s">
        <v>2470</v>
      </c>
      <c r="R394" s="76"/>
      <c r="S394" s="66"/>
      <c r="T394" s="66"/>
      <c r="U394" s="66"/>
    </row>
    <row r="395" spans="3:21" ht="22.5" customHeight="1" x14ac:dyDescent="0.25">
      <c r="C395" s="66" t="s">
        <v>1549</v>
      </c>
      <c r="D395" s="66" t="s">
        <v>615</v>
      </c>
      <c r="E395" s="66"/>
      <c r="F395" s="66"/>
      <c r="G395" s="78"/>
      <c r="H395" s="66"/>
      <c r="I395" s="66" t="s">
        <v>2120</v>
      </c>
      <c r="J395" s="66"/>
      <c r="K395" s="78"/>
      <c r="L395" s="66"/>
      <c r="M395" s="66"/>
      <c r="N395" s="66"/>
      <c r="O395" s="66"/>
      <c r="P395" s="66"/>
      <c r="Q395" s="76" t="s">
        <v>2175</v>
      </c>
      <c r="R395" s="76"/>
      <c r="S395" s="66"/>
      <c r="T395" s="66"/>
      <c r="U395" s="66"/>
    </row>
    <row r="396" spans="3:21" ht="22.5" customHeight="1" x14ac:dyDescent="0.25">
      <c r="C396" s="66" t="s">
        <v>1550</v>
      </c>
      <c r="D396" s="66" t="s">
        <v>616</v>
      </c>
      <c r="E396" s="66"/>
      <c r="F396" s="66"/>
      <c r="G396" s="78"/>
      <c r="H396" s="66"/>
      <c r="I396" s="66" t="s">
        <v>2120</v>
      </c>
      <c r="J396" s="66"/>
      <c r="K396" s="78"/>
      <c r="L396" s="66"/>
      <c r="M396" s="66"/>
      <c r="N396" s="66"/>
      <c r="O396" s="66"/>
      <c r="P396" s="66"/>
      <c r="Q396" s="76" t="s">
        <v>2471</v>
      </c>
      <c r="R396" s="76"/>
      <c r="S396" s="66"/>
      <c r="T396" s="66"/>
      <c r="U396" s="66"/>
    </row>
    <row r="397" spans="3:21" ht="22.5" customHeight="1" x14ac:dyDescent="0.25">
      <c r="C397" s="66" t="s">
        <v>1551</v>
      </c>
      <c r="D397" s="66" t="s">
        <v>617</v>
      </c>
      <c r="E397" s="66"/>
      <c r="F397" s="66"/>
      <c r="G397" s="78"/>
      <c r="H397" s="66"/>
      <c r="I397" s="66" t="s">
        <v>2120</v>
      </c>
      <c r="J397" s="66"/>
      <c r="K397" s="78"/>
      <c r="L397" s="66"/>
      <c r="M397" s="66"/>
      <c r="N397" s="66"/>
      <c r="O397" s="66"/>
      <c r="P397" s="66"/>
      <c r="Q397" s="76" t="s">
        <v>2472</v>
      </c>
      <c r="R397" s="76"/>
      <c r="S397" s="66"/>
      <c r="T397" s="66"/>
      <c r="U397" s="66"/>
    </row>
    <row r="398" spans="3:21" ht="22.5" customHeight="1" x14ac:dyDescent="0.25">
      <c r="C398" s="66" t="s">
        <v>1552</v>
      </c>
      <c r="D398" s="66" t="s">
        <v>618</v>
      </c>
      <c r="E398" s="66"/>
      <c r="F398" s="66"/>
      <c r="G398" s="78"/>
      <c r="H398" s="66"/>
      <c r="I398" s="66" t="s">
        <v>2120</v>
      </c>
      <c r="J398" s="66"/>
      <c r="K398" s="78"/>
      <c r="L398" s="66"/>
      <c r="M398" s="66"/>
      <c r="N398" s="66"/>
      <c r="O398" s="66"/>
      <c r="P398" s="66"/>
      <c r="Q398" s="76" t="s">
        <v>2473</v>
      </c>
      <c r="R398" s="76"/>
      <c r="S398" s="66"/>
      <c r="T398" s="66"/>
      <c r="U398" s="66"/>
    </row>
    <row r="399" spans="3:21" ht="22.5" customHeight="1" x14ac:dyDescent="0.25">
      <c r="C399" s="66" t="s">
        <v>1553</v>
      </c>
      <c r="D399" s="66" t="s">
        <v>619</v>
      </c>
      <c r="E399" s="66"/>
      <c r="F399" s="66"/>
      <c r="G399" s="78"/>
      <c r="H399" s="66"/>
      <c r="I399" s="66" t="s">
        <v>2120</v>
      </c>
      <c r="J399" s="66"/>
      <c r="K399" s="78"/>
      <c r="L399" s="66"/>
      <c r="M399" s="66"/>
      <c r="N399" s="66"/>
      <c r="O399" s="66"/>
      <c r="P399" s="66"/>
      <c r="Q399" s="76" t="s">
        <v>2474</v>
      </c>
      <c r="R399" s="76"/>
      <c r="S399" s="66"/>
      <c r="T399" s="66"/>
      <c r="U399" s="66"/>
    </row>
    <row r="400" spans="3:21" ht="22.5" customHeight="1" x14ac:dyDescent="0.25">
      <c r="C400" s="66" t="s">
        <v>1554</v>
      </c>
      <c r="D400" s="66" t="s">
        <v>620</v>
      </c>
      <c r="E400" s="66"/>
      <c r="F400" s="66"/>
      <c r="G400" s="78"/>
      <c r="H400" s="66"/>
      <c r="I400" s="66" t="s">
        <v>2120</v>
      </c>
      <c r="J400" s="66"/>
      <c r="K400" s="78"/>
      <c r="L400" s="66"/>
      <c r="M400" s="66"/>
      <c r="N400" s="66"/>
      <c r="O400" s="66"/>
      <c r="P400" s="66"/>
      <c r="Q400" s="76" t="s">
        <v>2475</v>
      </c>
      <c r="R400" s="76"/>
      <c r="S400" s="66"/>
      <c r="T400" s="66"/>
      <c r="U400" s="66"/>
    </row>
    <row r="401" spans="3:21" ht="22.5" customHeight="1" x14ac:dyDescent="0.25">
      <c r="C401" s="66" t="s">
        <v>1555</v>
      </c>
      <c r="D401" s="66" t="s">
        <v>621</v>
      </c>
      <c r="E401" s="66"/>
      <c r="F401" s="66"/>
      <c r="G401" s="78"/>
      <c r="H401" s="66"/>
      <c r="I401" s="66" t="s">
        <v>2120</v>
      </c>
      <c r="J401" s="66"/>
      <c r="K401" s="78"/>
      <c r="L401" s="66"/>
      <c r="M401" s="66"/>
      <c r="N401" s="66"/>
      <c r="O401" s="66"/>
      <c r="P401" s="66"/>
      <c r="Q401" s="76" t="s">
        <v>2476</v>
      </c>
      <c r="R401" s="76"/>
      <c r="S401" s="66"/>
      <c r="T401" s="66"/>
      <c r="U401" s="66"/>
    </row>
    <row r="402" spans="3:21" ht="22.5" customHeight="1" x14ac:dyDescent="0.25">
      <c r="C402" s="66" t="s">
        <v>1556</v>
      </c>
      <c r="D402" s="66" t="s">
        <v>622</v>
      </c>
      <c r="E402" s="66"/>
      <c r="F402" s="66"/>
      <c r="G402" s="78"/>
      <c r="H402" s="66"/>
      <c r="I402" s="66" t="s">
        <v>2120</v>
      </c>
      <c r="J402" s="66"/>
      <c r="K402" s="78"/>
      <c r="L402" s="66"/>
      <c r="M402" s="66"/>
      <c r="N402" s="66"/>
      <c r="O402" s="66"/>
      <c r="P402" s="66"/>
      <c r="Q402" s="76" t="s">
        <v>2477</v>
      </c>
      <c r="R402" s="76"/>
      <c r="S402" s="66"/>
      <c r="T402" s="66"/>
      <c r="U402" s="66"/>
    </row>
    <row r="403" spans="3:21" ht="22.5" customHeight="1" x14ac:dyDescent="0.25">
      <c r="C403" s="66" t="s">
        <v>1557</v>
      </c>
      <c r="D403" s="66" t="s">
        <v>623</v>
      </c>
      <c r="E403" s="66"/>
      <c r="F403" s="66"/>
      <c r="G403" s="78"/>
      <c r="H403" s="66"/>
      <c r="I403" s="66" t="s">
        <v>2120</v>
      </c>
      <c r="J403" s="66"/>
      <c r="K403" s="78"/>
      <c r="L403" s="66"/>
      <c r="M403" s="66"/>
      <c r="N403" s="66"/>
      <c r="O403" s="66"/>
      <c r="P403" s="66"/>
      <c r="Q403" s="76" t="s">
        <v>2478</v>
      </c>
      <c r="R403" s="76"/>
      <c r="S403" s="66"/>
      <c r="T403" s="66"/>
      <c r="U403" s="66"/>
    </row>
    <row r="404" spans="3:21" ht="22.5" customHeight="1" x14ac:dyDescent="0.25">
      <c r="C404" s="66" t="s">
        <v>1558</v>
      </c>
      <c r="D404" s="66" t="s">
        <v>624</v>
      </c>
      <c r="E404" s="66"/>
      <c r="F404" s="66"/>
      <c r="G404" s="78"/>
      <c r="H404" s="66"/>
      <c r="I404" s="66" t="s">
        <v>2120</v>
      </c>
      <c r="J404" s="66"/>
      <c r="K404" s="78"/>
      <c r="L404" s="66"/>
      <c r="M404" s="66"/>
      <c r="N404" s="66"/>
      <c r="O404" s="66"/>
      <c r="P404" s="66"/>
      <c r="Q404" s="76" t="s">
        <v>2479</v>
      </c>
      <c r="R404" s="76"/>
      <c r="S404" s="66"/>
      <c r="T404" s="66"/>
      <c r="U404" s="66"/>
    </row>
    <row r="405" spans="3:21" ht="22.5" customHeight="1" x14ac:dyDescent="0.25">
      <c r="C405" s="66" t="s">
        <v>1559</v>
      </c>
      <c r="D405" s="66" t="s">
        <v>625</v>
      </c>
      <c r="E405" s="66"/>
      <c r="F405" s="66"/>
      <c r="G405" s="78"/>
      <c r="H405" s="66"/>
      <c r="I405" s="66" t="s">
        <v>2120</v>
      </c>
      <c r="J405" s="66"/>
      <c r="K405" s="78"/>
      <c r="L405" s="66"/>
      <c r="M405" s="66"/>
      <c r="N405" s="66"/>
      <c r="O405" s="66"/>
      <c r="P405" s="66"/>
      <c r="Q405" s="76" t="s">
        <v>2480</v>
      </c>
      <c r="R405" s="76"/>
      <c r="S405" s="66"/>
      <c r="T405" s="66"/>
      <c r="U405" s="66"/>
    </row>
    <row r="406" spans="3:21" ht="22.5" customHeight="1" x14ac:dyDescent="0.25">
      <c r="C406" s="66" t="s">
        <v>1560</v>
      </c>
      <c r="D406" s="66" t="s">
        <v>626</v>
      </c>
      <c r="E406" s="66"/>
      <c r="F406" s="66"/>
      <c r="G406" s="78"/>
      <c r="H406" s="66"/>
      <c r="I406" s="66" t="s">
        <v>2120</v>
      </c>
      <c r="J406" s="66"/>
      <c r="K406" s="78"/>
      <c r="L406" s="66"/>
      <c r="M406" s="66"/>
      <c r="N406" s="66"/>
      <c r="O406" s="66"/>
      <c r="P406" s="66"/>
      <c r="Q406" s="76" t="s">
        <v>2481</v>
      </c>
      <c r="R406" s="76"/>
      <c r="S406" s="66"/>
      <c r="T406" s="66"/>
      <c r="U406" s="66"/>
    </row>
    <row r="407" spans="3:21" ht="22.5" customHeight="1" x14ac:dyDescent="0.25">
      <c r="C407" s="66" t="s">
        <v>1561</v>
      </c>
      <c r="D407" s="66" t="s">
        <v>627</v>
      </c>
      <c r="E407" s="66"/>
      <c r="F407" s="66"/>
      <c r="G407" s="78"/>
      <c r="H407" s="66"/>
      <c r="I407" s="66" t="s">
        <v>2120</v>
      </c>
      <c r="J407" s="66"/>
      <c r="K407" s="78"/>
      <c r="L407" s="66"/>
      <c r="M407" s="66"/>
      <c r="N407" s="66"/>
      <c r="O407" s="66"/>
      <c r="P407" s="66"/>
      <c r="Q407" s="76" t="s">
        <v>2482</v>
      </c>
      <c r="R407" s="76"/>
      <c r="S407" s="66"/>
      <c r="T407" s="66"/>
      <c r="U407" s="66"/>
    </row>
    <row r="408" spans="3:21" ht="22.5" customHeight="1" x14ac:dyDescent="0.25">
      <c r="C408" s="66" t="s">
        <v>1562</v>
      </c>
      <c r="D408" s="66" t="s">
        <v>628</v>
      </c>
      <c r="E408" s="66"/>
      <c r="F408" s="66"/>
      <c r="G408" s="78"/>
      <c r="H408" s="66"/>
      <c r="I408" s="66" t="s">
        <v>2120</v>
      </c>
      <c r="J408" s="66"/>
      <c r="K408" s="78"/>
      <c r="L408" s="66"/>
      <c r="M408" s="66"/>
      <c r="N408" s="66"/>
      <c r="O408" s="66"/>
      <c r="P408" s="66"/>
      <c r="Q408" s="76" t="s">
        <v>2483</v>
      </c>
      <c r="R408" s="76"/>
      <c r="S408" s="66"/>
      <c r="T408" s="66"/>
      <c r="U408" s="66"/>
    </row>
    <row r="409" spans="3:21" ht="22.5" customHeight="1" x14ac:dyDescent="0.25">
      <c r="C409" s="66" t="s">
        <v>1563</v>
      </c>
      <c r="D409" s="66" t="s">
        <v>629</v>
      </c>
      <c r="E409" s="66"/>
      <c r="F409" s="66"/>
      <c r="G409" s="78" t="s">
        <v>2116</v>
      </c>
      <c r="H409" s="66" t="s">
        <v>58</v>
      </c>
      <c r="I409" s="66" t="s">
        <v>2120</v>
      </c>
      <c r="J409" s="66"/>
      <c r="K409" s="78"/>
      <c r="L409" s="66"/>
      <c r="M409" s="66"/>
      <c r="N409" s="66"/>
      <c r="O409" s="66"/>
      <c r="P409" s="66"/>
      <c r="Q409" s="76" t="s">
        <v>2484</v>
      </c>
      <c r="R409" s="76"/>
      <c r="S409" s="66"/>
      <c r="T409" s="66"/>
      <c r="U409" s="66"/>
    </row>
    <row r="410" spans="3:21" ht="22.5" customHeight="1" x14ac:dyDescent="0.25">
      <c r="C410" s="66" t="s">
        <v>1564</v>
      </c>
      <c r="D410" s="66" t="s">
        <v>630</v>
      </c>
      <c r="E410" s="66"/>
      <c r="F410" s="66"/>
      <c r="G410" s="78"/>
      <c r="H410" s="66"/>
      <c r="I410" s="66" t="s">
        <v>2120</v>
      </c>
      <c r="J410" s="66"/>
      <c r="K410" s="78"/>
      <c r="L410" s="66"/>
      <c r="M410" s="66"/>
      <c r="N410" s="66"/>
      <c r="O410" s="66"/>
      <c r="P410" s="66"/>
      <c r="Q410" s="76" t="s">
        <v>2485</v>
      </c>
      <c r="R410" s="76"/>
      <c r="S410" s="66"/>
      <c r="T410" s="66"/>
      <c r="U410" s="66"/>
    </row>
    <row r="411" spans="3:21" ht="22.5" customHeight="1" x14ac:dyDescent="0.25">
      <c r="C411" s="66" t="s">
        <v>1565</v>
      </c>
      <c r="D411" s="66" t="s">
        <v>631</v>
      </c>
      <c r="E411" s="66"/>
      <c r="F411" s="66"/>
      <c r="G411" s="78"/>
      <c r="H411" s="66"/>
      <c r="I411" s="66" t="s">
        <v>2121</v>
      </c>
      <c r="J411" s="66"/>
      <c r="K411" s="78"/>
      <c r="L411" s="66"/>
      <c r="M411" s="66"/>
      <c r="N411" s="66"/>
      <c r="O411" s="66"/>
      <c r="P411" s="66"/>
      <c r="Q411" s="76" t="s">
        <v>2486</v>
      </c>
      <c r="R411" s="76"/>
      <c r="S411" s="66"/>
      <c r="T411" s="66"/>
      <c r="U411" s="66"/>
    </row>
    <row r="412" spans="3:21" ht="22.5" customHeight="1" x14ac:dyDescent="0.25">
      <c r="C412" s="66" t="s">
        <v>1566</v>
      </c>
      <c r="D412" s="66" t="s">
        <v>632</v>
      </c>
      <c r="E412" s="66"/>
      <c r="F412" s="66"/>
      <c r="G412" s="78"/>
      <c r="H412" s="66"/>
      <c r="I412" s="66" t="s">
        <v>2121</v>
      </c>
      <c r="J412" s="66"/>
      <c r="K412" s="78"/>
      <c r="L412" s="66"/>
      <c r="M412" s="66"/>
      <c r="N412" s="66"/>
      <c r="O412" s="66"/>
      <c r="P412" s="66"/>
      <c r="Q412" s="76" t="s">
        <v>2487</v>
      </c>
      <c r="R412" s="76"/>
      <c r="S412" s="66"/>
      <c r="T412" s="66"/>
      <c r="U412" s="66"/>
    </row>
    <row r="413" spans="3:21" ht="22.5" customHeight="1" x14ac:dyDescent="0.25">
      <c r="C413" s="66" t="s">
        <v>1567</v>
      </c>
      <c r="D413" s="66" t="s">
        <v>633</v>
      </c>
      <c r="E413" s="66"/>
      <c r="F413" s="66"/>
      <c r="G413" s="78"/>
      <c r="H413" s="66"/>
      <c r="I413" s="66" t="s">
        <v>2121</v>
      </c>
      <c r="J413" s="66"/>
      <c r="K413" s="78"/>
      <c r="L413" s="66"/>
      <c r="M413" s="66"/>
      <c r="N413" s="66"/>
      <c r="O413" s="66"/>
      <c r="P413" s="66"/>
      <c r="Q413" s="76" t="s">
        <v>2488</v>
      </c>
      <c r="R413" s="76"/>
      <c r="S413" s="66"/>
      <c r="T413" s="66"/>
      <c r="U413" s="66"/>
    </row>
    <row r="414" spans="3:21" ht="22.5" customHeight="1" x14ac:dyDescent="0.25">
      <c r="C414" s="66" t="s">
        <v>1568</v>
      </c>
      <c r="D414" s="66" t="s">
        <v>634</v>
      </c>
      <c r="E414" s="66"/>
      <c r="F414" s="66"/>
      <c r="G414" s="78"/>
      <c r="H414" s="66"/>
      <c r="I414" s="66" t="s">
        <v>2121</v>
      </c>
      <c r="J414" s="66"/>
      <c r="K414" s="78"/>
      <c r="L414" s="66"/>
      <c r="M414" s="66"/>
      <c r="N414" s="66"/>
      <c r="O414" s="66"/>
      <c r="P414" s="66"/>
      <c r="Q414" s="76" t="s">
        <v>2489</v>
      </c>
      <c r="R414" s="76"/>
      <c r="S414" s="66"/>
      <c r="T414" s="66"/>
      <c r="U414" s="66"/>
    </row>
    <row r="415" spans="3:21" ht="22.5" customHeight="1" x14ac:dyDescent="0.25">
      <c r="C415" s="66" t="s">
        <v>1569</v>
      </c>
      <c r="D415" s="66" t="s">
        <v>635</v>
      </c>
      <c r="E415" s="66"/>
      <c r="F415" s="66"/>
      <c r="G415" s="78"/>
      <c r="H415" s="66"/>
      <c r="I415" s="66" t="s">
        <v>2121</v>
      </c>
      <c r="J415" s="66"/>
      <c r="K415" s="78"/>
      <c r="L415" s="66"/>
      <c r="M415" s="66"/>
      <c r="N415" s="66"/>
      <c r="O415" s="66"/>
      <c r="P415" s="66"/>
      <c r="Q415" s="76" t="s">
        <v>2490</v>
      </c>
      <c r="R415" s="76"/>
      <c r="S415" s="66"/>
      <c r="T415" s="66"/>
      <c r="U415" s="66"/>
    </row>
    <row r="416" spans="3:21" ht="22.5" customHeight="1" x14ac:dyDescent="0.25">
      <c r="C416" s="66" t="s">
        <v>1570</v>
      </c>
      <c r="D416" s="66" t="s">
        <v>636</v>
      </c>
      <c r="E416" s="66"/>
      <c r="F416" s="66"/>
      <c r="G416" s="78"/>
      <c r="H416" s="66"/>
      <c r="I416" s="66" t="s">
        <v>2121</v>
      </c>
      <c r="J416" s="66"/>
      <c r="K416" s="78"/>
      <c r="L416" s="66"/>
      <c r="M416" s="66"/>
      <c r="N416" s="66"/>
      <c r="O416" s="66"/>
      <c r="P416" s="66"/>
      <c r="Q416" s="76" t="s">
        <v>2491</v>
      </c>
      <c r="R416" s="76"/>
      <c r="S416" s="66"/>
      <c r="T416" s="66"/>
      <c r="U416" s="66"/>
    </row>
    <row r="417" spans="3:21" ht="22.5" customHeight="1" x14ac:dyDescent="0.25">
      <c r="C417" s="66" t="s">
        <v>1571</v>
      </c>
      <c r="D417" s="66" t="s">
        <v>637</v>
      </c>
      <c r="E417" s="66"/>
      <c r="F417" s="66"/>
      <c r="G417" s="78"/>
      <c r="H417" s="66"/>
      <c r="I417" s="66" t="s">
        <v>2121</v>
      </c>
      <c r="J417" s="66"/>
      <c r="K417" s="78"/>
      <c r="L417" s="66"/>
      <c r="M417" s="66"/>
      <c r="N417" s="66"/>
      <c r="O417" s="66"/>
      <c r="P417" s="66"/>
      <c r="Q417" s="76" t="s">
        <v>2492</v>
      </c>
      <c r="R417" s="76"/>
      <c r="S417" s="66"/>
      <c r="T417" s="66"/>
      <c r="U417" s="66"/>
    </row>
    <row r="418" spans="3:21" ht="22.5" customHeight="1" x14ac:dyDescent="0.25">
      <c r="C418" s="66" t="s">
        <v>1572</v>
      </c>
      <c r="D418" s="66" t="s">
        <v>638</v>
      </c>
      <c r="E418" s="66"/>
      <c r="F418" s="66"/>
      <c r="G418" s="78"/>
      <c r="H418" s="66"/>
      <c r="I418" s="66" t="s">
        <v>2121</v>
      </c>
      <c r="J418" s="66"/>
      <c r="K418" s="78"/>
      <c r="L418" s="66"/>
      <c r="M418" s="66"/>
      <c r="N418" s="66"/>
      <c r="O418" s="66"/>
      <c r="P418" s="66"/>
      <c r="Q418" s="76" t="s">
        <v>2493</v>
      </c>
      <c r="R418" s="76"/>
      <c r="S418" s="66"/>
      <c r="T418" s="66"/>
      <c r="U418" s="66"/>
    </row>
    <row r="419" spans="3:21" ht="22.5" customHeight="1" x14ac:dyDescent="0.25">
      <c r="C419" s="66" t="s">
        <v>1573</v>
      </c>
      <c r="D419" s="66" t="s">
        <v>639</v>
      </c>
      <c r="E419" s="66"/>
      <c r="F419" s="66"/>
      <c r="G419" s="78"/>
      <c r="H419" s="66"/>
      <c r="I419" s="66" t="s">
        <v>2121</v>
      </c>
      <c r="J419" s="66"/>
      <c r="K419" s="78"/>
      <c r="L419" s="66"/>
      <c r="M419" s="66"/>
      <c r="N419" s="66"/>
      <c r="O419" s="66"/>
      <c r="P419" s="66"/>
      <c r="Q419" s="76" t="s">
        <v>2494</v>
      </c>
      <c r="R419" s="76"/>
      <c r="S419" s="66"/>
      <c r="T419" s="66"/>
      <c r="U419" s="66"/>
    </row>
    <row r="420" spans="3:21" ht="22.5" customHeight="1" x14ac:dyDescent="0.25">
      <c r="C420" s="66" t="s">
        <v>1574</v>
      </c>
      <c r="D420" s="66" t="s">
        <v>640</v>
      </c>
      <c r="E420" s="66"/>
      <c r="F420" s="66"/>
      <c r="G420" s="78"/>
      <c r="H420" s="66"/>
      <c r="I420" s="66" t="s">
        <v>2121</v>
      </c>
      <c r="J420" s="66"/>
      <c r="K420" s="78"/>
      <c r="L420" s="66"/>
      <c r="M420" s="66"/>
      <c r="N420" s="66"/>
      <c r="O420" s="66"/>
      <c r="P420" s="66"/>
      <c r="Q420" s="76" t="s">
        <v>2495</v>
      </c>
      <c r="R420" s="76"/>
      <c r="S420" s="66"/>
      <c r="T420" s="66"/>
      <c r="U420" s="66"/>
    </row>
    <row r="421" spans="3:21" ht="22.5" customHeight="1" x14ac:dyDescent="0.25">
      <c r="C421" s="66" t="s">
        <v>1575</v>
      </c>
      <c r="D421" s="66" t="s">
        <v>641</v>
      </c>
      <c r="E421" s="66"/>
      <c r="F421" s="66"/>
      <c r="G421" s="78"/>
      <c r="H421" s="66"/>
      <c r="I421" s="66" t="s">
        <v>2121</v>
      </c>
      <c r="J421" s="66"/>
      <c r="K421" s="78"/>
      <c r="L421" s="66"/>
      <c r="M421" s="66"/>
      <c r="N421" s="66"/>
      <c r="O421" s="66"/>
      <c r="P421" s="66"/>
      <c r="Q421" s="76" t="s">
        <v>2496</v>
      </c>
      <c r="R421" s="76"/>
      <c r="S421" s="66"/>
      <c r="T421" s="66"/>
      <c r="U421" s="66"/>
    </row>
    <row r="422" spans="3:21" ht="22.5" customHeight="1" x14ac:dyDescent="0.25">
      <c r="C422" s="66" t="s">
        <v>1576</v>
      </c>
      <c r="D422" s="66" t="s">
        <v>642</v>
      </c>
      <c r="E422" s="66"/>
      <c r="F422" s="66"/>
      <c r="G422" s="78"/>
      <c r="H422" s="66"/>
      <c r="I422" s="66" t="s">
        <v>2121</v>
      </c>
      <c r="J422" s="66"/>
      <c r="K422" s="78"/>
      <c r="L422" s="66"/>
      <c r="M422" s="66"/>
      <c r="N422" s="66"/>
      <c r="O422" s="66"/>
      <c r="P422" s="66"/>
      <c r="Q422" s="76"/>
      <c r="R422" s="76"/>
      <c r="S422" s="66"/>
      <c r="T422" s="66"/>
      <c r="U422" s="66"/>
    </row>
    <row r="423" spans="3:21" ht="22.5" customHeight="1" x14ac:dyDescent="0.25">
      <c r="C423" s="66" t="s">
        <v>1577</v>
      </c>
      <c r="D423" s="66" t="s">
        <v>643</v>
      </c>
      <c r="E423" s="66"/>
      <c r="F423" s="66"/>
      <c r="G423" s="78"/>
      <c r="H423" s="66"/>
      <c r="I423" s="66" t="s">
        <v>2121</v>
      </c>
      <c r="J423" s="66"/>
      <c r="K423" s="78"/>
      <c r="L423" s="66"/>
      <c r="M423" s="66"/>
      <c r="N423" s="66"/>
      <c r="O423" s="66"/>
      <c r="P423" s="66"/>
      <c r="Q423" s="76" t="s">
        <v>2497</v>
      </c>
      <c r="R423" s="76"/>
      <c r="S423" s="66"/>
      <c r="T423" s="66"/>
      <c r="U423" s="66"/>
    </row>
    <row r="424" spans="3:21" ht="22.5" customHeight="1" x14ac:dyDescent="0.25">
      <c r="C424" s="66" t="s">
        <v>1578</v>
      </c>
      <c r="D424" s="66" t="s">
        <v>644</v>
      </c>
      <c r="E424" s="66"/>
      <c r="F424" s="66"/>
      <c r="G424" s="78"/>
      <c r="H424" s="66"/>
      <c r="I424" s="66" t="s">
        <v>2121</v>
      </c>
      <c r="J424" s="66"/>
      <c r="K424" s="78"/>
      <c r="L424" s="66"/>
      <c r="M424" s="66"/>
      <c r="N424" s="66"/>
      <c r="O424" s="66"/>
      <c r="P424" s="66"/>
      <c r="Q424" s="76" t="s">
        <v>2498</v>
      </c>
      <c r="R424" s="76"/>
      <c r="S424" s="66"/>
      <c r="T424" s="66"/>
      <c r="U424" s="66"/>
    </row>
    <row r="425" spans="3:21" ht="22.5" customHeight="1" x14ac:dyDescent="0.25">
      <c r="C425" s="66" t="s">
        <v>1579</v>
      </c>
      <c r="D425" s="66" t="s">
        <v>645</v>
      </c>
      <c r="E425" s="66"/>
      <c r="F425" s="66"/>
      <c r="G425" s="78"/>
      <c r="H425" s="66"/>
      <c r="I425" s="66" t="s">
        <v>2121</v>
      </c>
      <c r="J425" s="66"/>
      <c r="K425" s="78"/>
      <c r="L425" s="66"/>
      <c r="M425" s="66"/>
      <c r="N425" s="66"/>
      <c r="O425" s="66"/>
      <c r="P425" s="66"/>
      <c r="Q425" s="76" t="s">
        <v>2499</v>
      </c>
      <c r="R425" s="76"/>
      <c r="S425" s="66"/>
      <c r="T425" s="66"/>
      <c r="U425" s="66"/>
    </row>
    <row r="426" spans="3:21" ht="22.5" customHeight="1" x14ac:dyDescent="0.25">
      <c r="C426" s="66" t="s">
        <v>1580</v>
      </c>
      <c r="D426" s="66" t="s">
        <v>646</v>
      </c>
      <c r="E426" s="66"/>
      <c r="F426" s="66"/>
      <c r="G426" s="78"/>
      <c r="H426" s="66"/>
      <c r="I426" s="66" t="s">
        <v>2121</v>
      </c>
      <c r="J426" s="66"/>
      <c r="K426" s="78"/>
      <c r="L426" s="66"/>
      <c r="M426" s="66"/>
      <c r="N426" s="66"/>
      <c r="O426" s="66"/>
      <c r="P426" s="66"/>
      <c r="Q426" s="76" t="s">
        <v>2500</v>
      </c>
      <c r="R426" s="76"/>
      <c r="S426" s="66"/>
      <c r="T426" s="66"/>
      <c r="U426" s="66"/>
    </row>
    <row r="427" spans="3:21" ht="22.5" customHeight="1" x14ac:dyDescent="0.25">
      <c r="C427" s="66" t="s">
        <v>1581</v>
      </c>
      <c r="D427" s="66" t="s">
        <v>647</v>
      </c>
      <c r="E427" s="66"/>
      <c r="F427" s="66"/>
      <c r="G427" s="78"/>
      <c r="H427" s="66"/>
      <c r="I427" s="66" t="s">
        <v>2121</v>
      </c>
      <c r="J427" s="66"/>
      <c r="K427" s="78"/>
      <c r="L427" s="66"/>
      <c r="M427" s="66"/>
      <c r="N427" s="66"/>
      <c r="O427" s="66"/>
      <c r="P427" s="66"/>
      <c r="Q427" s="76" t="s">
        <v>2501</v>
      </c>
      <c r="R427" s="76"/>
      <c r="S427" s="66"/>
      <c r="T427" s="66"/>
      <c r="U427" s="66"/>
    </row>
    <row r="428" spans="3:21" ht="22.5" customHeight="1" x14ac:dyDescent="0.25">
      <c r="C428" s="66" t="s">
        <v>1582</v>
      </c>
      <c r="D428" s="66" t="s">
        <v>648</v>
      </c>
      <c r="E428" s="66"/>
      <c r="F428" s="66"/>
      <c r="G428" s="78"/>
      <c r="H428" s="66"/>
      <c r="I428" s="66" t="s">
        <v>2121</v>
      </c>
      <c r="J428" s="66"/>
      <c r="K428" s="78"/>
      <c r="L428" s="66"/>
      <c r="M428" s="66"/>
      <c r="N428" s="66"/>
      <c r="O428" s="66"/>
      <c r="P428" s="66"/>
      <c r="Q428" s="76" t="s">
        <v>2502</v>
      </c>
      <c r="R428" s="76"/>
      <c r="S428" s="66"/>
      <c r="T428" s="66"/>
      <c r="U428" s="66"/>
    </row>
    <row r="429" spans="3:21" ht="22.5" customHeight="1" x14ac:dyDescent="0.25">
      <c r="C429" s="66" t="s">
        <v>1583</v>
      </c>
      <c r="D429" s="66" t="s">
        <v>649</v>
      </c>
      <c r="E429" s="66"/>
      <c r="F429" s="66"/>
      <c r="G429" s="78"/>
      <c r="H429" s="66"/>
      <c r="I429" s="66" t="s">
        <v>2121</v>
      </c>
      <c r="J429" s="66"/>
      <c r="K429" s="78"/>
      <c r="L429" s="66"/>
      <c r="M429" s="66"/>
      <c r="N429" s="66"/>
      <c r="O429" s="66"/>
      <c r="P429" s="66"/>
      <c r="Q429" s="76" t="s">
        <v>2288</v>
      </c>
      <c r="R429" s="76"/>
      <c r="S429" s="66"/>
      <c r="T429" s="66"/>
      <c r="U429" s="66"/>
    </row>
    <row r="430" spans="3:21" ht="22.5" customHeight="1" x14ac:dyDescent="0.25">
      <c r="C430" s="66" t="s">
        <v>1584</v>
      </c>
      <c r="D430" s="66" t="s">
        <v>650</v>
      </c>
      <c r="E430" s="66"/>
      <c r="F430" s="66"/>
      <c r="G430" s="78"/>
      <c r="H430" s="66"/>
      <c r="I430" s="66" t="s">
        <v>2121</v>
      </c>
      <c r="J430" s="66"/>
      <c r="K430" s="78"/>
      <c r="L430" s="66"/>
      <c r="M430" s="66"/>
      <c r="N430" s="66"/>
      <c r="O430" s="66"/>
      <c r="P430" s="66"/>
      <c r="Q430" s="76" t="s">
        <v>2271</v>
      </c>
      <c r="R430" s="76"/>
      <c r="S430" s="66"/>
      <c r="T430" s="66"/>
      <c r="U430" s="66"/>
    </row>
    <row r="431" spans="3:21" ht="22.5" customHeight="1" x14ac:dyDescent="0.25">
      <c r="C431" s="66" t="s">
        <v>1585</v>
      </c>
      <c r="D431" s="66" t="s">
        <v>651</v>
      </c>
      <c r="E431" s="66"/>
      <c r="F431" s="66"/>
      <c r="G431" s="78"/>
      <c r="H431" s="66"/>
      <c r="I431" s="66" t="s">
        <v>2121</v>
      </c>
      <c r="J431" s="66"/>
      <c r="K431" s="78"/>
      <c r="L431" s="66"/>
      <c r="M431" s="66"/>
      <c r="N431" s="66"/>
      <c r="O431" s="66"/>
      <c r="P431" s="66"/>
      <c r="Q431" s="76" t="s">
        <v>2503</v>
      </c>
      <c r="R431" s="76"/>
      <c r="S431" s="66"/>
      <c r="T431" s="66"/>
      <c r="U431" s="66"/>
    </row>
    <row r="432" spans="3:21" ht="22.5" customHeight="1" x14ac:dyDescent="0.25">
      <c r="C432" s="66" t="s">
        <v>1586</v>
      </c>
      <c r="D432" s="66" t="s">
        <v>652</v>
      </c>
      <c r="E432" s="66"/>
      <c r="F432" s="66"/>
      <c r="G432" s="78"/>
      <c r="H432" s="66"/>
      <c r="I432" s="66" t="s">
        <v>2121</v>
      </c>
      <c r="J432" s="66"/>
      <c r="K432" s="78"/>
      <c r="L432" s="66"/>
      <c r="M432" s="66"/>
      <c r="N432" s="66"/>
      <c r="O432" s="66"/>
      <c r="P432" s="66"/>
      <c r="Q432" s="76" t="s">
        <v>2504</v>
      </c>
      <c r="R432" s="76"/>
      <c r="S432" s="66"/>
      <c r="T432" s="66"/>
      <c r="U432" s="66"/>
    </row>
    <row r="433" spans="3:21" ht="22.5" customHeight="1" x14ac:dyDescent="0.25">
      <c r="C433" s="66" t="s">
        <v>1587</v>
      </c>
      <c r="D433" s="66" t="s">
        <v>653</v>
      </c>
      <c r="E433" s="66"/>
      <c r="F433" s="66"/>
      <c r="G433" s="78"/>
      <c r="H433" s="66"/>
      <c r="I433" s="66" t="s">
        <v>2121</v>
      </c>
      <c r="J433" s="66"/>
      <c r="K433" s="78"/>
      <c r="L433" s="66"/>
      <c r="M433" s="66"/>
      <c r="N433" s="66"/>
      <c r="O433" s="66"/>
      <c r="P433" s="66"/>
      <c r="Q433" s="76" t="s">
        <v>2505</v>
      </c>
      <c r="R433" s="76"/>
      <c r="S433" s="66"/>
      <c r="T433" s="66"/>
      <c r="U433" s="66"/>
    </row>
    <row r="434" spans="3:21" ht="22.5" customHeight="1" x14ac:dyDescent="0.25">
      <c r="C434" s="66" t="s">
        <v>1588</v>
      </c>
      <c r="D434" s="66" t="s">
        <v>654</v>
      </c>
      <c r="E434" s="66"/>
      <c r="F434" s="66"/>
      <c r="G434" s="78"/>
      <c r="H434" s="66"/>
      <c r="I434" s="66" t="s">
        <v>2121</v>
      </c>
      <c r="J434" s="66"/>
      <c r="K434" s="78"/>
      <c r="L434" s="66"/>
      <c r="M434" s="66"/>
      <c r="N434" s="66"/>
      <c r="O434" s="66"/>
      <c r="P434" s="66"/>
      <c r="Q434" s="76" t="s">
        <v>2506</v>
      </c>
      <c r="R434" s="76"/>
      <c r="S434" s="66"/>
      <c r="T434" s="66"/>
      <c r="U434" s="66"/>
    </row>
    <row r="435" spans="3:21" ht="22.5" customHeight="1" x14ac:dyDescent="0.25">
      <c r="C435" s="66" t="s">
        <v>1589</v>
      </c>
      <c r="D435" s="66" t="s">
        <v>655</v>
      </c>
      <c r="E435" s="66"/>
      <c r="F435" s="66"/>
      <c r="G435" s="78"/>
      <c r="H435" s="66"/>
      <c r="I435" s="66" t="s">
        <v>2121</v>
      </c>
      <c r="J435" s="66"/>
      <c r="K435" s="78"/>
      <c r="L435" s="66"/>
      <c r="M435" s="66"/>
      <c r="N435" s="66"/>
      <c r="O435" s="66"/>
      <c r="P435" s="66"/>
      <c r="Q435" s="76" t="s">
        <v>2507</v>
      </c>
      <c r="R435" s="76"/>
      <c r="S435" s="66"/>
      <c r="T435" s="66"/>
      <c r="U435" s="66"/>
    </row>
    <row r="436" spans="3:21" ht="22.5" customHeight="1" x14ac:dyDescent="0.25">
      <c r="C436" s="66" t="s">
        <v>1590</v>
      </c>
      <c r="D436" s="66" t="s">
        <v>656</v>
      </c>
      <c r="E436" s="66"/>
      <c r="F436" s="66"/>
      <c r="G436" s="78"/>
      <c r="H436" s="66"/>
      <c r="I436" s="66" t="s">
        <v>2121</v>
      </c>
      <c r="J436" s="66"/>
      <c r="K436" s="78"/>
      <c r="L436" s="66"/>
      <c r="M436" s="66"/>
      <c r="N436" s="66"/>
      <c r="O436" s="66"/>
      <c r="P436" s="66"/>
      <c r="Q436" s="76" t="s">
        <v>2508</v>
      </c>
      <c r="R436" s="76"/>
      <c r="S436" s="66"/>
      <c r="T436" s="66"/>
      <c r="U436" s="66"/>
    </row>
    <row r="437" spans="3:21" ht="22.5" customHeight="1" x14ac:dyDescent="0.25">
      <c r="C437" s="66" t="s">
        <v>1591</v>
      </c>
      <c r="D437" s="66" t="s">
        <v>657</v>
      </c>
      <c r="E437" s="66"/>
      <c r="F437" s="66"/>
      <c r="G437" s="78"/>
      <c r="H437" s="66"/>
      <c r="I437" s="66" t="s">
        <v>2121</v>
      </c>
      <c r="J437" s="66"/>
      <c r="K437" s="78"/>
      <c r="L437" s="66"/>
      <c r="M437" s="66"/>
      <c r="N437" s="66"/>
      <c r="O437" s="66"/>
      <c r="P437" s="66"/>
      <c r="Q437" s="76" t="s">
        <v>2509</v>
      </c>
      <c r="R437" s="76"/>
      <c r="S437" s="66"/>
      <c r="T437" s="66"/>
      <c r="U437" s="66"/>
    </row>
    <row r="438" spans="3:21" ht="22.5" customHeight="1" x14ac:dyDescent="0.25">
      <c r="C438" s="66" t="s">
        <v>1592</v>
      </c>
      <c r="D438" s="66" t="s">
        <v>658</v>
      </c>
      <c r="E438" s="66"/>
      <c r="F438" s="66"/>
      <c r="G438" s="78"/>
      <c r="H438" s="66"/>
      <c r="I438" s="66" t="s">
        <v>2121</v>
      </c>
      <c r="J438" s="66"/>
      <c r="K438" s="78"/>
      <c r="L438" s="66"/>
      <c r="M438" s="66"/>
      <c r="N438" s="66"/>
      <c r="O438" s="66"/>
      <c r="P438" s="66"/>
      <c r="Q438" s="76" t="s">
        <v>2510</v>
      </c>
      <c r="R438" s="76"/>
      <c r="S438" s="66"/>
      <c r="T438" s="66"/>
      <c r="U438" s="66"/>
    </row>
    <row r="439" spans="3:21" ht="22.5" customHeight="1" x14ac:dyDescent="0.25">
      <c r="C439" s="66" t="s">
        <v>1593</v>
      </c>
      <c r="D439" s="66" t="s">
        <v>659</v>
      </c>
      <c r="E439" s="66"/>
      <c r="F439" s="66"/>
      <c r="G439" s="78"/>
      <c r="H439" s="66"/>
      <c r="I439" s="66" t="s">
        <v>2121</v>
      </c>
      <c r="J439" s="66"/>
      <c r="K439" s="78"/>
      <c r="L439" s="66"/>
      <c r="M439" s="66"/>
      <c r="N439" s="66"/>
      <c r="O439" s="66"/>
      <c r="P439" s="66"/>
      <c r="Q439" s="76" t="s">
        <v>2511</v>
      </c>
      <c r="R439" s="76"/>
      <c r="S439" s="66"/>
      <c r="T439" s="66"/>
      <c r="U439" s="66"/>
    </row>
    <row r="440" spans="3:21" ht="22.5" customHeight="1" x14ac:dyDescent="0.25">
      <c r="C440" s="66" t="s">
        <v>1594</v>
      </c>
      <c r="D440" s="66" t="s">
        <v>660</v>
      </c>
      <c r="E440" s="66"/>
      <c r="F440" s="66"/>
      <c r="G440" s="78"/>
      <c r="H440" s="66"/>
      <c r="I440" s="66" t="s">
        <v>2121</v>
      </c>
      <c r="J440" s="66"/>
      <c r="K440" s="78"/>
      <c r="L440" s="66"/>
      <c r="M440" s="66"/>
      <c r="N440" s="66"/>
      <c r="O440" s="66"/>
      <c r="P440" s="66"/>
      <c r="Q440" s="76" t="s">
        <v>2149</v>
      </c>
      <c r="R440" s="76"/>
      <c r="S440" s="66"/>
      <c r="T440" s="66"/>
      <c r="U440" s="66"/>
    </row>
    <row r="441" spans="3:21" ht="22.5" customHeight="1" x14ac:dyDescent="0.25">
      <c r="C441" s="66" t="s">
        <v>1595</v>
      </c>
      <c r="D441" s="66" t="s">
        <v>661</v>
      </c>
      <c r="E441" s="66"/>
      <c r="F441" s="66"/>
      <c r="G441" s="78"/>
      <c r="H441" s="66"/>
      <c r="I441" s="66" t="s">
        <v>2121</v>
      </c>
      <c r="J441" s="66"/>
      <c r="K441" s="78"/>
      <c r="L441" s="66"/>
      <c r="M441" s="66"/>
      <c r="N441" s="66"/>
      <c r="O441" s="66"/>
      <c r="P441" s="66"/>
      <c r="Q441" s="76" t="s">
        <v>2512</v>
      </c>
      <c r="R441" s="76"/>
      <c r="S441" s="66"/>
      <c r="T441" s="66"/>
      <c r="U441" s="66"/>
    </row>
    <row r="442" spans="3:21" ht="22.5" customHeight="1" x14ac:dyDescent="0.25">
      <c r="C442" s="66" t="s">
        <v>1596</v>
      </c>
      <c r="D442" s="66" t="s">
        <v>662</v>
      </c>
      <c r="E442" s="66"/>
      <c r="F442" s="66"/>
      <c r="G442" s="78"/>
      <c r="H442" s="66"/>
      <c r="I442" s="66" t="s">
        <v>2121</v>
      </c>
      <c r="J442" s="66"/>
      <c r="K442" s="78"/>
      <c r="L442" s="66"/>
      <c r="M442" s="66"/>
      <c r="N442" s="66"/>
      <c r="O442" s="66"/>
      <c r="P442" s="66"/>
      <c r="Q442" s="76" t="s">
        <v>2513</v>
      </c>
      <c r="R442" s="76"/>
      <c r="S442" s="66"/>
      <c r="T442" s="66"/>
      <c r="U442" s="66"/>
    </row>
    <row r="443" spans="3:21" ht="22.5" customHeight="1" x14ac:dyDescent="0.25">
      <c r="C443" s="66" t="s">
        <v>1597</v>
      </c>
      <c r="D443" s="66" t="s">
        <v>663</v>
      </c>
      <c r="E443" s="66"/>
      <c r="F443" s="66"/>
      <c r="G443" s="78"/>
      <c r="H443" s="66"/>
      <c r="I443" s="66" t="s">
        <v>2121</v>
      </c>
      <c r="J443" s="66"/>
      <c r="K443" s="78"/>
      <c r="L443" s="66"/>
      <c r="M443" s="66"/>
      <c r="N443" s="66"/>
      <c r="O443" s="66"/>
      <c r="P443" s="66"/>
      <c r="Q443" s="76" t="s">
        <v>2268</v>
      </c>
      <c r="R443" s="76"/>
      <c r="S443" s="66"/>
      <c r="T443" s="66"/>
      <c r="U443" s="66"/>
    </row>
    <row r="444" spans="3:21" ht="22.5" customHeight="1" x14ac:dyDescent="0.25">
      <c r="C444" s="66" t="s">
        <v>1598</v>
      </c>
      <c r="D444" s="66" t="s">
        <v>664</v>
      </c>
      <c r="E444" s="66"/>
      <c r="F444" s="66"/>
      <c r="G444" s="78"/>
      <c r="H444" s="66"/>
      <c r="I444" s="66" t="s">
        <v>2121</v>
      </c>
      <c r="J444" s="66"/>
      <c r="K444" s="78"/>
      <c r="L444" s="66"/>
      <c r="M444" s="66"/>
      <c r="N444" s="66"/>
      <c r="O444" s="66"/>
      <c r="P444" s="66"/>
      <c r="Q444" s="76" t="s">
        <v>2514</v>
      </c>
      <c r="R444" s="76"/>
      <c r="S444" s="66"/>
      <c r="T444" s="66"/>
      <c r="U444" s="66"/>
    </row>
    <row r="445" spans="3:21" ht="22.5" customHeight="1" x14ac:dyDescent="0.25">
      <c r="C445" s="66" t="s">
        <v>1599</v>
      </c>
      <c r="D445" s="66" t="s">
        <v>665</v>
      </c>
      <c r="E445" s="66"/>
      <c r="F445" s="66"/>
      <c r="G445" s="78"/>
      <c r="H445" s="66"/>
      <c r="I445" s="66" t="s">
        <v>2121</v>
      </c>
      <c r="J445" s="66"/>
      <c r="K445" s="78"/>
      <c r="L445" s="66"/>
      <c r="M445" s="66"/>
      <c r="N445" s="66"/>
      <c r="O445" s="66"/>
      <c r="P445" s="66"/>
      <c r="Q445" s="76" t="s">
        <v>2329</v>
      </c>
      <c r="R445" s="76"/>
      <c r="S445" s="66"/>
      <c r="T445" s="66"/>
      <c r="U445" s="66"/>
    </row>
    <row r="446" spans="3:21" ht="22.5" customHeight="1" x14ac:dyDescent="0.25">
      <c r="C446" s="66" t="s">
        <v>1600</v>
      </c>
      <c r="D446" s="66" t="s">
        <v>666</v>
      </c>
      <c r="E446" s="66"/>
      <c r="F446" s="66"/>
      <c r="G446" s="78"/>
      <c r="H446" s="66"/>
      <c r="I446" s="66" t="s">
        <v>2121</v>
      </c>
      <c r="J446" s="66"/>
      <c r="K446" s="78"/>
      <c r="L446" s="66"/>
      <c r="M446" s="66"/>
      <c r="N446" s="66"/>
      <c r="O446" s="66"/>
      <c r="P446" s="66"/>
      <c r="Q446" s="76" t="s">
        <v>2515</v>
      </c>
      <c r="R446" s="76"/>
      <c r="S446" s="66"/>
      <c r="T446" s="66"/>
      <c r="U446" s="66"/>
    </row>
    <row r="447" spans="3:21" ht="22.5" customHeight="1" x14ac:dyDescent="0.25">
      <c r="C447" s="66" t="s">
        <v>1601</v>
      </c>
      <c r="D447" s="66" t="s">
        <v>667</v>
      </c>
      <c r="E447" s="66"/>
      <c r="F447" s="66"/>
      <c r="G447" s="78"/>
      <c r="H447" s="66"/>
      <c r="I447" s="66" t="s">
        <v>2121</v>
      </c>
      <c r="J447" s="66"/>
      <c r="K447" s="78"/>
      <c r="L447" s="66"/>
      <c r="M447" s="66"/>
      <c r="N447" s="66"/>
      <c r="O447" s="66"/>
      <c r="P447" s="66"/>
      <c r="Q447" s="76" t="s">
        <v>2516</v>
      </c>
      <c r="R447" s="76"/>
      <c r="S447" s="66"/>
      <c r="T447" s="66"/>
      <c r="U447" s="66"/>
    </row>
    <row r="448" spans="3:21" ht="22.5" customHeight="1" x14ac:dyDescent="0.25">
      <c r="C448" s="66" t="s">
        <v>1602</v>
      </c>
      <c r="D448" s="66" t="s">
        <v>668</v>
      </c>
      <c r="E448" s="66"/>
      <c r="F448" s="66"/>
      <c r="G448" s="78"/>
      <c r="H448" s="66"/>
      <c r="I448" s="66" t="s">
        <v>2121</v>
      </c>
      <c r="J448" s="66"/>
      <c r="K448" s="78"/>
      <c r="L448" s="66"/>
      <c r="M448" s="66"/>
      <c r="N448" s="66"/>
      <c r="O448" s="66"/>
      <c r="P448" s="66"/>
      <c r="Q448" s="76" t="s">
        <v>2517</v>
      </c>
      <c r="R448" s="76"/>
      <c r="S448" s="66"/>
      <c r="T448" s="66"/>
      <c r="U448" s="66"/>
    </row>
    <row r="449" spans="3:21" ht="22.5" customHeight="1" x14ac:dyDescent="0.25">
      <c r="C449" s="66" t="s">
        <v>1603</v>
      </c>
      <c r="D449" s="66" t="s">
        <v>669</v>
      </c>
      <c r="E449" s="66"/>
      <c r="F449" s="66"/>
      <c r="G449" s="78"/>
      <c r="H449" s="66"/>
      <c r="I449" s="66" t="s">
        <v>2121</v>
      </c>
      <c r="J449" s="66"/>
      <c r="K449" s="78"/>
      <c r="L449" s="66"/>
      <c r="M449" s="66"/>
      <c r="N449" s="66"/>
      <c r="O449" s="66"/>
      <c r="P449" s="66"/>
      <c r="Q449" s="76" t="s">
        <v>2518</v>
      </c>
      <c r="R449" s="76"/>
      <c r="S449" s="66"/>
      <c r="T449" s="66"/>
      <c r="U449" s="66"/>
    </row>
    <row r="450" spans="3:21" ht="22.5" customHeight="1" x14ac:dyDescent="0.25">
      <c r="C450" s="66" t="s">
        <v>1604</v>
      </c>
      <c r="D450" s="66" t="s">
        <v>670</v>
      </c>
      <c r="E450" s="66"/>
      <c r="F450" s="66"/>
      <c r="G450" s="78"/>
      <c r="H450" s="66"/>
      <c r="I450" s="66" t="s">
        <v>2121</v>
      </c>
      <c r="J450" s="66"/>
      <c r="K450" s="78"/>
      <c r="L450" s="66"/>
      <c r="M450" s="66"/>
      <c r="N450" s="66"/>
      <c r="O450" s="66"/>
      <c r="P450" s="66"/>
      <c r="Q450" s="76" t="s">
        <v>2335</v>
      </c>
      <c r="R450" s="76"/>
      <c r="S450" s="66"/>
      <c r="T450" s="66"/>
      <c r="U450" s="66"/>
    </row>
    <row r="451" spans="3:21" ht="22.5" customHeight="1" x14ac:dyDescent="0.25">
      <c r="C451" s="66" t="s">
        <v>1605</v>
      </c>
      <c r="D451" s="66" t="s">
        <v>671</v>
      </c>
      <c r="E451" s="66"/>
      <c r="F451" s="66"/>
      <c r="G451" s="78"/>
      <c r="H451" s="66"/>
      <c r="I451" s="66" t="s">
        <v>2121</v>
      </c>
      <c r="J451" s="66"/>
      <c r="K451" s="78"/>
      <c r="L451" s="66"/>
      <c r="M451" s="66"/>
      <c r="N451" s="66"/>
      <c r="O451" s="66"/>
      <c r="P451" s="66"/>
      <c r="Q451" s="76" t="s">
        <v>2519</v>
      </c>
      <c r="R451" s="76"/>
      <c r="S451" s="66"/>
      <c r="T451" s="66"/>
      <c r="U451" s="66"/>
    </row>
    <row r="452" spans="3:21" ht="22.5" customHeight="1" x14ac:dyDescent="0.25">
      <c r="C452" s="66" t="s">
        <v>1606</v>
      </c>
      <c r="D452" s="66" t="s">
        <v>672</v>
      </c>
      <c r="E452" s="66"/>
      <c r="F452" s="66"/>
      <c r="G452" s="78"/>
      <c r="H452" s="66"/>
      <c r="I452" s="66" t="s">
        <v>2121</v>
      </c>
      <c r="J452" s="66"/>
      <c r="K452" s="78"/>
      <c r="L452" s="66"/>
      <c r="M452" s="66"/>
      <c r="N452" s="66"/>
      <c r="O452" s="66"/>
      <c r="P452" s="66"/>
      <c r="Q452" s="76" t="s">
        <v>2520</v>
      </c>
      <c r="R452" s="76"/>
      <c r="S452" s="66"/>
      <c r="T452" s="66"/>
      <c r="U452" s="66"/>
    </row>
    <row r="453" spans="3:21" ht="22.5" customHeight="1" x14ac:dyDescent="0.25">
      <c r="C453" s="66" t="s">
        <v>1607</v>
      </c>
      <c r="D453" s="66" t="s">
        <v>673</v>
      </c>
      <c r="E453" s="66"/>
      <c r="F453" s="66"/>
      <c r="G453" s="78"/>
      <c r="H453" s="66"/>
      <c r="I453" s="66" t="s">
        <v>2121</v>
      </c>
      <c r="J453" s="66"/>
      <c r="K453" s="78"/>
      <c r="L453" s="66"/>
      <c r="M453" s="66"/>
      <c r="N453" s="66"/>
      <c r="O453" s="66"/>
      <c r="P453" s="66"/>
      <c r="Q453" s="76" t="s">
        <v>2342</v>
      </c>
      <c r="R453" s="76"/>
      <c r="S453" s="66"/>
      <c r="T453" s="66"/>
      <c r="U453" s="66"/>
    </row>
    <row r="454" spans="3:21" ht="22.5" customHeight="1" x14ac:dyDescent="0.25">
      <c r="C454" s="66" t="s">
        <v>1608</v>
      </c>
      <c r="D454" s="66" t="s">
        <v>674</v>
      </c>
      <c r="E454" s="66"/>
      <c r="F454" s="66"/>
      <c r="G454" s="78"/>
      <c r="H454" s="66"/>
      <c r="I454" s="66" t="s">
        <v>2121</v>
      </c>
      <c r="J454" s="66"/>
      <c r="K454" s="78"/>
      <c r="L454" s="66"/>
      <c r="M454" s="66"/>
      <c r="N454" s="66"/>
      <c r="O454" s="66"/>
      <c r="P454" s="66"/>
      <c r="Q454" s="76" t="s">
        <v>2346</v>
      </c>
      <c r="R454" s="76"/>
      <c r="S454" s="66"/>
      <c r="T454" s="66"/>
      <c r="U454" s="66"/>
    </row>
    <row r="455" spans="3:21" ht="22.5" customHeight="1" x14ac:dyDescent="0.25">
      <c r="C455" s="66" t="s">
        <v>1609</v>
      </c>
      <c r="D455" s="66" t="s">
        <v>675</v>
      </c>
      <c r="E455" s="66"/>
      <c r="F455" s="66"/>
      <c r="G455" s="78"/>
      <c r="H455" s="66"/>
      <c r="I455" s="66" t="s">
        <v>2121</v>
      </c>
      <c r="J455" s="66"/>
      <c r="K455" s="78"/>
      <c r="L455" s="66"/>
      <c r="M455" s="66"/>
      <c r="N455" s="66"/>
      <c r="O455" s="66"/>
      <c r="P455" s="66"/>
      <c r="Q455" s="76" t="s">
        <v>2521</v>
      </c>
      <c r="R455" s="76"/>
      <c r="S455" s="66"/>
      <c r="T455" s="66"/>
      <c r="U455" s="66"/>
    </row>
    <row r="456" spans="3:21" ht="22.5" customHeight="1" x14ac:dyDescent="0.25">
      <c r="C456" s="66" t="s">
        <v>1610</v>
      </c>
      <c r="D456" s="66" t="s">
        <v>676</v>
      </c>
      <c r="E456" s="66"/>
      <c r="F456" s="66"/>
      <c r="G456" s="78"/>
      <c r="H456" s="66"/>
      <c r="I456" s="66" t="s">
        <v>2121</v>
      </c>
      <c r="J456" s="66"/>
      <c r="K456" s="78"/>
      <c r="L456" s="66"/>
      <c r="M456" s="66"/>
      <c r="N456" s="66"/>
      <c r="O456" s="66"/>
      <c r="P456" s="66"/>
      <c r="Q456" s="76" t="s">
        <v>2285</v>
      </c>
      <c r="R456" s="76"/>
      <c r="S456" s="66"/>
      <c r="T456" s="66"/>
      <c r="U456" s="66"/>
    </row>
    <row r="457" spans="3:21" ht="22.5" customHeight="1" x14ac:dyDescent="0.25">
      <c r="C457" s="66" t="s">
        <v>1611</v>
      </c>
      <c r="D457" s="66" t="s">
        <v>677</v>
      </c>
      <c r="E457" s="66"/>
      <c r="F457" s="66"/>
      <c r="G457" s="78"/>
      <c r="H457" s="66"/>
      <c r="I457" s="66" t="s">
        <v>2121</v>
      </c>
      <c r="J457" s="66"/>
      <c r="K457" s="78"/>
      <c r="L457" s="66"/>
      <c r="M457" s="66"/>
      <c r="N457" s="66"/>
      <c r="O457" s="66"/>
      <c r="P457" s="66"/>
      <c r="Q457" s="76" t="s">
        <v>2211</v>
      </c>
      <c r="R457" s="76"/>
      <c r="S457" s="66"/>
      <c r="T457" s="66"/>
      <c r="U457" s="66"/>
    </row>
    <row r="458" spans="3:21" ht="22.5" customHeight="1" x14ac:dyDescent="0.25">
      <c r="C458" s="66" t="s">
        <v>1612</v>
      </c>
      <c r="D458" s="66" t="s">
        <v>678</v>
      </c>
      <c r="E458" s="66"/>
      <c r="F458" s="66"/>
      <c r="G458" s="78"/>
      <c r="H458" s="66"/>
      <c r="I458" s="66" t="s">
        <v>2121</v>
      </c>
      <c r="J458" s="66"/>
      <c r="K458" s="78"/>
      <c r="L458" s="66"/>
      <c r="M458" s="66"/>
      <c r="N458" s="66"/>
      <c r="O458" s="66"/>
      <c r="P458" s="66"/>
      <c r="Q458" s="76" t="s">
        <v>2522</v>
      </c>
      <c r="R458" s="76"/>
      <c r="S458" s="66"/>
      <c r="T458" s="66"/>
      <c r="U458" s="66"/>
    </row>
    <row r="459" spans="3:21" ht="22.5" customHeight="1" x14ac:dyDescent="0.25">
      <c r="C459" s="66" t="s">
        <v>1613</v>
      </c>
      <c r="D459" s="66" t="s">
        <v>679</v>
      </c>
      <c r="E459" s="66"/>
      <c r="F459" s="66"/>
      <c r="G459" s="78"/>
      <c r="H459" s="66"/>
      <c r="I459" s="66" t="s">
        <v>2121</v>
      </c>
      <c r="J459" s="66"/>
      <c r="K459" s="78"/>
      <c r="L459" s="66"/>
      <c r="M459" s="66"/>
      <c r="N459" s="66"/>
      <c r="O459" s="66"/>
      <c r="P459" s="66"/>
      <c r="Q459" s="76" t="s">
        <v>2523</v>
      </c>
      <c r="R459" s="76"/>
      <c r="S459" s="66"/>
      <c r="T459" s="66"/>
      <c r="U459" s="66"/>
    </row>
    <row r="460" spans="3:21" ht="22.5" customHeight="1" x14ac:dyDescent="0.25">
      <c r="C460" s="66" t="s">
        <v>1614</v>
      </c>
      <c r="D460" s="66" t="s">
        <v>680</v>
      </c>
      <c r="E460" s="66"/>
      <c r="F460" s="66"/>
      <c r="G460" s="78"/>
      <c r="H460" s="66"/>
      <c r="I460" s="66" t="s">
        <v>2121</v>
      </c>
      <c r="J460" s="66"/>
      <c r="K460" s="78"/>
      <c r="L460" s="66"/>
      <c r="M460" s="66"/>
      <c r="N460" s="66"/>
      <c r="O460" s="66"/>
      <c r="P460" s="66"/>
      <c r="Q460" s="76" t="s">
        <v>2519</v>
      </c>
      <c r="R460" s="76"/>
      <c r="S460" s="66"/>
      <c r="T460" s="66"/>
      <c r="U460" s="66"/>
    </row>
    <row r="461" spans="3:21" ht="22.5" customHeight="1" x14ac:dyDescent="0.25">
      <c r="C461" s="66" t="s">
        <v>1615</v>
      </c>
      <c r="D461" s="66" t="s">
        <v>681</v>
      </c>
      <c r="E461" s="66"/>
      <c r="F461" s="66"/>
      <c r="G461" s="78" t="s">
        <v>2118</v>
      </c>
      <c r="H461" s="66" t="s">
        <v>58</v>
      </c>
      <c r="I461" s="66" t="s">
        <v>2121</v>
      </c>
      <c r="J461" s="66"/>
      <c r="K461" s="78"/>
      <c r="L461" s="66"/>
      <c r="M461" s="66"/>
      <c r="N461" s="66"/>
      <c r="O461" s="66"/>
      <c r="P461" s="66"/>
      <c r="Q461" s="76"/>
      <c r="R461" s="76"/>
      <c r="S461" s="66"/>
      <c r="T461" s="66"/>
      <c r="U461" s="66"/>
    </row>
    <row r="462" spans="3:21" ht="22.5" customHeight="1" x14ac:dyDescent="0.25">
      <c r="C462" s="66" t="s">
        <v>1616</v>
      </c>
      <c r="D462" s="66" t="s">
        <v>682</v>
      </c>
      <c r="E462" s="66"/>
      <c r="F462" s="66"/>
      <c r="G462" s="78" t="s">
        <v>2119</v>
      </c>
      <c r="H462" s="66" t="s">
        <v>58</v>
      </c>
      <c r="I462" s="66" t="s">
        <v>2121</v>
      </c>
      <c r="J462" s="66"/>
      <c r="K462" s="78"/>
      <c r="L462" s="66"/>
      <c r="M462" s="66"/>
      <c r="N462" s="66"/>
      <c r="O462" s="66"/>
      <c r="P462" s="66"/>
      <c r="Q462" s="76" t="s">
        <v>2364</v>
      </c>
      <c r="R462" s="76"/>
      <c r="S462" s="66"/>
      <c r="T462" s="66"/>
      <c r="U462" s="66"/>
    </row>
    <row r="463" spans="3:21" ht="22.5" customHeight="1" x14ac:dyDescent="0.25">
      <c r="C463" s="66" t="s">
        <v>1617</v>
      </c>
      <c r="D463" s="66" t="s">
        <v>683</v>
      </c>
      <c r="E463" s="66"/>
      <c r="F463" s="66"/>
      <c r="G463" s="78"/>
      <c r="H463" s="66"/>
      <c r="I463" s="66" t="s">
        <v>2121</v>
      </c>
      <c r="J463" s="66"/>
      <c r="K463" s="78"/>
      <c r="L463" s="66"/>
      <c r="M463" s="66"/>
      <c r="N463" s="66"/>
      <c r="O463" s="66"/>
      <c r="P463" s="66"/>
      <c r="Q463" s="76" t="s">
        <v>2524</v>
      </c>
      <c r="R463" s="76"/>
      <c r="S463" s="66"/>
      <c r="T463" s="66"/>
      <c r="U463" s="66"/>
    </row>
    <row r="464" spans="3:21" ht="22.5" customHeight="1" x14ac:dyDescent="0.25">
      <c r="C464" s="66" t="s">
        <v>1618</v>
      </c>
      <c r="D464" s="66" t="s">
        <v>684</v>
      </c>
      <c r="E464" s="66"/>
      <c r="F464" s="66"/>
      <c r="G464" s="78"/>
      <c r="H464" s="66"/>
      <c r="I464" s="66" t="s">
        <v>2122</v>
      </c>
      <c r="J464" s="66"/>
      <c r="K464" s="78"/>
      <c r="L464" s="66"/>
      <c r="M464" s="66"/>
      <c r="N464" s="66"/>
      <c r="O464" s="66"/>
      <c r="P464" s="66"/>
      <c r="Q464" s="76" t="s">
        <v>2525</v>
      </c>
      <c r="R464" s="76"/>
      <c r="S464" s="66"/>
      <c r="T464" s="66"/>
      <c r="U464" s="66"/>
    </row>
    <row r="465" spans="3:21" ht="22.5" customHeight="1" x14ac:dyDescent="0.25">
      <c r="C465" s="66" t="s">
        <v>1619</v>
      </c>
      <c r="D465" s="66" t="s">
        <v>685</v>
      </c>
      <c r="E465" s="66"/>
      <c r="F465" s="66"/>
      <c r="G465" s="78"/>
      <c r="H465" s="66"/>
      <c r="I465" s="66" t="s">
        <v>2122</v>
      </c>
      <c r="J465" s="66"/>
      <c r="K465" s="78"/>
      <c r="L465" s="66"/>
      <c r="M465" s="66"/>
      <c r="N465" s="66"/>
      <c r="O465" s="66"/>
      <c r="P465" s="66"/>
      <c r="Q465" s="76" t="s">
        <v>2526</v>
      </c>
      <c r="R465" s="76"/>
      <c r="S465" s="66"/>
      <c r="T465" s="66"/>
      <c r="U465" s="66"/>
    </row>
    <row r="466" spans="3:21" ht="22.5" customHeight="1" x14ac:dyDescent="0.25">
      <c r="C466" s="66" t="s">
        <v>1620</v>
      </c>
      <c r="D466" s="66" t="s">
        <v>686</v>
      </c>
      <c r="E466" s="66"/>
      <c r="F466" s="66"/>
      <c r="G466" s="78"/>
      <c r="H466" s="66"/>
      <c r="I466" s="66" t="s">
        <v>2122</v>
      </c>
      <c r="J466" s="66"/>
      <c r="K466" s="78"/>
      <c r="L466" s="66"/>
      <c r="M466" s="66"/>
      <c r="N466" s="66"/>
      <c r="O466" s="66"/>
      <c r="P466" s="66"/>
      <c r="Q466" s="76" t="s">
        <v>2527</v>
      </c>
      <c r="R466" s="76"/>
      <c r="S466" s="66"/>
      <c r="T466" s="66"/>
      <c r="U466" s="66"/>
    </row>
    <row r="467" spans="3:21" ht="22.5" customHeight="1" x14ac:dyDescent="0.25">
      <c r="C467" s="66" t="s">
        <v>1621</v>
      </c>
      <c r="D467" s="66" t="s">
        <v>687</v>
      </c>
      <c r="E467" s="66"/>
      <c r="F467" s="66"/>
      <c r="G467" s="78"/>
      <c r="H467" s="66"/>
      <c r="I467" s="66" t="s">
        <v>2122</v>
      </c>
      <c r="J467" s="66"/>
      <c r="K467" s="78"/>
      <c r="L467" s="66"/>
      <c r="M467" s="66"/>
      <c r="N467" s="66"/>
      <c r="O467" s="66"/>
      <c r="P467" s="66"/>
      <c r="Q467" s="76" t="s">
        <v>2528</v>
      </c>
      <c r="R467" s="76"/>
      <c r="S467" s="66"/>
      <c r="T467" s="66"/>
      <c r="U467" s="66"/>
    </row>
    <row r="468" spans="3:21" ht="22.5" customHeight="1" x14ac:dyDescent="0.25">
      <c r="C468" s="66" t="s">
        <v>1622</v>
      </c>
      <c r="D468" s="66" t="s">
        <v>688</v>
      </c>
      <c r="E468" s="66"/>
      <c r="F468" s="66"/>
      <c r="G468" s="78"/>
      <c r="H468" s="66"/>
      <c r="I468" s="66" t="s">
        <v>2122</v>
      </c>
      <c r="J468" s="66"/>
      <c r="K468" s="78"/>
      <c r="L468" s="66"/>
      <c r="M468" s="66"/>
      <c r="N468" s="66"/>
      <c r="O468" s="66"/>
      <c r="P468" s="66"/>
      <c r="Q468" s="76" t="s">
        <v>2529</v>
      </c>
      <c r="R468" s="76"/>
      <c r="S468" s="66"/>
      <c r="T468" s="66"/>
      <c r="U468" s="66"/>
    </row>
    <row r="469" spans="3:21" ht="22.5" customHeight="1" x14ac:dyDescent="0.25">
      <c r="C469" s="66" t="s">
        <v>1623</v>
      </c>
      <c r="D469" s="66" t="s">
        <v>689</v>
      </c>
      <c r="E469" s="66"/>
      <c r="F469" s="66"/>
      <c r="G469" s="78"/>
      <c r="H469" s="66"/>
      <c r="I469" s="66" t="s">
        <v>2122</v>
      </c>
      <c r="J469" s="66"/>
      <c r="K469" s="78"/>
      <c r="L469" s="66"/>
      <c r="M469" s="66"/>
      <c r="N469" s="66"/>
      <c r="O469" s="66"/>
      <c r="P469" s="66"/>
      <c r="Q469" s="76" t="s">
        <v>2530</v>
      </c>
      <c r="R469" s="76"/>
      <c r="S469" s="66"/>
      <c r="T469" s="66"/>
      <c r="U469" s="66"/>
    </row>
    <row r="470" spans="3:21" ht="22.5" customHeight="1" x14ac:dyDescent="0.25">
      <c r="C470" s="66" t="s">
        <v>1624</v>
      </c>
      <c r="D470" s="66" t="s">
        <v>690</v>
      </c>
      <c r="E470" s="66"/>
      <c r="F470" s="66"/>
      <c r="G470" s="78"/>
      <c r="H470" s="66"/>
      <c r="I470" s="66" t="s">
        <v>2122</v>
      </c>
      <c r="J470" s="66"/>
      <c r="K470" s="78"/>
      <c r="L470" s="66"/>
      <c r="M470" s="66"/>
      <c r="N470" s="66"/>
      <c r="O470" s="66"/>
      <c r="P470" s="66"/>
      <c r="Q470" s="76" t="s">
        <v>2177</v>
      </c>
      <c r="R470" s="76"/>
      <c r="S470" s="66"/>
      <c r="T470" s="66"/>
      <c r="U470" s="66"/>
    </row>
    <row r="471" spans="3:21" ht="22.5" customHeight="1" x14ac:dyDescent="0.25">
      <c r="C471" s="66" t="s">
        <v>1625</v>
      </c>
      <c r="D471" s="66" t="s">
        <v>691</v>
      </c>
      <c r="E471" s="66"/>
      <c r="F471" s="66"/>
      <c r="G471" s="78"/>
      <c r="H471" s="66"/>
      <c r="I471" s="66" t="s">
        <v>2122</v>
      </c>
      <c r="J471" s="66"/>
      <c r="K471" s="78"/>
      <c r="L471" s="66"/>
      <c r="M471" s="66"/>
      <c r="N471" s="66"/>
      <c r="O471" s="66"/>
      <c r="P471" s="66"/>
      <c r="Q471" s="76" t="s">
        <v>2531</v>
      </c>
      <c r="R471" s="76"/>
      <c r="S471" s="66"/>
      <c r="T471" s="66"/>
      <c r="U471" s="66"/>
    </row>
    <row r="472" spans="3:21" ht="22.5" customHeight="1" x14ac:dyDescent="0.25">
      <c r="C472" s="66" t="s">
        <v>1626</v>
      </c>
      <c r="D472" s="66" t="s">
        <v>692</v>
      </c>
      <c r="E472" s="66"/>
      <c r="F472" s="66"/>
      <c r="G472" s="78"/>
      <c r="H472" s="66"/>
      <c r="I472" s="66" t="s">
        <v>2122</v>
      </c>
      <c r="J472" s="66"/>
      <c r="K472" s="78"/>
      <c r="L472" s="66"/>
      <c r="M472" s="66"/>
      <c r="N472" s="66"/>
      <c r="O472" s="66"/>
      <c r="P472" s="66"/>
      <c r="Q472" s="76" t="s">
        <v>2532</v>
      </c>
      <c r="R472" s="76"/>
      <c r="S472" s="66"/>
      <c r="T472" s="66"/>
      <c r="U472" s="66"/>
    </row>
    <row r="473" spans="3:21" ht="22.5" customHeight="1" x14ac:dyDescent="0.25">
      <c r="C473" s="66" t="s">
        <v>1627</v>
      </c>
      <c r="D473" s="66" t="s">
        <v>693</v>
      </c>
      <c r="E473" s="66"/>
      <c r="F473" s="66"/>
      <c r="G473" s="78"/>
      <c r="H473" s="66"/>
      <c r="I473" s="66" t="s">
        <v>2122</v>
      </c>
      <c r="J473" s="66"/>
      <c r="K473" s="78"/>
      <c r="L473" s="66"/>
      <c r="M473" s="66"/>
      <c r="N473" s="66"/>
      <c r="O473" s="66"/>
      <c r="P473" s="66"/>
      <c r="Q473" s="76" t="s">
        <v>2533</v>
      </c>
      <c r="R473" s="76"/>
      <c r="S473" s="66"/>
      <c r="T473" s="66"/>
      <c r="U473" s="66"/>
    </row>
    <row r="474" spans="3:21" ht="22.5" customHeight="1" x14ac:dyDescent="0.25">
      <c r="C474" s="66" t="s">
        <v>1628</v>
      </c>
      <c r="D474" s="66" t="s">
        <v>694</v>
      </c>
      <c r="E474" s="66"/>
      <c r="F474" s="66"/>
      <c r="G474" s="78"/>
      <c r="H474" s="66"/>
      <c r="I474" s="66" t="s">
        <v>2122</v>
      </c>
      <c r="J474" s="66"/>
      <c r="K474" s="78"/>
      <c r="L474" s="66"/>
      <c r="M474" s="66"/>
      <c r="N474" s="66"/>
      <c r="O474" s="66"/>
      <c r="P474" s="66"/>
      <c r="Q474" s="76" t="s">
        <v>2534</v>
      </c>
      <c r="R474" s="76"/>
      <c r="S474" s="66"/>
      <c r="T474" s="66"/>
      <c r="U474" s="66"/>
    </row>
    <row r="475" spans="3:21" ht="22.5" customHeight="1" x14ac:dyDescent="0.25">
      <c r="C475" s="66" t="s">
        <v>1629</v>
      </c>
      <c r="D475" s="66" t="s">
        <v>695</v>
      </c>
      <c r="E475" s="66"/>
      <c r="F475" s="66"/>
      <c r="G475" s="78"/>
      <c r="H475" s="66"/>
      <c r="I475" s="66" t="s">
        <v>2122</v>
      </c>
      <c r="J475" s="66"/>
      <c r="K475" s="78"/>
      <c r="L475" s="66"/>
      <c r="M475" s="66"/>
      <c r="N475" s="66"/>
      <c r="O475" s="66"/>
      <c r="P475" s="66"/>
      <c r="Q475" s="76" t="s">
        <v>2189</v>
      </c>
      <c r="R475" s="76"/>
      <c r="S475" s="66"/>
      <c r="T475" s="66"/>
      <c r="U475" s="66"/>
    </row>
    <row r="476" spans="3:21" ht="22.5" customHeight="1" x14ac:dyDescent="0.25">
      <c r="C476" s="66" t="s">
        <v>1630</v>
      </c>
      <c r="D476" s="66" t="s">
        <v>696</v>
      </c>
      <c r="E476" s="66"/>
      <c r="F476" s="66"/>
      <c r="G476" s="78"/>
      <c r="H476" s="66"/>
      <c r="I476" s="66" t="s">
        <v>2122</v>
      </c>
      <c r="J476" s="66"/>
      <c r="K476" s="78"/>
      <c r="L476" s="66"/>
      <c r="M476" s="66"/>
      <c r="N476" s="66"/>
      <c r="O476" s="66"/>
      <c r="P476" s="66"/>
      <c r="Q476" s="76" t="s">
        <v>2535</v>
      </c>
      <c r="R476" s="76"/>
      <c r="S476" s="66"/>
      <c r="T476" s="66"/>
      <c r="U476" s="66"/>
    </row>
    <row r="477" spans="3:21" ht="22.5" customHeight="1" x14ac:dyDescent="0.25">
      <c r="C477" s="66" t="s">
        <v>1631</v>
      </c>
      <c r="D477" s="66" t="s">
        <v>697</v>
      </c>
      <c r="E477" s="66"/>
      <c r="F477" s="66"/>
      <c r="G477" s="78"/>
      <c r="H477" s="66"/>
      <c r="I477" s="66" t="s">
        <v>2122</v>
      </c>
      <c r="J477" s="66"/>
      <c r="K477" s="78"/>
      <c r="L477" s="66"/>
      <c r="M477" s="66"/>
      <c r="N477" s="66"/>
      <c r="O477" s="66"/>
      <c r="P477" s="66"/>
      <c r="Q477" s="76" t="s">
        <v>2536</v>
      </c>
      <c r="R477" s="76"/>
      <c r="S477" s="66"/>
      <c r="T477" s="66"/>
      <c r="U477" s="66"/>
    </row>
    <row r="478" spans="3:21" ht="22.5" customHeight="1" x14ac:dyDescent="0.25">
      <c r="C478" s="66" t="s">
        <v>1632</v>
      </c>
      <c r="D478" s="66" t="s">
        <v>698</v>
      </c>
      <c r="E478" s="66"/>
      <c r="F478" s="66"/>
      <c r="G478" s="78"/>
      <c r="H478" s="66"/>
      <c r="I478" s="66" t="s">
        <v>2122</v>
      </c>
      <c r="J478" s="66"/>
      <c r="K478" s="78"/>
      <c r="L478" s="66"/>
      <c r="M478" s="66"/>
      <c r="N478" s="66"/>
      <c r="O478" s="66"/>
      <c r="P478" s="66"/>
      <c r="Q478" s="76" t="s">
        <v>2537</v>
      </c>
      <c r="R478" s="76"/>
      <c r="S478" s="66"/>
      <c r="T478" s="66"/>
      <c r="U478" s="66"/>
    </row>
    <row r="479" spans="3:21" ht="22.5" customHeight="1" x14ac:dyDescent="0.25">
      <c r="C479" s="66" t="s">
        <v>1633</v>
      </c>
      <c r="D479" s="66" t="s">
        <v>699</v>
      </c>
      <c r="E479" s="66"/>
      <c r="F479" s="66"/>
      <c r="G479" s="78"/>
      <c r="H479" s="66"/>
      <c r="I479" s="66" t="s">
        <v>2122</v>
      </c>
      <c r="J479" s="66"/>
      <c r="K479" s="78"/>
      <c r="L479" s="66"/>
      <c r="M479" s="66"/>
      <c r="N479" s="66"/>
      <c r="O479" s="66"/>
      <c r="P479" s="66"/>
      <c r="Q479" s="76" t="s">
        <v>2538</v>
      </c>
      <c r="R479" s="76"/>
      <c r="S479" s="66"/>
      <c r="T479" s="66"/>
      <c r="U479" s="66"/>
    </row>
    <row r="480" spans="3:21" ht="22.5" customHeight="1" x14ac:dyDescent="0.25">
      <c r="C480" s="66" t="s">
        <v>1634</v>
      </c>
      <c r="D480" s="66" t="s">
        <v>700</v>
      </c>
      <c r="E480" s="66"/>
      <c r="F480" s="66"/>
      <c r="G480" s="78"/>
      <c r="H480" s="66"/>
      <c r="I480" s="66" t="s">
        <v>2122</v>
      </c>
      <c r="J480" s="66"/>
      <c r="K480" s="78"/>
      <c r="L480" s="66"/>
      <c r="M480" s="66"/>
      <c r="N480" s="66"/>
      <c r="O480" s="66"/>
      <c r="P480" s="66"/>
      <c r="Q480" s="76" t="s">
        <v>2539</v>
      </c>
      <c r="R480" s="76"/>
      <c r="S480" s="66"/>
      <c r="T480" s="66"/>
      <c r="U480" s="66"/>
    </row>
    <row r="481" spans="3:21" ht="22.5" customHeight="1" x14ac:dyDescent="0.25">
      <c r="C481" s="66" t="s">
        <v>1635</v>
      </c>
      <c r="D481" s="66" t="s">
        <v>701</v>
      </c>
      <c r="E481" s="66"/>
      <c r="F481" s="66"/>
      <c r="G481" s="78"/>
      <c r="H481" s="66"/>
      <c r="I481" s="66" t="s">
        <v>2122</v>
      </c>
      <c r="J481" s="66"/>
      <c r="K481" s="78"/>
      <c r="L481" s="66"/>
      <c r="M481" s="66"/>
      <c r="N481" s="66"/>
      <c r="O481" s="66"/>
      <c r="P481" s="66"/>
      <c r="Q481" s="76" t="s">
        <v>2221</v>
      </c>
      <c r="R481" s="76"/>
      <c r="S481" s="66"/>
      <c r="T481" s="66"/>
      <c r="U481" s="66"/>
    </row>
    <row r="482" spans="3:21" ht="22.5" customHeight="1" x14ac:dyDescent="0.25">
      <c r="C482" s="66" t="s">
        <v>1636</v>
      </c>
      <c r="D482" s="66" t="s">
        <v>702</v>
      </c>
      <c r="E482" s="66"/>
      <c r="F482" s="66"/>
      <c r="G482" s="78"/>
      <c r="H482" s="66"/>
      <c r="I482" s="66" t="s">
        <v>2122</v>
      </c>
      <c r="J482" s="66"/>
      <c r="K482" s="78"/>
      <c r="L482" s="66"/>
      <c r="M482" s="66"/>
      <c r="N482" s="66"/>
      <c r="O482" s="66"/>
      <c r="P482" s="66"/>
      <c r="Q482" s="76" t="s">
        <v>2540</v>
      </c>
      <c r="R482" s="76"/>
      <c r="S482" s="66"/>
      <c r="T482" s="66"/>
      <c r="U482" s="66"/>
    </row>
    <row r="483" spans="3:21" ht="22.5" customHeight="1" x14ac:dyDescent="0.25">
      <c r="C483" s="66" t="s">
        <v>1637</v>
      </c>
      <c r="D483" s="66" t="s">
        <v>703</v>
      </c>
      <c r="E483" s="66"/>
      <c r="F483" s="66"/>
      <c r="G483" s="78"/>
      <c r="H483" s="66"/>
      <c r="I483" s="66" t="s">
        <v>2122</v>
      </c>
      <c r="J483" s="66"/>
      <c r="K483" s="78"/>
      <c r="L483" s="66"/>
      <c r="M483" s="66"/>
      <c r="N483" s="66"/>
      <c r="O483" s="66"/>
      <c r="P483" s="66"/>
      <c r="Q483" s="76" t="s">
        <v>2541</v>
      </c>
      <c r="R483" s="76"/>
      <c r="S483" s="66"/>
      <c r="T483" s="66"/>
      <c r="U483" s="66"/>
    </row>
    <row r="484" spans="3:21" ht="22.5" customHeight="1" x14ac:dyDescent="0.25">
      <c r="C484" s="66" t="s">
        <v>1638</v>
      </c>
      <c r="D484" s="66" t="s">
        <v>704</v>
      </c>
      <c r="E484" s="66"/>
      <c r="F484" s="66"/>
      <c r="G484" s="78"/>
      <c r="H484" s="66"/>
      <c r="I484" s="66" t="s">
        <v>2122</v>
      </c>
      <c r="J484" s="66"/>
      <c r="K484" s="78"/>
      <c r="L484" s="66"/>
      <c r="M484" s="66"/>
      <c r="N484" s="66"/>
      <c r="O484" s="66"/>
      <c r="P484" s="66"/>
      <c r="Q484" s="76" t="s">
        <v>2542</v>
      </c>
      <c r="R484" s="76"/>
      <c r="S484" s="66"/>
      <c r="T484" s="66"/>
      <c r="U484" s="66"/>
    </row>
    <row r="485" spans="3:21" ht="22.5" customHeight="1" x14ac:dyDescent="0.25">
      <c r="C485" s="66" t="s">
        <v>1639</v>
      </c>
      <c r="D485" s="66" t="s">
        <v>705</v>
      </c>
      <c r="E485" s="66"/>
      <c r="F485" s="66"/>
      <c r="G485" s="78"/>
      <c r="H485" s="66"/>
      <c r="I485" s="66" t="s">
        <v>2122</v>
      </c>
      <c r="J485" s="66"/>
      <c r="K485" s="78"/>
      <c r="L485" s="66"/>
      <c r="M485" s="66"/>
      <c r="N485" s="66"/>
      <c r="O485" s="66"/>
      <c r="P485" s="66"/>
      <c r="Q485" s="76" t="s">
        <v>2543</v>
      </c>
      <c r="R485" s="76"/>
      <c r="S485" s="66"/>
      <c r="T485" s="66"/>
      <c r="U485" s="66"/>
    </row>
    <row r="486" spans="3:21" ht="22.5" customHeight="1" x14ac:dyDescent="0.25">
      <c r="C486" s="66" t="s">
        <v>1640</v>
      </c>
      <c r="D486" s="66" t="s">
        <v>706</v>
      </c>
      <c r="E486" s="66"/>
      <c r="F486" s="66"/>
      <c r="G486" s="78"/>
      <c r="H486" s="66"/>
      <c r="I486" s="66" t="s">
        <v>2122</v>
      </c>
      <c r="J486" s="66"/>
      <c r="K486" s="78"/>
      <c r="L486" s="66"/>
      <c r="M486" s="66"/>
      <c r="N486" s="66"/>
      <c r="O486" s="66"/>
      <c r="P486" s="66"/>
      <c r="Q486" s="76" t="s">
        <v>2544</v>
      </c>
      <c r="R486" s="76"/>
      <c r="S486" s="66"/>
      <c r="T486" s="66"/>
      <c r="U486" s="66"/>
    </row>
    <row r="487" spans="3:21" ht="22.5" customHeight="1" x14ac:dyDescent="0.25">
      <c r="C487" s="66" t="s">
        <v>1641</v>
      </c>
      <c r="D487" s="66" t="s">
        <v>707</v>
      </c>
      <c r="E487" s="66"/>
      <c r="F487" s="66"/>
      <c r="G487" s="78"/>
      <c r="H487" s="66"/>
      <c r="I487" s="66" t="s">
        <v>2122</v>
      </c>
      <c r="J487" s="66"/>
      <c r="K487" s="78"/>
      <c r="L487" s="66"/>
      <c r="M487" s="66"/>
      <c r="N487" s="66"/>
      <c r="O487" s="66"/>
      <c r="P487" s="66"/>
      <c r="Q487" s="76" t="s">
        <v>2545</v>
      </c>
      <c r="R487" s="76"/>
      <c r="S487" s="66"/>
      <c r="T487" s="66"/>
      <c r="U487" s="66"/>
    </row>
    <row r="488" spans="3:21" ht="22.5" customHeight="1" x14ac:dyDescent="0.25">
      <c r="C488" s="66" t="s">
        <v>1642</v>
      </c>
      <c r="D488" s="66" t="s">
        <v>708</v>
      </c>
      <c r="E488" s="66"/>
      <c r="F488" s="66"/>
      <c r="G488" s="78"/>
      <c r="H488" s="66"/>
      <c r="I488" s="66" t="s">
        <v>2122</v>
      </c>
      <c r="J488" s="66"/>
      <c r="K488" s="78"/>
      <c r="L488" s="66"/>
      <c r="M488" s="66"/>
      <c r="N488" s="66"/>
      <c r="O488" s="66"/>
      <c r="P488" s="66"/>
      <c r="Q488" s="76" t="s">
        <v>2546</v>
      </c>
      <c r="R488" s="76"/>
      <c r="S488" s="66"/>
      <c r="T488" s="66"/>
      <c r="U488" s="66"/>
    </row>
    <row r="489" spans="3:21" ht="22.5" customHeight="1" x14ac:dyDescent="0.25">
      <c r="C489" s="66" t="s">
        <v>1643</v>
      </c>
      <c r="D489" s="66" t="s">
        <v>709</v>
      </c>
      <c r="E489" s="66"/>
      <c r="F489" s="66"/>
      <c r="G489" s="78"/>
      <c r="H489" s="66"/>
      <c r="I489" s="66" t="s">
        <v>2122</v>
      </c>
      <c r="J489" s="66"/>
      <c r="K489" s="78"/>
      <c r="L489" s="66"/>
      <c r="M489" s="66"/>
      <c r="N489" s="66"/>
      <c r="O489" s="66"/>
      <c r="P489" s="66"/>
      <c r="Q489" s="76" t="s">
        <v>2547</v>
      </c>
      <c r="R489" s="76"/>
      <c r="S489" s="66"/>
      <c r="T489" s="66"/>
      <c r="U489" s="66"/>
    </row>
    <row r="490" spans="3:21" ht="22.5" customHeight="1" x14ac:dyDescent="0.25">
      <c r="C490" s="66" t="s">
        <v>1644</v>
      </c>
      <c r="D490" s="66" t="s">
        <v>710</v>
      </c>
      <c r="E490" s="66"/>
      <c r="F490" s="66"/>
      <c r="G490" s="78"/>
      <c r="H490" s="66"/>
      <c r="I490" s="66" t="s">
        <v>2122</v>
      </c>
      <c r="J490" s="66"/>
      <c r="K490" s="78"/>
      <c r="L490" s="66"/>
      <c r="M490" s="66"/>
      <c r="N490" s="66"/>
      <c r="O490" s="66"/>
      <c r="P490" s="66"/>
      <c r="Q490" s="76" t="s">
        <v>2548</v>
      </c>
      <c r="R490" s="76"/>
      <c r="S490" s="66"/>
      <c r="T490" s="66"/>
      <c r="U490" s="66"/>
    </row>
    <row r="491" spans="3:21" ht="22.5" customHeight="1" x14ac:dyDescent="0.25">
      <c r="C491" s="66" t="s">
        <v>1645</v>
      </c>
      <c r="D491" s="66" t="s">
        <v>711</v>
      </c>
      <c r="E491" s="66"/>
      <c r="F491" s="66"/>
      <c r="G491" s="78"/>
      <c r="H491" s="66"/>
      <c r="I491" s="66" t="s">
        <v>2122</v>
      </c>
      <c r="J491" s="66"/>
      <c r="K491" s="78"/>
      <c r="L491" s="66"/>
      <c r="M491" s="66"/>
      <c r="N491" s="66"/>
      <c r="O491" s="66"/>
      <c r="P491" s="66"/>
      <c r="Q491" s="76" t="s">
        <v>2257</v>
      </c>
      <c r="R491" s="76"/>
      <c r="S491" s="66"/>
      <c r="T491" s="66"/>
      <c r="U491" s="66"/>
    </row>
    <row r="492" spans="3:21" ht="22.5" customHeight="1" x14ac:dyDescent="0.25">
      <c r="C492" s="66" t="s">
        <v>1646</v>
      </c>
      <c r="D492" s="66" t="s">
        <v>712</v>
      </c>
      <c r="E492" s="66"/>
      <c r="F492" s="66"/>
      <c r="G492" s="78"/>
      <c r="H492" s="66"/>
      <c r="I492" s="66" t="s">
        <v>2122</v>
      </c>
      <c r="J492" s="66"/>
      <c r="K492" s="78"/>
      <c r="L492" s="66"/>
      <c r="M492" s="66"/>
      <c r="N492" s="66"/>
      <c r="O492" s="66"/>
      <c r="P492" s="66"/>
      <c r="Q492" s="76" t="s">
        <v>2549</v>
      </c>
      <c r="R492" s="76"/>
      <c r="S492" s="66"/>
      <c r="T492" s="66"/>
      <c r="U492" s="66"/>
    </row>
    <row r="493" spans="3:21" ht="22.5" customHeight="1" x14ac:dyDescent="0.25">
      <c r="C493" s="66" t="s">
        <v>1647</v>
      </c>
      <c r="D493" s="66" t="s">
        <v>713</v>
      </c>
      <c r="E493" s="66"/>
      <c r="F493" s="66"/>
      <c r="G493" s="78"/>
      <c r="H493" s="66"/>
      <c r="I493" s="66" t="s">
        <v>2122</v>
      </c>
      <c r="J493" s="66"/>
      <c r="K493" s="78"/>
      <c r="L493" s="66"/>
      <c r="M493" s="66"/>
      <c r="N493" s="66"/>
      <c r="O493" s="66"/>
      <c r="P493" s="66"/>
      <c r="Q493" s="76" t="s">
        <v>2550</v>
      </c>
      <c r="R493" s="76"/>
      <c r="S493" s="66"/>
      <c r="T493" s="66"/>
      <c r="U493" s="66"/>
    </row>
    <row r="494" spans="3:21" ht="22.5" customHeight="1" x14ac:dyDescent="0.25">
      <c r="C494" s="66" t="s">
        <v>1648</v>
      </c>
      <c r="D494" s="66" t="s">
        <v>714</v>
      </c>
      <c r="E494" s="66"/>
      <c r="F494" s="66"/>
      <c r="G494" s="78"/>
      <c r="H494" s="66"/>
      <c r="I494" s="66" t="s">
        <v>2122</v>
      </c>
      <c r="J494" s="66"/>
      <c r="K494" s="78"/>
      <c r="L494" s="66"/>
      <c r="M494" s="66"/>
      <c r="N494" s="66"/>
      <c r="O494" s="66"/>
      <c r="P494" s="66"/>
      <c r="Q494" s="76" t="s">
        <v>2322</v>
      </c>
      <c r="R494" s="76"/>
      <c r="S494" s="66"/>
      <c r="T494" s="66"/>
      <c r="U494" s="66"/>
    </row>
    <row r="495" spans="3:21" ht="22.5" customHeight="1" x14ac:dyDescent="0.25">
      <c r="C495" s="66" t="s">
        <v>1649</v>
      </c>
      <c r="D495" s="66" t="s">
        <v>715</v>
      </c>
      <c r="E495" s="66"/>
      <c r="F495" s="66"/>
      <c r="G495" s="78"/>
      <c r="H495" s="66"/>
      <c r="I495" s="66" t="s">
        <v>2122</v>
      </c>
      <c r="J495" s="66"/>
      <c r="K495" s="78"/>
      <c r="L495" s="66"/>
      <c r="M495" s="66"/>
      <c r="N495" s="66"/>
      <c r="O495" s="66"/>
      <c r="P495" s="66"/>
      <c r="Q495" s="76" t="s">
        <v>2323</v>
      </c>
      <c r="R495" s="76"/>
      <c r="S495" s="66"/>
      <c r="T495" s="66"/>
      <c r="U495" s="66"/>
    </row>
    <row r="496" spans="3:21" ht="22.5" customHeight="1" x14ac:dyDescent="0.25">
      <c r="C496" s="66" t="s">
        <v>1650</v>
      </c>
      <c r="D496" s="66" t="s">
        <v>716</v>
      </c>
      <c r="E496" s="66"/>
      <c r="F496" s="66"/>
      <c r="G496" s="78"/>
      <c r="H496" s="66"/>
      <c r="I496" s="66" t="s">
        <v>2122</v>
      </c>
      <c r="J496" s="66"/>
      <c r="K496" s="78"/>
      <c r="L496" s="66"/>
      <c r="M496" s="66"/>
      <c r="N496" s="66"/>
      <c r="O496" s="66"/>
      <c r="P496" s="66"/>
      <c r="Q496" s="76" t="s">
        <v>2551</v>
      </c>
      <c r="R496" s="76"/>
      <c r="S496" s="66"/>
      <c r="T496" s="66"/>
      <c r="U496" s="66"/>
    </row>
    <row r="497" spans="3:21" ht="22.5" customHeight="1" x14ac:dyDescent="0.25">
      <c r="C497" s="66" t="s">
        <v>1651</v>
      </c>
      <c r="D497" s="66" t="s">
        <v>717</v>
      </c>
      <c r="E497" s="66"/>
      <c r="F497" s="66"/>
      <c r="G497" s="78"/>
      <c r="H497" s="66"/>
      <c r="I497" s="66" t="s">
        <v>2122</v>
      </c>
      <c r="J497" s="66"/>
      <c r="K497" s="78"/>
      <c r="L497" s="66"/>
      <c r="M497" s="66"/>
      <c r="N497" s="66"/>
      <c r="O497" s="66"/>
      <c r="P497" s="66"/>
      <c r="Q497" s="76" t="s">
        <v>2552</v>
      </c>
      <c r="R497" s="76"/>
      <c r="S497" s="66"/>
      <c r="T497" s="66"/>
      <c r="U497" s="66"/>
    </row>
    <row r="498" spans="3:21" ht="22.5" customHeight="1" x14ac:dyDescent="0.25">
      <c r="C498" s="66" t="s">
        <v>1652</v>
      </c>
      <c r="D498" s="66" t="s">
        <v>718</v>
      </c>
      <c r="E498" s="66"/>
      <c r="F498" s="66"/>
      <c r="G498" s="78"/>
      <c r="H498" s="66"/>
      <c r="I498" s="66" t="s">
        <v>2122</v>
      </c>
      <c r="J498" s="66"/>
      <c r="K498" s="78"/>
      <c r="L498" s="66"/>
      <c r="M498" s="66"/>
      <c r="N498" s="66"/>
      <c r="O498" s="66"/>
      <c r="P498" s="66"/>
      <c r="Q498" s="76" t="s">
        <v>2553</v>
      </c>
      <c r="R498" s="76"/>
      <c r="S498" s="66"/>
      <c r="T498" s="66"/>
      <c r="U498" s="66"/>
    </row>
    <row r="499" spans="3:21" ht="22.5" customHeight="1" x14ac:dyDescent="0.25">
      <c r="C499" s="66" t="s">
        <v>1653</v>
      </c>
      <c r="D499" s="66" t="s">
        <v>719</v>
      </c>
      <c r="E499" s="66"/>
      <c r="F499" s="66"/>
      <c r="G499" s="78"/>
      <c r="H499" s="66"/>
      <c r="I499" s="66" t="s">
        <v>2122</v>
      </c>
      <c r="J499" s="66"/>
      <c r="K499" s="78"/>
      <c r="L499" s="66"/>
      <c r="M499" s="66"/>
      <c r="N499" s="66"/>
      <c r="O499" s="66"/>
      <c r="P499" s="66"/>
      <c r="Q499" s="76" t="s">
        <v>2554</v>
      </c>
      <c r="R499" s="76"/>
      <c r="S499" s="66"/>
      <c r="T499" s="66"/>
      <c r="U499" s="66"/>
    </row>
    <row r="500" spans="3:21" ht="22.5" customHeight="1" x14ac:dyDescent="0.25">
      <c r="C500" s="66" t="s">
        <v>1654</v>
      </c>
      <c r="D500" s="66" t="s">
        <v>720</v>
      </c>
      <c r="E500" s="66"/>
      <c r="F500" s="66"/>
      <c r="G500" s="78"/>
      <c r="H500" s="66"/>
      <c r="I500" s="66" t="s">
        <v>2122</v>
      </c>
      <c r="J500" s="66"/>
      <c r="K500" s="78"/>
      <c r="L500" s="66"/>
      <c r="M500" s="66"/>
      <c r="N500" s="66"/>
      <c r="O500" s="66"/>
      <c r="P500" s="66"/>
      <c r="Q500" s="76" t="s">
        <v>2555</v>
      </c>
      <c r="R500" s="76"/>
      <c r="S500" s="66"/>
      <c r="T500" s="66"/>
      <c r="U500" s="66"/>
    </row>
    <row r="501" spans="3:21" ht="22.5" customHeight="1" x14ac:dyDescent="0.25">
      <c r="C501" s="66" t="s">
        <v>1655</v>
      </c>
      <c r="D501" s="66" t="s">
        <v>721</v>
      </c>
      <c r="E501" s="66"/>
      <c r="F501" s="66"/>
      <c r="G501" s="78"/>
      <c r="H501" s="66"/>
      <c r="I501" s="66" t="s">
        <v>2122</v>
      </c>
      <c r="J501" s="66"/>
      <c r="K501" s="78"/>
      <c r="L501" s="66"/>
      <c r="M501" s="66"/>
      <c r="N501" s="66"/>
      <c r="O501" s="66"/>
      <c r="P501" s="66"/>
      <c r="Q501" s="76" t="s">
        <v>2234</v>
      </c>
      <c r="R501" s="76"/>
      <c r="S501" s="66"/>
      <c r="T501" s="66"/>
      <c r="U501" s="66"/>
    </row>
    <row r="502" spans="3:21" ht="22.5" customHeight="1" x14ac:dyDescent="0.25">
      <c r="C502" s="66" t="s">
        <v>1656</v>
      </c>
      <c r="D502" s="66" t="s">
        <v>722</v>
      </c>
      <c r="E502" s="66"/>
      <c r="F502" s="66"/>
      <c r="G502" s="78"/>
      <c r="H502" s="66"/>
      <c r="I502" s="66" t="s">
        <v>2122</v>
      </c>
      <c r="J502" s="66"/>
      <c r="K502" s="78"/>
      <c r="L502" s="66"/>
      <c r="M502" s="66"/>
      <c r="N502" s="66"/>
      <c r="O502" s="66"/>
      <c r="P502" s="66"/>
      <c r="Q502" s="76" t="s">
        <v>2556</v>
      </c>
      <c r="R502" s="76"/>
      <c r="S502" s="66"/>
      <c r="T502" s="66"/>
      <c r="U502" s="66"/>
    </row>
    <row r="503" spans="3:21" ht="22.5" customHeight="1" x14ac:dyDescent="0.25">
      <c r="C503" s="66" t="s">
        <v>1657</v>
      </c>
      <c r="D503" s="66" t="s">
        <v>723</v>
      </c>
      <c r="E503" s="66"/>
      <c r="F503" s="66"/>
      <c r="G503" s="78"/>
      <c r="H503" s="66"/>
      <c r="I503" s="66" t="s">
        <v>2122</v>
      </c>
      <c r="J503" s="66"/>
      <c r="K503" s="78"/>
      <c r="L503" s="66"/>
      <c r="M503" s="66"/>
      <c r="N503" s="66"/>
      <c r="O503" s="66"/>
      <c r="P503" s="66"/>
      <c r="Q503" s="76" t="s">
        <v>2557</v>
      </c>
      <c r="R503" s="76"/>
      <c r="S503" s="66"/>
      <c r="T503" s="66"/>
      <c r="U503" s="66"/>
    </row>
    <row r="504" spans="3:21" ht="22.5" customHeight="1" x14ac:dyDescent="0.25">
      <c r="C504" s="66" t="s">
        <v>1658</v>
      </c>
      <c r="D504" s="66" t="s">
        <v>724</v>
      </c>
      <c r="E504" s="66"/>
      <c r="F504" s="66"/>
      <c r="G504" s="78"/>
      <c r="H504" s="66"/>
      <c r="I504" s="66" t="s">
        <v>2122</v>
      </c>
      <c r="J504" s="66"/>
      <c r="K504" s="78"/>
      <c r="L504" s="66"/>
      <c r="M504" s="66"/>
      <c r="N504" s="66"/>
      <c r="O504" s="66"/>
      <c r="P504" s="66"/>
      <c r="Q504" s="76" t="s">
        <v>2558</v>
      </c>
      <c r="R504" s="76"/>
      <c r="S504" s="66"/>
      <c r="T504" s="66"/>
      <c r="U504" s="66"/>
    </row>
    <row r="505" spans="3:21" ht="22.5" customHeight="1" x14ac:dyDescent="0.25">
      <c r="C505" s="66" t="s">
        <v>1659</v>
      </c>
      <c r="D505" s="66" t="s">
        <v>725</v>
      </c>
      <c r="E505" s="66"/>
      <c r="F505" s="66"/>
      <c r="G505" s="78"/>
      <c r="H505" s="66"/>
      <c r="I505" s="66" t="s">
        <v>2122</v>
      </c>
      <c r="J505" s="66"/>
      <c r="K505" s="78"/>
      <c r="L505" s="66"/>
      <c r="M505" s="66"/>
      <c r="N505" s="66"/>
      <c r="O505" s="66"/>
      <c r="P505" s="66"/>
      <c r="Q505" s="76" t="s">
        <v>2274</v>
      </c>
      <c r="R505" s="76"/>
      <c r="S505" s="66"/>
      <c r="T505" s="66"/>
      <c r="U505" s="66"/>
    </row>
    <row r="506" spans="3:21" ht="22.5" customHeight="1" x14ac:dyDescent="0.25">
      <c r="C506" s="66" t="s">
        <v>1660</v>
      </c>
      <c r="D506" s="66" t="s">
        <v>726</v>
      </c>
      <c r="E506" s="66"/>
      <c r="F506" s="66"/>
      <c r="G506" s="78"/>
      <c r="H506" s="66"/>
      <c r="I506" s="66" t="s">
        <v>2122</v>
      </c>
      <c r="J506" s="66"/>
      <c r="K506" s="78"/>
      <c r="L506" s="66"/>
      <c r="M506" s="66"/>
      <c r="N506" s="66"/>
      <c r="O506" s="66"/>
      <c r="P506" s="66"/>
      <c r="Q506" s="76" t="s">
        <v>2559</v>
      </c>
      <c r="R506" s="76"/>
      <c r="S506" s="66"/>
      <c r="T506" s="66"/>
      <c r="U506" s="66"/>
    </row>
    <row r="507" spans="3:21" ht="22.5" customHeight="1" x14ac:dyDescent="0.25">
      <c r="C507" s="66" t="s">
        <v>1661</v>
      </c>
      <c r="D507" s="66" t="s">
        <v>727</v>
      </c>
      <c r="E507" s="66"/>
      <c r="F507" s="66"/>
      <c r="G507" s="78"/>
      <c r="H507" s="66"/>
      <c r="I507" s="66" t="s">
        <v>2122</v>
      </c>
      <c r="J507" s="66"/>
      <c r="K507" s="78"/>
      <c r="L507" s="66"/>
      <c r="M507" s="66"/>
      <c r="N507" s="66"/>
      <c r="O507" s="66"/>
      <c r="P507" s="66"/>
      <c r="Q507" s="76" t="s">
        <v>2560</v>
      </c>
      <c r="R507" s="76"/>
      <c r="S507" s="66"/>
      <c r="T507" s="66"/>
      <c r="U507" s="66"/>
    </row>
    <row r="508" spans="3:21" ht="22.5" customHeight="1" x14ac:dyDescent="0.25">
      <c r="C508" s="66" t="s">
        <v>1662</v>
      </c>
      <c r="D508" s="66" t="s">
        <v>728</v>
      </c>
      <c r="E508" s="66"/>
      <c r="F508" s="66"/>
      <c r="G508" s="78"/>
      <c r="H508" s="66"/>
      <c r="I508" s="66" t="s">
        <v>2122</v>
      </c>
      <c r="J508" s="66"/>
      <c r="K508" s="78"/>
      <c r="L508" s="66"/>
      <c r="M508" s="66"/>
      <c r="N508" s="66"/>
      <c r="O508" s="66"/>
      <c r="P508" s="66"/>
      <c r="Q508" s="76" t="s">
        <v>2561</v>
      </c>
      <c r="R508" s="76"/>
      <c r="S508" s="66"/>
      <c r="T508" s="66"/>
      <c r="U508" s="66"/>
    </row>
    <row r="509" spans="3:21" ht="22.5" customHeight="1" x14ac:dyDescent="0.25">
      <c r="C509" s="66" t="s">
        <v>1663</v>
      </c>
      <c r="D509" s="66" t="s">
        <v>729</v>
      </c>
      <c r="E509" s="66"/>
      <c r="F509" s="66"/>
      <c r="G509" s="78"/>
      <c r="H509" s="66"/>
      <c r="I509" s="66" t="s">
        <v>2122</v>
      </c>
      <c r="J509" s="66"/>
      <c r="K509" s="78"/>
      <c r="L509" s="66"/>
      <c r="M509" s="66"/>
      <c r="N509" s="66"/>
      <c r="O509" s="66"/>
      <c r="P509" s="66"/>
      <c r="Q509" s="76" t="s">
        <v>2562</v>
      </c>
      <c r="R509" s="76"/>
      <c r="S509" s="66"/>
      <c r="T509" s="66"/>
      <c r="U509" s="66"/>
    </row>
    <row r="510" spans="3:21" ht="22.5" customHeight="1" x14ac:dyDescent="0.25">
      <c r="C510" s="66" t="s">
        <v>1664</v>
      </c>
      <c r="D510" s="66" t="s">
        <v>730</v>
      </c>
      <c r="E510" s="66"/>
      <c r="F510" s="66"/>
      <c r="G510" s="78"/>
      <c r="H510" s="66"/>
      <c r="I510" s="66" t="s">
        <v>2122</v>
      </c>
      <c r="J510" s="66"/>
      <c r="K510" s="78"/>
      <c r="L510" s="66"/>
      <c r="M510" s="66"/>
      <c r="N510" s="66"/>
      <c r="O510" s="66"/>
      <c r="P510" s="66"/>
      <c r="Q510" s="76" t="s">
        <v>2281</v>
      </c>
      <c r="R510" s="76"/>
      <c r="S510" s="66"/>
      <c r="T510" s="66"/>
      <c r="U510" s="66"/>
    </row>
    <row r="511" spans="3:21" ht="22.5" customHeight="1" x14ac:dyDescent="0.25">
      <c r="C511" s="66" t="s">
        <v>1665</v>
      </c>
      <c r="D511" s="66" t="s">
        <v>731</v>
      </c>
      <c r="E511" s="66"/>
      <c r="F511" s="66"/>
      <c r="G511" s="78"/>
      <c r="H511" s="66"/>
      <c r="I511" s="66" t="s">
        <v>2122</v>
      </c>
      <c r="J511" s="66"/>
      <c r="K511" s="78"/>
      <c r="L511" s="66"/>
      <c r="M511" s="66"/>
      <c r="N511" s="66"/>
      <c r="O511" s="66"/>
      <c r="P511" s="66"/>
      <c r="Q511" s="76" t="s">
        <v>2186</v>
      </c>
      <c r="R511" s="76"/>
      <c r="S511" s="66"/>
      <c r="T511" s="66"/>
      <c r="U511" s="66"/>
    </row>
    <row r="512" spans="3:21" ht="22.5" customHeight="1" x14ac:dyDescent="0.25">
      <c r="C512" s="66" t="s">
        <v>1666</v>
      </c>
      <c r="D512" s="66" t="s">
        <v>2979</v>
      </c>
      <c r="E512" s="66"/>
      <c r="F512" s="66"/>
      <c r="G512" s="78"/>
      <c r="H512" s="66"/>
      <c r="I512" s="66" t="s">
        <v>2122</v>
      </c>
      <c r="J512" s="66"/>
      <c r="K512" s="78"/>
      <c r="L512" s="66"/>
      <c r="M512" s="66"/>
      <c r="N512" s="66"/>
      <c r="O512" s="66"/>
      <c r="P512" s="66"/>
      <c r="Q512" s="76" t="s">
        <v>2563</v>
      </c>
      <c r="R512" s="76"/>
      <c r="S512" s="66"/>
      <c r="T512" s="66"/>
      <c r="U512" s="66"/>
    </row>
    <row r="513" spans="3:21" ht="22.5" customHeight="1" x14ac:dyDescent="0.25">
      <c r="C513" s="66" t="s">
        <v>1667</v>
      </c>
      <c r="D513" s="66" t="s">
        <v>732</v>
      </c>
      <c r="E513" s="66"/>
      <c r="F513" s="66"/>
      <c r="G513" s="78"/>
      <c r="H513" s="66"/>
      <c r="I513" s="66" t="s">
        <v>2122</v>
      </c>
      <c r="J513" s="66"/>
      <c r="K513" s="78"/>
      <c r="L513" s="66"/>
      <c r="M513" s="66"/>
      <c r="N513" s="66"/>
      <c r="O513" s="66"/>
      <c r="P513" s="66"/>
      <c r="Q513" s="76" t="s">
        <v>2564</v>
      </c>
      <c r="R513" s="76"/>
      <c r="S513" s="66"/>
      <c r="T513" s="66"/>
      <c r="U513" s="66"/>
    </row>
    <row r="514" spans="3:21" ht="22.5" customHeight="1" x14ac:dyDescent="0.25">
      <c r="C514" s="66" t="s">
        <v>1668</v>
      </c>
      <c r="D514" s="66" t="s">
        <v>733</v>
      </c>
      <c r="E514" s="66"/>
      <c r="F514" s="66"/>
      <c r="G514" s="78"/>
      <c r="H514" s="66"/>
      <c r="I514" s="66" t="s">
        <v>2122</v>
      </c>
      <c r="J514" s="66"/>
      <c r="K514" s="78"/>
      <c r="L514" s="66"/>
      <c r="M514" s="66"/>
      <c r="N514" s="66"/>
      <c r="O514" s="66"/>
      <c r="P514" s="66"/>
      <c r="Q514" s="76" t="s">
        <v>2565</v>
      </c>
      <c r="R514" s="76"/>
      <c r="S514" s="66"/>
      <c r="T514" s="66"/>
      <c r="U514" s="66"/>
    </row>
    <row r="515" spans="3:21" ht="22.5" customHeight="1" x14ac:dyDescent="0.25">
      <c r="C515" s="66" t="s">
        <v>1669</v>
      </c>
      <c r="D515" s="66" t="s">
        <v>734</v>
      </c>
      <c r="E515" s="66"/>
      <c r="F515" s="66"/>
      <c r="G515" s="78"/>
      <c r="H515" s="66"/>
      <c r="I515" s="66" t="s">
        <v>2122</v>
      </c>
      <c r="J515" s="66"/>
      <c r="K515" s="78"/>
      <c r="L515" s="66"/>
      <c r="M515" s="66"/>
      <c r="N515" s="66"/>
      <c r="O515" s="66"/>
      <c r="P515" s="66"/>
      <c r="Q515" s="76" t="s">
        <v>2566</v>
      </c>
      <c r="R515" s="76"/>
      <c r="S515" s="66"/>
      <c r="T515" s="66"/>
      <c r="U515" s="66"/>
    </row>
    <row r="516" spans="3:21" ht="22.5" customHeight="1" x14ac:dyDescent="0.25">
      <c r="C516" s="66" t="s">
        <v>1670</v>
      </c>
      <c r="D516" s="66" t="s">
        <v>735</v>
      </c>
      <c r="E516" s="66"/>
      <c r="F516" s="66"/>
      <c r="G516" s="78"/>
      <c r="H516" s="66"/>
      <c r="I516" s="66" t="s">
        <v>2122</v>
      </c>
      <c r="J516" s="66"/>
      <c r="K516" s="78"/>
      <c r="L516" s="66"/>
      <c r="M516" s="66"/>
      <c r="N516" s="66"/>
      <c r="O516" s="66"/>
      <c r="P516" s="66"/>
      <c r="Q516" s="76" t="s">
        <v>2567</v>
      </c>
      <c r="R516" s="76"/>
      <c r="S516" s="66"/>
      <c r="T516" s="66"/>
      <c r="U516" s="66"/>
    </row>
    <row r="517" spans="3:21" ht="22.5" customHeight="1" x14ac:dyDescent="0.25">
      <c r="C517" s="66" t="s">
        <v>1671</v>
      </c>
      <c r="D517" s="66" t="s">
        <v>736</v>
      </c>
      <c r="E517" s="66"/>
      <c r="F517" s="66"/>
      <c r="G517" s="78"/>
      <c r="H517" s="66"/>
      <c r="I517" s="66" t="s">
        <v>2122</v>
      </c>
      <c r="J517" s="66"/>
      <c r="K517" s="78"/>
      <c r="L517" s="66"/>
      <c r="M517" s="66"/>
      <c r="N517" s="66"/>
      <c r="O517" s="66"/>
      <c r="P517" s="66"/>
      <c r="Q517" s="76" t="s">
        <v>2568</v>
      </c>
      <c r="R517" s="76"/>
      <c r="S517" s="66"/>
      <c r="T517" s="66"/>
      <c r="U517" s="66"/>
    </row>
    <row r="518" spans="3:21" ht="22.5" customHeight="1" x14ac:dyDescent="0.25">
      <c r="C518" s="66" t="s">
        <v>1672</v>
      </c>
      <c r="D518" s="66" t="s">
        <v>737</v>
      </c>
      <c r="E518" s="66"/>
      <c r="F518" s="66"/>
      <c r="G518" s="78"/>
      <c r="H518" s="66"/>
      <c r="I518" s="66" t="s">
        <v>2122</v>
      </c>
      <c r="J518" s="66"/>
      <c r="K518" s="78"/>
      <c r="L518" s="66"/>
      <c r="M518" s="66"/>
      <c r="N518" s="66"/>
      <c r="O518" s="66"/>
      <c r="P518" s="66"/>
      <c r="Q518" s="76" t="s">
        <v>2569</v>
      </c>
      <c r="R518" s="76"/>
      <c r="S518" s="66"/>
      <c r="T518" s="66"/>
      <c r="U518" s="66"/>
    </row>
    <row r="519" spans="3:21" ht="22.5" customHeight="1" x14ac:dyDescent="0.25">
      <c r="C519" s="66" t="s">
        <v>1673</v>
      </c>
      <c r="D519" s="66" t="s">
        <v>738</v>
      </c>
      <c r="E519" s="66"/>
      <c r="F519" s="66"/>
      <c r="G519" s="78"/>
      <c r="H519" s="66"/>
      <c r="I519" s="66" t="s">
        <v>2122</v>
      </c>
      <c r="J519" s="66"/>
      <c r="K519" s="78"/>
      <c r="L519" s="66"/>
      <c r="M519" s="66"/>
      <c r="N519" s="66"/>
      <c r="O519" s="66"/>
      <c r="P519" s="66"/>
      <c r="Q519" s="76" t="s">
        <v>2285</v>
      </c>
      <c r="R519" s="76"/>
      <c r="S519" s="66"/>
      <c r="T519" s="66"/>
      <c r="U519" s="66"/>
    </row>
    <row r="520" spans="3:21" ht="22.5" customHeight="1" x14ac:dyDescent="0.25">
      <c r="C520" s="66" t="s">
        <v>1674</v>
      </c>
      <c r="D520" s="66" t="s">
        <v>739</v>
      </c>
      <c r="E520" s="66"/>
      <c r="F520" s="66"/>
      <c r="G520" s="78"/>
      <c r="H520" s="66"/>
      <c r="I520" s="66" t="s">
        <v>2122</v>
      </c>
      <c r="J520" s="66"/>
      <c r="K520" s="78"/>
      <c r="L520" s="66"/>
      <c r="M520" s="66"/>
      <c r="N520" s="66"/>
      <c r="O520" s="66"/>
      <c r="P520" s="66"/>
      <c r="Q520" s="76" t="s">
        <v>2570</v>
      </c>
      <c r="R520" s="76"/>
      <c r="S520" s="66"/>
      <c r="T520" s="66"/>
      <c r="U520" s="66"/>
    </row>
    <row r="521" spans="3:21" ht="22.5" customHeight="1" x14ac:dyDescent="0.25">
      <c r="C521" s="66" t="s">
        <v>1675</v>
      </c>
      <c r="D521" s="66" t="s">
        <v>740</v>
      </c>
      <c r="E521" s="66"/>
      <c r="F521" s="66"/>
      <c r="G521" s="78"/>
      <c r="H521" s="66"/>
      <c r="I521" s="66" t="s">
        <v>2122</v>
      </c>
      <c r="J521" s="66"/>
      <c r="K521" s="78"/>
      <c r="L521" s="66"/>
      <c r="M521" s="66"/>
      <c r="N521" s="66"/>
      <c r="O521" s="66"/>
      <c r="P521" s="66"/>
      <c r="Q521" s="76" t="s">
        <v>2359</v>
      </c>
      <c r="R521" s="76"/>
      <c r="S521" s="66"/>
      <c r="T521" s="66"/>
      <c r="U521" s="66"/>
    </row>
    <row r="522" spans="3:21" ht="22.5" customHeight="1" x14ac:dyDescent="0.25">
      <c r="C522" s="66" t="s">
        <v>1676</v>
      </c>
      <c r="D522" s="66" t="s">
        <v>741</v>
      </c>
      <c r="E522" s="66"/>
      <c r="F522" s="66"/>
      <c r="G522" s="78"/>
      <c r="H522" s="66"/>
      <c r="I522" s="66" t="s">
        <v>2122</v>
      </c>
      <c r="J522" s="66"/>
      <c r="K522" s="78"/>
      <c r="L522" s="66"/>
      <c r="M522" s="66"/>
      <c r="N522" s="66"/>
      <c r="O522" s="66"/>
      <c r="P522" s="66"/>
      <c r="Q522" s="76" t="s">
        <v>2571</v>
      </c>
      <c r="R522" s="76"/>
      <c r="S522" s="66"/>
      <c r="T522" s="66"/>
      <c r="U522" s="66"/>
    </row>
    <row r="523" spans="3:21" ht="22.5" customHeight="1" x14ac:dyDescent="0.25">
      <c r="C523" s="66" t="s">
        <v>1677</v>
      </c>
      <c r="D523" s="66" t="s">
        <v>742</v>
      </c>
      <c r="E523" s="66"/>
      <c r="F523" s="66"/>
      <c r="G523" s="78"/>
      <c r="H523" s="66"/>
      <c r="I523" s="66" t="s">
        <v>2122</v>
      </c>
      <c r="J523" s="66"/>
      <c r="K523" s="78"/>
      <c r="L523" s="66"/>
      <c r="M523" s="66"/>
      <c r="N523" s="66"/>
      <c r="O523" s="66"/>
      <c r="P523" s="66"/>
      <c r="Q523" s="76" t="s">
        <v>2572</v>
      </c>
      <c r="R523" s="76"/>
      <c r="S523" s="66"/>
      <c r="T523" s="66"/>
      <c r="U523" s="66"/>
    </row>
    <row r="524" spans="3:21" ht="22.5" customHeight="1" x14ac:dyDescent="0.25">
      <c r="C524" s="66" t="s">
        <v>1678</v>
      </c>
      <c r="D524" s="66" t="s">
        <v>743</v>
      </c>
      <c r="E524" s="66"/>
      <c r="F524" s="66"/>
      <c r="G524" s="78"/>
      <c r="H524" s="66"/>
      <c r="I524" s="66" t="s">
        <v>2123</v>
      </c>
      <c r="J524" s="66"/>
      <c r="K524" s="78"/>
      <c r="L524" s="66"/>
      <c r="M524" s="66"/>
      <c r="N524" s="66"/>
      <c r="O524" s="66"/>
      <c r="P524" s="66"/>
      <c r="Q524" s="76" t="s">
        <v>2573</v>
      </c>
      <c r="R524" s="76"/>
      <c r="S524" s="66"/>
      <c r="T524" s="66"/>
      <c r="U524" s="66"/>
    </row>
    <row r="525" spans="3:21" ht="22.5" customHeight="1" x14ac:dyDescent="0.25">
      <c r="C525" s="66" t="s">
        <v>1679</v>
      </c>
      <c r="D525" s="66" t="s">
        <v>744</v>
      </c>
      <c r="E525" s="66"/>
      <c r="F525" s="66"/>
      <c r="G525" s="78"/>
      <c r="H525" s="66"/>
      <c r="I525" s="66" t="s">
        <v>2123</v>
      </c>
      <c r="J525" s="66"/>
      <c r="K525" s="78"/>
      <c r="L525" s="66"/>
      <c r="M525" s="66"/>
      <c r="N525" s="66"/>
      <c r="O525" s="66"/>
      <c r="P525" s="66"/>
      <c r="Q525" s="76" t="s">
        <v>2574</v>
      </c>
      <c r="R525" s="76"/>
      <c r="S525" s="66"/>
      <c r="T525" s="66"/>
      <c r="U525" s="66"/>
    </row>
    <row r="526" spans="3:21" ht="22.5" customHeight="1" x14ac:dyDescent="0.25">
      <c r="C526" s="66" t="s">
        <v>1680</v>
      </c>
      <c r="D526" s="66" t="s">
        <v>2983</v>
      </c>
      <c r="E526" s="66"/>
      <c r="F526" s="66"/>
      <c r="G526" s="78"/>
      <c r="H526" s="66"/>
      <c r="I526" s="66" t="s">
        <v>2123</v>
      </c>
      <c r="J526" s="66"/>
      <c r="K526" s="78"/>
      <c r="L526" s="66"/>
      <c r="M526" s="66"/>
      <c r="N526" s="66"/>
      <c r="O526" s="66"/>
      <c r="P526" s="66"/>
      <c r="Q526" s="76" t="s">
        <v>2426</v>
      </c>
      <c r="R526" s="76"/>
      <c r="S526" s="66"/>
      <c r="T526" s="66"/>
      <c r="U526" s="66"/>
    </row>
    <row r="527" spans="3:21" ht="22.5" customHeight="1" x14ac:dyDescent="0.25">
      <c r="C527" s="66" t="s">
        <v>1681</v>
      </c>
      <c r="D527" s="66" t="s">
        <v>745</v>
      </c>
      <c r="E527" s="66"/>
      <c r="F527" s="66"/>
      <c r="G527" s="78"/>
      <c r="H527" s="66"/>
      <c r="I527" s="66" t="s">
        <v>2123</v>
      </c>
      <c r="J527" s="66"/>
      <c r="K527" s="78"/>
      <c r="L527" s="66"/>
      <c r="M527" s="66"/>
      <c r="N527" s="66"/>
      <c r="O527" s="66"/>
      <c r="P527" s="66"/>
      <c r="Q527" s="76" t="s">
        <v>2575</v>
      </c>
      <c r="R527" s="76"/>
      <c r="S527" s="66"/>
      <c r="T527" s="66"/>
      <c r="U527" s="66"/>
    </row>
    <row r="528" spans="3:21" ht="22.5" customHeight="1" x14ac:dyDescent="0.25">
      <c r="C528" s="66" t="s">
        <v>1682</v>
      </c>
      <c r="D528" s="66" t="s">
        <v>746</v>
      </c>
      <c r="E528" s="66"/>
      <c r="F528" s="66"/>
      <c r="G528" s="78"/>
      <c r="H528" s="66"/>
      <c r="I528" s="66" t="s">
        <v>2123</v>
      </c>
      <c r="J528" s="66"/>
      <c r="K528" s="78"/>
      <c r="L528" s="66"/>
      <c r="M528" s="66"/>
      <c r="N528" s="66"/>
      <c r="O528" s="66"/>
      <c r="P528" s="66"/>
      <c r="Q528" s="76" t="s">
        <v>2576</v>
      </c>
      <c r="R528" s="76"/>
      <c r="S528" s="66"/>
      <c r="T528" s="66"/>
      <c r="U528" s="66"/>
    </row>
    <row r="529" spans="3:21" ht="22.5" customHeight="1" x14ac:dyDescent="0.25">
      <c r="C529" s="66" t="s">
        <v>1683</v>
      </c>
      <c r="D529" s="66" t="s">
        <v>747</v>
      </c>
      <c r="E529" s="66"/>
      <c r="F529" s="66"/>
      <c r="G529" s="78"/>
      <c r="H529" s="66"/>
      <c r="I529" s="66" t="s">
        <v>2123</v>
      </c>
      <c r="J529" s="66"/>
      <c r="K529" s="78"/>
      <c r="L529" s="66"/>
      <c r="M529" s="66"/>
      <c r="N529" s="66"/>
      <c r="O529" s="66"/>
      <c r="P529" s="66"/>
      <c r="Q529" s="76" t="s">
        <v>2577</v>
      </c>
      <c r="R529" s="76"/>
      <c r="S529" s="66"/>
      <c r="T529" s="66"/>
      <c r="U529" s="66"/>
    </row>
    <row r="530" spans="3:21" ht="22.5" customHeight="1" x14ac:dyDescent="0.25">
      <c r="C530" s="66" t="s">
        <v>1684</v>
      </c>
      <c r="D530" s="66" t="s">
        <v>748</v>
      </c>
      <c r="E530" s="66"/>
      <c r="F530" s="66"/>
      <c r="G530" s="78"/>
      <c r="H530" s="66"/>
      <c r="I530" s="66" t="s">
        <v>2123</v>
      </c>
      <c r="J530" s="66"/>
      <c r="K530" s="78"/>
      <c r="L530" s="66"/>
      <c r="M530" s="66"/>
      <c r="N530" s="66"/>
      <c r="O530" s="66"/>
      <c r="P530" s="66"/>
      <c r="Q530" s="76" t="s">
        <v>2578</v>
      </c>
      <c r="R530" s="76"/>
      <c r="S530" s="66"/>
      <c r="T530" s="66"/>
      <c r="U530" s="66"/>
    </row>
    <row r="531" spans="3:21" ht="22.5" customHeight="1" x14ac:dyDescent="0.25">
      <c r="C531" s="66" t="s">
        <v>1685</v>
      </c>
      <c r="D531" s="66" t="s">
        <v>749</v>
      </c>
      <c r="E531" s="66"/>
      <c r="F531" s="66"/>
      <c r="G531" s="78"/>
      <c r="H531" s="66"/>
      <c r="I531" s="66" t="s">
        <v>2123</v>
      </c>
      <c r="J531" s="66"/>
      <c r="K531" s="78"/>
      <c r="L531" s="66"/>
      <c r="M531" s="66"/>
      <c r="N531" s="66"/>
      <c r="O531" s="66"/>
      <c r="P531" s="66"/>
      <c r="Q531" s="76" t="s">
        <v>2978</v>
      </c>
      <c r="R531" s="76"/>
      <c r="S531" s="66"/>
      <c r="T531" s="66"/>
      <c r="U531" s="66"/>
    </row>
    <row r="532" spans="3:21" ht="22.5" customHeight="1" x14ac:dyDescent="0.25">
      <c r="C532" s="66" t="s">
        <v>1686</v>
      </c>
      <c r="D532" s="66" t="s">
        <v>750</v>
      </c>
      <c r="E532" s="66"/>
      <c r="F532" s="66"/>
      <c r="G532" s="78"/>
      <c r="H532" s="66"/>
      <c r="I532" s="66" t="s">
        <v>2123</v>
      </c>
      <c r="J532" s="66"/>
      <c r="K532" s="78"/>
      <c r="L532" s="66"/>
      <c r="M532" s="66"/>
      <c r="N532" s="66"/>
      <c r="O532" s="66"/>
      <c r="P532" s="66"/>
      <c r="Q532" s="76" t="s">
        <v>2579</v>
      </c>
      <c r="R532" s="76"/>
      <c r="S532" s="66"/>
      <c r="T532" s="66"/>
      <c r="U532" s="66"/>
    </row>
    <row r="533" spans="3:21" ht="22.5" customHeight="1" x14ac:dyDescent="0.25">
      <c r="C533" s="66" t="s">
        <v>1687</v>
      </c>
      <c r="D533" s="66" t="s">
        <v>751</v>
      </c>
      <c r="E533" s="66"/>
      <c r="F533" s="66"/>
      <c r="G533" s="78"/>
      <c r="H533" s="66"/>
      <c r="I533" s="66" t="s">
        <v>2123</v>
      </c>
      <c r="J533" s="66"/>
      <c r="K533" s="78"/>
      <c r="L533" s="66"/>
      <c r="M533" s="66"/>
      <c r="N533" s="66"/>
      <c r="O533" s="66"/>
      <c r="P533" s="66"/>
      <c r="Q533" s="76" t="s">
        <v>2580</v>
      </c>
      <c r="R533" s="76"/>
      <c r="S533" s="66"/>
      <c r="T533" s="66"/>
      <c r="U533" s="66"/>
    </row>
    <row r="534" spans="3:21" ht="22.5" customHeight="1" x14ac:dyDescent="0.25">
      <c r="C534" s="66" t="s">
        <v>1688</v>
      </c>
      <c r="D534" s="66" t="s">
        <v>752</v>
      </c>
      <c r="E534" s="66"/>
      <c r="F534" s="66"/>
      <c r="G534" s="78"/>
      <c r="H534" s="66"/>
      <c r="I534" s="66" t="s">
        <v>2123</v>
      </c>
      <c r="J534" s="66"/>
      <c r="K534" s="78"/>
      <c r="L534" s="66"/>
      <c r="M534" s="66"/>
      <c r="N534" s="66"/>
      <c r="O534" s="66"/>
      <c r="P534" s="66"/>
      <c r="Q534" s="76" t="s">
        <v>2581</v>
      </c>
      <c r="R534" s="76"/>
      <c r="S534" s="66"/>
      <c r="T534" s="66"/>
      <c r="U534" s="66"/>
    </row>
    <row r="535" spans="3:21" ht="22.5" customHeight="1" x14ac:dyDescent="0.25">
      <c r="C535" s="66" t="s">
        <v>1689</v>
      </c>
      <c r="D535" s="66" t="s">
        <v>753</v>
      </c>
      <c r="E535" s="66"/>
      <c r="F535" s="66"/>
      <c r="G535" s="78"/>
      <c r="H535" s="66"/>
      <c r="I535" s="66" t="s">
        <v>2123</v>
      </c>
      <c r="J535" s="66"/>
      <c r="K535" s="78"/>
      <c r="L535" s="66"/>
      <c r="M535" s="66"/>
      <c r="N535" s="66"/>
      <c r="O535" s="66"/>
      <c r="P535" s="66"/>
      <c r="Q535" s="76" t="s">
        <v>2135</v>
      </c>
      <c r="R535" s="76"/>
      <c r="S535" s="66"/>
      <c r="T535" s="66"/>
      <c r="U535" s="66"/>
    </row>
    <row r="536" spans="3:21" ht="22.5" customHeight="1" x14ac:dyDescent="0.25">
      <c r="C536" s="66" t="s">
        <v>1690</v>
      </c>
      <c r="D536" s="66" t="s">
        <v>754</v>
      </c>
      <c r="E536" s="66"/>
      <c r="F536" s="66"/>
      <c r="G536" s="78"/>
      <c r="H536" s="66"/>
      <c r="I536" s="66" t="s">
        <v>2123</v>
      </c>
      <c r="J536" s="66"/>
      <c r="K536" s="78"/>
      <c r="L536" s="66"/>
      <c r="M536" s="66"/>
      <c r="N536" s="66"/>
      <c r="O536" s="66"/>
      <c r="P536" s="66"/>
      <c r="Q536" s="76" t="s">
        <v>2576</v>
      </c>
      <c r="R536" s="76"/>
      <c r="S536" s="66"/>
      <c r="T536" s="66"/>
      <c r="U536" s="66"/>
    </row>
    <row r="537" spans="3:21" ht="22.5" customHeight="1" x14ac:dyDescent="0.25">
      <c r="C537" s="66" t="s">
        <v>1691</v>
      </c>
      <c r="D537" s="66" t="s">
        <v>755</v>
      </c>
      <c r="E537" s="66"/>
      <c r="F537" s="66"/>
      <c r="G537" s="78"/>
      <c r="H537" s="66"/>
      <c r="I537" s="66" t="s">
        <v>2123</v>
      </c>
      <c r="J537" s="66"/>
      <c r="K537" s="78"/>
      <c r="L537" s="66"/>
      <c r="M537" s="66"/>
      <c r="N537" s="66"/>
      <c r="O537" s="66"/>
      <c r="P537" s="66"/>
      <c r="Q537" s="76" t="s">
        <v>2582</v>
      </c>
      <c r="R537" s="76"/>
      <c r="S537" s="66"/>
      <c r="T537" s="66"/>
      <c r="U537" s="66"/>
    </row>
    <row r="538" spans="3:21" ht="22.5" customHeight="1" x14ac:dyDescent="0.25">
      <c r="C538" s="66" t="s">
        <v>1692</v>
      </c>
      <c r="D538" s="66" t="s">
        <v>756</v>
      </c>
      <c r="E538" s="66"/>
      <c r="F538" s="66"/>
      <c r="G538" s="78"/>
      <c r="H538" s="66"/>
      <c r="I538" s="66" t="s">
        <v>2123</v>
      </c>
      <c r="J538" s="66"/>
      <c r="K538" s="78"/>
      <c r="L538" s="66"/>
      <c r="M538" s="66"/>
      <c r="N538" s="66"/>
      <c r="O538" s="66"/>
      <c r="P538" s="66"/>
      <c r="Q538" s="76" t="s">
        <v>2311</v>
      </c>
      <c r="R538" s="76"/>
      <c r="S538" s="66"/>
      <c r="T538" s="66"/>
      <c r="U538" s="66"/>
    </row>
    <row r="539" spans="3:21" ht="22.5" customHeight="1" x14ac:dyDescent="0.25">
      <c r="C539" s="66" t="s">
        <v>1693</v>
      </c>
      <c r="D539" s="66" t="s">
        <v>757</v>
      </c>
      <c r="E539" s="66"/>
      <c r="F539" s="66"/>
      <c r="G539" s="78"/>
      <c r="H539" s="66"/>
      <c r="I539" s="66" t="s">
        <v>2123</v>
      </c>
      <c r="J539" s="66"/>
      <c r="K539" s="78"/>
      <c r="L539" s="66"/>
      <c r="M539" s="66"/>
      <c r="N539" s="66"/>
      <c r="O539" s="66"/>
      <c r="P539" s="66"/>
      <c r="Q539" s="76" t="s">
        <v>2583</v>
      </c>
      <c r="R539" s="76"/>
      <c r="S539" s="66"/>
      <c r="T539" s="66"/>
      <c r="U539" s="66"/>
    </row>
    <row r="540" spans="3:21" ht="22.5" customHeight="1" x14ac:dyDescent="0.25">
      <c r="C540" s="66" t="s">
        <v>1694</v>
      </c>
      <c r="D540" s="66" t="s">
        <v>758</v>
      </c>
      <c r="E540" s="66"/>
      <c r="F540" s="66"/>
      <c r="G540" s="78"/>
      <c r="H540" s="66"/>
      <c r="I540" s="66" t="s">
        <v>2123</v>
      </c>
      <c r="J540" s="66"/>
      <c r="K540" s="78"/>
      <c r="L540" s="66"/>
      <c r="M540" s="66"/>
      <c r="N540" s="66"/>
      <c r="O540" s="66"/>
      <c r="P540" s="66"/>
      <c r="Q540" s="76" t="s">
        <v>2584</v>
      </c>
      <c r="R540" s="76"/>
      <c r="S540" s="66"/>
      <c r="T540" s="66"/>
      <c r="U540" s="66"/>
    </row>
    <row r="541" spans="3:21" ht="22.5" customHeight="1" x14ac:dyDescent="0.25">
      <c r="C541" s="66" t="s">
        <v>1695</v>
      </c>
      <c r="D541" s="66" t="s">
        <v>759</v>
      </c>
      <c r="E541" s="66"/>
      <c r="F541" s="66"/>
      <c r="G541" s="78"/>
      <c r="H541" s="66"/>
      <c r="I541" s="66" t="s">
        <v>2123</v>
      </c>
      <c r="J541" s="66"/>
      <c r="K541" s="78"/>
      <c r="L541" s="66"/>
      <c r="M541" s="66"/>
      <c r="N541" s="66"/>
      <c r="O541" s="66"/>
      <c r="P541" s="66"/>
      <c r="Q541" s="76" t="s">
        <v>2251</v>
      </c>
      <c r="R541" s="76"/>
      <c r="S541" s="66"/>
      <c r="T541" s="66"/>
      <c r="U541" s="66"/>
    </row>
    <row r="542" spans="3:21" ht="22.5" customHeight="1" x14ac:dyDescent="0.25">
      <c r="C542" s="66" t="s">
        <v>1696</v>
      </c>
      <c r="D542" s="66" t="s">
        <v>760</v>
      </c>
      <c r="E542" s="66"/>
      <c r="F542" s="66"/>
      <c r="G542" s="78"/>
      <c r="H542" s="66"/>
      <c r="I542" s="66" t="s">
        <v>2123</v>
      </c>
      <c r="J542" s="66"/>
      <c r="K542" s="78"/>
      <c r="L542" s="66"/>
      <c r="M542" s="66"/>
      <c r="N542" s="66"/>
      <c r="O542" s="66"/>
      <c r="P542" s="66"/>
      <c r="Q542" s="76" t="s">
        <v>2449</v>
      </c>
      <c r="R542" s="76"/>
      <c r="S542" s="66"/>
      <c r="T542" s="66"/>
      <c r="U542" s="66"/>
    </row>
    <row r="543" spans="3:21" ht="22.5" customHeight="1" x14ac:dyDescent="0.25">
      <c r="C543" s="66" t="s">
        <v>1697</v>
      </c>
      <c r="D543" s="66" t="s">
        <v>761</v>
      </c>
      <c r="E543" s="66"/>
      <c r="F543" s="66"/>
      <c r="G543" s="78"/>
      <c r="H543" s="66"/>
      <c r="I543" s="66" t="s">
        <v>2123</v>
      </c>
      <c r="J543" s="66"/>
      <c r="K543" s="78"/>
      <c r="L543" s="66"/>
      <c r="M543" s="66"/>
      <c r="N543" s="66"/>
      <c r="O543" s="66"/>
      <c r="P543" s="66"/>
      <c r="Q543" s="76" t="s">
        <v>2585</v>
      </c>
      <c r="R543" s="76"/>
      <c r="S543" s="66"/>
      <c r="T543" s="66"/>
      <c r="U543" s="66"/>
    </row>
    <row r="544" spans="3:21" ht="22.5" customHeight="1" x14ac:dyDescent="0.25">
      <c r="C544" s="66" t="s">
        <v>1698</v>
      </c>
      <c r="D544" s="66" t="s">
        <v>762</v>
      </c>
      <c r="E544" s="66"/>
      <c r="F544" s="66"/>
      <c r="G544" s="78"/>
      <c r="H544" s="66"/>
      <c r="I544" s="66" t="s">
        <v>2123</v>
      </c>
      <c r="J544" s="66"/>
      <c r="K544" s="78"/>
      <c r="L544" s="66"/>
      <c r="M544" s="66"/>
      <c r="N544" s="66"/>
      <c r="O544" s="66"/>
      <c r="P544" s="66"/>
      <c r="Q544" s="76" t="s">
        <v>2586</v>
      </c>
      <c r="R544" s="76"/>
      <c r="S544" s="66"/>
      <c r="T544" s="66"/>
      <c r="U544" s="66"/>
    </row>
    <row r="545" spans="3:21" ht="22.5" customHeight="1" x14ac:dyDescent="0.25">
      <c r="C545" s="66" t="s">
        <v>1699</v>
      </c>
      <c r="D545" s="66" t="s">
        <v>763</v>
      </c>
      <c r="E545" s="66"/>
      <c r="F545" s="66"/>
      <c r="G545" s="78"/>
      <c r="H545" s="66"/>
      <c r="I545" s="66" t="s">
        <v>2123</v>
      </c>
      <c r="J545" s="66"/>
      <c r="K545" s="78"/>
      <c r="L545" s="66"/>
      <c r="M545" s="66"/>
      <c r="N545" s="66"/>
      <c r="O545" s="66"/>
      <c r="P545" s="66"/>
      <c r="Q545" s="76" t="s">
        <v>2587</v>
      </c>
      <c r="R545" s="76"/>
      <c r="S545" s="66"/>
      <c r="T545" s="66"/>
      <c r="U545" s="66"/>
    </row>
    <row r="546" spans="3:21" ht="22.5" customHeight="1" x14ac:dyDescent="0.25">
      <c r="C546" s="66" t="s">
        <v>1700</v>
      </c>
      <c r="D546" s="66" t="s">
        <v>764</v>
      </c>
      <c r="E546" s="66"/>
      <c r="F546" s="66"/>
      <c r="G546" s="78"/>
      <c r="H546" s="66"/>
      <c r="I546" s="66" t="s">
        <v>2123</v>
      </c>
      <c r="J546" s="66"/>
      <c r="K546" s="78"/>
      <c r="L546" s="66"/>
      <c r="M546" s="66"/>
      <c r="N546" s="66"/>
      <c r="O546" s="66"/>
      <c r="P546" s="66"/>
      <c r="Q546" s="76" t="s">
        <v>2588</v>
      </c>
      <c r="R546" s="76"/>
      <c r="S546" s="66"/>
      <c r="T546" s="66"/>
      <c r="U546" s="66"/>
    </row>
    <row r="547" spans="3:21" ht="22.5" customHeight="1" x14ac:dyDescent="0.25">
      <c r="C547" s="66" t="s">
        <v>1701</v>
      </c>
      <c r="D547" s="66" t="s">
        <v>765</v>
      </c>
      <c r="E547" s="66"/>
      <c r="F547" s="66"/>
      <c r="G547" s="78"/>
      <c r="H547" s="66"/>
      <c r="I547" s="66" t="s">
        <v>2123</v>
      </c>
      <c r="J547" s="66"/>
      <c r="K547" s="78"/>
      <c r="L547" s="66"/>
      <c r="M547" s="66"/>
      <c r="N547" s="66"/>
      <c r="O547" s="66"/>
      <c r="P547" s="66"/>
      <c r="Q547" s="76" t="s">
        <v>2589</v>
      </c>
      <c r="R547" s="76"/>
      <c r="S547" s="66"/>
      <c r="T547" s="66"/>
      <c r="U547" s="66"/>
    </row>
    <row r="548" spans="3:21" ht="22.5" customHeight="1" x14ac:dyDescent="0.25">
      <c r="C548" s="66" t="s">
        <v>1702</v>
      </c>
      <c r="D548" s="66" t="s">
        <v>766</v>
      </c>
      <c r="E548" s="66"/>
      <c r="F548" s="66"/>
      <c r="G548" s="78"/>
      <c r="H548" s="66"/>
      <c r="I548" s="66" t="s">
        <v>2123</v>
      </c>
      <c r="J548" s="66"/>
      <c r="K548" s="78"/>
      <c r="L548" s="66"/>
      <c r="M548" s="66"/>
      <c r="N548" s="66"/>
      <c r="O548" s="66"/>
      <c r="P548" s="66"/>
      <c r="Q548" s="76" t="s">
        <v>2590</v>
      </c>
      <c r="R548" s="76"/>
      <c r="S548" s="66"/>
      <c r="T548" s="66"/>
      <c r="U548" s="66"/>
    </row>
    <row r="549" spans="3:21" ht="22.5" customHeight="1" x14ac:dyDescent="0.25">
      <c r="C549" s="66" t="s">
        <v>1703</v>
      </c>
      <c r="D549" s="66" t="s">
        <v>767</v>
      </c>
      <c r="E549" s="66"/>
      <c r="F549" s="66"/>
      <c r="G549" s="78"/>
      <c r="H549" s="66"/>
      <c r="I549" s="66" t="s">
        <v>2123</v>
      </c>
      <c r="J549" s="66"/>
      <c r="K549" s="78"/>
      <c r="L549" s="66"/>
      <c r="M549" s="66"/>
      <c r="N549" s="66"/>
      <c r="O549" s="66"/>
      <c r="P549" s="66"/>
      <c r="Q549" s="76" t="s">
        <v>2506</v>
      </c>
      <c r="R549" s="76"/>
      <c r="S549" s="66"/>
      <c r="T549" s="66"/>
      <c r="U549" s="66"/>
    </row>
    <row r="550" spans="3:21" ht="22.5" customHeight="1" x14ac:dyDescent="0.25">
      <c r="C550" s="66" t="s">
        <v>1704</v>
      </c>
      <c r="D550" s="66" t="s">
        <v>768</v>
      </c>
      <c r="E550" s="66"/>
      <c r="F550" s="66"/>
      <c r="G550" s="78"/>
      <c r="H550" s="66"/>
      <c r="I550" s="66" t="s">
        <v>2123</v>
      </c>
      <c r="J550" s="66"/>
      <c r="K550" s="78"/>
      <c r="L550" s="66"/>
      <c r="M550" s="66"/>
      <c r="N550" s="66"/>
      <c r="O550" s="66"/>
      <c r="P550" s="66"/>
      <c r="Q550" s="76" t="s">
        <v>2591</v>
      </c>
      <c r="R550" s="76"/>
      <c r="S550" s="66"/>
      <c r="T550" s="66"/>
      <c r="U550" s="66"/>
    </row>
    <row r="551" spans="3:21" ht="22.5" customHeight="1" x14ac:dyDescent="0.25">
      <c r="C551" s="66" t="s">
        <v>1705</v>
      </c>
      <c r="D551" s="66" t="s">
        <v>769</v>
      </c>
      <c r="E551" s="66"/>
      <c r="F551" s="66"/>
      <c r="G551" s="78"/>
      <c r="H551" s="66"/>
      <c r="I551" s="66" t="s">
        <v>2123</v>
      </c>
      <c r="J551" s="66"/>
      <c r="K551" s="78"/>
      <c r="L551" s="66"/>
      <c r="M551" s="66"/>
      <c r="N551" s="66"/>
      <c r="O551" s="66"/>
      <c r="P551" s="66"/>
      <c r="Q551" s="76" t="s">
        <v>2592</v>
      </c>
      <c r="R551" s="76"/>
      <c r="S551" s="66"/>
      <c r="T551" s="66"/>
      <c r="U551" s="66"/>
    </row>
    <row r="552" spans="3:21" ht="22.5" customHeight="1" x14ac:dyDescent="0.25">
      <c r="C552" s="66" t="s">
        <v>1706</v>
      </c>
      <c r="D552" s="66" t="s">
        <v>770</v>
      </c>
      <c r="E552" s="66"/>
      <c r="F552" s="66"/>
      <c r="G552" s="78"/>
      <c r="H552" s="66"/>
      <c r="I552" s="66" t="s">
        <v>2123</v>
      </c>
      <c r="J552" s="66"/>
      <c r="K552" s="78"/>
      <c r="L552" s="66"/>
      <c r="M552" s="66"/>
      <c r="N552" s="66"/>
      <c r="O552" s="66"/>
      <c r="P552" s="66"/>
      <c r="Q552" s="76" t="s">
        <v>2593</v>
      </c>
      <c r="R552" s="76"/>
      <c r="S552" s="66"/>
      <c r="T552" s="66"/>
      <c r="U552" s="66"/>
    </row>
    <row r="553" spans="3:21" ht="22.5" customHeight="1" x14ac:dyDescent="0.25">
      <c r="C553" s="66" t="s">
        <v>1707</v>
      </c>
      <c r="D553" s="66" t="s">
        <v>771</v>
      </c>
      <c r="E553" s="66"/>
      <c r="F553" s="66"/>
      <c r="G553" s="78"/>
      <c r="H553" s="66"/>
      <c r="I553" s="66" t="s">
        <v>2123</v>
      </c>
      <c r="J553" s="66"/>
      <c r="K553" s="78"/>
      <c r="L553" s="66"/>
      <c r="M553" s="66"/>
      <c r="N553" s="66"/>
      <c r="O553" s="66"/>
      <c r="P553" s="66"/>
      <c r="Q553" s="76" t="s">
        <v>2262</v>
      </c>
      <c r="R553" s="76"/>
      <c r="S553" s="66"/>
      <c r="T553" s="66"/>
      <c r="U553" s="66"/>
    </row>
    <row r="554" spans="3:21" ht="22.5" customHeight="1" x14ac:dyDescent="0.25">
      <c r="C554" s="66" t="s">
        <v>1708</v>
      </c>
      <c r="D554" s="66" t="s">
        <v>772</v>
      </c>
      <c r="E554" s="66"/>
      <c r="F554" s="66"/>
      <c r="G554" s="78"/>
      <c r="H554" s="66"/>
      <c r="I554" s="66" t="s">
        <v>2123</v>
      </c>
      <c r="J554" s="66"/>
      <c r="K554" s="78"/>
      <c r="L554" s="66"/>
      <c r="M554" s="66"/>
      <c r="N554" s="66"/>
      <c r="O554" s="66"/>
      <c r="P554" s="66"/>
      <c r="Q554" s="76" t="s">
        <v>2151</v>
      </c>
      <c r="R554" s="76"/>
      <c r="S554" s="66"/>
      <c r="T554" s="66"/>
      <c r="U554" s="66"/>
    </row>
    <row r="555" spans="3:21" ht="22.5" customHeight="1" x14ac:dyDescent="0.25">
      <c r="C555" s="66" t="s">
        <v>1709</v>
      </c>
      <c r="D555" s="66" t="s">
        <v>773</v>
      </c>
      <c r="E555" s="66"/>
      <c r="F555" s="66"/>
      <c r="G555" s="78"/>
      <c r="H555" s="66"/>
      <c r="I555" s="66" t="s">
        <v>2123</v>
      </c>
      <c r="J555" s="66"/>
      <c r="K555" s="78"/>
      <c r="L555" s="66"/>
      <c r="M555" s="66"/>
      <c r="N555" s="66"/>
      <c r="O555" s="66"/>
      <c r="P555" s="66"/>
      <c r="Q555" s="76" t="s">
        <v>2594</v>
      </c>
      <c r="R555" s="76"/>
      <c r="S555" s="66"/>
      <c r="T555" s="66"/>
      <c r="U555" s="66"/>
    </row>
    <row r="556" spans="3:21" ht="22.5" customHeight="1" x14ac:dyDescent="0.25">
      <c r="C556" s="66" t="s">
        <v>1710</v>
      </c>
      <c r="D556" s="66" t="s">
        <v>774</v>
      </c>
      <c r="E556" s="66"/>
      <c r="F556" s="66"/>
      <c r="G556" s="78"/>
      <c r="H556" s="66"/>
      <c r="I556" s="66" t="s">
        <v>2123</v>
      </c>
      <c r="J556" s="66"/>
      <c r="K556" s="78"/>
      <c r="L556" s="66"/>
      <c r="M556" s="66"/>
      <c r="N556" s="66"/>
      <c r="O556" s="66"/>
      <c r="P556" s="66"/>
      <c r="Q556" s="76" t="s">
        <v>2595</v>
      </c>
      <c r="R556" s="76"/>
      <c r="S556" s="66"/>
      <c r="T556" s="66"/>
      <c r="U556" s="66"/>
    </row>
    <row r="557" spans="3:21" ht="22.5" customHeight="1" x14ac:dyDescent="0.25">
      <c r="C557" s="66" t="s">
        <v>1711</v>
      </c>
      <c r="D557" s="66" t="s">
        <v>775</v>
      </c>
      <c r="E557" s="66"/>
      <c r="F557" s="66"/>
      <c r="G557" s="78"/>
      <c r="H557" s="66"/>
      <c r="I557" s="66" t="s">
        <v>2123</v>
      </c>
      <c r="J557" s="66"/>
      <c r="K557" s="78"/>
      <c r="L557" s="66"/>
      <c r="M557" s="66"/>
      <c r="N557" s="66"/>
      <c r="O557" s="66"/>
      <c r="P557" s="66"/>
      <c r="Q557" s="76" t="s">
        <v>2596</v>
      </c>
      <c r="R557" s="76"/>
      <c r="S557" s="66"/>
      <c r="T557" s="66"/>
      <c r="U557" s="66"/>
    </row>
    <row r="558" spans="3:21" ht="22.5" customHeight="1" x14ac:dyDescent="0.25">
      <c r="C558" s="66" t="s">
        <v>1712</v>
      </c>
      <c r="D558" s="66" t="s">
        <v>776</v>
      </c>
      <c r="E558" s="66"/>
      <c r="F558" s="66"/>
      <c r="G558" s="78"/>
      <c r="H558" s="66"/>
      <c r="I558" s="66" t="s">
        <v>2123</v>
      </c>
      <c r="J558" s="66"/>
      <c r="K558" s="78"/>
      <c r="L558" s="66"/>
      <c r="M558" s="66"/>
      <c r="N558" s="66"/>
      <c r="O558" s="66"/>
      <c r="P558" s="66"/>
      <c r="Q558" s="76" t="s">
        <v>2597</v>
      </c>
      <c r="R558" s="76"/>
      <c r="S558" s="66"/>
      <c r="T558" s="66"/>
      <c r="U558" s="66"/>
    </row>
    <row r="559" spans="3:21" ht="22.5" customHeight="1" x14ac:dyDescent="0.25">
      <c r="C559" s="66" t="s">
        <v>1713</v>
      </c>
      <c r="D559" s="66" t="s">
        <v>777</v>
      </c>
      <c r="E559" s="66"/>
      <c r="F559" s="66"/>
      <c r="G559" s="78"/>
      <c r="H559" s="66"/>
      <c r="I559" s="66" t="s">
        <v>2123</v>
      </c>
      <c r="J559" s="66"/>
      <c r="K559" s="78"/>
      <c r="L559" s="66"/>
      <c r="M559" s="66"/>
      <c r="N559" s="66"/>
      <c r="O559" s="66"/>
      <c r="P559" s="66"/>
      <c r="Q559" s="76" t="s">
        <v>2598</v>
      </c>
      <c r="R559" s="76"/>
      <c r="S559" s="66"/>
      <c r="T559" s="66"/>
      <c r="U559" s="66"/>
    </row>
    <row r="560" spans="3:21" ht="22.5" customHeight="1" x14ac:dyDescent="0.25">
      <c r="C560" s="66" t="s">
        <v>1714</v>
      </c>
      <c r="D560" s="66" t="s">
        <v>778</v>
      </c>
      <c r="E560" s="66"/>
      <c r="F560" s="66"/>
      <c r="G560" s="78"/>
      <c r="H560" s="66"/>
      <c r="I560" s="66" t="s">
        <v>2123</v>
      </c>
      <c r="J560" s="66"/>
      <c r="K560" s="78"/>
      <c r="L560" s="66"/>
      <c r="M560" s="66"/>
      <c r="N560" s="66"/>
      <c r="O560" s="66"/>
      <c r="P560" s="66"/>
      <c r="Q560" s="76" t="s">
        <v>2270</v>
      </c>
      <c r="R560" s="76"/>
      <c r="S560" s="66"/>
      <c r="T560" s="66"/>
      <c r="U560" s="66"/>
    </row>
    <row r="561" spans="3:21" ht="22.5" customHeight="1" x14ac:dyDescent="0.25">
      <c r="C561" s="66" t="s">
        <v>1715</v>
      </c>
      <c r="D561" s="66" t="s">
        <v>779</v>
      </c>
      <c r="E561" s="66"/>
      <c r="F561" s="66"/>
      <c r="G561" s="78"/>
      <c r="H561" s="66"/>
      <c r="I561" s="66" t="s">
        <v>2123</v>
      </c>
      <c r="J561" s="66"/>
      <c r="K561" s="78"/>
      <c r="L561" s="66"/>
      <c r="M561" s="66"/>
      <c r="N561" s="66"/>
      <c r="O561" s="66"/>
      <c r="P561" s="66"/>
      <c r="Q561" s="76" t="s">
        <v>2599</v>
      </c>
      <c r="R561" s="76"/>
      <c r="S561" s="66"/>
      <c r="T561" s="66"/>
      <c r="U561" s="66"/>
    </row>
    <row r="562" spans="3:21" ht="22.5" customHeight="1" x14ac:dyDescent="0.25">
      <c r="C562" s="66" t="s">
        <v>1716</v>
      </c>
      <c r="D562" s="66" t="s">
        <v>780</v>
      </c>
      <c r="E562" s="66"/>
      <c r="F562" s="66"/>
      <c r="G562" s="78"/>
      <c r="H562" s="66"/>
      <c r="I562" s="66" t="s">
        <v>2123</v>
      </c>
      <c r="J562" s="66"/>
      <c r="K562" s="78"/>
      <c r="L562" s="66"/>
      <c r="M562" s="66"/>
      <c r="N562" s="66"/>
      <c r="O562" s="66"/>
      <c r="P562" s="66"/>
      <c r="Q562" s="76" t="s">
        <v>2600</v>
      </c>
      <c r="R562" s="76"/>
      <c r="S562" s="66"/>
      <c r="T562" s="66"/>
      <c r="U562" s="66"/>
    </row>
    <row r="563" spans="3:21" ht="22.5" customHeight="1" x14ac:dyDescent="0.25">
      <c r="C563" s="66" t="s">
        <v>1717</v>
      </c>
      <c r="D563" s="66" t="s">
        <v>781</v>
      </c>
      <c r="E563" s="66"/>
      <c r="F563" s="66"/>
      <c r="G563" s="78"/>
      <c r="H563" s="66"/>
      <c r="I563" s="66" t="s">
        <v>2123</v>
      </c>
      <c r="J563" s="66"/>
      <c r="K563" s="78"/>
      <c r="L563" s="66"/>
      <c r="M563" s="66"/>
      <c r="N563" s="66"/>
      <c r="O563" s="66"/>
      <c r="P563" s="66"/>
      <c r="Q563" s="76" t="s">
        <v>2601</v>
      </c>
      <c r="R563" s="76"/>
      <c r="S563" s="66"/>
      <c r="T563" s="66"/>
      <c r="U563" s="66"/>
    </row>
    <row r="564" spans="3:21" ht="22.5" customHeight="1" x14ac:dyDescent="0.25">
      <c r="C564" s="66" t="s">
        <v>1718</v>
      </c>
      <c r="D564" s="66" t="s">
        <v>782</v>
      </c>
      <c r="E564" s="66"/>
      <c r="F564" s="66"/>
      <c r="G564" s="78"/>
      <c r="H564" s="66"/>
      <c r="I564" s="66" t="s">
        <v>2123</v>
      </c>
      <c r="J564" s="66"/>
      <c r="K564" s="78"/>
      <c r="L564" s="66"/>
      <c r="M564" s="66"/>
      <c r="N564" s="66"/>
      <c r="O564" s="66"/>
      <c r="P564" s="66"/>
      <c r="Q564" s="76" t="s">
        <v>2602</v>
      </c>
      <c r="R564" s="76"/>
      <c r="S564" s="66"/>
      <c r="T564" s="66"/>
      <c r="U564" s="66"/>
    </row>
    <row r="565" spans="3:21" ht="22.5" customHeight="1" x14ac:dyDescent="0.25">
      <c r="C565" s="66" t="s">
        <v>1719</v>
      </c>
      <c r="D565" s="66" t="s">
        <v>783</v>
      </c>
      <c r="E565" s="66"/>
      <c r="F565" s="66"/>
      <c r="G565" s="78"/>
      <c r="H565" s="66"/>
      <c r="I565" s="66" t="s">
        <v>2123</v>
      </c>
      <c r="J565" s="66"/>
      <c r="K565" s="78"/>
      <c r="L565" s="66"/>
      <c r="M565" s="66"/>
      <c r="N565" s="66"/>
      <c r="O565" s="66"/>
      <c r="P565" s="66"/>
      <c r="Q565" s="76" t="s">
        <v>2603</v>
      </c>
      <c r="R565" s="76"/>
      <c r="S565" s="66"/>
      <c r="T565" s="66"/>
      <c r="U565" s="66"/>
    </row>
    <row r="566" spans="3:21" ht="22.5" customHeight="1" x14ac:dyDescent="0.25">
      <c r="C566" s="66" t="s">
        <v>1720</v>
      </c>
      <c r="D566" s="66" t="s">
        <v>784</v>
      </c>
      <c r="E566" s="66"/>
      <c r="F566" s="66"/>
      <c r="G566" s="78"/>
      <c r="H566" s="66"/>
      <c r="I566" s="66" t="s">
        <v>2123</v>
      </c>
      <c r="J566" s="66"/>
      <c r="K566" s="78"/>
      <c r="L566" s="66"/>
      <c r="M566" s="66"/>
      <c r="N566" s="66"/>
      <c r="O566" s="66"/>
      <c r="P566" s="66"/>
      <c r="Q566" s="76" t="s">
        <v>2604</v>
      </c>
      <c r="R566" s="76"/>
      <c r="S566" s="66"/>
      <c r="T566" s="66"/>
      <c r="U566" s="66"/>
    </row>
    <row r="567" spans="3:21" ht="22.5" customHeight="1" x14ac:dyDescent="0.25">
      <c r="C567" s="66" t="s">
        <v>1721</v>
      </c>
      <c r="D567" s="66" t="s">
        <v>785</v>
      </c>
      <c r="E567" s="66"/>
      <c r="F567" s="66"/>
      <c r="G567" s="78"/>
      <c r="H567" s="66"/>
      <c r="I567" s="66" t="s">
        <v>2123</v>
      </c>
      <c r="J567" s="66"/>
      <c r="K567" s="78"/>
      <c r="L567" s="66"/>
      <c r="M567" s="66"/>
      <c r="N567" s="66"/>
      <c r="O567" s="66"/>
      <c r="P567" s="66"/>
      <c r="Q567" s="76" t="s">
        <v>2605</v>
      </c>
      <c r="R567" s="76"/>
      <c r="S567" s="66"/>
      <c r="T567" s="66"/>
      <c r="U567" s="66"/>
    </row>
    <row r="568" spans="3:21" ht="22.5" customHeight="1" x14ac:dyDescent="0.25">
      <c r="C568" s="66" t="s">
        <v>1722</v>
      </c>
      <c r="D568" s="66" t="s">
        <v>786</v>
      </c>
      <c r="E568" s="66"/>
      <c r="F568" s="66"/>
      <c r="G568" s="78"/>
      <c r="H568" s="66"/>
      <c r="I568" s="66" t="s">
        <v>2123</v>
      </c>
      <c r="J568" s="66"/>
      <c r="K568" s="78"/>
      <c r="L568" s="66"/>
      <c r="M568" s="66"/>
      <c r="N568" s="66"/>
      <c r="O568" s="66"/>
      <c r="P568" s="66"/>
      <c r="Q568" s="76" t="s">
        <v>2606</v>
      </c>
      <c r="R568" s="76"/>
      <c r="S568" s="66"/>
      <c r="T568" s="66"/>
      <c r="U568" s="66"/>
    </row>
    <row r="569" spans="3:21" ht="22.5" customHeight="1" x14ac:dyDescent="0.25">
      <c r="C569" s="66" t="s">
        <v>1723</v>
      </c>
      <c r="D569" s="66" t="s">
        <v>787</v>
      </c>
      <c r="E569" s="66"/>
      <c r="F569" s="66"/>
      <c r="G569" s="78"/>
      <c r="H569" s="66"/>
      <c r="I569" s="66" t="s">
        <v>2123</v>
      </c>
      <c r="J569" s="66"/>
      <c r="K569" s="78"/>
      <c r="L569" s="66"/>
      <c r="M569" s="66"/>
      <c r="N569" s="66"/>
      <c r="O569" s="66"/>
      <c r="P569" s="66"/>
      <c r="Q569" s="76" t="s">
        <v>2607</v>
      </c>
      <c r="R569" s="76"/>
      <c r="S569" s="66"/>
      <c r="T569" s="66"/>
      <c r="U569" s="66"/>
    </row>
    <row r="570" spans="3:21" ht="22.5" customHeight="1" x14ac:dyDescent="0.25">
      <c r="C570" s="66" t="s">
        <v>1724</v>
      </c>
      <c r="D570" s="66" t="s">
        <v>788</v>
      </c>
      <c r="E570" s="66"/>
      <c r="F570" s="66"/>
      <c r="G570" s="78"/>
      <c r="H570" s="66"/>
      <c r="I570" s="66" t="s">
        <v>2123</v>
      </c>
      <c r="J570" s="66"/>
      <c r="K570" s="78"/>
      <c r="L570" s="66"/>
      <c r="M570" s="66"/>
      <c r="N570" s="66"/>
      <c r="O570" s="66"/>
      <c r="P570" s="66"/>
      <c r="Q570" s="76" t="s">
        <v>2608</v>
      </c>
      <c r="R570" s="76"/>
      <c r="S570" s="66"/>
      <c r="T570" s="66"/>
      <c r="U570" s="66"/>
    </row>
    <row r="571" spans="3:21" ht="22.5" customHeight="1" x14ac:dyDescent="0.25">
      <c r="C571" s="66" t="s">
        <v>1725</v>
      </c>
      <c r="D571" s="66" t="s">
        <v>789</v>
      </c>
      <c r="E571" s="66"/>
      <c r="F571" s="66"/>
      <c r="G571" s="78"/>
      <c r="H571" s="66"/>
      <c r="I571" s="66" t="s">
        <v>2123</v>
      </c>
      <c r="J571" s="66"/>
      <c r="K571" s="78"/>
      <c r="L571" s="66"/>
      <c r="M571" s="66"/>
      <c r="N571" s="66"/>
      <c r="O571" s="66"/>
      <c r="P571" s="66"/>
      <c r="Q571" s="76" t="s">
        <v>2609</v>
      </c>
      <c r="R571" s="76"/>
      <c r="S571" s="66"/>
      <c r="T571" s="66"/>
      <c r="U571" s="66"/>
    </row>
    <row r="572" spans="3:21" ht="22.5" customHeight="1" x14ac:dyDescent="0.25">
      <c r="C572" s="66" t="s">
        <v>1726</v>
      </c>
      <c r="D572" s="66" t="s">
        <v>790</v>
      </c>
      <c r="E572" s="66"/>
      <c r="F572" s="66"/>
      <c r="G572" s="78"/>
      <c r="H572" s="66"/>
      <c r="I572" s="66" t="s">
        <v>2123</v>
      </c>
      <c r="J572" s="66"/>
      <c r="K572" s="78"/>
      <c r="L572" s="66"/>
      <c r="M572" s="66"/>
      <c r="N572" s="66"/>
      <c r="O572" s="66"/>
      <c r="P572" s="66"/>
      <c r="Q572" s="76" t="s">
        <v>2312</v>
      </c>
      <c r="R572" s="76"/>
      <c r="S572" s="66"/>
      <c r="T572" s="66"/>
      <c r="U572" s="66"/>
    </row>
    <row r="573" spans="3:21" ht="22.5" customHeight="1" x14ac:dyDescent="0.25">
      <c r="C573" s="66" t="s">
        <v>1727</v>
      </c>
      <c r="D573" s="66" t="s">
        <v>791</v>
      </c>
      <c r="E573" s="66"/>
      <c r="F573" s="66"/>
      <c r="G573" s="78"/>
      <c r="H573" s="66"/>
      <c r="I573" s="66" t="s">
        <v>2123</v>
      </c>
      <c r="J573" s="66"/>
      <c r="K573" s="78"/>
      <c r="L573" s="66"/>
      <c r="M573" s="66"/>
      <c r="N573" s="66"/>
      <c r="O573" s="66"/>
      <c r="P573" s="66"/>
      <c r="Q573" s="76" t="s">
        <v>2610</v>
      </c>
      <c r="R573" s="76"/>
      <c r="S573" s="66"/>
      <c r="T573" s="66"/>
      <c r="U573" s="66"/>
    </row>
    <row r="574" spans="3:21" ht="22.5" customHeight="1" x14ac:dyDescent="0.25">
      <c r="C574" s="66" t="s">
        <v>1728</v>
      </c>
      <c r="D574" s="66" t="s">
        <v>792</v>
      </c>
      <c r="E574" s="66"/>
      <c r="F574" s="66"/>
      <c r="G574" s="78"/>
      <c r="H574" s="66"/>
      <c r="I574" s="66" t="s">
        <v>2123</v>
      </c>
      <c r="J574" s="66"/>
      <c r="K574" s="78"/>
      <c r="L574" s="66"/>
      <c r="M574" s="66"/>
      <c r="N574" s="66"/>
      <c r="O574" s="66"/>
      <c r="P574" s="66"/>
      <c r="Q574" s="76" t="s">
        <v>2348</v>
      </c>
      <c r="R574" s="76"/>
      <c r="S574" s="66"/>
      <c r="T574" s="66"/>
      <c r="U574" s="66"/>
    </row>
    <row r="575" spans="3:21" ht="22.5" customHeight="1" x14ac:dyDescent="0.25">
      <c r="C575" s="66" t="s">
        <v>1729</v>
      </c>
      <c r="D575" s="66" t="s">
        <v>793</v>
      </c>
      <c r="E575" s="66"/>
      <c r="F575" s="66"/>
      <c r="G575" s="78"/>
      <c r="H575" s="66"/>
      <c r="I575" s="66" t="s">
        <v>2123</v>
      </c>
      <c r="J575" s="66"/>
      <c r="K575" s="78"/>
      <c r="L575" s="66"/>
      <c r="M575" s="66"/>
      <c r="N575" s="66"/>
      <c r="O575" s="66"/>
      <c r="P575" s="66"/>
      <c r="Q575" s="76" t="s">
        <v>2611</v>
      </c>
      <c r="R575" s="76"/>
      <c r="S575" s="66"/>
      <c r="T575" s="66"/>
      <c r="U575" s="66"/>
    </row>
    <row r="576" spans="3:21" ht="22.5" customHeight="1" x14ac:dyDescent="0.25">
      <c r="C576" s="66" t="s">
        <v>1730</v>
      </c>
      <c r="D576" s="66" t="s">
        <v>794</v>
      </c>
      <c r="E576" s="66"/>
      <c r="F576" s="66"/>
      <c r="G576" s="78"/>
      <c r="H576" s="66"/>
      <c r="I576" s="66" t="s">
        <v>2123</v>
      </c>
      <c r="J576" s="66"/>
      <c r="K576" s="78"/>
      <c r="L576" s="66"/>
      <c r="M576" s="66"/>
      <c r="N576" s="66"/>
      <c r="O576" s="66"/>
      <c r="P576" s="66"/>
      <c r="Q576" s="76" t="s">
        <v>2289</v>
      </c>
      <c r="R576" s="76"/>
      <c r="S576" s="66"/>
      <c r="T576" s="66"/>
      <c r="U576" s="66"/>
    </row>
    <row r="577" spans="3:21" ht="22.5" customHeight="1" x14ac:dyDescent="0.25">
      <c r="C577" s="66" t="s">
        <v>1731</v>
      </c>
      <c r="D577" s="66" t="s">
        <v>795</v>
      </c>
      <c r="E577" s="66"/>
      <c r="F577" s="66"/>
      <c r="G577" s="78"/>
      <c r="H577" s="66"/>
      <c r="I577" s="66" t="s">
        <v>2123</v>
      </c>
      <c r="J577" s="66"/>
      <c r="K577" s="78"/>
      <c r="L577" s="66"/>
      <c r="M577" s="66"/>
      <c r="N577" s="66"/>
      <c r="O577" s="66"/>
      <c r="P577" s="66"/>
      <c r="Q577" s="76" t="s">
        <v>2503</v>
      </c>
      <c r="R577" s="76"/>
      <c r="S577" s="66"/>
      <c r="T577" s="66"/>
      <c r="U577" s="66"/>
    </row>
    <row r="578" spans="3:21" ht="22.5" customHeight="1" x14ac:dyDescent="0.25">
      <c r="C578" s="66" t="s">
        <v>1732</v>
      </c>
      <c r="D578" s="66" t="s">
        <v>796</v>
      </c>
      <c r="E578" s="66"/>
      <c r="F578" s="66"/>
      <c r="G578" s="78"/>
      <c r="H578" s="66"/>
      <c r="I578" s="66" t="s">
        <v>2123</v>
      </c>
      <c r="J578" s="66"/>
      <c r="K578" s="78"/>
      <c r="L578" s="66"/>
      <c r="M578" s="66"/>
      <c r="N578" s="66"/>
      <c r="O578" s="66"/>
      <c r="P578" s="66"/>
      <c r="Q578" s="76" t="s">
        <v>2612</v>
      </c>
      <c r="R578" s="76"/>
      <c r="S578" s="66"/>
      <c r="T578" s="66"/>
      <c r="U578" s="66"/>
    </row>
    <row r="579" spans="3:21" ht="22.5" customHeight="1" x14ac:dyDescent="0.25">
      <c r="C579" s="66" t="s">
        <v>1733</v>
      </c>
      <c r="D579" s="66" t="s">
        <v>797</v>
      </c>
      <c r="E579" s="66"/>
      <c r="F579" s="66"/>
      <c r="G579" s="78"/>
      <c r="H579" s="66"/>
      <c r="I579" s="66" t="s">
        <v>2123</v>
      </c>
      <c r="J579" s="66"/>
      <c r="K579" s="78"/>
      <c r="L579" s="66"/>
      <c r="M579" s="66"/>
      <c r="N579" s="66"/>
      <c r="O579" s="66"/>
      <c r="P579" s="66"/>
      <c r="Q579" s="76" t="s">
        <v>2397</v>
      </c>
      <c r="R579" s="76"/>
      <c r="S579" s="66"/>
      <c r="T579" s="66"/>
      <c r="U579" s="66"/>
    </row>
    <row r="580" spans="3:21" ht="22.5" customHeight="1" x14ac:dyDescent="0.25">
      <c r="C580" s="66" t="s">
        <v>1734</v>
      </c>
      <c r="D580" s="66" t="s">
        <v>798</v>
      </c>
      <c r="E580" s="66"/>
      <c r="F580" s="66"/>
      <c r="G580" s="78"/>
      <c r="H580" s="66"/>
      <c r="I580" s="66" t="s">
        <v>2123</v>
      </c>
      <c r="J580" s="66"/>
      <c r="K580" s="78"/>
      <c r="L580" s="66"/>
      <c r="M580" s="66"/>
      <c r="N580" s="66"/>
      <c r="O580" s="66"/>
      <c r="P580" s="66"/>
      <c r="Q580" s="76" t="s">
        <v>2416</v>
      </c>
      <c r="R580" s="76"/>
      <c r="S580" s="66"/>
      <c r="T580" s="66"/>
      <c r="U580" s="66"/>
    </row>
    <row r="581" spans="3:21" ht="22.5" customHeight="1" x14ac:dyDescent="0.25">
      <c r="C581" s="66" t="s">
        <v>1735</v>
      </c>
      <c r="D581" s="66" t="s">
        <v>799</v>
      </c>
      <c r="E581" s="66"/>
      <c r="F581" s="66"/>
      <c r="G581" s="78"/>
      <c r="H581" s="66"/>
      <c r="I581" s="66" t="s">
        <v>2123</v>
      </c>
      <c r="J581" s="66"/>
      <c r="K581" s="78"/>
      <c r="L581" s="66"/>
      <c r="M581" s="66"/>
      <c r="N581" s="66"/>
      <c r="O581" s="66"/>
      <c r="P581" s="66"/>
      <c r="Q581" s="76" t="s">
        <v>2613</v>
      </c>
      <c r="R581" s="76"/>
      <c r="S581" s="66"/>
      <c r="T581" s="66"/>
      <c r="U581" s="66"/>
    </row>
    <row r="582" spans="3:21" ht="22.5" customHeight="1" x14ac:dyDescent="0.25">
      <c r="C582" s="66" t="s">
        <v>1736</v>
      </c>
      <c r="D582" s="66" t="s">
        <v>800</v>
      </c>
      <c r="E582" s="66"/>
      <c r="F582" s="66"/>
      <c r="G582" s="78"/>
      <c r="H582" s="66"/>
      <c r="I582" s="66" t="s">
        <v>2123</v>
      </c>
      <c r="J582" s="66"/>
      <c r="K582" s="78"/>
      <c r="L582" s="66"/>
      <c r="M582" s="66"/>
      <c r="N582" s="66"/>
      <c r="O582" s="66"/>
      <c r="P582" s="66"/>
      <c r="Q582" s="76" t="s">
        <v>2489</v>
      </c>
      <c r="R582" s="76"/>
      <c r="S582" s="66"/>
      <c r="T582" s="66"/>
      <c r="U582" s="66"/>
    </row>
    <row r="583" spans="3:21" ht="22.5" customHeight="1" x14ac:dyDescent="0.25">
      <c r="C583" s="66" t="s">
        <v>1737</v>
      </c>
      <c r="D583" s="66" t="s">
        <v>801</v>
      </c>
      <c r="E583" s="66"/>
      <c r="F583" s="66"/>
      <c r="G583" s="78"/>
      <c r="H583" s="66"/>
      <c r="I583" s="66" t="s">
        <v>2123</v>
      </c>
      <c r="J583" s="66"/>
      <c r="K583" s="78"/>
      <c r="L583" s="66"/>
      <c r="M583" s="66"/>
      <c r="N583" s="66"/>
      <c r="O583" s="66"/>
      <c r="P583" s="66"/>
      <c r="Q583" s="76" t="s">
        <v>2614</v>
      </c>
      <c r="R583" s="76"/>
      <c r="S583" s="66"/>
      <c r="T583" s="66"/>
      <c r="U583" s="66"/>
    </row>
    <row r="584" spans="3:21" ht="22.5" customHeight="1" x14ac:dyDescent="0.25">
      <c r="C584" s="66" t="s">
        <v>1738</v>
      </c>
      <c r="D584" s="66" t="s">
        <v>802</v>
      </c>
      <c r="E584" s="66"/>
      <c r="F584" s="66"/>
      <c r="G584" s="78"/>
      <c r="H584" s="66"/>
      <c r="I584" s="66" t="s">
        <v>2123</v>
      </c>
      <c r="J584" s="66"/>
      <c r="K584" s="78"/>
      <c r="L584" s="66"/>
      <c r="M584" s="66"/>
      <c r="N584" s="66"/>
      <c r="O584" s="66"/>
      <c r="P584" s="66"/>
      <c r="Q584" s="76" t="s">
        <v>2232</v>
      </c>
      <c r="R584" s="76"/>
      <c r="S584" s="66"/>
      <c r="T584" s="66"/>
      <c r="U584" s="66"/>
    </row>
    <row r="585" spans="3:21" ht="22.5" customHeight="1" x14ac:dyDescent="0.25">
      <c r="C585" s="66" t="s">
        <v>1739</v>
      </c>
      <c r="D585" s="66" t="s">
        <v>803</v>
      </c>
      <c r="E585" s="66"/>
      <c r="F585" s="66"/>
      <c r="G585" s="78"/>
      <c r="H585" s="66"/>
      <c r="I585" s="66" t="s">
        <v>2123</v>
      </c>
      <c r="J585" s="66"/>
      <c r="K585" s="78"/>
      <c r="L585" s="66"/>
      <c r="M585" s="66"/>
      <c r="N585" s="66"/>
      <c r="O585" s="66"/>
      <c r="P585" s="66"/>
      <c r="Q585" s="76" t="s">
        <v>2480</v>
      </c>
      <c r="R585" s="76"/>
      <c r="S585" s="66"/>
      <c r="T585" s="66"/>
      <c r="U585" s="66"/>
    </row>
    <row r="586" spans="3:21" ht="22.5" customHeight="1" x14ac:dyDescent="0.25">
      <c r="C586" s="66" t="s">
        <v>1740</v>
      </c>
      <c r="D586" s="66" t="s">
        <v>804</v>
      </c>
      <c r="E586" s="66"/>
      <c r="F586" s="66"/>
      <c r="G586" s="78"/>
      <c r="H586" s="66"/>
      <c r="I586" s="66" t="s">
        <v>2123</v>
      </c>
      <c r="J586" s="66"/>
      <c r="K586" s="78"/>
      <c r="L586" s="66"/>
      <c r="M586" s="66"/>
      <c r="N586" s="66"/>
      <c r="O586" s="66"/>
      <c r="P586" s="66"/>
      <c r="Q586" s="76" t="s">
        <v>2615</v>
      </c>
      <c r="R586" s="76"/>
      <c r="S586" s="66"/>
      <c r="T586" s="66"/>
      <c r="U586" s="66"/>
    </row>
    <row r="587" spans="3:21" ht="22.5" customHeight="1" x14ac:dyDescent="0.25">
      <c r="C587" s="66" t="s">
        <v>1741</v>
      </c>
      <c r="D587" s="66" t="s">
        <v>805</v>
      </c>
      <c r="E587" s="66"/>
      <c r="F587" s="66"/>
      <c r="G587" s="78"/>
      <c r="H587" s="66"/>
      <c r="I587" s="66" t="s">
        <v>2123</v>
      </c>
      <c r="J587" s="66"/>
      <c r="K587" s="78"/>
      <c r="L587" s="66"/>
      <c r="M587" s="66"/>
      <c r="N587" s="66"/>
      <c r="O587" s="66"/>
      <c r="P587" s="66"/>
      <c r="Q587" s="76" t="s">
        <v>2616</v>
      </c>
      <c r="R587" s="76"/>
      <c r="S587" s="66"/>
      <c r="T587" s="66"/>
      <c r="U587" s="66"/>
    </row>
    <row r="588" spans="3:21" ht="22.5" customHeight="1" x14ac:dyDescent="0.25">
      <c r="C588" s="66" t="s">
        <v>1742</v>
      </c>
      <c r="D588" s="66" t="s">
        <v>806</v>
      </c>
      <c r="E588" s="66"/>
      <c r="F588" s="66"/>
      <c r="G588" s="78"/>
      <c r="H588" s="66"/>
      <c r="I588" s="66" t="s">
        <v>2123</v>
      </c>
      <c r="J588" s="66"/>
      <c r="K588" s="78"/>
      <c r="L588" s="66"/>
      <c r="M588" s="66"/>
      <c r="N588" s="66"/>
      <c r="O588" s="66"/>
      <c r="P588" s="66"/>
      <c r="Q588" s="76" t="s">
        <v>2617</v>
      </c>
      <c r="R588" s="76"/>
      <c r="S588" s="66"/>
      <c r="T588" s="66"/>
      <c r="U588" s="66"/>
    </row>
    <row r="589" spans="3:21" ht="22.5" customHeight="1" x14ac:dyDescent="0.25">
      <c r="C589" s="66" t="s">
        <v>1743</v>
      </c>
      <c r="D589" s="66" t="s">
        <v>807</v>
      </c>
      <c r="E589" s="66"/>
      <c r="F589" s="66"/>
      <c r="G589" s="78"/>
      <c r="H589" s="66"/>
      <c r="I589" s="66" t="s">
        <v>2123</v>
      </c>
      <c r="J589" s="66"/>
      <c r="K589" s="78"/>
      <c r="L589" s="66"/>
      <c r="M589" s="66"/>
      <c r="N589" s="66"/>
      <c r="O589" s="66"/>
      <c r="P589" s="66"/>
      <c r="Q589" s="76" t="s">
        <v>2291</v>
      </c>
      <c r="R589" s="76"/>
      <c r="S589" s="66"/>
      <c r="T589" s="66"/>
      <c r="U589" s="66"/>
    </row>
    <row r="590" spans="3:21" ht="22.5" customHeight="1" x14ac:dyDescent="0.25">
      <c r="C590" s="66" t="s">
        <v>1744</v>
      </c>
      <c r="D590" s="66" t="s">
        <v>808</v>
      </c>
      <c r="E590" s="66"/>
      <c r="F590" s="66"/>
      <c r="G590" s="78"/>
      <c r="H590" s="66"/>
      <c r="I590" s="66" t="s">
        <v>2123</v>
      </c>
      <c r="J590" s="66"/>
      <c r="K590" s="78"/>
      <c r="L590" s="66"/>
      <c r="M590" s="66"/>
      <c r="N590" s="66"/>
      <c r="O590" s="66"/>
      <c r="P590" s="66"/>
      <c r="Q590" s="76" t="s">
        <v>2618</v>
      </c>
      <c r="R590" s="76"/>
      <c r="S590" s="66"/>
      <c r="T590" s="66"/>
      <c r="U590" s="66"/>
    </row>
    <row r="591" spans="3:21" ht="22.5" customHeight="1" x14ac:dyDescent="0.25">
      <c r="C591" s="66" t="s">
        <v>1745</v>
      </c>
      <c r="D591" s="66" t="s">
        <v>809</v>
      </c>
      <c r="E591" s="66"/>
      <c r="F591" s="66"/>
      <c r="G591" s="78"/>
      <c r="H591" s="66"/>
      <c r="I591" s="66" t="s">
        <v>2125</v>
      </c>
      <c r="J591" s="66"/>
      <c r="K591" s="78"/>
      <c r="L591" s="66"/>
      <c r="M591" s="66"/>
      <c r="N591" s="66"/>
      <c r="O591" s="66"/>
      <c r="P591" s="66"/>
      <c r="Q591" s="76" t="s">
        <v>2619</v>
      </c>
      <c r="R591" s="76"/>
      <c r="S591" s="66"/>
      <c r="T591" s="66"/>
      <c r="U591" s="66"/>
    </row>
    <row r="592" spans="3:21" ht="22.5" customHeight="1" x14ac:dyDescent="0.25">
      <c r="C592" s="66" t="s">
        <v>1746</v>
      </c>
      <c r="D592" s="66" t="s">
        <v>810</v>
      </c>
      <c r="E592" s="66"/>
      <c r="F592" s="66"/>
      <c r="G592" s="78"/>
      <c r="H592" s="66"/>
      <c r="I592" s="66" t="s">
        <v>2125</v>
      </c>
      <c r="J592" s="66"/>
      <c r="K592" s="78"/>
      <c r="L592" s="66"/>
      <c r="M592" s="66"/>
      <c r="N592" s="66"/>
      <c r="O592" s="66"/>
      <c r="P592" s="66"/>
      <c r="Q592" s="76" t="s">
        <v>2620</v>
      </c>
      <c r="R592" s="76"/>
      <c r="S592" s="66"/>
      <c r="T592" s="66"/>
      <c r="U592" s="66"/>
    </row>
    <row r="593" spans="3:21" ht="22.5" customHeight="1" x14ac:dyDescent="0.25">
      <c r="C593" s="66" t="s">
        <v>1747</v>
      </c>
      <c r="D593" s="66" t="s">
        <v>811</v>
      </c>
      <c r="E593" s="66"/>
      <c r="F593" s="66"/>
      <c r="G593" s="78"/>
      <c r="H593" s="66"/>
      <c r="I593" s="66" t="s">
        <v>2125</v>
      </c>
      <c r="J593" s="66"/>
      <c r="K593" s="78"/>
      <c r="L593" s="66"/>
      <c r="M593" s="66"/>
      <c r="N593" s="66"/>
      <c r="O593" s="66"/>
      <c r="P593" s="66"/>
      <c r="Q593" s="76" t="s">
        <v>2621</v>
      </c>
      <c r="R593" s="76"/>
      <c r="S593" s="66"/>
      <c r="T593" s="66"/>
      <c r="U593" s="66"/>
    </row>
    <row r="594" spans="3:21" ht="22.5" customHeight="1" x14ac:dyDescent="0.25">
      <c r="C594" s="66" t="s">
        <v>1748</v>
      </c>
      <c r="D594" s="66" t="s">
        <v>812</v>
      </c>
      <c r="E594" s="66"/>
      <c r="F594" s="66"/>
      <c r="G594" s="78"/>
      <c r="H594" s="66"/>
      <c r="I594" s="66" t="s">
        <v>2125</v>
      </c>
      <c r="J594" s="66"/>
      <c r="K594" s="78"/>
      <c r="L594" s="66"/>
      <c r="M594" s="66"/>
      <c r="N594" s="66"/>
      <c r="O594" s="66"/>
      <c r="P594" s="66"/>
      <c r="Q594" s="76" t="s">
        <v>2622</v>
      </c>
      <c r="R594" s="76"/>
      <c r="S594" s="66"/>
      <c r="T594" s="66"/>
      <c r="U594" s="66"/>
    </row>
    <row r="595" spans="3:21" ht="22.5" customHeight="1" x14ac:dyDescent="0.25">
      <c r="C595" s="66" t="s">
        <v>1749</v>
      </c>
      <c r="D595" s="66" t="s">
        <v>813</v>
      </c>
      <c r="E595" s="66"/>
      <c r="F595" s="66"/>
      <c r="G595" s="78"/>
      <c r="H595" s="66"/>
      <c r="I595" s="66" t="s">
        <v>2125</v>
      </c>
      <c r="J595" s="66"/>
      <c r="K595" s="78"/>
      <c r="L595" s="66"/>
      <c r="M595" s="66"/>
      <c r="N595" s="66"/>
      <c r="O595" s="66"/>
      <c r="P595" s="66"/>
      <c r="Q595" s="76" t="s">
        <v>2494</v>
      </c>
      <c r="R595" s="76"/>
      <c r="S595" s="66"/>
      <c r="T595" s="66"/>
      <c r="U595" s="66"/>
    </row>
    <row r="596" spans="3:21" ht="22.5" customHeight="1" x14ac:dyDescent="0.25">
      <c r="C596" s="66" t="s">
        <v>1750</v>
      </c>
      <c r="D596" s="66" t="s">
        <v>814</v>
      </c>
      <c r="E596" s="66"/>
      <c r="F596" s="66"/>
      <c r="G596" s="78"/>
      <c r="H596" s="66"/>
      <c r="I596" s="66" t="s">
        <v>2125</v>
      </c>
      <c r="J596" s="66"/>
      <c r="K596" s="78"/>
      <c r="L596" s="66"/>
      <c r="M596" s="66"/>
      <c r="N596" s="66"/>
      <c r="O596" s="66"/>
      <c r="P596" s="66"/>
      <c r="Q596" s="76" t="s">
        <v>2623</v>
      </c>
      <c r="R596" s="76"/>
      <c r="S596" s="66"/>
      <c r="T596" s="66"/>
      <c r="U596" s="66"/>
    </row>
    <row r="597" spans="3:21" ht="22.5" customHeight="1" x14ac:dyDescent="0.25">
      <c r="C597" s="66" t="s">
        <v>1751</v>
      </c>
      <c r="D597" s="66" t="s">
        <v>815</v>
      </c>
      <c r="E597" s="66"/>
      <c r="F597" s="66"/>
      <c r="G597" s="78"/>
      <c r="H597" s="66"/>
      <c r="I597" s="66" t="s">
        <v>2125</v>
      </c>
      <c r="J597" s="66"/>
      <c r="K597" s="78"/>
      <c r="L597" s="66"/>
      <c r="M597" s="66"/>
      <c r="N597" s="66"/>
      <c r="O597" s="66"/>
      <c r="P597" s="66"/>
      <c r="Q597" s="76" t="s">
        <v>2533</v>
      </c>
      <c r="R597" s="76"/>
      <c r="S597" s="66"/>
      <c r="T597" s="66"/>
      <c r="U597" s="66"/>
    </row>
    <row r="598" spans="3:21" ht="22.5" customHeight="1" x14ac:dyDescent="0.25">
      <c r="C598" s="66" t="s">
        <v>1752</v>
      </c>
      <c r="D598" s="66" t="s">
        <v>816</v>
      </c>
      <c r="E598" s="66"/>
      <c r="F598" s="66"/>
      <c r="G598" s="78"/>
      <c r="H598" s="66"/>
      <c r="I598" s="66" t="s">
        <v>2125</v>
      </c>
      <c r="J598" s="66"/>
      <c r="K598" s="78"/>
      <c r="L598" s="66"/>
      <c r="M598" s="66"/>
      <c r="N598" s="66"/>
      <c r="O598" s="66"/>
      <c r="P598" s="66"/>
      <c r="Q598" s="76" t="s">
        <v>2624</v>
      </c>
      <c r="R598" s="76"/>
      <c r="S598" s="66"/>
      <c r="T598" s="66"/>
      <c r="U598" s="66"/>
    </row>
    <row r="599" spans="3:21" ht="22.5" customHeight="1" x14ac:dyDescent="0.25">
      <c r="C599" s="66" t="s">
        <v>1753</v>
      </c>
      <c r="D599" s="66" t="s">
        <v>817</v>
      </c>
      <c r="E599" s="66"/>
      <c r="F599" s="66"/>
      <c r="G599" s="78"/>
      <c r="H599" s="66"/>
      <c r="I599" s="66" t="s">
        <v>2125</v>
      </c>
      <c r="J599" s="66"/>
      <c r="K599" s="78"/>
      <c r="L599" s="66"/>
      <c r="M599" s="66"/>
      <c r="N599" s="66"/>
      <c r="O599" s="66"/>
      <c r="P599" s="66"/>
      <c r="Q599" s="76" t="s">
        <v>2625</v>
      </c>
      <c r="R599" s="76"/>
      <c r="S599" s="66"/>
      <c r="T599" s="66"/>
      <c r="U599" s="66"/>
    </row>
    <row r="600" spans="3:21" ht="22.5" customHeight="1" x14ac:dyDescent="0.25">
      <c r="C600" s="66" t="s">
        <v>1754</v>
      </c>
      <c r="D600" s="66" t="s">
        <v>818</v>
      </c>
      <c r="E600" s="66"/>
      <c r="F600" s="66"/>
      <c r="G600" s="78"/>
      <c r="H600" s="66"/>
      <c r="I600" s="66" t="s">
        <v>2125</v>
      </c>
      <c r="J600" s="66"/>
      <c r="K600" s="78"/>
      <c r="L600" s="66"/>
      <c r="M600" s="66"/>
      <c r="N600" s="66"/>
      <c r="O600" s="66"/>
      <c r="P600" s="66"/>
      <c r="Q600" s="76" t="s">
        <v>2626</v>
      </c>
      <c r="R600" s="76"/>
      <c r="S600" s="66"/>
      <c r="T600" s="66"/>
      <c r="U600" s="66"/>
    </row>
    <row r="601" spans="3:21" ht="22.5" customHeight="1" x14ac:dyDescent="0.25">
      <c r="C601" s="66" t="s">
        <v>1755</v>
      </c>
      <c r="D601" s="66" t="s">
        <v>819</v>
      </c>
      <c r="E601" s="66"/>
      <c r="F601" s="66"/>
      <c r="G601" s="78"/>
      <c r="H601" s="66"/>
      <c r="I601" s="66" t="s">
        <v>2125</v>
      </c>
      <c r="J601" s="66"/>
      <c r="K601" s="78"/>
      <c r="L601" s="66"/>
      <c r="M601" s="66"/>
      <c r="N601" s="66"/>
      <c r="O601" s="66"/>
      <c r="P601" s="66"/>
      <c r="Q601" s="76" t="s">
        <v>2627</v>
      </c>
      <c r="R601" s="76"/>
      <c r="S601" s="66"/>
      <c r="T601" s="66"/>
      <c r="U601" s="66"/>
    </row>
    <row r="602" spans="3:21" ht="22.5" customHeight="1" x14ac:dyDescent="0.25">
      <c r="C602" s="66" t="s">
        <v>1756</v>
      </c>
      <c r="D602" s="66" t="s">
        <v>820</v>
      </c>
      <c r="E602" s="66"/>
      <c r="F602" s="66"/>
      <c r="G602" s="78"/>
      <c r="H602" s="66"/>
      <c r="I602" s="66" t="s">
        <v>2125</v>
      </c>
      <c r="J602" s="66"/>
      <c r="K602" s="78"/>
      <c r="L602" s="66"/>
      <c r="M602" s="66"/>
      <c r="N602" s="66"/>
      <c r="O602" s="66"/>
      <c r="P602" s="66"/>
      <c r="Q602" s="76" t="s">
        <v>2628</v>
      </c>
      <c r="R602" s="76"/>
      <c r="S602" s="66"/>
      <c r="T602" s="66"/>
      <c r="U602" s="66"/>
    </row>
    <row r="603" spans="3:21" ht="22.5" customHeight="1" x14ac:dyDescent="0.25">
      <c r="C603" s="66" t="s">
        <v>1757</v>
      </c>
      <c r="D603" s="66" t="s">
        <v>821</v>
      </c>
      <c r="E603" s="66"/>
      <c r="F603" s="66"/>
      <c r="G603" s="78"/>
      <c r="H603" s="66"/>
      <c r="I603" s="66" t="s">
        <v>2125</v>
      </c>
      <c r="J603" s="66"/>
      <c r="K603" s="78"/>
      <c r="L603" s="66"/>
      <c r="M603" s="66"/>
      <c r="N603" s="66"/>
      <c r="O603" s="66"/>
      <c r="P603" s="66"/>
      <c r="Q603" s="76" t="s">
        <v>2629</v>
      </c>
      <c r="R603" s="76"/>
      <c r="S603" s="66"/>
      <c r="T603" s="66"/>
      <c r="U603" s="66"/>
    </row>
    <row r="604" spans="3:21" ht="22.5" customHeight="1" x14ac:dyDescent="0.25">
      <c r="C604" s="66" t="s">
        <v>1758</v>
      </c>
      <c r="D604" s="66" t="s">
        <v>822</v>
      </c>
      <c r="E604" s="66"/>
      <c r="F604" s="66"/>
      <c r="G604" s="78"/>
      <c r="H604" s="66"/>
      <c r="I604" s="66" t="s">
        <v>2125</v>
      </c>
      <c r="J604" s="66"/>
      <c r="K604" s="78"/>
      <c r="L604" s="66"/>
      <c r="M604" s="66"/>
      <c r="N604" s="66"/>
      <c r="O604" s="66"/>
      <c r="P604" s="66"/>
      <c r="Q604" s="76" t="s">
        <v>2630</v>
      </c>
      <c r="R604" s="76"/>
      <c r="S604" s="66"/>
      <c r="T604" s="66"/>
      <c r="U604" s="66"/>
    </row>
    <row r="605" spans="3:21" ht="22.5" customHeight="1" x14ac:dyDescent="0.25">
      <c r="C605" s="66" t="s">
        <v>1759</v>
      </c>
      <c r="D605" s="66" t="s">
        <v>823</v>
      </c>
      <c r="E605" s="66"/>
      <c r="F605" s="66"/>
      <c r="G605" s="78"/>
      <c r="H605" s="66"/>
      <c r="I605" s="66" t="s">
        <v>2125</v>
      </c>
      <c r="J605" s="66"/>
      <c r="K605" s="78"/>
      <c r="L605" s="66"/>
      <c r="M605" s="66"/>
      <c r="N605" s="66"/>
      <c r="O605" s="66"/>
      <c r="P605" s="66"/>
      <c r="Q605" s="76" t="s">
        <v>2373</v>
      </c>
      <c r="R605" s="76"/>
      <c r="S605" s="66"/>
      <c r="T605" s="66"/>
      <c r="U605" s="66"/>
    </row>
    <row r="606" spans="3:21" ht="22.5" customHeight="1" x14ac:dyDescent="0.25">
      <c r="C606" s="66" t="s">
        <v>1760</v>
      </c>
      <c r="D606" s="66" t="s">
        <v>824</v>
      </c>
      <c r="E606" s="66"/>
      <c r="F606" s="66"/>
      <c r="G606" s="78"/>
      <c r="H606" s="66"/>
      <c r="I606" s="66" t="s">
        <v>2125</v>
      </c>
      <c r="J606" s="66"/>
      <c r="K606" s="78"/>
      <c r="L606" s="66"/>
      <c r="M606" s="66"/>
      <c r="N606" s="66"/>
      <c r="O606" s="66"/>
      <c r="P606" s="66"/>
      <c r="Q606" s="76" t="s">
        <v>2631</v>
      </c>
      <c r="R606" s="76"/>
      <c r="S606" s="66"/>
      <c r="T606" s="66"/>
      <c r="U606" s="66"/>
    </row>
    <row r="607" spans="3:21" ht="22.5" customHeight="1" x14ac:dyDescent="0.25">
      <c r="C607" s="66" t="s">
        <v>1761</v>
      </c>
      <c r="D607" s="66" t="s">
        <v>825</v>
      </c>
      <c r="E607" s="66"/>
      <c r="F607" s="66"/>
      <c r="G607" s="78"/>
      <c r="H607" s="66"/>
      <c r="I607" s="66" t="s">
        <v>2125</v>
      </c>
      <c r="J607" s="66"/>
      <c r="K607" s="78"/>
      <c r="L607" s="66"/>
      <c r="M607" s="66"/>
      <c r="N607" s="66"/>
      <c r="O607" s="66"/>
      <c r="P607" s="66"/>
      <c r="Q607" s="76" t="s">
        <v>2632</v>
      </c>
      <c r="R607" s="76"/>
      <c r="S607" s="66"/>
      <c r="T607" s="66"/>
      <c r="U607" s="66"/>
    </row>
    <row r="608" spans="3:21" ht="22.5" customHeight="1" x14ac:dyDescent="0.25">
      <c r="C608" s="66" t="s">
        <v>1762</v>
      </c>
      <c r="D608" s="66" t="s">
        <v>826</v>
      </c>
      <c r="E608" s="66"/>
      <c r="F608" s="66"/>
      <c r="G608" s="78"/>
      <c r="H608" s="66"/>
      <c r="I608" s="66" t="s">
        <v>2125</v>
      </c>
      <c r="J608" s="66"/>
      <c r="K608" s="78"/>
      <c r="L608" s="66"/>
      <c r="M608" s="66"/>
      <c r="N608" s="66"/>
      <c r="O608" s="66"/>
      <c r="P608" s="66"/>
      <c r="Q608" s="76"/>
      <c r="R608" s="76"/>
      <c r="S608" s="66"/>
      <c r="T608" s="66"/>
      <c r="U608" s="66"/>
    </row>
    <row r="609" spans="3:21" ht="22.5" customHeight="1" x14ac:dyDescent="0.25">
      <c r="C609" s="66" t="s">
        <v>1763</v>
      </c>
      <c r="D609" s="66" t="s">
        <v>827</v>
      </c>
      <c r="E609" s="66"/>
      <c r="F609" s="66"/>
      <c r="G609" s="78"/>
      <c r="H609" s="66"/>
      <c r="I609" s="66" t="s">
        <v>2125</v>
      </c>
      <c r="J609" s="66"/>
      <c r="K609" s="78"/>
      <c r="L609" s="66"/>
      <c r="M609" s="66"/>
      <c r="N609" s="66"/>
      <c r="O609" s="66"/>
      <c r="P609" s="66"/>
      <c r="Q609" s="76" t="s">
        <v>2633</v>
      </c>
      <c r="R609" s="76"/>
      <c r="S609" s="66"/>
      <c r="T609" s="66"/>
      <c r="U609" s="66"/>
    </row>
    <row r="610" spans="3:21" ht="22.5" customHeight="1" x14ac:dyDescent="0.25">
      <c r="C610" s="66" t="s">
        <v>1764</v>
      </c>
      <c r="D610" s="66" t="s">
        <v>828</v>
      </c>
      <c r="E610" s="66"/>
      <c r="F610" s="66"/>
      <c r="G610" s="78"/>
      <c r="H610" s="66"/>
      <c r="I610" s="66" t="s">
        <v>2125</v>
      </c>
      <c r="J610" s="66"/>
      <c r="K610" s="78"/>
      <c r="L610" s="66"/>
      <c r="M610" s="66"/>
      <c r="N610" s="66"/>
      <c r="O610" s="66"/>
      <c r="P610" s="66"/>
      <c r="Q610" s="76" t="s">
        <v>2634</v>
      </c>
      <c r="R610" s="76"/>
      <c r="S610" s="66"/>
      <c r="T610" s="66"/>
      <c r="U610" s="66"/>
    </row>
    <row r="611" spans="3:21" ht="22.5" customHeight="1" x14ac:dyDescent="0.25">
      <c r="C611" s="66" t="s">
        <v>1765</v>
      </c>
      <c r="D611" s="66" t="s">
        <v>829</v>
      </c>
      <c r="E611" s="66"/>
      <c r="F611" s="66"/>
      <c r="G611" s="78"/>
      <c r="H611" s="66"/>
      <c r="I611" s="66" t="s">
        <v>2125</v>
      </c>
      <c r="J611" s="66"/>
      <c r="K611" s="78"/>
      <c r="L611" s="66"/>
      <c r="M611" s="66"/>
      <c r="N611" s="66"/>
      <c r="O611" s="66"/>
      <c r="P611" s="66"/>
      <c r="Q611" s="76" t="s">
        <v>2635</v>
      </c>
      <c r="R611" s="76"/>
      <c r="S611" s="66"/>
      <c r="T611" s="66"/>
      <c r="U611" s="66"/>
    </row>
    <row r="612" spans="3:21" ht="22.5" customHeight="1" x14ac:dyDescent="0.25">
      <c r="C612" s="66" t="s">
        <v>1766</v>
      </c>
      <c r="D612" s="66" t="s">
        <v>830</v>
      </c>
      <c r="E612" s="66"/>
      <c r="F612" s="66"/>
      <c r="G612" s="78"/>
      <c r="H612" s="66"/>
      <c r="I612" s="66" t="s">
        <v>2125</v>
      </c>
      <c r="J612" s="66"/>
      <c r="K612" s="78"/>
      <c r="L612" s="66"/>
      <c r="M612" s="66"/>
      <c r="N612" s="66"/>
      <c r="O612" s="66"/>
      <c r="P612" s="66"/>
      <c r="Q612" s="76" t="s">
        <v>2636</v>
      </c>
      <c r="R612" s="76"/>
      <c r="S612" s="66"/>
      <c r="T612" s="66"/>
      <c r="U612" s="66"/>
    </row>
    <row r="613" spans="3:21" ht="22.5" customHeight="1" x14ac:dyDescent="0.25">
      <c r="C613" s="66" t="s">
        <v>1767</v>
      </c>
      <c r="D613" s="66" t="s">
        <v>831</v>
      </c>
      <c r="E613" s="66"/>
      <c r="F613" s="66"/>
      <c r="G613" s="78"/>
      <c r="H613" s="66"/>
      <c r="I613" s="66" t="s">
        <v>2125</v>
      </c>
      <c r="J613" s="66"/>
      <c r="K613" s="78"/>
      <c r="L613" s="66"/>
      <c r="M613" s="66"/>
      <c r="N613" s="66"/>
      <c r="O613" s="66"/>
      <c r="P613" s="66"/>
      <c r="Q613" s="76" t="s">
        <v>2637</v>
      </c>
      <c r="R613" s="76"/>
      <c r="S613" s="66"/>
      <c r="T613" s="66"/>
      <c r="U613" s="66"/>
    </row>
    <row r="614" spans="3:21" ht="22.5" customHeight="1" x14ac:dyDescent="0.25">
      <c r="C614" s="66" t="s">
        <v>1768</v>
      </c>
      <c r="D614" s="66" t="s">
        <v>832</v>
      </c>
      <c r="E614" s="66"/>
      <c r="F614" s="66"/>
      <c r="G614" s="78"/>
      <c r="H614" s="66"/>
      <c r="I614" s="66" t="s">
        <v>2125</v>
      </c>
      <c r="J614" s="66"/>
      <c r="K614" s="78"/>
      <c r="L614" s="66"/>
      <c r="M614" s="66"/>
      <c r="N614" s="66"/>
      <c r="O614" s="66"/>
      <c r="P614" s="66"/>
      <c r="Q614" s="76" t="s">
        <v>2638</v>
      </c>
      <c r="R614" s="76"/>
      <c r="S614" s="66"/>
      <c r="T614" s="66"/>
      <c r="U614" s="66"/>
    </row>
    <row r="615" spans="3:21" ht="22.5" customHeight="1" x14ac:dyDescent="0.25">
      <c r="C615" s="66" t="s">
        <v>1769</v>
      </c>
      <c r="D615" s="66" t="s">
        <v>833</v>
      </c>
      <c r="E615" s="66"/>
      <c r="F615" s="66"/>
      <c r="G615" s="78"/>
      <c r="H615" s="66"/>
      <c r="I615" s="66" t="s">
        <v>2125</v>
      </c>
      <c r="J615" s="66"/>
      <c r="K615" s="78"/>
      <c r="L615" s="66"/>
      <c r="M615" s="66"/>
      <c r="N615" s="66"/>
      <c r="O615" s="66"/>
      <c r="P615" s="66"/>
      <c r="Q615" s="76" t="s">
        <v>2639</v>
      </c>
      <c r="R615" s="76"/>
      <c r="S615" s="66"/>
      <c r="T615" s="66"/>
      <c r="U615" s="66"/>
    </row>
    <row r="616" spans="3:21" ht="22.5" customHeight="1" x14ac:dyDescent="0.25">
      <c r="C616" s="66" t="s">
        <v>1770</v>
      </c>
      <c r="D616" s="66" t="s">
        <v>834</v>
      </c>
      <c r="E616" s="66"/>
      <c r="F616" s="66"/>
      <c r="G616" s="78"/>
      <c r="H616" s="66"/>
      <c r="I616" s="66" t="s">
        <v>2125</v>
      </c>
      <c r="J616" s="66"/>
      <c r="K616" s="78"/>
      <c r="L616" s="66"/>
      <c r="M616" s="66"/>
      <c r="N616" s="66"/>
      <c r="O616" s="66"/>
      <c r="P616" s="66"/>
      <c r="Q616" s="76" t="s">
        <v>2640</v>
      </c>
      <c r="R616" s="76"/>
      <c r="S616" s="66"/>
      <c r="T616" s="66"/>
      <c r="U616" s="66"/>
    </row>
    <row r="617" spans="3:21" ht="22.5" customHeight="1" x14ac:dyDescent="0.25">
      <c r="C617" s="66" t="s">
        <v>1771</v>
      </c>
      <c r="D617" s="66" t="s">
        <v>835</v>
      </c>
      <c r="E617" s="66"/>
      <c r="F617" s="66"/>
      <c r="G617" s="78"/>
      <c r="H617" s="66"/>
      <c r="I617" s="66" t="s">
        <v>2125</v>
      </c>
      <c r="J617" s="66"/>
      <c r="K617" s="78"/>
      <c r="L617" s="66"/>
      <c r="M617" s="66"/>
      <c r="N617" s="66"/>
      <c r="O617" s="66"/>
      <c r="P617" s="66"/>
      <c r="Q617" s="76" t="s">
        <v>2641</v>
      </c>
      <c r="R617" s="76"/>
      <c r="S617" s="66"/>
      <c r="T617" s="66"/>
      <c r="U617" s="66"/>
    </row>
    <row r="618" spans="3:21" ht="22.5" customHeight="1" x14ac:dyDescent="0.25">
      <c r="C618" s="66" t="s">
        <v>1772</v>
      </c>
      <c r="D618" s="66" t="s">
        <v>836</v>
      </c>
      <c r="E618" s="66"/>
      <c r="F618" s="66"/>
      <c r="G618" s="78"/>
      <c r="H618" s="66"/>
      <c r="I618" s="66" t="s">
        <v>2125</v>
      </c>
      <c r="J618" s="66"/>
      <c r="K618" s="78"/>
      <c r="L618" s="66"/>
      <c r="M618" s="66"/>
      <c r="N618" s="66"/>
      <c r="O618" s="66"/>
      <c r="P618" s="66"/>
      <c r="Q618" s="76" t="s">
        <v>2642</v>
      </c>
      <c r="R618" s="76"/>
      <c r="S618" s="66"/>
      <c r="T618" s="66"/>
      <c r="U618" s="66"/>
    </row>
    <row r="619" spans="3:21" ht="22.5" customHeight="1" x14ac:dyDescent="0.25">
      <c r="C619" s="66" t="s">
        <v>1773</v>
      </c>
      <c r="D619" s="66" t="s">
        <v>837</v>
      </c>
      <c r="E619" s="66"/>
      <c r="F619" s="66"/>
      <c r="G619" s="78"/>
      <c r="H619" s="66"/>
      <c r="I619" s="66" t="s">
        <v>2125</v>
      </c>
      <c r="J619" s="66"/>
      <c r="K619" s="78"/>
      <c r="L619" s="66"/>
      <c r="M619" s="66"/>
      <c r="N619" s="66"/>
      <c r="O619" s="66"/>
      <c r="P619" s="66"/>
      <c r="Q619" s="76" t="s">
        <v>2643</v>
      </c>
      <c r="R619" s="76"/>
      <c r="S619" s="66"/>
      <c r="T619" s="66"/>
      <c r="U619" s="66"/>
    </row>
    <row r="620" spans="3:21" ht="22.5" customHeight="1" x14ac:dyDescent="0.25">
      <c r="C620" s="66" t="s">
        <v>1774</v>
      </c>
      <c r="D620" s="66" t="s">
        <v>838</v>
      </c>
      <c r="E620" s="66"/>
      <c r="F620" s="66"/>
      <c r="G620" s="78"/>
      <c r="H620" s="66"/>
      <c r="I620" s="66" t="s">
        <v>2125</v>
      </c>
      <c r="J620" s="66"/>
      <c r="K620" s="78"/>
      <c r="L620" s="66"/>
      <c r="M620" s="66"/>
      <c r="N620" s="66"/>
      <c r="O620" s="66"/>
      <c r="P620" s="66"/>
      <c r="Q620" s="76" t="s">
        <v>2246</v>
      </c>
      <c r="R620" s="76"/>
      <c r="S620" s="66"/>
      <c r="T620" s="66"/>
      <c r="U620" s="66"/>
    </row>
    <row r="621" spans="3:21" ht="22.5" customHeight="1" x14ac:dyDescent="0.25">
      <c r="C621" s="66" t="s">
        <v>1775</v>
      </c>
      <c r="D621" s="66" t="s">
        <v>839</v>
      </c>
      <c r="E621" s="66"/>
      <c r="F621" s="66"/>
      <c r="G621" s="78"/>
      <c r="H621" s="66"/>
      <c r="I621" s="66" t="s">
        <v>2125</v>
      </c>
      <c r="J621" s="66"/>
      <c r="K621" s="78"/>
      <c r="L621" s="66"/>
      <c r="M621" s="66"/>
      <c r="N621" s="66"/>
      <c r="O621" s="66"/>
      <c r="P621" s="66"/>
      <c r="Q621" s="76" t="s">
        <v>2644</v>
      </c>
      <c r="R621" s="76"/>
      <c r="S621" s="66"/>
      <c r="T621" s="66"/>
      <c r="U621" s="66"/>
    </row>
    <row r="622" spans="3:21" ht="22.5" customHeight="1" x14ac:dyDescent="0.25">
      <c r="C622" s="66" t="s">
        <v>1776</v>
      </c>
      <c r="D622" s="66" t="s">
        <v>840</v>
      </c>
      <c r="E622" s="66"/>
      <c r="F622" s="66"/>
      <c r="G622" s="78"/>
      <c r="H622" s="66"/>
      <c r="I622" s="66" t="s">
        <v>2125</v>
      </c>
      <c r="J622" s="66"/>
      <c r="K622" s="78"/>
      <c r="L622" s="66"/>
      <c r="M622" s="66"/>
      <c r="N622" s="66"/>
      <c r="O622" s="66"/>
      <c r="P622" s="66"/>
      <c r="Q622" s="76" t="s">
        <v>2438</v>
      </c>
      <c r="R622" s="76"/>
      <c r="S622" s="66"/>
      <c r="T622" s="66"/>
      <c r="U622" s="66"/>
    </row>
    <row r="623" spans="3:21" ht="22.5" customHeight="1" x14ac:dyDescent="0.25">
      <c r="C623" s="66" t="s">
        <v>1777</v>
      </c>
      <c r="D623" s="66" t="s">
        <v>841</v>
      </c>
      <c r="E623" s="66"/>
      <c r="F623" s="66"/>
      <c r="G623" s="78"/>
      <c r="H623" s="66"/>
      <c r="I623" s="66" t="s">
        <v>2125</v>
      </c>
      <c r="J623" s="66"/>
      <c r="K623" s="78"/>
      <c r="L623" s="66"/>
      <c r="M623" s="66"/>
      <c r="N623" s="66"/>
      <c r="O623" s="66"/>
      <c r="P623" s="66"/>
      <c r="Q623" s="76" t="s">
        <v>2645</v>
      </c>
      <c r="R623" s="76"/>
      <c r="S623" s="66"/>
      <c r="T623" s="66"/>
      <c r="U623" s="66"/>
    </row>
    <row r="624" spans="3:21" ht="22.5" customHeight="1" x14ac:dyDescent="0.25">
      <c r="C624" s="66" t="s">
        <v>1778</v>
      </c>
      <c r="D624" s="66" t="s">
        <v>842</v>
      </c>
      <c r="E624" s="66"/>
      <c r="F624" s="66"/>
      <c r="G624" s="78"/>
      <c r="H624" s="66"/>
      <c r="I624" s="66" t="s">
        <v>2125</v>
      </c>
      <c r="J624" s="66"/>
      <c r="K624" s="78"/>
      <c r="L624" s="66"/>
      <c r="M624" s="66"/>
      <c r="N624" s="66"/>
      <c r="O624" s="66"/>
      <c r="P624" s="66"/>
      <c r="Q624" s="76" t="s">
        <v>2646</v>
      </c>
      <c r="R624" s="76"/>
      <c r="S624" s="66"/>
      <c r="T624" s="66"/>
      <c r="U624" s="66"/>
    </row>
    <row r="625" spans="3:21" ht="22.5" customHeight="1" x14ac:dyDescent="0.25">
      <c r="C625" s="66" t="s">
        <v>1779</v>
      </c>
      <c r="D625" s="66" t="s">
        <v>843</v>
      </c>
      <c r="E625" s="66"/>
      <c r="F625" s="66"/>
      <c r="G625" s="78"/>
      <c r="H625" s="66"/>
      <c r="I625" s="66" t="s">
        <v>2125</v>
      </c>
      <c r="J625" s="66"/>
      <c r="K625" s="78"/>
      <c r="L625" s="66"/>
      <c r="M625" s="66"/>
      <c r="N625" s="66"/>
      <c r="O625" s="66"/>
      <c r="P625" s="66"/>
      <c r="Q625" s="76" t="s">
        <v>2647</v>
      </c>
      <c r="R625" s="76"/>
      <c r="S625" s="66"/>
      <c r="T625" s="66"/>
      <c r="U625" s="66"/>
    </row>
    <row r="626" spans="3:21" ht="22.5" customHeight="1" x14ac:dyDescent="0.25">
      <c r="C626" s="66" t="s">
        <v>1780</v>
      </c>
      <c r="D626" s="66" t="s">
        <v>844</v>
      </c>
      <c r="E626" s="66"/>
      <c r="F626" s="66"/>
      <c r="G626" s="78"/>
      <c r="H626" s="66"/>
      <c r="I626" s="66" t="s">
        <v>2125</v>
      </c>
      <c r="J626" s="66"/>
      <c r="K626" s="78"/>
      <c r="L626" s="66"/>
      <c r="M626" s="66"/>
      <c r="N626" s="66"/>
      <c r="O626" s="66"/>
      <c r="P626" s="66"/>
      <c r="Q626" s="76" t="s">
        <v>2631</v>
      </c>
      <c r="R626" s="76"/>
      <c r="S626" s="66"/>
      <c r="T626" s="66"/>
      <c r="U626" s="66"/>
    </row>
    <row r="627" spans="3:21" ht="22.5" customHeight="1" x14ac:dyDescent="0.25">
      <c r="C627" s="66" t="s">
        <v>1781</v>
      </c>
      <c r="D627" s="66" t="s">
        <v>845</v>
      </c>
      <c r="E627" s="66"/>
      <c r="F627" s="66"/>
      <c r="G627" s="78"/>
      <c r="H627" s="66"/>
      <c r="I627" s="66" t="s">
        <v>2125</v>
      </c>
      <c r="J627" s="66"/>
      <c r="K627" s="78"/>
      <c r="L627" s="66"/>
      <c r="M627" s="66"/>
      <c r="N627" s="66"/>
      <c r="O627" s="66"/>
      <c r="P627" s="66"/>
      <c r="Q627" s="76" t="s">
        <v>2596</v>
      </c>
      <c r="R627" s="76"/>
      <c r="S627" s="66"/>
      <c r="T627" s="66"/>
      <c r="U627" s="66"/>
    </row>
    <row r="628" spans="3:21" ht="22.5" customHeight="1" x14ac:dyDescent="0.25">
      <c r="C628" s="66" t="s">
        <v>1782</v>
      </c>
      <c r="D628" s="66" t="s">
        <v>846</v>
      </c>
      <c r="E628" s="66"/>
      <c r="F628" s="66"/>
      <c r="G628" s="78"/>
      <c r="H628" s="66"/>
      <c r="I628" s="66" t="s">
        <v>2125</v>
      </c>
      <c r="J628" s="66"/>
      <c r="K628" s="78"/>
      <c r="L628" s="66"/>
      <c r="M628" s="66"/>
      <c r="N628" s="66"/>
      <c r="O628" s="66"/>
      <c r="P628" s="66"/>
      <c r="Q628" s="76" t="s">
        <v>2239</v>
      </c>
      <c r="R628" s="76"/>
      <c r="S628" s="66"/>
      <c r="T628" s="66"/>
      <c r="U628" s="66"/>
    </row>
    <row r="629" spans="3:21" ht="22.5" customHeight="1" x14ac:dyDescent="0.25">
      <c r="C629" s="66" t="s">
        <v>1783</v>
      </c>
      <c r="D629" s="66" t="s">
        <v>847</v>
      </c>
      <c r="E629" s="66"/>
      <c r="F629" s="66"/>
      <c r="G629" s="78"/>
      <c r="H629" s="66"/>
      <c r="I629" s="66" t="s">
        <v>2125</v>
      </c>
      <c r="J629" s="66"/>
      <c r="K629" s="78"/>
      <c r="L629" s="66"/>
      <c r="M629" s="66"/>
      <c r="N629" s="66"/>
      <c r="O629" s="66"/>
      <c r="P629" s="66"/>
      <c r="Q629" s="76" t="s">
        <v>2267</v>
      </c>
      <c r="R629" s="76"/>
      <c r="S629" s="66"/>
      <c r="T629" s="66"/>
      <c r="U629" s="66"/>
    </row>
    <row r="630" spans="3:21" ht="22.5" customHeight="1" x14ac:dyDescent="0.25">
      <c r="C630" s="66" t="s">
        <v>1784</v>
      </c>
      <c r="D630" s="66" t="s">
        <v>848</v>
      </c>
      <c r="E630" s="66"/>
      <c r="F630" s="66"/>
      <c r="G630" s="78"/>
      <c r="H630" s="66"/>
      <c r="I630" s="66" t="s">
        <v>2125</v>
      </c>
      <c r="J630" s="66"/>
      <c r="K630" s="78"/>
      <c r="L630" s="66"/>
      <c r="M630" s="66"/>
      <c r="N630" s="66"/>
      <c r="O630" s="66"/>
      <c r="P630" s="66"/>
      <c r="Q630" s="76" t="s">
        <v>2648</v>
      </c>
      <c r="R630" s="76"/>
      <c r="S630" s="66"/>
      <c r="T630" s="66"/>
      <c r="U630" s="66"/>
    </row>
    <row r="631" spans="3:21" ht="22.5" customHeight="1" x14ac:dyDescent="0.25">
      <c r="C631" s="66" t="s">
        <v>1785</v>
      </c>
      <c r="D631" s="66" t="s">
        <v>849</v>
      </c>
      <c r="E631" s="66"/>
      <c r="F631" s="66"/>
      <c r="G631" s="78"/>
      <c r="H631" s="66"/>
      <c r="I631" s="66" t="s">
        <v>2125</v>
      </c>
      <c r="J631" s="66"/>
      <c r="K631" s="78"/>
      <c r="L631" s="66"/>
      <c r="M631" s="66"/>
      <c r="N631" s="66"/>
      <c r="O631" s="66"/>
      <c r="P631" s="66"/>
      <c r="Q631" s="76" t="s">
        <v>2234</v>
      </c>
      <c r="R631" s="76"/>
      <c r="S631" s="66"/>
      <c r="T631" s="66"/>
      <c r="U631" s="66"/>
    </row>
    <row r="632" spans="3:21" ht="22.5" customHeight="1" x14ac:dyDescent="0.25">
      <c r="C632" s="66" t="s">
        <v>1786</v>
      </c>
      <c r="D632" s="66" t="s">
        <v>850</v>
      </c>
      <c r="E632" s="66"/>
      <c r="F632" s="66"/>
      <c r="G632" s="78"/>
      <c r="H632" s="66"/>
      <c r="I632" s="66" t="s">
        <v>2125</v>
      </c>
      <c r="J632" s="66"/>
      <c r="K632" s="78"/>
      <c r="L632" s="66"/>
      <c r="M632" s="66"/>
      <c r="N632" s="66"/>
      <c r="O632" s="66"/>
      <c r="P632" s="66"/>
      <c r="Q632" s="76" t="s">
        <v>2649</v>
      </c>
      <c r="R632" s="76"/>
      <c r="S632" s="66"/>
      <c r="T632" s="66"/>
      <c r="U632" s="66"/>
    </row>
    <row r="633" spans="3:21" ht="22.5" customHeight="1" x14ac:dyDescent="0.25">
      <c r="C633" s="66" t="s">
        <v>1787</v>
      </c>
      <c r="D633" s="66" t="s">
        <v>851</v>
      </c>
      <c r="E633" s="66"/>
      <c r="F633" s="66"/>
      <c r="G633" s="78"/>
      <c r="H633" s="66"/>
      <c r="I633" s="66" t="s">
        <v>2125</v>
      </c>
      <c r="J633" s="66"/>
      <c r="K633" s="78"/>
      <c r="L633" s="66"/>
      <c r="M633" s="66"/>
      <c r="N633" s="66"/>
      <c r="O633" s="66"/>
      <c r="P633" s="66"/>
      <c r="Q633" s="76" t="s">
        <v>2650</v>
      </c>
      <c r="R633" s="76"/>
      <c r="S633" s="66"/>
      <c r="T633" s="66"/>
      <c r="U633" s="66"/>
    </row>
    <row r="634" spans="3:21" ht="22.5" customHeight="1" x14ac:dyDescent="0.25">
      <c r="C634" s="66" t="s">
        <v>1788</v>
      </c>
      <c r="D634" s="66" t="s">
        <v>852</v>
      </c>
      <c r="E634" s="66"/>
      <c r="F634" s="66"/>
      <c r="G634" s="78"/>
      <c r="H634" s="66"/>
      <c r="I634" s="66" t="s">
        <v>2125</v>
      </c>
      <c r="J634" s="66"/>
      <c r="K634" s="78"/>
      <c r="L634" s="66"/>
      <c r="M634" s="66"/>
      <c r="N634" s="66"/>
      <c r="O634" s="66"/>
      <c r="P634" s="66"/>
      <c r="Q634" s="76" t="s">
        <v>2651</v>
      </c>
      <c r="R634" s="76"/>
      <c r="S634" s="66"/>
      <c r="T634" s="66"/>
      <c r="U634" s="66"/>
    </row>
    <row r="635" spans="3:21" ht="22.5" customHeight="1" x14ac:dyDescent="0.25">
      <c r="C635" s="66" t="s">
        <v>1789</v>
      </c>
      <c r="D635" s="66" t="s">
        <v>853</v>
      </c>
      <c r="E635" s="66"/>
      <c r="F635" s="66"/>
      <c r="G635" s="78"/>
      <c r="H635" s="66"/>
      <c r="I635" s="66" t="s">
        <v>2125</v>
      </c>
      <c r="J635" s="66"/>
      <c r="K635" s="78"/>
      <c r="L635" s="66"/>
      <c r="M635" s="66"/>
      <c r="N635" s="66"/>
      <c r="O635" s="66"/>
      <c r="P635" s="66"/>
      <c r="Q635" s="76" t="s">
        <v>2556</v>
      </c>
      <c r="R635" s="76"/>
      <c r="S635" s="66"/>
      <c r="T635" s="66"/>
      <c r="U635" s="66"/>
    </row>
    <row r="636" spans="3:21" ht="22.5" customHeight="1" x14ac:dyDescent="0.25">
      <c r="C636" s="66" t="s">
        <v>1790</v>
      </c>
      <c r="D636" s="66" t="s">
        <v>854</v>
      </c>
      <c r="E636" s="66"/>
      <c r="F636" s="66"/>
      <c r="G636" s="78"/>
      <c r="H636" s="66"/>
      <c r="I636" s="66" t="s">
        <v>2125</v>
      </c>
      <c r="J636" s="66"/>
      <c r="K636" s="78"/>
      <c r="L636" s="66"/>
      <c r="M636" s="66"/>
      <c r="N636" s="66"/>
      <c r="O636" s="66"/>
      <c r="P636" s="66"/>
      <c r="Q636" s="76" t="s">
        <v>2652</v>
      </c>
      <c r="R636" s="76"/>
      <c r="S636" s="66"/>
      <c r="T636" s="66"/>
      <c r="U636" s="66"/>
    </row>
    <row r="637" spans="3:21" ht="22.5" customHeight="1" x14ac:dyDescent="0.25">
      <c r="C637" s="66" t="s">
        <v>1791</v>
      </c>
      <c r="D637" s="66" t="s">
        <v>855</v>
      </c>
      <c r="E637" s="66"/>
      <c r="F637" s="66"/>
      <c r="G637" s="78"/>
      <c r="H637" s="66"/>
      <c r="I637" s="66" t="s">
        <v>2125</v>
      </c>
      <c r="J637" s="66"/>
      <c r="K637" s="78"/>
      <c r="L637" s="66"/>
      <c r="M637" s="66"/>
      <c r="N637" s="66"/>
      <c r="O637" s="66"/>
      <c r="P637" s="66"/>
      <c r="Q637" s="76" t="s">
        <v>2653</v>
      </c>
      <c r="R637" s="76"/>
      <c r="S637" s="66"/>
      <c r="T637" s="66"/>
      <c r="U637" s="66"/>
    </row>
    <row r="638" spans="3:21" ht="22.5" customHeight="1" x14ac:dyDescent="0.25">
      <c r="C638" s="66" t="s">
        <v>1792</v>
      </c>
      <c r="D638" s="66" t="s">
        <v>856</v>
      </c>
      <c r="E638" s="66"/>
      <c r="F638" s="66"/>
      <c r="G638" s="78"/>
      <c r="H638" s="66"/>
      <c r="I638" s="66" t="s">
        <v>2125</v>
      </c>
      <c r="J638" s="66"/>
      <c r="K638" s="78"/>
      <c r="L638" s="66"/>
      <c r="M638" s="66"/>
      <c r="N638" s="66"/>
      <c r="O638" s="66"/>
      <c r="P638" s="66"/>
      <c r="Q638" s="76" t="s">
        <v>2331</v>
      </c>
      <c r="R638" s="76"/>
      <c r="S638" s="66"/>
      <c r="T638" s="66"/>
      <c r="U638" s="66"/>
    </row>
    <row r="639" spans="3:21" ht="22.5" customHeight="1" x14ac:dyDescent="0.25">
      <c r="C639" s="66" t="s">
        <v>1793</v>
      </c>
      <c r="D639" s="66" t="s">
        <v>857</v>
      </c>
      <c r="E639" s="66"/>
      <c r="F639" s="66"/>
      <c r="G639" s="78"/>
      <c r="H639" s="66"/>
      <c r="I639" s="66" t="s">
        <v>2125</v>
      </c>
      <c r="J639" s="66"/>
      <c r="K639" s="78"/>
      <c r="L639" s="66"/>
      <c r="M639" s="66"/>
      <c r="N639" s="66"/>
      <c r="O639" s="66"/>
      <c r="P639" s="66"/>
      <c r="Q639" s="76" t="s">
        <v>2654</v>
      </c>
      <c r="R639" s="76"/>
      <c r="S639" s="66"/>
      <c r="T639" s="66"/>
      <c r="U639" s="66"/>
    </row>
    <row r="640" spans="3:21" ht="22.5" customHeight="1" x14ac:dyDescent="0.25">
      <c r="C640" s="66" t="s">
        <v>1794</v>
      </c>
      <c r="D640" s="66" t="s">
        <v>858</v>
      </c>
      <c r="E640" s="66"/>
      <c r="F640" s="66"/>
      <c r="G640" s="78"/>
      <c r="H640" s="66"/>
      <c r="I640" s="66" t="s">
        <v>2125</v>
      </c>
      <c r="J640" s="66"/>
      <c r="K640" s="78"/>
      <c r="L640" s="66"/>
      <c r="M640" s="66"/>
      <c r="N640" s="66"/>
      <c r="O640" s="66"/>
      <c r="P640" s="66"/>
      <c r="Q640" s="76" t="s">
        <v>2655</v>
      </c>
      <c r="R640" s="76"/>
      <c r="S640" s="66"/>
      <c r="T640" s="66"/>
      <c r="U640" s="66"/>
    </row>
    <row r="641" spans="3:21" ht="22.5" customHeight="1" x14ac:dyDescent="0.25">
      <c r="C641" s="66" t="s">
        <v>1795</v>
      </c>
      <c r="D641" s="66" t="s">
        <v>859</v>
      </c>
      <c r="E641" s="66"/>
      <c r="F641" s="66"/>
      <c r="G641" s="78"/>
      <c r="H641" s="66"/>
      <c r="I641" s="66" t="s">
        <v>2125</v>
      </c>
      <c r="J641" s="66"/>
      <c r="K641" s="78"/>
      <c r="L641" s="66"/>
      <c r="M641" s="66"/>
      <c r="N641" s="66"/>
      <c r="O641" s="66"/>
      <c r="P641" s="66"/>
      <c r="Q641" s="76" t="s">
        <v>2399</v>
      </c>
      <c r="R641" s="76"/>
      <c r="S641" s="66"/>
      <c r="T641" s="66"/>
      <c r="U641" s="66"/>
    </row>
    <row r="642" spans="3:21" ht="22.5" customHeight="1" x14ac:dyDescent="0.25">
      <c r="C642" s="66" t="s">
        <v>1796</v>
      </c>
      <c r="D642" s="66" t="s">
        <v>860</v>
      </c>
      <c r="E642" s="66"/>
      <c r="F642" s="66"/>
      <c r="G642" s="78"/>
      <c r="H642" s="66"/>
      <c r="I642" s="66" t="s">
        <v>2125</v>
      </c>
      <c r="J642" s="66"/>
      <c r="K642" s="78"/>
      <c r="L642" s="66"/>
      <c r="M642" s="66"/>
      <c r="N642" s="66"/>
      <c r="O642" s="66"/>
      <c r="P642" s="66"/>
      <c r="Q642" s="76" t="s">
        <v>2399</v>
      </c>
      <c r="R642" s="76"/>
      <c r="S642" s="66"/>
      <c r="T642" s="66"/>
      <c r="U642" s="66"/>
    </row>
    <row r="643" spans="3:21" ht="22.5" customHeight="1" x14ac:dyDescent="0.25">
      <c r="C643" s="66" t="s">
        <v>1797</v>
      </c>
      <c r="D643" s="66" t="s">
        <v>861</v>
      </c>
      <c r="E643" s="66"/>
      <c r="F643" s="66"/>
      <c r="G643" s="78"/>
      <c r="H643" s="66"/>
      <c r="I643" s="66" t="s">
        <v>2125</v>
      </c>
      <c r="J643" s="66"/>
      <c r="K643" s="78"/>
      <c r="L643" s="66"/>
      <c r="M643" s="66"/>
      <c r="N643" s="66"/>
      <c r="O643" s="66"/>
      <c r="P643" s="66"/>
      <c r="Q643" s="76" t="s">
        <v>2656</v>
      </c>
      <c r="R643" s="76"/>
      <c r="S643" s="66"/>
      <c r="T643" s="66"/>
      <c r="U643" s="66"/>
    </row>
    <row r="644" spans="3:21" ht="22.5" customHeight="1" x14ac:dyDescent="0.25">
      <c r="C644" s="66" t="s">
        <v>1798</v>
      </c>
      <c r="D644" s="66" t="s">
        <v>862</v>
      </c>
      <c r="E644" s="66"/>
      <c r="F644" s="66"/>
      <c r="G644" s="78"/>
      <c r="H644" s="66"/>
      <c r="I644" s="66" t="s">
        <v>2125</v>
      </c>
      <c r="J644" s="66"/>
      <c r="K644" s="78"/>
      <c r="L644" s="66"/>
      <c r="M644" s="66"/>
      <c r="N644" s="66"/>
      <c r="O644" s="66"/>
      <c r="P644" s="66"/>
      <c r="Q644" s="76" t="s">
        <v>2657</v>
      </c>
      <c r="R644" s="76"/>
      <c r="S644" s="66"/>
      <c r="T644" s="66"/>
      <c r="U644" s="66"/>
    </row>
    <row r="645" spans="3:21" ht="22.5" customHeight="1" x14ac:dyDescent="0.25">
      <c r="C645" s="66" t="s">
        <v>1799</v>
      </c>
      <c r="D645" s="66" t="s">
        <v>863</v>
      </c>
      <c r="E645" s="66"/>
      <c r="F645" s="66"/>
      <c r="G645" s="78"/>
      <c r="H645" s="66"/>
      <c r="I645" s="66" t="s">
        <v>2125</v>
      </c>
      <c r="J645" s="66"/>
      <c r="K645" s="78"/>
      <c r="L645" s="66"/>
      <c r="M645" s="66"/>
      <c r="N645" s="66"/>
      <c r="O645" s="66"/>
      <c r="P645" s="66"/>
      <c r="Q645" s="76" t="s">
        <v>2275</v>
      </c>
      <c r="R645" s="76"/>
      <c r="S645" s="66"/>
      <c r="T645" s="66"/>
      <c r="U645" s="66"/>
    </row>
    <row r="646" spans="3:21" ht="22.5" customHeight="1" x14ac:dyDescent="0.25">
      <c r="C646" s="66" t="s">
        <v>1800</v>
      </c>
      <c r="D646" s="66" t="s">
        <v>864</v>
      </c>
      <c r="E646" s="66"/>
      <c r="F646" s="66"/>
      <c r="G646" s="78"/>
      <c r="H646" s="66"/>
      <c r="I646" s="66" t="s">
        <v>2125</v>
      </c>
      <c r="J646" s="66"/>
      <c r="K646" s="78"/>
      <c r="L646" s="66"/>
      <c r="M646" s="66"/>
      <c r="N646" s="66"/>
      <c r="O646" s="66"/>
      <c r="P646" s="66"/>
      <c r="Q646" s="76" t="s">
        <v>2658</v>
      </c>
      <c r="R646" s="76"/>
      <c r="S646" s="66"/>
      <c r="T646" s="66"/>
      <c r="U646" s="66"/>
    </row>
    <row r="647" spans="3:21" ht="22.5" customHeight="1" x14ac:dyDescent="0.25">
      <c r="C647" s="66" t="s">
        <v>1801</v>
      </c>
      <c r="D647" s="66" t="s">
        <v>865</v>
      </c>
      <c r="E647" s="66"/>
      <c r="F647" s="66"/>
      <c r="G647" s="78"/>
      <c r="H647" s="66"/>
      <c r="I647" s="66" t="s">
        <v>2125</v>
      </c>
      <c r="J647" s="66"/>
      <c r="K647" s="78"/>
      <c r="L647" s="66"/>
      <c r="M647" s="66"/>
      <c r="N647" s="66"/>
      <c r="O647" s="66"/>
      <c r="P647" s="66"/>
      <c r="Q647" s="76" t="s">
        <v>2659</v>
      </c>
      <c r="R647" s="76"/>
      <c r="S647" s="66"/>
      <c r="T647" s="66"/>
      <c r="U647" s="66"/>
    </row>
    <row r="648" spans="3:21" ht="22.5" customHeight="1" x14ac:dyDescent="0.25">
      <c r="C648" s="66" t="s">
        <v>1802</v>
      </c>
      <c r="D648" s="66" t="s">
        <v>866</v>
      </c>
      <c r="E648" s="66"/>
      <c r="F648" s="66"/>
      <c r="G648" s="78"/>
      <c r="H648" s="66"/>
      <c r="I648" s="66" t="s">
        <v>2125</v>
      </c>
      <c r="J648" s="66"/>
      <c r="K648" s="78"/>
      <c r="L648" s="66"/>
      <c r="M648" s="66"/>
      <c r="N648" s="66"/>
      <c r="O648" s="66"/>
      <c r="P648" s="66"/>
      <c r="Q648" s="76" t="s">
        <v>2660</v>
      </c>
      <c r="R648" s="76"/>
      <c r="S648" s="66"/>
      <c r="T648" s="66"/>
      <c r="U648" s="66"/>
    </row>
    <row r="649" spans="3:21" ht="22.5" customHeight="1" x14ac:dyDescent="0.25">
      <c r="C649" s="66" t="s">
        <v>1803</v>
      </c>
      <c r="D649" s="66" t="s">
        <v>867</v>
      </c>
      <c r="E649" s="66"/>
      <c r="F649" s="66"/>
      <c r="G649" s="78"/>
      <c r="H649" s="66"/>
      <c r="I649" s="66" t="s">
        <v>2125</v>
      </c>
      <c r="J649" s="66"/>
      <c r="K649" s="78"/>
      <c r="L649" s="66"/>
      <c r="M649" s="66"/>
      <c r="N649" s="66"/>
      <c r="O649" s="66"/>
      <c r="P649" s="66"/>
      <c r="Q649" s="76" t="s">
        <v>2500</v>
      </c>
      <c r="R649" s="76"/>
      <c r="S649" s="66"/>
      <c r="T649" s="66"/>
      <c r="U649" s="66"/>
    </row>
    <row r="650" spans="3:21" ht="22.5" customHeight="1" x14ac:dyDescent="0.25">
      <c r="C650" s="66" t="s">
        <v>1804</v>
      </c>
      <c r="D650" s="66" t="s">
        <v>868</v>
      </c>
      <c r="E650" s="66"/>
      <c r="F650" s="66"/>
      <c r="G650" s="78"/>
      <c r="H650" s="66"/>
      <c r="I650" s="66" t="s">
        <v>2125</v>
      </c>
      <c r="J650" s="66"/>
      <c r="K650" s="78"/>
      <c r="L650" s="66"/>
      <c r="M650" s="66"/>
      <c r="N650" s="66"/>
      <c r="O650" s="66"/>
      <c r="P650" s="66"/>
      <c r="Q650" s="76" t="s">
        <v>2277</v>
      </c>
      <c r="R650" s="76"/>
      <c r="S650" s="66"/>
      <c r="T650" s="66"/>
      <c r="U650" s="66"/>
    </row>
    <row r="651" spans="3:21" ht="22.5" customHeight="1" x14ac:dyDescent="0.25">
      <c r="C651" s="66" t="s">
        <v>1805</v>
      </c>
      <c r="D651" s="66" t="s">
        <v>869</v>
      </c>
      <c r="E651" s="66"/>
      <c r="F651" s="66"/>
      <c r="G651" s="78"/>
      <c r="H651" s="66"/>
      <c r="I651" s="66" t="s">
        <v>2125</v>
      </c>
      <c r="J651" s="66"/>
      <c r="K651" s="78"/>
      <c r="L651" s="66"/>
      <c r="M651" s="66"/>
      <c r="N651" s="66"/>
      <c r="O651" s="66"/>
      <c r="P651" s="66"/>
      <c r="Q651" s="76" t="s">
        <v>2661</v>
      </c>
      <c r="R651" s="76"/>
      <c r="S651" s="66"/>
      <c r="T651" s="66"/>
      <c r="U651" s="66"/>
    </row>
    <row r="652" spans="3:21" ht="22.5" customHeight="1" x14ac:dyDescent="0.25">
      <c r="C652" s="66" t="s">
        <v>1806</v>
      </c>
      <c r="D652" s="66" t="s">
        <v>870</v>
      </c>
      <c r="E652" s="66"/>
      <c r="F652" s="66"/>
      <c r="G652" s="78"/>
      <c r="H652" s="66"/>
      <c r="I652" s="66" t="s">
        <v>2125</v>
      </c>
      <c r="J652" s="66"/>
      <c r="K652" s="78"/>
      <c r="L652" s="66"/>
      <c r="M652" s="66"/>
      <c r="N652" s="66"/>
      <c r="O652" s="66"/>
      <c r="P652" s="66"/>
      <c r="Q652" s="76" t="s">
        <v>2662</v>
      </c>
      <c r="R652" s="76"/>
      <c r="S652" s="66"/>
      <c r="T652" s="66"/>
      <c r="U652" s="66"/>
    </row>
    <row r="653" spans="3:21" ht="22.5" customHeight="1" x14ac:dyDescent="0.25">
      <c r="C653" s="66" t="s">
        <v>1807</v>
      </c>
      <c r="D653" s="66" t="s">
        <v>871</v>
      </c>
      <c r="E653" s="66"/>
      <c r="F653" s="66"/>
      <c r="G653" s="78"/>
      <c r="H653" s="66"/>
      <c r="I653" s="66" t="s">
        <v>2125</v>
      </c>
      <c r="J653" s="66"/>
      <c r="K653" s="78"/>
      <c r="L653" s="66"/>
      <c r="M653" s="66"/>
      <c r="N653" s="66"/>
      <c r="O653" s="66"/>
      <c r="P653" s="66"/>
      <c r="Q653" s="76" t="s">
        <v>2663</v>
      </c>
      <c r="R653" s="76"/>
      <c r="S653" s="66"/>
      <c r="T653" s="66"/>
      <c r="U653" s="66"/>
    </row>
    <row r="654" spans="3:21" ht="22.5" customHeight="1" x14ac:dyDescent="0.25">
      <c r="C654" s="66" t="s">
        <v>1808</v>
      </c>
      <c r="D654" s="66" t="s">
        <v>872</v>
      </c>
      <c r="E654" s="66"/>
      <c r="F654" s="66"/>
      <c r="G654" s="78"/>
      <c r="H654" s="66"/>
      <c r="I654" s="66" t="s">
        <v>2125</v>
      </c>
      <c r="J654" s="66"/>
      <c r="K654" s="78"/>
      <c r="L654" s="66"/>
      <c r="M654" s="66"/>
      <c r="N654" s="66"/>
      <c r="O654" s="66"/>
      <c r="P654" s="66"/>
      <c r="Q654" s="76" t="s">
        <v>2664</v>
      </c>
      <c r="R654" s="76"/>
      <c r="S654" s="66"/>
      <c r="T654" s="66"/>
      <c r="U654" s="66"/>
    </row>
    <row r="655" spans="3:21" ht="22.5" customHeight="1" x14ac:dyDescent="0.25">
      <c r="C655" s="66" t="s">
        <v>1809</v>
      </c>
      <c r="D655" s="66" t="s">
        <v>873</v>
      </c>
      <c r="E655" s="66"/>
      <c r="F655" s="66"/>
      <c r="G655" s="78"/>
      <c r="H655" s="66"/>
      <c r="I655" s="66" t="s">
        <v>2125</v>
      </c>
      <c r="J655" s="66"/>
      <c r="K655" s="78"/>
      <c r="L655" s="66"/>
      <c r="M655" s="66"/>
      <c r="N655" s="66"/>
      <c r="O655" s="66"/>
      <c r="P655" s="66"/>
      <c r="Q655" s="76" t="s">
        <v>2665</v>
      </c>
      <c r="R655" s="76"/>
      <c r="S655" s="66"/>
      <c r="T655" s="66"/>
      <c r="U655" s="66"/>
    </row>
    <row r="656" spans="3:21" ht="22.5" customHeight="1" x14ac:dyDescent="0.25">
      <c r="C656" s="66" t="s">
        <v>1810</v>
      </c>
      <c r="D656" s="66" t="s">
        <v>874</v>
      </c>
      <c r="E656" s="66"/>
      <c r="F656" s="66"/>
      <c r="G656" s="78"/>
      <c r="H656" s="66"/>
      <c r="I656" s="66" t="s">
        <v>2125</v>
      </c>
      <c r="J656" s="66"/>
      <c r="K656" s="78"/>
      <c r="L656" s="66"/>
      <c r="M656" s="66"/>
      <c r="N656" s="66"/>
      <c r="O656" s="66"/>
      <c r="P656" s="66"/>
      <c r="Q656" s="76" t="s">
        <v>2666</v>
      </c>
      <c r="R656" s="76"/>
      <c r="S656" s="66"/>
      <c r="T656" s="66"/>
      <c r="U656" s="66"/>
    </row>
    <row r="657" spans="3:21" ht="22.5" customHeight="1" x14ac:dyDescent="0.25">
      <c r="C657" s="66" t="s">
        <v>1811</v>
      </c>
      <c r="D657" s="66" t="s">
        <v>875</v>
      </c>
      <c r="E657" s="66"/>
      <c r="F657" s="66"/>
      <c r="G657" s="78"/>
      <c r="H657" s="66"/>
      <c r="I657" s="66" t="s">
        <v>2125</v>
      </c>
      <c r="J657" s="66"/>
      <c r="K657" s="78"/>
      <c r="L657" s="66"/>
      <c r="M657" s="66"/>
      <c r="N657" s="66"/>
      <c r="O657" s="66"/>
      <c r="P657" s="66"/>
      <c r="Q657" s="76" t="s">
        <v>2667</v>
      </c>
      <c r="R657" s="76"/>
      <c r="S657" s="66"/>
      <c r="T657" s="66"/>
      <c r="U657" s="66"/>
    </row>
    <row r="658" spans="3:21" ht="22.5" customHeight="1" x14ac:dyDescent="0.25">
      <c r="C658" s="66" t="s">
        <v>1812</v>
      </c>
      <c r="D658" s="66" t="s">
        <v>876</v>
      </c>
      <c r="E658" s="66"/>
      <c r="F658" s="66"/>
      <c r="G658" s="78"/>
      <c r="H658" s="66"/>
      <c r="I658" s="66" t="s">
        <v>2125</v>
      </c>
      <c r="J658" s="66"/>
      <c r="K658" s="78"/>
      <c r="L658" s="66"/>
      <c r="M658" s="66"/>
      <c r="N658" s="66"/>
      <c r="O658" s="66"/>
      <c r="P658" s="66"/>
      <c r="Q658" s="76" t="s">
        <v>2668</v>
      </c>
      <c r="R658" s="76"/>
      <c r="S658" s="66"/>
      <c r="T658" s="66"/>
      <c r="U658" s="66"/>
    </row>
    <row r="659" spans="3:21" ht="22.5" customHeight="1" x14ac:dyDescent="0.25">
      <c r="C659" s="66" t="s">
        <v>1813</v>
      </c>
      <c r="D659" s="66" t="s">
        <v>877</v>
      </c>
      <c r="E659" s="66"/>
      <c r="F659" s="66"/>
      <c r="G659" s="78"/>
      <c r="H659" s="66"/>
      <c r="I659" s="66" t="s">
        <v>2125</v>
      </c>
      <c r="J659" s="66"/>
      <c r="K659" s="78"/>
      <c r="L659" s="66"/>
      <c r="M659" s="66"/>
      <c r="N659" s="66"/>
      <c r="O659" s="66"/>
      <c r="P659" s="66"/>
      <c r="Q659" s="76" t="s">
        <v>2669</v>
      </c>
      <c r="R659" s="76"/>
      <c r="S659" s="66"/>
      <c r="T659" s="66"/>
      <c r="U659" s="66"/>
    </row>
    <row r="660" spans="3:21" ht="22.5" customHeight="1" x14ac:dyDescent="0.25">
      <c r="C660" s="66" t="s">
        <v>1814</v>
      </c>
      <c r="D660" s="66" t="s">
        <v>878</v>
      </c>
      <c r="E660" s="66"/>
      <c r="F660" s="66"/>
      <c r="G660" s="78"/>
      <c r="H660" s="66"/>
      <c r="I660" s="66" t="s">
        <v>2125</v>
      </c>
      <c r="J660" s="66"/>
      <c r="K660" s="78"/>
      <c r="L660" s="66"/>
      <c r="M660" s="66"/>
      <c r="N660" s="66"/>
      <c r="O660" s="66"/>
      <c r="P660" s="66"/>
      <c r="Q660" s="76" t="s">
        <v>2670</v>
      </c>
      <c r="R660" s="76"/>
      <c r="S660" s="66"/>
      <c r="T660" s="66"/>
      <c r="U660" s="66"/>
    </row>
    <row r="661" spans="3:21" ht="22.5" customHeight="1" x14ac:dyDescent="0.25">
      <c r="C661" s="66" t="s">
        <v>1815</v>
      </c>
      <c r="D661" s="66" t="s">
        <v>879</v>
      </c>
      <c r="E661" s="66"/>
      <c r="F661" s="66"/>
      <c r="G661" s="78"/>
      <c r="H661" s="66"/>
      <c r="I661" s="66" t="s">
        <v>2125</v>
      </c>
      <c r="J661" s="66"/>
      <c r="K661" s="78"/>
      <c r="L661" s="66"/>
      <c r="M661" s="66"/>
      <c r="N661" s="66"/>
      <c r="O661" s="66"/>
      <c r="P661" s="66"/>
      <c r="Q661" s="76" t="s">
        <v>2671</v>
      </c>
      <c r="R661" s="76"/>
      <c r="S661" s="66"/>
      <c r="T661" s="66"/>
      <c r="U661" s="66"/>
    </row>
    <row r="662" spans="3:21" ht="22.5" customHeight="1" x14ac:dyDescent="0.25">
      <c r="C662" s="66" t="s">
        <v>1816</v>
      </c>
      <c r="D662" s="66" t="s">
        <v>880</v>
      </c>
      <c r="E662" s="66"/>
      <c r="F662" s="66"/>
      <c r="G662" s="78"/>
      <c r="H662" s="66"/>
      <c r="I662" s="66" t="s">
        <v>2125</v>
      </c>
      <c r="J662" s="66"/>
      <c r="K662" s="78"/>
      <c r="L662" s="66"/>
      <c r="M662" s="66"/>
      <c r="N662" s="66"/>
      <c r="O662" s="66"/>
      <c r="P662" s="66"/>
      <c r="Q662" s="76" t="s">
        <v>2672</v>
      </c>
      <c r="R662" s="76"/>
      <c r="S662" s="66"/>
      <c r="T662" s="66"/>
      <c r="U662" s="66"/>
    </row>
    <row r="663" spans="3:21" ht="22.5" customHeight="1" x14ac:dyDescent="0.25">
      <c r="C663" s="66" t="s">
        <v>1817</v>
      </c>
      <c r="D663" s="66" t="s">
        <v>881</v>
      </c>
      <c r="E663" s="66"/>
      <c r="F663" s="66"/>
      <c r="G663" s="78"/>
      <c r="H663" s="66"/>
      <c r="I663" s="66" t="s">
        <v>2125</v>
      </c>
      <c r="J663" s="66"/>
      <c r="K663" s="78"/>
      <c r="L663" s="66"/>
      <c r="M663" s="66"/>
      <c r="N663" s="66"/>
      <c r="O663" s="66"/>
      <c r="P663" s="66"/>
      <c r="Q663" s="76" t="s">
        <v>2350</v>
      </c>
      <c r="R663" s="76"/>
      <c r="S663" s="66"/>
      <c r="T663" s="66"/>
      <c r="U663" s="66"/>
    </row>
    <row r="664" spans="3:21" ht="22.5" customHeight="1" x14ac:dyDescent="0.25">
      <c r="C664" s="66" t="s">
        <v>1818</v>
      </c>
      <c r="D664" s="66" t="s">
        <v>882</v>
      </c>
      <c r="E664" s="66"/>
      <c r="F664" s="66"/>
      <c r="G664" s="78"/>
      <c r="H664" s="66"/>
      <c r="I664" s="66" t="s">
        <v>2125</v>
      </c>
      <c r="J664" s="66"/>
      <c r="K664" s="78"/>
      <c r="L664" s="66"/>
      <c r="M664" s="66"/>
      <c r="N664" s="66"/>
      <c r="O664" s="66"/>
      <c r="P664" s="66"/>
      <c r="Q664" s="76" t="s">
        <v>2673</v>
      </c>
      <c r="R664" s="76"/>
      <c r="S664" s="66"/>
      <c r="T664" s="66"/>
      <c r="U664" s="66"/>
    </row>
    <row r="665" spans="3:21" ht="22.5" customHeight="1" x14ac:dyDescent="0.25">
      <c r="C665" s="66" t="s">
        <v>1819</v>
      </c>
      <c r="D665" s="66" t="s">
        <v>883</v>
      </c>
      <c r="E665" s="66"/>
      <c r="F665" s="66"/>
      <c r="G665" s="78"/>
      <c r="H665" s="66"/>
      <c r="I665" s="66" t="s">
        <v>2125</v>
      </c>
      <c r="J665" s="66"/>
      <c r="K665" s="78"/>
      <c r="L665" s="66"/>
      <c r="M665" s="66"/>
      <c r="N665" s="66"/>
      <c r="O665" s="66"/>
      <c r="P665" s="66"/>
      <c r="Q665" s="76" t="s">
        <v>2674</v>
      </c>
      <c r="R665" s="76"/>
      <c r="S665" s="66"/>
      <c r="T665" s="66"/>
      <c r="U665" s="66"/>
    </row>
    <row r="666" spans="3:21" ht="22.5" customHeight="1" x14ac:dyDescent="0.25">
      <c r="C666" s="66" t="s">
        <v>1820</v>
      </c>
      <c r="D666" s="66" t="s">
        <v>884</v>
      </c>
      <c r="E666" s="66"/>
      <c r="F666" s="66"/>
      <c r="G666" s="78"/>
      <c r="H666" s="66"/>
      <c r="I666" s="66" t="s">
        <v>2125</v>
      </c>
      <c r="J666" s="66"/>
      <c r="K666" s="78"/>
      <c r="L666" s="66"/>
      <c r="M666" s="66"/>
      <c r="N666" s="66"/>
      <c r="O666" s="66"/>
      <c r="P666" s="66"/>
      <c r="Q666" s="76" t="s">
        <v>2675</v>
      </c>
      <c r="R666" s="76"/>
      <c r="S666" s="66"/>
      <c r="T666" s="66"/>
      <c r="U666" s="66"/>
    </row>
    <row r="667" spans="3:21" ht="22.5" customHeight="1" x14ac:dyDescent="0.25">
      <c r="C667" s="66" t="s">
        <v>1821</v>
      </c>
      <c r="D667" s="66" t="s">
        <v>885</v>
      </c>
      <c r="E667" s="66"/>
      <c r="F667" s="66"/>
      <c r="G667" s="78"/>
      <c r="H667" s="66"/>
      <c r="I667" s="66" t="s">
        <v>2125</v>
      </c>
      <c r="J667" s="66"/>
      <c r="K667" s="78"/>
      <c r="L667" s="66"/>
      <c r="M667" s="66"/>
      <c r="N667" s="66"/>
      <c r="O667" s="66"/>
      <c r="P667" s="66"/>
      <c r="Q667" s="76" t="s">
        <v>2676</v>
      </c>
      <c r="R667" s="76"/>
      <c r="S667" s="66"/>
      <c r="T667" s="66"/>
      <c r="U667" s="66"/>
    </row>
    <row r="668" spans="3:21" ht="22.5" customHeight="1" x14ac:dyDescent="0.25">
      <c r="C668" s="66" t="s">
        <v>1822</v>
      </c>
      <c r="D668" s="66" t="s">
        <v>886</v>
      </c>
      <c r="E668" s="66"/>
      <c r="F668" s="66"/>
      <c r="G668" s="78"/>
      <c r="H668" s="66"/>
      <c r="I668" s="66" t="s">
        <v>2125</v>
      </c>
      <c r="J668" s="66"/>
      <c r="K668" s="78"/>
      <c r="L668" s="66"/>
      <c r="M668" s="66"/>
      <c r="N668" s="66"/>
      <c r="O668" s="66"/>
      <c r="P668" s="66"/>
      <c r="Q668" s="76" t="s">
        <v>2291</v>
      </c>
      <c r="R668" s="76"/>
      <c r="S668" s="66"/>
      <c r="T668" s="66"/>
      <c r="U668" s="66"/>
    </row>
    <row r="669" spans="3:21" ht="22.5" customHeight="1" x14ac:dyDescent="0.25">
      <c r="C669" s="66" t="s">
        <v>1823</v>
      </c>
      <c r="D669" s="66" t="s">
        <v>887</v>
      </c>
      <c r="E669" s="66"/>
      <c r="F669" s="66"/>
      <c r="G669" s="78"/>
      <c r="H669" s="66"/>
      <c r="I669" s="66" t="s">
        <v>2125</v>
      </c>
      <c r="J669" s="66"/>
      <c r="K669" s="78"/>
      <c r="L669" s="66"/>
      <c r="M669" s="66"/>
      <c r="N669" s="66"/>
      <c r="O669" s="66"/>
      <c r="P669" s="66"/>
      <c r="Q669" s="76" t="s">
        <v>2568</v>
      </c>
      <c r="R669" s="76"/>
      <c r="S669" s="66"/>
      <c r="T669" s="66"/>
      <c r="U669" s="66"/>
    </row>
    <row r="670" spans="3:21" ht="22.5" customHeight="1" x14ac:dyDescent="0.25">
      <c r="C670" s="66" t="s">
        <v>1824</v>
      </c>
      <c r="D670" s="66" t="s">
        <v>888</v>
      </c>
      <c r="E670" s="66"/>
      <c r="F670" s="66"/>
      <c r="G670" s="78"/>
      <c r="H670" s="66"/>
      <c r="I670" s="66" t="s">
        <v>2125</v>
      </c>
      <c r="J670" s="66"/>
      <c r="K670" s="78"/>
      <c r="L670" s="66"/>
      <c r="M670" s="66"/>
      <c r="N670" s="66"/>
      <c r="O670" s="66"/>
      <c r="P670" s="66"/>
      <c r="Q670" s="76" t="s">
        <v>2677</v>
      </c>
      <c r="R670" s="76"/>
      <c r="S670" s="66"/>
      <c r="T670" s="66"/>
      <c r="U670" s="66"/>
    </row>
    <row r="671" spans="3:21" ht="22.5" customHeight="1" x14ac:dyDescent="0.25">
      <c r="C671" s="66" t="s">
        <v>1825</v>
      </c>
      <c r="D671" s="66" t="s">
        <v>889</v>
      </c>
      <c r="E671" s="66"/>
      <c r="F671" s="66"/>
      <c r="G671" s="78"/>
      <c r="H671" s="66"/>
      <c r="I671" s="66" t="s">
        <v>2125</v>
      </c>
      <c r="J671" s="66"/>
      <c r="K671" s="78"/>
      <c r="L671" s="66"/>
      <c r="M671" s="66"/>
      <c r="N671" s="66"/>
      <c r="O671" s="66"/>
      <c r="P671" s="66"/>
      <c r="Q671" s="76" t="s">
        <v>2678</v>
      </c>
      <c r="R671" s="76"/>
      <c r="S671" s="66"/>
      <c r="T671" s="66"/>
      <c r="U671" s="66"/>
    </row>
    <row r="672" spans="3:21" ht="22.5" customHeight="1" x14ac:dyDescent="0.25">
      <c r="C672" s="66" t="s">
        <v>1826</v>
      </c>
      <c r="D672" s="66" t="s">
        <v>890</v>
      </c>
      <c r="E672" s="66"/>
      <c r="F672" s="66"/>
      <c r="G672" s="78"/>
      <c r="H672" s="66"/>
      <c r="I672" s="66" t="s">
        <v>2125</v>
      </c>
      <c r="J672" s="66"/>
      <c r="K672" s="78"/>
      <c r="L672" s="66"/>
      <c r="M672" s="66"/>
      <c r="N672" s="66"/>
      <c r="O672" s="66"/>
      <c r="P672" s="66"/>
      <c r="Q672" s="76" t="s">
        <v>2679</v>
      </c>
      <c r="R672" s="76"/>
      <c r="S672" s="66"/>
      <c r="T672" s="66"/>
      <c r="U672" s="66"/>
    </row>
    <row r="673" spans="3:21" ht="22.5" customHeight="1" x14ac:dyDescent="0.25">
      <c r="C673" s="66" t="s">
        <v>1827</v>
      </c>
      <c r="D673" s="66" t="s">
        <v>891</v>
      </c>
      <c r="E673" s="66"/>
      <c r="F673" s="66"/>
      <c r="G673" s="78"/>
      <c r="H673" s="66"/>
      <c r="I673" s="66" t="s">
        <v>2125</v>
      </c>
      <c r="J673" s="66"/>
      <c r="K673" s="78"/>
      <c r="L673" s="66"/>
      <c r="M673" s="66"/>
      <c r="N673" s="66"/>
      <c r="O673" s="66"/>
      <c r="P673" s="66"/>
      <c r="Q673" s="76" t="s">
        <v>2680</v>
      </c>
      <c r="R673" s="76"/>
      <c r="S673" s="66"/>
      <c r="T673" s="66"/>
      <c r="U673" s="66"/>
    </row>
    <row r="674" spans="3:21" ht="22.5" customHeight="1" x14ac:dyDescent="0.25">
      <c r="C674" s="66" t="s">
        <v>1828</v>
      </c>
      <c r="D674" s="66" t="s">
        <v>892</v>
      </c>
      <c r="E674" s="66"/>
      <c r="F674" s="66"/>
      <c r="G674" s="78"/>
      <c r="H674" s="66"/>
      <c r="I674" s="66" t="s">
        <v>2125</v>
      </c>
      <c r="J674" s="66"/>
      <c r="K674" s="78"/>
      <c r="L674" s="66"/>
      <c r="M674" s="66"/>
      <c r="N674" s="66"/>
      <c r="O674" s="66"/>
      <c r="P674" s="66"/>
      <c r="Q674" s="76" t="s">
        <v>2681</v>
      </c>
      <c r="R674" s="76"/>
      <c r="S674" s="66"/>
      <c r="T674" s="66"/>
      <c r="U674" s="66"/>
    </row>
    <row r="675" spans="3:21" ht="22.5" customHeight="1" x14ac:dyDescent="0.25">
      <c r="C675" s="66" t="s">
        <v>1829</v>
      </c>
      <c r="D675" s="66" t="s">
        <v>893</v>
      </c>
      <c r="E675" s="66"/>
      <c r="F675" s="66"/>
      <c r="G675" s="78"/>
      <c r="H675" s="66"/>
      <c r="I675" s="66" t="s">
        <v>2125</v>
      </c>
      <c r="J675" s="66"/>
      <c r="K675" s="78"/>
      <c r="L675" s="66"/>
      <c r="M675" s="66"/>
      <c r="N675" s="66"/>
      <c r="O675" s="66"/>
      <c r="P675" s="66"/>
      <c r="Q675" s="76" t="s">
        <v>2682</v>
      </c>
      <c r="R675" s="76"/>
      <c r="S675" s="66"/>
      <c r="T675" s="66"/>
      <c r="U675" s="66"/>
    </row>
    <row r="676" spans="3:21" ht="22.5" customHeight="1" x14ac:dyDescent="0.25">
      <c r="C676" s="66" t="s">
        <v>1830</v>
      </c>
      <c r="D676" s="66" t="s">
        <v>894</v>
      </c>
      <c r="E676" s="66"/>
      <c r="F676" s="66"/>
      <c r="G676" s="78"/>
      <c r="H676" s="66"/>
      <c r="I676" s="66" t="s">
        <v>2125</v>
      </c>
      <c r="J676" s="66"/>
      <c r="K676" s="78"/>
      <c r="L676" s="66"/>
      <c r="M676" s="66"/>
      <c r="N676" s="66"/>
      <c r="O676" s="66"/>
      <c r="P676" s="66"/>
      <c r="Q676" s="76" t="s">
        <v>2683</v>
      </c>
      <c r="R676" s="76"/>
      <c r="S676" s="66"/>
      <c r="T676" s="66"/>
      <c r="U676" s="66"/>
    </row>
    <row r="677" spans="3:21" ht="22.5" customHeight="1" x14ac:dyDescent="0.25">
      <c r="C677" s="66" t="s">
        <v>1831</v>
      </c>
      <c r="D677" s="66" t="s">
        <v>895</v>
      </c>
      <c r="E677" s="66"/>
      <c r="F677" s="66"/>
      <c r="G677" s="78"/>
      <c r="H677" s="66"/>
      <c r="I677" s="66" t="s">
        <v>2125</v>
      </c>
      <c r="J677" s="66"/>
      <c r="K677" s="78"/>
      <c r="L677" s="66"/>
      <c r="M677" s="66"/>
      <c r="N677" s="66"/>
      <c r="O677" s="66"/>
      <c r="P677" s="66"/>
      <c r="Q677" s="76" t="s">
        <v>2684</v>
      </c>
      <c r="R677" s="76"/>
      <c r="S677" s="66"/>
      <c r="T677" s="66"/>
      <c r="U677" s="66"/>
    </row>
    <row r="678" spans="3:21" ht="22.5" customHeight="1" x14ac:dyDescent="0.25">
      <c r="C678" s="66" t="s">
        <v>1832</v>
      </c>
      <c r="D678" s="66" t="s">
        <v>896</v>
      </c>
      <c r="E678" s="66"/>
      <c r="F678" s="66"/>
      <c r="G678" s="78"/>
      <c r="H678" s="66"/>
      <c r="I678" s="66" t="s">
        <v>2126</v>
      </c>
      <c r="J678" s="66"/>
      <c r="K678" s="78"/>
      <c r="L678" s="66"/>
      <c r="M678" s="66"/>
      <c r="N678" s="66"/>
      <c r="O678" s="66"/>
      <c r="P678" s="66"/>
      <c r="Q678" s="76" t="s">
        <v>2685</v>
      </c>
      <c r="R678" s="76"/>
      <c r="S678" s="66"/>
      <c r="T678" s="66"/>
      <c r="U678" s="66"/>
    </row>
    <row r="679" spans="3:21" ht="22.5" customHeight="1" x14ac:dyDescent="0.25">
      <c r="C679" s="66" t="s">
        <v>1833</v>
      </c>
      <c r="D679" s="66" t="s">
        <v>897</v>
      </c>
      <c r="E679" s="66"/>
      <c r="F679" s="66"/>
      <c r="G679" s="78"/>
      <c r="H679" s="66"/>
      <c r="I679" s="66" t="s">
        <v>2126</v>
      </c>
      <c r="J679" s="66"/>
      <c r="K679" s="78"/>
      <c r="L679" s="66"/>
      <c r="M679" s="66"/>
      <c r="N679" s="66"/>
      <c r="O679" s="66"/>
      <c r="P679" s="66"/>
      <c r="Q679" s="76" t="s">
        <v>2686</v>
      </c>
      <c r="R679" s="76"/>
      <c r="S679" s="66"/>
      <c r="T679" s="66"/>
      <c r="U679" s="66"/>
    </row>
    <row r="680" spans="3:21" ht="22.5" customHeight="1" x14ac:dyDescent="0.25">
      <c r="C680" s="66" t="s">
        <v>1834</v>
      </c>
      <c r="D680" s="66" t="s">
        <v>898</v>
      </c>
      <c r="E680" s="66"/>
      <c r="F680" s="66"/>
      <c r="G680" s="78"/>
      <c r="H680" s="66"/>
      <c r="I680" s="66" t="s">
        <v>2126</v>
      </c>
      <c r="J680" s="66"/>
      <c r="K680" s="78"/>
      <c r="L680" s="66"/>
      <c r="M680" s="66"/>
      <c r="N680" s="66"/>
      <c r="O680" s="66"/>
      <c r="P680" s="66"/>
      <c r="Q680" s="76" t="s">
        <v>2687</v>
      </c>
      <c r="R680" s="76"/>
      <c r="S680" s="66"/>
      <c r="T680" s="66"/>
      <c r="U680" s="66"/>
    </row>
    <row r="681" spans="3:21" ht="22.5" customHeight="1" x14ac:dyDescent="0.25">
      <c r="C681" s="66" t="s">
        <v>1835</v>
      </c>
      <c r="D681" s="66" t="s">
        <v>899</v>
      </c>
      <c r="E681" s="66"/>
      <c r="F681" s="66"/>
      <c r="G681" s="78"/>
      <c r="H681" s="66"/>
      <c r="I681" s="66" t="s">
        <v>2126</v>
      </c>
      <c r="J681" s="66"/>
      <c r="K681" s="78"/>
      <c r="L681" s="66"/>
      <c r="M681" s="66"/>
      <c r="N681" s="66"/>
      <c r="O681" s="66"/>
      <c r="P681" s="66"/>
      <c r="Q681" s="76" t="s">
        <v>2688</v>
      </c>
      <c r="R681" s="76"/>
      <c r="S681" s="66"/>
      <c r="T681" s="66"/>
      <c r="U681" s="66"/>
    </row>
    <row r="682" spans="3:21" ht="22.5" customHeight="1" x14ac:dyDescent="0.25">
      <c r="C682" s="66" t="s">
        <v>1836</v>
      </c>
      <c r="D682" s="66" t="s">
        <v>900</v>
      </c>
      <c r="E682" s="66"/>
      <c r="F682" s="66"/>
      <c r="G682" s="78"/>
      <c r="H682" s="66"/>
      <c r="I682" s="66" t="s">
        <v>2126</v>
      </c>
      <c r="J682" s="66"/>
      <c r="K682" s="78"/>
      <c r="L682" s="66"/>
      <c r="M682" s="66"/>
      <c r="N682" s="66"/>
      <c r="O682" s="66"/>
      <c r="P682" s="66"/>
      <c r="Q682" s="76" t="s">
        <v>2328</v>
      </c>
      <c r="R682" s="76"/>
      <c r="S682" s="66"/>
      <c r="T682" s="66"/>
      <c r="U682" s="66"/>
    </row>
    <row r="683" spans="3:21" ht="22.5" customHeight="1" x14ac:dyDescent="0.25">
      <c r="C683" s="66" t="s">
        <v>1837</v>
      </c>
      <c r="D683" s="66" t="s">
        <v>901</v>
      </c>
      <c r="E683" s="66"/>
      <c r="F683" s="66"/>
      <c r="G683" s="78"/>
      <c r="H683" s="66"/>
      <c r="I683" s="66" t="s">
        <v>2126</v>
      </c>
      <c r="J683" s="66"/>
      <c r="K683" s="78"/>
      <c r="L683" s="66"/>
      <c r="M683" s="66"/>
      <c r="N683" s="66"/>
      <c r="O683" s="66"/>
      <c r="P683" s="66"/>
      <c r="Q683" s="76" t="s">
        <v>2689</v>
      </c>
      <c r="R683" s="76"/>
      <c r="S683" s="66"/>
      <c r="T683" s="66"/>
      <c r="U683" s="66"/>
    </row>
    <row r="684" spans="3:21" ht="22.5" customHeight="1" x14ac:dyDescent="0.25">
      <c r="C684" s="66" t="s">
        <v>1838</v>
      </c>
      <c r="D684" s="66" t="s">
        <v>902</v>
      </c>
      <c r="E684" s="66"/>
      <c r="F684" s="66"/>
      <c r="G684" s="78"/>
      <c r="H684" s="66"/>
      <c r="I684" s="66" t="s">
        <v>2126</v>
      </c>
      <c r="J684" s="66"/>
      <c r="K684" s="78"/>
      <c r="L684" s="66"/>
      <c r="M684" s="66"/>
      <c r="N684" s="66"/>
      <c r="O684" s="66"/>
      <c r="P684" s="66"/>
      <c r="Q684" s="76" t="s">
        <v>2178</v>
      </c>
      <c r="R684" s="76"/>
      <c r="S684" s="66"/>
      <c r="T684" s="66"/>
      <c r="U684" s="66"/>
    </row>
    <row r="685" spans="3:21" ht="22.5" customHeight="1" x14ac:dyDescent="0.25">
      <c r="C685" s="66" t="s">
        <v>1839</v>
      </c>
      <c r="D685" s="66" t="s">
        <v>903</v>
      </c>
      <c r="E685" s="66"/>
      <c r="F685" s="66"/>
      <c r="G685" s="78"/>
      <c r="H685" s="66"/>
      <c r="I685" s="66" t="s">
        <v>2126</v>
      </c>
      <c r="J685" s="66"/>
      <c r="K685" s="78"/>
      <c r="L685" s="66"/>
      <c r="M685" s="66"/>
      <c r="N685" s="66"/>
      <c r="O685" s="66"/>
      <c r="P685" s="66"/>
      <c r="Q685" s="76" t="s">
        <v>2690</v>
      </c>
      <c r="R685" s="76"/>
      <c r="S685" s="66"/>
      <c r="T685" s="66"/>
      <c r="U685" s="66"/>
    </row>
    <row r="686" spans="3:21" ht="22.5" customHeight="1" x14ac:dyDescent="0.25">
      <c r="C686" s="66" t="s">
        <v>1840</v>
      </c>
      <c r="D686" s="66" t="s">
        <v>904</v>
      </c>
      <c r="E686" s="66"/>
      <c r="F686" s="66"/>
      <c r="G686" s="78"/>
      <c r="H686" s="66"/>
      <c r="I686" s="66" t="s">
        <v>2126</v>
      </c>
      <c r="J686" s="66"/>
      <c r="K686" s="78"/>
      <c r="L686" s="66"/>
      <c r="M686" s="66"/>
      <c r="N686" s="66"/>
      <c r="O686" s="66"/>
      <c r="P686" s="66"/>
      <c r="Q686" s="76" t="s">
        <v>2691</v>
      </c>
      <c r="R686" s="76"/>
      <c r="S686" s="66"/>
      <c r="T686" s="66"/>
      <c r="U686" s="66"/>
    </row>
    <row r="687" spans="3:21" ht="22.5" customHeight="1" x14ac:dyDescent="0.25">
      <c r="C687" s="66" t="s">
        <v>1841</v>
      </c>
      <c r="D687" s="66" t="s">
        <v>905</v>
      </c>
      <c r="E687" s="66"/>
      <c r="F687" s="66"/>
      <c r="G687" s="78"/>
      <c r="H687" s="66"/>
      <c r="I687" s="66" t="s">
        <v>2126</v>
      </c>
      <c r="J687" s="66"/>
      <c r="K687" s="78"/>
      <c r="L687" s="66"/>
      <c r="M687" s="66"/>
      <c r="N687" s="66"/>
      <c r="O687" s="66"/>
      <c r="P687" s="66"/>
      <c r="Q687" s="76" t="s">
        <v>2240</v>
      </c>
      <c r="R687" s="76"/>
      <c r="S687" s="66"/>
      <c r="T687" s="66"/>
      <c r="U687" s="66"/>
    </row>
    <row r="688" spans="3:21" ht="22.5" customHeight="1" x14ac:dyDescent="0.25">
      <c r="C688" s="66" t="s">
        <v>1842</v>
      </c>
      <c r="D688" s="66" t="s">
        <v>906</v>
      </c>
      <c r="E688" s="66"/>
      <c r="F688" s="66"/>
      <c r="G688" s="78"/>
      <c r="H688" s="66"/>
      <c r="I688" s="66" t="s">
        <v>2126</v>
      </c>
      <c r="J688" s="66"/>
      <c r="K688" s="78"/>
      <c r="L688" s="66"/>
      <c r="M688" s="66"/>
      <c r="N688" s="66"/>
      <c r="O688" s="66"/>
      <c r="P688" s="66"/>
      <c r="Q688" s="76" t="s">
        <v>2692</v>
      </c>
      <c r="R688" s="76"/>
      <c r="S688" s="66"/>
      <c r="T688" s="66"/>
      <c r="U688" s="66"/>
    </row>
    <row r="689" spans="3:21" ht="22.5" customHeight="1" x14ac:dyDescent="0.25">
      <c r="C689" s="66" t="s">
        <v>1843</v>
      </c>
      <c r="D689" s="66" t="s">
        <v>907</v>
      </c>
      <c r="E689" s="66"/>
      <c r="F689" s="66"/>
      <c r="G689" s="78"/>
      <c r="H689" s="66"/>
      <c r="I689" s="66" t="s">
        <v>2126</v>
      </c>
      <c r="J689" s="66"/>
      <c r="K689" s="78"/>
      <c r="L689" s="66"/>
      <c r="M689" s="66"/>
      <c r="N689" s="66"/>
      <c r="O689" s="66"/>
      <c r="P689" s="66"/>
      <c r="Q689" s="76" t="s">
        <v>2399</v>
      </c>
      <c r="R689" s="76"/>
      <c r="S689" s="66"/>
      <c r="T689" s="66"/>
      <c r="U689" s="66"/>
    </row>
    <row r="690" spans="3:21" ht="22.5" customHeight="1" x14ac:dyDescent="0.25">
      <c r="C690" s="66" t="s">
        <v>1844</v>
      </c>
      <c r="D690" s="66" t="s">
        <v>908</v>
      </c>
      <c r="E690" s="66"/>
      <c r="F690" s="66"/>
      <c r="G690" s="78"/>
      <c r="H690" s="66"/>
      <c r="I690" s="66" t="s">
        <v>2126</v>
      </c>
      <c r="J690" s="66"/>
      <c r="K690" s="78"/>
      <c r="L690" s="66"/>
      <c r="M690" s="66"/>
      <c r="N690" s="66"/>
      <c r="O690" s="66"/>
      <c r="P690" s="66"/>
      <c r="Q690" s="76" t="s">
        <v>2434</v>
      </c>
      <c r="R690" s="76"/>
      <c r="S690" s="66"/>
      <c r="T690" s="66"/>
      <c r="U690" s="66"/>
    </row>
    <row r="691" spans="3:21" ht="22.5" customHeight="1" x14ac:dyDescent="0.25">
      <c r="C691" s="66" t="s">
        <v>1845</v>
      </c>
      <c r="D691" s="66" t="s">
        <v>909</v>
      </c>
      <c r="E691" s="66"/>
      <c r="F691" s="66"/>
      <c r="G691" s="78"/>
      <c r="H691" s="66"/>
      <c r="I691" s="66" t="s">
        <v>2126</v>
      </c>
      <c r="J691" s="66"/>
      <c r="K691" s="78"/>
      <c r="L691" s="66"/>
      <c r="M691" s="66"/>
      <c r="N691" s="66"/>
      <c r="O691" s="66"/>
      <c r="P691" s="66"/>
      <c r="Q691" s="76" t="s">
        <v>2693</v>
      </c>
      <c r="R691" s="76"/>
      <c r="S691" s="66"/>
      <c r="T691" s="66"/>
      <c r="U691" s="66"/>
    </row>
    <row r="692" spans="3:21" ht="22.5" customHeight="1" x14ac:dyDescent="0.25">
      <c r="C692" s="66" t="s">
        <v>1846</v>
      </c>
      <c r="D692" s="66" t="s">
        <v>910</v>
      </c>
      <c r="E692" s="66"/>
      <c r="F692" s="66"/>
      <c r="G692" s="78"/>
      <c r="H692" s="66"/>
      <c r="I692" s="66" t="s">
        <v>2126</v>
      </c>
      <c r="J692" s="66"/>
      <c r="K692" s="78"/>
      <c r="L692" s="66"/>
      <c r="M692" s="66"/>
      <c r="N692" s="66"/>
      <c r="O692" s="66"/>
      <c r="P692" s="66"/>
      <c r="Q692" s="76" t="s">
        <v>2694</v>
      </c>
      <c r="R692" s="76"/>
      <c r="S692" s="66"/>
      <c r="T692" s="66"/>
      <c r="U692" s="66"/>
    </row>
    <row r="693" spans="3:21" ht="22.5" customHeight="1" x14ac:dyDescent="0.25">
      <c r="C693" s="66" t="s">
        <v>1847</v>
      </c>
      <c r="D693" s="66" t="s">
        <v>911</v>
      </c>
      <c r="E693" s="66"/>
      <c r="F693" s="66"/>
      <c r="G693" s="78"/>
      <c r="H693" s="66"/>
      <c r="I693" s="66" t="s">
        <v>2126</v>
      </c>
      <c r="J693" s="66"/>
      <c r="K693" s="78"/>
      <c r="L693" s="66"/>
      <c r="M693" s="66"/>
      <c r="N693" s="66"/>
      <c r="O693" s="66"/>
      <c r="P693" s="66"/>
      <c r="Q693" s="76" t="s">
        <v>2136</v>
      </c>
      <c r="R693" s="76"/>
      <c r="S693" s="66"/>
      <c r="T693" s="66"/>
      <c r="U693" s="66"/>
    </row>
    <row r="694" spans="3:21" ht="22.5" customHeight="1" x14ac:dyDescent="0.25">
      <c r="C694" s="66" t="s">
        <v>1848</v>
      </c>
      <c r="D694" s="66" t="s">
        <v>912</v>
      </c>
      <c r="E694" s="66"/>
      <c r="F694" s="66"/>
      <c r="G694" s="78"/>
      <c r="H694" s="66"/>
      <c r="I694" s="66" t="s">
        <v>2126</v>
      </c>
      <c r="J694" s="66"/>
      <c r="K694" s="78"/>
      <c r="L694" s="66"/>
      <c r="M694" s="66"/>
      <c r="N694" s="66"/>
      <c r="O694" s="66"/>
      <c r="P694" s="66"/>
      <c r="Q694" s="76" t="s">
        <v>2496</v>
      </c>
      <c r="R694" s="76"/>
      <c r="S694" s="66"/>
      <c r="T694" s="66"/>
      <c r="U694" s="66"/>
    </row>
    <row r="695" spans="3:21" ht="22.5" customHeight="1" x14ac:dyDescent="0.25">
      <c r="C695" s="66" t="s">
        <v>1849</v>
      </c>
      <c r="D695" s="66" t="s">
        <v>913</v>
      </c>
      <c r="E695" s="66"/>
      <c r="F695" s="66"/>
      <c r="G695" s="78"/>
      <c r="H695" s="66"/>
      <c r="I695" s="66" t="s">
        <v>2126</v>
      </c>
      <c r="J695" s="66"/>
      <c r="K695" s="78"/>
      <c r="L695" s="66"/>
      <c r="M695" s="66"/>
      <c r="N695" s="66"/>
      <c r="O695" s="66"/>
      <c r="P695" s="66"/>
      <c r="Q695" s="76" t="s">
        <v>2695</v>
      </c>
      <c r="R695" s="76"/>
      <c r="S695" s="66"/>
      <c r="T695" s="66"/>
      <c r="U695" s="66"/>
    </row>
    <row r="696" spans="3:21" ht="22.5" customHeight="1" x14ac:dyDescent="0.25">
      <c r="C696" s="66" t="s">
        <v>1850</v>
      </c>
      <c r="D696" s="66" t="s">
        <v>914</v>
      </c>
      <c r="E696" s="66"/>
      <c r="F696" s="66"/>
      <c r="G696" s="78"/>
      <c r="H696" s="66"/>
      <c r="I696" s="66" t="s">
        <v>2126</v>
      </c>
      <c r="J696" s="66"/>
      <c r="K696" s="78"/>
      <c r="L696" s="66"/>
      <c r="M696" s="66"/>
      <c r="N696" s="66"/>
      <c r="O696" s="66"/>
      <c r="P696" s="66"/>
      <c r="Q696" s="76" t="s">
        <v>2696</v>
      </c>
      <c r="R696" s="76"/>
      <c r="S696" s="66"/>
      <c r="T696" s="66"/>
      <c r="U696" s="66"/>
    </row>
    <row r="697" spans="3:21" ht="22.5" customHeight="1" x14ac:dyDescent="0.25">
      <c r="C697" s="66" t="s">
        <v>1851</v>
      </c>
      <c r="D697" s="66" t="s">
        <v>915</v>
      </c>
      <c r="E697" s="66"/>
      <c r="F697" s="66"/>
      <c r="G697" s="78"/>
      <c r="H697" s="66"/>
      <c r="I697" s="66" t="s">
        <v>2126</v>
      </c>
      <c r="J697" s="66"/>
      <c r="K697" s="78"/>
      <c r="L697" s="66"/>
      <c r="M697" s="66"/>
      <c r="N697" s="66"/>
      <c r="O697" s="66"/>
      <c r="P697" s="66"/>
      <c r="Q697" s="76" t="s">
        <v>2619</v>
      </c>
      <c r="R697" s="76"/>
      <c r="S697" s="66"/>
      <c r="T697" s="66"/>
      <c r="U697" s="66"/>
    </row>
    <row r="698" spans="3:21" ht="22.5" customHeight="1" x14ac:dyDescent="0.25">
      <c r="C698" s="66" t="s">
        <v>1852</v>
      </c>
      <c r="D698" s="66" t="s">
        <v>916</v>
      </c>
      <c r="E698" s="66"/>
      <c r="F698" s="66"/>
      <c r="G698" s="78"/>
      <c r="H698" s="66"/>
      <c r="I698" s="66" t="s">
        <v>2126</v>
      </c>
      <c r="J698" s="66"/>
      <c r="K698" s="78"/>
      <c r="L698" s="66"/>
      <c r="M698" s="66"/>
      <c r="N698" s="66"/>
      <c r="O698" s="66"/>
      <c r="P698" s="66"/>
      <c r="Q698" s="76" t="s">
        <v>2697</v>
      </c>
      <c r="R698" s="76"/>
      <c r="S698" s="66"/>
      <c r="T698" s="66"/>
      <c r="U698" s="66"/>
    </row>
    <row r="699" spans="3:21" ht="22.5" customHeight="1" x14ac:dyDescent="0.25">
      <c r="C699" s="66" t="s">
        <v>1853</v>
      </c>
      <c r="D699" s="66" t="s">
        <v>917</v>
      </c>
      <c r="E699" s="66"/>
      <c r="F699" s="66"/>
      <c r="G699" s="78"/>
      <c r="H699" s="66"/>
      <c r="I699" s="66" t="s">
        <v>2126</v>
      </c>
      <c r="J699" s="66"/>
      <c r="K699" s="78"/>
      <c r="L699" s="66"/>
      <c r="M699" s="66"/>
      <c r="N699" s="66"/>
      <c r="O699" s="66"/>
      <c r="P699" s="66"/>
      <c r="Q699" s="76" t="s">
        <v>2625</v>
      </c>
      <c r="R699" s="76"/>
      <c r="S699" s="66"/>
      <c r="T699" s="66"/>
      <c r="U699" s="66"/>
    </row>
    <row r="700" spans="3:21" ht="22.5" customHeight="1" x14ac:dyDescent="0.25">
      <c r="C700" s="66" t="s">
        <v>1854</v>
      </c>
      <c r="D700" s="66" t="s">
        <v>918</v>
      </c>
      <c r="E700" s="66"/>
      <c r="F700" s="66"/>
      <c r="G700" s="78"/>
      <c r="H700" s="66"/>
      <c r="I700" s="66" t="s">
        <v>2126</v>
      </c>
      <c r="J700" s="66"/>
      <c r="K700" s="78"/>
      <c r="L700" s="66"/>
      <c r="M700" s="66"/>
      <c r="N700" s="66"/>
      <c r="O700" s="66"/>
      <c r="P700" s="66"/>
      <c r="Q700" s="76" t="s">
        <v>2309</v>
      </c>
      <c r="R700" s="76"/>
      <c r="S700" s="66"/>
      <c r="T700" s="66"/>
      <c r="U700" s="66"/>
    </row>
    <row r="701" spans="3:21" ht="22.5" customHeight="1" x14ac:dyDescent="0.25">
      <c r="C701" s="66" t="s">
        <v>1855</v>
      </c>
      <c r="D701" s="66" t="s">
        <v>919</v>
      </c>
      <c r="E701" s="66"/>
      <c r="F701" s="66"/>
      <c r="G701" s="78"/>
      <c r="H701" s="66"/>
      <c r="I701" s="66" t="s">
        <v>2126</v>
      </c>
      <c r="J701" s="66"/>
      <c r="K701" s="78"/>
      <c r="L701" s="66"/>
      <c r="M701" s="66"/>
      <c r="N701" s="66"/>
      <c r="O701" s="66"/>
      <c r="P701" s="66"/>
      <c r="Q701" s="76" t="s">
        <v>2567</v>
      </c>
      <c r="R701" s="76"/>
      <c r="S701" s="66"/>
      <c r="T701" s="66"/>
      <c r="U701" s="66"/>
    </row>
    <row r="702" spans="3:21" ht="22.5" customHeight="1" x14ac:dyDescent="0.25">
      <c r="C702" s="66" t="s">
        <v>1856</v>
      </c>
      <c r="D702" s="66" t="s">
        <v>920</v>
      </c>
      <c r="E702" s="66"/>
      <c r="F702" s="66"/>
      <c r="G702" s="78"/>
      <c r="H702" s="66"/>
      <c r="I702" s="66" t="s">
        <v>2126</v>
      </c>
      <c r="J702" s="66"/>
      <c r="K702" s="78"/>
      <c r="L702" s="66"/>
      <c r="M702" s="66"/>
      <c r="N702" s="66"/>
      <c r="O702" s="66"/>
      <c r="P702" s="66"/>
      <c r="Q702" s="76" t="s">
        <v>2698</v>
      </c>
      <c r="R702" s="76"/>
      <c r="S702" s="66"/>
      <c r="T702" s="66"/>
      <c r="U702" s="66"/>
    </row>
    <row r="703" spans="3:21" ht="22.5" customHeight="1" x14ac:dyDescent="0.25">
      <c r="C703" s="66" t="s">
        <v>1857</v>
      </c>
      <c r="D703" s="66" t="s">
        <v>921</v>
      </c>
      <c r="E703" s="66"/>
      <c r="F703" s="66"/>
      <c r="G703" s="78"/>
      <c r="H703" s="66"/>
      <c r="I703" s="66" t="s">
        <v>2126</v>
      </c>
      <c r="J703" s="66"/>
      <c r="K703" s="78"/>
      <c r="L703" s="66"/>
      <c r="M703" s="66"/>
      <c r="N703" s="66"/>
      <c r="O703" s="66"/>
      <c r="P703" s="66"/>
      <c r="Q703" s="76" t="s">
        <v>2699</v>
      </c>
      <c r="R703" s="76"/>
      <c r="S703" s="66"/>
      <c r="T703" s="66"/>
      <c r="U703" s="66"/>
    </row>
    <row r="704" spans="3:21" ht="22.5" customHeight="1" x14ac:dyDescent="0.25">
      <c r="C704" s="66" t="s">
        <v>1858</v>
      </c>
      <c r="D704" s="66" t="s">
        <v>922</v>
      </c>
      <c r="E704" s="66"/>
      <c r="F704" s="66"/>
      <c r="G704" s="78"/>
      <c r="H704" s="66"/>
      <c r="I704" s="66" t="s">
        <v>2126</v>
      </c>
      <c r="J704" s="66"/>
      <c r="K704" s="78"/>
      <c r="L704" s="66"/>
      <c r="M704" s="66"/>
      <c r="N704" s="66"/>
      <c r="O704" s="66"/>
      <c r="P704" s="66"/>
      <c r="Q704" s="76"/>
      <c r="R704" s="76"/>
      <c r="S704" s="66"/>
      <c r="T704" s="66"/>
      <c r="U704" s="66"/>
    </row>
    <row r="705" spans="3:21" ht="22.5" customHeight="1" x14ac:dyDescent="0.25">
      <c r="C705" s="66" t="s">
        <v>1859</v>
      </c>
      <c r="D705" s="66" t="s">
        <v>923</v>
      </c>
      <c r="E705" s="66"/>
      <c r="F705" s="66"/>
      <c r="G705" s="78"/>
      <c r="H705" s="66"/>
      <c r="I705" s="66" t="s">
        <v>2126</v>
      </c>
      <c r="J705" s="66"/>
      <c r="K705" s="78"/>
      <c r="L705" s="66"/>
      <c r="M705" s="66"/>
      <c r="N705" s="66"/>
      <c r="O705" s="66"/>
      <c r="P705" s="66"/>
      <c r="Q705" s="76" t="s">
        <v>2700</v>
      </c>
      <c r="R705" s="76"/>
      <c r="S705" s="66"/>
      <c r="T705" s="66"/>
      <c r="U705" s="66"/>
    </row>
    <row r="706" spans="3:21" ht="22.5" customHeight="1" x14ac:dyDescent="0.25">
      <c r="C706" s="66" t="s">
        <v>1860</v>
      </c>
      <c r="D706" s="66" t="s">
        <v>924</v>
      </c>
      <c r="E706" s="66"/>
      <c r="F706" s="66"/>
      <c r="G706" s="78"/>
      <c r="H706" s="66"/>
      <c r="I706" s="66" t="s">
        <v>2126</v>
      </c>
      <c r="J706" s="66"/>
      <c r="K706" s="78"/>
      <c r="L706" s="66"/>
      <c r="M706" s="66"/>
      <c r="N706" s="66"/>
      <c r="O706" s="66"/>
      <c r="P706" s="66"/>
      <c r="Q706" s="76" t="s">
        <v>2291</v>
      </c>
      <c r="R706" s="76"/>
      <c r="S706" s="66"/>
      <c r="T706" s="66"/>
      <c r="U706" s="66"/>
    </row>
    <row r="707" spans="3:21" ht="22.5" customHeight="1" x14ac:dyDescent="0.25">
      <c r="C707" s="66" t="s">
        <v>1861</v>
      </c>
      <c r="D707" s="66" t="s">
        <v>925</v>
      </c>
      <c r="E707" s="66"/>
      <c r="F707" s="66"/>
      <c r="G707" s="78"/>
      <c r="H707" s="66"/>
      <c r="I707" s="66" t="s">
        <v>2126</v>
      </c>
      <c r="J707" s="66"/>
      <c r="K707" s="78"/>
      <c r="L707" s="66"/>
      <c r="M707" s="66"/>
      <c r="N707" s="66"/>
      <c r="O707" s="66"/>
      <c r="P707" s="66"/>
      <c r="Q707" s="76" t="s">
        <v>2701</v>
      </c>
      <c r="R707" s="76"/>
      <c r="S707" s="66"/>
      <c r="T707" s="66"/>
      <c r="U707" s="66"/>
    </row>
    <row r="708" spans="3:21" ht="22.5" customHeight="1" x14ac:dyDescent="0.25">
      <c r="C708" s="66" t="s">
        <v>1862</v>
      </c>
      <c r="D708" s="66" t="s">
        <v>926</v>
      </c>
      <c r="E708" s="66"/>
      <c r="F708" s="66"/>
      <c r="G708" s="78"/>
      <c r="H708" s="66"/>
      <c r="I708" s="66" t="s">
        <v>2126</v>
      </c>
      <c r="J708" s="66"/>
      <c r="K708" s="78"/>
      <c r="L708" s="66"/>
      <c r="M708" s="66"/>
      <c r="N708" s="66"/>
      <c r="O708" s="66"/>
      <c r="P708" s="66"/>
      <c r="Q708" s="76" t="s">
        <v>2702</v>
      </c>
      <c r="R708" s="76"/>
      <c r="S708" s="66"/>
      <c r="T708" s="66"/>
      <c r="U708" s="66"/>
    </row>
    <row r="709" spans="3:21" ht="22.5" customHeight="1" x14ac:dyDescent="0.25">
      <c r="C709" s="66" t="s">
        <v>1863</v>
      </c>
      <c r="D709" s="66" t="s">
        <v>927</v>
      </c>
      <c r="E709" s="66"/>
      <c r="F709" s="66"/>
      <c r="G709" s="78"/>
      <c r="H709" s="66"/>
      <c r="I709" s="66" t="s">
        <v>2126</v>
      </c>
      <c r="J709" s="66"/>
      <c r="K709" s="78"/>
      <c r="L709" s="66"/>
      <c r="M709" s="66"/>
      <c r="N709" s="66"/>
      <c r="O709" s="66"/>
      <c r="P709" s="66"/>
      <c r="Q709" s="76" t="s">
        <v>2703</v>
      </c>
      <c r="R709" s="76"/>
      <c r="S709" s="66"/>
      <c r="T709" s="66"/>
      <c r="U709" s="66"/>
    </row>
    <row r="710" spans="3:21" ht="22.5" customHeight="1" x14ac:dyDescent="0.25">
      <c r="C710" s="66" t="s">
        <v>1864</v>
      </c>
      <c r="D710" s="66" t="s">
        <v>928</v>
      </c>
      <c r="E710" s="66"/>
      <c r="F710" s="66"/>
      <c r="G710" s="78"/>
      <c r="H710" s="66"/>
      <c r="I710" s="66" t="s">
        <v>2126</v>
      </c>
      <c r="J710" s="66"/>
      <c r="K710" s="78"/>
      <c r="L710" s="66"/>
      <c r="M710" s="66"/>
      <c r="N710" s="66"/>
      <c r="O710" s="66"/>
      <c r="P710" s="66"/>
      <c r="Q710" s="76" t="s">
        <v>2704</v>
      </c>
      <c r="R710" s="76"/>
      <c r="S710" s="66"/>
      <c r="T710" s="66"/>
      <c r="U710" s="66"/>
    </row>
    <row r="711" spans="3:21" ht="22.5" customHeight="1" x14ac:dyDescent="0.25">
      <c r="C711" s="66" t="s">
        <v>1865</v>
      </c>
      <c r="D711" s="66" t="s">
        <v>929</v>
      </c>
      <c r="E711" s="66"/>
      <c r="F711" s="66"/>
      <c r="G711" s="78"/>
      <c r="H711" s="66"/>
      <c r="I711" s="66" t="s">
        <v>2126</v>
      </c>
      <c r="J711" s="66"/>
      <c r="K711" s="78"/>
      <c r="L711" s="66"/>
      <c r="M711" s="66"/>
      <c r="N711" s="66"/>
      <c r="O711" s="66"/>
      <c r="P711" s="66"/>
      <c r="Q711" s="76" t="s">
        <v>2705</v>
      </c>
      <c r="R711" s="76"/>
      <c r="S711" s="66"/>
      <c r="T711" s="66"/>
      <c r="U711" s="66"/>
    </row>
    <row r="712" spans="3:21" ht="22.5" customHeight="1" x14ac:dyDescent="0.25">
      <c r="C712" s="66" t="s">
        <v>1866</v>
      </c>
      <c r="D712" s="66" t="s">
        <v>930</v>
      </c>
      <c r="E712" s="66"/>
      <c r="F712" s="66"/>
      <c r="G712" s="78"/>
      <c r="H712" s="66"/>
      <c r="I712" s="66" t="s">
        <v>2126</v>
      </c>
      <c r="J712" s="66"/>
      <c r="K712" s="78"/>
      <c r="L712" s="66"/>
      <c r="M712" s="66"/>
      <c r="N712" s="66"/>
      <c r="O712" s="66"/>
      <c r="P712" s="66"/>
      <c r="Q712" s="76" t="s">
        <v>2318</v>
      </c>
      <c r="R712" s="76"/>
      <c r="S712" s="66"/>
      <c r="T712" s="66"/>
      <c r="U712" s="66"/>
    </row>
    <row r="713" spans="3:21" ht="22.5" customHeight="1" x14ac:dyDescent="0.25">
      <c r="C713" s="66" t="s">
        <v>1867</v>
      </c>
      <c r="D713" s="66" t="s">
        <v>931</v>
      </c>
      <c r="E713" s="66"/>
      <c r="F713" s="66"/>
      <c r="G713" s="78"/>
      <c r="H713" s="66"/>
      <c r="I713" s="66" t="s">
        <v>2126</v>
      </c>
      <c r="J713" s="66"/>
      <c r="K713" s="78"/>
      <c r="L713" s="66"/>
      <c r="M713" s="66"/>
      <c r="N713" s="66"/>
      <c r="O713" s="66"/>
      <c r="P713" s="66"/>
      <c r="Q713" s="76" t="s">
        <v>2706</v>
      </c>
      <c r="R713" s="76"/>
      <c r="S713" s="66"/>
      <c r="T713" s="66"/>
      <c r="U713" s="66"/>
    </row>
    <row r="714" spans="3:21" ht="22.5" customHeight="1" x14ac:dyDescent="0.25">
      <c r="C714" s="66" t="s">
        <v>1868</v>
      </c>
      <c r="D714" s="66" t="s">
        <v>932</v>
      </c>
      <c r="E714" s="66"/>
      <c r="F714" s="66"/>
      <c r="G714" s="78"/>
      <c r="H714" s="66"/>
      <c r="I714" s="66" t="s">
        <v>2126</v>
      </c>
      <c r="J714" s="66"/>
      <c r="K714" s="78"/>
      <c r="L714" s="66"/>
      <c r="M714" s="66"/>
      <c r="N714" s="66"/>
      <c r="O714" s="66"/>
      <c r="P714" s="66"/>
      <c r="Q714" s="76" t="s">
        <v>2707</v>
      </c>
      <c r="R714" s="76"/>
      <c r="S714" s="66"/>
      <c r="T714" s="66"/>
      <c r="U714" s="66"/>
    </row>
    <row r="715" spans="3:21" ht="22.5" customHeight="1" x14ac:dyDescent="0.25">
      <c r="C715" s="66" t="s">
        <v>1869</v>
      </c>
      <c r="D715" s="66" t="s">
        <v>933</v>
      </c>
      <c r="E715" s="66"/>
      <c r="F715" s="66"/>
      <c r="G715" s="78"/>
      <c r="H715" s="66"/>
      <c r="I715" s="66" t="s">
        <v>2126</v>
      </c>
      <c r="J715" s="66"/>
      <c r="K715" s="78"/>
      <c r="L715" s="66"/>
      <c r="M715" s="66"/>
      <c r="N715" s="66"/>
      <c r="O715" s="66"/>
      <c r="P715" s="66"/>
      <c r="Q715" s="76" t="s">
        <v>2708</v>
      </c>
      <c r="R715" s="76"/>
      <c r="S715" s="66"/>
      <c r="T715" s="66"/>
      <c r="U715" s="66"/>
    </row>
    <row r="716" spans="3:21" ht="22.5" customHeight="1" x14ac:dyDescent="0.25">
      <c r="C716" s="66" t="s">
        <v>1870</v>
      </c>
      <c r="D716" s="66" t="s">
        <v>934</v>
      </c>
      <c r="E716" s="66"/>
      <c r="F716" s="66"/>
      <c r="G716" s="78"/>
      <c r="H716" s="66"/>
      <c r="I716" s="66" t="s">
        <v>2126</v>
      </c>
      <c r="J716" s="66"/>
      <c r="K716" s="78"/>
      <c r="L716" s="66"/>
      <c r="M716" s="66"/>
      <c r="N716" s="66"/>
      <c r="O716" s="66"/>
      <c r="P716" s="66"/>
      <c r="Q716" s="76" t="s">
        <v>2505</v>
      </c>
      <c r="R716" s="76"/>
      <c r="S716" s="66"/>
      <c r="T716" s="66"/>
      <c r="U716" s="66"/>
    </row>
    <row r="717" spans="3:21" ht="22.5" customHeight="1" x14ac:dyDescent="0.25">
      <c r="C717" s="66" t="s">
        <v>1871</v>
      </c>
      <c r="D717" s="66" t="s">
        <v>935</v>
      </c>
      <c r="E717" s="66"/>
      <c r="F717" s="66"/>
      <c r="G717" s="78"/>
      <c r="H717" s="66"/>
      <c r="I717" s="66" t="s">
        <v>2126</v>
      </c>
      <c r="J717" s="66"/>
      <c r="K717" s="78"/>
      <c r="L717" s="66"/>
      <c r="M717" s="66"/>
      <c r="N717" s="66"/>
      <c r="O717" s="66"/>
      <c r="P717" s="66"/>
      <c r="Q717" s="76" t="s">
        <v>2709</v>
      </c>
      <c r="R717" s="76"/>
      <c r="S717" s="66"/>
      <c r="T717" s="66"/>
      <c r="U717" s="66"/>
    </row>
    <row r="718" spans="3:21" ht="22.5" customHeight="1" x14ac:dyDescent="0.25">
      <c r="C718" s="66" t="s">
        <v>1872</v>
      </c>
      <c r="D718" s="66" t="s">
        <v>936</v>
      </c>
      <c r="E718" s="66"/>
      <c r="F718" s="66"/>
      <c r="G718" s="78"/>
      <c r="H718" s="66"/>
      <c r="I718" s="66" t="s">
        <v>2126</v>
      </c>
      <c r="J718" s="66"/>
      <c r="K718" s="78"/>
      <c r="L718" s="66"/>
      <c r="M718" s="66"/>
      <c r="N718" s="66"/>
      <c r="O718" s="66"/>
      <c r="P718" s="66"/>
      <c r="Q718" s="76" t="s">
        <v>2545</v>
      </c>
      <c r="R718" s="76"/>
      <c r="S718" s="66"/>
      <c r="T718" s="66"/>
      <c r="U718" s="66"/>
    </row>
    <row r="719" spans="3:21" ht="22.5" customHeight="1" x14ac:dyDescent="0.25">
      <c r="C719" s="66" t="s">
        <v>1873</v>
      </c>
      <c r="D719" s="66" t="s">
        <v>937</v>
      </c>
      <c r="E719" s="66"/>
      <c r="F719" s="66"/>
      <c r="G719" s="78"/>
      <c r="H719" s="66"/>
      <c r="I719" s="66" t="s">
        <v>2126</v>
      </c>
      <c r="J719" s="66"/>
      <c r="K719" s="78"/>
      <c r="L719" s="66"/>
      <c r="M719" s="66"/>
      <c r="N719" s="66"/>
      <c r="O719" s="66"/>
      <c r="P719" s="66"/>
      <c r="Q719" s="76" t="s">
        <v>2710</v>
      </c>
      <c r="R719" s="76"/>
      <c r="S719" s="66"/>
      <c r="T719" s="66"/>
      <c r="U719" s="66"/>
    </row>
    <row r="720" spans="3:21" ht="22.5" customHeight="1" x14ac:dyDescent="0.25">
      <c r="C720" s="66" t="s">
        <v>1874</v>
      </c>
      <c r="D720" s="66" t="s">
        <v>938</v>
      </c>
      <c r="E720" s="66"/>
      <c r="F720" s="66"/>
      <c r="G720" s="78"/>
      <c r="H720" s="66"/>
      <c r="I720" s="66" t="s">
        <v>2126</v>
      </c>
      <c r="J720" s="66"/>
      <c r="K720" s="78"/>
      <c r="L720" s="66"/>
      <c r="M720" s="66"/>
      <c r="N720" s="66"/>
      <c r="O720" s="66"/>
      <c r="P720" s="66"/>
      <c r="Q720" s="76" t="s">
        <v>2711</v>
      </c>
      <c r="R720" s="76"/>
      <c r="S720" s="66"/>
      <c r="T720" s="66"/>
      <c r="U720" s="66"/>
    </row>
    <row r="721" spans="3:21" ht="22.5" customHeight="1" x14ac:dyDescent="0.25">
      <c r="C721" s="66" t="s">
        <v>1875</v>
      </c>
      <c r="D721" s="66" t="s">
        <v>939</v>
      </c>
      <c r="E721" s="66"/>
      <c r="F721" s="66"/>
      <c r="G721" s="78"/>
      <c r="H721" s="66"/>
      <c r="I721" s="66" t="s">
        <v>2126</v>
      </c>
      <c r="J721" s="66"/>
      <c r="K721" s="78"/>
      <c r="L721" s="66"/>
      <c r="M721" s="66"/>
      <c r="N721" s="66"/>
      <c r="O721" s="66"/>
      <c r="P721" s="66"/>
      <c r="Q721" s="76" t="s">
        <v>2712</v>
      </c>
      <c r="R721" s="76"/>
      <c r="S721" s="66"/>
      <c r="T721" s="66"/>
      <c r="U721" s="66"/>
    </row>
    <row r="722" spans="3:21" ht="22.5" customHeight="1" x14ac:dyDescent="0.25">
      <c r="C722" s="66" t="s">
        <v>1876</v>
      </c>
      <c r="D722" s="66" t="s">
        <v>940</v>
      </c>
      <c r="E722" s="66"/>
      <c r="F722" s="66"/>
      <c r="G722" s="78"/>
      <c r="H722" s="66"/>
      <c r="I722" s="66" t="s">
        <v>2126</v>
      </c>
      <c r="J722" s="66"/>
      <c r="K722" s="78"/>
      <c r="L722" s="66"/>
      <c r="M722" s="66"/>
      <c r="N722" s="66"/>
      <c r="O722" s="66"/>
      <c r="P722" s="66"/>
      <c r="Q722" s="76" t="s">
        <v>2547</v>
      </c>
      <c r="R722" s="76"/>
      <c r="S722" s="66"/>
      <c r="T722" s="66"/>
      <c r="U722" s="66"/>
    </row>
    <row r="723" spans="3:21" ht="22.5" customHeight="1" x14ac:dyDescent="0.25">
      <c r="C723" s="66" t="s">
        <v>1877</v>
      </c>
      <c r="D723" s="66" t="s">
        <v>941</v>
      </c>
      <c r="E723" s="66"/>
      <c r="F723" s="66"/>
      <c r="G723" s="78"/>
      <c r="H723" s="66"/>
      <c r="I723" s="66" t="s">
        <v>2126</v>
      </c>
      <c r="J723" s="66"/>
      <c r="K723" s="78"/>
      <c r="L723" s="66"/>
      <c r="M723" s="66"/>
      <c r="N723" s="66"/>
      <c r="O723" s="66"/>
      <c r="P723" s="66"/>
      <c r="Q723" s="76" t="s">
        <v>2713</v>
      </c>
      <c r="R723" s="76"/>
      <c r="S723" s="66"/>
      <c r="T723" s="66"/>
      <c r="U723" s="66"/>
    </row>
    <row r="724" spans="3:21" ht="22.5" customHeight="1" x14ac:dyDescent="0.25">
      <c r="C724" s="66" t="s">
        <v>1878</v>
      </c>
      <c r="D724" s="66" t="s">
        <v>942</v>
      </c>
      <c r="E724" s="66"/>
      <c r="F724" s="66"/>
      <c r="G724" s="78"/>
      <c r="H724" s="66"/>
      <c r="I724" s="66" t="s">
        <v>2126</v>
      </c>
      <c r="J724" s="66"/>
      <c r="K724" s="78"/>
      <c r="L724" s="66"/>
      <c r="M724" s="66"/>
      <c r="N724" s="66"/>
      <c r="O724" s="66"/>
      <c r="P724" s="66"/>
      <c r="Q724" s="76" t="s">
        <v>2714</v>
      </c>
      <c r="R724" s="76"/>
      <c r="S724" s="66"/>
      <c r="T724" s="66"/>
      <c r="U724" s="66"/>
    </row>
    <row r="725" spans="3:21" ht="22.5" customHeight="1" x14ac:dyDescent="0.25">
      <c r="C725" s="66" t="s">
        <v>1879</v>
      </c>
      <c r="D725" s="66" t="s">
        <v>943</v>
      </c>
      <c r="E725" s="66"/>
      <c r="F725" s="66"/>
      <c r="G725" s="78"/>
      <c r="H725" s="66"/>
      <c r="I725" s="66" t="s">
        <v>2126</v>
      </c>
      <c r="J725" s="66"/>
      <c r="K725" s="78"/>
      <c r="L725" s="66"/>
      <c r="M725" s="66"/>
      <c r="N725" s="66"/>
      <c r="O725" s="66"/>
      <c r="P725" s="66"/>
      <c r="Q725" s="76" t="s">
        <v>2715</v>
      </c>
      <c r="R725" s="76"/>
      <c r="S725" s="66"/>
      <c r="T725" s="66"/>
      <c r="U725" s="66"/>
    </row>
    <row r="726" spans="3:21" ht="22.5" customHeight="1" x14ac:dyDescent="0.25">
      <c r="C726" s="66" t="s">
        <v>1880</v>
      </c>
      <c r="D726" s="66" t="s">
        <v>944</v>
      </c>
      <c r="E726" s="66"/>
      <c r="F726" s="66"/>
      <c r="G726" s="78"/>
      <c r="H726" s="66"/>
      <c r="I726" s="66" t="s">
        <v>2126</v>
      </c>
      <c r="J726" s="66"/>
      <c r="K726" s="78"/>
      <c r="L726" s="66"/>
      <c r="M726" s="66"/>
      <c r="N726" s="66"/>
      <c r="O726" s="66"/>
      <c r="P726" s="66"/>
      <c r="Q726" s="76" t="s">
        <v>2385</v>
      </c>
      <c r="R726" s="76"/>
      <c r="S726" s="66"/>
      <c r="T726" s="66"/>
      <c r="U726" s="66"/>
    </row>
    <row r="727" spans="3:21" ht="22.5" customHeight="1" x14ac:dyDescent="0.25">
      <c r="C727" s="66" t="s">
        <v>1881</v>
      </c>
      <c r="D727" s="66" t="s">
        <v>945</v>
      </c>
      <c r="E727" s="66"/>
      <c r="F727" s="66"/>
      <c r="G727" s="78"/>
      <c r="H727" s="66"/>
      <c r="I727" s="66" t="s">
        <v>2126</v>
      </c>
      <c r="J727" s="66"/>
      <c r="K727" s="78"/>
      <c r="L727" s="66"/>
      <c r="M727" s="66"/>
      <c r="N727" s="66"/>
      <c r="O727" s="66"/>
      <c r="P727" s="66"/>
      <c r="Q727" s="76" t="s">
        <v>2646</v>
      </c>
      <c r="R727" s="76"/>
      <c r="S727" s="66"/>
      <c r="T727" s="66"/>
      <c r="U727" s="66"/>
    </row>
    <row r="728" spans="3:21" ht="22.5" customHeight="1" x14ac:dyDescent="0.25">
      <c r="C728" s="66" t="s">
        <v>1882</v>
      </c>
      <c r="D728" s="66" t="s">
        <v>946</v>
      </c>
      <c r="E728" s="66"/>
      <c r="F728" s="66"/>
      <c r="G728" s="78"/>
      <c r="H728" s="66"/>
      <c r="I728" s="66" t="s">
        <v>2126</v>
      </c>
      <c r="J728" s="66"/>
      <c r="K728" s="78"/>
      <c r="L728" s="66"/>
      <c r="M728" s="66"/>
      <c r="N728" s="66"/>
      <c r="O728" s="66"/>
      <c r="P728" s="66"/>
      <c r="Q728" s="76" t="s">
        <v>2716</v>
      </c>
      <c r="R728" s="76"/>
      <c r="S728" s="66"/>
      <c r="T728" s="66"/>
      <c r="U728" s="66"/>
    </row>
    <row r="729" spans="3:21" ht="22.5" customHeight="1" x14ac:dyDescent="0.25">
      <c r="C729" s="66" t="s">
        <v>1883</v>
      </c>
      <c r="D729" s="66" t="s">
        <v>947</v>
      </c>
      <c r="E729" s="66"/>
      <c r="F729" s="66"/>
      <c r="G729" s="78"/>
      <c r="H729" s="66"/>
      <c r="I729" s="66" t="s">
        <v>2126</v>
      </c>
      <c r="J729" s="66"/>
      <c r="K729" s="78"/>
      <c r="L729" s="66"/>
      <c r="M729" s="66"/>
      <c r="N729" s="66"/>
      <c r="O729" s="66"/>
      <c r="P729" s="66"/>
      <c r="Q729" s="76" t="s">
        <v>2598</v>
      </c>
      <c r="R729" s="76"/>
      <c r="S729" s="66"/>
      <c r="T729" s="66"/>
      <c r="U729" s="66"/>
    </row>
    <row r="730" spans="3:21" ht="22.5" customHeight="1" x14ac:dyDescent="0.25">
      <c r="C730" s="66" t="s">
        <v>1884</v>
      </c>
      <c r="D730" s="66" t="s">
        <v>948</v>
      </c>
      <c r="E730" s="66"/>
      <c r="F730" s="66"/>
      <c r="G730" s="78" t="s">
        <v>2124</v>
      </c>
      <c r="H730" s="66" t="s">
        <v>2101</v>
      </c>
      <c r="I730" s="66" t="s">
        <v>2126</v>
      </c>
      <c r="J730" s="66"/>
      <c r="K730" s="78"/>
      <c r="L730" s="66"/>
      <c r="M730" s="66"/>
      <c r="N730" s="66"/>
      <c r="O730" s="66"/>
      <c r="P730" s="66"/>
      <c r="Q730" s="76" t="s">
        <v>2364</v>
      </c>
      <c r="R730" s="76"/>
      <c r="S730" s="66"/>
      <c r="T730" s="66"/>
      <c r="U730" s="66"/>
    </row>
    <row r="731" spans="3:21" ht="22.5" customHeight="1" x14ac:dyDescent="0.25">
      <c r="C731" s="66" t="s">
        <v>1885</v>
      </c>
      <c r="D731" s="66" t="s">
        <v>949</v>
      </c>
      <c r="E731" s="66"/>
      <c r="F731" s="66"/>
      <c r="G731" s="78"/>
      <c r="H731" s="66"/>
      <c r="I731" s="66" t="s">
        <v>2126</v>
      </c>
      <c r="J731" s="66"/>
      <c r="K731" s="78"/>
      <c r="L731" s="66"/>
      <c r="M731" s="66"/>
      <c r="N731" s="66"/>
      <c r="O731" s="66"/>
      <c r="P731" s="66"/>
      <c r="Q731" s="76" t="s">
        <v>2268</v>
      </c>
      <c r="R731" s="76"/>
      <c r="S731" s="66"/>
      <c r="T731" s="66"/>
      <c r="U731" s="66"/>
    </row>
    <row r="732" spans="3:21" ht="22.5" customHeight="1" x14ac:dyDescent="0.25">
      <c r="C732" s="66" t="s">
        <v>1886</v>
      </c>
      <c r="D732" s="66" t="s">
        <v>950</v>
      </c>
      <c r="E732" s="66"/>
      <c r="F732" s="66"/>
      <c r="G732" s="78"/>
      <c r="H732" s="66"/>
      <c r="I732" s="66" t="s">
        <v>2126</v>
      </c>
      <c r="J732" s="66"/>
      <c r="K732" s="78"/>
      <c r="L732" s="66"/>
      <c r="M732" s="66"/>
      <c r="N732" s="66"/>
      <c r="O732" s="66"/>
      <c r="P732" s="66"/>
      <c r="Q732" s="76" t="s">
        <v>2269</v>
      </c>
      <c r="R732" s="76"/>
      <c r="S732" s="66"/>
      <c r="T732" s="66"/>
      <c r="U732" s="66"/>
    </row>
    <row r="733" spans="3:21" ht="22.5" customHeight="1" x14ac:dyDescent="0.25">
      <c r="C733" s="66" t="s">
        <v>1887</v>
      </c>
      <c r="D733" s="66" t="s">
        <v>951</v>
      </c>
      <c r="E733" s="66"/>
      <c r="F733" s="66"/>
      <c r="G733" s="78"/>
      <c r="H733" s="66"/>
      <c r="I733" s="66" t="s">
        <v>2126</v>
      </c>
      <c r="J733" s="66"/>
      <c r="K733" s="78"/>
      <c r="L733" s="66"/>
      <c r="M733" s="66"/>
      <c r="N733" s="66"/>
      <c r="O733" s="66"/>
      <c r="P733" s="66"/>
      <c r="Q733" s="76" t="s">
        <v>2391</v>
      </c>
      <c r="R733" s="76"/>
      <c r="S733" s="66"/>
      <c r="T733" s="66"/>
      <c r="U733" s="66"/>
    </row>
    <row r="734" spans="3:21" ht="22.5" customHeight="1" x14ac:dyDescent="0.25">
      <c r="C734" s="66" t="s">
        <v>1888</v>
      </c>
      <c r="D734" s="66" t="s">
        <v>952</v>
      </c>
      <c r="E734" s="66"/>
      <c r="F734" s="66"/>
      <c r="G734" s="78"/>
      <c r="H734" s="66"/>
      <c r="I734" s="66" t="s">
        <v>2126</v>
      </c>
      <c r="J734" s="66"/>
      <c r="K734" s="78"/>
      <c r="L734" s="66"/>
      <c r="M734" s="66"/>
      <c r="N734" s="66"/>
      <c r="O734" s="66"/>
      <c r="P734" s="66"/>
      <c r="Q734" s="76" t="s">
        <v>2717</v>
      </c>
      <c r="R734" s="76"/>
      <c r="S734" s="66"/>
      <c r="T734" s="66"/>
      <c r="U734" s="66"/>
    </row>
    <row r="735" spans="3:21" ht="22.5" customHeight="1" x14ac:dyDescent="0.25">
      <c r="C735" s="66" t="s">
        <v>1889</v>
      </c>
      <c r="D735" s="66" t="s">
        <v>953</v>
      </c>
      <c r="E735" s="66"/>
      <c r="F735" s="66"/>
      <c r="G735" s="78"/>
      <c r="H735" s="66"/>
      <c r="I735" s="66" t="s">
        <v>2126</v>
      </c>
      <c r="J735" s="66"/>
      <c r="K735" s="78"/>
      <c r="L735" s="66"/>
      <c r="M735" s="66"/>
      <c r="N735" s="66"/>
      <c r="O735" s="66"/>
      <c r="P735" s="66"/>
      <c r="Q735" s="76" t="s">
        <v>2687</v>
      </c>
      <c r="R735" s="76"/>
      <c r="S735" s="66"/>
      <c r="T735" s="66"/>
      <c r="U735" s="66"/>
    </row>
    <row r="736" spans="3:21" ht="22.5" customHeight="1" x14ac:dyDescent="0.25">
      <c r="C736" s="66" t="s">
        <v>1890</v>
      </c>
      <c r="D736" s="66" t="s">
        <v>954</v>
      </c>
      <c r="E736" s="66"/>
      <c r="F736" s="66"/>
      <c r="G736" s="78"/>
      <c r="H736" s="66"/>
      <c r="I736" s="66" t="s">
        <v>2126</v>
      </c>
      <c r="J736" s="66"/>
      <c r="K736" s="78"/>
      <c r="L736" s="66"/>
      <c r="M736" s="66"/>
      <c r="N736" s="66"/>
      <c r="O736" s="66"/>
      <c r="P736" s="66"/>
      <c r="Q736" s="76" t="s">
        <v>2515</v>
      </c>
      <c r="R736" s="76"/>
      <c r="S736" s="66"/>
      <c r="T736" s="66"/>
      <c r="U736" s="66"/>
    </row>
    <row r="737" spans="3:21" ht="22.5" customHeight="1" x14ac:dyDescent="0.25">
      <c r="C737" s="66" t="s">
        <v>1891</v>
      </c>
      <c r="D737" s="66" t="s">
        <v>955</v>
      </c>
      <c r="E737" s="66"/>
      <c r="F737" s="66"/>
      <c r="G737" s="78"/>
      <c r="H737" s="66"/>
      <c r="I737" s="66" t="s">
        <v>2126</v>
      </c>
      <c r="J737" s="66"/>
      <c r="K737" s="78"/>
      <c r="L737" s="66"/>
      <c r="M737" s="66"/>
      <c r="N737" s="66"/>
      <c r="O737" s="66"/>
      <c r="P737" s="66"/>
      <c r="Q737" s="76" t="s">
        <v>2718</v>
      </c>
      <c r="R737" s="76"/>
      <c r="S737" s="66"/>
      <c r="T737" s="66"/>
      <c r="U737" s="66"/>
    </row>
    <row r="738" spans="3:21" ht="22.5" customHeight="1" x14ac:dyDescent="0.25">
      <c r="C738" s="66" t="s">
        <v>1892</v>
      </c>
      <c r="D738" s="66" t="s">
        <v>956</v>
      </c>
      <c r="E738" s="66"/>
      <c r="F738" s="66"/>
      <c r="G738" s="78"/>
      <c r="H738" s="66"/>
      <c r="I738" s="66" t="s">
        <v>2126</v>
      </c>
      <c r="J738" s="66"/>
      <c r="K738" s="78"/>
      <c r="L738" s="66"/>
      <c r="M738" s="66"/>
      <c r="N738" s="66"/>
      <c r="O738" s="66"/>
      <c r="P738" s="66"/>
      <c r="Q738" s="76" t="s">
        <v>2719</v>
      </c>
      <c r="R738" s="76"/>
      <c r="S738" s="66"/>
      <c r="T738" s="66"/>
      <c r="U738" s="66"/>
    </row>
    <row r="739" spans="3:21" ht="22.5" customHeight="1" x14ac:dyDescent="0.25">
      <c r="C739" s="66" t="s">
        <v>1893</v>
      </c>
      <c r="D739" s="66" t="s">
        <v>957</v>
      </c>
      <c r="E739" s="66"/>
      <c r="F739" s="66"/>
      <c r="G739" s="78"/>
      <c r="H739" s="66"/>
      <c r="I739" s="66" t="s">
        <v>2126</v>
      </c>
      <c r="J739" s="66"/>
      <c r="K739" s="78"/>
      <c r="L739" s="66"/>
      <c r="M739" s="66"/>
      <c r="N739" s="66"/>
      <c r="O739" s="66"/>
      <c r="P739" s="66"/>
      <c r="Q739" s="76" t="s">
        <v>2720</v>
      </c>
      <c r="R739" s="76"/>
      <c r="S739" s="66"/>
      <c r="T739" s="66"/>
      <c r="U739" s="66"/>
    </row>
    <row r="740" spans="3:21" ht="22.5" customHeight="1" x14ac:dyDescent="0.25">
      <c r="C740" s="66" t="s">
        <v>1894</v>
      </c>
      <c r="D740" s="66" t="s">
        <v>958</v>
      </c>
      <c r="E740" s="66"/>
      <c r="F740" s="66"/>
      <c r="G740" s="78"/>
      <c r="H740" s="66"/>
      <c r="I740" s="66" t="s">
        <v>2126</v>
      </c>
      <c r="J740" s="66"/>
      <c r="K740" s="78"/>
      <c r="L740" s="66"/>
      <c r="M740" s="66"/>
      <c r="N740" s="66"/>
      <c r="O740" s="66"/>
      <c r="P740" s="66"/>
      <c r="Q740" s="76" t="s">
        <v>2721</v>
      </c>
      <c r="R740" s="76"/>
      <c r="S740" s="66"/>
      <c r="T740" s="66"/>
      <c r="U740" s="66"/>
    </row>
    <row r="741" spans="3:21" ht="22.5" customHeight="1" x14ac:dyDescent="0.25">
      <c r="C741" s="66" t="s">
        <v>1895</v>
      </c>
      <c r="D741" s="66" t="s">
        <v>959</v>
      </c>
      <c r="E741" s="66"/>
      <c r="F741" s="66"/>
      <c r="G741" s="78"/>
      <c r="H741" s="66"/>
      <c r="I741" s="66" t="s">
        <v>2126</v>
      </c>
      <c r="J741" s="66"/>
      <c r="K741" s="78"/>
      <c r="L741" s="66"/>
      <c r="M741" s="66"/>
      <c r="N741" s="66"/>
      <c r="O741" s="66"/>
      <c r="P741" s="66"/>
      <c r="Q741" s="76" t="s">
        <v>2722</v>
      </c>
      <c r="R741" s="76"/>
      <c r="S741" s="66"/>
      <c r="T741" s="66"/>
      <c r="U741" s="66"/>
    </row>
    <row r="742" spans="3:21" ht="22.5" customHeight="1" x14ac:dyDescent="0.25">
      <c r="C742" s="66" t="s">
        <v>1896</v>
      </c>
      <c r="D742" s="66" t="s">
        <v>960</v>
      </c>
      <c r="E742" s="66"/>
      <c r="F742" s="66"/>
      <c r="G742" s="78"/>
      <c r="H742" s="66"/>
      <c r="I742" s="66" t="s">
        <v>2126</v>
      </c>
      <c r="J742" s="66"/>
      <c r="K742" s="78"/>
      <c r="L742" s="66"/>
      <c r="M742" s="66"/>
      <c r="N742" s="66"/>
      <c r="O742" s="66"/>
      <c r="P742" s="66"/>
      <c r="Q742" s="76" t="s">
        <v>2340</v>
      </c>
      <c r="R742" s="76"/>
      <c r="S742" s="66"/>
      <c r="T742" s="66"/>
      <c r="U742" s="66"/>
    </row>
    <row r="743" spans="3:21" ht="22.5" customHeight="1" x14ac:dyDescent="0.25">
      <c r="C743" s="66" t="s">
        <v>1897</v>
      </c>
      <c r="D743" s="66" t="s">
        <v>954</v>
      </c>
      <c r="E743" s="66"/>
      <c r="F743" s="66"/>
      <c r="G743" s="78"/>
      <c r="H743" s="66"/>
      <c r="I743" s="66" t="s">
        <v>2126</v>
      </c>
      <c r="J743" s="66"/>
      <c r="K743" s="78"/>
      <c r="L743" s="66"/>
      <c r="M743" s="66"/>
      <c r="N743" s="66"/>
      <c r="O743" s="66"/>
      <c r="P743" s="66"/>
      <c r="Q743" s="76"/>
      <c r="R743" s="76"/>
      <c r="S743" s="66"/>
      <c r="T743" s="66"/>
      <c r="U743" s="66"/>
    </row>
    <row r="744" spans="3:21" ht="22.5" customHeight="1" x14ac:dyDescent="0.25">
      <c r="C744" s="66" t="s">
        <v>1898</v>
      </c>
      <c r="D744" s="66" t="s">
        <v>961</v>
      </c>
      <c r="E744" s="66"/>
      <c r="F744" s="66"/>
      <c r="G744" s="78"/>
      <c r="H744" s="66"/>
      <c r="I744" s="66" t="s">
        <v>2126</v>
      </c>
      <c r="J744" s="66"/>
      <c r="K744" s="78"/>
      <c r="L744" s="66"/>
      <c r="M744" s="66"/>
      <c r="N744" s="66"/>
      <c r="O744" s="66"/>
      <c r="P744" s="66"/>
      <c r="Q744" s="76" t="s">
        <v>2338</v>
      </c>
      <c r="R744" s="76"/>
      <c r="S744" s="66"/>
      <c r="T744" s="66"/>
      <c r="U744" s="66"/>
    </row>
    <row r="745" spans="3:21" ht="22.5" customHeight="1" x14ac:dyDescent="0.25">
      <c r="C745" s="66" t="s">
        <v>1899</v>
      </c>
      <c r="D745" s="66" t="s">
        <v>962</v>
      </c>
      <c r="E745" s="66"/>
      <c r="F745" s="66"/>
      <c r="G745" s="78"/>
      <c r="H745" s="66"/>
      <c r="I745" s="66" t="s">
        <v>2126</v>
      </c>
      <c r="J745" s="66"/>
      <c r="K745" s="78"/>
      <c r="L745" s="66"/>
      <c r="M745" s="66"/>
      <c r="N745" s="66"/>
      <c r="O745" s="66"/>
      <c r="P745" s="66"/>
      <c r="Q745" s="76" t="s">
        <v>2339</v>
      </c>
      <c r="R745" s="76"/>
      <c r="S745" s="66"/>
      <c r="T745" s="66"/>
      <c r="U745" s="66"/>
    </row>
    <row r="746" spans="3:21" ht="22.5" customHeight="1" x14ac:dyDescent="0.25">
      <c r="C746" s="66" t="s">
        <v>1900</v>
      </c>
      <c r="D746" s="66" t="s">
        <v>963</v>
      </c>
      <c r="E746" s="66"/>
      <c r="F746" s="66"/>
      <c r="G746" s="78"/>
      <c r="H746" s="66"/>
      <c r="I746" s="66" t="s">
        <v>2126</v>
      </c>
      <c r="J746" s="66"/>
      <c r="K746" s="78"/>
      <c r="L746" s="66"/>
      <c r="M746" s="66"/>
      <c r="N746" s="66"/>
      <c r="O746" s="66"/>
      <c r="P746" s="66"/>
      <c r="Q746" s="76" t="s">
        <v>2723</v>
      </c>
      <c r="R746" s="76"/>
      <c r="S746" s="66"/>
      <c r="T746" s="66"/>
      <c r="U746" s="66"/>
    </row>
    <row r="747" spans="3:21" ht="22.5" customHeight="1" x14ac:dyDescent="0.25">
      <c r="C747" s="66" t="s">
        <v>1901</v>
      </c>
      <c r="D747" s="66" t="s">
        <v>964</v>
      </c>
      <c r="E747" s="66"/>
      <c r="F747" s="66"/>
      <c r="G747" s="78"/>
      <c r="H747" s="66"/>
      <c r="I747" s="66" t="s">
        <v>2126</v>
      </c>
      <c r="J747" s="66"/>
      <c r="K747" s="78"/>
      <c r="L747" s="66"/>
      <c r="M747" s="66"/>
      <c r="N747" s="66"/>
      <c r="O747" s="66"/>
      <c r="P747" s="66"/>
      <c r="Q747" s="76" t="s">
        <v>2471</v>
      </c>
      <c r="R747" s="76"/>
      <c r="S747" s="66"/>
      <c r="T747" s="66"/>
      <c r="U747" s="66"/>
    </row>
    <row r="748" spans="3:21" ht="22.5" customHeight="1" x14ac:dyDescent="0.25">
      <c r="C748" s="66" t="s">
        <v>1902</v>
      </c>
      <c r="D748" s="66" t="s">
        <v>965</v>
      </c>
      <c r="E748" s="66"/>
      <c r="F748" s="66"/>
      <c r="G748" s="78"/>
      <c r="H748" s="66"/>
      <c r="I748" s="66" t="s">
        <v>2126</v>
      </c>
      <c r="J748" s="66"/>
      <c r="K748" s="78"/>
      <c r="L748" s="66"/>
      <c r="M748" s="66"/>
      <c r="N748" s="66"/>
      <c r="O748" s="66"/>
      <c r="P748" s="66"/>
      <c r="Q748" s="76" t="s">
        <v>2724</v>
      </c>
      <c r="R748" s="76"/>
      <c r="S748" s="66"/>
      <c r="T748" s="66"/>
      <c r="U748" s="66"/>
    </row>
    <row r="749" spans="3:21" ht="22.5" customHeight="1" x14ac:dyDescent="0.25">
      <c r="C749" s="66" t="s">
        <v>1903</v>
      </c>
      <c r="D749" s="66" t="s">
        <v>966</v>
      </c>
      <c r="E749" s="66"/>
      <c r="F749" s="66"/>
      <c r="G749" s="78"/>
      <c r="H749" s="66"/>
      <c r="I749" s="66" t="s">
        <v>2126</v>
      </c>
      <c r="J749" s="66"/>
      <c r="K749" s="78"/>
      <c r="L749" s="66"/>
      <c r="M749" s="66"/>
      <c r="N749" s="66"/>
      <c r="O749" s="66"/>
      <c r="P749" s="66"/>
      <c r="Q749" s="76" t="s">
        <v>2725</v>
      </c>
      <c r="R749" s="76"/>
      <c r="S749" s="66"/>
      <c r="T749" s="66"/>
      <c r="U749" s="66"/>
    </row>
    <row r="750" spans="3:21" ht="22.5" customHeight="1" x14ac:dyDescent="0.25">
      <c r="C750" s="66" t="s">
        <v>1904</v>
      </c>
      <c r="D750" s="66" t="s">
        <v>967</v>
      </c>
      <c r="E750" s="66"/>
      <c r="F750" s="66"/>
      <c r="G750" s="78"/>
      <c r="H750" s="66"/>
      <c r="I750" s="66" t="s">
        <v>2126</v>
      </c>
      <c r="J750" s="66"/>
      <c r="K750" s="78"/>
      <c r="L750" s="66"/>
      <c r="M750" s="66"/>
      <c r="N750" s="66"/>
      <c r="O750" s="66"/>
      <c r="P750" s="66"/>
      <c r="Q750" s="76" t="s">
        <v>2726</v>
      </c>
      <c r="R750" s="76"/>
      <c r="S750" s="66"/>
      <c r="T750" s="66"/>
      <c r="U750" s="66"/>
    </row>
    <row r="751" spans="3:21" ht="22.5" customHeight="1" x14ac:dyDescent="0.25">
      <c r="C751" s="66" t="s">
        <v>1905</v>
      </c>
      <c r="D751" s="66" t="s">
        <v>968</v>
      </c>
      <c r="E751" s="66"/>
      <c r="F751" s="66"/>
      <c r="G751" s="78"/>
      <c r="H751" s="66"/>
      <c r="I751" s="66" t="s">
        <v>2126</v>
      </c>
      <c r="J751" s="66"/>
      <c r="K751" s="78"/>
      <c r="L751" s="66"/>
      <c r="M751" s="66"/>
      <c r="N751" s="66"/>
      <c r="O751" s="66"/>
      <c r="P751" s="66"/>
      <c r="Q751" s="76" t="s">
        <v>2285</v>
      </c>
      <c r="R751" s="76"/>
      <c r="S751" s="66"/>
      <c r="T751" s="66"/>
      <c r="U751" s="66"/>
    </row>
    <row r="752" spans="3:21" ht="22.5" customHeight="1" x14ac:dyDescent="0.25">
      <c r="C752" s="66" t="s">
        <v>1906</v>
      </c>
      <c r="D752" s="66" t="s">
        <v>969</v>
      </c>
      <c r="E752" s="66"/>
      <c r="F752" s="66"/>
      <c r="G752" s="78"/>
      <c r="H752" s="66"/>
      <c r="I752" s="66" t="s">
        <v>2126</v>
      </c>
      <c r="J752" s="66"/>
      <c r="K752" s="78"/>
      <c r="L752" s="66"/>
      <c r="M752" s="66"/>
      <c r="N752" s="66"/>
      <c r="O752" s="66"/>
      <c r="P752" s="66"/>
      <c r="Q752" s="76" t="s">
        <v>2727</v>
      </c>
      <c r="R752" s="76"/>
      <c r="S752" s="66"/>
      <c r="T752" s="66"/>
      <c r="U752" s="66"/>
    </row>
    <row r="753" spans="3:21" ht="22.5" customHeight="1" x14ac:dyDescent="0.25">
      <c r="C753" s="66" t="s">
        <v>1907</v>
      </c>
      <c r="D753" s="66" t="s">
        <v>970</v>
      </c>
      <c r="E753" s="66"/>
      <c r="F753" s="66"/>
      <c r="G753" s="78"/>
      <c r="H753" s="66"/>
      <c r="I753" s="66" t="s">
        <v>2126</v>
      </c>
      <c r="J753" s="66"/>
      <c r="K753" s="78"/>
      <c r="L753" s="66"/>
      <c r="M753" s="66"/>
      <c r="N753" s="66"/>
      <c r="O753" s="66"/>
      <c r="P753" s="66"/>
      <c r="Q753" s="76" t="s">
        <v>2728</v>
      </c>
      <c r="R753" s="76"/>
      <c r="S753" s="66"/>
      <c r="T753" s="66"/>
      <c r="U753" s="66"/>
    </row>
    <row r="754" spans="3:21" ht="22.5" customHeight="1" x14ac:dyDescent="0.25">
      <c r="C754" s="66" t="s">
        <v>1908</v>
      </c>
      <c r="D754" s="66" t="s">
        <v>971</v>
      </c>
      <c r="E754" s="66"/>
      <c r="F754" s="66"/>
      <c r="G754" s="78"/>
      <c r="H754" s="66"/>
      <c r="I754" s="66" t="s">
        <v>2126</v>
      </c>
      <c r="J754" s="66"/>
      <c r="K754" s="78"/>
      <c r="L754" s="66"/>
      <c r="M754" s="66"/>
      <c r="N754" s="66"/>
      <c r="O754" s="66"/>
      <c r="P754" s="66"/>
      <c r="Q754" s="76" t="s">
        <v>2612</v>
      </c>
      <c r="R754" s="76"/>
      <c r="S754" s="66"/>
      <c r="T754" s="66"/>
      <c r="U754" s="66"/>
    </row>
    <row r="755" spans="3:21" ht="22.5" customHeight="1" x14ac:dyDescent="0.25">
      <c r="C755" s="66" t="s">
        <v>1909</v>
      </c>
      <c r="D755" s="66" t="s">
        <v>972</v>
      </c>
      <c r="E755" s="66"/>
      <c r="F755" s="66"/>
      <c r="G755" s="78"/>
      <c r="H755" s="66"/>
      <c r="I755" s="66" t="s">
        <v>2126</v>
      </c>
      <c r="J755" s="66"/>
      <c r="K755" s="78"/>
      <c r="L755" s="66"/>
      <c r="M755" s="66"/>
      <c r="N755" s="66"/>
      <c r="O755" s="66"/>
      <c r="P755" s="66"/>
      <c r="Q755" s="76" t="s">
        <v>2729</v>
      </c>
      <c r="R755" s="76"/>
      <c r="S755" s="66"/>
      <c r="T755" s="66"/>
      <c r="U755" s="66"/>
    </row>
    <row r="756" spans="3:21" ht="22.5" customHeight="1" x14ac:dyDescent="0.25">
      <c r="C756" s="66" t="s">
        <v>1910</v>
      </c>
      <c r="D756" s="66" t="s">
        <v>973</v>
      </c>
      <c r="E756" s="66"/>
      <c r="F756" s="66"/>
      <c r="G756" s="78"/>
      <c r="H756" s="66"/>
      <c r="I756" s="66" t="s">
        <v>2126</v>
      </c>
      <c r="J756" s="66"/>
      <c r="K756" s="78"/>
      <c r="L756" s="66"/>
      <c r="M756" s="66"/>
      <c r="N756" s="66"/>
      <c r="O756" s="66"/>
      <c r="P756" s="66"/>
      <c r="Q756" s="76" t="s">
        <v>2730</v>
      </c>
      <c r="R756" s="76"/>
      <c r="S756" s="66"/>
      <c r="T756" s="66"/>
      <c r="U756" s="66"/>
    </row>
    <row r="757" spans="3:21" ht="22.5" customHeight="1" x14ac:dyDescent="0.25">
      <c r="C757" s="66" t="s">
        <v>1911</v>
      </c>
      <c r="D757" s="66" t="s">
        <v>974</v>
      </c>
      <c r="E757" s="66"/>
      <c r="F757" s="66"/>
      <c r="G757" s="78"/>
      <c r="H757" s="66"/>
      <c r="I757" s="66" t="s">
        <v>2126</v>
      </c>
      <c r="J757" s="66"/>
      <c r="K757" s="78"/>
      <c r="L757" s="66"/>
      <c r="M757" s="66"/>
      <c r="N757" s="66"/>
      <c r="O757" s="66"/>
      <c r="P757" s="66"/>
      <c r="Q757" s="76" t="s">
        <v>2731</v>
      </c>
      <c r="R757" s="76"/>
      <c r="S757" s="66"/>
      <c r="T757" s="66"/>
      <c r="U757" s="66"/>
    </row>
    <row r="758" spans="3:21" ht="22.5" customHeight="1" x14ac:dyDescent="0.25">
      <c r="C758" s="66" t="s">
        <v>1912</v>
      </c>
      <c r="D758" s="66" t="s">
        <v>975</v>
      </c>
      <c r="E758" s="66"/>
      <c r="F758" s="66"/>
      <c r="G758" s="78"/>
      <c r="H758" s="66"/>
      <c r="I758" s="66" t="s">
        <v>2126</v>
      </c>
      <c r="J758" s="66"/>
      <c r="K758" s="78"/>
      <c r="L758" s="66"/>
      <c r="M758" s="66"/>
      <c r="N758" s="66"/>
      <c r="O758" s="66"/>
      <c r="P758" s="66"/>
      <c r="Q758" s="76" t="s">
        <v>2732</v>
      </c>
      <c r="R758" s="76"/>
      <c r="S758" s="66"/>
      <c r="T758" s="66"/>
      <c r="U758" s="66"/>
    </row>
    <row r="759" spans="3:21" ht="22.5" customHeight="1" x14ac:dyDescent="0.25">
      <c r="C759" s="66" t="s">
        <v>1913</v>
      </c>
      <c r="D759" s="66" t="s">
        <v>976</v>
      </c>
      <c r="E759" s="66"/>
      <c r="F759" s="66"/>
      <c r="G759" s="78"/>
      <c r="H759" s="66"/>
      <c r="I759" s="66" t="s">
        <v>2126</v>
      </c>
      <c r="J759" s="66"/>
      <c r="K759" s="78"/>
      <c r="L759" s="66"/>
      <c r="M759" s="66"/>
      <c r="N759" s="66"/>
      <c r="O759" s="66"/>
      <c r="P759" s="66"/>
      <c r="Q759" s="76" t="s">
        <v>2733</v>
      </c>
      <c r="R759" s="76"/>
      <c r="S759" s="66"/>
      <c r="T759" s="66"/>
      <c r="U759" s="66"/>
    </row>
    <row r="760" spans="3:21" ht="22.5" customHeight="1" x14ac:dyDescent="0.25">
      <c r="C760" s="66" t="s">
        <v>1914</v>
      </c>
      <c r="D760" s="66" t="s">
        <v>977</v>
      </c>
      <c r="E760" s="66"/>
      <c r="F760" s="66"/>
      <c r="G760" s="78"/>
      <c r="H760" s="66"/>
      <c r="I760" s="66" t="s">
        <v>2126</v>
      </c>
      <c r="J760" s="66"/>
      <c r="K760" s="78"/>
      <c r="L760" s="66"/>
      <c r="M760" s="66"/>
      <c r="N760" s="66"/>
      <c r="O760" s="66"/>
      <c r="P760" s="66"/>
      <c r="Q760" s="76" t="s">
        <v>2734</v>
      </c>
      <c r="R760" s="76"/>
      <c r="S760" s="66"/>
      <c r="T760" s="66"/>
      <c r="U760" s="66"/>
    </row>
    <row r="761" spans="3:21" ht="22.5" customHeight="1" x14ac:dyDescent="0.25">
      <c r="C761" s="66" t="s">
        <v>1915</v>
      </c>
      <c r="D761" s="66" t="s">
        <v>978</v>
      </c>
      <c r="E761" s="66"/>
      <c r="F761" s="66"/>
      <c r="G761" s="78"/>
      <c r="H761" s="66"/>
      <c r="I761" s="66" t="s">
        <v>2126</v>
      </c>
      <c r="J761" s="66"/>
      <c r="K761" s="78"/>
      <c r="L761" s="66"/>
      <c r="M761" s="66"/>
      <c r="N761" s="66"/>
      <c r="O761" s="66"/>
      <c r="P761" s="66"/>
      <c r="Q761" s="76" t="s">
        <v>2735</v>
      </c>
      <c r="R761" s="76"/>
      <c r="S761" s="66"/>
      <c r="T761" s="66"/>
      <c r="U761" s="66"/>
    </row>
    <row r="762" spans="3:21" ht="22.5" customHeight="1" x14ac:dyDescent="0.25">
      <c r="C762" s="66" t="s">
        <v>1916</v>
      </c>
      <c r="D762" s="66" t="s">
        <v>979</v>
      </c>
      <c r="E762" s="66"/>
      <c r="F762" s="66"/>
      <c r="G762" s="78"/>
      <c r="H762" s="66"/>
      <c r="I762" s="66" t="s">
        <v>2126</v>
      </c>
      <c r="J762" s="66"/>
      <c r="K762" s="78"/>
      <c r="L762" s="66"/>
      <c r="M762" s="66"/>
      <c r="N762" s="66"/>
      <c r="O762" s="66"/>
      <c r="P762" s="66"/>
      <c r="Q762" s="76" t="s">
        <v>2480</v>
      </c>
      <c r="R762" s="76"/>
      <c r="S762" s="66"/>
      <c r="T762" s="66"/>
      <c r="U762" s="66"/>
    </row>
    <row r="763" spans="3:21" ht="22.5" customHeight="1" x14ac:dyDescent="0.25">
      <c r="C763" s="66" t="s">
        <v>1917</v>
      </c>
      <c r="D763" s="66" t="s">
        <v>980</v>
      </c>
      <c r="E763" s="66"/>
      <c r="F763" s="66"/>
      <c r="G763" s="78"/>
      <c r="H763" s="66"/>
      <c r="I763" s="66" t="s">
        <v>2126</v>
      </c>
      <c r="J763" s="66"/>
      <c r="K763" s="78"/>
      <c r="L763" s="66"/>
      <c r="M763" s="66"/>
      <c r="N763" s="66"/>
      <c r="O763" s="66"/>
      <c r="P763" s="66"/>
      <c r="Q763" s="76" t="s">
        <v>2736</v>
      </c>
      <c r="R763" s="76"/>
      <c r="S763" s="66"/>
      <c r="T763" s="66"/>
      <c r="U763" s="66"/>
    </row>
    <row r="764" spans="3:21" ht="22.5" customHeight="1" x14ac:dyDescent="0.25">
      <c r="C764" s="66" t="s">
        <v>1918</v>
      </c>
      <c r="D764" s="66" t="s">
        <v>981</v>
      </c>
      <c r="E764" s="66"/>
      <c r="F764" s="66"/>
      <c r="G764" s="78"/>
      <c r="H764" s="66"/>
      <c r="I764" s="66" t="s">
        <v>2126</v>
      </c>
      <c r="J764" s="66"/>
      <c r="K764" s="78"/>
      <c r="L764" s="66"/>
      <c r="M764" s="66"/>
      <c r="N764" s="66"/>
      <c r="O764" s="66"/>
      <c r="P764" s="66"/>
      <c r="Q764" s="76" t="s">
        <v>2737</v>
      </c>
      <c r="R764" s="76"/>
      <c r="S764" s="66"/>
      <c r="T764" s="66"/>
      <c r="U764" s="66"/>
    </row>
    <row r="765" spans="3:21" ht="22.5" customHeight="1" x14ac:dyDescent="0.25">
      <c r="C765" s="66" t="s">
        <v>1919</v>
      </c>
      <c r="D765" s="66" t="s">
        <v>982</v>
      </c>
      <c r="E765" s="66"/>
      <c r="F765" s="66"/>
      <c r="G765" s="78"/>
      <c r="H765" s="66"/>
      <c r="I765" s="66" t="s">
        <v>2126</v>
      </c>
      <c r="J765" s="66"/>
      <c r="K765" s="78"/>
      <c r="L765" s="66"/>
      <c r="M765" s="66"/>
      <c r="N765" s="66"/>
      <c r="O765" s="66"/>
      <c r="P765" s="66"/>
      <c r="Q765" s="76" t="s">
        <v>2738</v>
      </c>
      <c r="R765" s="76"/>
      <c r="S765" s="66"/>
      <c r="T765" s="66"/>
      <c r="U765" s="66"/>
    </row>
    <row r="766" spans="3:21" ht="22.5" customHeight="1" x14ac:dyDescent="0.25">
      <c r="C766" s="66" t="s">
        <v>1920</v>
      </c>
      <c r="D766" s="66" t="s">
        <v>983</v>
      </c>
      <c r="E766" s="66"/>
      <c r="F766" s="66"/>
      <c r="G766" s="78"/>
      <c r="H766" s="66"/>
      <c r="I766" s="66" t="s">
        <v>2126</v>
      </c>
      <c r="J766" s="66"/>
      <c r="K766" s="78"/>
      <c r="L766" s="66"/>
      <c r="M766" s="66"/>
      <c r="N766" s="66"/>
      <c r="O766" s="66"/>
      <c r="P766" s="66"/>
      <c r="Q766" s="76" t="s">
        <v>2524</v>
      </c>
      <c r="R766" s="76"/>
      <c r="S766" s="66"/>
      <c r="T766" s="66"/>
      <c r="U766" s="66"/>
    </row>
    <row r="767" spans="3:21" ht="22.5" customHeight="1" x14ac:dyDescent="0.25">
      <c r="C767" s="66" t="s">
        <v>1921</v>
      </c>
      <c r="D767" s="66" t="s">
        <v>984</v>
      </c>
      <c r="E767" s="66"/>
      <c r="F767" s="66"/>
      <c r="G767" s="78"/>
      <c r="H767" s="66"/>
      <c r="I767" s="66" t="s">
        <v>2126</v>
      </c>
      <c r="J767" s="66"/>
      <c r="K767" s="78"/>
      <c r="L767" s="66"/>
      <c r="M767" s="66"/>
      <c r="N767" s="66"/>
      <c r="O767" s="66"/>
      <c r="P767" s="66"/>
      <c r="Q767" s="76" t="s">
        <v>2739</v>
      </c>
      <c r="R767" s="76"/>
      <c r="S767" s="66"/>
      <c r="T767" s="66"/>
      <c r="U767" s="66"/>
    </row>
    <row r="768" spans="3:21" ht="22.5" customHeight="1" x14ac:dyDescent="0.25">
      <c r="C768" s="66" t="s">
        <v>1922</v>
      </c>
      <c r="D768" s="66" t="s">
        <v>985</v>
      </c>
      <c r="E768" s="66"/>
      <c r="F768" s="66"/>
      <c r="G768" s="78"/>
      <c r="H768" s="66"/>
      <c r="I768" s="66" t="s">
        <v>2126</v>
      </c>
      <c r="J768" s="66"/>
      <c r="K768" s="78"/>
      <c r="L768" s="66"/>
      <c r="M768" s="66"/>
      <c r="N768" s="66"/>
      <c r="O768" s="66"/>
      <c r="P768" s="66"/>
      <c r="Q768" s="76" t="s">
        <v>2740</v>
      </c>
      <c r="R768" s="76"/>
      <c r="S768" s="66"/>
      <c r="T768" s="66"/>
      <c r="U768" s="66"/>
    </row>
    <row r="769" spans="3:21" ht="22.5" customHeight="1" x14ac:dyDescent="0.25">
      <c r="C769" s="66" t="s">
        <v>2077</v>
      </c>
      <c r="D769" s="66" t="s">
        <v>1139</v>
      </c>
      <c r="E769" s="66"/>
      <c r="F769" s="66"/>
      <c r="G769" s="78">
        <v>42562</v>
      </c>
      <c r="H769" s="66" t="s">
        <v>2101</v>
      </c>
      <c r="I769" s="66" t="s">
        <v>2107</v>
      </c>
      <c r="J769" s="66"/>
      <c r="K769" s="78">
        <v>43487</v>
      </c>
      <c r="L769" s="66"/>
      <c r="M769" s="66"/>
      <c r="N769" s="66"/>
      <c r="O769" s="66" t="s">
        <v>2855</v>
      </c>
      <c r="P769" s="66"/>
      <c r="Q769" s="76" t="s">
        <v>2484</v>
      </c>
      <c r="R769" s="76" t="s">
        <v>73</v>
      </c>
      <c r="S769" s="66" t="s">
        <v>2856</v>
      </c>
      <c r="T769" s="66" t="s">
        <v>2857</v>
      </c>
      <c r="U769" s="66" t="s">
        <v>73</v>
      </c>
    </row>
    <row r="770" spans="3:21" ht="22.5" customHeight="1" x14ac:dyDescent="0.25">
      <c r="C770" s="66" t="s">
        <v>2078</v>
      </c>
      <c r="D770" s="66" t="s">
        <v>1140</v>
      </c>
      <c r="E770" s="66"/>
      <c r="F770" s="66"/>
      <c r="G770" s="78">
        <v>42268</v>
      </c>
      <c r="H770" s="66" t="s">
        <v>58</v>
      </c>
      <c r="I770" s="66" t="s">
        <v>2112</v>
      </c>
      <c r="J770" s="66"/>
      <c r="K770" s="78">
        <v>43487</v>
      </c>
      <c r="L770" s="66"/>
      <c r="M770" s="66"/>
      <c r="N770" s="66"/>
      <c r="O770" s="66"/>
      <c r="P770" s="66"/>
      <c r="Q770" s="76" t="s">
        <v>2858</v>
      </c>
      <c r="R770" s="76" t="s">
        <v>73</v>
      </c>
      <c r="S770" s="66"/>
      <c r="T770" s="66"/>
      <c r="U770" s="66" t="s">
        <v>73</v>
      </c>
    </row>
    <row r="771" spans="3:21" ht="22.5" customHeight="1" x14ac:dyDescent="0.25">
      <c r="C771" s="66" t="s">
        <v>2079</v>
      </c>
      <c r="D771" s="66" t="s">
        <v>1141</v>
      </c>
      <c r="E771" s="66"/>
      <c r="F771" s="66"/>
      <c r="G771" s="78">
        <v>42423</v>
      </c>
      <c r="H771" s="66" t="s">
        <v>2101</v>
      </c>
      <c r="I771" s="66" t="s">
        <v>2112</v>
      </c>
      <c r="J771" s="66"/>
      <c r="K771" s="78">
        <v>43487</v>
      </c>
      <c r="L771" s="66"/>
      <c r="M771" s="66"/>
      <c r="N771" s="66"/>
      <c r="O771" s="66"/>
      <c r="P771" s="66"/>
      <c r="Q771" s="76" t="s">
        <v>2507</v>
      </c>
      <c r="R771" s="76" t="s">
        <v>73</v>
      </c>
      <c r="S771" s="66"/>
      <c r="T771" s="66"/>
      <c r="U771" s="66" t="s">
        <v>73</v>
      </c>
    </row>
    <row r="772" spans="3:21" ht="22.5" customHeight="1" x14ac:dyDescent="0.25">
      <c r="C772" s="66" t="s">
        <v>2080</v>
      </c>
      <c r="D772" s="66" t="s">
        <v>1142</v>
      </c>
      <c r="E772" s="66"/>
      <c r="F772" s="66"/>
      <c r="G772" s="78">
        <v>41499</v>
      </c>
      <c r="H772" s="66" t="s">
        <v>2101</v>
      </c>
      <c r="I772" s="66" t="s">
        <v>2115</v>
      </c>
      <c r="J772" s="66"/>
      <c r="K772" s="78">
        <v>43487</v>
      </c>
      <c r="L772" s="66"/>
      <c r="M772" s="66"/>
      <c r="N772" s="66"/>
      <c r="O772" s="66"/>
      <c r="P772" s="66"/>
      <c r="Q772" s="76" t="s">
        <v>2507</v>
      </c>
      <c r="R772" s="76" t="s">
        <v>73</v>
      </c>
      <c r="S772" s="66"/>
      <c r="T772" s="66"/>
      <c r="U772" s="66" t="s">
        <v>73</v>
      </c>
    </row>
    <row r="773" spans="3:21" ht="22.5" customHeight="1" x14ac:dyDescent="0.25">
      <c r="C773" s="66" t="s">
        <v>2081</v>
      </c>
      <c r="D773" s="66" t="s">
        <v>1143</v>
      </c>
      <c r="E773" s="66"/>
      <c r="F773" s="66"/>
      <c r="G773" s="78">
        <v>43678</v>
      </c>
      <c r="H773" s="66" t="s">
        <v>2101</v>
      </c>
      <c r="I773" s="66" t="s">
        <v>2107</v>
      </c>
      <c r="J773" s="66"/>
      <c r="K773" s="78">
        <v>43480</v>
      </c>
      <c r="L773" s="66"/>
      <c r="M773" s="66"/>
      <c r="N773" s="66"/>
      <c r="O773" s="66" t="s">
        <v>2859</v>
      </c>
      <c r="P773" s="66"/>
      <c r="Q773" s="76" t="s">
        <v>2860</v>
      </c>
      <c r="R773" s="76" t="s">
        <v>73</v>
      </c>
      <c r="S773" s="66"/>
      <c r="T773" s="66" t="s">
        <v>2861</v>
      </c>
      <c r="U773" s="66" t="s">
        <v>73</v>
      </c>
    </row>
    <row r="774" spans="3:21" ht="22.5" customHeight="1" x14ac:dyDescent="0.25">
      <c r="C774" s="66" t="s">
        <v>2082</v>
      </c>
      <c r="D774" s="66" t="s">
        <v>1144</v>
      </c>
      <c r="E774" s="66"/>
      <c r="F774" s="66"/>
      <c r="G774" s="78">
        <v>43823</v>
      </c>
      <c r="H774" s="66" t="s">
        <v>2101</v>
      </c>
      <c r="I774" s="66" t="s">
        <v>2107</v>
      </c>
      <c r="J774" s="66"/>
      <c r="K774" s="78">
        <v>43487</v>
      </c>
      <c r="L774" s="66"/>
      <c r="M774" s="66"/>
      <c r="N774" s="66"/>
      <c r="O774" s="66" t="s">
        <v>2862</v>
      </c>
      <c r="P774" s="66"/>
      <c r="Q774" s="76" t="s">
        <v>2863</v>
      </c>
      <c r="R774" s="76" t="s">
        <v>73</v>
      </c>
      <c r="S774" s="66"/>
      <c r="T774" s="66"/>
      <c r="U774" s="66" t="s">
        <v>73</v>
      </c>
    </row>
    <row r="775" spans="3:21" ht="22.5" customHeight="1" x14ac:dyDescent="0.25">
      <c r="C775" s="66" t="s">
        <v>2083</v>
      </c>
      <c r="D775" s="66" t="s">
        <v>1145</v>
      </c>
      <c r="E775" s="66"/>
      <c r="F775" s="66"/>
      <c r="G775" s="78">
        <v>41568</v>
      </c>
      <c r="H775" s="66" t="s">
        <v>58</v>
      </c>
      <c r="I775" s="66" t="s">
        <v>2114</v>
      </c>
      <c r="J775" s="66"/>
      <c r="K775" s="78">
        <v>43473</v>
      </c>
      <c r="L775" s="66"/>
      <c r="M775" s="66"/>
      <c r="N775" s="66"/>
      <c r="O775" s="66" t="s">
        <v>2864</v>
      </c>
      <c r="P775" s="66" t="s">
        <v>2865</v>
      </c>
      <c r="Q775" s="76" t="s">
        <v>2866</v>
      </c>
      <c r="R775" s="76" t="s">
        <v>73</v>
      </c>
      <c r="S775" s="66"/>
      <c r="T775" s="66" t="s">
        <v>2867</v>
      </c>
      <c r="U775" s="66" t="s">
        <v>73</v>
      </c>
    </row>
    <row r="776" spans="3:21" ht="22.5" customHeight="1" x14ac:dyDescent="0.25">
      <c r="C776" s="66" t="s">
        <v>2084</v>
      </c>
      <c r="D776" s="66" t="s">
        <v>1146</v>
      </c>
      <c r="E776" s="66"/>
      <c r="F776" s="66"/>
      <c r="G776" s="78">
        <v>37539</v>
      </c>
      <c r="H776" s="66" t="s">
        <v>2101</v>
      </c>
      <c r="I776" s="66" t="s">
        <v>2125</v>
      </c>
      <c r="J776" s="66"/>
      <c r="K776" s="78">
        <v>43486</v>
      </c>
      <c r="L776" s="66"/>
      <c r="M776" s="66"/>
      <c r="N776" s="66"/>
      <c r="O776" s="66" t="s">
        <v>2868</v>
      </c>
      <c r="P776" s="66"/>
      <c r="Q776" s="76" t="s">
        <v>2869</v>
      </c>
      <c r="R776" s="76" t="s">
        <v>73</v>
      </c>
      <c r="S776" s="66"/>
      <c r="T776" s="66" t="s">
        <v>2870</v>
      </c>
      <c r="U776" s="66" t="s">
        <v>73</v>
      </c>
    </row>
    <row r="777" spans="3:21" ht="22.5" customHeight="1" x14ac:dyDescent="0.25">
      <c r="C777" s="66" t="s">
        <v>2085</v>
      </c>
      <c r="D777" s="66" t="s">
        <v>1147</v>
      </c>
      <c r="E777" s="66"/>
      <c r="F777" s="66"/>
      <c r="G777" s="78">
        <v>40864</v>
      </c>
      <c r="H777" s="66" t="s">
        <v>58</v>
      </c>
      <c r="I777" s="66" t="s">
        <v>2117</v>
      </c>
      <c r="J777" s="66"/>
      <c r="K777" s="78">
        <v>43494</v>
      </c>
      <c r="L777" s="66"/>
      <c r="M777" s="66"/>
      <c r="N777" s="66"/>
      <c r="O777" s="66" t="s">
        <v>2871</v>
      </c>
      <c r="P777" s="66"/>
      <c r="Q777" s="76" t="s">
        <v>2872</v>
      </c>
      <c r="R777" s="76" t="s">
        <v>73</v>
      </c>
      <c r="S777" s="66" t="s">
        <v>2856</v>
      </c>
      <c r="T777" s="66" t="s">
        <v>2873</v>
      </c>
      <c r="U777" s="66" t="s">
        <v>73</v>
      </c>
    </row>
    <row r="778" spans="3:21" ht="22.5" customHeight="1" x14ac:dyDescent="0.25">
      <c r="C778" s="66" t="s">
        <v>2086</v>
      </c>
      <c r="D778" s="66" t="s">
        <v>1148</v>
      </c>
      <c r="E778" s="66"/>
      <c r="F778" s="66"/>
      <c r="G778" s="78">
        <v>37897</v>
      </c>
      <c r="H778" s="66" t="s">
        <v>2101</v>
      </c>
      <c r="I778" s="66" t="s">
        <v>2126</v>
      </c>
      <c r="J778" s="66"/>
      <c r="K778" s="78">
        <v>43509</v>
      </c>
      <c r="L778" s="66" t="s">
        <v>2874</v>
      </c>
      <c r="M778" s="66"/>
      <c r="N778" s="66"/>
      <c r="O778" s="66" t="s">
        <v>2875</v>
      </c>
      <c r="P778" s="66" t="s">
        <v>2876</v>
      </c>
      <c r="Q778" s="76" t="s">
        <v>2287</v>
      </c>
      <c r="R778" s="76" t="s">
        <v>73</v>
      </c>
      <c r="S778" s="66"/>
      <c r="T778" s="66"/>
      <c r="U778" s="66" t="s">
        <v>73</v>
      </c>
    </row>
    <row r="779" spans="3:21" ht="22.5" customHeight="1" x14ac:dyDescent="0.25">
      <c r="C779" s="66" t="s">
        <v>2087</v>
      </c>
      <c r="D779" s="66" t="s">
        <v>1149</v>
      </c>
      <c r="E779" s="66"/>
      <c r="F779" s="66"/>
      <c r="G779" s="78" t="s">
        <v>2127</v>
      </c>
      <c r="H779" s="66" t="s">
        <v>2101</v>
      </c>
      <c r="I779" s="66" t="s">
        <v>2107</v>
      </c>
      <c r="J779" s="66"/>
      <c r="K779" s="78">
        <v>43507</v>
      </c>
      <c r="L779" s="66"/>
      <c r="M779" s="66"/>
      <c r="N779" s="66"/>
      <c r="O779" s="66"/>
      <c r="P779" s="66"/>
      <c r="Q779" s="76" t="s">
        <v>2877</v>
      </c>
      <c r="R779" s="76" t="s">
        <v>73</v>
      </c>
      <c r="S779" s="66"/>
      <c r="T779" s="66"/>
      <c r="U779" s="66" t="s">
        <v>73</v>
      </c>
    </row>
    <row r="780" spans="3:21" ht="22.5" customHeight="1" x14ac:dyDescent="0.25">
      <c r="C780" s="66" t="s">
        <v>2088</v>
      </c>
      <c r="D780" s="66" t="s">
        <v>1150</v>
      </c>
      <c r="E780" s="66"/>
      <c r="F780" s="66"/>
      <c r="G780" s="78"/>
      <c r="H780" s="66" t="s">
        <v>58</v>
      </c>
      <c r="I780" s="66" t="s">
        <v>2112</v>
      </c>
      <c r="J780" s="66"/>
      <c r="K780" s="78"/>
      <c r="L780" s="66"/>
      <c r="M780" s="66"/>
      <c r="N780" s="66"/>
      <c r="O780" s="66"/>
      <c r="P780" s="66"/>
      <c r="Q780" s="76" t="s">
        <v>73</v>
      </c>
      <c r="R780" s="76" t="s">
        <v>73</v>
      </c>
      <c r="S780" s="66"/>
      <c r="T780" s="66"/>
      <c r="U780" s="66" t="s">
        <v>73</v>
      </c>
    </row>
    <row r="781" spans="3:21" ht="22.5" customHeight="1" x14ac:dyDescent="0.25">
      <c r="C781" s="66" t="s">
        <v>2089</v>
      </c>
      <c r="D781" s="66" t="s">
        <v>1151</v>
      </c>
      <c r="E781" s="66"/>
      <c r="F781" s="66"/>
      <c r="G781" s="78">
        <v>43814</v>
      </c>
      <c r="H781" s="66" t="s">
        <v>2101</v>
      </c>
      <c r="I781" s="66" t="s">
        <v>2121</v>
      </c>
      <c r="J781" s="66"/>
      <c r="K781" s="78">
        <v>43509</v>
      </c>
      <c r="L781" s="66"/>
      <c r="M781" s="66"/>
      <c r="N781" s="66"/>
      <c r="O781" s="66" t="s">
        <v>2878</v>
      </c>
      <c r="P781" s="66"/>
      <c r="Q781" s="76" t="s">
        <v>2364</v>
      </c>
      <c r="R781" s="76" t="s">
        <v>73</v>
      </c>
      <c r="S781" s="66"/>
      <c r="T781" s="66"/>
      <c r="U781" s="66" t="s">
        <v>73</v>
      </c>
    </row>
    <row r="782" spans="3:21" ht="22.5" customHeight="1" x14ac:dyDescent="0.25">
      <c r="C782" s="66" t="s">
        <v>2090</v>
      </c>
      <c r="D782" s="66" t="s">
        <v>1152</v>
      </c>
      <c r="E782" s="66"/>
      <c r="F782" s="66"/>
      <c r="G782" s="78"/>
      <c r="H782" s="66" t="s">
        <v>58</v>
      </c>
      <c r="I782" s="66" t="s">
        <v>2123</v>
      </c>
      <c r="J782" s="66"/>
      <c r="K782" s="78"/>
      <c r="L782" s="66"/>
      <c r="M782" s="66"/>
      <c r="N782" s="66"/>
      <c r="O782" s="66"/>
      <c r="P782" s="66"/>
      <c r="Q782" s="76" t="s">
        <v>73</v>
      </c>
      <c r="R782" s="76" t="s">
        <v>73</v>
      </c>
      <c r="S782" s="66"/>
      <c r="T782" s="66"/>
      <c r="U782" s="66" t="s">
        <v>73</v>
      </c>
    </row>
    <row r="783" spans="3:21" ht="22.5" customHeight="1" x14ac:dyDescent="0.25">
      <c r="C783" s="66" t="s">
        <v>2091</v>
      </c>
      <c r="D783" s="66" t="s">
        <v>1153</v>
      </c>
      <c r="E783" s="66"/>
      <c r="F783" s="66"/>
      <c r="G783" s="78">
        <v>40360</v>
      </c>
      <c r="H783" s="66" t="s">
        <v>2101</v>
      </c>
      <c r="I783" s="66" t="s">
        <v>2121</v>
      </c>
      <c r="J783" s="66"/>
      <c r="K783" s="78">
        <v>43521</v>
      </c>
      <c r="L783" s="66"/>
      <c r="M783" s="66" t="s">
        <v>2879</v>
      </c>
      <c r="N783" s="66"/>
      <c r="O783" s="66" t="s">
        <v>2880</v>
      </c>
      <c r="P783" s="66"/>
      <c r="Q783" s="76" t="s">
        <v>2491</v>
      </c>
      <c r="R783" s="76" t="s">
        <v>73</v>
      </c>
      <c r="S783" s="66"/>
      <c r="T783" s="66" t="s">
        <v>2881</v>
      </c>
      <c r="U783" s="66" t="s">
        <v>73</v>
      </c>
    </row>
    <row r="784" spans="3:21" ht="22.5" customHeight="1" x14ac:dyDescent="0.25">
      <c r="C784" s="66" t="s">
        <v>2092</v>
      </c>
      <c r="D784" s="66" t="s">
        <v>1154</v>
      </c>
      <c r="E784" s="66"/>
      <c r="F784" s="66"/>
      <c r="G784" s="78"/>
      <c r="H784" s="66" t="s">
        <v>2101</v>
      </c>
      <c r="I784" s="66" t="s">
        <v>2107</v>
      </c>
      <c r="J784" s="66"/>
      <c r="K784" s="78">
        <v>43511</v>
      </c>
      <c r="L784" s="66"/>
      <c r="M784" s="66"/>
      <c r="N784" s="66"/>
      <c r="O784" s="66"/>
      <c r="P784" s="66"/>
      <c r="Q784" s="76" t="s">
        <v>73</v>
      </c>
      <c r="R784" s="76" t="s">
        <v>73</v>
      </c>
      <c r="S784" s="66"/>
      <c r="T784" s="66"/>
      <c r="U784" s="66" t="s">
        <v>73</v>
      </c>
    </row>
    <row r="785" spans="3:21" ht="22.5" customHeight="1" x14ac:dyDescent="0.25">
      <c r="C785" s="66" t="s">
        <v>2093</v>
      </c>
      <c r="D785" s="66" t="s">
        <v>1155</v>
      </c>
      <c r="E785" s="66"/>
      <c r="F785" s="66"/>
      <c r="G785" s="78"/>
      <c r="H785" s="66" t="s">
        <v>2101</v>
      </c>
      <c r="I785" s="66" t="s">
        <v>2114</v>
      </c>
      <c r="J785" s="66"/>
      <c r="K785" s="78"/>
      <c r="L785" s="66"/>
      <c r="M785" s="66"/>
      <c r="N785" s="66"/>
      <c r="O785" s="66"/>
      <c r="P785" s="66"/>
      <c r="Q785" s="76" t="s">
        <v>73</v>
      </c>
      <c r="R785" s="76" t="s">
        <v>73</v>
      </c>
      <c r="S785" s="66"/>
      <c r="T785" s="66"/>
      <c r="U785" s="66" t="s">
        <v>73</v>
      </c>
    </row>
    <row r="786" spans="3:21" ht="22.5" customHeight="1" x14ac:dyDescent="0.25">
      <c r="C786" s="66" t="s">
        <v>2094</v>
      </c>
      <c r="D786" s="66" t="s">
        <v>1156</v>
      </c>
      <c r="E786" s="66"/>
      <c r="F786" s="66"/>
      <c r="G786" s="78">
        <v>38871</v>
      </c>
      <c r="H786" s="66" t="s">
        <v>2101</v>
      </c>
      <c r="I786" s="66" t="s">
        <v>2123</v>
      </c>
      <c r="J786" s="66"/>
      <c r="K786" s="78">
        <v>43536</v>
      </c>
      <c r="L786" s="66"/>
      <c r="M786" s="66" t="s">
        <v>2879</v>
      </c>
      <c r="N786" s="66" t="s">
        <v>2882</v>
      </c>
      <c r="O786" s="66" t="s">
        <v>2883</v>
      </c>
      <c r="P786" s="66"/>
      <c r="Q786" s="76" t="s">
        <v>73</v>
      </c>
      <c r="R786" s="76" t="s">
        <v>73</v>
      </c>
      <c r="S786" s="66" t="s">
        <v>2884</v>
      </c>
      <c r="T786" s="66"/>
      <c r="U786" s="66" t="s">
        <v>73</v>
      </c>
    </row>
    <row r="787" spans="3:21" ht="22.5" customHeight="1" x14ac:dyDescent="0.25">
      <c r="C787" s="66" t="s">
        <v>2095</v>
      </c>
      <c r="D787" s="66" t="s">
        <v>1157</v>
      </c>
      <c r="E787" s="66"/>
      <c r="F787" s="66"/>
      <c r="G787" s="78"/>
      <c r="H787" s="66" t="s">
        <v>2101</v>
      </c>
      <c r="I787" s="66" t="s">
        <v>2122</v>
      </c>
      <c r="J787" s="66"/>
      <c r="K787" s="78"/>
      <c r="L787" s="66"/>
      <c r="M787" s="66"/>
      <c r="N787" s="66"/>
      <c r="O787" s="66"/>
      <c r="P787" s="66"/>
      <c r="Q787" s="76" t="s">
        <v>73</v>
      </c>
      <c r="R787" s="76" t="s">
        <v>73</v>
      </c>
      <c r="S787" s="66"/>
      <c r="T787" s="66"/>
      <c r="U787" s="66" t="s">
        <v>73</v>
      </c>
    </row>
    <row r="788" spans="3:21" ht="22.5" customHeight="1" x14ac:dyDescent="0.25">
      <c r="C788" s="66" t="s">
        <v>2096</v>
      </c>
      <c r="D788" s="66" t="s">
        <v>1158</v>
      </c>
      <c r="E788" s="66"/>
      <c r="F788" s="66"/>
      <c r="G788" s="78"/>
      <c r="H788" s="66" t="s">
        <v>58</v>
      </c>
      <c r="I788" s="66" t="s">
        <v>2115</v>
      </c>
      <c r="J788" s="66"/>
      <c r="K788" s="78"/>
      <c r="L788" s="66"/>
      <c r="M788" s="66"/>
      <c r="N788" s="66"/>
      <c r="O788" s="66"/>
      <c r="P788" s="66"/>
      <c r="Q788" s="76" t="s">
        <v>73</v>
      </c>
      <c r="R788" s="76" t="s">
        <v>73</v>
      </c>
      <c r="S788" s="66"/>
      <c r="T788" s="66"/>
      <c r="U788" s="66" t="s">
        <v>73</v>
      </c>
    </row>
    <row r="789" spans="3:21" ht="22.5" customHeight="1" x14ac:dyDescent="0.25">
      <c r="C789" s="66" t="s">
        <v>2097</v>
      </c>
      <c r="D789" s="66" t="s">
        <v>559</v>
      </c>
      <c r="E789" s="66"/>
      <c r="F789" s="66"/>
      <c r="G789" s="78"/>
      <c r="H789" s="66" t="s">
        <v>58</v>
      </c>
      <c r="I789" s="66" t="s">
        <v>2123</v>
      </c>
      <c r="J789" s="66"/>
      <c r="K789" s="78"/>
      <c r="L789" s="66"/>
      <c r="M789" s="66"/>
      <c r="N789" s="66"/>
      <c r="O789" s="66"/>
      <c r="P789" s="66"/>
      <c r="Q789" s="76" t="s">
        <v>73</v>
      </c>
      <c r="R789" s="76" t="s">
        <v>73</v>
      </c>
      <c r="S789" s="66"/>
      <c r="T789" s="66"/>
      <c r="U789" s="66" t="s">
        <v>73</v>
      </c>
    </row>
    <row r="790" spans="3:21" ht="22.5" customHeight="1" x14ac:dyDescent="0.25">
      <c r="C790" s="196" t="s">
        <v>2909</v>
      </c>
      <c r="D790" s="197" t="s">
        <v>2910</v>
      </c>
      <c r="E790" s="197"/>
      <c r="F790" s="197"/>
      <c r="G790" s="198">
        <v>40436</v>
      </c>
      <c r="H790" s="197" t="s">
        <v>2101</v>
      </c>
      <c r="I790" s="197" t="s">
        <v>2121</v>
      </c>
      <c r="J790" s="197"/>
      <c r="K790" s="198">
        <v>43591</v>
      </c>
      <c r="L790" s="197"/>
      <c r="M790" s="197"/>
      <c r="N790" s="197"/>
      <c r="O790" s="197" t="s">
        <v>2911</v>
      </c>
      <c r="P790" s="197"/>
      <c r="Q790" s="199" t="s">
        <v>2912</v>
      </c>
      <c r="R790" s="199" t="s">
        <v>73</v>
      </c>
      <c r="S790" s="197" t="s">
        <v>2856</v>
      </c>
      <c r="T790" s="197"/>
      <c r="U790" s="197" t="s">
        <v>73</v>
      </c>
    </row>
    <row r="791" spans="3:21" ht="22.5" customHeight="1" x14ac:dyDescent="0.25">
      <c r="C791" s="196" t="s">
        <v>2913</v>
      </c>
      <c r="D791" s="197" t="s">
        <v>2914</v>
      </c>
      <c r="E791" s="197"/>
      <c r="F791" s="197"/>
      <c r="G791" s="198"/>
      <c r="H791" s="197" t="s">
        <v>2101</v>
      </c>
      <c r="I791" s="197" t="s">
        <v>2122</v>
      </c>
      <c r="J791" s="197"/>
      <c r="K791" s="198">
        <v>43591</v>
      </c>
      <c r="L791" s="197"/>
      <c r="M791" s="197"/>
      <c r="N791" s="197"/>
      <c r="O791" s="197"/>
      <c r="P791" s="197"/>
      <c r="Q791" s="199" t="s">
        <v>2915</v>
      </c>
      <c r="R791" s="199" t="s">
        <v>73</v>
      </c>
      <c r="S791" s="197"/>
      <c r="T791" s="197"/>
      <c r="U791" s="197" t="s">
        <v>73</v>
      </c>
    </row>
    <row r="792" spans="3:21" ht="22.5" customHeight="1" x14ac:dyDescent="0.25">
      <c r="C792" s="196" t="s">
        <v>2916</v>
      </c>
      <c r="D792" s="197" t="s">
        <v>2917</v>
      </c>
      <c r="E792" s="197"/>
      <c r="F792" s="197"/>
      <c r="G792" s="198"/>
      <c r="H792" s="197" t="s">
        <v>58</v>
      </c>
      <c r="I792" s="197" t="s">
        <v>2123</v>
      </c>
      <c r="J792" s="197"/>
      <c r="K792" s="198">
        <v>43601</v>
      </c>
      <c r="L792" s="197"/>
      <c r="M792" s="197"/>
      <c r="N792" s="197"/>
      <c r="O792" s="197"/>
      <c r="P792" s="197"/>
      <c r="Q792" s="199" t="s">
        <v>2912</v>
      </c>
      <c r="R792" s="199" t="s">
        <v>73</v>
      </c>
      <c r="S792" s="197"/>
      <c r="T792" s="197"/>
      <c r="U792" s="197" t="s">
        <v>73</v>
      </c>
    </row>
    <row r="793" spans="3:21" ht="22.5" customHeight="1" x14ac:dyDescent="0.25">
      <c r="C793" s="196" t="s">
        <v>2918</v>
      </c>
      <c r="D793" s="197" t="s">
        <v>2919</v>
      </c>
      <c r="E793" s="197"/>
      <c r="F793" s="197"/>
      <c r="G793" s="198"/>
      <c r="H793" s="197" t="s">
        <v>58</v>
      </c>
      <c r="I793" s="197" t="s">
        <v>2107</v>
      </c>
      <c r="J793" s="197"/>
      <c r="K793" s="198">
        <v>43595</v>
      </c>
      <c r="L793" s="197"/>
      <c r="M793" s="197"/>
      <c r="N793" s="197"/>
      <c r="O793" s="197"/>
      <c r="P793" s="197"/>
      <c r="Q793" s="199" t="s">
        <v>2920</v>
      </c>
      <c r="R793" s="199" t="s">
        <v>73</v>
      </c>
      <c r="S793" s="197"/>
      <c r="T793" s="197"/>
      <c r="U793" s="197" t="s">
        <v>73</v>
      </c>
    </row>
    <row r="794" spans="3:21" ht="22.5" customHeight="1" x14ac:dyDescent="0.25">
      <c r="C794" s="196" t="s">
        <v>2921</v>
      </c>
      <c r="D794" s="197" t="s">
        <v>2922</v>
      </c>
      <c r="E794" s="197"/>
      <c r="F794" s="197"/>
      <c r="G794" s="198"/>
      <c r="H794" s="197" t="s">
        <v>58</v>
      </c>
      <c r="I794" s="197" t="s">
        <v>2107</v>
      </c>
      <c r="J794" s="197"/>
      <c r="K794" s="198">
        <v>43595</v>
      </c>
      <c r="L794" s="197"/>
      <c r="M794" s="197"/>
      <c r="N794" s="197"/>
      <c r="O794" s="197"/>
      <c r="P794" s="197"/>
      <c r="Q794" s="199" t="s">
        <v>2923</v>
      </c>
      <c r="R794" s="199" t="s">
        <v>73</v>
      </c>
      <c r="S794" s="197"/>
      <c r="T794" s="197"/>
      <c r="U794" s="197" t="s">
        <v>73</v>
      </c>
    </row>
    <row r="795" spans="3:21" ht="22.5" customHeight="1" x14ac:dyDescent="0.25">
      <c r="C795" s="196" t="s">
        <v>2924</v>
      </c>
      <c r="D795" s="197" t="s">
        <v>2925</v>
      </c>
      <c r="E795" s="197"/>
      <c r="F795" s="197"/>
      <c r="G795" s="198"/>
      <c r="H795" s="197" t="s">
        <v>58</v>
      </c>
      <c r="I795" s="197" t="s">
        <v>2120</v>
      </c>
      <c r="J795" s="197"/>
      <c r="K795" s="198">
        <v>43595</v>
      </c>
      <c r="L795" s="197"/>
      <c r="M795" s="197"/>
      <c r="N795" s="197"/>
      <c r="O795" s="197"/>
      <c r="P795" s="197"/>
      <c r="Q795" s="199" t="s">
        <v>2926</v>
      </c>
      <c r="R795" s="199" t="s">
        <v>73</v>
      </c>
      <c r="S795" s="197"/>
      <c r="T795" s="197"/>
      <c r="U795" s="197" t="s">
        <v>73</v>
      </c>
    </row>
    <row r="796" spans="3:21" ht="22.5" customHeight="1" x14ac:dyDescent="0.25">
      <c r="C796" s="196" t="s">
        <v>2927</v>
      </c>
      <c r="D796" s="197" t="s">
        <v>2928</v>
      </c>
      <c r="E796" s="197"/>
      <c r="F796" s="197"/>
      <c r="G796" s="198"/>
      <c r="H796" s="197" t="s">
        <v>2101</v>
      </c>
      <c r="I796" s="197" t="s">
        <v>2115</v>
      </c>
      <c r="J796" s="197"/>
      <c r="K796" s="198">
        <v>43595</v>
      </c>
      <c r="L796" s="197"/>
      <c r="M796" s="197"/>
      <c r="N796" s="197"/>
      <c r="O796" s="197"/>
      <c r="P796" s="197"/>
      <c r="Q796" s="199" t="s">
        <v>2929</v>
      </c>
      <c r="R796" s="199" t="s">
        <v>73</v>
      </c>
      <c r="S796" s="197"/>
      <c r="T796" s="197"/>
      <c r="U796" s="197" t="s">
        <v>73</v>
      </c>
    </row>
    <row r="797" spans="3:21" ht="22.5" customHeight="1" x14ac:dyDescent="0.25">
      <c r="C797" s="196" t="s">
        <v>2930</v>
      </c>
      <c r="D797" s="197" t="s">
        <v>2931</v>
      </c>
      <c r="E797" s="197"/>
      <c r="F797" s="197"/>
      <c r="G797" s="198"/>
      <c r="H797" s="197" t="s">
        <v>58</v>
      </c>
      <c r="I797" s="197" t="s">
        <v>2107</v>
      </c>
      <c r="J797" s="197"/>
      <c r="K797" s="198">
        <v>43595</v>
      </c>
      <c r="L797" s="197"/>
      <c r="M797" s="197"/>
      <c r="N797" s="197"/>
      <c r="O797" s="197"/>
      <c r="P797" s="197"/>
      <c r="Q797" s="199" t="s">
        <v>2932</v>
      </c>
      <c r="R797" s="199" t="s">
        <v>73</v>
      </c>
      <c r="S797" s="197"/>
      <c r="T797" s="197"/>
      <c r="U797" s="197" t="s">
        <v>73</v>
      </c>
    </row>
    <row r="798" spans="3:21" ht="22.5" customHeight="1" x14ac:dyDescent="0.25">
      <c r="C798" s="196" t="s">
        <v>2933</v>
      </c>
      <c r="D798" s="197" t="s">
        <v>2934</v>
      </c>
      <c r="E798" s="197"/>
      <c r="F798" s="197"/>
      <c r="G798" s="198"/>
      <c r="H798" s="197" t="s">
        <v>58</v>
      </c>
      <c r="I798" s="197" t="s">
        <v>2120</v>
      </c>
      <c r="J798" s="197"/>
      <c r="K798" s="198">
        <v>43595</v>
      </c>
      <c r="L798" s="197"/>
      <c r="M798" s="197"/>
      <c r="N798" s="197"/>
      <c r="O798" s="197"/>
      <c r="P798" s="197"/>
      <c r="Q798" s="199" t="s">
        <v>2935</v>
      </c>
      <c r="R798" s="199" t="s">
        <v>73</v>
      </c>
      <c r="S798" s="197"/>
      <c r="T798" s="197"/>
      <c r="U798" s="197" t="s">
        <v>73</v>
      </c>
    </row>
    <row r="799" spans="3:21" ht="22.5" customHeight="1" x14ac:dyDescent="0.25">
      <c r="C799" s="196" t="s">
        <v>2936</v>
      </c>
      <c r="D799" s="197" t="s">
        <v>2937</v>
      </c>
      <c r="E799" s="197"/>
      <c r="F799" s="197"/>
      <c r="G799" s="198"/>
      <c r="H799" s="197" t="s">
        <v>58</v>
      </c>
      <c r="I799" s="197" t="s">
        <v>2126</v>
      </c>
      <c r="J799" s="197"/>
      <c r="K799" s="198">
        <v>43598</v>
      </c>
      <c r="L799" s="197"/>
      <c r="M799" s="197"/>
      <c r="N799" s="197"/>
      <c r="O799" s="197"/>
      <c r="P799" s="197"/>
      <c r="Q799" s="199" t="s">
        <v>2938</v>
      </c>
      <c r="R799" s="199" t="s">
        <v>73</v>
      </c>
      <c r="S799" s="197"/>
      <c r="T799" s="197"/>
      <c r="U799" s="197" t="s">
        <v>73</v>
      </c>
    </row>
    <row r="800" spans="3:21" ht="22.5" customHeight="1" x14ac:dyDescent="0.25">
      <c r="C800" s="196" t="s">
        <v>2939</v>
      </c>
      <c r="D800" s="197" t="s">
        <v>2940</v>
      </c>
      <c r="E800" s="197"/>
      <c r="F800" s="197"/>
      <c r="G800" s="198"/>
      <c r="H800" s="197" t="s">
        <v>2101</v>
      </c>
      <c r="I800" s="197" t="s">
        <v>2120</v>
      </c>
      <c r="J800" s="197"/>
      <c r="K800" s="198">
        <v>43598</v>
      </c>
      <c r="L800" s="197"/>
      <c r="M800" s="197"/>
      <c r="N800" s="197"/>
      <c r="O800" s="197"/>
      <c r="P800" s="197"/>
      <c r="Q800" s="199" t="s">
        <v>2941</v>
      </c>
      <c r="R800" s="199" t="s">
        <v>73</v>
      </c>
      <c r="S800" s="197"/>
      <c r="T800" s="197"/>
      <c r="U800" s="197" t="s">
        <v>73</v>
      </c>
    </row>
    <row r="801" spans="3:21" ht="22.5" customHeight="1" x14ac:dyDescent="0.25">
      <c r="C801" s="196" t="s">
        <v>2942</v>
      </c>
      <c r="D801" s="197" t="s">
        <v>2943</v>
      </c>
      <c r="E801" s="197"/>
      <c r="F801" s="197"/>
      <c r="G801" s="198"/>
      <c r="H801" s="197" t="s">
        <v>2101</v>
      </c>
      <c r="I801" s="197" t="s">
        <v>2114</v>
      </c>
      <c r="J801" s="197"/>
      <c r="K801" s="198">
        <v>43598</v>
      </c>
      <c r="L801" s="197"/>
      <c r="M801" s="197"/>
      <c r="N801" s="197"/>
      <c r="O801" s="197"/>
      <c r="P801" s="197"/>
      <c r="Q801" s="199" t="s">
        <v>2944</v>
      </c>
      <c r="R801" s="199" t="s">
        <v>73</v>
      </c>
      <c r="S801" s="197"/>
      <c r="T801" s="197"/>
      <c r="U801" s="197" t="s">
        <v>73</v>
      </c>
    </row>
    <row r="802" spans="3:21" ht="22.5" customHeight="1" x14ac:dyDescent="0.25">
      <c r="C802" s="196" t="s">
        <v>2945</v>
      </c>
      <c r="D802" s="197" t="s">
        <v>2946</v>
      </c>
      <c r="E802" s="197"/>
      <c r="F802" s="197"/>
      <c r="G802" s="198"/>
      <c r="H802" s="197" t="s">
        <v>2947</v>
      </c>
      <c r="I802" s="197" t="s">
        <v>2114</v>
      </c>
      <c r="J802" s="197"/>
      <c r="K802" s="198">
        <v>43598</v>
      </c>
      <c r="L802" s="197"/>
      <c r="M802" s="197"/>
      <c r="N802" s="197"/>
      <c r="O802" s="197"/>
      <c r="P802" s="197"/>
      <c r="Q802" s="199" t="s">
        <v>73</v>
      </c>
      <c r="R802" s="199" t="s">
        <v>73</v>
      </c>
      <c r="S802" s="197"/>
      <c r="T802" s="197"/>
      <c r="U802" s="197" t="s">
        <v>73</v>
      </c>
    </row>
    <row r="803" spans="3:21" ht="22.5" customHeight="1" x14ac:dyDescent="0.25">
      <c r="C803" s="196" t="s">
        <v>2948</v>
      </c>
      <c r="D803" s="197" t="s">
        <v>2949</v>
      </c>
      <c r="E803" s="197"/>
      <c r="F803" s="197"/>
      <c r="G803" s="198"/>
      <c r="H803" s="197" t="s">
        <v>58</v>
      </c>
      <c r="I803" s="197" t="s">
        <v>2107</v>
      </c>
      <c r="J803" s="197"/>
      <c r="K803" s="198">
        <v>43598</v>
      </c>
      <c r="L803" s="197"/>
      <c r="M803" s="197"/>
      <c r="N803" s="197"/>
      <c r="O803" s="197"/>
      <c r="P803" s="197"/>
      <c r="Q803" s="199" t="s">
        <v>73</v>
      </c>
      <c r="R803" s="199" t="s">
        <v>73</v>
      </c>
      <c r="S803" s="197"/>
      <c r="T803" s="197"/>
      <c r="U803" s="197" t="s">
        <v>73</v>
      </c>
    </row>
    <row r="804" spans="3:21" ht="22.5" customHeight="1" x14ac:dyDescent="0.25">
      <c r="C804" s="196" t="s">
        <v>2950</v>
      </c>
      <c r="D804" s="197" t="s">
        <v>2951</v>
      </c>
      <c r="E804" s="197"/>
      <c r="F804" s="197"/>
      <c r="G804" s="198"/>
      <c r="H804" s="197" t="s">
        <v>2101</v>
      </c>
      <c r="I804" s="197" t="s">
        <v>2107</v>
      </c>
      <c r="J804" s="197"/>
      <c r="K804" s="198">
        <v>43599</v>
      </c>
      <c r="L804" s="197"/>
      <c r="M804" s="197"/>
      <c r="N804" s="197"/>
      <c r="O804" s="197"/>
      <c r="P804" s="197"/>
      <c r="Q804" s="199" t="s">
        <v>2952</v>
      </c>
      <c r="R804" s="199" t="s">
        <v>73</v>
      </c>
      <c r="S804" s="197"/>
      <c r="T804" s="197"/>
      <c r="U804" s="197" t="s">
        <v>73</v>
      </c>
    </row>
    <row r="805" spans="3:21" ht="22.5" customHeight="1" x14ac:dyDescent="0.25">
      <c r="C805" s="196" t="s">
        <v>2954</v>
      </c>
      <c r="D805" s="197" t="s">
        <v>2955</v>
      </c>
      <c r="E805" s="197"/>
      <c r="F805" s="197"/>
      <c r="G805" s="198"/>
      <c r="H805" s="197" t="s">
        <v>58</v>
      </c>
      <c r="I805" s="197" t="s">
        <v>2107</v>
      </c>
      <c r="J805" s="197"/>
      <c r="K805" s="198">
        <v>43605</v>
      </c>
      <c r="L805" s="197"/>
      <c r="M805" s="197"/>
      <c r="N805" s="197"/>
      <c r="O805" s="197"/>
      <c r="P805" s="197" t="s">
        <v>2956</v>
      </c>
      <c r="Q805" s="199" t="s">
        <v>2957</v>
      </c>
      <c r="R805" s="199" t="s">
        <v>73</v>
      </c>
      <c r="S805" s="197"/>
      <c r="T805" s="197"/>
      <c r="U805" s="197" t="s">
        <v>73</v>
      </c>
    </row>
    <row r="806" spans="3:21" ht="22.5" customHeight="1" x14ac:dyDescent="0.25">
      <c r="C806" s="196" t="s">
        <v>2959</v>
      </c>
      <c r="D806" s="197" t="s">
        <v>2960</v>
      </c>
      <c r="E806" s="197"/>
      <c r="F806" s="197"/>
      <c r="G806" s="198"/>
      <c r="H806" s="197" t="s">
        <v>2101</v>
      </c>
      <c r="I806" s="197" t="s">
        <v>2112</v>
      </c>
      <c r="J806" s="197"/>
      <c r="K806" s="198">
        <v>43614</v>
      </c>
      <c r="L806" s="197"/>
      <c r="M806" s="197"/>
      <c r="N806" s="197"/>
      <c r="O806" s="197"/>
      <c r="P806" s="197" t="s">
        <v>2961</v>
      </c>
      <c r="Q806" s="199" t="s">
        <v>2962</v>
      </c>
      <c r="R806" s="199" t="s">
        <v>73</v>
      </c>
      <c r="S806" s="197"/>
      <c r="T806" s="197"/>
      <c r="U806" s="197" t="s">
        <v>73</v>
      </c>
    </row>
    <row r="807" spans="3:21" ht="22.5" customHeight="1" x14ac:dyDescent="0.25">
      <c r="C807" s="196" t="s">
        <v>2963</v>
      </c>
      <c r="D807" s="197" t="s">
        <v>2964</v>
      </c>
      <c r="E807" s="197"/>
      <c r="F807" s="197"/>
      <c r="G807" s="198"/>
      <c r="H807" s="197" t="s">
        <v>2101</v>
      </c>
      <c r="I807" s="197" t="s">
        <v>2107</v>
      </c>
      <c r="J807" s="197"/>
      <c r="K807" s="198">
        <v>43619</v>
      </c>
      <c r="L807" s="197"/>
      <c r="M807" s="197"/>
      <c r="N807" s="197"/>
      <c r="O807" s="197" t="s">
        <v>2965</v>
      </c>
      <c r="P807" s="197"/>
      <c r="Q807" s="199" t="s">
        <v>2966</v>
      </c>
      <c r="R807" s="199" t="s">
        <v>73</v>
      </c>
      <c r="S807" s="197" t="s">
        <v>2967</v>
      </c>
      <c r="T807" s="197" t="s">
        <v>2968</v>
      </c>
      <c r="U807" s="197" t="s">
        <v>73</v>
      </c>
    </row>
    <row r="808" spans="3:21" ht="22.5" customHeight="1" x14ac:dyDescent="0.25">
      <c r="C808" s="196" t="s">
        <v>2970</v>
      </c>
      <c r="D808" s="197" t="s">
        <v>2971</v>
      </c>
      <c r="E808" s="197"/>
      <c r="F808" s="197"/>
      <c r="G808" s="198"/>
      <c r="H808" s="197" t="s">
        <v>2101</v>
      </c>
      <c r="I808" s="197" t="s">
        <v>2122</v>
      </c>
      <c r="J808" s="197"/>
      <c r="K808" s="198">
        <v>43592</v>
      </c>
      <c r="L808" s="197" t="s">
        <v>2972</v>
      </c>
      <c r="M808" s="197"/>
      <c r="N808" s="197"/>
      <c r="O808" s="197" t="s">
        <v>2973</v>
      </c>
      <c r="P808" s="197" t="s">
        <v>2974</v>
      </c>
      <c r="Q808" s="199" t="s">
        <v>2952</v>
      </c>
      <c r="R808" s="199" t="s">
        <v>73</v>
      </c>
      <c r="S808" s="197" t="s">
        <v>2884</v>
      </c>
      <c r="T808" s="197" t="s">
        <v>2975</v>
      </c>
      <c r="U808" s="197" t="s">
        <v>73</v>
      </c>
    </row>
    <row r="809" spans="3:21" ht="22.5" customHeight="1" x14ac:dyDescent="0.25">
      <c r="C809" s="196" t="s">
        <v>2985</v>
      </c>
      <c r="D809" s="197" t="s">
        <v>2986</v>
      </c>
      <c r="E809" s="197"/>
      <c r="F809" s="197"/>
      <c r="G809" s="198"/>
      <c r="H809" s="197" t="s">
        <v>58</v>
      </c>
      <c r="I809" s="197" t="s">
        <v>2105</v>
      </c>
      <c r="J809" s="197"/>
      <c r="K809" s="198">
        <v>43713</v>
      </c>
      <c r="L809" s="197" t="s">
        <v>2987</v>
      </c>
      <c r="M809" s="197"/>
      <c r="N809" s="197"/>
      <c r="O809" s="197" t="s">
        <v>2988</v>
      </c>
      <c r="P809" s="197"/>
      <c r="Q809" s="199" t="s">
        <v>2989</v>
      </c>
      <c r="R809" s="199" t="s">
        <v>73</v>
      </c>
      <c r="S809" s="197" t="s">
        <v>2856</v>
      </c>
      <c r="T809" s="197" t="s">
        <v>2990</v>
      </c>
      <c r="U809" s="197" t="s">
        <v>73</v>
      </c>
    </row>
    <row r="810" spans="3:21" ht="22.5" customHeight="1" x14ac:dyDescent="0.25">
      <c r="C810" s="196" t="s">
        <v>2991</v>
      </c>
      <c r="D810" s="197" t="s">
        <v>2992</v>
      </c>
      <c r="E810" s="197"/>
      <c r="F810" s="197"/>
      <c r="G810" s="198"/>
      <c r="H810" s="197" t="s">
        <v>58</v>
      </c>
      <c r="I810" s="197" t="s">
        <v>2105</v>
      </c>
      <c r="J810" s="197"/>
      <c r="K810" s="198">
        <v>43732</v>
      </c>
      <c r="L810" s="197" t="s">
        <v>2993</v>
      </c>
      <c r="M810" s="197" t="s">
        <v>2879</v>
      </c>
      <c r="N810" s="197"/>
      <c r="O810" s="197" t="s">
        <v>2994</v>
      </c>
      <c r="P810" s="197"/>
      <c r="Q810" s="199" t="s">
        <v>2995</v>
      </c>
      <c r="R810" s="199" t="s">
        <v>73</v>
      </c>
      <c r="S810" s="197" t="s">
        <v>2996</v>
      </c>
      <c r="T810" s="197" t="s">
        <v>2997</v>
      </c>
      <c r="U810" s="197" t="s">
        <v>73</v>
      </c>
    </row>
    <row r="811" spans="3:21" ht="22.5" customHeight="1" x14ac:dyDescent="0.25">
      <c r="C811" s="196" t="s">
        <v>2998</v>
      </c>
      <c r="D811" s="197" t="s">
        <v>2999</v>
      </c>
      <c r="E811" s="197"/>
      <c r="F811" s="197"/>
      <c r="G811" s="198"/>
      <c r="H811" s="197" t="s">
        <v>58</v>
      </c>
      <c r="I811" s="197" t="s">
        <v>2105</v>
      </c>
      <c r="J811" s="197"/>
      <c r="K811" s="198">
        <v>43732</v>
      </c>
      <c r="L811" s="197" t="s">
        <v>3000</v>
      </c>
      <c r="M811" s="197" t="s">
        <v>2879</v>
      </c>
      <c r="N811" s="197"/>
      <c r="O811" s="197" t="s">
        <v>3001</v>
      </c>
      <c r="P811" s="197" t="s">
        <v>3002</v>
      </c>
      <c r="Q811" s="199" t="s">
        <v>3003</v>
      </c>
      <c r="R811" s="199" t="s">
        <v>73</v>
      </c>
      <c r="S811" s="197" t="s">
        <v>2884</v>
      </c>
      <c r="T811" s="197" t="s">
        <v>3004</v>
      </c>
      <c r="U811" s="197" t="s">
        <v>73</v>
      </c>
    </row>
    <row r="812" spans="3:21" ht="22.5" customHeight="1" x14ac:dyDescent="0.25">
      <c r="C812" s="196" t="s">
        <v>3005</v>
      </c>
      <c r="D812" s="197" t="s">
        <v>3006</v>
      </c>
      <c r="E812" s="197"/>
      <c r="F812" s="197"/>
      <c r="G812" s="198"/>
      <c r="H812" s="197" t="s">
        <v>2101</v>
      </c>
      <c r="I812" s="197" t="s">
        <v>2105</v>
      </c>
      <c r="J812" s="197"/>
      <c r="K812" s="198">
        <v>43732</v>
      </c>
      <c r="L812" s="197" t="s">
        <v>3007</v>
      </c>
      <c r="M812" s="197" t="s">
        <v>2879</v>
      </c>
      <c r="N812" s="197"/>
      <c r="O812" s="197" t="s">
        <v>3008</v>
      </c>
      <c r="P812" s="197" t="s">
        <v>3009</v>
      </c>
      <c r="Q812" s="199" t="s">
        <v>2307</v>
      </c>
      <c r="R812" s="199" t="s">
        <v>73</v>
      </c>
      <c r="S812" s="197" t="s">
        <v>3010</v>
      </c>
      <c r="T812" s="197" t="s">
        <v>3011</v>
      </c>
      <c r="U812" s="197" t="s">
        <v>73</v>
      </c>
    </row>
    <row r="813" spans="3:21" ht="22.5" customHeight="1" x14ac:dyDescent="0.25">
      <c r="C813" s="196" t="s">
        <v>3012</v>
      </c>
      <c r="D813" s="197" t="s">
        <v>3013</v>
      </c>
      <c r="E813" s="197"/>
      <c r="F813" s="197"/>
      <c r="G813" s="198"/>
      <c r="H813" s="197" t="s">
        <v>2947</v>
      </c>
      <c r="I813" s="197" t="s">
        <v>2105</v>
      </c>
      <c r="J813" s="197"/>
      <c r="K813" s="198">
        <v>43732</v>
      </c>
      <c r="L813" s="197" t="s">
        <v>3014</v>
      </c>
      <c r="M813" s="197"/>
      <c r="N813" s="197"/>
      <c r="O813" s="197" t="s">
        <v>3015</v>
      </c>
      <c r="P813" s="197"/>
      <c r="Q813" s="199" t="s">
        <v>3016</v>
      </c>
      <c r="R813" s="199" t="s">
        <v>73</v>
      </c>
      <c r="S813" s="197" t="s">
        <v>2856</v>
      </c>
      <c r="T813" s="197" t="s">
        <v>3017</v>
      </c>
      <c r="U813" s="197" t="s">
        <v>73</v>
      </c>
    </row>
    <row r="814" spans="3:21" ht="22.5" customHeight="1" x14ac:dyDescent="0.25">
      <c r="C814" s="196" t="s">
        <v>3018</v>
      </c>
      <c r="D814" s="197" t="s">
        <v>3019</v>
      </c>
      <c r="E814" s="197"/>
      <c r="F814" s="197"/>
      <c r="G814" s="198"/>
      <c r="H814" s="197" t="s">
        <v>2101</v>
      </c>
      <c r="I814" s="197" t="s">
        <v>2105</v>
      </c>
      <c r="J814" s="197"/>
      <c r="K814" s="198">
        <v>43732</v>
      </c>
      <c r="L814" s="197" t="s">
        <v>2972</v>
      </c>
      <c r="M814" s="197" t="s">
        <v>2879</v>
      </c>
      <c r="N814" s="197"/>
      <c r="O814" s="197" t="s">
        <v>3020</v>
      </c>
      <c r="P814" s="197" t="s">
        <v>3021</v>
      </c>
      <c r="Q814" s="199" t="s">
        <v>3022</v>
      </c>
      <c r="R814" s="199" t="s">
        <v>73</v>
      </c>
      <c r="S814" s="197" t="s">
        <v>3023</v>
      </c>
      <c r="T814" s="197" t="s">
        <v>3024</v>
      </c>
      <c r="U814" s="197" t="s">
        <v>73</v>
      </c>
    </row>
    <row r="815" spans="3:21" ht="22.5" customHeight="1" x14ac:dyDescent="0.25">
      <c r="C815" s="196" t="s">
        <v>3025</v>
      </c>
      <c r="D815" s="197" t="s">
        <v>3026</v>
      </c>
      <c r="E815" s="197"/>
      <c r="F815" s="197"/>
      <c r="G815" s="198"/>
      <c r="H815" s="197" t="s">
        <v>2947</v>
      </c>
      <c r="I815" s="197" t="s">
        <v>2105</v>
      </c>
      <c r="J815" s="197"/>
      <c r="K815" s="198">
        <v>43732</v>
      </c>
      <c r="L815" s="197"/>
      <c r="M815" s="197" t="s">
        <v>3027</v>
      </c>
      <c r="N815" s="197"/>
      <c r="O815" s="197" t="s">
        <v>3028</v>
      </c>
      <c r="P815" s="197"/>
      <c r="Q815" s="199" t="s">
        <v>3029</v>
      </c>
      <c r="R815" s="199" t="s">
        <v>73</v>
      </c>
      <c r="S815" s="197" t="s">
        <v>3030</v>
      </c>
      <c r="T815" s="197" t="s">
        <v>3031</v>
      </c>
      <c r="U815" s="197" t="s">
        <v>73</v>
      </c>
    </row>
    <row r="816" spans="3:21" ht="22.5" customHeight="1" x14ac:dyDescent="0.25">
      <c r="C816" s="196" t="s">
        <v>3032</v>
      </c>
      <c r="D816" s="197" t="s">
        <v>3033</v>
      </c>
      <c r="E816" s="197"/>
      <c r="F816" s="197"/>
      <c r="G816" s="198"/>
      <c r="H816" s="197" t="s">
        <v>58</v>
      </c>
      <c r="I816" s="197" t="s">
        <v>2105</v>
      </c>
      <c r="J816" s="197"/>
      <c r="K816" s="198">
        <v>43732</v>
      </c>
      <c r="L816" s="197" t="s">
        <v>3000</v>
      </c>
      <c r="M816" s="197" t="s">
        <v>3034</v>
      </c>
      <c r="N816" s="197"/>
      <c r="O816" s="197" t="s">
        <v>3035</v>
      </c>
      <c r="P816" s="197" t="s">
        <v>3036</v>
      </c>
      <c r="Q816" s="199" t="s">
        <v>3037</v>
      </c>
      <c r="R816" s="199" t="s">
        <v>73</v>
      </c>
      <c r="S816" s="197" t="s">
        <v>3038</v>
      </c>
      <c r="T816" s="197" t="s">
        <v>3039</v>
      </c>
      <c r="U816" s="197" t="s">
        <v>73</v>
      </c>
    </row>
    <row r="817" spans="3:21" ht="22.5" customHeight="1" x14ac:dyDescent="0.25">
      <c r="C817" s="196" t="s">
        <v>3040</v>
      </c>
      <c r="D817" s="197" t="s">
        <v>3041</v>
      </c>
      <c r="E817" s="197"/>
      <c r="F817" s="197"/>
      <c r="G817" s="198"/>
      <c r="H817" s="197" t="s">
        <v>2101</v>
      </c>
      <c r="I817" s="197" t="s">
        <v>2105</v>
      </c>
      <c r="J817" s="197"/>
      <c r="K817" s="198">
        <v>43732</v>
      </c>
      <c r="L817" s="197" t="s">
        <v>3000</v>
      </c>
      <c r="M817" s="197" t="s">
        <v>2879</v>
      </c>
      <c r="N817" s="197"/>
      <c r="O817" s="197" t="s">
        <v>3042</v>
      </c>
      <c r="P817" s="197" t="s">
        <v>3036</v>
      </c>
      <c r="Q817" s="199" t="s">
        <v>3043</v>
      </c>
      <c r="R817" s="199" t="s">
        <v>73</v>
      </c>
      <c r="S817" s="197" t="s">
        <v>3038</v>
      </c>
      <c r="T817" s="197" t="s">
        <v>3044</v>
      </c>
      <c r="U817" s="197" t="s">
        <v>73</v>
      </c>
    </row>
    <row r="818" spans="3:21" ht="22.5" customHeight="1" x14ac:dyDescent="0.25">
      <c r="C818" s="196" t="s">
        <v>3045</v>
      </c>
      <c r="D818" s="197" t="s">
        <v>3046</v>
      </c>
      <c r="E818" s="197"/>
      <c r="F818" s="197"/>
      <c r="G818" s="198"/>
      <c r="H818" s="197" t="s">
        <v>2101</v>
      </c>
      <c r="I818" s="197" t="s">
        <v>2105</v>
      </c>
      <c r="J818" s="197"/>
      <c r="K818" s="198">
        <v>43732</v>
      </c>
      <c r="L818" s="197" t="s">
        <v>3047</v>
      </c>
      <c r="M818" s="197" t="s">
        <v>2879</v>
      </c>
      <c r="N818" s="197"/>
      <c r="O818" s="197" t="s">
        <v>3048</v>
      </c>
      <c r="P818" s="197"/>
      <c r="Q818" s="199" t="s">
        <v>3049</v>
      </c>
      <c r="R818" s="199" t="s">
        <v>73</v>
      </c>
      <c r="S818" s="197" t="s">
        <v>2856</v>
      </c>
      <c r="T818" s="197" t="s">
        <v>3050</v>
      </c>
      <c r="U818" s="197" t="s">
        <v>73</v>
      </c>
    </row>
    <row r="819" spans="3:21" ht="22.5" customHeight="1" x14ac:dyDescent="0.25">
      <c r="C819" s="196" t="s">
        <v>3051</v>
      </c>
      <c r="D819" s="197" t="s">
        <v>3052</v>
      </c>
      <c r="E819" s="197"/>
      <c r="F819" s="197"/>
      <c r="G819" s="198"/>
      <c r="H819" s="197" t="s">
        <v>58</v>
      </c>
      <c r="I819" s="197" t="s">
        <v>2105</v>
      </c>
      <c r="J819" s="197"/>
      <c r="K819" s="198">
        <v>43732</v>
      </c>
      <c r="L819" s="197" t="s">
        <v>3053</v>
      </c>
      <c r="M819" s="197" t="s">
        <v>2879</v>
      </c>
      <c r="N819" s="197"/>
      <c r="O819" s="197" t="s">
        <v>3054</v>
      </c>
      <c r="P819" s="197"/>
      <c r="Q819" s="199" t="s">
        <v>3055</v>
      </c>
      <c r="R819" s="199" t="s">
        <v>73</v>
      </c>
      <c r="S819" s="197" t="s">
        <v>3023</v>
      </c>
      <c r="T819" s="197" t="s">
        <v>3056</v>
      </c>
      <c r="U819" s="197" t="s">
        <v>73</v>
      </c>
    </row>
    <row r="820" spans="3:21" ht="22.5" customHeight="1" x14ac:dyDescent="0.25">
      <c r="C820" s="196" t="s">
        <v>3057</v>
      </c>
      <c r="D820" s="197" t="s">
        <v>3058</v>
      </c>
      <c r="E820" s="197"/>
      <c r="F820" s="197"/>
      <c r="G820" s="198"/>
      <c r="H820" s="197" t="s">
        <v>58</v>
      </c>
      <c r="I820" s="197" t="s">
        <v>2105</v>
      </c>
      <c r="J820" s="197"/>
      <c r="K820" s="198">
        <v>43732</v>
      </c>
      <c r="L820" s="197" t="s">
        <v>3053</v>
      </c>
      <c r="M820" s="197" t="s">
        <v>2879</v>
      </c>
      <c r="N820" s="197"/>
      <c r="O820" s="197" t="s">
        <v>3054</v>
      </c>
      <c r="P820" s="197"/>
      <c r="Q820" s="199" t="s">
        <v>3055</v>
      </c>
      <c r="R820" s="199" t="s">
        <v>73</v>
      </c>
      <c r="S820" s="197" t="s">
        <v>3059</v>
      </c>
      <c r="T820" s="197" t="s">
        <v>3056</v>
      </c>
      <c r="U820" s="197" t="s">
        <v>73</v>
      </c>
    </row>
    <row r="821" spans="3:21" ht="22.5" customHeight="1" x14ac:dyDescent="0.25">
      <c r="C821" s="196" t="s">
        <v>3060</v>
      </c>
      <c r="D821" s="197" t="s">
        <v>3061</v>
      </c>
      <c r="E821" s="197"/>
      <c r="F821" s="197"/>
      <c r="G821" s="198"/>
      <c r="H821" s="197" t="s">
        <v>58</v>
      </c>
      <c r="I821" s="197" t="s">
        <v>2105</v>
      </c>
      <c r="J821" s="197"/>
      <c r="K821" s="198">
        <v>43732</v>
      </c>
      <c r="L821" s="197" t="s">
        <v>3000</v>
      </c>
      <c r="M821" s="197" t="s">
        <v>2879</v>
      </c>
      <c r="N821" s="197"/>
      <c r="O821" s="197" t="s">
        <v>3062</v>
      </c>
      <c r="P821" s="197" t="s">
        <v>3063</v>
      </c>
      <c r="Q821" s="199" t="s">
        <v>3064</v>
      </c>
      <c r="R821" s="199" t="s">
        <v>73</v>
      </c>
      <c r="S821" s="197" t="s">
        <v>2856</v>
      </c>
      <c r="T821" s="197"/>
      <c r="U821" s="197" t="s">
        <v>73</v>
      </c>
    </row>
    <row r="822" spans="3:21" ht="22.5" customHeight="1" x14ac:dyDescent="0.25">
      <c r="C822" s="196" t="s">
        <v>3065</v>
      </c>
      <c r="D822" s="197" t="s">
        <v>3066</v>
      </c>
      <c r="E822" s="197"/>
      <c r="F822" s="197"/>
      <c r="G822" s="198"/>
      <c r="H822" s="197" t="s">
        <v>2101</v>
      </c>
      <c r="I822" s="197" t="s">
        <v>2105</v>
      </c>
      <c r="J822" s="197"/>
      <c r="K822" s="198">
        <v>43732</v>
      </c>
      <c r="L822" s="197" t="s">
        <v>3067</v>
      </c>
      <c r="M822" s="197"/>
      <c r="N822" s="197"/>
      <c r="O822" s="197" t="s">
        <v>3068</v>
      </c>
      <c r="P822" s="197" t="s">
        <v>3069</v>
      </c>
      <c r="Q822" s="199" t="s">
        <v>3070</v>
      </c>
      <c r="R822" s="199" t="s">
        <v>73</v>
      </c>
      <c r="S822" s="197" t="s">
        <v>2856</v>
      </c>
      <c r="T822" s="197" t="s">
        <v>3071</v>
      </c>
      <c r="U822" s="197" t="s">
        <v>73</v>
      </c>
    </row>
    <row r="823" spans="3:21" ht="22.5" customHeight="1" x14ac:dyDescent="0.25">
      <c r="C823" s="196" t="s">
        <v>3072</v>
      </c>
      <c r="D823" s="197" t="s">
        <v>3073</v>
      </c>
      <c r="E823" s="197"/>
      <c r="F823" s="197"/>
      <c r="G823" s="198"/>
      <c r="H823" s="197" t="s">
        <v>58</v>
      </c>
      <c r="I823" s="197" t="s">
        <v>2105</v>
      </c>
      <c r="J823" s="197"/>
      <c r="K823" s="198">
        <v>43733</v>
      </c>
      <c r="L823" s="197" t="s">
        <v>3047</v>
      </c>
      <c r="M823" s="197" t="s">
        <v>2879</v>
      </c>
      <c r="N823" s="197"/>
      <c r="O823" s="197" t="s">
        <v>3074</v>
      </c>
      <c r="P823" s="197" t="s">
        <v>3075</v>
      </c>
      <c r="Q823" s="199" t="s">
        <v>3076</v>
      </c>
      <c r="R823" s="199" t="s">
        <v>73</v>
      </c>
      <c r="S823" s="197"/>
      <c r="T823" s="197" t="s">
        <v>3077</v>
      </c>
      <c r="U823" s="197" t="s">
        <v>73</v>
      </c>
    </row>
    <row r="824" spans="3:21" ht="22.5" customHeight="1" x14ac:dyDescent="0.25">
      <c r="C824" s="196" t="s">
        <v>3078</v>
      </c>
      <c r="D824" s="197" t="s">
        <v>3079</v>
      </c>
      <c r="E824" s="197"/>
      <c r="F824" s="197"/>
      <c r="G824" s="198"/>
      <c r="H824" s="197" t="s">
        <v>2101</v>
      </c>
      <c r="I824" s="197" t="s">
        <v>2105</v>
      </c>
      <c r="J824" s="197"/>
      <c r="K824" s="198">
        <v>43733</v>
      </c>
      <c r="L824" s="197" t="s">
        <v>3080</v>
      </c>
      <c r="M824" s="197" t="s">
        <v>2879</v>
      </c>
      <c r="N824" s="197"/>
      <c r="O824" s="197" t="s">
        <v>3081</v>
      </c>
      <c r="P824" s="197"/>
      <c r="Q824" s="199" t="s">
        <v>2322</v>
      </c>
      <c r="R824" s="199" t="s">
        <v>73</v>
      </c>
      <c r="S824" s="197" t="s">
        <v>2884</v>
      </c>
      <c r="T824" s="197" t="s">
        <v>3082</v>
      </c>
      <c r="U824" s="197" t="s">
        <v>73</v>
      </c>
    </row>
    <row r="825" spans="3:21" ht="22.5" customHeight="1" x14ac:dyDescent="0.25">
      <c r="C825" s="196" t="s">
        <v>3083</v>
      </c>
      <c r="D825" s="197" t="s">
        <v>3084</v>
      </c>
      <c r="E825" s="197"/>
      <c r="F825" s="197"/>
      <c r="G825" s="198"/>
      <c r="H825" s="197" t="s">
        <v>2101</v>
      </c>
      <c r="I825" s="197" t="s">
        <v>2105</v>
      </c>
      <c r="J825" s="197"/>
      <c r="K825" s="198">
        <v>43733</v>
      </c>
      <c r="L825" s="197" t="s">
        <v>3080</v>
      </c>
      <c r="M825" s="197" t="s">
        <v>2879</v>
      </c>
      <c r="N825" s="197"/>
      <c r="O825" s="197" t="s">
        <v>3085</v>
      </c>
      <c r="P825" s="197"/>
      <c r="Q825" s="199" t="s">
        <v>2322</v>
      </c>
      <c r="R825" s="199" t="s">
        <v>73</v>
      </c>
      <c r="S825" s="197" t="s">
        <v>2884</v>
      </c>
      <c r="T825" s="197" t="s">
        <v>3086</v>
      </c>
      <c r="U825" s="197" t="s">
        <v>73</v>
      </c>
    </row>
    <row r="826" spans="3:21" ht="22.5" customHeight="1" x14ac:dyDescent="0.25">
      <c r="C826" s="196" t="s">
        <v>3087</v>
      </c>
      <c r="D826" s="197" t="s">
        <v>3088</v>
      </c>
      <c r="E826" s="197"/>
      <c r="F826" s="197"/>
      <c r="G826" s="198"/>
      <c r="H826" s="197" t="s">
        <v>2101</v>
      </c>
      <c r="I826" s="197" t="s">
        <v>2105</v>
      </c>
      <c r="J826" s="197"/>
      <c r="K826" s="198">
        <v>43733</v>
      </c>
      <c r="L826" s="197" t="s">
        <v>3000</v>
      </c>
      <c r="M826" s="197" t="s">
        <v>2879</v>
      </c>
      <c r="N826" s="197"/>
      <c r="O826" s="197" t="s">
        <v>3089</v>
      </c>
      <c r="P826" s="197"/>
      <c r="Q826" s="199" t="s">
        <v>3090</v>
      </c>
      <c r="R826" s="199" t="s">
        <v>73</v>
      </c>
      <c r="S826" s="197" t="s">
        <v>2884</v>
      </c>
      <c r="T826" s="197" t="s">
        <v>3091</v>
      </c>
      <c r="U826" s="197" t="s">
        <v>73</v>
      </c>
    </row>
    <row r="827" spans="3:21" ht="22.5" customHeight="1" x14ac:dyDescent="0.25">
      <c r="C827" s="196" t="s">
        <v>3092</v>
      </c>
      <c r="D827" s="197" t="s">
        <v>3093</v>
      </c>
      <c r="E827" s="197"/>
      <c r="F827" s="197"/>
      <c r="G827" s="198"/>
      <c r="H827" s="197" t="s">
        <v>58</v>
      </c>
      <c r="I827" s="197" t="s">
        <v>2105</v>
      </c>
      <c r="J827" s="197"/>
      <c r="K827" s="198">
        <v>43733</v>
      </c>
      <c r="L827" s="197" t="s">
        <v>2972</v>
      </c>
      <c r="M827" s="197" t="s">
        <v>3027</v>
      </c>
      <c r="N827" s="197"/>
      <c r="O827" s="197" t="s">
        <v>3094</v>
      </c>
      <c r="P827" s="197" t="s">
        <v>3095</v>
      </c>
      <c r="Q827" s="199" t="s">
        <v>3096</v>
      </c>
      <c r="R827" s="199" t="s">
        <v>73</v>
      </c>
      <c r="S827" s="197" t="s">
        <v>3097</v>
      </c>
      <c r="T827" s="197" t="s">
        <v>3098</v>
      </c>
      <c r="U827" s="197" t="s">
        <v>73</v>
      </c>
    </row>
    <row r="828" spans="3:21" ht="22.5" customHeight="1" x14ac:dyDescent="0.25">
      <c r="C828" s="196" t="s">
        <v>3099</v>
      </c>
      <c r="D828" s="197" t="s">
        <v>3100</v>
      </c>
      <c r="E828" s="197"/>
      <c r="F828" s="197"/>
      <c r="G828" s="198"/>
      <c r="H828" s="197" t="s">
        <v>2101</v>
      </c>
      <c r="I828" s="197" t="s">
        <v>2105</v>
      </c>
      <c r="J828" s="197"/>
      <c r="K828" s="198">
        <v>43733</v>
      </c>
      <c r="L828" s="197" t="s">
        <v>3000</v>
      </c>
      <c r="M828" s="197" t="s">
        <v>3027</v>
      </c>
      <c r="N828" s="197"/>
      <c r="O828" s="197" t="s">
        <v>3101</v>
      </c>
      <c r="P828" s="197"/>
      <c r="Q828" s="199" t="s">
        <v>2304</v>
      </c>
      <c r="R828" s="199" t="s">
        <v>73</v>
      </c>
      <c r="S828" s="197" t="s">
        <v>3023</v>
      </c>
      <c r="T828" s="197" t="s">
        <v>3102</v>
      </c>
      <c r="U828" s="197" t="s">
        <v>73</v>
      </c>
    </row>
    <row r="829" spans="3:21" ht="22.5" customHeight="1" x14ac:dyDescent="0.25">
      <c r="C829" s="196" t="s">
        <v>3103</v>
      </c>
      <c r="D829" s="197" t="s">
        <v>3104</v>
      </c>
      <c r="E829" s="197"/>
      <c r="F829" s="197"/>
      <c r="G829" s="198"/>
      <c r="H829" s="197" t="s">
        <v>58</v>
      </c>
      <c r="I829" s="197" t="s">
        <v>2105</v>
      </c>
      <c r="J829" s="197"/>
      <c r="K829" s="198">
        <v>43733</v>
      </c>
      <c r="L829" s="197" t="s">
        <v>3105</v>
      </c>
      <c r="M829" s="197" t="s">
        <v>2879</v>
      </c>
      <c r="N829" s="197"/>
      <c r="O829" s="197" t="s">
        <v>3106</v>
      </c>
      <c r="P829" s="197" t="s">
        <v>3107</v>
      </c>
      <c r="Q829" s="199" t="s">
        <v>3108</v>
      </c>
      <c r="R829" s="199" t="s">
        <v>73</v>
      </c>
      <c r="S829" s="197" t="s">
        <v>3109</v>
      </c>
      <c r="T829" s="197" t="s">
        <v>3110</v>
      </c>
      <c r="U829" s="197" t="s">
        <v>73</v>
      </c>
    </row>
    <row r="830" spans="3:21" ht="22.5" customHeight="1" x14ac:dyDescent="0.25">
      <c r="C830" s="196" t="s">
        <v>3111</v>
      </c>
      <c r="D830" s="197" t="s">
        <v>3112</v>
      </c>
      <c r="E830" s="197"/>
      <c r="F830" s="197"/>
      <c r="G830" s="198"/>
      <c r="H830" s="197" t="s">
        <v>58</v>
      </c>
      <c r="I830" s="197" t="s">
        <v>2105</v>
      </c>
      <c r="J830" s="197"/>
      <c r="K830" s="198">
        <v>43733</v>
      </c>
      <c r="L830" s="197" t="s">
        <v>3000</v>
      </c>
      <c r="M830" s="197" t="s">
        <v>2879</v>
      </c>
      <c r="N830" s="197"/>
      <c r="O830" s="197" t="s">
        <v>3113</v>
      </c>
      <c r="P830" s="197" t="s">
        <v>3114</v>
      </c>
      <c r="Q830" s="199" t="s">
        <v>3115</v>
      </c>
      <c r="R830" s="199" t="s">
        <v>73</v>
      </c>
      <c r="S830" s="197" t="s">
        <v>2856</v>
      </c>
      <c r="T830" s="197" t="s">
        <v>3116</v>
      </c>
      <c r="U830" s="197" t="s">
        <v>73</v>
      </c>
    </row>
    <row r="831" spans="3:21" ht="22.5" customHeight="1" x14ac:dyDescent="0.25">
      <c r="C831" s="196" t="s">
        <v>3117</v>
      </c>
      <c r="D831" s="197" t="s">
        <v>3118</v>
      </c>
      <c r="E831" s="197"/>
      <c r="F831" s="197"/>
      <c r="G831" s="198"/>
      <c r="H831" s="197" t="s">
        <v>2101</v>
      </c>
      <c r="I831" s="197" t="s">
        <v>2105</v>
      </c>
      <c r="J831" s="197"/>
      <c r="K831" s="198">
        <v>43733</v>
      </c>
      <c r="L831" s="197" t="s">
        <v>3080</v>
      </c>
      <c r="M831" s="197" t="s">
        <v>2879</v>
      </c>
      <c r="N831" s="197"/>
      <c r="O831" s="197" t="s">
        <v>3119</v>
      </c>
      <c r="P831" s="197"/>
      <c r="Q831" s="199" t="s">
        <v>3120</v>
      </c>
      <c r="R831" s="199" t="s">
        <v>73</v>
      </c>
      <c r="S831" s="197" t="s">
        <v>2884</v>
      </c>
      <c r="T831" s="197" t="s">
        <v>3121</v>
      </c>
      <c r="U831" s="197" t="s">
        <v>73</v>
      </c>
    </row>
    <row r="832" spans="3:21" ht="22.5" customHeight="1" x14ac:dyDescent="0.25">
      <c r="C832" s="196" t="s">
        <v>3122</v>
      </c>
      <c r="D832" s="197" t="s">
        <v>3123</v>
      </c>
      <c r="E832" s="197"/>
      <c r="F832" s="197"/>
      <c r="G832" s="198"/>
      <c r="H832" s="197" t="s">
        <v>3124</v>
      </c>
      <c r="I832" s="197" t="s">
        <v>2105</v>
      </c>
      <c r="J832" s="197"/>
      <c r="K832" s="198">
        <v>43733</v>
      </c>
      <c r="L832" s="197" t="s">
        <v>2972</v>
      </c>
      <c r="M832" s="197" t="s">
        <v>2879</v>
      </c>
      <c r="N832" s="197"/>
      <c r="O832" s="197" t="s">
        <v>3125</v>
      </c>
      <c r="P832" s="197"/>
      <c r="Q832" s="199" t="s">
        <v>3126</v>
      </c>
      <c r="R832" s="199" t="s">
        <v>73</v>
      </c>
      <c r="S832" s="197"/>
      <c r="T832" s="197" t="s">
        <v>3098</v>
      </c>
      <c r="U832" s="197" t="s">
        <v>73</v>
      </c>
    </row>
    <row r="833" spans="3:21" ht="22.5" customHeight="1" x14ac:dyDescent="0.25">
      <c r="C833" s="196" t="s">
        <v>3127</v>
      </c>
      <c r="D833" s="197" t="s">
        <v>3128</v>
      </c>
      <c r="E833" s="197"/>
      <c r="F833" s="197"/>
      <c r="G833" s="198"/>
      <c r="H833" s="197" t="s">
        <v>58</v>
      </c>
      <c r="I833" s="197" t="s">
        <v>2105</v>
      </c>
      <c r="J833" s="197"/>
      <c r="K833" s="198">
        <v>43733</v>
      </c>
      <c r="L833" s="197" t="s">
        <v>3000</v>
      </c>
      <c r="M833" s="197" t="s">
        <v>2879</v>
      </c>
      <c r="N833" s="197"/>
      <c r="O833" s="197" t="s">
        <v>3129</v>
      </c>
      <c r="P833" s="197"/>
      <c r="Q833" s="199" t="s">
        <v>3130</v>
      </c>
      <c r="R833" s="199" t="s">
        <v>73</v>
      </c>
      <c r="S833" s="197" t="s">
        <v>2856</v>
      </c>
      <c r="T833" s="197" t="s">
        <v>3131</v>
      </c>
      <c r="U833" s="197" t="s">
        <v>73</v>
      </c>
    </row>
    <row r="834" spans="3:21" ht="22.5" customHeight="1" x14ac:dyDescent="0.25">
      <c r="C834" s="196" t="s">
        <v>3132</v>
      </c>
      <c r="D834" s="197" t="s">
        <v>3133</v>
      </c>
      <c r="E834" s="197"/>
      <c r="F834" s="197"/>
      <c r="G834" s="198"/>
      <c r="H834" s="197" t="s">
        <v>58</v>
      </c>
      <c r="I834" s="197" t="s">
        <v>2105</v>
      </c>
      <c r="J834" s="197"/>
      <c r="K834" s="198">
        <v>43733</v>
      </c>
      <c r="L834" s="197" t="s">
        <v>3134</v>
      </c>
      <c r="M834" s="197" t="s">
        <v>2879</v>
      </c>
      <c r="N834" s="197"/>
      <c r="O834" s="197" t="s">
        <v>3135</v>
      </c>
      <c r="P834" s="197" t="s">
        <v>3136</v>
      </c>
      <c r="Q834" s="199" t="s">
        <v>2611</v>
      </c>
      <c r="R834" s="199" t="s">
        <v>73</v>
      </c>
      <c r="S834" s="197" t="s">
        <v>3137</v>
      </c>
      <c r="T834" s="197" t="s">
        <v>2098</v>
      </c>
      <c r="U834" s="197" t="s">
        <v>73</v>
      </c>
    </row>
    <row r="835" spans="3:21" ht="22.5" customHeight="1" x14ac:dyDescent="0.25">
      <c r="C835" s="196" t="s">
        <v>3139</v>
      </c>
      <c r="D835" s="197" t="s">
        <v>3140</v>
      </c>
      <c r="E835" s="197"/>
      <c r="F835" s="197"/>
      <c r="G835" s="198"/>
      <c r="H835" s="197" t="s">
        <v>2101</v>
      </c>
      <c r="I835" s="197" t="s">
        <v>2105</v>
      </c>
      <c r="J835" s="197"/>
      <c r="K835" s="198">
        <v>43733</v>
      </c>
      <c r="L835" s="197" t="s">
        <v>3047</v>
      </c>
      <c r="M835" s="197" t="s">
        <v>2879</v>
      </c>
      <c r="N835" s="197"/>
      <c r="O835" s="197" t="s">
        <v>3141</v>
      </c>
      <c r="P835" s="197"/>
      <c r="Q835" s="199" t="s">
        <v>3142</v>
      </c>
      <c r="R835" s="199" t="s">
        <v>73</v>
      </c>
      <c r="S835" s="197"/>
      <c r="T835" s="197" t="s">
        <v>3143</v>
      </c>
      <c r="U835" s="197" t="s">
        <v>73</v>
      </c>
    </row>
    <row r="836" spans="3:21" ht="22.5" customHeight="1" x14ac:dyDescent="0.25">
      <c r="C836" s="196" t="s">
        <v>3144</v>
      </c>
      <c r="D836" s="197" t="s">
        <v>3145</v>
      </c>
      <c r="E836" s="197"/>
      <c r="F836" s="197"/>
      <c r="G836" s="198"/>
      <c r="H836" s="197" t="s">
        <v>58</v>
      </c>
      <c r="I836" s="197" t="s">
        <v>2105</v>
      </c>
      <c r="J836" s="197"/>
      <c r="K836" s="198">
        <v>43733</v>
      </c>
      <c r="L836" s="197" t="s">
        <v>3000</v>
      </c>
      <c r="M836" s="197" t="s">
        <v>2879</v>
      </c>
      <c r="N836" s="197"/>
      <c r="O836" s="197" t="s">
        <v>3146</v>
      </c>
      <c r="P836" s="197"/>
      <c r="Q836" s="199" t="s">
        <v>3147</v>
      </c>
      <c r="R836" s="199" t="s">
        <v>73</v>
      </c>
      <c r="S836" s="197" t="s">
        <v>2856</v>
      </c>
      <c r="T836" s="197" t="s">
        <v>3148</v>
      </c>
      <c r="U836" s="197" t="s">
        <v>73</v>
      </c>
    </row>
    <row r="837" spans="3:21" ht="22.5" customHeight="1" x14ac:dyDescent="0.25">
      <c r="C837" s="196" t="s">
        <v>3149</v>
      </c>
      <c r="D837" s="197" t="s">
        <v>3150</v>
      </c>
      <c r="E837" s="197"/>
      <c r="F837" s="197"/>
      <c r="G837" s="198"/>
      <c r="H837" s="197" t="s">
        <v>2101</v>
      </c>
      <c r="I837" s="197" t="s">
        <v>2105</v>
      </c>
      <c r="J837" s="197"/>
      <c r="K837" s="198">
        <v>43733</v>
      </c>
      <c r="L837" s="197" t="s">
        <v>3151</v>
      </c>
      <c r="M837" s="197" t="s">
        <v>2879</v>
      </c>
      <c r="N837" s="197"/>
      <c r="O837" s="197" t="s">
        <v>3152</v>
      </c>
      <c r="P837" s="197"/>
      <c r="Q837" s="199" t="s">
        <v>2294</v>
      </c>
      <c r="R837" s="199" t="s">
        <v>73</v>
      </c>
      <c r="S837" s="197" t="s">
        <v>3153</v>
      </c>
      <c r="T837" s="197" t="s">
        <v>3154</v>
      </c>
      <c r="U837" s="197" t="s">
        <v>73</v>
      </c>
    </row>
    <row r="838" spans="3:21" ht="22.5" customHeight="1" x14ac:dyDescent="0.25">
      <c r="C838" s="196" t="s">
        <v>3155</v>
      </c>
      <c r="D838" s="197" t="s">
        <v>3156</v>
      </c>
      <c r="E838" s="197"/>
      <c r="F838" s="197"/>
      <c r="G838" s="198"/>
      <c r="H838" s="197" t="s">
        <v>58</v>
      </c>
      <c r="I838" s="197" t="s">
        <v>2105</v>
      </c>
      <c r="J838" s="197"/>
      <c r="K838" s="198">
        <v>43733</v>
      </c>
      <c r="L838" s="197" t="s">
        <v>3105</v>
      </c>
      <c r="M838" s="197"/>
      <c r="N838" s="197"/>
      <c r="O838" s="197" t="s">
        <v>3157</v>
      </c>
      <c r="P838" s="197"/>
      <c r="Q838" s="199" t="s">
        <v>3158</v>
      </c>
      <c r="R838" s="199" t="s">
        <v>73</v>
      </c>
      <c r="S838" s="197" t="s">
        <v>2884</v>
      </c>
      <c r="T838" s="197" t="s">
        <v>3159</v>
      </c>
      <c r="U838" s="197" t="s">
        <v>73</v>
      </c>
    </row>
    <row r="839" spans="3:21" ht="22.5" customHeight="1" x14ac:dyDescent="0.25">
      <c r="C839" s="196" t="s">
        <v>3160</v>
      </c>
      <c r="D839" s="197" t="s">
        <v>3161</v>
      </c>
      <c r="E839" s="197"/>
      <c r="F839" s="197"/>
      <c r="G839" s="198"/>
      <c r="H839" s="197" t="s">
        <v>58</v>
      </c>
      <c r="I839" s="197" t="s">
        <v>2107</v>
      </c>
      <c r="J839" s="197"/>
      <c r="K839" s="198">
        <v>43733</v>
      </c>
      <c r="L839" s="197" t="s">
        <v>2972</v>
      </c>
      <c r="M839" s="197" t="s">
        <v>2879</v>
      </c>
      <c r="N839" s="197"/>
      <c r="O839" s="197" t="s">
        <v>3162</v>
      </c>
      <c r="P839" s="197"/>
      <c r="Q839" s="199" t="s">
        <v>3163</v>
      </c>
      <c r="R839" s="199" t="s">
        <v>73</v>
      </c>
      <c r="S839" s="197" t="s">
        <v>3164</v>
      </c>
      <c r="T839" s="197" t="s">
        <v>3165</v>
      </c>
      <c r="U839" s="197" t="s">
        <v>73</v>
      </c>
    </row>
    <row r="840" spans="3:21" ht="22.5" customHeight="1" x14ac:dyDescent="0.25">
      <c r="C840" s="196" t="s">
        <v>3166</v>
      </c>
      <c r="D840" s="197" t="s">
        <v>3167</v>
      </c>
      <c r="E840" s="197"/>
      <c r="F840" s="197"/>
      <c r="G840" s="198"/>
      <c r="H840" s="197" t="s">
        <v>58</v>
      </c>
      <c r="I840" s="197" t="s">
        <v>2107</v>
      </c>
      <c r="J840" s="197"/>
      <c r="K840" s="198">
        <v>43733</v>
      </c>
      <c r="L840" s="197" t="s">
        <v>3067</v>
      </c>
      <c r="M840" s="197" t="s">
        <v>2879</v>
      </c>
      <c r="N840" s="197"/>
      <c r="O840" s="197" t="s">
        <v>3168</v>
      </c>
      <c r="P840" s="197"/>
      <c r="Q840" s="199" t="s">
        <v>3169</v>
      </c>
      <c r="R840" s="199" t="s">
        <v>73</v>
      </c>
      <c r="S840" s="197"/>
      <c r="T840" s="197" t="s">
        <v>3170</v>
      </c>
      <c r="U840" s="197" t="s">
        <v>73</v>
      </c>
    </row>
    <row r="841" spans="3:21" ht="22.5" customHeight="1" x14ac:dyDescent="0.25">
      <c r="C841" s="196" t="s">
        <v>3171</v>
      </c>
      <c r="D841" s="197" t="s">
        <v>3172</v>
      </c>
      <c r="E841" s="197"/>
      <c r="F841" s="197"/>
      <c r="G841" s="198"/>
      <c r="H841" s="197" t="s">
        <v>58</v>
      </c>
      <c r="I841" s="197" t="s">
        <v>2107</v>
      </c>
      <c r="J841" s="197"/>
      <c r="K841" s="198">
        <v>43733</v>
      </c>
      <c r="L841" s="197" t="s">
        <v>3053</v>
      </c>
      <c r="M841" s="197"/>
      <c r="N841" s="197"/>
      <c r="O841" s="197" t="s">
        <v>3173</v>
      </c>
      <c r="P841" s="197" t="s">
        <v>3174</v>
      </c>
      <c r="Q841" s="199" t="s">
        <v>3175</v>
      </c>
      <c r="R841" s="199" t="s">
        <v>73</v>
      </c>
      <c r="S841" s="197"/>
      <c r="T841" s="197" t="s">
        <v>3176</v>
      </c>
      <c r="U841" s="197" t="s">
        <v>73</v>
      </c>
    </row>
    <row r="842" spans="3:21" ht="22.5" customHeight="1" x14ac:dyDescent="0.25">
      <c r="C842" s="196" t="s">
        <v>3177</v>
      </c>
      <c r="D842" s="197" t="s">
        <v>3178</v>
      </c>
      <c r="E842" s="197"/>
      <c r="F842" s="197"/>
      <c r="G842" s="198"/>
      <c r="H842" s="197" t="s">
        <v>3179</v>
      </c>
      <c r="I842" s="197" t="s">
        <v>2112</v>
      </c>
      <c r="J842" s="197"/>
      <c r="K842" s="198">
        <v>43733</v>
      </c>
      <c r="L842" s="197" t="s">
        <v>2987</v>
      </c>
      <c r="M842" s="197"/>
      <c r="N842" s="197"/>
      <c r="O842" s="197" t="s">
        <v>3180</v>
      </c>
      <c r="P842" s="197"/>
      <c r="Q842" s="199" t="s">
        <v>2240</v>
      </c>
      <c r="R842" s="199" t="s">
        <v>73</v>
      </c>
      <c r="S842" s="197"/>
      <c r="T842" s="197" t="s">
        <v>3181</v>
      </c>
      <c r="U842" s="197" t="s">
        <v>73</v>
      </c>
    </row>
    <row r="843" spans="3:21" ht="22.5" customHeight="1" x14ac:dyDescent="0.25">
      <c r="C843" s="196" t="s">
        <v>3182</v>
      </c>
      <c r="D843" s="197" t="s">
        <v>3183</v>
      </c>
      <c r="E843" s="197"/>
      <c r="F843" s="197"/>
      <c r="G843" s="198"/>
      <c r="H843" s="197" t="s">
        <v>2101</v>
      </c>
      <c r="I843" s="197" t="s">
        <v>2112</v>
      </c>
      <c r="J843" s="197"/>
      <c r="K843" s="198">
        <v>43733</v>
      </c>
      <c r="L843" s="197" t="s">
        <v>3000</v>
      </c>
      <c r="M843" s="197"/>
      <c r="N843" s="197"/>
      <c r="O843" s="197" t="s">
        <v>3184</v>
      </c>
      <c r="P843" s="197" t="s">
        <v>3185</v>
      </c>
      <c r="Q843" s="199" t="s">
        <v>3186</v>
      </c>
      <c r="R843" s="199" t="s">
        <v>73</v>
      </c>
      <c r="S843" s="197" t="s">
        <v>2856</v>
      </c>
      <c r="T843" s="197" t="s">
        <v>2107</v>
      </c>
      <c r="U843" s="197" t="s">
        <v>73</v>
      </c>
    </row>
    <row r="844" spans="3:21" ht="22.5" customHeight="1" x14ac:dyDescent="0.25">
      <c r="C844" s="196" t="s">
        <v>3187</v>
      </c>
      <c r="D844" s="197" t="s">
        <v>3188</v>
      </c>
      <c r="E844" s="197"/>
      <c r="F844" s="197"/>
      <c r="G844" s="198"/>
      <c r="H844" s="197" t="s">
        <v>58</v>
      </c>
      <c r="I844" s="197" t="s">
        <v>2112</v>
      </c>
      <c r="J844" s="197"/>
      <c r="K844" s="198">
        <v>43733</v>
      </c>
      <c r="L844" s="197" t="s">
        <v>3047</v>
      </c>
      <c r="M844" s="197"/>
      <c r="N844" s="197"/>
      <c r="O844" s="197" t="s">
        <v>3189</v>
      </c>
      <c r="P844" s="197" t="s">
        <v>3190</v>
      </c>
      <c r="Q844" s="199" t="s">
        <v>3191</v>
      </c>
      <c r="R844" s="199" t="s">
        <v>73</v>
      </c>
      <c r="S844" s="197" t="s">
        <v>3164</v>
      </c>
      <c r="T844" s="197" t="s">
        <v>3192</v>
      </c>
      <c r="U844" s="197" t="s">
        <v>73</v>
      </c>
    </row>
    <row r="845" spans="3:21" ht="22.5" customHeight="1" x14ac:dyDescent="0.25">
      <c r="C845" s="196" t="s">
        <v>3193</v>
      </c>
      <c r="D845" s="197" t="s">
        <v>3194</v>
      </c>
      <c r="E845" s="197"/>
      <c r="F845" s="197"/>
      <c r="G845" s="198"/>
      <c r="H845" s="197" t="s">
        <v>2101</v>
      </c>
      <c r="I845" s="197" t="s">
        <v>2114</v>
      </c>
      <c r="J845" s="197"/>
      <c r="K845" s="198">
        <v>43733</v>
      </c>
      <c r="L845" s="197" t="s">
        <v>3000</v>
      </c>
      <c r="M845" s="197"/>
      <c r="N845" s="197"/>
      <c r="O845" s="197" t="s">
        <v>3195</v>
      </c>
      <c r="P845" s="197" t="s">
        <v>3196</v>
      </c>
      <c r="Q845" s="199" t="s">
        <v>2534</v>
      </c>
      <c r="R845" s="199" t="s">
        <v>73</v>
      </c>
      <c r="S845" s="197" t="s">
        <v>2856</v>
      </c>
      <c r="T845" s="197" t="s">
        <v>3197</v>
      </c>
      <c r="U845" s="197" t="s">
        <v>73</v>
      </c>
    </row>
    <row r="846" spans="3:21" ht="22.5" customHeight="1" x14ac:dyDescent="0.25">
      <c r="C846" s="196" t="s">
        <v>3198</v>
      </c>
      <c r="D846" s="197" t="s">
        <v>3199</v>
      </c>
      <c r="E846" s="197"/>
      <c r="F846" s="197"/>
      <c r="G846" s="198"/>
      <c r="H846" s="197" t="s">
        <v>2101</v>
      </c>
      <c r="I846" s="197" t="s">
        <v>2114</v>
      </c>
      <c r="J846" s="197"/>
      <c r="K846" s="198">
        <v>43733</v>
      </c>
      <c r="L846" s="197" t="s">
        <v>2972</v>
      </c>
      <c r="M846" s="197"/>
      <c r="N846" s="197"/>
      <c r="O846" s="197" t="s">
        <v>3200</v>
      </c>
      <c r="P846" s="197" t="s">
        <v>3201</v>
      </c>
      <c r="Q846" s="199" t="s">
        <v>3202</v>
      </c>
      <c r="R846" s="199" t="s">
        <v>73</v>
      </c>
      <c r="S846" s="197" t="s">
        <v>3203</v>
      </c>
      <c r="T846" s="197" t="s">
        <v>3204</v>
      </c>
      <c r="U846" s="197" t="s">
        <v>73</v>
      </c>
    </row>
    <row r="847" spans="3:21" ht="22.5" customHeight="1" x14ac:dyDescent="0.25">
      <c r="C847" s="196" t="s">
        <v>3205</v>
      </c>
      <c r="D847" s="197" t="s">
        <v>3206</v>
      </c>
      <c r="E847" s="197"/>
      <c r="F847" s="197"/>
      <c r="G847" s="198"/>
      <c r="H847" s="197" t="s">
        <v>2101</v>
      </c>
      <c r="I847" s="197" t="s">
        <v>2114</v>
      </c>
      <c r="J847" s="197"/>
      <c r="K847" s="198">
        <v>43733</v>
      </c>
      <c r="L847" s="197" t="s">
        <v>3000</v>
      </c>
      <c r="M847" s="197"/>
      <c r="N847" s="197"/>
      <c r="O847" s="197" t="s">
        <v>3207</v>
      </c>
      <c r="P847" s="197" t="s">
        <v>3185</v>
      </c>
      <c r="Q847" s="199" t="s">
        <v>3186</v>
      </c>
      <c r="R847" s="199" t="s">
        <v>73</v>
      </c>
      <c r="S847" s="197" t="s">
        <v>2856</v>
      </c>
      <c r="T847" s="197" t="s">
        <v>3208</v>
      </c>
      <c r="U847" s="197" t="s">
        <v>73</v>
      </c>
    </row>
    <row r="848" spans="3:21" ht="22.5" customHeight="1" x14ac:dyDescent="0.25">
      <c r="C848" s="196" t="s">
        <v>3209</v>
      </c>
      <c r="D848" s="197" t="s">
        <v>3210</v>
      </c>
      <c r="E848" s="197"/>
      <c r="F848" s="197"/>
      <c r="G848" s="198"/>
      <c r="H848" s="197" t="s">
        <v>2101</v>
      </c>
      <c r="I848" s="197" t="s">
        <v>2114</v>
      </c>
      <c r="J848" s="197"/>
      <c r="K848" s="198">
        <v>43733</v>
      </c>
      <c r="L848" s="197" t="s">
        <v>2972</v>
      </c>
      <c r="M848" s="197"/>
      <c r="N848" s="197"/>
      <c r="O848" s="197" t="s">
        <v>3211</v>
      </c>
      <c r="P848" s="197"/>
      <c r="Q848" s="199" t="s">
        <v>3212</v>
      </c>
      <c r="R848" s="199" t="s">
        <v>73</v>
      </c>
      <c r="S848" s="197" t="s">
        <v>3213</v>
      </c>
      <c r="T848" s="197" t="s">
        <v>3214</v>
      </c>
      <c r="U848" s="197" t="s">
        <v>73</v>
      </c>
    </row>
    <row r="849" spans="3:21" ht="22.5" customHeight="1" x14ac:dyDescent="0.25">
      <c r="C849" s="196" t="s">
        <v>3215</v>
      </c>
      <c r="D849" s="197" t="s">
        <v>3216</v>
      </c>
      <c r="E849" s="197"/>
      <c r="F849" s="197"/>
      <c r="G849" s="198"/>
      <c r="H849" s="197" t="s">
        <v>2101</v>
      </c>
      <c r="I849" s="197" t="s">
        <v>2114</v>
      </c>
      <c r="J849" s="197"/>
      <c r="K849" s="198">
        <v>43733</v>
      </c>
      <c r="L849" s="197" t="s">
        <v>3000</v>
      </c>
      <c r="M849" s="197"/>
      <c r="N849" s="197"/>
      <c r="O849" s="197" t="s">
        <v>3217</v>
      </c>
      <c r="P849" s="197" t="s">
        <v>3036</v>
      </c>
      <c r="Q849" s="199" t="s">
        <v>3218</v>
      </c>
      <c r="R849" s="199" t="s">
        <v>73</v>
      </c>
      <c r="S849" s="197" t="s">
        <v>3038</v>
      </c>
      <c r="T849" s="197" t="s">
        <v>3219</v>
      </c>
      <c r="U849" s="197" t="s">
        <v>73</v>
      </c>
    </row>
    <row r="850" spans="3:21" ht="22.5" customHeight="1" x14ac:dyDescent="0.25">
      <c r="C850" s="196" t="s">
        <v>3220</v>
      </c>
      <c r="D850" s="197" t="s">
        <v>3221</v>
      </c>
      <c r="E850" s="197"/>
      <c r="F850" s="197"/>
      <c r="G850" s="198"/>
      <c r="H850" s="197" t="s">
        <v>2101</v>
      </c>
      <c r="I850" s="197" t="s">
        <v>2114</v>
      </c>
      <c r="J850" s="197"/>
      <c r="K850" s="198">
        <v>43733</v>
      </c>
      <c r="L850" s="197" t="s">
        <v>3222</v>
      </c>
      <c r="M850" s="197"/>
      <c r="N850" s="197"/>
      <c r="O850" s="197" t="s">
        <v>3223</v>
      </c>
      <c r="P850" s="197" t="s">
        <v>3224</v>
      </c>
      <c r="Q850" s="199" t="s">
        <v>3225</v>
      </c>
      <c r="R850" s="199" t="s">
        <v>73</v>
      </c>
      <c r="S850" s="197" t="s">
        <v>2856</v>
      </c>
      <c r="T850" s="197" t="s">
        <v>3226</v>
      </c>
      <c r="U850" s="197" t="s">
        <v>73</v>
      </c>
    </row>
    <row r="851" spans="3:21" ht="22.5" customHeight="1" x14ac:dyDescent="0.25">
      <c r="C851" s="196" t="s">
        <v>3227</v>
      </c>
      <c r="D851" s="197" t="s">
        <v>3228</v>
      </c>
      <c r="E851" s="197"/>
      <c r="F851" s="197"/>
      <c r="G851" s="198"/>
      <c r="H851" s="197" t="s">
        <v>2101</v>
      </c>
      <c r="I851" s="197" t="s">
        <v>2115</v>
      </c>
      <c r="J851" s="197"/>
      <c r="K851" s="198">
        <v>43733</v>
      </c>
      <c r="L851" s="197" t="s">
        <v>3229</v>
      </c>
      <c r="M851" s="197"/>
      <c r="N851" s="197"/>
      <c r="O851" s="197" t="s">
        <v>3230</v>
      </c>
      <c r="P851" s="197"/>
      <c r="Q851" s="199" t="s">
        <v>3231</v>
      </c>
      <c r="R851" s="199" t="s">
        <v>73</v>
      </c>
      <c r="S851" s="197" t="s">
        <v>2856</v>
      </c>
      <c r="T851" s="197" t="s">
        <v>3232</v>
      </c>
      <c r="U851" s="197" t="s">
        <v>73</v>
      </c>
    </row>
    <row r="852" spans="3:21" ht="22.5" customHeight="1" x14ac:dyDescent="0.25">
      <c r="C852" s="196" t="s">
        <v>3233</v>
      </c>
      <c r="D852" s="197" t="s">
        <v>3234</v>
      </c>
      <c r="E852" s="197"/>
      <c r="F852" s="197"/>
      <c r="G852" s="198"/>
      <c r="H852" s="197" t="s">
        <v>2947</v>
      </c>
      <c r="I852" s="197" t="s">
        <v>2115</v>
      </c>
      <c r="J852" s="197"/>
      <c r="K852" s="198">
        <v>43733</v>
      </c>
      <c r="L852" s="197" t="s">
        <v>3067</v>
      </c>
      <c r="M852" s="197"/>
      <c r="N852" s="197"/>
      <c r="O852" s="197" t="s">
        <v>3235</v>
      </c>
      <c r="P852" s="197"/>
      <c r="Q852" s="199" t="s">
        <v>3236</v>
      </c>
      <c r="R852" s="199" t="s">
        <v>73</v>
      </c>
      <c r="S852" s="197" t="s">
        <v>2967</v>
      </c>
      <c r="T852" s="197" t="s">
        <v>3237</v>
      </c>
      <c r="U852" s="197" t="s">
        <v>73</v>
      </c>
    </row>
    <row r="853" spans="3:21" ht="22.5" customHeight="1" x14ac:dyDescent="0.25">
      <c r="C853" s="196" t="s">
        <v>3238</v>
      </c>
      <c r="D853" s="197" t="s">
        <v>3239</v>
      </c>
      <c r="E853" s="197"/>
      <c r="F853" s="197"/>
      <c r="G853" s="198"/>
      <c r="H853" s="197" t="s">
        <v>58</v>
      </c>
      <c r="I853" s="197" t="s">
        <v>2115</v>
      </c>
      <c r="J853" s="197"/>
      <c r="K853" s="198">
        <v>43733</v>
      </c>
      <c r="L853" s="197" t="s">
        <v>3222</v>
      </c>
      <c r="M853" s="197"/>
      <c r="N853" s="197"/>
      <c r="O853" s="197" t="s">
        <v>3240</v>
      </c>
      <c r="P853" s="197" t="s">
        <v>3224</v>
      </c>
      <c r="Q853" s="199" t="s">
        <v>3225</v>
      </c>
      <c r="R853" s="199" t="s">
        <v>73</v>
      </c>
      <c r="S853" s="197" t="s">
        <v>2856</v>
      </c>
      <c r="T853" s="197" t="s">
        <v>3241</v>
      </c>
      <c r="U853" s="197" t="s">
        <v>73</v>
      </c>
    </row>
    <row r="854" spans="3:21" ht="22.5" customHeight="1" x14ac:dyDescent="0.25">
      <c r="C854" s="196" t="s">
        <v>3242</v>
      </c>
      <c r="D854" s="197" t="s">
        <v>3243</v>
      </c>
      <c r="E854" s="197"/>
      <c r="F854" s="197"/>
      <c r="G854" s="198"/>
      <c r="H854" s="197" t="s">
        <v>2101</v>
      </c>
      <c r="I854" s="197" t="s">
        <v>2117</v>
      </c>
      <c r="J854" s="197"/>
      <c r="K854" s="198">
        <v>43733</v>
      </c>
      <c r="L854" s="197" t="s">
        <v>2972</v>
      </c>
      <c r="M854" s="197"/>
      <c r="N854" s="197"/>
      <c r="O854" s="197" t="s">
        <v>3244</v>
      </c>
      <c r="P854" s="197"/>
      <c r="Q854" s="199" t="s">
        <v>3245</v>
      </c>
      <c r="R854" s="199" t="s">
        <v>73</v>
      </c>
      <c r="S854" s="197" t="s">
        <v>3164</v>
      </c>
      <c r="T854" s="197" t="s">
        <v>3246</v>
      </c>
      <c r="U854" s="197" t="s">
        <v>73</v>
      </c>
    </row>
    <row r="855" spans="3:21" ht="22.5" customHeight="1" x14ac:dyDescent="0.25">
      <c r="C855" s="196" t="s">
        <v>3247</v>
      </c>
      <c r="D855" s="197" t="s">
        <v>3248</v>
      </c>
      <c r="E855" s="197"/>
      <c r="F855" s="197"/>
      <c r="G855" s="198"/>
      <c r="H855" s="197" t="s">
        <v>58</v>
      </c>
      <c r="I855" s="197" t="s">
        <v>2117</v>
      </c>
      <c r="J855" s="197"/>
      <c r="K855" s="198">
        <v>43733</v>
      </c>
      <c r="L855" s="197" t="s">
        <v>3000</v>
      </c>
      <c r="M855" s="197"/>
      <c r="N855" s="197"/>
      <c r="O855" s="197" t="s">
        <v>3249</v>
      </c>
      <c r="P855" s="197"/>
      <c r="Q855" s="199" t="s">
        <v>3250</v>
      </c>
      <c r="R855" s="199" t="s">
        <v>73</v>
      </c>
      <c r="S855" s="197" t="s">
        <v>2856</v>
      </c>
      <c r="T855" s="197" t="s">
        <v>3251</v>
      </c>
      <c r="U855" s="197" t="s">
        <v>73</v>
      </c>
    </row>
    <row r="856" spans="3:21" ht="22.5" customHeight="1" x14ac:dyDescent="0.25">
      <c r="C856" s="196" t="s">
        <v>3252</v>
      </c>
      <c r="D856" s="197" t="s">
        <v>3253</v>
      </c>
      <c r="E856" s="197"/>
      <c r="F856" s="197"/>
      <c r="G856" s="198"/>
      <c r="H856" s="197" t="s">
        <v>2101</v>
      </c>
      <c r="I856" s="197" t="s">
        <v>2117</v>
      </c>
      <c r="J856" s="197"/>
      <c r="K856" s="198">
        <v>43733</v>
      </c>
      <c r="L856" s="197" t="s">
        <v>3134</v>
      </c>
      <c r="M856" s="197" t="s">
        <v>3027</v>
      </c>
      <c r="N856" s="197"/>
      <c r="O856" s="197" t="s">
        <v>3254</v>
      </c>
      <c r="P856" s="197" t="s">
        <v>3255</v>
      </c>
      <c r="Q856" s="199" t="s">
        <v>2687</v>
      </c>
      <c r="R856" s="199" t="s">
        <v>73</v>
      </c>
      <c r="S856" s="197" t="s">
        <v>3023</v>
      </c>
      <c r="T856" s="197" t="s">
        <v>3256</v>
      </c>
      <c r="U856" s="197" t="s">
        <v>73</v>
      </c>
    </row>
    <row r="857" spans="3:21" ht="22.5" customHeight="1" x14ac:dyDescent="0.25">
      <c r="C857" s="196" t="s">
        <v>3257</v>
      </c>
      <c r="D857" s="197" t="s">
        <v>3258</v>
      </c>
      <c r="E857" s="197"/>
      <c r="F857" s="197"/>
      <c r="G857" s="198"/>
      <c r="H857" s="197" t="s">
        <v>58</v>
      </c>
      <c r="I857" s="197" t="s">
        <v>2120</v>
      </c>
      <c r="J857" s="197"/>
      <c r="K857" s="198">
        <v>43733</v>
      </c>
      <c r="L857" s="197" t="s">
        <v>3259</v>
      </c>
      <c r="M857" s="197"/>
      <c r="N857" s="197"/>
      <c r="O857" s="197" t="s">
        <v>3260</v>
      </c>
      <c r="P857" s="197"/>
      <c r="Q857" s="199" t="s">
        <v>3261</v>
      </c>
      <c r="R857" s="199" t="s">
        <v>73</v>
      </c>
      <c r="S857" s="197" t="s">
        <v>3262</v>
      </c>
      <c r="T857" s="197" t="s">
        <v>3263</v>
      </c>
      <c r="U857" s="197" t="s">
        <v>73</v>
      </c>
    </row>
    <row r="858" spans="3:21" ht="22.5" customHeight="1" x14ac:dyDescent="0.25">
      <c r="C858" s="196" t="s">
        <v>3264</v>
      </c>
      <c r="D858" s="197" t="s">
        <v>3265</v>
      </c>
      <c r="E858" s="197"/>
      <c r="F858" s="197"/>
      <c r="G858" s="198"/>
      <c r="H858" s="197" t="s">
        <v>58</v>
      </c>
      <c r="I858" s="197" t="s">
        <v>2120</v>
      </c>
      <c r="J858" s="197"/>
      <c r="K858" s="198">
        <v>43733</v>
      </c>
      <c r="L858" s="197" t="s">
        <v>3000</v>
      </c>
      <c r="M858" s="197"/>
      <c r="N858" s="197"/>
      <c r="O858" s="197" t="s">
        <v>3266</v>
      </c>
      <c r="P858" s="197"/>
      <c r="Q858" s="199" t="s">
        <v>3267</v>
      </c>
      <c r="R858" s="199" t="s">
        <v>73</v>
      </c>
      <c r="S858" s="197" t="s">
        <v>3268</v>
      </c>
      <c r="T858" s="197" t="s">
        <v>3269</v>
      </c>
      <c r="U858" s="197" t="s">
        <v>73</v>
      </c>
    </row>
    <row r="859" spans="3:21" ht="22.5" customHeight="1" x14ac:dyDescent="0.25">
      <c r="C859" s="196" t="s">
        <v>3270</v>
      </c>
      <c r="D859" s="197" t="s">
        <v>3271</v>
      </c>
      <c r="E859" s="197"/>
      <c r="F859" s="197"/>
      <c r="G859" s="198"/>
      <c r="H859" s="197" t="s">
        <v>58</v>
      </c>
      <c r="I859" s="197" t="s">
        <v>2120</v>
      </c>
      <c r="J859" s="197"/>
      <c r="K859" s="198">
        <v>43733</v>
      </c>
      <c r="L859" s="197" t="s">
        <v>3000</v>
      </c>
      <c r="M859" s="197"/>
      <c r="N859" s="197"/>
      <c r="O859" s="197" t="s">
        <v>3272</v>
      </c>
      <c r="P859" s="197"/>
      <c r="Q859" s="199" t="s">
        <v>3273</v>
      </c>
      <c r="R859" s="199" t="s">
        <v>73</v>
      </c>
      <c r="S859" s="197" t="s">
        <v>2884</v>
      </c>
      <c r="T859" s="197" t="s">
        <v>3274</v>
      </c>
      <c r="U859" s="197" t="s">
        <v>73</v>
      </c>
    </row>
    <row r="860" spans="3:21" ht="22.5" customHeight="1" x14ac:dyDescent="0.25">
      <c r="C860" s="196" t="s">
        <v>3275</v>
      </c>
      <c r="D860" s="197" t="s">
        <v>3276</v>
      </c>
      <c r="E860" s="197"/>
      <c r="F860" s="197"/>
      <c r="G860" s="198"/>
      <c r="H860" s="197" t="s">
        <v>2101</v>
      </c>
      <c r="I860" s="197" t="s">
        <v>2120</v>
      </c>
      <c r="J860" s="197"/>
      <c r="K860" s="198">
        <v>43733</v>
      </c>
      <c r="L860" s="197" t="s">
        <v>2972</v>
      </c>
      <c r="M860" s="197"/>
      <c r="N860" s="197"/>
      <c r="O860" s="197" t="s">
        <v>3277</v>
      </c>
      <c r="P860" s="197"/>
      <c r="Q860" s="199" t="s">
        <v>3278</v>
      </c>
      <c r="R860" s="199" t="s">
        <v>73</v>
      </c>
      <c r="S860" s="197" t="s">
        <v>3023</v>
      </c>
      <c r="T860" s="197" t="s">
        <v>3279</v>
      </c>
      <c r="U860" s="197" t="s">
        <v>73</v>
      </c>
    </row>
    <row r="861" spans="3:21" ht="22.5" customHeight="1" x14ac:dyDescent="0.25">
      <c r="C861" s="196" t="s">
        <v>3280</v>
      </c>
      <c r="D861" s="197" t="s">
        <v>3281</v>
      </c>
      <c r="E861" s="197"/>
      <c r="F861" s="197"/>
      <c r="G861" s="198"/>
      <c r="H861" s="197" t="s">
        <v>2101</v>
      </c>
      <c r="I861" s="197" t="s">
        <v>2120</v>
      </c>
      <c r="J861" s="197"/>
      <c r="K861" s="198">
        <v>43733</v>
      </c>
      <c r="L861" s="197" t="s">
        <v>3151</v>
      </c>
      <c r="M861" s="197"/>
      <c r="N861" s="197"/>
      <c r="O861" s="197" t="s">
        <v>2953</v>
      </c>
      <c r="P861" s="197" t="s">
        <v>3282</v>
      </c>
      <c r="Q861" s="199" t="s">
        <v>3283</v>
      </c>
      <c r="R861" s="199" t="s">
        <v>73</v>
      </c>
      <c r="S861" s="197"/>
      <c r="T861" s="197" t="s">
        <v>3284</v>
      </c>
      <c r="U861" s="197" t="s">
        <v>73</v>
      </c>
    </row>
    <row r="862" spans="3:21" ht="22.5" customHeight="1" x14ac:dyDescent="0.25">
      <c r="C862" s="196" t="s">
        <v>3286</v>
      </c>
      <c r="D862" s="197" t="s">
        <v>3291</v>
      </c>
      <c r="E862" s="197"/>
      <c r="F862" s="197"/>
      <c r="G862" s="198">
        <v>40085</v>
      </c>
      <c r="H862" s="197" t="s">
        <v>2101</v>
      </c>
      <c r="I862" s="197" t="s">
        <v>2121</v>
      </c>
      <c r="J862" s="197"/>
      <c r="K862" s="198">
        <v>43733</v>
      </c>
      <c r="L862" s="197" t="s">
        <v>3053</v>
      </c>
      <c r="M862" s="197"/>
      <c r="N862" s="197"/>
      <c r="O862" s="197" t="s">
        <v>3230</v>
      </c>
      <c r="P862" s="197"/>
      <c r="Q862" s="199" t="s">
        <v>3231</v>
      </c>
      <c r="R862" s="199" t="s">
        <v>73</v>
      </c>
      <c r="S862" s="197" t="s">
        <v>2856</v>
      </c>
      <c r="T862" s="197" t="s">
        <v>3292</v>
      </c>
      <c r="U862" s="197" t="s">
        <v>73</v>
      </c>
    </row>
    <row r="863" spans="3:21" ht="22.5" customHeight="1" x14ac:dyDescent="0.25">
      <c r="C863" s="196" t="s">
        <v>3293</v>
      </c>
      <c r="D863" s="197" t="s">
        <v>3287</v>
      </c>
      <c r="E863" s="197"/>
      <c r="F863" s="197"/>
      <c r="G863" s="198"/>
      <c r="H863" s="197" t="s">
        <v>58</v>
      </c>
      <c r="I863" s="197" t="s">
        <v>2121</v>
      </c>
      <c r="J863" s="197"/>
      <c r="K863" s="198">
        <v>43733</v>
      </c>
      <c r="L863" s="197" t="s">
        <v>3000</v>
      </c>
      <c r="M863" s="197"/>
      <c r="N863" s="197"/>
      <c r="O863" s="197" t="s">
        <v>3288</v>
      </c>
      <c r="P863" s="197"/>
      <c r="Q863" s="199" t="s">
        <v>3289</v>
      </c>
      <c r="R863" s="199" t="s">
        <v>73</v>
      </c>
      <c r="S863" s="197" t="s">
        <v>2884</v>
      </c>
      <c r="T863" s="197" t="s">
        <v>3290</v>
      </c>
      <c r="U863" s="197" t="s">
        <v>73</v>
      </c>
    </row>
    <row r="864" spans="3:21" ht="22.5" customHeight="1" x14ac:dyDescent="0.25">
      <c r="C864" s="196" t="s">
        <v>3294</v>
      </c>
      <c r="D864" s="197" t="s">
        <v>3295</v>
      </c>
      <c r="E864" s="197"/>
      <c r="F864" s="197"/>
      <c r="G864" s="198"/>
      <c r="H864" s="197" t="s">
        <v>2101</v>
      </c>
      <c r="I864" s="197" t="s">
        <v>2122</v>
      </c>
      <c r="J864" s="197"/>
      <c r="K864" s="198">
        <v>43733</v>
      </c>
      <c r="L864" s="197" t="s">
        <v>3000</v>
      </c>
      <c r="M864" s="197"/>
      <c r="N864" s="197"/>
      <c r="O864" s="197" t="s">
        <v>3296</v>
      </c>
      <c r="P864" s="197" t="s">
        <v>3297</v>
      </c>
      <c r="Q864" s="199" t="s">
        <v>3298</v>
      </c>
      <c r="R864" s="199" t="s">
        <v>73</v>
      </c>
      <c r="S864" s="197" t="s">
        <v>3023</v>
      </c>
      <c r="T864" s="197" t="s">
        <v>3299</v>
      </c>
      <c r="U864" s="197" t="s">
        <v>73</v>
      </c>
    </row>
    <row r="865" spans="3:21" ht="22.5" customHeight="1" x14ac:dyDescent="0.25">
      <c r="C865" s="196" t="s">
        <v>3300</v>
      </c>
      <c r="D865" s="197" t="s">
        <v>3301</v>
      </c>
      <c r="E865" s="197"/>
      <c r="F865" s="197"/>
      <c r="G865" s="198"/>
      <c r="H865" s="197" t="s">
        <v>58</v>
      </c>
      <c r="I865" s="197" t="s">
        <v>2122</v>
      </c>
      <c r="J865" s="197"/>
      <c r="K865" s="198">
        <v>43733</v>
      </c>
      <c r="L865" s="197" t="s">
        <v>3302</v>
      </c>
      <c r="M865" s="197"/>
      <c r="N865" s="197"/>
      <c r="O865" s="197" t="s">
        <v>3303</v>
      </c>
      <c r="P865" s="197"/>
      <c r="Q865" s="199" t="s">
        <v>3304</v>
      </c>
      <c r="R865" s="199" t="s">
        <v>73</v>
      </c>
      <c r="S865" s="197" t="s">
        <v>3023</v>
      </c>
      <c r="T865" s="197"/>
      <c r="U865" s="197" t="s">
        <v>73</v>
      </c>
    </row>
    <row r="866" spans="3:21" ht="22.5" customHeight="1" x14ac:dyDescent="0.25">
      <c r="C866" s="196" t="s">
        <v>3305</v>
      </c>
      <c r="D866" s="197" t="s">
        <v>3306</v>
      </c>
      <c r="E866" s="197"/>
      <c r="F866" s="197"/>
      <c r="G866" s="198"/>
      <c r="H866" s="197" t="s">
        <v>2101</v>
      </c>
      <c r="I866" s="197" t="s">
        <v>2122</v>
      </c>
      <c r="J866" s="197"/>
      <c r="K866" s="198">
        <v>43733</v>
      </c>
      <c r="L866" s="197" t="s">
        <v>3302</v>
      </c>
      <c r="M866" s="197"/>
      <c r="N866" s="197"/>
      <c r="O866" s="197" t="s">
        <v>3303</v>
      </c>
      <c r="P866" s="197" t="s">
        <v>3307</v>
      </c>
      <c r="Q866" s="199" t="s">
        <v>3308</v>
      </c>
      <c r="R866" s="199" t="s">
        <v>73</v>
      </c>
      <c r="S866" s="197" t="s">
        <v>3309</v>
      </c>
      <c r="T866" s="197"/>
      <c r="U866" s="197" t="s">
        <v>73</v>
      </c>
    </row>
    <row r="867" spans="3:21" ht="22.5" customHeight="1" x14ac:dyDescent="0.25">
      <c r="C867" s="196" t="s">
        <v>3310</v>
      </c>
      <c r="D867" s="197" t="s">
        <v>3311</v>
      </c>
      <c r="E867" s="197"/>
      <c r="F867" s="197"/>
      <c r="G867" s="198"/>
      <c r="H867" s="197" t="s">
        <v>58</v>
      </c>
      <c r="I867" s="197" t="s">
        <v>2123</v>
      </c>
      <c r="J867" s="197"/>
      <c r="K867" s="198">
        <v>43733</v>
      </c>
      <c r="L867" s="197" t="s">
        <v>2972</v>
      </c>
      <c r="M867" s="197"/>
      <c r="N867" s="197"/>
      <c r="O867" s="197" t="s">
        <v>3312</v>
      </c>
      <c r="P867" s="197"/>
      <c r="Q867" s="199" t="s">
        <v>3313</v>
      </c>
      <c r="R867" s="199" t="s">
        <v>73</v>
      </c>
      <c r="S867" s="197" t="s">
        <v>3109</v>
      </c>
      <c r="T867" s="197" t="s">
        <v>3314</v>
      </c>
      <c r="U867" s="197" t="s">
        <v>73</v>
      </c>
    </row>
    <row r="868" spans="3:21" ht="22.5" customHeight="1" x14ac:dyDescent="0.25">
      <c r="C868" s="196" t="s">
        <v>3315</v>
      </c>
      <c r="D868" s="197" t="s">
        <v>3316</v>
      </c>
      <c r="E868" s="197"/>
      <c r="F868" s="197"/>
      <c r="G868" s="198"/>
      <c r="H868" s="197" t="s">
        <v>2101</v>
      </c>
      <c r="I868" s="197" t="s">
        <v>2123</v>
      </c>
      <c r="J868" s="197"/>
      <c r="K868" s="198">
        <v>43733</v>
      </c>
      <c r="L868" s="197" t="s">
        <v>3302</v>
      </c>
      <c r="M868" s="197"/>
      <c r="N868" s="197"/>
      <c r="O868" s="197" t="s">
        <v>3317</v>
      </c>
      <c r="P868" s="197"/>
      <c r="Q868" s="199" t="s">
        <v>3318</v>
      </c>
      <c r="R868" s="199" t="s">
        <v>73</v>
      </c>
      <c r="S868" s="197" t="s">
        <v>2884</v>
      </c>
      <c r="T868" s="197" t="s">
        <v>3319</v>
      </c>
      <c r="U868" s="197" t="s">
        <v>73</v>
      </c>
    </row>
    <row r="869" spans="3:21" ht="22.5" customHeight="1" x14ac:dyDescent="0.25">
      <c r="C869" s="196" t="s">
        <v>3320</v>
      </c>
      <c r="D869" s="197" t="s">
        <v>3321</v>
      </c>
      <c r="E869" s="197"/>
      <c r="F869" s="197"/>
      <c r="G869" s="198"/>
      <c r="H869" s="197" t="s">
        <v>58</v>
      </c>
      <c r="I869" s="197" t="s">
        <v>2123</v>
      </c>
      <c r="J869" s="197"/>
      <c r="K869" s="198">
        <v>43733</v>
      </c>
      <c r="L869" s="197" t="s">
        <v>3000</v>
      </c>
      <c r="M869" s="197"/>
      <c r="N869" s="197"/>
      <c r="O869" s="197" t="s">
        <v>3322</v>
      </c>
      <c r="P869" s="197" t="s">
        <v>3323</v>
      </c>
      <c r="Q869" s="199" t="s">
        <v>3324</v>
      </c>
      <c r="R869" s="199" t="s">
        <v>73</v>
      </c>
      <c r="S869" s="197" t="s">
        <v>3023</v>
      </c>
      <c r="T869" s="197"/>
      <c r="U869" s="197" t="s">
        <v>73</v>
      </c>
    </row>
    <row r="870" spans="3:21" ht="22.5" customHeight="1" x14ac:dyDescent="0.25">
      <c r="C870" s="196" t="s">
        <v>3325</v>
      </c>
      <c r="D870" s="197" t="s">
        <v>3326</v>
      </c>
      <c r="E870" s="197"/>
      <c r="F870" s="197"/>
      <c r="G870" s="198"/>
      <c r="H870" s="197" t="s">
        <v>2101</v>
      </c>
      <c r="I870" s="197" t="s">
        <v>2125</v>
      </c>
      <c r="J870" s="197"/>
      <c r="K870" s="198">
        <v>43733</v>
      </c>
      <c r="L870" s="197" t="s">
        <v>2874</v>
      </c>
      <c r="M870" s="197"/>
      <c r="N870" s="197"/>
      <c r="O870" s="197" t="s">
        <v>3327</v>
      </c>
      <c r="P870" s="197"/>
      <c r="Q870" s="199" t="s">
        <v>3328</v>
      </c>
      <c r="R870" s="199" t="s">
        <v>73</v>
      </c>
      <c r="S870" s="197" t="s">
        <v>3109</v>
      </c>
      <c r="T870" s="197" t="s">
        <v>3329</v>
      </c>
      <c r="U870" s="197" t="s">
        <v>73</v>
      </c>
    </row>
    <row r="871" spans="3:21" ht="22.5" customHeight="1" x14ac:dyDescent="0.25">
      <c r="C871" s="196" t="s">
        <v>3330</v>
      </c>
      <c r="D871" s="197" t="s">
        <v>3331</v>
      </c>
      <c r="E871" s="197"/>
      <c r="F871" s="197"/>
      <c r="G871" s="198"/>
      <c r="H871" s="197" t="s">
        <v>2101</v>
      </c>
      <c r="I871" s="197" t="s">
        <v>2125</v>
      </c>
      <c r="J871" s="197"/>
      <c r="K871" s="198">
        <v>43733</v>
      </c>
      <c r="L871" s="197" t="s">
        <v>3000</v>
      </c>
      <c r="M871" s="197"/>
      <c r="N871" s="197"/>
      <c r="O871" s="197" t="s">
        <v>3332</v>
      </c>
      <c r="P871" s="197"/>
      <c r="Q871" s="199" t="s">
        <v>3333</v>
      </c>
      <c r="R871" s="199" t="s">
        <v>73</v>
      </c>
      <c r="S871" s="197" t="s">
        <v>2856</v>
      </c>
      <c r="T871" s="197" t="s">
        <v>3334</v>
      </c>
      <c r="U871" s="197" t="s">
        <v>73</v>
      </c>
    </row>
    <row r="872" spans="3:21" ht="22.5" customHeight="1" x14ac:dyDescent="0.25">
      <c r="C872" s="196" t="s">
        <v>3335</v>
      </c>
      <c r="D872" s="197" t="s">
        <v>3336</v>
      </c>
      <c r="E872" s="197"/>
      <c r="F872" s="197"/>
      <c r="G872" s="198"/>
      <c r="H872" s="197" t="s">
        <v>58</v>
      </c>
      <c r="I872" s="197" t="s">
        <v>2125</v>
      </c>
      <c r="J872" s="197"/>
      <c r="K872" s="198">
        <v>43733</v>
      </c>
      <c r="L872" s="197" t="s">
        <v>3222</v>
      </c>
      <c r="M872" s="197"/>
      <c r="N872" s="197"/>
      <c r="O872" s="197" t="s">
        <v>3337</v>
      </c>
      <c r="P872" s="197"/>
      <c r="Q872" s="199" t="s">
        <v>3338</v>
      </c>
      <c r="R872" s="199" t="s">
        <v>73</v>
      </c>
      <c r="S872" s="197" t="s">
        <v>3339</v>
      </c>
      <c r="T872" s="197" t="s">
        <v>3340</v>
      </c>
      <c r="U872" s="197" t="s">
        <v>73</v>
      </c>
    </row>
    <row r="873" spans="3:21" ht="22.5" customHeight="1" x14ac:dyDescent="0.25">
      <c r="C873" s="196" t="s">
        <v>3341</v>
      </c>
      <c r="D873" s="197" t="s">
        <v>3342</v>
      </c>
      <c r="E873" s="197"/>
      <c r="F873" s="197"/>
      <c r="G873" s="198"/>
      <c r="H873" s="197" t="s">
        <v>58</v>
      </c>
      <c r="I873" s="197" t="s">
        <v>2125</v>
      </c>
      <c r="J873" s="197"/>
      <c r="K873" s="198">
        <v>43733</v>
      </c>
      <c r="L873" s="197"/>
      <c r="M873" s="197"/>
      <c r="N873" s="197"/>
      <c r="O873" s="197"/>
      <c r="P873" s="197"/>
      <c r="Q873" s="199" t="s">
        <v>3343</v>
      </c>
      <c r="R873" s="199" t="s">
        <v>73</v>
      </c>
      <c r="S873" s="197" t="s">
        <v>3038</v>
      </c>
      <c r="T873" s="197" t="s">
        <v>3344</v>
      </c>
      <c r="U873" s="197" t="s">
        <v>73</v>
      </c>
    </row>
    <row r="874" spans="3:21" ht="22.5" customHeight="1" x14ac:dyDescent="0.25">
      <c r="C874" s="196" t="s">
        <v>3345</v>
      </c>
      <c r="D874" s="197" t="s">
        <v>3346</v>
      </c>
      <c r="E874" s="197"/>
      <c r="F874" s="197"/>
      <c r="G874" s="198"/>
      <c r="H874" s="197" t="s">
        <v>2101</v>
      </c>
      <c r="I874" s="197" t="s">
        <v>2126</v>
      </c>
      <c r="J874" s="197"/>
      <c r="K874" s="198">
        <v>43733</v>
      </c>
      <c r="L874" s="197" t="s">
        <v>3229</v>
      </c>
      <c r="M874" s="197"/>
      <c r="N874" s="197"/>
      <c r="O874" s="197" t="s">
        <v>3347</v>
      </c>
      <c r="P874" s="197"/>
      <c r="Q874" s="199" t="s">
        <v>3231</v>
      </c>
      <c r="R874" s="199" t="s">
        <v>73</v>
      </c>
      <c r="S874" s="197" t="s">
        <v>2856</v>
      </c>
      <c r="T874" s="197" t="s">
        <v>3348</v>
      </c>
      <c r="U874" s="197" t="s">
        <v>73</v>
      </c>
    </row>
    <row r="875" spans="3:21" ht="22.5" customHeight="1" x14ac:dyDescent="0.25">
      <c r="C875" s="196" t="s">
        <v>3349</v>
      </c>
      <c r="D875" s="197" t="s">
        <v>3350</v>
      </c>
      <c r="E875" s="197"/>
      <c r="F875" s="197"/>
      <c r="G875" s="198"/>
      <c r="H875" s="197" t="s">
        <v>2101</v>
      </c>
      <c r="I875" s="197" t="s">
        <v>2126</v>
      </c>
      <c r="J875" s="197"/>
      <c r="K875" s="198">
        <v>43733</v>
      </c>
      <c r="L875" s="197"/>
      <c r="M875" s="197"/>
      <c r="N875" s="197"/>
      <c r="O875" s="197" t="s">
        <v>3351</v>
      </c>
      <c r="P875" s="197"/>
      <c r="Q875" s="199" t="s">
        <v>3352</v>
      </c>
      <c r="R875" s="199" t="s">
        <v>73</v>
      </c>
      <c r="S875" s="197" t="s">
        <v>3038</v>
      </c>
      <c r="T875" s="197" t="s">
        <v>3353</v>
      </c>
      <c r="U875" s="197" t="s">
        <v>73</v>
      </c>
    </row>
    <row r="876" spans="3:21" ht="22.5" customHeight="1" x14ac:dyDescent="0.25">
      <c r="C876" s="196" t="s">
        <v>3354</v>
      </c>
      <c r="D876" s="197" t="s">
        <v>3355</v>
      </c>
      <c r="E876" s="197"/>
      <c r="F876" s="197"/>
      <c r="G876" s="198"/>
      <c r="H876" s="197" t="s">
        <v>2101</v>
      </c>
      <c r="I876" s="197" t="s">
        <v>2126</v>
      </c>
      <c r="J876" s="197"/>
      <c r="K876" s="198">
        <v>43733</v>
      </c>
      <c r="L876" s="197"/>
      <c r="M876" s="197"/>
      <c r="N876" s="197"/>
      <c r="O876" s="197" t="s">
        <v>3356</v>
      </c>
      <c r="P876" s="197"/>
      <c r="Q876" s="199" t="s">
        <v>3357</v>
      </c>
      <c r="R876" s="199" t="s">
        <v>73</v>
      </c>
      <c r="S876" s="197" t="s">
        <v>3339</v>
      </c>
      <c r="T876" s="197" t="s">
        <v>3358</v>
      </c>
      <c r="U876" s="197" t="s">
        <v>73</v>
      </c>
    </row>
    <row r="877" spans="3:21" ht="22.5" customHeight="1" x14ac:dyDescent="0.25">
      <c r="C877" s="196" t="s">
        <v>3359</v>
      </c>
      <c r="D877" s="197" t="s">
        <v>3360</v>
      </c>
      <c r="E877" s="197"/>
      <c r="F877" s="197"/>
      <c r="G877" s="198"/>
      <c r="H877" s="197" t="s">
        <v>2101</v>
      </c>
      <c r="I877" s="197" t="s">
        <v>2126</v>
      </c>
      <c r="J877" s="197"/>
      <c r="K877" s="198">
        <v>43733</v>
      </c>
      <c r="L877" s="197" t="s">
        <v>3361</v>
      </c>
      <c r="M877" s="197"/>
      <c r="N877" s="197"/>
      <c r="O877" s="197" t="s">
        <v>3362</v>
      </c>
      <c r="P877" s="197"/>
      <c r="Q877" s="199" t="s">
        <v>3363</v>
      </c>
      <c r="R877" s="199" t="s">
        <v>73</v>
      </c>
      <c r="S877" s="197" t="s">
        <v>2884</v>
      </c>
      <c r="T877" s="197" t="s">
        <v>3364</v>
      </c>
      <c r="U877" s="197" t="s">
        <v>73</v>
      </c>
    </row>
    <row r="878" spans="3:21" ht="22.5" customHeight="1" x14ac:dyDescent="0.25">
      <c r="C878" s="196" t="s">
        <v>3365</v>
      </c>
      <c r="D878" s="197" t="s">
        <v>3366</v>
      </c>
      <c r="E878" s="197"/>
      <c r="F878" s="197"/>
      <c r="G878" s="198"/>
      <c r="H878" s="197" t="s">
        <v>58</v>
      </c>
      <c r="I878" s="197" t="s">
        <v>2126</v>
      </c>
      <c r="J878" s="197"/>
      <c r="K878" s="198">
        <v>43733</v>
      </c>
      <c r="L878" s="197"/>
      <c r="M878" s="197"/>
      <c r="N878" s="197"/>
      <c r="O878" s="197" t="s">
        <v>3367</v>
      </c>
      <c r="P878" s="197"/>
      <c r="Q878" s="199" t="s">
        <v>3368</v>
      </c>
      <c r="R878" s="199" t="s">
        <v>73</v>
      </c>
      <c r="S878" s="197" t="s">
        <v>2856</v>
      </c>
      <c r="T878" s="197" t="s">
        <v>3369</v>
      </c>
      <c r="U878" s="197" t="s">
        <v>73</v>
      </c>
    </row>
    <row r="879" spans="3:21" ht="22.5" customHeight="1" x14ac:dyDescent="0.25">
      <c r="C879" s="196" t="s">
        <v>3370</v>
      </c>
      <c r="D879" s="197" t="s">
        <v>3371</v>
      </c>
      <c r="E879" s="197"/>
      <c r="F879" s="197"/>
      <c r="G879" s="198"/>
      <c r="H879" s="197" t="s">
        <v>58</v>
      </c>
      <c r="I879" s="197" t="s">
        <v>2126</v>
      </c>
      <c r="J879" s="197"/>
      <c r="K879" s="198">
        <v>43748</v>
      </c>
      <c r="L879" s="197" t="s">
        <v>2987</v>
      </c>
      <c r="M879" s="197"/>
      <c r="N879" s="197"/>
      <c r="O879" s="197" t="s">
        <v>3372</v>
      </c>
      <c r="P879" s="197"/>
      <c r="Q879" s="199" t="s">
        <v>3373</v>
      </c>
      <c r="R879" s="199" t="s">
        <v>73</v>
      </c>
      <c r="S879" s="197" t="s">
        <v>2884</v>
      </c>
      <c r="T879" s="197" t="s">
        <v>3374</v>
      </c>
      <c r="U879" s="197" t="s">
        <v>73</v>
      </c>
    </row>
    <row r="880" spans="3:21" ht="22.5" customHeight="1" x14ac:dyDescent="0.25">
      <c r="C880" s="196" t="s">
        <v>3386</v>
      </c>
      <c r="D880" s="197" t="s">
        <v>3387</v>
      </c>
      <c r="E880" s="197"/>
      <c r="F880" s="197"/>
      <c r="G880" s="198"/>
      <c r="H880" s="197" t="s">
        <v>58</v>
      </c>
      <c r="I880" s="197" t="s">
        <v>2105</v>
      </c>
      <c r="J880" s="197"/>
      <c r="K880" s="198">
        <v>43717</v>
      </c>
      <c r="L880" s="197"/>
      <c r="M880" s="197"/>
      <c r="N880" s="197"/>
      <c r="O880" s="197"/>
      <c r="P880" s="197"/>
      <c r="Q880" s="199" t="s">
        <v>3388</v>
      </c>
      <c r="R880" s="199" t="s">
        <v>73</v>
      </c>
      <c r="S880" s="197"/>
      <c r="T880" s="197"/>
      <c r="U880" s="197" t="s">
        <v>73</v>
      </c>
    </row>
    <row r="881" spans="3:21" ht="22.5" customHeight="1" x14ac:dyDescent="0.25">
      <c r="C881" s="196" t="s">
        <v>3389</v>
      </c>
      <c r="D881" s="197" t="s">
        <v>3390</v>
      </c>
      <c r="E881" s="197"/>
      <c r="F881" s="197"/>
      <c r="G881" s="198"/>
      <c r="H881" s="197" t="s">
        <v>2101</v>
      </c>
      <c r="I881" s="197" t="s">
        <v>2105</v>
      </c>
      <c r="J881" s="197"/>
      <c r="K881" s="198">
        <v>43740</v>
      </c>
      <c r="L881" s="197" t="s">
        <v>3391</v>
      </c>
      <c r="M881" s="197" t="s">
        <v>2879</v>
      </c>
      <c r="N881" s="197"/>
      <c r="O881" s="197"/>
      <c r="P881" s="197"/>
      <c r="Q881" s="199" t="s">
        <v>3392</v>
      </c>
      <c r="R881" s="199" t="s">
        <v>73</v>
      </c>
      <c r="S881" s="197"/>
      <c r="T881" s="197"/>
      <c r="U881" s="197" t="s">
        <v>73</v>
      </c>
    </row>
    <row r="882" spans="3:21" ht="22.5" customHeight="1" x14ac:dyDescent="0.25">
      <c r="C882" s="196" t="s">
        <v>3393</v>
      </c>
      <c r="D882" s="197" t="s">
        <v>3394</v>
      </c>
      <c r="E882" s="197"/>
      <c r="F882" s="197"/>
      <c r="G882" s="198"/>
      <c r="H882" s="197" t="s">
        <v>58</v>
      </c>
      <c r="I882" s="197" t="s">
        <v>2105</v>
      </c>
      <c r="J882" s="197"/>
      <c r="K882" s="198">
        <v>43708</v>
      </c>
      <c r="L882" s="197"/>
      <c r="M882" s="197"/>
      <c r="N882" s="197"/>
      <c r="O882" s="197"/>
      <c r="P882" s="197"/>
      <c r="Q882" s="199" t="s">
        <v>2253</v>
      </c>
      <c r="R882" s="199" t="s">
        <v>73</v>
      </c>
      <c r="S882" s="197"/>
      <c r="T882" s="197"/>
      <c r="U882" s="197" t="s">
        <v>73</v>
      </c>
    </row>
    <row r="883" spans="3:21" ht="22.5" customHeight="1" x14ac:dyDescent="0.25">
      <c r="C883" s="196" t="s">
        <v>3398</v>
      </c>
      <c r="D883" s="197" t="s">
        <v>3399</v>
      </c>
      <c r="E883" s="197"/>
      <c r="F883" s="197"/>
      <c r="G883" s="198"/>
      <c r="H883" s="197" t="s">
        <v>3400</v>
      </c>
      <c r="I883" s="197" t="s">
        <v>2105</v>
      </c>
      <c r="J883" s="197"/>
      <c r="K883" s="198">
        <v>43740</v>
      </c>
      <c r="L883" s="197"/>
      <c r="M883" s="197" t="s">
        <v>3034</v>
      </c>
      <c r="N883" s="197"/>
      <c r="O883" s="197"/>
      <c r="P883" s="197"/>
      <c r="Q883" s="199" t="s">
        <v>3401</v>
      </c>
      <c r="R883" s="199" t="s">
        <v>73</v>
      </c>
      <c r="S883" s="197"/>
      <c r="T883" s="197"/>
      <c r="U883" s="197" t="s">
        <v>73</v>
      </c>
    </row>
    <row r="884" spans="3:21" ht="22.5" customHeight="1" x14ac:dyDescent="0.25">
      <c r="C884" s="196" t="s">
        <v>3402</v>
      </c>
      <c r="D884" s="197" t="s">
        <v>3403</v>
      </c>
      <c r="E884" s="197"/>
      <c r="F884" s="197"/>
      <c r="G884" s="198"/>
      <c r="H884" s="197" t="s">
        <v>58</v>
      </c>
      <c r="I884" s="197" t="s">
        <v>2105</v>
      </c>
      <c r="J884" s="197"/>
      <c r="K884" s="198">
        <v>43740</v>
      </c>
      <c r="L884" s="197"/>
      <c r="M884" s="197" t="s">
        <v>2879</v>
      </c>
      <c r="N884" s="197"/>
      <c r="O884" s="197"/>
      <c r="P884" s="197"/>
      <c r="Q884" s="199" t="s">
        <v>3404</v>
      </c>
      <c r="R884" s="199" t="s">
        <v>73</v>
      </c>
      <c r="S884" s="197"/>
      <c r="T884" s="197"/>
      <c r="U884" s="197" t="s">
        <v>73</v>
      </c>
    </row>
    <row r="885" spans="3:21" ht="22.5" customHeight="1" x14ac:dyDescent="0.25">
      <c r="C885" s="196" t="s">
        <v>3405</v>
      </c>
      <c r="D885" s="197" t="s">
        <v>3406</v>
      </c>
      <c r="E885" s="197"/>
      <c r="F885" s="197"/>
      <c r="G885" s="198"/>
      <c r="H885" s="197" t="s">
        <v>2101</v>
      </c>
      <c r="I885" s="197" t="s">
        <v>2112</v>
      </c>
      <c r="J885" s="197"/>
      <c r="K885" s="198">
        <v>43752</v>
      </c>
      <c r="L885" s="197"/>
      <c r="M885" s="197" t="s">
        <v>3027</v>
      </c>
      <c r="N885" s="197"/>
      <c r="O885" s="197"/>
      <c r="P885" s="197"/>
      <c r="Q885" s="199" t="s">
        <v>3407</v>
      </c>
      <c r="R885" s="199" t="s">
        <v>73</v>
      </c>
      <c r="S885" s="197"/>
      <c r="T885" s="197"/>
      <c r="U885" s="197" t="s">
        <v>73</v>
      </c>
    </row>
    <row r="886" spans="3:21" ht="22.5" customHeight="1" x14ac:dyDescent="0.25">
      <c r="C886" s="196" t="s">
        <v>3408</v>
      </c>
      <c r="D886" s="197" t="s">
        <v>3409</v>
      </c>
      <c r="E886" s="197"/>
      <c r="F886" s="197"/>
      <c r="G886" s="198"/>
      <c r="H886" s="197" t="s">
        <v>2101</v>
      </c>
      <c r="I886" s="197" t="s">
        <v>2117</v>
      </c>
      <c r="J886" s="197"/>
      <c r="K886" s="198">
        <v>43752</v>
      </c>
      <c r="L886" s="197"/>
      <c r="M886" s="197" t="s">
        <v>2879</v>
      </c>
      <c r="N886" s="197"/>
      <c r="O886" s="197"/>
      <c r="P886" s="197"/>
      <c r="Q886" s="199" t="s">
        <v>3410</v>
      </c>
      <c r="R886" s="199" t="s">
        <v>73</v>
      </c>
      <c r="S886" s="197"/>
      <c r="T886" s="197"/>
      <c r="U886" s="197" t="s">
        <v>73</v>
      </c>
    </row>
    <row r="887" spans="3:21" ht="22.5" customHeight="1" x14ac:dyDescent="0.25">
      <c r="C887" s="196" t="s">
        <v>3411</v>
      </c>
      <c r="D887" s="197" t="s">
        <v>3412</v>
      </c>
      <c r="E887" s="197"/>
      <c r="F887" s="197"/>
      <c r="G887" s="198"/>
      <c r="H887" s="197" t="s">
        <v>2101</v>
      </c>
      <c r="I887" s="197" t="s">
        <v>2115</v>
      </c>
      <c r="J887" s="197"/>
      <c r="K887" s="198">
        <v>43752</v>
      </c>
      <c r="L887" s="197"/>
      <c r="M887" s="197" t="s">
        <v>2879</v>
      </c>
      <c r="N887" s="197"/>
      <c r="O887" s="197"/>
      <c r="P887" s="197"/>
      <c r="Q887" s="199" t="s">
        <v>3413</v>
      </c>
      <c r="R887" s="199" t="s">
        <v>73</v>
      </c>
      <c r="S887" s="197"/>
      <c r="T887" s="197"/>
      <c r="U887" s="197" t="s">
        <v>73</v>
      </c>
    </row>
    <row r="888" spans="3:21" ht="22.5" customHeight="1" x14ac:dyDescent="0.25">
      <c r="C888" s="196" t="s">
        <v>3414</v>
      </c>
      <c r="D888" s="197" t="s">
        <v>3415</v>
      </c>
      <c r="E888" s="197"/>
      <c r="F888" s="197"/>
      <c r="G888" s="198"/>
      <c r="H888" s="197" t="s">
        <v>2101</v>
      </c>
      <c r="I888" s="197" t="s">
        <v>2120</v>
      </c>
      <c r="J888" s="197"/>
      <c r="K888" s="198">
        <v>43752</v>
      </c>
      <c r="L888" s="197"/>
      <c r="M888" s="197" t="s">
        <v>2879</v>
      </c>
      <c r="N888" s="197"/>
      <c r="O888" s="197"/>
      <c r="P888" s="197"/>
      <c r="Q888" s="199" t="s">
        <v>3416</v>
      </c>
      <c r="R888" s="199" t="s">
        <v>73</v>
      </c>
      <c r="S888" s="197"/>
      <c r="T888" s="197"/>
      <c r="U888" s="197" t="s">
        <v>73</v>
      </c>
    </row>
    <row r="889" spans="3:21" ht="22.5" customHeight="1" x14ac:dyDescent="0.25">
      <c r="C889" s="196" t="s">
        <v>3417</v>
      </c>
      <c r="D889" s="197" t="s">
        <v>3418</v>
      </c>
      <c r="E889" s="197"/>
      <c r="F889" s="197"/>
      <c r="G889" s="198"/>
      <c r="H889" s="197" t="s">
        <v>58</v>
      </c>
      <c r="I889" s="197" t="s">
        <v>2122</v>
      </c>
      <c r="J889" s="197"/>
      <c r="K889" s="198">
        <v>43752</v>
      </c>
      <c r="L889" s="197"/>
      <c r="M889" s="197" t="s">
        <v>2879</v>
      </c>
      <c r="N889" s="197"/>
      <c r="O889" s="197"/>
      <c r="P889" s="197"/>
      <c r="Q889" s="199" t="s">
        <v>3410</v>
      </c>
      <c r="R889" s="199" t="s">
        <v>73</v>
      </c>
      <c r="S889" s="197"/>
      <c r="T889" s="197"/>
      <c r="U889" s="197" t="s">
        <v>73</v>
      </c>
    </row>
    <row r="890" spans="3:21" ht="22.5" customHeight="1" x14ac:dyDescent="0.25">
      <c r="C890" s="196" t="s">
        <v>3419</v>
      </c>
      <c r="D890" s="197" t="s">
        <v>3420</v>
      </c>
      <c r="E890" s="197"/>
      <c r="F890" s="197"/>
      <c r="G890" s="198"/>
      <c r="H890" s="197" t="s">
        <v>58</v>
      </c>
      <c r="I890" s="197" t="s">
        <v>2105</v>
      </c>
      <c r="J890" s="197"/>
      <c r="K890" s="198">
        <v>43718</v>
      </c>
      <c r="L890" s="197"/>
      <c r="M890" s="197" t="s">
        <v>2879</v>
      </c>
      <c r="N890" s="197"/>
      <c r="O890" s="197"/>
      <c r="P890" s="197"/>
      <c r="Q890" s="199" t="s">
        <v>2373</v>
      </c>
      <c r="R890" s="199" t="s">
        <v>73</v>
      </c>
      <c r="S890" s="197"/>
      <c r="T890" s="197"/>
      <c r="U890" s="197" t="s">
        <v>73</v>
      </c>
    </row>
    <row r="891" spans="3:21" ht="22.5" customHeight="1" x14ac:dyDescent="0.25">
      <c r="C891" s="196" t="s">
        <v>3419</v>
      </c>
      <c r="D891" s="197" t="s">
        <v>3420</v>
      </c>
      <c r="E891" s="197"/>
      <c r="F891" s="197"/>
      <c r="G891" s="198"/>
      <c r="H891" s="197" t="s">
        <v>58</v>
      </c>
      <c r="I891" s="197" t="s">
        <v>2105</v>
      </c>
      <c r="J891" s="197"/>
      <c r="K891" s="198">
        <v>43718</v>
      </c>
      <c r="L891" s="197"/>
      <c r="M891" s="197" t="s">
        <v>2879</v>
      </c>
      <c r="N891" s="197"/>
      <c r="O891" s="197"/>
      <c r="P891" s="197"/>
      <c r="Q891" s="199" t="s">
        <v>2373</v>
      </c>
      <c r="R891" s="199" t="s">
        <v>73</v>
      </c>
      <c r="S891" s="197"/>
      <c r="T891" s="197"/>
      <c r="U891" s="197" t="s">
        <v>73</v>
      </c>
    </row>
    <row r="892" spans="3:21" ht="22.5" customHeight="1" x14ac:dyDescent="0.25">
      <c r="C892" s="196" t="s">
        <v>3422</v>
      </c>
      <c r="D892" s="197" t="s">
        <v>3423</v>
      </c>
      <c r="E892" s="197"/>
      <c r="F892" s="197"/>
      <c r="G892" s="198"/>
      <c r="H892" s="197" t="s">
        <v>58</v>
      </c>
      <c r="I892" s="197" t="s">
        <v>2120</v>
      </c>
      <c r="J892" s="197"/>
      <c r="K892" s="198">
        <v>43733</v>
      </c>
      <c r="L892" s="197"/>
      <c r="M892" s="197"/>
      <c r="N892" s="197"/>
      <c r="O892" s="197"/>
      <c r="P892" s="197"/>
      <c r="Q892" s="199" t="s">
        <v>3424</v>
      </c>
      <c r="R892" s="199" t="s">
        <v>73</v>
      </c>
      <c r="S892" s="197"/>
      <c r="T892" s="197"/>
      <c r="U892" s="197" t="s">
        <v>73</v>
      </c>
    </row>
    <row r="893" spans="3:21" ht="22.5" customHeight="1" x14ac:dyDescent="0.25">
      <c r="C893" s="196" t="s">
        <v>3425</v>
      </c>
      <c r="D893" s="197" t="s">
        <v>3426</v>
      </c>
      <c r="E893" s="197"/>
      <c r="F893" s="197"/>
      <c r="G893" s="198"/>
      <c r="H893" s="197" t="s">
        <v>58</v>
      </c>
      <c r="I893" s="197" t="s">
        <v>2123</v>
      </c>
      <c r="J893" s="197"/>
      <c r="K893" s="198">
        <v>43733</v>
      </c>
      <c r="L893" s="197"/>
      <c r="M893" s="197"/>
      <c r="N893" s="197"/>
      <c r="O893" s="197"/>
      <c r="P893" s="197"/>
      <c r="Q893" s="199" t="s">
        <v>3427</v>
      </c>
      <c r="R893" s="199" t="s">
        <v>73</v>
      </c>
      <c r="S893" s="197"/>
      <c r="T893" s="197"/>
      <c r="U893" s="197" t="s">
        <v>73</v>
      </c>
    </row>
    <row r="894" spans="3:21" ht="22.5" customHeight="1" x14ac:dyDescent="0.25">
      <c r="C894" s="196" t="s">
        <v>3428</v>
      </c>
      <c r="D894" s="197" t="s">
        <v>3429</v>
      </c>
      <c r="E894" s="197"/>
      <c r="F894" s="197"/>
      <c r="G894" s="198"/>
      <c r="H894" s="197" t="s">
        <v>58</v>
      </c>
      <c r="I894" s="197" t="s">
        <v>2123</v>
      </c>
      <c r="J894" s="197"/>
      <c r="K894" s="198">
        <v>43733</v>
      </c>
      <c r="L894" s="197"/>
      <c r="M894" s="197"/>
      <c r="N894" s="197"/>
      <c r="O894" s="197"/>
      <c r="P894" s="197"/>
      <c r="Q894" s="199" t="s">
        <v>3130</v>
      </c>
      <c r="R894" s="199" t="s">
        <v>73</v>
      </c>
      <c r="S894" s="197"/>
      <c r="T894" s="197"/>
      <c r="U894" s="197" t="s">
        <v>73</v>
      </c>
    </row>
    <row r="895" spans="3:21" ht="22.5" customHeight="1" x14ac:dyDescent="0.25">
      <c r="C895" s="196" t="s">
        <v>3436</v>
      </c>
      <c r="D895" s="197" t="s">
        <v>3431</v>
      </c>
      <c r="E895" s="197"/>
      <c r="F895" s="197"/>
      <c r="G895" s="198"/>
      <c r="H895" s="197" t="s">
        <v>58</v>
      </c>
      <c r="I895" s="197" t="s">
        <v>2126</v>
      </c>
      <c r="J895" s="197"/>
      <c r="K895" s="198">
        <v>43723</v>
      </c>
      <c r="L895" s="197"/>
      <c r="M895" s="197"/>
      <c r="N895" s="197"/>
      <c r="O895" s="197"/>
      <c r="P895" s="197"/>
      <c r="Q895" s="199" t="s">
        <v>3432</v>
      </c>
      <c r="R895" s="199" t="s">
        <v>73</v>
      </c>
      <c r="S895" s="197"/>
      <c r="T895" s="197"/>
      <c r="U895" s="197" t="s">
        <v>73</v>
      </c>
    </row>
    <row r="896" spans="3:21" ht="22.5" customHeight="1" x14ac:dyDescent="0.25">
      <c r="C896" s="196" t="s">
        <v>3437</v>
      </c>
      <c r="D896" s="197" t="s">
        <v>3433</v>
      </c>
      <c r="E896" s="197"/>
      <c r="F896" s="197"/>
      <c r="G896" s="198"/>
      <c r="H896" s="197" t="s">
        <v>2101</v>
      </c>
      <c r="I896" s="197" t="s">
        <v>2117</v>
      </c>
      <c r="J896" s="197"/>
      <c r="K896" s="198">
        <v>43754</v>
      </c>
      <c r="L896" s="197"/>
      <c r="M896" s="197" t="s">
        <v>2879</v>
      </c>
      <c r="N896" s="197"/>
      <c r="O896" s="197"/>
      <c r="P896" s="197"/>
      <c r="Q896" s="199" t="s">
        <v>2191</v>
      </c>
      <c r="R896" s="199" t="s">
        <v>73</v>
      </c>
      <c r="S896" s="197"/>
      <c r="T896" s="197"/>
      <c r="U896" s="197" t="s">
        <v>73</v>
      </c>
    </row>
    <row r="897" spans="3:21" ht="22.5" customHeight="1" x14ac:dyDescent="0.25">
      <c r="C897" s="196" t="s">
        <v>3434</v>
      </c>
      <c r="D897" s="197" t="s">
        <v>3435</v>
      </c>
      <c r="E897" s="197"/>
      <c r="F897" s="197"/>
      <c r="G897" s="198"/>
      <c r="H897" s="197" t="s">
        <v>58</v>
      </c>
      <c r="I897" s="197" t="s">
        <v>2105</v>
      </c>
      <c r="J897" s="197"/>
      <c r="K897" s="198">
        <v>43754</v>
      </c>
      <c r="L897" s="197"/>
      <c r="M897" s="197" t="s">
        <v>2879</v>
      </c>
      <c r="N897" s="197"/>
      <c r="O897" s="197"/>
      <c r="P897" s="197"/>
      <c r="Q897" s="199" t="s">
        <v>2309</v>
      </c>
      <c r="R897" s="199" t="s">
        <v>73</v>
      </c>
      <c r="S897" s="197"/>
      <c r="T897" s="197"/>
      <c r="U897" s="197" t="s">
        <v>73</v>
      </c>
    </row>
    <row r="898" spans="3:21" ht="22.5" customHeight="1" x14ac:dyDescent="0.25">
      <c r="C898" s="196" t="s">
        <v>3439</v>
      </c>
      <c r="D898" s="197" t="s">
        <v>3440</v>
      </c>
      <c r="E898" s="197"/>
      <c r="F898" s="197"/>
      <c r="G898" s="198"/>
      <c r="H898" s="197" t="s">
        <v>58</v>
      </c>
      <c r="I898" s="197" t="s">
        <v>2114</v>
      </c>
      <c r="J898" s="197"/>
      <c r="K898" s="198">
        <v>43763</v>
      </c>
      <c r="L898" s="197"/>
      <c r="M898" s="197" t="s">
        <v>2879</v>
      </c>
      <c r="N898" s="197"/>
      <c r="O898" s="197"/>
      <c r="P898" s="197"/>
      <c r="Q898" s="199" t="s">
        <v>3441</v>
      </c>
      <c r="R898" s="199" t="s">
        <v>73</v>
      </c>
      <c r="S898" s="197"/>
      <c r="T898" s="197"/>
      <c r="U898" s="197" t="s">
        <v>73</v>
      </c>
    </row>
    <row r="899" spans="3:21" ht="22.5" customHeight="1" x14ac:dyDescent="0.25">
      <c r="C899" s="196" t="s">
        <v>3442</v>
      </c>
      <c r="D899" s="197" t="s">
        <v>3443</v>
      </c>
      <c r="E899" s="197"/>
      <c r="F899" s="197"/>
      <c r="G899" s="198"/>
      <c r="H899" s="197" t="s">
        <v>2101</v>
      </c>
      <c r="I899" s="197" t="s">
        <v>2105</v>
      </c>
      <c r="J899" s="197"/>
      <c r="K899" s="198">
        <v>43763</v>
      </c>
      <c r="L899" s="197"/>
      <c r="M899" s="197" t="s">
        <v>2879</v>
      </c>
      <c r="N899" s="197"/>
      <c r="O899" s="197"/>
      <c r="P899" s="197"/>
      <c r="Q899" s="199" t="s">
        <v>3444</v>
      </c>
      <c r="R899" s="199" t="s">
        <v>73</v>
      </c>
      <c r="S899" s="197"/>
      <c r="T899" s="197"/>
      <c r="U899" s="197" t="s">
        <v>73</v>
      </c>
    </row>
    <row r="900" spans="3:21" ht="22.5" customHeight="1" x14ac:dyDescent="0.25">
      <c r="C900" s="196" t="s">
        <v>3445</v>
      </c>
      <c r="D900" s="197" t="s">
        <v>3446</v>
      </c>
      <c r="E900" s="197"/>
      <c r="F900" s="197"/>
      <c r="G900" s="198"/>
      <c r="H900" s="197" t="s">
        <v>58</v>
      </c>
      <c r="I900" s="197" t="s">
        <v>2122</v>
      </c>
      <c r="J900" s="197"/>
      <c r="K900" s="198">
        <v>43763</v>
      </c>
      <c r="L900" s="197"/>
      <c r="M900" s="197" t="s">
        <v>2879</v>
      </c>
      <c r="N900" s="197"/>
      <c r="O900" s="197"/>
      <c r="P900" s="197"/>
      <c r="Q900" s="199" t="s">
        <v>3108</v>
      </c>
      <c r="R900" s="199" t="s">
        <v>73</v>
      </c>
      <c r="S900" s="197"/>
      <c r="T900" s="197"/>
      <c r="U900" s="197" t="s">
        <v>73</v>
      </c>
    </row>
    <row r="901" spans="3:21" ht="22.5" customHeight="1" x14ac:dyDescent="0.25">
      <c r="C901" s="196" t="s">
        <v>3447</v>
      </c>
      <c r="D901" s="197" t="s">
        <v>3448</v>
      </c>
      <c r="E901" s="197"/>
      <c r="F901" s="197"/>
      <c r="G901" s="198"/>
      <c r="H901" s="197" t="s">
        <v>2101</v>
      </c>
      <c r="I901" s="197" t="s">
        <v>2126</v>
      </c>
      <c r="J901" s="197"/>
      <c r="K901" s="198">
        <v>43763</v>
      </c>
      <c r="L901" s="197"/>
      <c r="M901" s="197" t="s">
        <v>2879</v>
      </c>
      <c r="N901" s="197"/>
      <c r="O901" s="197"/>
      <c r="P901" s="197"/>
      <c r="Q901" s="199" t="s">
        <v>3449</v>
      </c>
      <c r="R901" s="199" t="s">
        <v>73</v>
      </c>
      <c r="S901" s="197"/>
      <c r="T901" s="197"/>
      <c r="U901" s="197" t="s">
        <v>73</v>
      </c>
    </row>
    <row r="902" spans="3:21" ht="22.5" customHeight="1" x14ac:dyDescent="0.25">
      <c r="C902" s="196" t="s">
        <v>3450</v>
      </c>
      <c r="D902" s="197" t="s">
        <v>3451</v>
      </c>
      <c r="E902" s="197"/>
      <c r="F902" s="197"/>
      <c r="G902" s="198"/>
      <c r="H902" s="197" t="s">
        <v>58</v>
      </c>
      <c r="I902" s="197" t="s">
        <v>2126</v>
      </c>
      <c r="J902" s="197"/>
      <c r="K902" s="198">
        <v>43763</v>
      </c>
      <c r="L902" s="197"/>
      <c r="M902" s="197" t="s">
        <v>2879</v>
      </c>
      <c r="N902" s="197"/>
      <c r="O902" s="197"/>
      <c r="P902" s="197"/>
      <c r="Q902" s="199" t="s">
        <v>73</v>
      </c>
      <c r="R902" s="199" t="s">
        <v>73</v>
      </c>
      <c r="S902" s="197"/>
      <c r="T902" s="197"/>
      <c r="U902" s="197" t="s">
        <v>73</v>
      </c>
    </row>
    <row r="903" spans="3:21" ht="22.5" customHeight="1" x14ac:dyDescent="0.25">
      <c r="C903" s="196" t="s">
        <v>3452</v>
      </c>
      <c r="D903" s="197" t="s">
        <v>3453</v>
      </c>
      <c r="E903" s="197"/>
      <c r="F903" s="197"/>
      <c r="G903" s="198"/>
      <c r="H903" s="197" t="s">
        <v>2101</v>
      </c>
      <c r="I903" s="197" t="s">
        <v>2105</v>
      </c>
      <c r="J903" s="197"/>
      <c r="K903" s="198">
        <v>43740</v>
      </c>
      <c r="L903" s="197"/>
      <c r="M903" s="197"/>
      <c r="N903" s="197"/>
      <c r="O903" s="197"/>
      <c r="P903" s="197"/>
      <c r="Q903" s="199" t="s">
        <v>3454</v>
      </c>
      <c r="R903" s="199" t="s">
        <v>73</v>
      </c>
      <c r="S903" s="197"/>
      <c r="T903" s="197"/>
      <c r="U903" s="197" t="s">
        <v>73</v>
      </c>
    </row>
    <row r="904" spans="3:21" ht="22.5" customHeight="1" x14ac:dyDescent="0.25">
      <c r="C904" s="196" t="s">
        <v>3455</v>
      </c>
      <c r="D904" s="197" t="s">
        <v>3456</v>
      </c>
      <c r="E904" s="197"/>
      <c r="F904" s="197"/>
      <c r="G904" s="198"/>
      <c r="H904" s="197" t="s">
        <v>2101</v>
      </c>
      <c r="I904" s="197" t="s">
        <v>2105</v>
      </c>
      <c r="J904" s="197"/>
      <c r="K904" s="198">
        <v>43740</v>
      </c>
      <c r="L904" s="197"/>
      <c r="M904" s="197" t="s">
        <v>2879</v>
      </c>
      <c r="N904" s="197"/>
      <c r="O904" s="197"/>
      <c r="P904" s="197"/>
      <c r="Q904" s="199" t="s">
        <v>2428</v>
      </c>
      <c r="R904" s="199" t="s">
        <v>73</v>
      </c>
      <c r="S904" s="197"/>
      <c r="T904" s="197"/>
      <c r="U904" s="197" t="s">
        <v>73</v>
      </c>
    </row>
    <row r="905" spans="3:21" ht="22.5" customHeight="1" x14ac:dyDescent="0.25">
      <c r="C905" s="196" t="s">
        <v>3457</v>
      </c>
      <c r="D905" s="197" t="s">
        <v>3458</v>
      </c>
      <c r="E905" s="197"/>
      <c r="F905" s="197"/>
      <c r="G905" s="198"/>
      <c r="H905" s="197" t="s">
        <v>58</v>
      </c>
      <c r="I905" s="197" t="s">
        <v>2120</v>
      </c>
      <c r="J905" s="197"/>
      <c r="K905" s="198">
        <v>43740</v>
      </c>
      <c r="L905" s="197"/>
      <c r="M905" s="197" t="s">
        <v>2879</v>
      </c>
      <c r="N905" s="197"/>
      <c r="O905" s="197"/>
      <c r="P905" s="197"/>
      <c r="Q905" s="199" t="s">
        <v>3459</v>
      </c>
      <c r="R905" s="199" t="s">
        <v>73</v>
      </c>
      <c r="S905" s="197"/>
      <c r="T905" s="197"/>
      <c r="U905" s="197" t="s">
        <v>73</v>
      </c>
    </row>
    <row r="906" spans="3:21" ht="22.5" customHeight="1" x14ac:dyDescent="0.25">
      <c r="C906" s="196" t="s">
        <v>3463</v>
      </c>
      <c r="D906" s="197" t="s">
        <v>3464</v>
      </c>
      <c r="E906" s="197"/>
      <c r="F906" s="197"/>
      <c r="G906" s="198"/>
      <c r="H906" s="197" t="s">
        <v>58</v>
      </c>
      <c r="I906" s="197" t="s">
        <v>2114</v>
      </c>
      <c r="J906" s="197"/>
      <c r="K906" s="198">
        <v>43740</v>
      </c>
      <c r="L906" s="197"/>
      <c r="M906" s="197"/>
      <c r="N906" s="197"/>
      <c r="O906" s="197"/>
      <c r="P906" s="197"/>
      <c r="Q906" s="199" t="s">
        <v>3465</v>
      </c>
      <c r="R906" s="199" t="s">
        <v>73</v>
      </c>
      <c r="S906" s="197"/>
      <c r="T906" s="197"/>
      <c r="U906" s="197" t="s">
        <v>73</v>
      </c>
    </row>
    <row r="907" spans="3:21" ht="22.5" customHeight="1" x14ac:dyDescent="0.25">
      <c r="C907" s="196" t="s">
        <v>3466</v>
      </c>
      <c r="D907" s="197" t="s">
        <v>3467</v>
      </c>
      <c r="E907" s="197"/>
      <c r="F907" s="197"/>
      <c r="G907" s="198"/>
      <c r="H907" s="197" t="s">
        <v>2101</v>
      </c>
      <c r="I907" s="197" t="s">
        <v>2107</v>
      </c>
      <c r="J907" s="197"/>
      <c r="K907" s="198">
        <v>43740</v>
      </c>
      <c r="L907" s="197"/>
      <c r="M907" s="197"/>
      <c r="N907" s="197"/>
      <c r="O907" s="197"/>
      <c r="P907" s="197"/>
      <c r="Q907" s="199" t="s">
        <v>3468</v>
      </c>
      <c r="R907" s="199" t="s">
        <v>73</v>
      </c>
      <c r="S907" s="197"/>
      <c r="T907" s="197"/>
      <c r="U907" s="197" t="s">
        <v>73</v>
      </c>
    </row>
    <row r="908" spans="3:21" ht="22.5" customHeight="1" x14ac:dyDescent="0.25">
      <c r="C908" s="196" t="s">
        <v>3469</v>
      </c>
      <c r="D908" s="197" t="s">
        <v>3470</v>
      </c>
      <c r="E908" s="197"/>
      <c r="F908" s="197"/>
      <c r="G908" s="198"/>
      <c r="H908" s="197" t="s">
        <v>2101</v>
      </c>
      <c r="I908" s="197" t="s">
        <v>2105</v>
      </c>
      <c r="J908" s="197"/>
      <c r="K908" s="198">
        <v>43839</v>
      </c>
      <c r="L908" s="197"/>
      <c r="M908" s="197"/>
      <c r="N908" s="197"/>
      <c r="O908" s="197"/>
      <c r="P908" s="197"/>
      <c r="Q908" s="199" t="s">
        <v>2179</v>
      </c>
      <c r="R908" s="199" t="s">
        <v>73</v>
      </c>
      <c r="S908" s="197"/>
      <c r="T908" s="197"/>
      <c r="U908" s="197" t="s">
        <v>73</v>
      </c>
    </row>
    <row r="909" spans="3:21" ht="22.5" customHeight="1" x14ac:dyDescent="0.25">
      <c r="C909" s="196" t="s">
        <v>3471</v>
      </c>
      <c r="D909" s="197" t="s">
        <v>3472</v>
      </c>
      <c r="E909" s="197"/>
      <c r="F909" s="197"/>
      <c r="G909" s="198"/>
      <c r="H909" s="197" t="s">
        <v>58</v>
      </c>
      <c r="I909" s="197" t="s">
        <v>2121</v>
      </c>
      <c r="J909" s="197"/>
      <c r="K909" s="198">
        <v>43839</v>
      </c>
      <c r="L909" s="197"/>
      <c r="M909" s="197"/>
      <c r="N909" s="197"/>
      <c r="O909" s="197"/>
      <c r="P909" s="197"/>
      <c r="Q909" s="199" t="s">
        <v>3473</v>
      </c>
      <c r="R909" s="199" t="s">
        <v>73</v>
      </c>
      <c r="S909" s="197"/>
      <c r="T909" s="197"/>
      <c r="U909" s="197" t="s">
        <v>73</v>
      </c>
    </row>
    <row r="910" spans="3:21" ht="22.5" customHeight="1" x14ac:dyDescent="0.25">
      <c r="C910" s="196" t="s">
        <v>3474</v>
      </c>
      <c r="D910" s="197" t="s">
        <v>3475</v>
      </c>
      <c r="E910" s="197"/>
      <c r="F910" s="197"/>
      <c r="G910" s="198"/>
      <c r="H910" s="197" t="s">
        <v>58</v>
      </c>
      <c r="I910" s="197" t="s">
        <v>2107</v>
      </c>
      <c r="J910" s="197"/>
      <c r="K910" s="198">
        <v>43839</v>
      </c>
      <c r="L910" s="197"/>
      <c r="M910" s="197"/>
      <c r="N910" s="197"/>
      <c r="O910" s="197"/>
      <c r="P910" s="197"/>
      <c r="Q910" s="199" t="s">
        <v>3473</v>
      </c>
      <c r="R910" s="199" t="s">
        <v>73</v>
      </c>
      <c r="S910" s="197"/>
      <c r="T910" s="197"/>
      <c r="U910" s="197" t="s">
        <v>73</v>
      </c>
    </row>
    <row r="911" spans="3:21" ht="22.5" customHeight="1" x14ac:dyDescent="0.25">
      <c r="C911" s="196" t="s">
        <v>3476</v>
      </c>
      <c r="D911" s="197" t="s">
        <v>3477</v>
      </c>
      <c r="E911" s="197"/>
      <c r="F911" s="197"/>
      <c r="G911" s="198"/>
      <c r="H911" s="197" t="s">
        <v>2101</v>
      </c>
      <c r="I911" s="197" t="s">
        <v>2126</v>
      </c>
      <c r="J911" s="197"/>
      <c r="K911" s="198">
        <v>43839</v>
      </c>
      <c r="L911" s="197"/>
      <c r="M911" s="197" t="s">
        <v>2879</v>
      </c>
      <c r="N911" s="197"/>
      <c r="O911" s="197"/>
      <c r="P911" s="197"/>
      <c r="Q911" s="199" t="s">
        <v>3478</v>
      </c>
      <c r="R911" s="199" t="s">
        <v>73</v>
      </c>
      <c r="S911" s="197"/>
      <c r="T911" s="197"/>
      <c r="U911" s="197" t="s">
        <v>73</v>
      </c>
    </row>
    <row r="912" spans="3:21" ht="22.5" customHeight="1" x14ac:dyDescent="0.25">
      <c r="C912" s="196" t="s">
        <v>3479</v>
      </c>
      <c r="D912" s="197" t="s">
        <v>3480</v>
      </c>
      <c r="E912" s="197"/>
      <c r="F912" s="197"/>
      <c r="G912" s="198"/>
      <c r="H912" s="197" t="s">
        <v>2101</v>
      </c>
      <c r="I912" s="197" t="s">
        <v>2126</v>
      </c>
      <c r="J912" s="197"/>
      <c r="K912" s="198">
        <v>43843</v>
      </c>
      <c r="L912" s="197"/>
      <c r="M912" s="197" t="s">
        <v>2879</v>
      </c>
      <c r="N912" s="197"/>
      <c r="O912" s="197"/>
      <c r="P912" s="197"/>
      <c r="Q912" s="199" t="s">
        <v>2534</v>
      </c>
      <c r="R912" s="199" t="s">
        <v>73</v>
      </c>
      <c r="S912" s="197"/>
      <c r="T912" s="197"/>
      <c r="U912" s="197" t="s">
        <v>73</v>
      </c>
    </row>
    <row r="913" spans="3:21" ht="22.5" customHeight="1" x14ac:dyDescent="0.25">
      <c r="C913" s="196" t="s">
        <v>3481</v>
      </c>
      <c r="D913" s="197" t="s">
        <v>3482</v>
      </c>
      <c r="E913" s="197"/>
      <c r="F913" s="197"/>
      <c r="G913" s="198"/>
      <c r="H913" s="197" t="s">
        <v>2101</v>
      </c>
      <c r="I913" s="197" t="s">
        <v>2122</v>
      </c>
      <c r="J913" s="197"/>
      <c r="K913" s="198">
        <v>43843</v>
      </c>
      <c r="L913" s="197"/>
      <c r="M913" s="197" t="s">
        <v>2879</v>
      </c>
      <c r="N913" s="197"/>
      <c r="O913" s="197"/>
      <c r="P913" s="197"/>
      <c r="Q913" s="199" t="s">
        <v>3483</v>
      </c>
      <c r="R913" s="199" t="s">
        <v>73</v>
      </c>
      <c r="S913" s="197"/>
      <c r="T913" s="197"/>
      <c r="U913" s="197" t="s">
        <v>73</v>
      </c>
    </row>
    <row r="914" spans="3:21" ht="22.5" customHeight="1" x14ac:dyDescent="0.25">
      <c r="C914" s="196" t="s">
        <v>3484</v>
      </c>
      <c r="D914" s="197" t="s">
        <v>3485</v>
      </c>
      <c r="E914" s="197"/>
      <c r="F914" s="197"/>
      <c r="G914" s="198"/>
      <c r="H914" s="197" t="s">
        <v>2101</v>
      </c>
      <c r="I914" s="197" t="s">
        <v>2120</v>
      </c>
      <c r="J914" s="197"/>
      <c r="K914" s="198">
        <v>43843</v>
      </c>
      <c r="L914" s="197"/>
      <c r="M914" s="197"/>
      <c r="N914" s="197"/>
      <c r="O914" s="197"/>
      <c r="P914" s="197"/>
      <c r="Q914" s="199" t="s">
        <v>3486</v>
      </c>
      <c r="R914" s="199" t="s">
        <v>73</v>
      </c>
      <c r="S914" s="197"/>
      <c r="T914" s="197"/>
      <c r="U914" s="197" t="s">
        <v>73</v>
      </c>
    </row>
    <row r="915" spans="3:21" ht="22.5" customHeight="1" x14ac:dyDescent="0.25">
      <c r="C915" s="196" t="s">
        <v>3487</v>
      </c>
      <c r="D915" s="197" t="s">
        <v>3488</v>
      </c>
      <c r="E915" s="197"/>
      <c r="F915" s="197"/>
      <c r="G915" s="198"/>
      <c r="H915" s="197" t="s">
        <v>58</v>
      </c>
      <c r="I915" s="197" t="s">
        <v>2112</v>
      </c>
      <c r="J915" s="197"/>
      <c r="K915" s="198">
        <v>43843</v>
      </c>
      <c r="L915" s="197"/>
      <c r="M915" s="197" t="s">
        <v>2879</v>
      </c>
      <c r="N915" s="197"/>
      <c r="O915" s="197"/>
      <c r="P915" s="197"/>
      <c r="Q915" s="199" t="s">
        <v>3486</v>
      </c>
      <c r="R915" s="199" t="s">
        <v>73</v>
      </c>
      <c r="S915" s="197"/>
      <c r="T915" s="197"/>
      <c r="U915" s="197" t="s">
        <v>73</v>
      </c>
    </row>
    <row r="916" spans="3:21" ht="22.5" customHeight="1" x14ac:dyDescent="0.25">
      <c r="C916" s="196" t="s">
        <v>3489</v>
      </c>
      <c r="D916" s="197" t="s">
        <v>3490</v>
      </c>
      <c r="E916" s="197"/>
      <c r="F916" s="197"/>
      <c r="G916" s="198"/>
      <c r="H916" s="197" t="s">
        <v>58</v>
      </c>
      <c r="I916" s="197" t="s">
        <v>2105</v>
      </c>
      <c r="J916" s="197"/>
      <c r="K916" s="198">
        <v>43843</v>
      </c>
      <c r="L916" s="197"/>
      <c r="M916" s="197"/>
      <c r="N916" s="197"/>
      <c r="O916" s="197"/>
      <c r="P916" s="197"/>
      <c r="Q916" s="199" t="s">
        <v>3491</v>
      </c>
      <c r="R916" s="199" t="s">
        <v>73</v>
      </c>
      <c r="S916" s="197"/>
      <c r="T916" s="197"/>
      <c r="U916" s="197" t="s">
        <v>73</v>
      </c>
    </row>
    <row r="917" spans="3:21" ht="22.5" customHeight="1" x14ac:dyDescent="0.25">
      <c r="C917" s="196" t="s">
        <v>3492</v>
      </c>
      <c r="D917" s="197" t="s">
        <v>3493</v>
      </c>
      <c r="E917" s="197"/>
      <c r="F917" s="197"/>
      <c r="G917" s="198"/>
      <c r="H917" s="197" t="s">
        <v>3494</v>
      </c>
      <c r="I917" s="197" t="s">
        <v>2105</v>
      </c>
      <c r="J917" s="197"/>
      <c r="K917" s="198">
        <v>43845</v>
      </c>
      <c r="L917" s="197"/>
      <c r="M917" s="197"/>
      <c r="N917" s="197"/>
      <c r="O917" s="197"/>
      <c r="P917" s="197"/>
      <c r="Q917" s="199" t="s">
        <v>3495</v>
      </c>
      <c r="R917" s="199" t="s">
        <v>73</v>
      </c>
      <c r="S917" s="197"/>
      <c r="T917" s="197"/>
      <c r="U917" s="197" t="s">
        <v>73</v>
      </c>
    </row>
    <row r="918" spans="3:21" ht="22.5" customHeight="1" x14ac:dyDescent="0.25">
      <c r="C918" s="196" t="s">
        <v>3496</v>
      </c>
      <c r="D918" s="197" t="s">
        <v>3497</v>
      </c>
      <c r="E918" s="197"/>
      <c r="F918" s="197"/>
      <c r="G918" s="198"/>
      <c r="H918" s="197" t="s">
        <v>58</v>
      </c>
      <c r="I918" s="197" t="s">
        <v>2122</v>
      </c>
      <c r="J918" s="197"/>
      <c r="K918" s="198">
        <v>43845</v>
      </c>
      <c r="L918" s="197"/>
      <c r="M918" s="197"/>
      <c r="N918" s="197"/>
      <c r="O918" s="197"/>
      <c r="P918" s="197"/>
      <c r="Q918" s="199" t="s">
        <v>3498</v>
      </c>
      <c r="R918" s="199" t="s">
        <v>73</v>
      </c>
      <c r="S918" s="197"/>
      <c r="T918" s="197"/>
      <c r="U918" s="197" t="s">
        <v>73</v>
      </c>
    </row>
    <row r="919" spans="3:21" ht="22.5" customHeight="1" x14ac:dyDescent="0.25">
      <c r="C919" s="196" t="s">
        <v>3499</v>
      </c>
      <c r="D919" s="197" t="s">
        <v>3500</v>
      </c>
      <c r="E919" s="197"/>
      <c r="F919" s="197"/>
      <c r="G919" s="198"/>
      <c r="H919" s="197" t="s">
        <v>58</v>
      </c>
      <c r="I919" s="197" t="s">
        <v>2122</v>
      </c>
      <c r="J919" s="197"/>
      <c r="K919" s="198">
        <v>43850</v>
      </c>
      <c r="L919" s="197"/>
      <c r="M919" s="197"/>
      <c r="N919" s="197"/>
      <c r="O919" s="197"/>
      <c r="P919" s="197"/>
      <c r="Q919" s="199" t="s">
        <v>3416</v>
      </c>
      <c r="R919" s="199" t="s">
        <v>73</v>
      </c>
      <c r="S919" s="197"/>
      <c r="T919" s="197"/>
      <c r="U919" s="197" t="s">
        <v>73</v>
      </c>
    </row>
    <row r="920" spans="3:21" ht="22.5" customHeight="1" x14ac:dyDescent="0.25">
      <c r="C920" s="196" t="s">
        <v>3501</v>
      </c>
      <c r="D920" s="197" t="s">
        <v>3502</v>
      </c>
      <c r="E920" s="197"/>
      <c r="F920" s="197"/>
      <c r="G920" s="198"/>
      <c r="H920" s="197" t="s">
        <v>58</v>
      </c>
      <c r="I920" s="197" t="s">
        <v>2105</v>
      </c>
      <c r="J920" s="197"/>
      <c r="K920" s="198">
        <v>43839</v>
      </c>
      <c r="L920" s="197"/>
      <c r="M920" s="197"/>
      <c r="N920" s="197"/>
      <c r="O920" s="197"/>
      <c r="P920" s="197"/>
      <c r="Q920" s="199" t="s">
        <v>3503</v>
      </c>
      <c r="R920" s="199" t="s">
        <v>73</v>
      </c>
      <c r="S920" s="197"/>
      <c r="T920" s="197"/>
      <c r="U920" s="197" t="s">
        <v>73</v>
      </c>
    </row>
    <row r="921" spans="3:21" ht="22.5" customHeight="1" x14ac:dyDescent="0.25">
      <c r="C921" s="196" t="s">
        <v>3504</v>
      </c>
      <c r="D921" s="197" t="s">
        <v>3505</v>
      </c>
      <c r="E921" s="197"/>
      <c r="F921" s="197"/>
      <c r="G921" s="198"/>
      <c r="H921" s="197" t="s">
        <v>58</v>
      </c>
      <c r="I921" s="197" t="s">
        <v>2105</v>
      </c>
      <c r="J921" s="197"/>
      <c r="K921" s="198">
        <v>43852</v>
      </c>
      <c r="L921" s="197"/>
      <c r="M921" s="197"/>
      <c r="N921" s="197"/>
      <c r="O921" s="197"/>
      <c r="P921" s="197"/>
      <c r="Q921" s="199" t="s">
        <v>3506</v>
      </c>
      <c r="R921" s="199" t="s">
        <v>73</v>
      </c>
      <c r="S921" s="197"/>
      <c r="T921" s="197"/>
      <c r="U921" s="197" t="s">
        <v>73</v>
      </c>
    </row>
    <row r="922" spans="3:21" ht="22.5" customHeight="1" x14ac:dyDescent="0.25">
      <c r="C922" s="196" t="s">
        <v>3507</v>
      </c>
      <c r="D922" s="197" t="s">
        <v>3508</v>
      </c>
      <c r="E922" s="197"/>
      <c r="F922" s="197"/>
      <c r="G922" s="198"/>
      <c r="H922" s="197" t="s">
        <v>2101</v>
      </c>
      <c r="I922" s="197" t="s">
        <v>2112</v>
      </c>
      <c r="J922" s="197"/>
      <c r="K922" s="198">
        <v>43853</v>
      </c>
      <c r="L922" s="197"/>
      <c r="M922" s="197"/>
      <c r="N922" s="197"/>
      <c r="O922" s="197"/>
      <c r="P922" s="197"/>
      <c r="Q922" s="199" t="s">
        <v>2169</v>
      </c>
      <c r="R922" s="199" t="s">
        <v>73</v>
      </c>
      <c r="S922" s="197"/>
      <c r="T922" s="197"/>
      <c r="U922" s="197" t="s">
        <v>73</v>
      </c>
    </row>
    <row r="923" spans="3:21" ht="22.5" customHeight="1" x14ac:dyDescent="0.25">
      <c r="C923" s="196" t="s">
        <v>3510</v>
      </c>
      <c r="D923" s="197" t="s">
        <v>3511</v>
      </c>
      <c r="E923" s="197"/>
      <c r="F923" s="197"/>
      <c r="G923" s="198"/>
      <c r="H923" s="197" t="s">
        <v>58</v>
      </c>
      <c r="I923" s="197" t="s">
        <v>2098</v>
      </c>
      <c r="J923" s="197"/>
      <c r="K923" s="198">
        <v>44211</v>
      </c>
      <c r="L923" s="197"/>
      <c r="M923" s="197" t="s">
        <v>2879</v>
      </c>
      <c r="N923" s="197"/>
      <c r="O923" s="197" t="s">
        <v>3513</v>
      </c>
      <c r="P923" s="197"/>
      <c r="Q923" s="199" t="s">
        <v>3512</v>
      </c>
      <c r="R923" s="199" t="s">
        <v>73</v>
      </c>
      <c r="S923" s="197"/>
      <c r="T923" s="197"/>
      <c r="U923" s="197" t="s">
        <v>73</v>
      </c>
    </row>
    <row r="924" spans="3:21" ht="22.5" customHeight="1" x14ac:dyDescent="0.25">
      <c r="C924" s="196" t="s">
        <v>3514</v>
      </c>
      <c r="D924" s="197" t="s">
        <v>3515</v>
      </c>
      <c r="E924" s="197"/>
      <c r="F924" s="197"/>
      <c r="G924" s="198"/>
      <c r="H924" s="197" t="s">
        <v>58</v>
      </c>
      <c r="I924" s="197" t="s">
        <v>2098</v>
      </c>
      <c r="J924" s="197"/>
      <c r="K924" s="198">
        <v>44246</v>
      </c>
      <c r="L924" s="197"/>
      <c r="M924" s="197" t="s">
        <v>2879</v>
      </c>
      <c r="N924" s="197"/>
      <c r="O924" s="197" t="s">
        <v>3516</v>
      </c>
      <c r="P924" s="197"/>
      <c r="Q924" s="199" t="s">
        <v>3517</v>
      </c>
      <c r="R924" s="199" t="s">
        <v>73</v>
      </c>
      <c r="S924" s="197"/>
      <c r="T924" s="197"/>
      <c r="U924" s="197" t="s">
        <v>73</v>
      </c>
    </row>
    <row r="925" spans="3:21" ht="22.5" customHeight="1" x14ac:dyDescent="0.25">
      <c r="C925" s="196" t="s">
        <v>3518</v>
      </c>
      <c r="D925" s="197" t="s">
        <v>3519</v>
      </c>
      <c r="E925" s="197"/>
      <c r="F925" s="197"/>
      <c r="G925" s="198"/>
      <c r="H925" s="197" t="s">
        <v>58</v>
      </c>
      <c r="I925" s="197" t="s">
        <v>2098</v>
      </c>
      <c r="J925" s="197"/>
      <c r="K925" s="198">
        <v>44211</v>
      </c>
      <c r="L925" s="197"/>
      <c r="M925" s="197"/>
      <c r="N925" s="197"/>
      <c r="O925" s="197" t="s">
        <v>3520</v>
      </c>
      <c r="P925" s="197"/>
      <c r="Q925" s="199" t="s">
        <v>3521</v>
      </c>
      <c r="R925" s="199" t="s">
        <v>73</v>
      </c>
      <c r="S925" s="197"/>
      <c r="T925" s="197"/>
      <c r="U925" s="197" t="s">
        <v>73</v>
      </c>
    </row>
    <row r="926" spans="3:21" ht="22.5" customHeight="1" x14ac:dyDescent="0.25">
      <c r="C926" s="196" t="s">
        <v>3522</v>
      </c>
      <c r="D926" s="197" t="s">
        <v>3523</v>
      </c>
      <c r="E926" s="197"/>
      <c r="F926" s="197"/>
      <c r="G926" s="198"/>
      <c r="H926" s="197" t="s">
        <v>58</v>
      </c>
      <c r="I926" s="197" t="s">
        <v>2098</v>
      </c>
      <c r="J926" s="197"/>
      <c r="K926" s="198">
        <v>44211</v>
      </c>
      <c r="L926" s="197"/>
      <c r="M926" s="197" t="s">
        <v>2879</v>
      </c>
      <c r="N926" s="197"/>
      <c r="O926" s="197" t="s">
        <v>3524</v>
      </c>
      <c r="P926" s="197"/>
      <c r="Q926" s="199" t="s">
        <v>3525</v>
      </c>
      <c r="R926" s="199" t="s">
        <v>73</v>
      </c>
      <c r="S926" s="197" t="s">
        <v>3526</v>
      </c>
      <c r="T926" s="197"/>
      <c r="U926" s="197" t="s">
        <v>73</v>
      </c>
    </row>
    <row r="927" spans="3:21" ht="22.5" customHeight="1" x14ac:dyDescent="0.25">
      <c r="C927" s="196" t="s">
        <v>3527</v>
      </c>
      <c r="D927" s="197" t="s">
        <v>3528</v>
      </c>
      <c r="E927" s="197"/>
      <c r="F927" s="197"/>
      <c r="G927" s="198"/>
      <c r="H927" s="197" t="s">
        <v>58</v>
      </c>
      <c r="I927" s="197" t="s">
        <v>2098</v>
      </c>
      <c r="J927" s="197"/>
      <c r="K927" s="198">
        <v>44237</v>
      </c>
      <c r="L927" s="197"/>
      <c r="M927" s="197" t="s">
        <v>2879</v>
      </c>
      <c r="N927" s="197"/>
      <c r="O927" s="197" t="s">
        <v>3529</v>
      </c>
      <c r="P927" s="197"/>
      <c r="Q927" s="199" t="s">
        <v>3530</v>
      </c>
      <c r="R927" s="199" t="s">
        <v>73</v>
      </c>
      <c r="S927" s="197"/>
      <c r="T927" s="197"/>
      <c r="U927" s="197" t="s">
        <v>73</v>
      </c>
    </row>
    <row r="928" spans="3:21" ht="22.5" customHeight="1" x14ac:dyDescent="0.25">
      <c r="C928" s="196" t="s">
        <v>3531</v>
      </c>
      <c r="D928" s="197" t="s">
        <v>3532</v>
      </c>
      <c r="E928" s="197"/>
      <c r="F928" s="197"/>
      <c r="G928" s="198"/>
      <c r="H928" s="197" t="s">
        <v>58</v>
      </c>
      <c r="I928" s="197" t="s">
        <v>2098</v>
      </c>
      <c r="J928" s="197"/>
      <c r="K928" s="198">
        <v>44237</v>
      </c>
      <c r="L928" s="197"/>
      <c r="M928" s="197" t="s">
        <v>2879</v>
      </c>
      <c r="N928" s="197"/>
      <c r="O928" s="197" t="s">
        <v>3533</v>
      </c>
      <c r="P928" s="197"/>
      <c r="Q928" s="199" t="s">
        <v>3534</v>
      </c>
      <c r="R928" s="199" t="s">
        <v>73</v>
      </c>
      <c r="S928" s="197"/>
      <c r="T928" s="197"/>
      <c r="U928" s="197" t="s">
        <v>73</v>
      </c>
    </row>
    <row r="929" spans="3:21" ht="22.5" customHeight="1" x14ac:dyDescent="0.25">
      <c r="C929" s="196" t="s">
        <v>3535</v>
      </c>
      <c r="D929" s="197" t="s">
        <v>3536</v>
      </c>
      <c r="E929" s="197"/>
      <c r="F929" s="197"/>
      <c r="G929" s="198"/>
      <c r="H929" s="197" t="s">
        <v>58</v>
      </c>
      <c r="I929" s="197" t="s">
        <v>2098</v>
      </c>
      <c r="J929" s="197"/>
      <c r="K929" s="198">
        <v>44225</v>
      </c>
      <c r="L929" s="197"/>
      <c r="M929" s="197"/>
      <c r="N929" s="197"/>
      <c r="O929" s="197" t="s">
        <v>3537</v>
      </c>
      <c r="P929" s="197"/>
      <c r="Q929" s="199" t="s">
        <v>3538</v>
      </c>
      <c r="R929" s="199" t="s">
        <v>73</v>
      </c>
      <c r="S929" s="197"/>
      <c r="T929" s="197"/>
      <c r="U929" s="197" t="s">
        <v>73</v>
      </c>
    </row>
    <row r="930" spans="3:21" ht="22.5" customHeight="1" x14ac:dyDescent="0.25">
      <c r="C930" s="196" t="s">
        <v>3539</v>
      </c>
      <c r="D930" s="197" t="s">
        <v>3540</v>
      </c>
      <c r="E930" s="197"/>
      <c r="F930" s="197"/>
      <c r="G930" s="198"/>
      <c r="H930" s="197" t="s">
        <v>58</v>
      </c>
      <c r="I930" s="197" t="s">
        <v>2098</v>
      </c>
      <c r="J930" s="197"/>
      <c r="K930" s="198">
        <v>44214</v>
      </c>
      <c r="L930" s="197" t="s">
        <v>3229</v>
      </c>
      <c r="M930" s="197" t="s">
        <v>2879</v>
      </c>
      <c r="N930" s="197"/>
      <c r="O930" s="197" t="s">
        <v>3541</v>
      </c>
      <c r="P930" s="197"/>
      <c r="Q930" s="199" t="s">
        <v>3542</v>
      </c>
      <c r="R930" s="199" t="s">
        <v>73</v>
      </c>
      <c r="S930" s="197" t="s">
        <v>2884</v>
      </c>
      <c r="T930" s="197"/>
      <c r="U930" s="197" t="s">
        <v>73</v>
      </c>
    </row>
    <row r="931" spans="3:21" ht="22.5" customHeight="1" x14ac:dyDescent="0.25">
      <c r="C931" s="196" t="s">
        <v>3543</v>
      </c>
      <c r="D931" s="197" t="s">
        <v>3544</v>
      </c>
      <c r="E931" s="197"/>
      <c r="F931" s="197"/>
      <c r="G931" s="198"/>
      <c r="H931" s="197" t="s">
        <v>2101</v>
      </c>
      <c r="I931" s="197" t="s">
        <v>2098</v>
      </c>
      <c r="J931" s="197"/>
      <c r="K931" s="198">
        <v>44215</v>
      </c>
      <c r="L931" s="197"/>
      <c r="M931" s="197" t="s">
        <v>2879</v>
      </c>
      <c r="N931" s="197"/>
      <c r="O931" s="197" t="s">
        <v>3545</v>
      </c>
      <c r="P931" s="197"/>
      <c r="Q931" s="199" t="s">
        <v>3546</v>
      </c>
      <c r="R931" s="199" t="s">
        <v>73</v>
      </c>
      <c r="S931" s="197"/>
      <c r="T931" s="197"/>
      <c r="U931" s="197" t="s">
        <v>73</v>
      </c>
    </row>
    <row r="932" spans="3:21" ht="22.5" customHeight="1" x14ac:dyDescent="0.25">
      <c r="C932" s="196" t="s">
        <v>3547</v>
      </c>
      <c r="D932" s="197" t="s">
        <v>3548</v>
      </c>
      <c r="E932" s="197"/>
      <c r="F932" s="197"/>
      <c r="G932" s="198"/>
      <c r="H932" s="197" t="s">
        <v>2101</v>
      </c>
      <c r="I932" s="197" t="s">
        <v>2098</v>
      </c>
      <c r="J932" s="197"/>
      <c r="K932" s="198">
        <v>44216</v>
      </c>
      <c r="L932" s="197"/>
      <c r="M932" s="197" t="s">
        <v>2879</v>
      </c>
      <c r="N932" s="197"/>
      <c r="O932" s="197" t="s">
        <v>3549</v>
      </c>
      <c r="P932" s="197"/>
      <c r="Q932" s="199" t="s">
        <v>2286</v>
      </c>
      <c r="R932" s="199" t="s">
        <v>73</v>
      </c>
      <c r="S932" s="197"/>
      <c r="T932" s="197"/>
      <c r="U932" s="197" t="s">
        <v>73</v>
      </c>
    </row>
    <row r="933" spans="3:21" ht="22.5" customHeight="1" x14ac:dyDescent="0.25">
      <c r="C933" s="196" t="s">
        <v>3550</v>
      </c>
      <c r="D933" s="197" t="s">
        <v>3551</v>
      </c>
      <c r="E933" s="197"/>
      <c r="F933" s="197"/>
      <c r="G933" s="198"/>
      <c r="H933" s="197" t="s">
        <v>58</v>
      </c>
      <c r="I933" s="197" t="s">
        <v>2098</v>
      </c>
      <c r="J933" s="197"/>
      <c r="K933" s="198">
        <v>44222</v>
      </c>
      <c r="L933" s="197"/>
      <c r="M933" s="197" t="s">
        <v>2879</v>
      </c>
      <c r="N933" s="197"/>
      <c r="O933" s="197" t="s">
        <v>3552</v>
      </c>
      <c r="P933" s="197"/>
      <c r="Q933" s="199" t="s">
        <v>3553</v>
      </c>
      <c r="R933" s="199" t="s">
        <v>73</v>
      </c>
      <c r="S933" s="197" t="s">
        <v>2856</v>
      </c>
      <c r="T933" s="197" t="s">
        <v>3554</v>
      </c>
      <c r="U933" s="197" t="s">
        <v>73</v>
      </c>
    </row>
    <row r="934" spans="3:21" ht="22.5" customHeight="1" x14ac:dyDescent="0.25">
      <c r="C934" s="196" t="s">
        <v>3555</v>
      </c>
      <c r="D934" s="197" t="s">
        <v>3556</v>
      </c>
      <c r="E934" s="197"/>
      <c r="F934" s="197"/>
      <c r="G934" s="198"/>
      <c r="H934" s="197" t="s">
        <v>58</v>
      </c>
      <c r="I934" s="197" t="s">
        <v>2098</v>
      </c>
      <c r="J934" s="197"/>
      <c r="K934" s="198">
        <v>44216</v>
      </c>
      <c r="L934" s="197" t="s">
        <v>2972</v>
      </c>
      <c r="M934" s="197" t="s">
        <v>2879</v>
      </c>
      <c r="N934" s="197"/>
      <c r="O934" s="197" t="s">
        <v>3557</v>
      </c>
      <c r="P934" s="197"/>
      <c r="Q934" s="199" t="s">
        <v>3558</v>
      </c>
      <c r="R934" s="199" t="s">
        <v>73</v>
      </c>
      <c r="S934" s="197"/>
      <c r="T934" s="197" t="s">
        <v>3559</v>
      </c>
      <c r="U934" s="197" t="s">
        <v>73</v>
      </c>
    </row>
    <row r="935" spans="3:21" ht="22.5" customHeight="1" x14ac:dyDescent="0.25">
      <c r="C935" s="196" t="s">
        <v>3560</v>
      </c>
      <c r="D935" s="197" t="s">
        <v>3561</v>
      </c>
      <c r="E935" s="197"/>
      <c r="F935" s="197"/>
      <c r="G935" s="198"/>
      <c r="H935" s="197" t="s">
        <v>58</v>
      </c>
      <c r="I935" s="197" t="s">
        <v>2098</v>
      </c>
      <c r="J935" s="197"/>
      <c r="K935" s="198">
        <v>44224</v>
      </c>
      <c r="L935" s="197"/>
      <c r="M935" s="197" t="s">
        <v>2879</v>
      </c>
      <c r="N935" s="197"/>
      <c r="O935" s="197" t="s">
        <v>3562</v>
      </c>
      <c r="P935" s="197"/>
      <c r="Q935" s="199" t="s">
        <v>2650</v>
      </c>
      <c r="R935" s="199" t="s">
        <v>73</v>
      </c>
      <c r="S935" s="197" t="s">
        <v>3563</v>
      </c>
      <c r="T935" s="197" t="s">
        <v>3564</v>
      </c>
      <c r="U935" s="197" t="s">
        <v>73</v>
      </c>
    </row>
    <row r="936" spans="3:21" ht="22.5" customHeight="1" x14ac:dyDescent="0.25">
      <c r="C936" s="196" t="s">
        <v>3565</v>
      </c>
      <c r="D936" s="197" t="s">
        <v>3566</v>
      </c>
      <c r="E936" s="197"/>
      <c r="F936" s="197"/>
      <c r="G936" s="198"/>
      <c r="H936" s="197" t="s">
        <v>2101</v>
      </c>
      <c r="I936" s="197" t="s">
        <v>2098</v>
      </c>
      <c r="J936" s="197"/>
      <c r="K936" s="198">
        <v>44224</v>
      </c>
      <c r="L936" s="197"/>
      <c r="M936" s="197" t="s">
        <v>2879</v>
      </c>
      <c r="N936" s="197"/>
      <c r="O936" s="197" t="s">
        <v>3562</v>
      </c>
      <c r="P936" s="197"/>
      <c r="Q936" s="199" t="s">
        <v>2650</v>
      </c>
      <c r="R936" s="199" t="s">
        <v>73</v>
      </c>
      <c r="S936" s="197" t="s">
        <v>3567</v>
      </c>
      <c r="T936" s="197" t="s">
        <v>3568</v>
      </c>
      <c r="U936" s="197" t="s">
        <v>73</v>
      </c>
    </row>
    <row r="937" spans="3:21" ht="22.5" customHeight="1" x14ac:dyDescent="0.25">
      <c r="C937" s="196" t="s">
        <v>3569</v>
      </c>
      <c r="D937" s="197" t="s">
        <v>3570</v>
      </c>
      <c r="E937" s="197"/>
      <c r="F937" s="197"/>
      <c r="G937" s="198"/>
      <c r="H937" s="197" t="s">
        <v>2101</v>
      </c>
      <c r="I937" s="197" t="s">
        <v>2098</v>
      </c>
      <c r="J937" s="197"/>
      <c r="K937" s="198">
        <v>44214</v>
      </c>
      <c r="L937" s="197" t="s">
        <v>3571</v>
      </c>
      <c r="M937" s="197" t="s">
        <v>2879</v>
      </c>
      <c r="N937" s="197"/>
      <c r="O937" s="197" t="s">
        <v>3572</v>
      </c>
      <c r="P937" s="197"/>
      <c r="Q937" s="199" t="s">
        <v>73</v>
      </c>
      <c r="R937" s="199" t="s">
        <v>73</v>
      </c>
      <c r="S937" s="197"/>
      <c r="T937" s="197" t="s">
        <v>3573</v>
      </c>
      <c r="U937" s="197" t="s">
        <v>73</v>
      </c>
    </row>
    <row r="938" spans="3:21" ht="22.5" customHeight="1" x14ac:dyDescent="0.25">
      <c r="C938" s="196" t="s">
        <v>3574</v>
      </c>
      <c r="D938" s="197" t="s">
        <v>3575</v>
      </c>
      <c r="E938" s="197"/>
      <c r="F938" s="197"/>
      <c r="G938" s="198"/>
      <c r="H938" s="197" t="s">
        <v>2101</v>
      </c>
      <c r="I938" s="197" t="s">
        <v>2098</v>
      </c>
      <c r="J938" s="197"/>
      <c r="K938" s="198">
        <v>44217</v>
      </c>
      <c r="L938" s="197" t="s">
        <v>2972</v>
      </c>
      <c r="M938" s="197" t="s">
        <v>2879</v>
      </c>
      <c r="N938" s="197"/>
      <c r="O938" s="197" t="s">
        <v>3576</v>
      </c>
      <c r="P938" s="197"/>
      <c r="Q938" s="199" t="s">
        <v>3577</v>
      </c>
      <c r="R938" s="199" t="s">
        <v>73</v>
      </c>
      <c r="S938" s="197" t="s">
        <v>3268</v>
      </c>
      <c r="T938" s="197" t="s">
        <v>3578</v>
      </c>
      <c r="U938" s="197" t="s">
        <v>73</v>
      </c>
    </row>
    <row r="939" spans="3:21" ht="22.5" customHeight="1" x14ac:dyDescent="0.25">
      <c r="C939" s="196" t="s">
        <v>3579</v>
      </c>
      <c r="D939" s="197" t="s">
        <v>3580</v>
      </c>
      <c r="E939" s="197"/>
      <c r="F939" s="197"/>
      <c r="G939" s="198"/>
      <c r="H939" s="197" t="s">
        <v>58</v>
      </c>
      <c r="I939" s="197" t="s">
        <v>2098</v>
      </c>
      <c r="J939" s="197"/>
      <c r="K939" s="198">
        <v>44224</v>
      </c>
      <c r="L939" s="197" t="s">
        <v>3571</v>
      </c>
      <c r="M939" s="197" t="s">
        <v>2879</v>
      </c>
      <c r="N939" s="197"/>
      <c r="O939" s="197" t="s">
        <v>3581</v>
      </c>
      <c r="P939" s="197"/>
      <c r="Q939" s="199" t="s">
        <v>3582</v>
      </c>
      <c r="R939" s="199" t="s">
        <v>73</v>
      </c>
      <c r="S939" s="197" t="s">
        <v>2884</v>
      </c>
      <c r="T939" s="197"/>
      <c r="U939" s="197" t="s">
        <v>73</v>
      </c>
    </row>
    <row r="940" spans="3:21" ht="22.5" customHeight="1" x14ac:dyDescent="0.25">
      <c r="C940" s="196" t="s">
        <v>3583</v>
      </c>
      <c r="D940" s="197" t="s">
        <v>3584</v>
      </c>
      <c r="E940" s="197"/>
      <c r="F940" s="197"/>
      <c r="G940" s="198"/>
      <c r="H940" s="197" t="s">
        <v>58</v>
      </c>
      <c r="I940" s="197" t="s">
        <v>2098</v>
      </c>
      <c r="J940" s="197"/>
      <c r="K940" s="198">
        <v>44221</v>
      </c>
      <c r="L940" s="197" t="s">
        <v>2972</v>
      </c>
      <c r="M940" s="197" t="s">
        <v>2879</v>
      </c>
      <c r="N940" s="197"/>
      <c r="O940" s="197" t="s">
        <v>3585</v>
      </c>
      <c r="P940" s="197" t="s">
        <v>3586</v>
      </c>
      <c r="Q940" s="199" t="s">
        <v>2303</v>
      </c>
      <c r="R940" s="199" t="s">
        <v>73</v>
      </c>
      <c r="S940" s="197" t="s">
        <v>2856</v>
      </c>
      <c r="T940" s="197" t="s">
        <v>3587</v>
      </c>
      <c r="U940" s="197" t="s">
        <v>73</v>
      </c>
    </row>
    <row r="941" spans="3:21" ht="22.5" customHeight="1" x14ac:dyDescent="0.25">
      <c r="C941" s="196" t="s">
        <v>3588</v>
      </c>
      <c r="D941" s="197" t="s">
        <v>3589</v>
      </c>
      <c r="E941" s="197"/>
      <c r="F941" s="197"/>
      <c r="G941" s="198"/>
      <c r="H941" s="197" t="s">
        <v>58</v>
      </c>
      <c r="I941" s="197" t="s">
        <v>2098</v>
      </c>
      <c r="J941" s="197"/>
      <c r="K941" s="198">
        <v>44215</v>
      </c>
      <c r="L941" s="197" t="s">
        <v>3590</v>
      </c>
      <c r="M941" s="197" t="s">
        <v>2879</v>
      </c>
      <c r="N941" s="197"/>
      <c r="O941" s="197" t="s">
        <v>3591</v>
      </c>
      <c r="P941" s="197"/>
      <c r="Q941" s="199" t="s">
        <v>2268</v>
      </c>
      <c r="R941" s="199" t="s">
        <v>73</v>
      </c>
      <c r="S941" s="197"/>
      <c r="T941" s="197" t="s">
        <v>3592</v>
      </c>
      <c r="U941" s="197" t="s">
        <v>73</v>
      </c>
    </row>
    <row r="942" spans="3:21" ht="22.5" customHeight="1" x14ac:dyDescent="0.25">
      <c r="C942" s="196" t="s">
        <v>3593</v>
      </c>
      <c r="D942" s="197" t="s">
        <v>3594</v>
      </c>
      <c r="E942" s="197"/>
      <c r="F942" s="197"/>
      <c r="G942" s="198"/>
      <c r="H942" s="197" t="s">
        <v>58</v>
      </c>
      <c r="I942" s="197" t="s">
        <v>2098</v>
      </c>
      <c r="J942" s="197"/>
      <c r="K942" s="198">
        <v>44221</v>
      </c>
      <c r="L942" s="197" t="s">
        <v>2972</v>
      </c>
      <c r="M942" s="197" t="s">
        <v>2879</v>
      </c>
      <c r="N942" s="197"/>
      <c r="O942" s="197" t="s">
        <v>3595</v>
      </c>
      <c r="P942" s="197"/>
      <c r="Q942" s="199" t="s">
        <v>3596</v>
      </c>
      <c r="R942" s="199" t="s">
        <v>73</v>
      </c>
      <c r="S942" s="197"/>
      <c r="T942" s="197" t="s">
        <v>3597</v>
      </c>
      <c r="U942" s="197" t="s">
        <v>73</v>
      </c>
    </row>
    <row r="943" spans="3:21" ht="22.5" customHeight="1" x14ac:dyDescent="0.25">
      <c r="C943" s="196" t="s">
        <v>3598</v>
      </c>
      <c r="D943" s="197" t="s">
        <v>3599</v>
      </c>
      <c r="E943" s="197"/>
      <c r="F943" s="197"/>
      <c r="G943" s="198"/>
      <c r="H943" s="197" t="s">
        <v>58</v>
      </c>
      <c r="I943" s="197" t="s">
        <v>2098</v>
      </c>
      <c r="J943" s="197"/>
      <c r="K943" s="198">
        <v>44218</v>
      </c>
      <c r="L943" s="197" t="s">
        <v>3047</v>
      </c>
      <c r="M943" s="197" t="s">
        <v>2879</v>
      </c>
      <c r="N943" s="197"/>
      <c r="O943" s="197" t="s">
        <v>3600</v>
      </c>
      <c r="P943" s="197"/>
      <c r="Q943" s="199" t="s">
        <v>3601</v>
      </c>
      <c r="R943" s="199" t="s">
        <v>73</v>
      </c>
      <c r="S943" s="197" t="s">
        <v>3213</v>
      </c>
      <c r="T943" s="197" t="s">
        <v>3602</v>
      </c>
      <c r="U943" s="197" t="s">
        <v>73</v>
      </c>
    </row>
    <row r="944" spans="3:21" ht="22.5" customHeight="1" x14ac:dyDescent="0.25">
      <c r="C944" s="196" t="s">
        <v>3603</v>
      </c>
      <c r="D944" s="197" t="s">
        <v>3604</v>
      </c>
      <c r="E944" s="197"/>
      <c r="F944" s="197"/>
      <c r="G944" s="198"/>
      <c r="H944" s="197" t="s">
        <v>2101</v>
      </c>
      <c r="I944" s="197" t="s">
        <v>2098</v>
      </c>
      <c r="J944" s="197"/>
      <c r="K944" s="198">
        <v>44218</v>
      </c>
      <c r="L944" s="197"/>
      <c r="M944" s="197" t="s">
        <v>3027</v>
      </c>
      <c r="N944" s="197"/>
      <c r="O944" s="197" t="s">
        <v>3605</v>
      </c>
      <c r="P944" s="197" t="s">
        <v>3606</v>
      </c>
      <c r="Q944" s="199" t="s">
        <v>2211</v>
      </c>
      <c r="R944" s="199" t="s">
        <v>73</v>
      </c>
      <c r="S944" s="197" t="s">
        <v>3023</v>
      </c>
      <c r="T944" s="197"/>
      <c r="U944" s="197" t="s">
        <v>73</v>
      </c>
    </row>
    <row r="945" spans="3:21" ht="22.5" customHeight="1" x14ac:dyDescent="0.25">
      <c r="C945" s="196" t="s">
        <v>3607</v>
      </c>
      <c r="D945" s="197" t="s">
        <v>3608</v>
      </c>
      <c r="E945" s="197"/>
      <c r="F945" s="197"/>
      <c r="G945" s="198"/>
      <c r="H945" s="197" t="s">
        <v>2101</v>
      </c>
      <c r="I945" s="197" t="s">
        <v>2098</v>
      </c>
      <c r="J945" s="197"/>
      <c r="K945" s="198">
        <v>44214</v>
      </c>
      <c r="L945" s="197" t="s">
        <v>3571</v>
      </c>
      <c r="M945" s="197" t="s">
        <v>2879</v>
      </c>
      <c r="N945" s="197"/>
      <c r="O945" s="197" t="s">
        <v>3609</v>
      </c>
      <c r="P945" s="197"/>
      <c r="Q945" s="199" t="s">
        <v>3610</v>
      </c>
      <c r="R945" s="199" t="s">
        <v>73</v>
      </c>
      <c r="S945" s="197" t="s">
        <v>2884</v>
      </c>
      <c r="T945" s="197" t="s">
        <v>3611</v>
      </c>
      <c r="U945" s="197" t="s">
        <v>73</v>
      </c>
    </row>
    <row r="946" spans="3:21" ht="22.5" customHeight="1" x14ac:dyDescent="0.25">
      <c r="C946" s="196" t="s">
        <v>3612</v>
      </c>
      <c r="D946" s="197" t="s">
        <v>3613</v>
      </c>
      <c r="E946" s="197"/>
      <c r="F946" s="197"/>
      <c r="G946" s="198"/>
      <c r="H946" s="197" t="s">
        <v>2101</v>
      </c>
      <c r="I946" s="197" t="s">
        <v>2098</v>
      </c>
      <c r="J946" s="197"/>
      <c r="K946" s="198">
        <v>44218</v>
      </c>
      <c r="L946" s="197" t="s">
        <v>3571</v>
      </c>
      <c r="M946" s="197" t="s">
        <v>2879</v>
      </c>
      <c r="N946" s="197"/>
      <c r="O946" s="197" t="s">
        <v>3614</v>
      </c>
      <c r="P946" s="197"/>
      <c r="Q946" s="199" t="s">
        <v>3615</v>
      </c>
      <c r="R946" s="199" t="s">
        <v>73</v>
      </c>
      <c r="S946" s="197"/>
      <c r="T946" s="197" t="s">
        <v>3616</v>
      </c>
      <c r="U946" s="197" t="s">
        <v>73</v>
      </c>
    </row>
    <row r="947" spans="3:21" ht="22.5" customHeight="1" x14ac:dyDescent="0.25">
      <c r="C947" s="196" t="s">
        <v>3617</v>
      </c>
      <c r="D947" s="197" t="s">
        <v>3618</v>
      </c>
      <c r="E947" s="197"/>
      <c r="F947" s="197"/>
      <c r="G947" s="198"/>
      <c r="H947" s="197" t="s">
        <v>58</v>
      </c>
      <c r="I947" s="197" t="s">
        <v>2098</v>
      </c>
      <c r="J947" s="197"/>
      <c r="K947" s="198">
        <v>44218</v>
      </c>
      <c r="L947" s="197" t="s">
        <v>3047</v>
      </c>
      <c r="M947" s="197" t="s">
        <v>2879</v>
      </c>
      <c r="N947" s="197"/>
      <c r="O947" s="197" t="s">
        <v>3619</v>
      </c>
      <c r="P947" s="197"/>
      <c r="Q947" s="199" t="s">
        <v>3620</v>
      </c>
      <c r="R947" s="199" t="s">
        <v>73</v>
      </c>
      <c r="S947" s="197" t="s">
        <v>2856</v>
      </c>
      <c r="T947" s="197"/>
      <c r="U947" s="197" t="s">
        <v>73</v>
      </c>
    </row>
    <row r="948" spans="3:21" ht="22.5" customHeight="1" x14ac:dyDescent="0.25">
      <c r="C948" s="196" t="s">
        <v>3621</v>
      </c>
      <c r="D948" s="197" t="s">
        <v>3622</v>
      </c>
      <c r="E948" s="197"/>
      <c r="F948" s="197"/>
      <c r="G948" s="198"/>
      <c r="H948" s="197" t="s">
        <v>58</v>
      </c>
      <c r="I948" s="197" t="s">
        <v>2098</v>
      </c>
      <c r="J948" s="197"/>
      <c r="K948" s="198">
        <v>44218</v>
      </c>
      <c r="L948" s="197" t="s">
        <v>3590</v>
      </c>
      <c r="M948" s="197" t="s">
        <v>2879</v>
      </c>
      <c r="N948" s="197"/>
      <c r="O948" s="197" t="s">
        <v>3623</v>
      </c>
      <c r="P948" s="197"/>
      <c r="Q948" s="199" t="s">
        <v>2366</v>
      </c>
      <c r="R948" s="199" t="s">
        <v>73</v>
      </c>
      <c r="S948" s="197" t="s">
        <v>3023</v>
      </c>
      <c r="T948" s="197" t="s">
        <v>3624</v>
      </c>
      <c r="U948" s="197" t="s">
        <v>73</v>
      </c>
    </row>
    <row r="949" spans="3:21" ht="22.5" customHeight="1" x14ac:dyDescent="0.25">
      <c r="C949" s="196" t="s">
        <v>3625</v>
      </c>
      <c r="D949" s="197" t="s">
        <v>3626</v>
      </c>
      <c r="E949" s="197"/>
      <c r="F949" s="197"/>
      <c r="G949" s="198"/>
      <c r="H949" s="197" t="s">
        <v>58</v>
      </c>
      <c r="I949" s="197" t="s">
        <v>2098</v>
      </c>
      <c r="J949" s="197"/>
      <c r="K949" s="198">
        <v>44218</v>
      </c>
      <c r="L949" s="197"/>
      <c r="M949" s="197"/>
      <c r="N949" s="197"/>
      <c r="O949" s="197" t="s">
        <v>3627</v>
      </c>
      <c r="P949" s="197"/>
      <c r="Q949" s="199" t="s">
        <v>3628</v>
      </c>
      <c r="R949" s="199" t="s">
        <v>73</v>
      </c>
      <c r="S949" s="197" t="s">
        <v>2884</v>
      </c>
      <c r="T949" s="197" t="s">
        <v>3629</v>
      </c>
      <c r="U949" s="197" t="s">
        <v>73</v>
      </c>
    </row>
    <row r="950" spans="3:21" ht="22.5" customHeight="1" x14ac:dyDescent="0.25">
      <c r="C950" s="196" t="s">
        <v>3630</v>
      </c>
      <c r="D950" s="197" t="s">
        <v>3631</v>
      </c>
      <c r="E950" s="197"/>
      <c r="F950" s="197"/>
      <c r="G950" s="198"/>
      <c r="H950" s="197" t="s">
        <v>2101</v>
      </c>
      <c r="I950" s="197" t="s">
        <v>2098</v>
      </c>
      <c r="J950" s="197"/>
      <c r="K950" s="198">
        <v>44218</v>
      </c>
      <c r="L950" s="197"/>
      <c r="M950" s="197" t="s">
        <v>2879</v>
      </c>
      <c r="N950" s="197"/>
      <c r="O950" s="197" t="s">
        <v>3632</v>
      </c>
      <c r="P950" s="197" t="s">
        <v>3633</v>
      </c>
      <c r="Q950" s="199" t="s">
        <v>3634</v>
      </c>
      <c r="R950" s="199" t="s">
        <v>73</v>
      </c>
      <c r="S950" s="197" t="s">
        <v>3635</v>
      </c>
      <c r="T950" s="197" t="s">
        <v>3636</v>
      </c>
      <c r="U950" s="197" t="s">
        <v>73</v>
      </c>
    </row>
    <row r="951" spans="3:21" ht="22.5" customHeight="1" x14ac:dyDescent="0.25">
      <c r="C951" s="196" t="s">
        <v>3637</v>
      </c>
      <c r="D951" s="197" t="s">
        <v>3638</v>
      </c>
      <c r="E951" s="197"/>
      <c r="F951" s="197"/>
      <c r="G951" s="198"/>
      <c r="H951" s="197" t="s">
        <v>2101</v>
      </c>
      <c r="I951" s="197" t="s">
        <v>2098</v>
      </c>
      <c r="J951" s="197"/>
      <c r="K951" s="198">
        <v>44211</v>
      </c>
      <c r="L951" s="197"/>
      <c r="M951" s="197" t="s">
        <v>2879</v>
      </c>
      <c r="N951" s="197"/>
      <c r="O951" s="197" t="s">
        <v>3639</v>
      </c>
      <c r="P951" s="197"/>
      <c r="Q951" s="199" t="s">
        <v>3640</v>
      </c>
      <c r="R951" s="199" t="s">
        <v>73</v>
      </c>
      <c r="S951" s="197" t="s">
        <v>2884</v>
      </c>
      <c r="T951" s="197" t="s">
        <v>3641</v>
      </c>
      <c r="U951" s="197" t="s">
        <v>73</v>
      </c>
    </row>
    <row r="952" spans="3:21" ht="22.5" customHeight="1" x14ac:dyDescent="0.25">
      <c r="C952" s="196" t="s">
        <v>3642</v>
      </c>
      <c r="D952" s="197" t="s">
        <v>3643</v>
      </c>
      <c r="E952" s="197"/>
      <c r="F952" s="197"/>
      <c r="G952" s="198"/>
      <c r="H952" s="197" t="s">
        <v>58</v>
      </c>
      <c r="I952" s="197" t="s">
        <v>2098</v>
      </c>
      <c r="J952" s="197"/>
      <c r="K952" s="198">
        <v>44222</v>
      </c>
      <c r="L952" s="197"/>
      <c r="M952" s="197" t="s">
        <v>2879</v>
      </c>
      <c r="N952" s="197"/>
      <c r="O952" s="197" t="s">
        <v>3644</v>
      </c>
      <c r="P952" s="197"/>
      <c r="Q952" s="199" t="s">
        <v>3645</v>
      </c>
      <c r="R952" s="199" t="s">
        <v>73</v>
      </c>
      <c r="S952" s="197"/>
      <c r="T952" s="197" t="s">
        <v>3646</v>
      </c>
      <c r="U952" s="197" t="s">
        <v>73</v>
      </c>
    </row>
    <row r="953" spans="3:21" ht="22.5" customHeight="1" x14ac:dyDescent="0.25">
      <c r="C953" s="196" t="s">
        <v>3647</v>
      </c>
      <c r="D953" s="197" t="s">
        <v>3648</v>
      </c>
      <c r="E953" s="197"/>
      <c r="F953" s="197"/>
      <c r="G953" s="198"/>
      <c r="H953" s="197" t="s">
        <v>2101</v>
      </c>
      <c r="I953" s="197" t="s">
        <v>2098</v>
      </c>
      <c r="J953" s="197"/>
      <c r="K953" s="198">
        <v>44235</v>
      </c>
      <c r="L953" s="197"/>
      <c r="M953" s="197" t="s">
        <v>2879</v>
      </c>
      <c r="N953" s="197"/>
      <c r="O953" s="197" t="s">
        <v>3649</v>
      </c>
      <c r="P953" s="197"/>
      <c r="Q953" s="199" t="s">
        <v>3650</v>
      </c>
      <c r="R953" s="199" t="s">
        <v>73</v>
      </c>
      <c r="S953" s="197" t="s">
        <v>3651</v>
      </c>
      <c r="T953" s="197" t="s">
        <v>3652</v>
      </c>
      <c r="U953" s="197" t="s">
        <v>73</v>
      </c>
    </row>
    <row r="954" spans="3:21" ht="22.5" customHeight="1" x14ac:dyDescent="0.25">
      <c r="C954" s="196" t="s">
        <v>3653</v>
      </c>
      <c r="D954" s="197" t="s">
        <v>3654</v>
      </c>
      <c r="E954" s="197"/>
      <c r="F954" s="197"/>
      <c r="G954" s="198"/>
      <c r="H954" s="197" t="s">
        <v>2101</v>
      </c>
      <c r="I954" s="197" t="s">
        <v>2098</v>
      </c>
      <c r="J954" s="197"/>
      <c r="K954" s="198">
        <v>44228</v>
      </c>
      <c r="L954" s="197"/>
      <c r="M954" s="197" t="s">
        <v>2879</v>
      </c>
      <c r="N954" s="197"/>
      <c r="O954" s="197"/>
      <c r="P954" s="197" t="s">
        <v>3655</v>
      </c>
      <c r="Q954" s="199" t="s">
        <v>3656</v>
      </c>
      <c r="R954" s="199" t="s">
        <v>73</v>
      </c>
      <c r="S954" s="197"/>
      <c r="T954" s="197"/>
      <c r="U954" s="197" t="s">
        <v>73</v>
      </c>
    </row>
    <row r="955" spans="3:21" ht="22.5" customHeight="1" x14ac:dyDescent="0.25">
      <c r="C955" s="196" t="s">
        <v>3657</v>
      </c>
      <c r="D955" s="197" t="s">
        <v>3658</v>
      </c>
      <c r="E955" s="197"/>
      <c r="F955" s="197"/>
      <c r="G955" s="198"/>
      <c r="H955" s="197" t="s">
        <v>2101</v>
      </c>
      <c r="I955" s="197" t="s">
        <v>2098</v>
      </c>
      <c r="J955" s="197"/>
      <c r="K955" s="198">
        <v>44225</v>
      </c>
      <c r="L955" s="197"/>
      <c r="M955" s="197"/>
      <c r="N955" s="197"/>
      <c r="O955" s="197" t="s">
        <v>3659</v>
      </c>
      <c r="P955" s="197"/>
      <c r="Q955" s="199" t="s">
        <v>3660</v>
      </c>
      <c r="R955" s="199" t="s">
        <v>73</v>
      </c>
      <c r="S955" s="197"/>
      <c r="T955" s="197" t="s">
        <v>3661</v>
      </c>
      <c r="U955" s="197" t="s">
        <v>73</v>
      </c>
    </row>
    <row r="956" spans="3:21" ht="22.5" customHeight="1" x14ac:dyDescent="0.25">
      <c r="C956" s="196" t="s">
        <v>3662</v>
      </c>
      <c r="D956" s="197" t="s">
        <v>3663</v>
      </c>
      <c r="E956" s="197"/>
      <c r="F956" s="197"/>
      <c r="G956" s="198"/>
      <c r="H956" s="197" t="s">
        <v>2101</v>
      </c>
      <c r="I956" s="197" t="s">
        <v>2098</v>
      </c>
      <c r="J956" s="197"/>
      <c r="K956" s="198">
        <v>44225</v>
      </c>
      <c r="L956" s="197"/>
      <c r="M956" s="197" t="s">
        <v>2879</v>
      </c>
      <c r="N956" s="197"/>
      <c r="O956" s="197" t="s">
        <v>3664</v>
      </c>
      <c r="P956" s="197" t="s">
        <v>3665</v>
      </c>
      <c r="Q956" s="199" t="s">
        <v>3666</v>
      </c>
      <c r="R956" s="199" t="s">
        <v>73</v>
      </c>
      <c r="S956" s="197"/>
      <c r="T956" s="197"/>
      <c r="U956" s="197" t="s">
        <v>73</v>
      </c>
    </row>
    <row r="957" spans="3:21" ht="22.5" customHeight="1" x14ac:dyDescent="0.25">
      <c r="C957" s="196" t="s">
        <v>3667</v>
      </c>
      <c r="D957" s="197" t="s">
        <v>3668</v>
      </c>
      <c r="E957" s="197"/>
      <c r="F957" s="197"/>
      <c r="G957" s="198"/>
      <c r="H957" s="197" t="s">
        <v>58</v>
      </c>
      <c r="I957" s="197" t="s">
        <v>2098</v>
      </c>
      <c r="J957" s="197"/>
      <c r="K957" s="198">
        <v>44204</v>
      </c>
      <c r="L957" s="197"/>
      <c r="M957" s="197"/>
      <c r="N957" s="197"/>
      <c r="O957" s="197" t="s">
        <v>3669</v>
      </c>
      <c r="P957" s="197"/>
      <c r="Q957" s="199" t="s">
        <v>3670</v>
      </c>
      <c r="R957" s="199" t="s">
        <v>73</v>
      </c>
      <c r="S957" s="197"/>
      <c r="T957" s="197" t="s">
        <v>3671</v>
      </c>
      <c r="U957" s="197" t="s">
        <v>73</v>
      </c>
    </row>
    <row r="958" spans="3:21" ht="22.5" customHeight="1" x14ac:dyDescent="0.25">
      <c r="C958" s="196" t="s">
        <v>3672</v>
      </c>
      <c r="D958" s="197" t="s">
        <v>3673</v>
      </c>
      <c r="E958" s="197"/>
      <c r="F958" s="197"/>
      <c r="G958" s="198"/>
      <c r="H958" s="197" t="s">
        <v>58</v>
      </c>
      <c r="I958" s="197" t="s">
        <v>2098</v>
      </c>
      <c r="J958" s="197"/>
      <c r="K958" s="198">
        <v>44235</v>
      </c>
      <c r="L958" s="197"/>
      <c r="M958" s="197" t="s">
        <v>2879</v>
      </c>
      <c r="N958" s="197"/>
      <c r="O958" s="197" t="s">
        <v>3674</v>
      </c>
      <c r="P958" s="197"/>
      <c r="Q958" s="199" t="s">
        <v>3675</v>
      </c>
      <c r="R958" s="199" t="s">
        <v>73</v>
      </c>
      <c r="S958" s="197"/>
      <c r="T958" s="197" t="s">
        <v>3676</v>
      </c>
      <c r="U958" s="197" t="s">
        <v>73</v>
      </c>
    </row>
    <row r="959" spans="3:21" ht="22.5" customHeight="1" x14ac:dyDescent="0.25">
      <c r="C959" s="196" t="s">
        <v>3677</v>
      </c>
      <c r="D959" s="197" t="s">
        <v>3678</v>
      </c>
      <c r="E959" s="197"/>
      <c r="F959" s="197"/>
      <c r="G959" s="198"/>
      <c r="H959" s="197" t="s">
        <v>2101</v>
      </c>
      <c r="I959" s="197" t="s">
        <v>2098</v>
      </c>
      <c r="J959" s="197"/>
      <c r="K959" s="198">
        <v>43118</v>
      </c>
      <c r="L959" s="197"/>
      <c r="M959" s="197"/>
      <c r="N959" s="197"/>
      <c r="O959" s="197" t="s">
        <v>3679</v>
      </c>
      <c r="P959" s="197"/>
      <c r="Q959" s="199" t="s">
        <v>3680</v>
      </c>
      <c r="R959" s="199" t="s">
        <v>73</v>
      </c>
      <c r="S959" s="197" t="s">
        <v>3635</v>
      </c>
      <c r="T959" s="197" t="s">
        <v>3681</v>
      </c>
      <c r="U959" s="197" t="s">
        <v>73</v>
      </c>
    </row>
    <row r="960" spans="3:21" ht="22.5" customHeight="1" x14ac:dyDescent="0.25">
      <c r="C960" s="196" t="s">
        <v>3682</v>
      </c>
      <c r="D960" s="197" t="s">
        <v>3683</v>
      </c>
      <c r="E960" s="197"/>
      <c r="F960" s="197"/>
      <c r="G960" s="198"/>
      <c r="H960" s="197" t="s">
        <v>2101</v>
      </c>
      <c r="I960" s="197" t="s">
        <v>2098</v>
      </c>
      <c r="J960" s="197"/>
      <c r="K960" s="198">
        <v>43119</v>
      </c>
      <c r="L960" s="197"/>
      <c r="M960" s="197"/>
      <c r="N960" s="197"/>
      <c r="O960" s="197" t="s">
        <v>3684</v>
      </c>
      <c r="P960" s="197"/>
      <c r="Q960" s="199" t="s">
        <v>3685</v>
      </c>
      <c r="R960" s="199" t="s">
        <v>73</v>
      </c>
      <c r="S960" s="197"/>
      <c r="T960" s="197" t="s">
        <v>3686</v>
      </c>
      <c r="U960" s="197" t="s">
        <v>73</v>
      </c>
    </row>
    <row r="961" spans="3:21" ht="22.5" customHeight="1" x14ac:dyDescent="0.25">
      <c r="C961" s="196" t="s">
        <v>3687</v>
      </c>
      <c r="D961" s="197" t="s">
        <v>3688</v>
      </c>
      <c r="E961" s="197"/>
      <c r="F961" s="197"/>
      <c r="G961" s="198"/>
      <c r="H961" s="197" t="s">
        <v>2101</v>
      </c>
      <c r="I961" s="197" t="s">
        <v>2098</v>
      </c>
      <c r="J961" s="197"/>
      <c r="K961" s="198">
        <v>44228</v>
      </c>
      <c r="L961" s="197"/>
      <c r="M961" s="197"/>
      <c r="N961" s="197"/>
      <c r="O961" s="197" t="s">
        <v>3689</v>
      </c>
      <c r="P961" s="197"/>
      <c r="Q961" s="199" t="s">
        <v>3690</v>
      </c>
      <c r="R961" s="199" t="s">
        <v>73</v>
      </c>
      <c r="S961" s="197"/>
      <c r="T961" s="197" t="s">
        <v>3691</v>
      </c>
      <c r="U961" s="197" t="s">
        <v>73</v>
      </c>
    </row>
    <row r="962" spans="3:21" ht="22.5" customHeight="1" x14ac:dyDescent="0.25">
      <c r="C962" s="196" t="s">
        <v>3692</v>
      </c>
      <c r="D962" s="197" t="s">
        <v>3693</v>
      </c>
      <c r="E962" s="197"/>
      <c r="F962" s="197"/>
      <c r="G962" s="198"/>
      <c r="H962" s="197" t="s">
        <v>2101</v>
      </c>
      <c r="I962" s="197" t="s">
        <v>2098</v>
      </c>
      <c r="J962" s="197"/>
      <c r="K962" s="198">
        <v>44215</v>
      </c>
      <c r="L962" s="197"/>
      <c r="M962" s="197" t="s">
        <v>2879</v>
      </c>
      <c r="N962" s="197"/>
      <c r="O962" s="197" t="s">
        <v>3694</v>
      </c>
      <c r="P962" s="197"/>
      <c r="Q962" s="199" t="s">
        <v>3695</v>
      </c>
      <c r="R962" s="199" t="s">
        <v>73</v>
      </c>
      <c r="S962" s="197" t="s">
        <v>3696</v>
      </c>
      <c r="T962" s="197" t="s">
        <v>3697</v>
      </c>
      <c r="U962" s="197" t="s">
        <v>73</v>
      </c>
    </row>
    <row r="963" spans="3:21" ht="22.5" customHeight="1" x14ac:dyDescent="0.25">
      <c r="C963" s="196" t="s">
        <v>3698</v>
      </c>
      <c r="D963" s="197" t="s">
        <v>3699</v>
      </c>
      <c r="E963" s="197"/>
      <c r="F963" s="197"/>
      <c r="G963" s="198"/>
      <c r="H963" s="197" t="s">
        <v>2101</v>
      </c>
      <c r="I963" s="197" t="s">
        <v>2098</v>
      </c>
      <c r="J963" s="197"/>
      <c r="K963" s="198">
        <v>44242</v>
      </c>
      <c r="L963" s="197"/>
      <c r="M963" s="197" t="s">
        <v>2879</v>
      </c>
      <c r="N963" s="197"/>
      <c r="O963" s="197" t="s">
        <v>3700</v>
      </c>
      <c r="P963" s="197"/>
      <c r="Q963" s="199" t="s">
        <v>3701</v>
      </c>
      <c r="R963" s="199" t="s">
        <v>73</v>
      </c>
      <c r="S963" s="197" t="s">
        <v>3702</v>
      </c>
      <c r="T963" s="197" t="s">
        <v>3703</v>
      </c>
      <c r="U963" s="197" t="s">
        <v>73</v>
      </c>
    </row>
    <row r="964" spans="3:21" ht="22.5" customHeight="1" x14ac:dyDescent="0.25">
      <c r="C964" s="196" t="s">
        <v>3704</v>
      </c>
      <c r="D964" s="197" t="s">
        <v>3705</v>
      </c>
      <c r="E964" s="197"/>
      <c r="F964" s="197"/>
      <c r="G964" s="198"/>
      <c r="H964" s="197" t="s">
        <v>2101</v>
      </c>
      <c r="I964" s="197" t="s">
        <v>2098</v>
      </c>
      <c r="J964" s="197"/>
      <c r="K964" s="198">
        <v>44239</v>
      </c>
      <c r="L964" s="197"/>
      <c r="M964" s="197"/>
      <c r="N964" s="197"/>
      <c r="O964" s="197" t="s">
        <v>3706</v>
      </c>
      <c r="P964" s="197"/>
      <c r="Q964" s="199" t="s">
        <v>3707</v>
      </c>
      <c r="R964" s="199" t="s">
        <v>73</v>
      </c>
      <c r="S964" s="197" t="s">
        <v>3635</v>
      </c>
      <c r="T964" s="197"/>
      <c r="U964" s="197" t="s">
        <v>73</v>
      </c>
    </row>
    <row r="965" spans="3:21" ht="22.5" customHeight="1" x14ac:dyDescent="0.25">
      <c r="C965" s="196" t="s">
        <v>3708</v>
      </c>
      <c r="D965" s="197" t="s">
        <v>3709</v>
      </c>
      <c r="E965" s="197"/>
      <c r="F965" s="197"/>
      <c r="G965" s="198"/>
      <c r="H965" s="197" t="s">
        <v>2101</v>
      </c>
      <c r="I965" s="197" t="s">
        <v>2098</v>
      </c>
      <c r="J965" s="197"/>
      <c r="K965" s="198">
        <v>44236</v>
      </c>
      <c r="L965" s="197"/>
      <c r="M965" s="197" t="s">
        <v>2879</v>
      </c>
      <c r="N965" s="197"/>
      <c r="O965" s="197" t="s">
        <v>3710</v>
      </c>
      <c r="P965" s="197" t="s">
        <v>3711</v>
      </c>
      <c r="Q965" s="199" t="s">
        <v>3712</v>
      </c>
      <c r="R965" s="199" t="s">
        <v>73</v>
      </c>
      <c r="S965" s="197"/>
      <c r="T965" s="197" t="s">
        <v>3713</v>
      </c>
      <c r="U965" s="197" t="s">
        <v>73</v>
      </c>
    </row>
    <row r="966" spans="3:21" ht="22.5" customHeight="1" x14ac:dyDescent="0.25">
      <c r="C966" s="196" t="s">
        <v>3714</v>
      </c>
      <c r="D966" s="197" t="s">
        <v>3715</v>
      </c>
      <c r="E966" s="197"/>
      <c r="F966" s="197"/>
      <c r="G966" s="198"/>
      <c r="H966" s="197" t="s">
        <v>58</v>
      </c>
      <c r="I966" s="197" t="s">
        <v>2098</v>
      </c>
      <c r="J966" s="197"/>
      <c r="K966" s="198">
        <v>44238</v>
      </c>
      <c r="L966" s="197"/>
      <c r="M966" s="197"/>
      <c r="N966" s="197"/>
      <c r="O966" s="197" t="s">
        <v>3716</v>
      </c>
      <c r="P966" s="197"/>
      <c r="Q966" s="199" t="s">
        <v>3717</v>
      </c>
      <c r="R966" s="199" t="s">
        <v>73</v>
      </c>
      <c r="S966" s="197"/>
      <c r="T966" s="197" t="s">
        <v>3718</v>
      </c>
      <c r="U966" s="197" t="s">
        <v>73</v>
      </c>
    </row>
    <row r="967" spans="3:21" ht="22.5" customHeight="1" x14ac:dyDescent="0.25">
      <c r="C967" s="196" t="s">
        <v>3719</v>
      </c>
      <c r="D967" s="197" t="s">
        <v>3720</v>
      </c>
      <c r="E967" s="197"/>
      <c r="F967" s="197"/>
      <c r="G967" s="198"/>
      <c r="H967" s="197" t="s">
        <v>2101</v>
      </c>
      <c r="I967" s="197" t="s">
        <v>2098</v>
      </c>
      <c r="J967" s="197"/>
      <c r="K967" s="198">
        <v>44214</v>
      </c>
      <c r="L967" s="197"/>
      <c r="M967" s="197" t="s">
        <v>2879</v>
      </c>
      <c r="N967" s="197"/>
      <c r="O967" s="197" t="s">
        <v>3721</v>
      </c>
      <c r="P967" s="197"/>
      <c r="Q967" s="199" t="s">
        <v>2195</v>
      </c>
      <c r="R967" s="199" t="s">
        <v>73</v>
      </c>
      <c r="S967" s="197" t="s">
        <v>2884</v>
      </c>
      <c r="T967" s="197" t="s">
        <v>3722</v>
      </c>
      <c r="U967" s="197" t="s">
        <v>73</v>
      </c>
    </row>
    <row r="968" spans="3:21" ht="22.5" customHeight="1" x14ac:dyDescent="0.25">
      <c r="C968" s="196" t="s">
        <v>3723</v>
      </c>
      <c r="D968" s="197" t="s">
        <v>3724</v>
      </c>
      <c r="E968" s="197"/>
      <c r="F968" s="197"/>
      <c r="G968" s="198"/>
      <c r="H968" s="197" t="s">
        <v>58</v>
      </c>
      <c r="I968" s="197" t="s">
        <v>2098</v>
      </c>
      <c r="J968" s="197"/>
      <c r="K968" s="198">
        <v>44229</v>
      </c>
      <c r="L968" s="197"/>
      <c r="M968" s="197" t="s">
        <v>2879</v>
      </c>
      <c r="N968" s="197"/>
      <c r="O968" s="197" t="s">
        <v>3725</v>
      </c>
      <c r="P968" s="197" t="s">
        <v>3075</v>
      </c>
      <c r="Q968" s="199" t="s">
        <v>3726</v>
      </c>
      <c r="R968" s="199" t="s">
        <v>73</v>
      </c>
      <c r="S968" s="197" t="s">
        <v>2884</v>
      </c>
      <c r="T968" s="197" t="s">
        <v>3727</v>
      </c>
      <c r="U968" s="197" t="s">
        <v>73</v>
      </c>
    </row>
    <row r="969" spans="3:21" ht="22.5" customHeight="1" x14ac:dyDescent="0.25">
      <c r="C969" s="196" t="s">
        <v>3728</v>
      </c>
      <c r="D969" s="197" t="s">
        <v>3729</v>
      </c>
      <c r="E969" s="197"/>
      <c r="F969" s="197"/>
      <c r="G969" s="198"/>
      <c r="H969" s="197" t="s">
        <v>58</v>
      </c>
      <c r="I969" s="197" t="s">
        <v>2105</v>
      </c>
      <c r="J969" s="197"/>
      <c r="K969" s="198">
        <v>44211</v>
      </c>
      <c r="L969" s="197"/>
      <c r="M969" s="197"/>
      <c r="N969" s="197"/>
      <c r="O969" s="197" t="s">
        <v>3730</v>
      </c>
      <c r="P969" s="197"/>
      <c r="Q969" s="199" t="s">
        <v>3731</v>
      </c>
      <c r="R969" s="199" t="s">
        <v>73</v>
      </c>
      <c r="S969" s="197" t="s">
        <v>2856</v>
      </c>
      <c r="T969" s="197"/>
      <c r="U969" s="197" t="s">
        <v>73</v>
      </c>
    </row>
    <row r="970" spans="3:21" ht="22.5" customHeight="1" x14ac:dyDescent="0.25">
      <c r="C970" s="196" t="s">
        <v>3732</v>
      </c>
      <c r="D970" s="197" t="s">
        <v>3733</v>
      </c>
      <c r="E970" s="197"/>
      <c r="F970" s="197"/>
      <c r="G970" s="198"/>
      <c r="H970" s="197" t="s">
        <v>2101</v>
      </c>
      <c r="I970" s="197" t="s">
        <v>2105</v>
      </c>
      <c r="J970" s="197"/>
      <c r="K970" s="198">
        <v>44224</v>
      </c>
      <c r="L970" s="197"/>
      <c r="M970" s="197" t="s">
        <v>2879</v>
      </c>
      <c r="N970" s="197"/>
      <c r="O970" s="197" t="s">
        <v>3734</v>
      </c>
      <c r="P970" s="197"/>
      <c r="Q970" s="199" t="s">
        <v>3735</v>
      </c>
      <c r="R970" s="199" t="s">
        <v>73</v>
      </c>
      <c r="S970" s="197" t="s">
        <v>3023</v>
      </c>
      <c r="T970" s="197" t="s">
        <v>3736</v>
      </c>
      <c r="U970" s="197" t="s">
        <v>73</v>
      </c>
    </row>
    <row r="971" spans="3:21" ht="22.5" customHeight="1" x14ac:dyDescent="0.25">
      <c r="C971" s="196" t="s">
        <v>3737</v>
      </c>
      <c r="D971" s="197" t="s">
        <v>3738</v>
      </c>
      <c r="E971" s="197"/>
      <c r="F971" s="197"/>
      <c r="G971" s="198"/>
      <c r="H971" s="197" t="s">
        <v>2101</v>
      </c>
      <c r="I971" s="197" t="s">
        <v>2105</v>
      </c>
      <c r="J971" s="197"/>
      <c r="K971" s="198">
        <v>44214</v>
      </c>
      <c r="L971" s="197"/>
      <c r="M971" s="197" t="s">
        <v>3027</v>
      </c>
      <c r="N971" s="197"/>
      <c r="O971" s="197" t="s">
        <v>3739</v>
      </c>
      <c r="P971" s="197" t="s">
        <v>3740</v>
      </c>
      <c r="Q971" s="199" t="s">
        <v>3741</v>
      </c>
      <c r="R971" s="199" t="s">
        <v>73</v>
      </c>
      <c r="S971" s="197" t="s">
        <v>3023</v>
      </c>
      <c r="T971" s="197" t="s">
        <v>3742</v>
      </c>
      <c r="U971" s="197" t="s">
        <v>73</v>
      </c>
    </row>
    <row r="972" spans="3:21" ht="22.5" customHeight="1" x14ac:dyDescent="0.25">
      <c r="C972" s="196" t="s">
        <v>3743</v>
      </c>
      <c r="D972" s="197" t="s">
        <v>3744</v>
      </c>
      <c r="E972" s="197"/>
      <c r="F972" s="197"/>
      <c r="G972" s="198"/>
      <c r="H972" s="197" t="s">
        <v>2101</v>
      </c>
      <c r="I972" s="197" t="s">
        <v>2105</v>
      </c>
      <c r="J972" s="197"/>
      <c r="K972" s="198">
        <v>44214</v>
      </c>
      <c r="L972" s="197"/>
      <c r="M972" s="197" t="s">
        <v>2879</v>
      </c>
      <c r="N972" s="197"/>
      <c r="O972" s="197" t="s">
        <v>3745</v>
      </c>
      <c r="P972" s="197" t="s">
        <v>3746</v>
      </c>
      <c r="Q972" s="199" t="s">
        <v>3747</v>
      </c>
      <c r="R972" s="199" t="s">
        <v>73</v>
      </c>
      <c r="S972" s="197" t="s">
        <v>3748</v>
      </c>
      <c r="T972" s="197" t="s">
        <v>3749</v>
      </c>
      <c r="U972" s="197" t="s">
        <v>73</v>
      </c>
    </row>
    <row r="973" spans="3:21" ht="22.5" customHeight="1" x14ac:dyDescent="0.25">
      <c r="C973" s="196" t="s">
        <v>3750</v>
      </c>
      <c r="D973" s="197" t="s">
        <v>3751</v>
      </c>
      <c r="E973" s="197"/>
      <c r="F973" s="197"/>
      <c r="G973" s="198"/>
      <c r="H973" s="197" t="s">
        <v>2101</v>
      </c>
      <c r="I973" s="197" t="s">
        <v>2105</v>
      </c>
      <c r="J973" s="197"/>
      <c r="K973" s="198">
        <v>44210</v>
      </c>
      <c r="L973" s="197"/>
      <c r="M973" s="197" t="s">
        <v>2879</v>
      </c>
      <c r="N973" s="197"/>
      <c r="O973" s="197" t="s">
        <v>3752</v>
      </c>
      <c r="P973" s="197"/>
      <c r="Q973" s="199" t="s">
        <v>3753</v>
      </c>
      <c r="R973" s="199" t="s">
        <v>73</v>
      </c>
      <c r="S973" s="197"/>
      <c r="T973" s="197" t="s">
        <v>3754</v>
      </c>
      <c r="U973" s="197" t="s">
        <v>73</v>
      </c>
    </row>
    <row r="974" spans="3:21" ht="22.5" customHeight="1" x14ac:dyDescent="0.25">
      <c r="C974" s="196" t="s">
        <v>3755</v>
      </c>
      <c r="D974" s="197" t="s">
        <v>3756</v>
      </c>
      <c r="E974" s="197"/>
      <c r="F974" s="197"/>
      <c r="G974" s="198"/>
      <c r="H974" s="197" t="s">
        <v>58</v>
      </c>
      <c r="I974" s="197" t="s">
        <v>2105</v>
      </c>
      <c r="J974" s="197"/>
      <c r="K974" s="198">
        <v>44214</v>
      </c>
      <c r="L974" s="197"/>
      <c r="M974" s="197" t="s">
        <v>2879</v>
      </c>
      <c r="N974" s="197"/>
      <c r="O974" s="197" t="s">
        <v>3757</v>
      </c>
      <c r="P974" s="197" t="s">
        <v>3758</v>
      </c>
      <c r="Q974" s="199" t="s">
        <v>3759</v>
      </c>
      <c r="R974" s="199" t="s">
        <v>73</v>
      </c>
      <c r="S974" s="197" t="s">
        <v>2856</v>
      </c>
      <c r="T974" s="197" t="s">
        <v>3760</v>
      </c>
      <c r="U974" s="197" t="s">
        <v>73</v>
      </c>
    </row>
    <row r="975" spans="3:21" ht="22.5" customHeight="1" x14ac:dyDescent="0.25">
      <c r="C975" s="196" t="s">
        <v>3761</v>
      </c>
      <c r="D975" s="197" t="s">
        <v>3762</v>
      </c>
      <c r="E975" s="197"/>
      <c r="F975" s="197"/>
      <c r="G975" s="198"/>
      <c r="H975" s="197" t="s">
        <v>2101</v>
      </c>
      <c r="I975" s="197" t="s">
        <v>2107</v>
      </c>
      <c r="J975" s="197"/>
      <c r="K975" s="198">
        <v>44216</v>
      </c>
      <c r="L975" s="197"/>
      <c r="M975" s="197" t="s">
        <v>2879</v>
      </c>
      <c r="N975" s="197"/>
      <c r="O975" s="197"/>
      <c r="P975" s="197" t="s">
        <v>3763</v>
      </c>
      <c r="Q975" s="199" t="s">
        <v>3764</v>
      </c>
      <c r="R975" s="199" t="s">
        <v>73</v>
      </c>
      <c r="S975" s="197" t="s">
        <v>3023</v>
      </c>
      <c r="T975" s="197" t="s">
        <v>3765</v>
      </c>
      <c r="U975" s="197" t="s">
        <v>73</v>
      </c>
    </row>
    <row r="976" spans="3:21" ht="22.5" customHeight="1" x14ac:dyDescent="0.25">
      <c r="C976" s="196" t="s">
        <v>3766</v>
      </c>
      <c r="D976" s="197" t="s">
        <v>3767</v>
      </c>
      <c r="E976" s="197"/>
      <c r="F976" s="197"/>
      <c r="G976" s="198"/>
      <c r="H976" s="197" t="s">
        <v>2101</v>
      </c>
      <c r="I976" s="197" t="s">
        <v>2107</v>
      </c>
      <c r="J976" s="197"/>
      <c r="K976" s="198">
        <v>44216</v>
      </c>
      <c r="L976" s="197"/>
      <c r="M976" s="197" t="s">
        <v>2879</v>
      </c>
      <c r="N976" s="197"/>
      <c r="O976" s="197" t="s">
        <v>3768</v>
      </c>
      <c r="P976" s="197" t="s">
        <v>3769</v>
      </c>
      <c r="Q976" s="199" t="s">
        <v>3770</v>
      </c>
      <c r="R976" s="199" t="s">
        <v>73</v>
      </c>
      <c r="S976" s="197"/>
      <c r="T976" s="197"/>
      <c r="U976" s="197" t="s">
        <v>73</v>
      </c>
    </row>
    <row r="977" spans="3:21" ht="22.5" customHeight="1" x14ac:dyDescent="0.25">
      <c r="C977" s="196" t="s">
        <v>3771</v>
      </c>
      <c r="D977" s="197" t="s">
        <v>3772</v>
      </c>
      <c r="E977" s="197"/>
      <c r="F977" s="197"/>
      <c r="G977" s="198"/>
      <c r="H977" s="197" t="s">
        <v>58</v>
      </c>
      <c r="I977" s="197" t="s">
        <v>2107</v>
      </c>
      <c r="J977" s="197"/>
      <c r="K977" s="198">
        <v>44214</v>
      </c>
      <c r="L977" s="197"/>
      <c r="M977" s="197" t="s">
        <v>2879</v>
      </c>
      <c r="N977" s="197"/>
      <c r="O977" s="197" t="s">
        <v>3773</v>
      </c>
      <c r="P977" s="197"/>
      <c r="Q977" s="199" t="s">
        <v>2472</v>
      </c>
      <c r="R977" s="199" t="s">
        <v>73</v>
      </c>
      <c r="S977" s="197" t="s">
        <v>3635</v>
      </c>
      <c r="T977" s="197" t="s">
        <v>3774</v>
      </c>
      <c r="U977" s="197" t="s">
        <v>73</v>
      </c>
    </row>
    <row r="978" spans="3:21" ht="22.5" customHeight="1" x14ac:dyDescent="0.25">
      <c r="C978" s="196" t="s">
        <v>3775</v>
      </c>
      <c r="D978" s="197" t="s">
        <v>3776</v>
      </c>
      <c r="E978" s="197"/>
      <c r="F978" s="197"/>
      <c r="G978" s="198"/>
      <c r="H978" s="197" t="s">
        <v>58</v>
      </c>
      <c r="I978" s="197" t="s">
        <v>2107</v>
      </c>
      <c r="J978" s="197"/>
      <c r="K978" s="198">
        <v>44230</v>
      </c>
      <c r="L978" s="197"/>
      <c r="M978" s="197" t="s">
        <v>2879</v>
      </c>
      <c r="N978" s="197"/>
      <c r="O978" s="197"/>
      <c r="P978" s="197" t="s">
        <v>3777</v>
      </c>
      <c r="Q978" s="199" t="s">
        <v>3778</v>
      </c>
      <c r="R978" s="199" t="s">
        <v>73</v>
      </c>
      <c r="S978" s="197"/>
      <c r="T978" s="197" t="s">
        <v>3779</v>
      </c>
      <c r="U978" s="197" t="s">
        <v>73</v>
      </c>
    </row>
    <row r="979" spans="3:21" ht="22.5" customHeight="1" x14ac:dyDescent="0.25">
      <c r="C979" s="196" t="s">
        <v>3780</v>
      </c>
      <c r="D979" s="197" t="s">
        <v>3781</v>
      </c>
      <c r="E979" s="197"/>
      <c r="F979" s="197"/>
      <c r="G979" s="198"/>
      <c r="H979" s="197" t="s">
        <v>58</v>
      </c>
      <c r="I979" s="197" t="s">
        <v>2107</v>
      </c>
      <c r="J979" s="197"/>
      <c r="K979" s="198">
        <v>44230</v>
      </c>
      <c r="L979" s="197"/>
      <c r="M979" s="197"/>
      <c r="N979" s="197"/>
      <c r="O979" s="197"/>
      <c r="P979" s="197" t="s">
        <v>3777</v>
      </c>
      <c r="Q979" s="199" t="s">
        <v>3778</v>
      </c>
      <c r="R979" s="199" t="s">
        <v>73</v>
      </c>
      <c r="S979" s="197"/>
      <c r="T979" s="197" t="s">
        <v>3779</v>
      </c>
      <c r="U979" s="197" t="s">
        <v>73</v>
      </c>
    </row>
    <row r="980" spans="3:21" ht="22.5" customHeight="1" x14ac:dyDescent="0.25">
      <c r="C980" s="196" t="s">
        <v>3782</v>
      </c>
      <c r="D980" s="197" t="s">
        <v>3783</v>
      </c>
      <c r="E980" s="197"/>
      <c r="F980" s="197"/>
      <c r="G980" s="198"/>
      <c r="H980" s="197" t="s">
        <v>2101</v>
      </c>
      <c r="I980" s="197" t="s">
        <v>2112</v>
      </c>
      <c r="J980" s="197"/>
      <c r="K980" s="198">
        <v>44230</v>
      </c>
      <c r="L980" s="197"/>
      <c r="M980" s="197" t="s">
        <v>2879</v>
      </c>
      <c r="N980" s="197"/>
      <c r="O980" s="197" t="s">
        <v>3784</v>
      </c>
      <c r="P980" s="197" t="s">
        <v>3785</v>
      </c>
      <c r="Q980" s="199" t="s">
        <v>3786</v>
      </c>
      <c r="R980" s="199" t="s">
        <v>73</v>
      </c>
      <c r="S980" s="197" t="s">
        <v>3696</v>
      </c>
      <c r="T980" s="197" t="s">
        <v>3787</v>
      </c>
      <c r="U980" s="197" t="s">
        <v>73</v>
      </c>
    </row>
    <row r="981" spans="3:21" ht="22.5" customHeight="1" x14ac:dyDescent="0.25">
      <c r="C981" s="196" t="s">
        <v>3788</v>
      </c>
      <c r="D981" s="197" t="s">
        <v>3789</v>
      </c>
      <c r="E981" s="197"/>
      <c r="F981" s="197"/>
      <c r="G981" s="198"/>
      <c r="H981" s="197" t="s">
        <v>2101</v>
      </c>
      <c r="I981" s="197" t="s">
        <v>2112</v>
      </c>
      <c r="J981" s="197"/>
      <c r="K981" s="198">
        <v>44230</v>
      </c>
      <c r="L981" s="197"/>
      <c r="M981" s="197" t="s">
        <v>2879</v>
      </c>
      <c r="N981" s="197"/>
      <c r="O981" s="197" t="s">
        <v>3790</v>
      </c>
      <c r="P981" s="197"/>
      <c r="Q981" s="199" t="s">
        <v>2431</v>
      </c>
      <c r="R981" s="199" t="s">
        <v>73</v>
      </c>
      <c r="S981" s="197" t="s">
        <v>3635</v>
      </c>
      <c r="T981" s="197" t="s">
        <v>3791</v>
      </c>
      <c r="U981" s="197" t="s">
        <v>73</v>
      </c>
    </row>
    <row r="982" spans="3:21" ht="22.5" customHeight="1" x14ac:dyDescent="0.25">
      <c r="C982" s="196" t="s">
        <v>3792</v>
      </c>
      <c r="D982" s="197" t="s">
        <v>3793</v>
      </c>
      <c r="E982" s="197"/>
      <c r="F982" s="197"/>
      <c r="G982" s="198"/>
      <c r="H982" s="197" t="s">
        <v>58</v>
      </c>
      <c r="I982" s="197" t="s">
        <v>2112</v>
      </c>
      <c r="J982" s="197"/>
      <c r="K982" s="198">
        <v>44230</v>
      </c>
      <c r="L982" s="197"/>
      <c r="M982" s="197" t="s">
        <v>2879</v>
      </c>
      <c r="N982" s="197"/>
      <c r="O982" s="197" t="s">
        <v>3794</v>
      </c>
      <c r="P982" s="197" t="s">
        <v>3795</v>
      </c>
      <c r="Q982" s="199" t="s">
        <v>2236</v>
      </c>
      <c r="R982" s="199" t="s">
        <v>73</v>
      </c>
      <c r="S982" s="197" t="s">
        <v>3635</v>
      </c>
      <c r="T982" s="197" t="s">
        <v>3796</v>
      </c>
      <c r="U982" s="197" t="s">
        <v>73</v>
      </c>
    </row>
    <row r="983" spans="3:21" ht="22.5" customHeight="1" x14ac:dyDescent="0.25">
      <c r="C983" s="196" t="s">
        <v>3797</v>
      </c>
      <c r="D983" s="197" t="s">
        <v>3798</v>
      </c>
      <c r="E983" s="197"/>
      <c r="F983" s="197"/>
      <c r="G983" s="198"/>
      <c r="H983" s="197" t="s">
        <v>58</v>
      </c>
      <c r="I983" s="197" t="s">
        <v>2114</v>
      </c>
      <c r="J983" s="197"/>
      <c r="K983" s="198">
        <v>44214</v>
      </c>
      <c r="L983" s="197"/>
      <c r="M983" s="197"/>
      <c r="N983" s="197"/>
      <c r="O983" s="197" t="s">
        <v>3799</v>
      </c>
      <c r="P983" s="197"/>
      <c r="Q983" s="199" t="s">
        <v>3800</v>
      </c>
      <c r="R983" s="199" t="s">
        <v>73</v>
      </c>
      <c r="S983" s="197" t="s">
        <v>3635</v>
      </c>
      <c r="T983" s="197" t="s">
        <v>3801</v>
      </c>
      <c r="U983" s="197" t="s">
        <v>73</v>
      </c>
    </row>
    <row r="984" spans="3:21" ht="22.5" customHeight="1" x14ac:dyDescent="0.25">
      <c r="C984" s="196" t="s">
        <v>3802</v>
      </c>
      <c r="D984" s="197" t="s">
        <v>3803</v>
      </c>
      <c r="E984" s="197"/>
      <c r="F984" s="197"/>
      <c r="G984" s="198"/>
      <c r="H984" s="197" t="s">
        <v>2101</v>
      </c>
      <c r="I984" s="197" t="s">
        <v>2114</v>
      </c>
      <c r="J984" s="197"/>
      <c r="K984" s="198">
        <v>44222</v>
      </c>
      <c r="L984" s="197"/>
      <c r="M984" s="197" t="s">
        <v>2879</v>
      </c>
      <c r="N984" s="197"/>
      <c r="O984" s="197" t="s">
        <v>3804</v>
      </c>
      <c r="P984" s="197"/>
      <c r="Q984" s="199" t="s">
        <v>3805</v>
      </c>
      <c r="R984" s="199" t="s">
        <v>73</v>
      </c>
      <c r="S984" s="197" t="s">
        <v>3030</v>
      </c>
      <c r="T984" s="197" t="s">
        <v>3806</v>
      </c>
      <c r="U984" s="197" t="s">
        <v>73</v>
      </c>
    </row>
    <row r="985" spans="3:21" ht="22.5" customHeight="1" x14ac:dyDescent="0.25">
      <c r="C985" s="196" t="s">
        <v>3807</v>
      </c>
      <c r="D985" s="197" t="s">
        <v>3808</v>
      </c>
      <c r="E985" s="197"/>
      <c r="F985" s="197"/>
      <c r="G985" s="198"/>
      <c r="H985" s="197" t="s">
        <v>2101</v>
      </c>
      <c r="I985" s="197" t="s">
        <v>2114</v>
      </c>
      <c r="J985" s="197"/>
      <c r="K985" s="198">
        <v>44222</v>
      </c>
      <c r="L985" s="197"/>
      <c r="M985" s="197" t="s">
        <v>2879</v>
      </c>
      <c r="N985" s="197"/>
      <c r="O985" s="197" t="s">
        <v>3809</v>
      </c>
      <c r="P985" s="197"/>
      <c r="Q985" s="199" t="s">
        <v>2472</v>
      </c>
      <c r="R985" s="199" t="s">
        <v>73</v>
      </c>
      <c r="S985" s="197" t="s">
        <v>3635</v>
      </c>
      <c r="T985" s="197" t="s">
        <v>3774</v>
      </c>
      <c r="U985" s="197" t="s">
        <v>73</v>
      </c>
    </row>
    <row r="986" spans="3:21" ht="22.5" customHeight="1" x14ac:dyDescent="0.25">
      <c r="C986" s="196" t="s">
        <v>3810</v>
      </c>
      <c r="D986" s="197" t="s">
        <v>3811</v>
      </c>
      <c r="E986" s="197"/>
      <c r="F986" s="197"/>
      <c r="G986" s="198"/>
      <c r="H986" s="197" t="s">
        <v>58</v>
      </c>
      <c r="I986" s="197" t="s">
        <v>2114</v>
      </c>
      <c r="J986" s="197"/>
      <c r="K986" s="198">
        <v>44242</v>
      </c>
      <c r="L986" s="197"/>
      <c r="M986" s="197"/>
      <c r="N986" s="197"/>
      <c r="O986" s="197" t="s">
        <v>3812</v>
      </c>
      <c r="P986" s="197"/>
      <c r="Q986" s="199" t="s">
        <v>3813</v>
      </c>
      <c r="R986" s="199" t="s">
        <v>73</v>
      </c>
      <c r="S986" s="197" t="s">
        <v>2884</v>
      </c>
      <c r="T986" s="197" t="s">
        <v>3814</v>
      </c>
      <c r="U986" s="197" t="s">
        <v>73</v>
      </c>
    </row>
    <row r="987" spans="3:21" ht="22.5" customHeight="1" x14ac:dyDescent="0.25">
      <c r="C987" s="196" t="s">
        <v>3815</v>
      </c>
      <c r="D987" s="197" t="s">
        <v>3816</v>
      </c>
      <c r="E987" s="197"/>
      <c r="F987" s="197"/>
      <c r="G987" s="198"/>
      <c r="H987" s="197" t="s">
        <v>2101</v>
      </c>
      <c r="I987" s="197" t="s">
        <v>2114</v>
      </c>
      <c r="J987" s="197"/>
      <c r="K987" s="198">
        <v>44214</v>
      </c>
      <c r="L987" s="197"/>
      <c r="M987" s="197" t="s">
        <v>2879</v>
      </c>
      <c r="N987" s="197"/>
      <c r="O987" s="197" t="s">
        <v>3817</v>
      </c>
      <c r="P987" s="197"/>
      <c r="Q987" s="199" t="s">
        <v>3818</v>
      </c>
      <c r="R987" s="199" t="s">
        <v>73</v>
      </c>
      <c r="S987" s="197" t="s">
        <v>3023</v>
      </c>
      <c r="T987" s="197" t="s">
        <v>3819</v>
      </c>
      <c r="U987" s="197" t="s">
        <v>73</v>
      </c>
    </row>
    <row r="988" spans="3:21" ht="22.5" customHeight="1" x14ac:dyDescent="0.25">
      <c r="C988" s="196" t="s">
        <v>3820</v>
      </c>
      <c r="D988" s="197" t="s">
        <v>3821</v>
      </c>
      <c r="E988" s="197"/>
      <c r="F988" s="197"/>
      <c r="G988" s="198"/>
      <c r="H988" s="197" t="s">
        <v>2101</v>
      </c>
      <c r="I988" s="197" t="s">
        <v>2114</v>
      </c>
      <c r="J988" s="197"/>
      <c r="K988" s="198">
        <v>44210</v>
      </c>
      <c r="L988" s="197"/>
      <c r="M988" s="197" t="s">
        <v>2879</v>
      </c>
      <c r="N988" s="197"/>
      <c r="O988" s="197" t="s">
        <v>3822</v>
      </c>
      <c r="P988" s="197"/>
      <c r="Q988" s="199" t="s">
        <v>3823</v>
      </c>
      <c r="R988" s="199" t="s">
        <v>73</v>
      </c>
      <c r="S988" s="197"/>
      <c r="T988" s="197" t="s">
        <v>3824</v>
      </c>
      <c r="U988" s="197" t="s">
        <v>73</v>
      </c>
    </row>
    <row r="989" spans="3:21" ht="22.5" customHeight="1" x14ac:dyDescent="0.25">
      <c r="C989" s="196" t="s">
        <v>3825</v>
      </c>
      <c r="D989" s="197" t="s">
        <v>3826</v>
      </c>
      <c r="E989" s="197"/>
      <c r="F989" s="197"/>
      <c r="G989" s="198"/>
      <c r="H989" s="197" t="s">
        <v>58</v>
      </c>
      <c r="I989" s="197" t="s">
        <v>2114</v>
      </c>
      <c r="J989" s="197"/>
      <c r="K989" s="198">
        <v>44211</v>
      </c>
      <c r="L989" s="197"/>
      <c r="M989" s="197" t="s">
        <v>3027</v>
      </c>
      <c r="N989" s="197"/>
      <c r="O989" s="197" t="s">
        <v>3827</v>
      </c>
      <c r="P989" s="197"/>
      <c r="Q989" s="199" t="s">
        <v>3328</v>
      </c>
      <c r="R989" s="199" t="s">
        <v>73</v>
      </c>
      <c r="S989" s="197"/>
      <c r="T989" s="197"/>
      <c r="U989" s="197" t="s">
        <v>73</v>
      </c>
    </row>
    <row r="990" spans="3:21" ht="22.5" customHeight="1" x14ac:dyDescent="0.25">
      <c r="C990" s="196" t="s">
        <v>3828</v>
      </c>
      <c r="D990" s="197" t="s">
        <v>3829</v>
      </c>
      <c r="E990" s="197"/>
      <c r="F990" s="197"/>
      <c r="G990" s="198"/>
      <c r="H990" s="197" t="s">
        <v>58</v>
      </c>
      <c r="I990" s="197" t="s">
        <v>2114</v>
      </c>
      <c r="J990" s="197"/>
      <c r="K990" s="198">
        <v>44211</v>
      </c>
      <c r="L990" s="197"/>
      <c r="M990" s="197" t="s">
        <v>2879</v>
      </c>
      <c r="N990" s="197"/>
      <c r="O990" s="197" t="s">
        <v>3752</v>
      </c>
      <c r="P990" s="197"/>
      <c r="Q990" s="199" t="s">
        <v>3753</v>
      </c>
      <c r="R990" s="199" t="s">
        <v>73</v>
      </c>
      <c r="S990" s="197"/>
      <c r="T990" s="197" t="s">
        <v>3754</v>
      </c>
      <c r="U990" s="197" t="s">
        <v>73</v>
      </c>
    </row>
    <row r="991" spans="3:21" ht="22.5" customHeight="1" x14ac:dyDescent="0.25">
      <c r="C991" s="196" t="s">
        <v>3830</v>
      </c>
      <c r="D991" s="197" t="s">
        <v>3831</v>
      </c>
      <c r="E991" s="197"/>
      <c r="F991" s="197"/>
      <c r="G991" s="198"/>
      <c r="H991" s="197" t="s">
        <v>58</v>
      </c>
      <c r="I991" s="197" t="s">
        <v>2115</v>
      </c>
      <c r="J991" s="197"/>
      <c r="K991" s="198">
        <v>44222</v>
      </c>
      <c r="L991" s="197"/>
      <c r="M991" s="197"/>
      <c r="N991" s="197"/>
      <c r="O991" s="197" t="s">
        <v>3832</v>
      </c>
      <c r="P991" s="197"/>
      <c r="Q991" s="199" t="s">
        <v>3833</v>
      </c>
      <c r="R991" s="199" t="s">
        <v>73</v>
      </c>
      <c r="S991" s="197"/>
      <c r="T991" s="197" t="s">
        <v>3834</v>
      </c>
      <c r="U991" s="197" t="s">
        <v>73</v>
      </c>
    </row>
    <row r="992" spans="3:21" ht="22.5" customHeight="1" x14ac:dyDescent="0.25">
      <c r="C992" s="196" t="s">
        <v>3835</v>
      </c>
      <c r="D992" s="197" t="s">
        <v>3836</v>
      </c>
      <c r="E992" s="197"/>
      <c r="F992" s="197"/>
      <c r="G992" s="198"/>
      <c r="H992" s="197" t="s">
        <v>58</v>
      </c>
      <c r="I992" s="197" t="s">
        <v>2115</v>
      </c>
      <c r="J992" s="197"/>
      <c r="K992" s="198">
        <v>44222</v>
      </c>
      <c r="L992" s="197"/>
      <c r="M992" s="197"/>
      <c r="N992" s="197"/>
      <c r="O992" s="197" t="s">
        <v>3809</v>
      </c>
      <c r="P992" s="197"/>
      <c r="Q992" s="199" t="s">
        <v>2472</v>
      </c>
      <c r="R992" s="199" t="s">
        <v>73</v>
      </c>
      <c r="S992" s="197" t="s">
        <v>3635</v>
      </c>
      <c r="T992" s="197" t="s">
        <v>3774</v>
      </c>
      <c r="U992" s="197" t="s">
        <v>73</v>
      </c>
    </row>
    <row r="993" spans="3:21" ht="22.5" customHeight="1" x14ac:dyDescent="0.25">
      <c r="C993" s="196" t="s">
        <v>3837</v>
      </c>
      <c r="D993" s="197" t="s">
        <v>3838</v>
      </c>
      <c r="E993" s="197"/>
      <c r="F993" s="197"/>
      <c r="G993" s="198"/>
      <c r="H993" s="197" t="s">
        <v>2101</v>
      </c>
      <c r="I993" s="197" t="s">
        <v>2115</v>
      </c>
      <c r="J993" s="197"/>
      <c r="K993" s="198">
        <v>44222</v>
      </c>
      <c r="L993" s="197"/>
      <c r="M993" s="197" t="s">
        <v>2879</v>
      </c>
      <c r="N993" s="197"/>
      <c r="O993" s="197" t="s">
        <v>3839</v>
      </c>
      <c r="P993" s="197" t="s">
        <v>3840</v>
      </c>
      <c r="Q993" s="199" t="s">
        <v>3841</v>
      </c>
      <c r="R993" s="199" t="s">
        <v>73</v>
      </c>
      <c r="S993" s="197" t="s">
        <v>3309</v>
      </c>
      <c r="T993" s="197" t="s">
        <v>3842</v>
      </c>
      <c r="U993" s="197" t="s">
        <v>73</v>
      </c>
    </row>
    <row r="994" spans="3:21" ht="22.5" customHeight="1" x14ac:dyDescent="0.25">
      <c r="C994" s="196" t="s">
        <v>3843</v>
      </c>
      <c r="D994" s="197" t="s">
        <v>3844</v>
      </c>
      <c r="E994" s="197"/>
      <c r="F994" s="197"/>
      <c r="G994" s="198"/>
      <c r="H994" s="197" t="s">
        <v>2101</v>
      </c>
      <c r="I994" s="197" t="s">
        <v>2115</v>
      </c>
      <c r="J994" s="197"/>
      <c r="K994" s="198">
        <v>44222</v>
      </c>
      <c r="L994" s="197"/>
      <c r="M994" s="197"/>
      <c r="N994" s="197"/>
      <c r="O994" s="197" t="s">
        <v>3845</v>
      </c>
      <c r="P994" s="197" t="s">
        <v>3846</v>
      </c>
      <c r="Q994" s="199" t="s">
        <v>3847</v>
      </c>
      <c r="R994" s="199" t="s">
        <v>73</v>
      </c>
      <c r="S994" s="197"/>
      <c r="T994" s="197" t="s">
        <v>3848</v>
      </c>
      <c r="U994" s="197" t="s">
        <v>73</v>
      </c>
    </row>
    <row r="995" spans="3:21" ht="22.5" customHeight="1" x14ac:dyDescent="0.25">
      <c r="C995" s="196" t="s">
        <v>3849</v>
      </c>
      <c r="D995" s="197" t="s">
        <v>3850</v>
      </c>
      <c r="E995" s="197"/>
      <c r="F995" s="197"/>
      <c r="G995" s="198"/>
      <c r="H995" s="197" t="s">
        <v>2101</v>
      </c>
      <c r="I995" s="197" t="s">
        <v>2117</v>
      </c>
      <c r="J995" s="197"/>
      <c r="K995" s="198">
        <v>44222</v>
      </c>
      <c r="L995" s="197"/>
      <c r="M995" s="197" t="s">
        <v>2879</v>
      </c>
      <c r="N995" s="197"/>
      <c r="O995" s="197" t="s">
        <v>3784</v>
      </c>
      <c r="P995" s="197" t="s">
        <v>3851</v>
      </c>
      <c r="Q995" s="199" t="s">
        <v>3786</v>
      </c>
      <c r="R995" s="199" t="s">
        <v>73</v>
      </c>
      <c r="S995" s="197" t="s">
        <v>3696</v>
      </c>
      <c r="T995" s="197" t="s">
        <v>3787</v>
      </c>
      <c r="U995" s="197" t="s">
        <v>73</v>
      </c>
    </row>
    <row r="996" spans="3:21" ht="22.5" customHeight="1" x14ac:dyDescent="0.25">
      <c r="C996" s="196" t="s">
        <v>3852</v>
      </c>
      <c r="D996" s="197" t="s">
        <v>3853</v>
      </c>
      <c r="E996" s="197"/>
      <c r="F996" s="197"/>
      <c r="G996" s="198"/>
      <c r="H996" s="197" t="s">
        <v>58</v>
      </c>
      <c r="I996" s="197" t="s">
        <v>2117</v>
      </c>
      <c r="J996" s="197"/>
      <c r="K996" s="198">
        <v>44229</v>
      </c>
      <c r="L996" s="197"/>
      <c r="M996" s="197" t="s">
        <v>2879</v>
      </c>
      <c r="N996" s="197"/>
      <c r="O996" s="197" t="s">
        <v>3854</v>
      </c>
      <c r="P996" s="197"/>
      <c r="Q996" s="199" t="s">
        <v>2797</v>
      </c>
      <c r="R996" s="199" t="s">
        <v>73</v>
      </c>
      <c r="S996" s="197" t="s">
        <v>3855</v>
      </c>
      <c r="T996" s="197" t="s">
        <v>3856</v>
      </c>
      <c r="U996" s="197" t="s">
        <v>73</v>
      </c>
    </row>
    <row r="997" spans="3:21" ht="22.5" customHeight="1" x14ac:dyDescent="0.25">
      <c r="C997" s="196" t="s">
        <v>3857</v>
      </c>
      <c r="D997" s="197" t="s">
        <v>3858</v>
      </c>
      <c r="E997" s="197"/>
      <c r="F997" s="197"/>
      <c r="G997" s="198"/>
      <c r="H997" s="197" t="s">
        <v>58</v>
      </c>
      <c r="I997" s="197" t="s">
        <v>2117</v>
      </c>
      <c r="J997" s="197"/>
      <c r="K997" s="198">
        <v>44229</v>
      </c>
      <c r="L997" s="197"/>
      <c r="M997" s="197" t="s">
        <v>2879</v>
      </c>
      <c r="N997" s="197"/>
      <c r="O997" s="197" t="s">
        <v>3859</v>
      </c>
      <c r="P997" s="197"/>
      <c r="Q997" s="199" t="s">
        <v>3860</v>
      </c>
      <c r="R997" s="199" t="s">
        <v>73</v>
      </c>
      <c r="S997" s="197" t="s">
        <v>2884</v>
      </c>
      <c r="T997" s="197" t="s">
        <v>3861</v>
      </c>
      <c r="U997" s="197" t="s">
        <v>73</v>
      </c>
    </row>
    <row r="998" spans="3:21" ht="22.5" customHeight="1" x14ac:dyDescent="0.25">
      <c r="C998" s="196" t="s">
        <v>3862</v>
      </c>
      <c r="D998" s="197" t="s">
        <v>3863</v>
      </c>
      <c r="E998" s="197"/>
      <c r="F998" s="197"/>
      <c r="G998" s="198"/>
      <c r="H998" s="197" t="s">
        <v>58</v>
      </c>
      <c r="I998" s="197" t="s">
        <v>2117</v>
      </c>
      <c r="J998" s="197"/>
      <c r="K998" s="198">
        <v>44214</v>
      </c>
      <c r="L998" s="197"/>
      <c r="M998" s="197" t="s">
        <v>3027</v>
      </c>
      <c r="N998" s="197"/>
      <c r="O998" s="197" t="s">
        <v>3827</v>
      </c>
      <c r="P998" s="197"/>
      <c r="Q998" s="199" t="s">
        <v>3328</v>
      </c>
      <c r="R998" s="199" t="s">
        <v>73</v>
      </c>
      <c r="S998" s="197"/>
      <c r="T998" s="197"/>
      <c r="U998" s="197" t="s">
        <v>73</v>
      </c>
    </row>
    <row r="999" spans="3:21" ht="22.5" customHeight="1" x14ac:dyDescent="0.25">
      <c r="C999" s="196" t="s">
        <v>3864</v>
      </c>
      <c r="D999" s="197" t="s">
        <v>3865</v>
      </c>
      <c r="E999" s="197"/>
      <c r="F999" s="197"/>
      <c r="G999" s="198"/>
      <c r="H999" s="197" t="s">
        <v>2101</v>
      </c>
      <c r="I999" s="197" t="s">
        <v>2117</v>
      </c>
      <c r="J999" s="197"/>
      <c r="K999" s="198">
        <v>44223</v>
      </c>
      <c r="L999" s="197"/>
      <c r="M999" s="197" t="s">
        <v>3027</v>
      </c>
      <c r="N999" s="197"/>
      <c r="O999" s="197" t="s">
        <v>3866</v>
      </c>
      <c r="P999" s="197"/>
      <c r="Q999" s="199" t="s">
        <v>3867</v>
      </c>
      <c r="R999" s="199" t="s">
        <v>73</v>
      </c>
      <c r="S999" s="197"/>
      <c r="T999" s="197" t="s">
        <v>3868</v>
      </c>
      <c r="U999" s="197" t="s">
        <v>73</v>
      </c>
    </row>
    <row r="1000" spans="3:21" ht="22.5" customHeight="1" x14ac:dyDescent="0.25">
      <c r="C1000" s="196" t="s">
        <v>3869</v>
      </c>
      <c r="D1000" s="197" t="s">
        <v>3870</v>
      </c>
      <c r="E1000" s="197"/>
      <c r="F1000" s="197"/>
      <c r="G1000" s="198"/>
      <c r="H1000" s="197" t="s">
        <v>58</v>
      </c>
      <c r="I1000" s="197" t="s">
        <v>2120</v>
      </c>
      <c r="J1000" s="197"/>
      <c r="K1000" s="198">
        <v>44211</v>
      </c>
      <c r="L1000" s="197"/>
      <c r="M1000" s="197" t="s">
        <v>2879</v>
      </c>
      <c r="N1000" s="197"/>
      <c r="O1000" s="197" t="s">
        <v>3871</v>
      </c>
      <c r="P1000" s="197" t="s">
        <v>3872</v>
      </c>
      <c r="Q1000" s="199" t="s">
        <v>3731</v>
      </c>
      <c r="R1000" s="199" t="s">
        <v>73</v>
      </c>
      <c r="S1000" s="197" t="s">
        <v>3635</v>
      </c>
      <c r="T1000" s="197"/>
      <c r="U1000" s="197" t="s">
        <v>73</v>
      </c>
    </row>
    <row r="1001" spans="3:21" ht="22.5" customHeight="1" x14ac:dyDescent="0.25">
      <c r="C1001" s="196" t="s">
        <v>3873</v>
      </c>
      <c r="D1001" s="197" t="s">
        <v>3874</v>
      </c>
      <c r="E1001" s="197"/>
      <c r="F1001" s="197"/>
      <c r="G1001" s="198"/>
      <c r="H1001" s="197" t="s">
        <v>58</v>
      </c>
      <c r="I1001" s="197" t="s">
        <v>2120</v>
      </c>
      <c r="J1001" s="197"/>
      <c r="K1001" s="198">
        <v>44198</v>
      </c>
      <c r="L1001" s="197"/>
      <c r="M1001" s="197" t="s">
        <v>2879</v>
      </c>
      <c r="N1001" s="197"/>
      <c r="O1001" s="197" t="s">
        <v>3875</v>
      </c>
      <c r="P1001" s="197"/>
      <c r="Q1001" s="199" t="s">
        <v>3876</v>
      </c>
      <c r="R1001" s="199" t="s">
        <v>73</v>
      </c>
      <c r="S1001" s="197"/>
      <c r="T1001" s="197" t="s">
        <v>3877</v>
      </c>
      <c r="U1001" s="197" t="s">
        <v>73</v>
      </c>
    </row>
    <row r="1002" spans="3:21" ht="22.5" customHeight="1" x14ac:dyDescent="0.25">
      <c r="C1002" s="196" t="s">
        <v>3878</v>
      </c>
      <c r="D1002" s="197" t="s">
        <v>3879</v>
      </c>
      <c r="E1002" s="197"/>
      <c r="F1002" s="197"/>
      <c r="G1002" s="198"/>
      <c r="H1002" s="197" t="s">
        <v>58</v>
      </c>
      <c r="I1002" s="197" t="s">
        <v>2120</v>
      </c>
      <c r="J1002" s="197"/>
      <c r="K1002" s="198">
        <v>44217</v>
      </c>
      <c r="L1002" s="197"/>
      <c r="M1002" s="197" t="s">
        <v>2879</v>
      </c>
      <c r="N1002" s="197"/>
      <c r="O1002" s="197" t="s">
        <v>3880</v>
      </c>
      <c r="P1002" s="197"/>
      <c r="Q1002" s="199" t="s">
        <v>3881</v>
      </c>
      <c r="R1002" s="199" t="s">
        <v>73</v>
      </c>
      <c r="S1002" s="197" t="s">
        <v>3635</v>
      </c>
      <c r="T1002" s="197"/>
      <c r="U1002" s="197" t="s">
        <v>73</v>
      </c>
    </row>
    <row r="1003" spans="3:21" ht="22.5" customHeight="1" x14ac:dyDescent="0.25">
      <c r="C1003" s="196" t="s">
        <v>3882</v>
      </c>
      <c r="D1003" s="197" t="s">
        <v>3883</v>
      </c>
      <c r="E1003" s="197"/>
      <c r="F1003" s="197"/>
      <c r="G1003" s="198"/>
      <c r="H1003" s="197" t="s">
        <v>58</v>
      </c>
      <c r="I1003" s="197" t="s">
        <v>2120</v>
      </c>
      <c r="J1003" s="197"/>
      <c r="K1003" s="198">
        <v>44214</v>
      </c>
      <c r="L1003" s="197"/>
      <c r="M1003" s="197" t="s">
        <v>3884</v>
      </c>
      <c r="N1003" s="197"/>
      <c r="O1003" s="197" t="s">
        <v>3885</v>
      </c>
      <c r="P1003" s="197"/>
      <c r="Q1003" s="199" t="s">
        <v>3818</v>
      </c>
      <c r="R1003" s="199" t="s">
        <v>73</v>
      </c>
      <c r="S1003" s="197" t="s">
        <v>3023</v>
      </c>
      <c r="T1003" s="197" t="s">
        <v>3819</v>
      </c>
      <c r="U1003" s="197" t="s">
        <v>73</v>
      </c>
    </row>
    <row r="1004" spans="3:21" ht="22.5" customHeight="1" x14ac:dyDescent="0.25">
      <c r="C1004" s="196" t="s">
        <v>3886</v>
      </c>
      <c r="D1004" s="197" t="s">
        <v>3887</v>
      </c>
      <c r="E1004" s="197"/>
      <c r="F1004" s="197"/>
      <c r="G1004" s="198"/>
      <c r="H1004" s="197" t="s">
        <v>2101</v>
      </c>
      <c r="I1004" s="197" t="s">
        <v>2120</v>
      </c>
      <c r="J1004" s="197"/>
      <c r="K1004" s="198">
        <v>44222</v>
      </c>
      <c r="L1004" s="197"/>
      <c r="M1004" s="197" t="s">
        <v>2879</v>
      </c>
      <c r="N1004" s="197"/>
      <c r="O1004" s="197" t="s">
        <v>3888</v>
      </c>
      <c r="P1004" s="197"/>
      <c r="Q1004" s="199" t="s">
        <v>3889</v>
      </c>
      <c r="R1004" s="199" t="s">
        <v>73</v>
      </c>
      <c r="S1004" s="197" t="s">
        <v>3696</v>
      </c>
      <c r="T1004" s="197" t="s">
        <v>3890</v>
      </c>
      <c r="U1004" s="197" t="s">
        <v>73</v>
      </c>
    </row>
    <row r="1005" spans="3:21" ht="22.5" customHeight="1" x14ac:dyDescent="0.25">
      <c r="C1005" s="196" t="s">
        <v>3891</v>
      </c>
      <c r="D1005" s="197" t="s">
        <v>3892</v>
      </c>
      <c r="E1005" s="197"/>
      <c r="F1005" s="197"/>
      <c r="G1005" s="198"/>
      <c r="H1005" s="197" t="s">
        <v>58</v>
      </c>
      <c r="I1005" s="197" t="s">
        <v>2120</v>
      </c>
      <c r="J1005" s="197"/>
      <c r="K1005" s="198">
        <v>44222</v>
      </c>
      <c r="L1005" s="197"/>
      <c r="M1005" s="197" t="s">
        <v>3027</v>
      </c>
      <c r="N1005" s="197"/>
      <c r="O1005" s="197" t="s">
        <v>3866</v>
      </c>
      <c r="P1005" s="197"/>
      <c r="Q1005" s="199" t="s">
        <v>3867</v>
      </c>
      <c r="R1005" s="199" t="s">
        <v>73</v>
      </c>
      <c r="S1005" s="197"/>
      <c r="T1005" s="197" t="s">
        <v>3868</v>
      </c>
      <c r="U1005" s="197" t="s">
        <v>73</v>
      </c>
    </row>
    <row r="1006" spans="3:21" ht="22.5" customHeight="1" x14ac:dyDescent="0.25">
      <c r="C1006" s="196" t="s">
        <v>3893</v>
      </c>
      <c r="D1006" s="197" t="s">
        <v>3894</v>
      </c>
      <c r="E1006" s="197"/>
      <c r="F1006" s="197"/>
      <c r="G1006" s="198"/>
      <c r="H1006" s="197" t="s">
        <v>58</v>
      </c>
      <c r="I1006" s="197" t="s">
        <v>2120</v>
      </c>
      <c r="J1006" s="197"/>
      <c r="K1006" s="198">
        <v>44222</v>
      </c>
      <c r="L1006" s="197"/>
      <c r="M1006" s="197" t="s">
        <v>2879</v>
      </c>
      <c r="N1006" s="197"/>
      <c r="O1006" s="197" t="s">
        <v>3895</v>
      </c>
      <c r="P1006" s="197"/>
      <c r="Q1006" s="199" t="s">
        <v>3896</v>
      </c>
      <c r="R1006" s="199" t="s">
        <v>73</v>
      </c>
      <c r="S1006" s="197"/>
      <c r="T1006" s="197" t="s">
        <v>3897</v>
      </c>
      <c r="U1006" s="197" t="s">
        <v>73</v>
      </c>
    </row>
    <row r="1007" spans="3:21" ht="22.5" customHeight="1" x14ac:dyDescent="0.25">
      <c r="C1007" s="196" t="s">
        <v>3898</v>
      </c>
      <c r="D1007" s="197" t="s">
        <v>3899</v>
      </c>
      <c r="E1007" s="197"/>
      <c r="F1007" s="197"/>
      <c r="G1007" s="198"/>
      <c r="H1007" s="197" t="s">
        <v>2101</v>
      </c>
      <c r="I1007" s="197" t="s">
        <v>2120</v>
      </c>
      <c r="J1007" s="197"/>
      <c r="K1007" s="198">
        <v>44230</v>
      </c>
      <c r="L1007" s="197"/>
      <c r="M1007" s="197" t="s">
        <v>2879</v>
      </c>
      <c r="N1007" s="197"/>
      <c r="O1007" s="197" t="s">
        <v>3900</v>
      </c>
      <c r="P1007" s="197"/>
      <c r="Q1007" s="199" t="s">
        <v>3778</v>
      </c>
      <c r="R1007" s="199" t="s">
        <v>73</v>
      </c>
      <c r="S1007" s="197" t="s">
        <v>3023</v>
      </c>
      <c r="T1007" s="197" t="s">
        <v>3901</v>
      </c>
      <c r="U1007" s="197" t="s">
        <v>73</v>
      </c>
    </row>
    <row r="1008" spans="3:21" ht="22.5" customHeight="1" x14ac:dyDescent="0.25">
      <c r="C1008" s="196" t="s">
        <v>3905</v>
      </c>
      <c r="D1008" s="197" t="s">
        <v>3906</v>
      </c>
      <c r="E1008" s="197"/>
      <c r="F1008" s="197"/>
      <c r="G1008" s="198"/>
      <c r="H1008" s="197" t="s">
        <v>58</v>
      </c>
      <c r="I1008" s="197" t="s">
        <v>2121</v>
      </c>
      <c r="J1008" s="197"/>
      <c r="K1008" s="198">
        <v>44214</v>
      </c>
      <c r="L1008" s="197"/>
      <c r="M1008" s="197" t="s">
        <v>2879</v>
      </c>
      <c r="N1008" s="197"/>
      <c r="O1008" s="197" t="s">
        <v>3902</v>
      </c>
      <c r="P1008" s="197"/>
      <c r="Q1008" s="199" t="s">
        <v>3903</v>
      </c>
      <c r="R1008" s="199" t="s">
        <v>73</v>
      </c>
      <c r="S1008" s="197"/>
      <c r="T1008" s="197" t="s">
        <v>3904</v>
      </c>
      <c r="U1008" s="197" t="s">
        <v>73</v>
      </c>
    </row>
    <row r="1009" spans="3:21" ht="22.5" customHeight="1" x14ac:dyDescent="0.25">
      <c r="C1009" s="196" t="s">
        <v>3907</v>
      </c>
      <c r="D1009" s="197" t="s">
        <v>3908</v>
      </c>
      <c r="E1009" s="197"/>
      <c r="F1009" s="197"/>
      <c r="G1009" s="198"/>
      <c r="H1009" s="197" t="s">
        <v>58</v>
      </c>
      <c r="I1009" s="197" t="s">
        <v>2121</v>
      </c>
      <c r="J1009" s="197"/>
      <c r="K1009" s="198">
        <v>44237</v>
      </c>
      <c r="L1009" s="197"/>
      <c r="M1009" s="197" t="s">
        <v>2879</v>
      </c>
      <c r="N1009" s="197"/>
      <c r="O1009" s="197"/>
      <c r="P1009" s="197" t="s">
        <v>3909</v>
      </c>
      <c r="Q1009" s="199" t="s">
        <v>3910</v>
      </c>
      <c r="R1009" s="199" t="s">
        <v>73</v>
      </c>
      <c r="S1009" s="197"/>
      <c r="T1009" s="197" t="s">
        <v>3911</v>
      </c>
      <c r="U1009" s="197" t="s">
        <v>73</v>
      </c>
    </row>
    <row r="1010" spans="3:21" ht="22.5" customHeight="1" x14ac:dyDescent="0.25">
      <c r="C1010" s="196" t="s">
        <v>3912</v>
      </c>
      <c r="D1010" s="197" t="s">
        <v>3913</v>
      </c>
      <c r="E1010" s="197"/>
      <c r="F1010" s="197"/>
      <c r="G1010" s="198"/>
      <c r="H1010" s="197" t="s">
        <v>58</v>
      </c>
      <c r="I1010" s="197" t="s">
        <v>2121</v>
      </c>
      <c r="J1010" s="197"/>
      <c r="K1010" s="198">
        <v>44216</v>
      </c>
      <c r="L1010" s="197"/>
      <c r="M1010" s="197" t="s">
        <v>2879</v>
      </c>
      <c r="N1010" s="197"/>
      <c r="O1010" s="197"/>
      <c r="P1010" s="197" t="s">
        <v>3914</v>
      </c>
      <c r="Q1010" s="199" t="s">
        <v>2218</v>
      </c>
      <c r="R1010" s="199" t="s">
        <v>73</v>
      </c>
      <c r="S1010" s="197"/>
      <c r="T1010" s="197" t="s">
        <v>3915</v>
      </c>
      <c r="U1010" s="197" t="s">
        <v>73</v>
      </c>
    </row>
    <row r="1011" spans="3:21" ht="22.5" customHeight="1" x14ac:dyDescent="0.25">
      <c r="C1011" s="196" t="s">
        <v>3916</v>
      </c>
      <c r="D1011" s="197" t="s">
        <v>3917</v>
      </c>
      <c r="E1011" s="197"/>
      <c r="F1011" s="197"/>
      <c r="G1011" s="198"/>
      <c r="H1011" s="197" t="s">
        <v>2101</v>
      </c>
      <c r="I1011" s="197" t="s">
        <v>2121</v>
      </c>
      <c r="J1011" s="197"/>
      <c r="K1011" s="198">
        <v>44230</v>
      </c>
      <c r="L1011" s="197"/>
      <c r="M1011" s="197" t="s">
        <v>2879</v>
      </c>
      <c r="N1011" s="197"/>
      <c r="O1011" s="197" t="s">
        <v>3918</v>
      </c>
      <c r="P1011" s="197" t="s">
        <v>3919</v>
      </c>
      <c r="Q1011" s="199" t="s">
        <v>3778</v>
      </c>
      <c r="R1011" s="199" t="s">
        <v>73</v>
      </c>
      <c r="S1011" s="197"/>
      <c r="T1011" s="197"/>
      <c r="U1011" s="197" t="s">
        <v>73</v>
      </c>
    </row>
    <row r="1012" spans="3:21" ht="22.5" customHeight="1" x14ac:dyDescent="0.25">
      <c r="C1012" s="196" t="s">
        <v>3920</v>
      </c>
      <c r="D1012" s="197" t="s">
        <v>3921</v>
      </c>
      <c r="E1012" s="197"/>
      <c r="F1012" s="197"/>
      <c r="G1012" s="198"/>
      <c r="H1012" s="197" t="s">
        <v>58</v>
      </c>
      <c r="I1012" s="197" t="s">
        <v>2122</v>
      </c>
      <c r="J1012" s="197"/>
      <c r="K1012" s="198">
        <v>44218</v>
      </c>
      <c r="L1012" s="197"/>
      <c r="M1012" s="197" t="s">
        <v>2879</v>
      </c>
      <c r="N1012" s="197"/>
      <c r="O1012" s="197" t="s">
        <v>3922</v>
      </c>
      <c r="P1012" s="197"/>
      <c r="Q1012" s="199" t="s">
        <v>73</v>
      </c>
      <c r="R1012" s="199" t="s">
        <v>73</v>
      </c>
      <c r="S1012" s="197" t="s">
        <v>3923</v>
      </c>
      <c r="T1012" s="197"/>
      <c r="U1012" s="197" t="s">
        <v>73</v>
      </c>
    </row>
    <row r="1013" spans="3:21" ht="22.5" customHeight="1" x14ac:dyDescent="0.25">
      <c r="C1013" s="196" t="s">
        <v>3924</v>
      </c>
      <c r="D1013" s="197" t="s">
        <v>3925</v>
      </c>
      <c r="E1013" s="197"/>
      <c r="F1013" s="197"/>
      <c r="G1013" s="198"/>
      <c r="H1013" s="197" t="s">
        <v>2101</v>
      </c>
      <c r="I1013" s="197" t="s">
        <v>2122</v>
      </c>
      <c r="J1013" s="197"/>
      <c r="K1013" s="198">
        <v>44230</v>
      </c>
      <c r="L1013" s="197"/>
      <c r="M1013" s="197" t="s">
        <v>2879</v>
      </c>
      <c r="N1013" s="197"/>
      <c r="O1013" s="197" t="s">
        <v>3854</v>
      </c>
      <c r="P1013" s="197"/>
      <c r="Q1013" s="199" t="s">
        <v>2797</v>
      </c>
      <c r="R1013" s="199" t="s">
        <v>73</v>
      </c>
      <c r="S1013" s="197"/>
      <c r="T1013" s="197" t="s">
        <v>3856</v>
      </c>
      <c r="U1013" s="197" t="s">
        <v>73</v>
      </c>
    </row>
    <row r="1014" spans="3:21" ht="22.5" customHeight="1" x14ac:dyDescent="0.25">
      <c r="C1014" s="196" t="s">
        <v>3926</v>
      </c>
      <c r="D1014" s="197" t="s">
        <v>3927</v>
      </c>
      <c r="E1014" s="197"/>
      <c r="F1014" s="197"/>
      <c r="G1014" s="198"/>
      <c r="H1014" s="197" t="s">
        <v>2101</v>
      </c>
      <c r="I1014" s="197" t="s">
        <v>2122</v>
      </c>
      <c r="J1014" s="197"/>
      <c r="K1014" s="198">
        <v>44222</v>
      </c>
      <c r="L1014" s="197"/>
      <c r="M1014" s="197" t="s">
        <v>2879</v>
      </c>
      <c r="N1014" s="197"/>
      <c r="O1014" s="197"/>
      <c r="P1014" s="197" t="s">
        <v>3928</v>
      </c>
      <c r="Q1014" s="199" t="s">
        <v>2506</v>
      </c>
      <c r="R1014" s="199" t="s">
        <v>73</v>
      </c>
      <c r="S1014" s="197" t="s">
        <v>3023</v>
      </c>
      <c r="T1014" s="197" t="s">
        <v>3929</v>
      </c>
      <c r="U1014" s="197" t="s">
        <v>73</v>
      </c>
    </row>
    <row r="1015" spans="3:21" ht="22.5" customHeight="1" x14ac:dyDescent="0.25">
      <c r="C1015" s="196" t="s">
        <v>3930</v>
      </c>
      <c r="D1015" s="197" t="s">
        <v>3931</v>
      </c>
      <c r="E1015" s="197"/>
      <c r="F1015" s="197"/>
      <c r="G1015" s="198"/>
      <c r="H1015" s="197" t="s">
        <v>58</v>
      </c>
      <c r="I1015" s="197" t="s">
        <v>2122</v>
      </c>
      <c r="J1015" s="197"/>
      <c r="K1015" s="198">
        <v>44222</v>
      </c>
      <c r="L1015" s="197"/>
      <c r="M1015" s="197" t="s">
        <v>2879</v>
      </c>
      <c r="N1015" s="197"/>
      <c r="O1015" s="197" t="s">
        <v>3932</v>
      </c>
      <c r="P1015" s="197" t="s">
        <v>3933</v>
      </c>
      <c r="Q1015" s="199" t="s">
        <v>3934</v>
      </c>
      <c r="R1015" s="199" t="s">
        <v>73</v>
      </c>
      <c r="S1015" s="197" t="s">
        <v>3023</v>
      </c>
      <c r="T1015" s="197" t="s">
        <v>3929</v>
      </c>
      <c r="U1015" s="197" t="s">
        <v>73</v>
      </c>
    </row>
    <row r="1016" spans="3:21" ht="22.5" customHeight="1" x14ac:dyDescent="0.25">
      <c r="C1016" s="196" t="s">
        <v>3935</v>
      </c>
      <c r="D1016" s="197" t="s">
        <v>3936</v>
      </c>
      <c r="E1016" s="197"/>
      <c r="F1016" s="197"/>
      <c r="G1016" s="198"/>
      <c r="H1016" s="197" t="s">
        <v>58</v>
      </c>
      <c r="I1016" s="197" t="s">
        <v>2122</v>
      </c>
      <c r="J1016" s="197"/>
      <c r="K1016" s="198">
        <v>44211</v>
      </c>
      <c r="L1016" s="197"/>
      <c r="M1016" s="197" t="s">
        <v>2879</v>
      </c>
      <c r="N1016" s="197"/>
      <c r="O1016" s="197" t="s">
        <v>3937</v>
      </c>
      <c r="P1016" s="197" t="s">
        <v>3938</v>
      </c>
      <c r="Q1016" s="199" t="s">
        <v>3939</v>
      </c>
      <c r="R1016" s="199" t="s">
        <v>73</v>
      </c>
      <c r="S1016" s="197"/>
      <c r="T1016" s="197" t="s">
        <v>3940</v>
      </c>
      <c r="U1016" s="197" t="s">
        <v>73</v>
      </c>
    </row>
    <row r="1017" spans="3:21" ht="22.5" customHeight="1" x14ac:dyDescent="0.25">
      <c r="C1017" s="196" t="s">
        <v>3941</v>
      </c>
      <c r="D1017" s="197" t="s">
        <v>3942</v>
      </c>
      <c r="E1017" s="197"/>
      <c r="F1017" s="197"/>
      <c r="G1017" s="198"/>
      <c r="H1017" s="197" t="s">
        <v>58</v>
      </c>
      <c r="I1017" s="197" t="s">
        <v>2122</v>
      </c>
      <c r="J1017" s="197"/>
      <c r="K1017" s="198">
        <v>44214</v>
      </c>
      <c r="L1017" s="197"/>
      <c r="M1017" s="197" t="s">
        <v>2879</v>
      </c>
      <c r="N1017" s="197"/>
      <c r="O1017" s="197" t="s">
        <v>3943</v>
      </c>
      <c r="P1017" s="197"/>
      <c r="Q1017" s="199" t="s">
        <v>3944</v>
      </c>
      <c r="R1017" s="199" t="s">
        <v>73</v>
      </c>
      <c r="S1017" s="197"/>
      <c r="T1017" s="197" t="s">
        <v>3945</v>
      </c>
      <c r="U1017" s="197" t="s">
        <v>73</v>
      </c>
    </row>
    <row r="1018" spans="3:21" ht="22.5" customHeight="1" x14ac:dyDescent="0.25">
      <c r="C1018" s="196" t="s">
        <v>3946</v>
      </c>
      <c r="D1018" s="197" t="s">
        <v>3947</v>
      </c>
      <c r="E1018" s="197"/>
      <c r="F1018" s="197"/>
      <c r="G1018" s="198"/>
      <c r="H1018" s="197" t="s">
        <v>58</v>
      </c>
      <c r="I1018" s="197" t="s">
        <v>2122</v>
      </c>
      <c r="J1018" s="197"/>
      <c r="K1018" s="198">
        <v>39467</v>
      </c>
      <c r="L1018" s="197"/>
      <c r="M1018" s="197" t="s">
        <v>3948</v>
      </c>
      <c r="N1018" s="197"/>
      <c r="O1018" s="197" t="s">
        <v>3949</v>
      </c>
      <c r="P1018" s="197"/>
      <c r="Q1018" s="199" t="s">
        <v>3950</v>
      </c>
      <c r="R1018" s="199" t="s">
        <v>73</v>
      </c>
      <c r="S1018" s="197" t="s">
        <v>3635</v>
      </c>
      <c r="T1018" s="197" t="s">
        <v>3951</v>
      </c>
      <c r="U1018" s="197" t="s">
        <v>73</v>
      </c>
    </row>
    <row r="1019" spans="3:21" ht="22.5" customHeight="1" x14ac:dyDescent="0.25">
      <c r="C1019" s="196" t="s">
        <v>3952</v>
      </c>
      <c r="D1019" s="197" t="s">
        <v>3953</v>
      </c>
      <c r="E1019" s="197"/>
      <c r="F1019" s="197"/>
      <c r="G1019" s="198"/>
      <c r="H1019" s="197" t="s">
        <v>58</v>
      </c>
      <c r="I1019" s="197" t="s">
        <v>2122</v>
      </c>
      <c r="J1019" s="197"/>
      <c r="K1019" s="198">
        <v>44211</v>
      </c>
      <c r="L1019" s="197"/>
      <c r="M1019" s="197"/>
      <c r="N1019" s="197"/>
      <c r="O1019" s="197" t="s">
        <v>3954</v>
      </c>
      <c r="P1019" s="197" t="s">
        <v>3955</v>
      </c>
      <c r="Q1019" s="199" t="s">
        <v>3956</v>
      </c>
      <c r="R1019" s="199" t="s">
        <v>73</v>
      </c>
      <c r="S1019" s="197" t="s">
        <v>3635</v>
      </c>
      <c r="T1019" s="197" t="s">
        <v>3957</v>
      </c>
      <c r="U1019" s="197" t="s">
        <v>73</v>
      </c>
    </row>
    <row r="1020" spans="3:21" ht="22.5" customHeight="1" x14ac:dyDescent="0.25">
      <c r="C1020" s="196" t="s">
        <v>3958</v>
      </c>
      <c r="D1020" s="197" t="s">
        <v>3959</v>
      </c>
      <c r="E1020" s="197"/>
      <c r="F1020" s="197"/>
      <c r="G1020" s="198"/>
      <c r="H1020" s="197" t="s">
        <v>2101</v>
      </c>
      <c r="I1020" s="197" t="s">
        <v>2123</v>
      </c>
      <c r="J1020" s="197"/>
      <c r="K1020" s="198">
        <v>44312</v>
      </c>
      <c r="L1020" s="197"/>
      <c r="M1020" s="197" t="s">
        <v>2879</v>
      </c>
      <c r="N1020" s="197"/>
      <c r="O1020" s="197" t="s">
        <v>3960</v>
      </c>
      <c r="P1020" s="197" t="s">
        <v>3961</v>
      </c>
      <c r="Q1020" s="199" t="s">
        <v>3962</v>
      </c>
      <c r="R1020" s="199" t="s">
        <v>73</v>
      </c>
      <c r="S1020" s="197" t="s">
        <v>2884</v>
      </c>
      <c r="T1020" s="197" t="s">
        <v>3963</v>
      </c>
      <c r="U1020" s="197" t="s">
        <v>73</v>
      </c>
    </row>
    <row r="1021" spans="3:21" ht="22.5" customHeight="1" x14ac:dyDescent="0.25">
      <c r="C1021" s="196" t="s">
        <v>3964</v>
      </c>
      <c r="D1021" s="197" t="s">
        <v>3965</v>
      </c>
      <c r="E1021" s="197"/>
      <c r="F1021" s="197"/>
      <c r="G1021" s="198"/>
      <c r="H1021" s="197" t="s">
        <v>58</v>
      </c>
      <c r="I1021" s="197" t="s">
        <v>2123</v>
      </c>
      <c r="J1021" s="197"/>
      <c r="K1021" s="198">
        <v>44230</v>
      </c>
      <c r="L1021" s="197"/>
      <c r="M1021" s="197" t="s">
        <v>2879</v>
      </c>
      <c r="N1021" s="197"/>
      <c r="O1021" s="197" t="s">
        <v>3966</v>
      </c>
      <c r="P1021" s="197"/>
      <c r="Q1021" s="199" t="s">
        <v>3778</v>
      </c>
      <c r="R1021" s="199" t="s">
        <v>73</v>
      </c>
      <c r="S1021" s="197"/>
      <c r="T1021" s="197" t="s">
        <v>3967</v>
      </c>
      <c r="U1021" s="197" t="s">
        <v>73</v>
      </c>
    </row>
    <row r="1022" spans="3:21" ht="22.5" customHeight="1" x14ac:dyDescent="0.25">
      <c r="C1022" s="196" t="s">
        <v>3968</v>
      </c>
      <c r="D1022" s="197" t="s">
        <v>3969</v>
      </c>
      <c r="E1022" s="197"/>
      <c r="F1022" s="197"/>
      <c r="G1022" s="198"/>
      <c r="H1022" s="197" t="s">
        <v>2101</v>
      </c>
      <c r="I1022" s="197" t="s">
        <v>2123</v>
      </c>
      <c r="J1022" s="197"/>
      <c r="K1022" s="198">
        <v>44472</v>
      </c>
      <c r="L1022" s="197"/>
      <c r="M1022" s="197" t="s">
        <v>2879</v>
      </c>
      <c r="N1022" s="197"/>
      <c r="O1022" s="197" t="s">
        <v>3970</v>
      </c>
      <c r="P1022" s="197"/>
      <c r="Q1022" s="199" t="s">
        <v>3971</v>
      </c>
      <c r="R1022" s="199" t="s">
        <v>73</v>
      </c>
      <c r="S1022" s="197" t="s">
        <v>3023</v>
      </c>
      <c r="T1022" s="197" t="s">
        <v>3972</v>
      </c>
      <c r="U1022" s="197" t="s">
        <v>73</v>
      </c>
    </row>
    <row r="1023" spans="3:21" ht="22.5" customHeight="1" x14ac:dyDescent="0.25">
      <c r="C1023" s="196" t="s">
        <v>3973</v>
      </c>
      <c r="D1023" s="197" t="s">
        <v>3974</v>
      </c>
      <c r="E1023" s="197"/>
      <c r="F1023" s="197"/>
      <c r="G1023" s="198"/>
      <c r="H1023" s="197" t="s">
        <v>2101</v>
      </c>
      <c r="I1023" s="197" t="s">
        <v>2123</v>
      </c>
      <c r="J1023" s="197"/>
      <c r="K1023" s="198">
        <v>44222</v>
      </c>
      <c r="L1023" s="197"/>
      <c r="M1023" s="197" t="s">
        <v>2879</v>
      </c>
      <c r="N1023" s="197"/>
      <c r="O1023" s="197" t="s">
        <v>3975</v>
      </c>
      <c r="P1023" s="197"/>
      <c r="Q1023" s="199" t="s">
        <v>3976</v>
      </c>
      <c r="R1023" s="199" t="s">
        <v>73</v>
      </c>
      <c r="S1023" s="197" t="s">
        <v>3696</v>
      </c>
      <c r="T1023" s="197"/>
      <c r="U1023" s="197" t="s">
        <v>73</v>
      </c>
    </row>
    <row r="1024" spans="3:21" ht="22.5" customHeight="1" x14ac:dyDescent="0.25">
      <c r="C1024" s="196" t="s">
        <v>3977</v>
      </c>
      <c r="D1024" s="197" t="s">
        <v>3978</v>
      </c>
      <c r="E1024" s="197"/>
      <c r="F1024" s="197"/>
      <c r="G1024" s="198"/>
      <c r="H1024" s="197" t="s">
        <v>2101</v>
      </c>
      <c r="I1024" s="197" t="s">
        <v>2123</v>
      </c>
      <c r="J1024" s="197"/>
      <c r="K1024" s="198">
        <v>44230</v>
      </c>
      <c r="L1024" s="197"/>
      <c r="M1024" s="197" t="s">
        <v>2879</v>
      </c>
      <c r="N1024" s="197"/>
      <c r="O1024" s="197" t="s">
        <v>3979</v>
      </c>
      <c r="P1024" s="197"/>
      <c r="Q1024" s="199" t="s">
        <v>3634</v>
      </c>
      <c r="R1024" s="199" t="s">
        <v>73</v>
      </c>
      <c r="S1024" s="197" t="s">
        <v>3635</v>
      </c>
      <c r="T1024" s="197" t="s">
        <v>3636</v>
      </c>
      <c r="U1024" s="197" t="s">
        <v>73</v>
      </c>
    </row>
    <row r="1025" spans="3:21" ht="22.5" customHeight="1" x14ac:dyDescent="0.25">
      <c r="C1025" s="196" t="s">
        <v>3980</v>
      </c>
      <c r="D1025" s="197" t="s">
        <v>3981</v>
      </c>
      <c r="E1025" s="197"/>
      <c r="F1025" s="197"/>
      <c r="G1025" s="198"/>
      <c r="H1025" s="197" t="s">
        <v>2101</v>
      </c>
      <c r="I1025" s="197" t="s">
        <v>2123</v>
      </c>
      <c r="J1025" s="197"/>
      <c r="K1025" s="198">
        <v>44214</v>
      </c>
      <c r="L1025" s="197"/>
      <c r="M1025" s="197" t="s">
        <v>2879</v>
      </c>
      <c r="N1025" s="197"/>
      <c r="O1025" s="197" t="s">
        <v>3982</v>
      </c>
      <c r="P1025" s="197"/>
      <c r="Q1025" s="199" t="s">
        <v>3983</v>
      </c>
      <c r="R1025" s="199" t="s">
        <v>73</v>
      </c>
      <c r="S1025" s="197"/>
      <c r="T1025" s="197" t="s">
        <v>3984</v>
      </c>
      <c r="U1025" s="197" t="s">
        <v>73</v>
      </c>
    </row>
    <row r="1026" spans="3:21" ht="22.5" customHeight="1" x14ac:dyDescent="0.25">
      <c r="C1026" s="196" t="s">
        <v>3985</v>
      </c>
      <c r="D1026" s="197" t="s">
        <v>3986</v>
      </c>
      <c r="E1026" s="197"/>
      <c r="F1026" s="197"/>
      <c r="G1026" s="198"/>
      <c r="H1026" s="197" t="s">
        <v>2101</v>
      </c>
      <c r="I1026" s="197" t="s">
        <v>2125</v>
      </c>
      <c r="J1026" s="197"/>
      <c r="K1026" s="198">
        <v>44214</v>
      </c>
      <c r="L1026" s="197"/>
      <c r="M1026" s="197" t="s">
        <v>2879</v>
      </c>
      <c r="N1026" s="197"/>
      <c r="O1026" s="197" t="s">
        <v>3987</v>
      </c>
      <c r="P1026" s="197"/>
      <c r="Q1026" s="199" t="s">
        <v>3778</v>
      </c>
      <c r="R1026" s="199" t="s">
        <v>73</v>
      </c>
      <c r="S1026" s="197"/>
      <c r="T1026" s="197"/>
      <c r="U1026" s="197" t="s">
        <v>73</v>
      </c>
    </row>
    <row r="1027" spans="3:21" ht="22.5" customHeight="1" x14ac:dyDescent="0.25">
      <c r="C1027" s="196" t="s">
        <v>3988</v>
      </c>
      <c r="D1027" s="197" t="s">
        <v>3989</v>
      </c>
      <c r="E1027" s="197"/>
      <c r="F1027" s="197"/>
      <c r="G1027" s="198"/>
      <c r="H1027" s="197" t="s">
        <v>2101</v>
      </c>
      <c r="I1027" s="197" t="s">
        <v>2125</v>
      </c>
      <c r="J1027" s="197"/>
      <c r="K1027" s="198">
        <v>44216</v>
      </c>
      <c r="L1027" s="197"/>
      <c r="M1027" s="197" t="s">
        <v>2879</v>
      </c>
      <c r="N1027" s="197"/>
      <c r="O1027" s="197" t="s">
        <v>3990</v>
      </c>
      <c r="P1027" s="197" t="s">
        <v>3991</v>
      </c>
      <c r="Q1027" s="199" t="s">
        <v>3992</v>
      </c>
      <c r="R1027" s="199" t="s">
        <v>73</v>
      </c>
      <c r="S1027" s="197"/>
      <c r="T1027" s="197" t="s">
        <v>3993</v>
      </c>
      <c r="U1027" s="197" t="s">
        <v>73</v>
      </c>
    </row>
    <row r="1028" spans="3:21" ht="22.5" customHeight="1" x14ac:dyDescent="0.25">
      <c r="C1028" s="196" t="s">
        <v>3994</v>
      </c>
      <c r="D1028" s="197" t="s">
        <v>3995</v>
      </c>
      <c r="E1028" s="197"/>
      <c r="F1028" s="197"/>
      <c r="G1028" s="198"/>
      <c r="H1028" s="197" t="s">
        <v>58</v>
      </c>
      <c r="I1028" s="197" t="s">
        <v>2125</v>
      </c>
      <c r="J1028" s="197"/>
      <c r="K1028" s="198">
        <v>44229</v>
      </c>
      <c r="L1028" s="197"/>
      <c r="M1028" s="197" t="s">
        <v>2879</v>
      </c>
      <c r="N1028" s="197"/>
      <c r="O1028" s="197" t="s">
        <v>3996</v>
      </c>
      <c r="P1028" s="197"/>
      <c r="Q1028" s="199" t="s">
        <v>3997</v>
      </c>
      <c r="R1028" s="199" t="s">
        <v>73</v>
      </c>
      <c r="S1028" s="197"/>
      <c r="T1028" s="197" t="s">
        <v>3998</v>
      </c>
      <c r="U1028" s="197" t="s">
        <v>73</v>
      </c>
    </row>
    <row r="1029" spans="3:21" ht="22.5" customHeight="1" x14ac:dyDescent="0.25">
      <c r="C1029" s="196" t="s">
        <v>3999</v>
      </c>
      <c r="D1029" s="197" t="s">
        <v>4000</v>
      </c>
      <c r="E1029" s="197"/>
      <c r="F1029" s="197"/>
      <c r="G1029" s="198"/>
      <c r="H1029" s="197" t="s">
        <v>58</v>
      </c>
      <c r="I1029" s="197" t="s">
        <v>2125</v>
      </c>
      <c r="J1029" s="197"/>
      <c r="K1029" s="198">
        <v>44222</v>
      </c>
      <c r="L1029" s="197"/>
      <c r="M1029" s="197" t="s">
        <v>2879</v>
      </c>
      <c r="N1029" s="197"/>
      <c r="O1029" s="197" t="s">
        <v>4001</v>
      </c>
      <c r="P1029" s="197"/>
      <c r="Q1029" s="199" t="s">
        <v>4002</v>
      </c>
      <c r="R1029" s="199" t="s">
        <v>73</v>
      </c>
      <c r="S1029" s="197" t="s">
        <v>3635</v>
      </c>
      <c r="T1029" s="197" t="s">
        <v>4003</v>
      </c>
      <c r="U1029" s="197" t="s">
        <v>73</v>
      </c>
    </row>
    <row r="1030" spans="3:21" ht="22.5" customHeight="1" x14ac:dyDescent="0.25">
      <c r="C1030" s="196" t="s">
        <v>4004</v>
      </c>
      <c r="D1030" s="197" t="s">
        <v>4005</v>
      </c>
      <c r="E1030" s="197"/>
      <c r="F1030" s="197"/>
      <c r="G1030" s="198"/>
      <c r="H1030" s="197" t="s">
        <v>2101</v>
      </c>
      <c r="I1030" s="197" t="s">
        <v>2125</v>
      </c>
      <c r="J1030" s="197"/>
      <c r="K1030" s="198">
        <v>44222</v>
      </c>
      <c r="L1030" s="197"/>
      <c r="M1030" s="197" t="s">
        <v>2879</v>
      </c>
      <c r="N1030" s="197"/>
      <c r="O1030" s="197" t="s">
        <v>4006</v>
      </c>
      <c r="P1030" s="197"/>
      <c r="Q1030" s="199" t="s">
        <v>4007</v>
      </c>
      <c r="R1030" s="199" t="s">
        <v>73</v>
      </c>
      <c r="S1030" s="197" t="s">
        <v>3635</v>
      </c>
      <c r="T1030" s="197"/>
      <c r="U1030" s="197" t="s">
        <v>73</v>
      </c>
    </row>
    <row r="1031" spans="3:21" ht="22.5" customHeight="1" x14ac:dyDescent="0.25">
      <c r="C1031" s="196" t="s">
        <v>4008</v>
      </c>
      <c r="D1031" s="197" t="s">
        <v>4009</v>
      </c>
      <c r="E1031" s="197"/>
      <c r="F1031" s="197"/>
      <c r="G1031" s="198"/>
      <c r="H1031" s="197" t="s">
        <v>2101</v>
      </c>
      <c r="I1031" s="197" t="s">
        <v>2125</v>
      </c>
      <c r="J1031" s="197"/>
      <c r="K1031" s="198">
        <v>44215</v>
      </c>
      <c r="L1031" s="197"/>
      <c r="M1031" s="197" t="s">
        <v>2879</v>
      </c>
      <c r="N1031" s="197"/>
      <c r="O1031" s="197" t="s">
        <v>4010</v>
      </c>
      <c r="P1031" s="197"/>
      <c r="Q1031" s="199" t="s">
        <v>2650</v>
      </c>
      <c r="R1031" s="199" t="s">
        <v>73</v>
      </c>
      <c r="S1031" s="197"/>
      <c r="T1031" s="197" t="s">
        <v>3568</v>
      </c>
      <c r="U1031" s="197" t="s">
        <v>73</v>
      </c>
    </row>
    <row r="1032" spans="3:21" ht="22.5" customHeight="1" x14ac:dyDescent="0.25">
      <c r="C1032" s="196" t="s">
        <v>4011</v>
      </c>
      <c r="D1032" s="197" t="s">
        <v>4012</v>
      </c>
      <c r="E1032" s="197"/>
      <c r="F1032" s="197"/>
      <c r="G1032" s="198"/>
      <c r="H1032" s="197" t="s">
        <v>2101</v>
      </c>
      <c r="I1032" s="197" t="s">
        <v>2126</v>
      </c>
      <c r="J1032" s="197"/>
      <c r="K1032" s="198">
        <v>44228</v>
      </c>
      <c r="L1032" s="197"/>
      <c r="M1032" s="197" t="s">
        <v>2879</v>
      </c>
      <c r="N1032" s="197"/>
      <c r="O1032" s="197" t="s">
        <v>4013</v>
      </c>
      <c r="P1032" s="197"/>
      <c r="Q1032" s="199" t="s">
        <v>4014</v>
      </c>
      <c r="R1032" s="199" t="s">
        <v>73</v>
      </c>
      <c r="S1032" s="197"/>
      <c r="T1032" s="197" t="s">
        <v>4015</v>
      </c>
      <c r="U1032" s="197" t="s">
        <v>73</v>
      </c>
    </row>
    <row r="1033" spans="3:21" ht="22.5" customHeight="1" x14ac:dyDescent="0.25">
      <c r="C1033" s="196" t="s">
        <v>4017</v>
      </c>
      <c r="D1033" s="197" t="s">
        <v>4018</v>
      </c>
      <c r="E1033" s="197"/>
      <c r="F1033" s="197"/>
      <c r="G1033" s="198"/>
      <c r="H1033" s="197" t="s">
        <v>58</v>
      </c>
      <c r="I1033" s="197" t="s">
        <v>2098</v>
      </c>
      <c r="J1033" s="197"/>
      <c r="K1033" s="198">
        <v>44245</v>
      </c>
      <c r="L1033" s="197"/>
      <c r="M1033" s="197" t="s">
        <v>2879</v>
      </c>
      <c r="N1033" s="197"/>
      <c r="O1033" s="197" t="s">
        <v>4019</v>
      </c>
      <c r="P1033" s="197" t="s">
        <v>4020</v>
      </c>
      <c r="Q1033" s="199" t="s">
        <v>4021</v>
      </c>
      <c r="R1033" s="199" t="s">
        <v>73</v>
      </c>
      <c r="S1033" s="197"/>
      <c r="T1033" s="197" t="s">
        <v>4022</v>
      </c>
      <c r="U1033" s="197" t="s">
        <v>73</v>
      </c>
    </row>
    <row r="1034" spans="3:21" ht="22.5" customHeight="1" x14ac:dyDescent="0.25">
      <c r="C1034" s="196" t="s">
        <v>4023</v>
      </c>
      <c r="D1034" s="197" t="s">
        <v>4024</v>
      </c>
      <c r="E1034" s="197"/>
      <c r="F1034" s="197"/>
      <c r="G1034" s="198"/>
      <c r="H1034" s="197" t="s">
        <v>2101</v>
      </c>
      <c r="I1034" s="197" t="s">
        <v>2098</v>
      </c>
      <c r="J1034" s="197"/>
      <c r="K1034" s="198">
        <v>44216</v>
      </c>
      <c r="L1034" s="197"/>
      <c r="M1034" s="197" t="s">
        <v>2879</v>
      </c>
      <c r="N1034" s="197"/>
      <c r="O1034" s="197" t="s">
        <v>4025</v>
      </c>
      <c r="P1034" s="197"/>
      <c r="Q1034" s="199" t="s">
        <v>4026</v>
      </c>
      <c r="R1034" s="199" t="s">
        <v>73</v>
      </c>
      <c r="S1034" s="197" t="s">
        <v>3023</v>
      </c>
      <c r="T1034" s="197" t="s">
        <v>4027</v>
      </c>
      <c r="U1034" s="197" t="s">
        <v>73</v>
      </c>
    </row>
    <row r="1035" spans="3:21" ht="22.5" customHeight="1" x14ac:dyDescent="0.25">
      <c r="C1035" s="196" t="s">
        <v>4028</v>
      </c>
      <c r="D1035" s="197" t="s">
        <v>4029</v>
      </c>
      <c r="E1035" s="197"/>
      <c r="F1035" s="197"/>
      <c r="G1035" s="198"/>
      <c r="H1035" s="197" t="s">
        <v>58</v>
      </c>
      <c r="I1035" s="197" t="s">
        <v>2098</v>
      </c>
      <c r="J1035" s="197"/>
      <c r="K1035" s="198">
        <v>44332</v>
      </c>
      <c r="L1035" s="197"/>
      <c r="M1035" s="197" t="s">
        <v>2879</v>
      </c>
      <c r="N1035" s="197"/>
      <c r="O1035" s="197" t="s">
        <v>4030</v>
      </c>
      <c r="P1035" s="197"/>
      <c r="Q1035" s="199" t="s">
        <v>4031</v>
      </c>
      <c r="R1035" s="199" t="s">
        <v>73</v>
      </c>
      <c r="S1035" s="197" t="s">
        <v>4032</v>
      </c>
      <c r="T1035" s="197" t="s">
        <v>4033</v>
      </c>
      <c r="U1035" s="197" t="s">
        <v>73</v>
      </c>
    </row>
    <row r="1036" spans="3:21" ht="22.5" customHeight="1" x14ac:dyDescent="0.25">
      <c r="C1036" s="196" t="s">
        <v>4034</v>
      </c>
      <c r="D1036" s="197" t="s">
        <v>4035</v>
      </c>
      <c r="E1036" s="197"/>
      <c r="F1036" s="197"/>
      <c r="G1036" s="198"/>
      <c r="H1036" s="197" t="s">
        <v>2101</v>
      </c>
      <c r="I1036" s="197" t="s">
        <v>2098</v>
      </c>
      <c r="J1036" s="197"/>
      <c r="K1036" s="198">
        <v>44217</v>
      </c>
      <c r="L1036" s="197"/>
      <c r="M1036" s="197" t="s">
        <v>2879</v>
      </c>
      <c r="N1036" s="197"/>
      <c r="O1036" s="197" t="s">
        <v>4036</v>
      </c>
      <c r="P1036" s="197" t="s">
        <v>4037</v>
      </c>
      <c r="Q1036" s="199" t="s">
        <v>4038</v>
      </c>
      <c r="R1036" s="199" t="s">
        <v>73</v>
      </c>
      <c r="S1036" s="197"/>
      <c r="T1036" s="197" t="s">
        <v>4039</v>
      </c>
      <c r="U1036" s="197" t="s">
        <v>73</v>
      </c>
    </row>
    <row r="1037" spans="3:21" ht="22.5" customHeight="1" x14ac:dyDescent="0.25">
      <c r="C1037" s="196" t="s">
        <v>4040</v>
      </c>
      <c r="D1037" s="197" t="s">
        <v>4041</v>
      </c>
      <c r="E1037" s="197"/>
      <c r="F1037" s="197"/>
      <c r="G1037" s="198"/>
      <c r="H1037" s="197" t="s">
        <v>2101</v>
      </c>
      <c r="I1037" s="197" t="s">
        <v>2098</v>
      </c>
      <c r="J1037" s="197"/>
      <c r="K1037" s="198">
        <v>44229</v>
      </c>
      <c r="L1037" s="197"/>
      <c r="M1037" s="197" t="s">
        <v>3027</v>
      </c>
      <c r="N1037" s="197"/>
      <c r="O1037" s="197" t="s">
        <v>4042</v>
      </c>
      <c r="P1037" s="197"/>
      <c r="Q1037" s="199" t="s">
        <v>4043</v>
      </c>
      <c r="R1037" s="199" t="s">
        <v>73</v>
      </c>
      <c r="S1037" s="197" t="s">
        <v>3635</v>
      </c>
      <c r="T1037" s="197" t="s">
        <v>4044</v>
      </c>
      <c r="U1037" s="197" t="s">
        <v>73</v>
      </c>
    </row>
    <row r="1038" spans="3:21" ht="22.5" customHeight="1" x14ac:dyDescent="0.25">
      <c r="C1038" s="196" t="s">
        <v>4045</v>
      </c>
      <c r="D1038" s="197" t="s">
        <v>4046</v>
      </c>
      <c r="E1038" s="197"/>
      <c r="F1038" s="197"/>
      <c r="G1038" s="198"/>
      <c r="H1038" s="197" t="s">
        <v>2101</v>
      </c>
      <c r="I1038" s="197" t="s">
        <v>2098</v>
      </c>
      <c r="J1038" s="197"/>
      <c r="K1038" s="198">
        <v>44219</v>
      </c>
      <c r="L1038" s="197"/>
      <c r="M1038" s="197" t="s">
        <v>2879</v>
      </c>
      <c r="N1038" s="197"/>
      <c r="O1038" s="197" t="s">
        <v>4047</v>
      </c>
      <c r="P1038" s="197"/>
      <c r="Q1038" s="199" t="s">
        <v>2356</v>
      </c>
      <c r="R1038" s="199" t="s">
        <v>73</v>
      </c>
      <c r="S1038" s="197" t="s">
        <v>4048</v>
      </c>
      <c r="T1038" s="197"/>
      <c r="U1038" s="197" t="s">
        <v>73</v>
      </c>
    </row>
    <row r="1039" spans="3:21" ht="22.5" customHeight="1" x14ac:dyDescent="0.25">
      <c r="C1039" s="196" t="s">
        <v>4049</v>
      </c>
      <c r="D1039" s="197" t="s">
        <v>4050</v>
      </c>
      <c r="E1039" s="197"/>
      <c r="F1039" s="197"/>
      <c r="G1039" s="198"/>
      <c r="H1039" s="197" t="s">
        <v>58</v>
      </c>
      <c r="I1039" s="197" t="s">
        <v>2098</v>
      </c>
      <c r="J1039" s="197"/>
      <c r="K1039" s="198">
        <v>44333</v>
      </c>
      <c r="L1039" s="197"/>
      <c r="M1039" s="197" t="s">
        <v>2879</v>
      </c>
      <c r="N1039" s="197"/>
      <c r="O1039" s="197" t="s">
        <v>4051</v>
      </c>
      <c r="P1039" s="197"/>
      <c r="Q1039" s="199" t="s">
        <v>4052</v>
      </c>
      <c r="R1039" s="199" t="s">
        <v>73</v>
      </c>
      <c r="S1039" s="197"/>
      <c r="T1039" s="197"/>
      <c r="U1039" s="197" t="s">
        <v>73</v>
      </c>
    </row>
    <row r="1040" spans="3:21" ht="22.5" customHeight="1" x14ac:dyDescent="0.25">
      <c r="C1040" s="196" t="s">
        <v>4053</v>
      </c>
      <c r="D1040" s="197" t="s">
        <v>4054</v>
      </c>
      <c r="E1040" s="197"/>
      <c r="F1040" s="197"/>
      <c r="G1040" s="198"/>
      <c r="H1040" s="197" t="s">
        <v>2101</v>
      </c>
      <c r="I1040" s="197" t="s">
        <v>2098</v>
      </c>
      <c r="J1040" s="197"/>
      <c r="K1040" s="198">
        <v>44333</v>
      </c>
      <c r="L1040" s="197"/>
      <c r="M1040" s="197" t="s">
        <v>2879</v>
      </c>
      <c r="N1040" s="197"/>
      <c r="O1040" s="197" t="s">
        <v>4055</v>
      </c>
      <c r="P1040" s="197"/>
      <c r="Q1040" s="199" t="s">
        <v>4056</v>
      </c>
      <c r="R1040" s="199" t="s">
        <v>4057</v>
      </c>
      <c r="S1040" s="197"/>
      <c r="T1040" s="197"/>
      <c r="U1040" s="197" t="s">
        <v>73</v>
      </c>
    </row>
    <row r="1041" spans="3:21" ht="22.5" customHeight="1" x14ac:dyDescent="0.25">
      <c r="C1041" s="196" t="s">
        <v>4058</v>
      </c>
      <c r="D1041" s="197" t="s">
        <v>4059</v>
      </c>
      <c r="E1041" s="197"/>
      <c r="F1041" s="197"/>
      <c r="G1041" s="198"/>
      <c r="H1041" s="197" t="s">
        <v>2101</v>
      </c>
      <c r="I1041" s="197" t="s">
        <v>2098</v>
      </c>
      <c r="J1041" s="197"/>
      <c r="K1041" s="198">
        <v>44320</v>
      </c>
      <c r="L1041" s="197"/>
      <c r="M1041" s="197" t="s">
        <v>2879</v>
      </c>
      <c r="N1041" s="197"/>
      <c r="O1041" s="197" t="s">
        <v>4060</v>
      </c>
      <c r="P1041" s="197"/>
      <c r="Q1041" s="199" t="s">
        <v>2587</v>
      </c>
      <c r="R1041" s="199" t="s">
        <v>73</v>
      </c>
      <c r="S1041" s="197" t="s">
        <v>3696</v>
      </c>
      <c r="T1041" s="197" t="s">
        <v>4061</v>
      </c>
      <c r="U1041" s="197" t="s">
        <v>73</v>
      </c>
    </row>
    <row r="1042" spans="3:21" ht="22.5" customHeight="1" x14ac:dyDescent="0.25">
      <c r="C1042" s="196" t="s">
        <v>4062</v>
      </c>
      <c r="D1042" s="197" t="s">
        <v>4063</v>
      </c>
      <c r="E1042" s="197"/>
      <c r="F1042" s="197"/>
      <c r="G1042" s="198"/>
      <c r="H1042" s="197" t="s">
        <v>58</v>
      </c>
      <c r="I1042" s="197" t="s">
        <v>2098</v>
      </c>
      <c r="J1042" s="197"/>
      <c r="K1042" s="198">
        <v>44302</v>
      </c>
      <c r="L1042" s="197"/>
      <c r="M1042" s="197" t="s">
        <v>2879</v>
      </c>
      <c r="N1042" s="197"/>
      <c r="O1042" s="197" t="s">
        <v>4064</v>
      </c>
      <c r="P1042" s="197" t="s">
        <v>4065</v>
      </c>
      <c r="Q1042" s="199" t="s">
        <v>4066</v>
      </c>
      <c r="R1042" s="199" t="s">
        <v>73</v>
      </c>
      <c r="S1042" s="197"/>
      <c r="T1042" s="197" t="s">
        <v>4067</v>
      </c>
      <c r="U1042" s="197" t="s">
        <v>73</v>
      </c>
    </row>
    <row r="1043" spans="3:21" ht="22.5" customHeight="1" x14ac:dyDescent="0.25">
      <c r="C1043" s="196" t="s">
        <v>4068</v>
      </c>
      <c r="D1043" s="197" t="s">
        <v>4069</v>
      </c>
      <c r="E1043" s="197"/>
      <c r="F1043" s="197"/>
      <c r="G1043" s="198"/>
      <c r="H1043" s="197" t="s">
        <v>2101</v>
      </c>
      <c r="I1043" s="197" t="s">
        <v>2098</v>
      </c>
      <c r="J1043" s="197"/>
      <c r="K1043" s="198">
        <v>44302</v>
      </c>
      <c r="L1043" s="197"/>
      <c r="M1043" s="197" t="s">
        <v>2879</v>
      </c>
      <c r="N1043" s="197"/>
      <c r="O1043" s="197" t="s">
        <v>4064</v>
      </c>
      <c r="P1043" s="197" t="s">
        <v>4070</v>
      </c>
      <c r="Q1043" s="199" t="s">
        <v>4066</v>
      </c>
      <c r="R1043" s="199" t="s">
        <v>73</v>
      </c>
      <c r="S1043" s="197"/>
      <c r="T1043" s="197" t="s">
        <v>4067</v>
      </c>
      <c r="U1043" s="197" t="s">
        <v>73</v>
      </c>
    </row>
    <row r="1044" spans="3:21" ht="22.5" customHeight="1" x14ac:dyDescent="0.25">
      <c r="C1044" s="196" t="s">
        <v>4071</v>
      </c>
      <c r="D1044" s="197" t="s">
        <v>4072</v>
      </c>
      <c r="E1044" s="197"/>
      <c r="F1044" s="197"/>
      <c r="G1044" s="198"/>
      <c r="H1044" s="197" t="s">
        <v>58</v>
      </c>
      <c r="I1044" s="197" t="s">
        <v>2098</v>
      </c>
      <c r="J1044" s="197"/>
      <c r="K1044" s="198">
        <v>44326</v>
      </c>
      <c r="L1044" s="197"/>
      <c r="M1044" s="197"/>
      <c r="N1044" s="197"/>
      <c r="O1044" s="197" t="s">
        <v>4073</v>
      </c>
      <c r="P1044" s="197"/>
      <c r="Q1044" s="199" t="s">
        <v>2270</v>
      </c>
      <c r="R1044" s="199" t="s">
        <v>73</v>
      </c>
      <c r="S1044" s="197" t="s">
        <v>3635</v>
      </c>
      <c r="T1044" s="197" t="s">
        <v>4074</v>
      </c>
      <c r="U1044" s="197" t="s">
        <v>73</v>
      </c>
    </row>
    <row r="1045" spans="3:21" ht="22.5" customHeight="1" x14ac:dyDescent="0.25">
      <c r="C1045" s="196" t="s">
        <v>4075</v>
      </c>
      <c r="D1045" s="197" t="s">
        <v>4076</v>
      </c>
      <c r="E1045" s="197"/>
      <c r="F1045" s="197"/>
      <c r="G1045" s="198"/>
      <c r="H1045" s="197" t="s">
        <v>2101</v>
      </c>
      <c r="I1045" s="197" t="s">
        <v>2098</v>
      </c>
      <c r="J1045" s="197"/>
      <c r="K1045" s="198">
        <v>44321</v>
      </c>
      <c r="L1045" s="197"/>
      <c r="M1045" s="197" t="s">
        <v>3027</v>
      </c>
      <c r="N1045" s="197"/>
      <c r="O1045" s="197" t="s">
        <v>4077</v>
      </c>
      <c r="P1045" s="197"/>
      <c r="Q1045" s="199" t="s">
        <v>4078</v>
      </c>
      <c r="R1045" s="199" t="s">
        <v>73</v>
      </c>
      <c r="S1045" s="197" t="s">
        <v>3635</v>
      </c>
      <c r="T1045" s="197" t="s">
        <v>4079</v>
      </c>
      <c r="U1045" s="197" t="s">
        <v>73</v>
      </c>
    </row>
    <row r="1046" spans="3:21" ht="22.5" customHeight="1" x14ac:dyDescent="0.25">
      <c r="C1046" s="196" t="s">
        <v>4080</v>
      </c>
      <c r="D1046" s="197" t="s">
        <v>4081</v>
      </c>
      <c r="E1046" s="197"/>
      <c r="F1046" s="197"/>
      <c r="G1046" s="198"/>
      <c r="H1046" s="197" t="s">
        <v>58</v>
      </c>
      <c r="I1046" s="197" t="s">
        <v>2098</v>
      </c>
      <c r="J1046" s="197"/>
      <c r="K1046" s="198">
        <v>44337</v>
      </c>
      <c r="L1046" s="197"/>
      <c r="M1046" s="197"/>
      <c r="N1046" s="197"/>
      <c r="O1046" s="197" t="s">
        <v>4082</v>
      </c>
      <c r="P1046" s="197"/>
      <c r="Q1046" s="199" t="s">
        <v>4083</v>
      </c>
      <c r="R1046" s="199" t="s">
        <v>73</v>
      </c>
      <c r="S1046" s="197" t="s">
        <v>4084</v>
      </c>
      <c r="T1046" s="197" t="s">
        <v>4085</v>
      </c>
      <c r="U1046" s="197" t="s">
        <v>73</v>
      </c>
    </row>
    <row r="1047" spans="3:21" ht="22.5" customHeight="1" x14ac:dyDescent="0.25">
      <c r="C1047" s="196" t="s">
        <v>4086</v>
      </c>
      <c r="D1047" s="197" t="s">
        <v>4087</v>
      </c>
      <c r="E1047" s="197"/>
      <c r="F1047" s="197"/>
      <c r="G1047" s="198"/>
      <c r="H1047" s="197" t="s">
        <v>2101</v>
      </c>
      <c r="I1047" s="197" t="s">
        <v>2098</v>
      </c>
      <c r="J1047" s="197"/>
      <c r="K1047" s="198">
        <v>44320</v>
      </c>
      <c r="L1047" s="197"/>
      <c r="M1047" s="197" t="s">
        <v>2879</v>
      </c>
      <c r="N1047" s="197"/>
      <c r="O1047" s="197" t="s">
        <v>4088</v>
      </c>
      <c r="P1047" s="197"/>
      <c r="Q1047" s="199" t="s">
        <v>2298</v>
      </c>
      <c r="R1047" s="199" t="s">
        <v>73</v>
      </c>
      <c r="S1047" s="197" t="s">
        <v>3023</v>
      </c>
      <c r="T1047" s="197" t="s">
        <v>4089</v>
      </c>
      <c r="U1047" s="197" t="s">
        <v>73</v>
      </c>
    </row>
    <row r="1048" spans="3:21" ht="22.5" customHeight="1" x14ac:dyDescent="0.25">
      <c r="C1048" s="196" t="s">
        <v>4090</v>
      </c>
      <c r="D1048" s="197" t="s">
        <v>4091</v>
      </c>
      <c r="E1048" s="197"/>
      <c r="F1048" s="197"/>
      <c r="G1048" s="198"/>
      <c r="H1048" s="197" t="s">
        <v>2101</v>
      </c>
      <c r="I1048" s="197" t="s">
        <v>2098</v>
      </c>
      <c r="J1048" s="197"/>
      <c r="K1048" s="198">
        <v>44323</v>
      </c>
      <c r="L1048" s="197"/>
      <c r="M1048" s="197" t="s">
        <v>4092</v>
      </c>
      <c r="N1048" s="197"/>
      <c r="O1048" s="197" t="s">
        <v>4093</v>
      </c>
      <c r="P1048" s="197"/>
      <c r="Q1048" s="199" t="s">
        <v>2438</v>
      </c>
      <c r="R1048" s="199" t="s">
        <v>73</v>
      </c>
      <c r="S1048" s="197" t="s">
        <v>3635</v>
      </c>
      <c r="T1048" s="197" t="s">
        <v>4094</v>
      </c>
      <c r="U1048" s="197" t="s">
        <v>73</v>
      </c>
    </row>
    <row r="1049" spans="3:21" ht="22.5" customHeight="1" x14ac:dyDescent="0.25">
      <c r="C1049" s="196" t="s">
        <v>4095</v>
      </c>
      <c r="D1049" s="197" t="s">
        <v>4096</v>
      </c>
      <c r="E1049" s="197"/>
      <c r="F1049" s="197"/>
      <c r="G1049" s="198"/>
      <c r="H1049" s="197" t="s">
        <v>2101</v>
      </c>
      <c r="I1049" s="197" t="s">
        <v>2098</v>
      </c>
      <c r="J1049" s="197"/>
      <c r="K1049" s="198">
        <v>44320</v>
      </c>
      <c r="L1049" s="197"/>
      <c r="M1049" s="197" t="s">
        <v>2879</v>
      </c>
      <c r="N1049" s="197"/>
      <c r="O1049" s="197" t="s">
        <v>4097</v>
      </c>
      <c r="P1049" s="197"/>
      <c r="Q1049" s="199" t="s">
        <v>4098</v>
      </c>
      <c r="R1049" s="199" t="s">
        <v>73</v>
      </c>
      <c r="S1049" s="197" t="s">
        <v>3696</v>
      </c>
      <c r="T1049" s="197"/>
      <c r="U1049" s="197" t="s">
        <v>73</v>
      </c>
    </row>
    <row r="1050" spans="3:21" ht="22.5" customHeight="1" x14ac:dyDescent="0.25">
      <c r="C1050" s="196" t="s">
        <v>4099</v>
      </c>
      <c r="D1050" s="197" t="s">
        <v>4100</v>
      </c>
      <c r="E1050" s="197"/>
      <c r="F1050" s="197"/>
      <c r="G1050" s="198"/>
      <c r="H1050" s="197" t="s">
        <v>2101</v>
      </c>
      <c r="I1050" s="197" t="s">
        <v>2098</v>
      </c>
      <c r="J1050" s="197"/>
      <c r="K1050" s="198">
        <v>44340</v>
      </c>
      <c r="L1050" s="197"/>
      <c r="M1050" s="197" t="s">
        <v>2879</v>
      </c>
      <c r="N1050" s="197"/>
      <c r="O1050" s="197" t="s">
        <v>4101</v>
      </c>
      <c r="P1050" s="197" t="s">
        <v>4102</v>
      </c>
      <c r="Q1050" s="199" t="s">
        <v>4103</v>
      </c>
      <c r="R1050" s="199" t="s">
        <v>73</v>
      </c>
      <c r="S1050" s="197" t="s">
        <v>4032</v>
      </c>
      <c r="T1050" s="197"/>
      <c r="U1050" s="197" t="s">
        <v>73</v>
      </c>
    </row>
    <row r="1051" spans="3:21" ht="22.5" customHeight="1" x14ac:dyDescent="0.25">
      <c r="C1051" s="196" t="s">
        <v>4104</v>
      </c>
      <c r="D1051" s="197" t="s">
        <v>4105</v>
      </c>
      <c r="E1051" s="197"/>
      <c r="F1051" s="197"/>
      <c r="G1051" s="198"/>
      <c r="H1051" s="197" t="s">
        <v>58</v>
      </c>
      <c r="I1051" s="197" t="s">
        <v>2098</v>
      </c>
      <c r="J1051" s="197"/>
      <c r="K1051" s="198">
        <v>44323</v>
      </c>
      <c r="L1051" s="197"/>
      <c r="M1051" s="197" t="s">
        <v>2879</v>
      </c>
      <c r="N1051" s="197"/>
      <c r="O1051" s="197" t="s">
        <v>4106</v>
      </c>
      <c r="P1051" s="197"/>
      <c r="Q1051" s="199" t="s">
        <v>4107</v>
      </c>
      <c r="R1051" s="199" t="s">
        <v>73</v>
      </c>
      <c r="S1051" s="197"/>
      <c r="T1051" s="197" t="s">
        <v>4108</v>
      </c>
      <c r="U1051" s="197" t="s">
        <v>73</v>
      </c>
    </row>
    <row r="1052" spans="3:21" ht="22.5" customHeight="1" x14ac:dyDescent="0.25">
      <c r="C1052" s="196" t="s">
        <v>4109</v>
      </c>
      <c r="D1052" s="197" t="s">
        <v>4110</v>
      </c>
      <c r="E1052" s="197"/>
      <c r="F1052" s="197"/>
      <c r="G1052" s="198"/>
      <c r="H1052" s="197" t="s">
        <v>58</v>
      </c>
      <c r="I1052" s="197" t="s">
        <v>2098</v>
      </c>
      <c r="J1052" s="197"/>
      <c r="K1052" s="198">
        <v>44322</v>
      </c>
      <c r="L1052" s="197"/>
      <c r="M1052" s="197" t="s">
        <v>2879</v>
      </c>
      <c r="N1052" s="197"/>
      <c r="O1052" s="197" t="s">
        <v>4111</v>
      </c>
      <c r="P1052" s="197" t="s">
        <v>4112</v>
      </c>
      <c r="Q1052" s="199" t="s">
        <v>4113</v>
      </c>
      <c r="R1052" s="199" t="s">
        <v>73</v>
      </c>
      <c r="S1052" s="197" t="s">
        <v>3696</v>
      </c>
      <c r="T1052" s="197" t="s">
        <v>4114</v>
      </c>
      <c r="U1052" s="197" t="s">
        <v>73</v>
      </c>
    </row>
    <row r="1053" spans="3:21" ht="22.5" customHeight="1" x14ac:dyDescent="0.25">
      <c r="C1053" s="196" t="s">
        <v>4115</v>
      </c>
      <c r="D1053" s="197" t="s">
        <v>4116</v>
      </c>
      <c r="E1053" s="197"/>
      <c r="F1053" s="197"/>
      <c r="G1053" s="198"/>
      <c r="H1053" s="197" t="s">
        <v>58</v>
      </c>
      <c r="I1053" s="197" t="s">
        <v>2098</v>
      </c>
      <c r="J1053" s="197"/>
      <c r="K1053" s="198">
        <v>44341</v>
      </c>
      <c r="L1053" s="197"/>
      <c r="M1053" s="197"/>
      <c r="N1053" s="197"/>
      <c r="O1053" s="197" t="s">
        <v>4117</v>
      </c>
      <c r="P1053" s="197"/>
      <c r="Q1053" s="199" t="s">
        <v>4118</v>
      </c>
      <c r="R1053" s="199" t="s">
        <v>73</v>
      </c>
      <c r="S1053" s="197" t="s">
        <v>3164</v>
      </c>
      <c r="T1053" s="197" t="s">
        <v>4119</v>
      </c>
      <c r="U1053" s="197" t="s">
        <v>73</v>
      </c>
    </row>
    <row r="1054" spans="3:21" ht="22.5" customHeight="1" x14ac:dyDescent="0.25">
      <c r="C1054" s="196" t="s">
        <v>4120</v>
      </c>
      <c r="D1054" s="197" t="s">
        <v>4121</v>
      </c>
      <c r="E1054" s="197"/>
      <c r="F1054" s="197"/>
      <c r="G1054" s="198"/>
      <c r="H1054" s="197" t="s">
        <v>2101</v>
      </c>
      <c r="I1054" s="197" t="s">
        <v>2098</v>
      </c>
      <c r="J1054" s="197"/>
      <c r="K1054" s="198">
        <v>44323</v>
      </c>
      <c r="L1054" s="197"/>
      <c r="M1054" s="197" t="s">
        <v>3027</v>
      </c>
      <c r="N1054" s="197"/>
      <c r="O1054" s="197" t="s">
        <v>4122</v>
      </c>
      <c r="P1054" s="197"/>
      <c r="Q1054" s="199" t="s">
        <v>4123</v>
      </c>
      <c r="R1054" s="199" t="s">
        <v>73</v>
      </c>
      <c r="S1054" s="197" t="s">
        <v>2856</v>
      </c>
      <c r="T1054" s="197" t="s">
        <v>4124</v>
      </c>
      <c r="U1054" s="197" t="s">
        <v>73</v>
      </c>
    </row>
    <row r="1055" spans="3:21" ht="22.5" customHeight="1" x14ac:dyDescent="0.25">
      <c r="C1055" s="196" t="s">
        <v>4125</v>
      </c>
      <c r="D1055" s="197" t="s">
        <v>4126</v>
      </c>
      <c r="E1055" s="197"/>
      <c r="F1055" s="197"/>
      <c r="G1055" s="198"/>
      <c r="H1055" s="197" t="s">
        <v>58</v>
      </c>
      <c r="I1055" s="197" t="s">
        <v>2098</v>
      </c>
      <c r="J1055" s="197"/>
      <c r="K1055" s="198">
        <v>44332</v>
      </c>
      <c r="L1055" s="197"/>
      <c r="M1055" s="197" t="s">
        <v>2879</v>
      </c>
      <c r="N1055" s="197"/>
      <c r="O1055" s="197" t="s">
        <v>4127</v>
      </c>
      <c r="P1055" s="197"/>
      <c r="Q1055" s="199" t="s">
        <v>4128</v>
      </c>
      <c r="R1055" s="199" t="s">
        <v>73</v>
      </c>
      <c r="S1055" s="197" t="s">
        <v>4129</v>
      </c>
      <c r="T1055" s="197" t="s">
        <v>4027</v>
      </c>
      <c r="U1055" s="197" t="s">
        <v>73</v>
      </c>
    </row>
    <row r="1056" spans="3:21" ht="22.5" customHeight="1" x14ac:dyDescent="0.25">
      <c r="C1056" s="196" t="s">
        <v>4130</v>
      </c>
      <c r="D1056" s="197" t="s">
        <v>4131</v>
      </c>
      <c r="E1056" s="197"/>
      <c r="F1056" s="197"/>
      <c r="G1056" s="198"/>
      <c r="H1056" s="197" t="s">
        <v>58</v>
      </c>
      <c r="I1056" s="197" t="s">
        <v>2105</v>
      </c>
      <c r="J1056" s="197"/>
      <c r="K1056" s="198">
        <v>44322</v>
      </c>
      <c r="L1056" s="197"/>
      <c r="M1056" s="197" t="s">
        <v>2879</v>
      </c>
      <c r="N1056" s="197"/>
      <c r="O1056" s="197" t="s">
        <v>4132</v>
      </c>
      <c r="P1056" s="197"/>
      <c r="Q1056" s="199" t="s">
        <v>2584</v>
      </c>
      <c r="R1056" s="199" t="s">
        <v>73</v>
      </c>
      <c r="S1056" s="197" t="s">
        <v>3164</v>
      </c>
      <c r="T1056" s="197" t="s">
        <v>4133</v>
      </c>
      <c r="U1056" s="197" t="s">
        <v>73</v>
      </c>
    </row>
    <row r="1057" spans="3:21" ht="22.5" customHeight="1" x14ac:dyDescent="0.25">
      <c r="C1057" s="196" t="s">
        <v>4134</v>
      </c>
      <c r="D1057" s="197" t="s">
        <v>4135</v>
      </c>
      <c r="E1057" s="197"/>
      <c r="F1057" s="197"/>
      <c r="G1057" s="198"/>
      <c r="H1057" s="197" t="s">
        <v>58</v>
      </c>
      <c r="I1057" s="197" t="s">
        <v>2105</v>
      </c>
      <c r="J1057" s="197"/>
      <c r="K1057" s="198">
        <v>44333</v>
      </c>
      <c r="L1057" s="197"/>
      <c r="M1057" s="197" t="s">
        <v>2879</v>
      </c>
      <c r="N1057" s="197"/>
      <c r="O1057" s="197" t="s">
        <v>4136</v>
      </c>
      <c r="P1057" s="197"/>
      <c r="Q1057" s="199" t="s">
        <v>4137</v>
      </c>
      <c r="R1057" s="199" t="s">
        <v>73</v>
      </c>
      <c r="S1057" s="197" t="s">
        <v>2884</v>
      </c>
      <c r="T1057" s="197" t="s">
        <v>4138</v>
      </c>
      <c r="U1057" s="197" t="s">
        <v>73</v>
      </c>
    </row>
    <row r="1058" spans="3:21" ht="22.5" customHeight="1" x14ac:dyDescent="0.25">
      <c r="C1058" s="196" t="s">
        <v>4139</v>
      </c>
      <c r="D1058" s="197" t="s">
        <v>4140</v>
      </c>
      <c r="E1058" s="197"/>
      <c r="F1058" s="197"/>
      <c r="G1058" s="198"/>
      <c r="H1058" s="197" t="s">
        <v>58</v>
      </c>
      <c r="I1058" s="197" t="s">
        <v>2105</v>
      </c>
      <c r="J1058" s="197"/>
      <c r="K1058" s="198">
        <v>44252</v>
      </c>
      <c r="L1058" s="197"/>
      <c r="M1058" s="197" t="s">
        <v>2879</v>
      </c>
      <c r="N1058" s="197"/>
      <c r="O1058" s="197" t="s">
        <v>4141</v>
      </c>
      <c r="P1058" s="197"/>
      <c r="Q1058" s="199" t="s">
        <v>4142</v>
      </c>
      <c r="R1058" s="199" t="s">
        <v>73</v>
      </c>
      <c r="S1058" s="197" t="s">
        <v>3023</v>
      </c>
      <c r="T1058" s="197" t="s">
        <v>4143</v>
      </c>
      <c r="U1058" s="197" t="s">
        <v>73</v>
      </c>
    </row>
    <row r="1059" spans="3:21" ht="22.5" customHeight="1" x14ac:dyDescent="0.25">
      <c r="C1059" s="196" t="s">
        <v>4144</v>
      </c>
      <c r="D1059" s="197" t="s">
        <v>4145</v>
      </c>
      <c r="E1059" s="197"/>
      <c r="F1059" s="197"/>
      <c r="G1059" s="198"/>
      <c r="H1059" s="197" t="s">
        <v>2101</v>
      </c>
      <c r="I1059" s="197" t="s">
        <v>2107</v>
      </c>
      <c r="J1059" s="197"/>
      <c r="K1059" s="198">
        <v>44221</v>
      </c>
      <c r="L1059" s="197"/>
      <c r="M1059" s="197" t="s">
        <v>2879</v>
      </c>
      <c r="N1059" s="197"/>
      <c r="O1059" s="197" t="s">
        <v>4146</v>
      </c>
      <c r="P1059" s="197" t="s">
        <v>4147</v>
      </c>
      <c r="Q1059" s="199" t="s">
        <v>4148</v>
      </c>
      <c r="R1059" s="199" t="s">
        <v>73</v>
      </c>
      <c r="S1059" s="197"/>
      <c r="T1059" s="197" t="s">
        <v>4149</v>
      </c>
      <c r="U1059" s="197" t="s">
        <v>73</v>
      </c>
    </row>
    <row r="1060" spans="3:21" ht="22.5" customHeight="1" x14ac:dyDescent="0.25">
      <c r="C1060" s="196" t="s">
        <v>4150</v>
      </c>
      <c r="D1060" s="197" t="s">
        <v>4151</v>
      </c>
      <c r="E1060" s="197"/>
      <c r="F1060" s="197"/>
      <c r="G1060" s="198"/>
      <c r="H1060" s="197" t="s">
        <v>58</v>
      </c>
      <c r="I1060" s="197" t="s">
        <v>2107</v>
      </c>
      <c r="J1060" s="197"/>
      <c r="K1060" s="198">
        <v>44221</v>
      </c>
      <c r="L1060" s="197"/>
      <c r="M1060" s="197" t="s">
        <v>2879</v>
      </c>
      <c r="N1060" s="197"/>
      <c r="O1060" s="197" t="s">
        <v>4152</v>
      </c>
      <c r="P1060" s="197" t="s">
        <v>4153</v>
      </c>
      <c r="Q1060" s="199" t="s">
        <v>4154</v>
      </c>
      <c r="R1060" s="199" t="s">
        <v>73</v>
      </c>
      <c r="S1060" s="197" t="s">
        <v>3023</v>
      </c>
      <c r="T1060" s="197" t="s">
        <v>4155</v>
      </c>
      <c r="U1060" s="197" t="s">
        <v>73</v>
      </c>
    </row>
    <row r="1061" spans="3:21" ht="22.5" customHeight="1" x14ac:dyDescent="0.25">
      <c r="C1061" s="196" t="s">
        <v>4158</v>
      </c>
      <c r="D1061" s="197" t="s">
        <v>4159</v>
      </c>
      <c r="E1061" s="197"/>
      <c r="F1061" s="197"/>
      <c r="G1061" s="198"/>
      <c r="H1061" s="197" t="s">
        <v>2101</v>
      </c>
      <c r="I1061" s="197" t="s">
        <v>2107</v>
      </c>
      <c r="J1061" s="197"/>
      <c r="K1061" s="198">
        <v>44216</v>
      </c>
      <c r="L1061" s="197"/>
      <c r="M1061" s="197" t="s">
        <v>2879</v>
      </c>
      <c r="N1061" s="197"/>
      <c r="O1061" s="197" t="s">
        <v>4160</v>
      </c>
      <c r="P1061" s="197" t="s">
        <v>4161</v>
      </c>
      <c r="Q1061" s="199" t="s">
        <v>4162</v>
      </c>
      <c r="R1061" s="199" t="s">
        <v>73</v>
      </c>
      <c r="S1061" s="197"/>
      <c r="T1061" s="197" t="s">
        <v>3765</v>
      </c>
      <c r="U1061" s="197" t="s">
        <v>73</v>
      </c>
    </row>
    <row r="1062" spans="3:21" ht="22.5" customHeight="1" x14ac:dyDescent="0.25">
      <c r="C1062" s="196" t="s">
        <v>4163</v>
      </c>
      <c r="D1062" s="197" t="s">
        <v>4164</v>
      </c>
      <c r="E1062" s="197"/>
      <c r="F1062" s="197"/>
      <c r="G1062" s="198"/>
      <c r="H1062" s="197" t="s">
        <v>58</v>
      </c>
      <c r="I1062" s="197" t="s">
        <v>2107</v>
      </c>
      <c r="J1062" s="197"/>
      <c r="K1062" s="198">
        <v>44232</v>
      </c>
      <c r="L1062" s="197"/>
      <c r="M1062" s="197"/>
      <c r="N1062" s="197"/>
      <c r="O1062" s="197" t="s">
        <v>4165</v>
      </c>
      <c r="P1062" s="197" t="s">
        <v>4166</v>
      </c>
      <c r="Q1062" s="199" t="s">
        <v>2500</v>
      </c>
      <c r="R1062" s="199" t="s">
        <v>73</v>
      </c>
      <c r="S1062" s="197" t="s">
        <v>2884</v>
      </c>
      <c r="T1062" s="197"/>
      <c r="U1062" s="197" t="s">
        <v>73</v>
      </c>
    </row>
    <row r="1063" spans="3:21" ht="22.5" customHeight="1" x14ac:dyDescent="0.25">
      <c r="C1063" s="196" t="s">
        <v>4167</v>
      </c>
      <c r="D1063" s="197" t="s">
        <v>4168</v>
      </c>
      <c r="E1063" s="197"/>
      <c r="F1063" s="197"/>
      <c r="G1063" s="198"/>
      <c r="H1063" s="197" t="s">
        <v>2101</v>
      </c>
      <c r="I1063" s="197" t="s">
        <v>2107</v>
      </c>
      <c r="J1063" s="197"/>
      <c r="K1063" s="198">
        <v>44321</v>
      </c>
      <c r="L1063" s="197"/>
      <c r="M1063" s="197" t="s">
        <v>2879</v>
      </c>
      <c r="N1063" s="197"/>
      <c r="O1063" s="197" t="s">
        <v>4169</v>
      </c>
      <c r="P1063" s="197" t="s">
        <v>4170</v>
      </c>
      <c r="Q1063" s="199" t="s">
        <v>4171</v>
      </c>
      <c r="R1063" s="199" t="s">
        <v>73</v>
      </c>
      <c r="S1063" s="197" t="s">
        <v>3213</v>
      </c>
      <c r="T1063" s="197" t="s">
        <v>3765</v>
      </c>
      <c r="U1063" s="197" t="s">
        <v>73</v>
      </c>
    </row>
    <row r="1064" spans="3:21" ht="22.5" customHeight="1" x14ac:dyDescent="0.25">
      <c r="C1064" s="196" t="s">
        <v>4172</v>
      </c>
      <c r="D1064" s="197" t="s">
        <v>4173</v>
      </c>
      <c r="E1064" s="197"/>
      <c r="F1064" s="197"/>
      <c r="G1064" s="198"/>
      <c r="H1064" s="197" t="s">
        <v>58</v>
      </c>
      <c r="I1064" s="197" t="s">
        <v>2107</v>
      </c>
      <c r="J1064" s="197"/>
      <c r="K1064" s="198">
        <v>44321</v>
      </c>
      <c r="L1064" s="197"/>
      <c r="M1064" s="197" t="s">
        <v>2879</v>
      </c>
      <c r="N1064" s="197"/>
      <c r="O1064" s="197" t="s">
        <v>4174</v>
      </c>
      <c r="P1064" s="197" t="s">
        <v>4175</v>
      </c>
      <c r="Q1064" s="199" t="s">
        <v>4171</v>
      </c>
      <c r="R1064" s="199" t="s">
        <v>73</v>
      </c>
      <c r="S1064" s="197" t="s">
        <v>3213</v>
      </c>
      <c r="T1064" s="197" t="s">
        <v>3765</v>
      </c>
      <c r="U1064" s="197" t="s">
        <v>73</v>
      </c>
    </row>
    <row r="1065" spans="3:21" ht="22.5" customHeight="1" x14ac:dyDescent="0.25">
      <c r="C1065" s="196" t="s">
        <v>4176</v>
      </c>
      <c r="D1065" s="197" t="s">
        <v>4177</v>
      </c>
      <c r="E1065" s="197"/>
      <c r="F1065" s="197"/>
      <c r="G1065" s="198"/>
      <c r="H1065" s="197" t="s">
        <v>58</v>
      </c>
      <c r="I1065" s="197" t="s">
        <v>2107</v>
      </c>
      <c r="J1065" s="197"/>
      <c r="K1065" s="198">
        <v>44265</v>
      </c>
      <c r="L1065" s="197"/>
      <c r="M1065" s="197" t="s">
        <v>2879</v>
      </c>
      <c r="N1065" s="197"/>
      <c r="O1065" s="197" t="s">
        <v>4178</v>
      </c>
      <c r="P1065" s="197" t="s">
        <v>4179</v>
      </c>
      <c r="Q1065" s="199" t="s">
        <v>4180</v>
      </c>
      <c r="R1065" s="199" t="s">
        <v>73</v>
      </c>
      <c r="S1065" s="197" t="s">
        <v>3023</v>
      </c>
      <c r="T1065" s="197" t="s">
        <v>4181</v>
      </c>
      <c r="U1065" s="197" t="s">
        <v>73</v>
      </c>
    </row>
    <row r="1066" spans="3:21" ht="22.5" customHeight="1" x14ac:dyDescent="0.25">
      <c r="C1066" s="196" t="s">
        <v>4182</v>
      </c>
      <c r="D1066" s="197" t="s">
        <v>4183</v>
      </c>
      <c r="E1066" s="197"/>
      <c r="F1066" s="197"/>
      <c r="G1066" s="198"/>
      <c r="H1066" s="197" t="s">
        <v>58</v>
      </c>
      <c r="I1066" s="197" t="s">
        <v>2107</v>
      </c>
      <c r="J1066" s="197"/>
      <c r="K1066" s="198">
        <v>44336</v>
      </c>
      <c r="L1066" s="197"/>
      <c r="M1066" s="197" t="s">
        <v>2879</v>
      </c>
      <c r="N1066" s="197"/>
      <c r="O1066" s="197" t="s">
        <v>4184</v>
      </c>
      <c r="P1066" s="197"/>
      <c r="Q1066" s="199" t="s">
        <v>4185</v>
      </c>
      <c r="R1066" s="199" t="s">
        <v>73</v>
      </c>
      <c r="S1066" s="197" t="s">
        <v>3635</v>
      </c>
      <c r="T1066" s="197" t="s">
        <v>4186</v>
      </c>
      <c r="U1066" s="197" t="s">
        <v>73</v>
      </c>
    </row>
    <row r="1067" spans="3:21" ht="22.5" customHeight="1" x14ac:dyDescent="0.25">
      <c r="C1067" s="196" t="s">
        <v>4187</v>
      </c>
      <c r="D1067" s="197" t="s">
        <v>4188</v>
      </c>
      <c r="E1067" s="197"/>
      <c r="F1067" s="197"/>
      <c r="G1067" s="198"/>
      <c r="H1067" s="197" t="s">
        <v>2101</v>
      </c>
      <c r="I1067" s="197" t="s">
        <v>2107</v>
      </c>
      <c r="J1067" s="197"/>
      <c r="K1067" s="198">
        <v>44347</v>
      </c>
      <c r="L1067" s="197"/>
      <c r="M1067" s="197" t="s">
        <v>2879</v>
      </c>
      <c r="N1067" s="197"/>
      <c r="O1067" s="197"/>
      <c r="P1067" s="197" t="s">
        <v>4189</v>
      </c>
      <c r="Q1067" s="199" t="s">
        <v>4190</v>
      </c>
      <c r="R1067" s="199" t="s">
        <v>73</v>
      </c>
      <c r="S1067" s="197" t="s">
        <v>3748</v>
      </c>
      <c r="T1067" s="197"/>
      <c r="U1067" s="197" t="s">
        <v>73</v>
      </c>
    </row>
    <row r="1068" spans="3:21" ht="22.5" customHeight="1" x14ac:dyDescent="0.25">
      <c r="C1068" s="196" t="s">
        <v>4191</v>
      </c>
      <c r="D1068" s="197" t="s">
        <v>4192</v>
      </c>
      <c r="E1068" s="197"/>
      <c r="F1068" s="197"/>
      <c r="G1068" s="198"/>
      <c r="H1068" s="197" t="s">
        <v>58</v>
      </c>
      <c r="I1068" s="197" t="s">
        <v>2107</v>
      </c>
      <c r="J1068" s="197"/>
      <c r="K1068" s="198">
        <v>44348</v>
      </c>
      <c r="L1068" s="197"/>
      <c r="M1068" s="197" t="s">
        <v>2879</v>
      </c>
      <c r="N1068" s="197"/>
      <c r="O1068" s="197" t="s">
        <v>4106</v>
      </c>
      <c r="P1068" s="197"/>
      <c r="Q1068" s="199" t="s">
        <v>4107</v>
      </c>
      <c r="R1068" s="199" t="s">
        <v>73</v>
      </c>
      <c r="S1068" s="197" t="s">
        <v>3268</v>
      </c>
      <c r="T1068" s="197" t="s">
        <v>4193</v>
      </c>
      <c r="U1068" s="197" t="s">
        <v>73</v>
      </c>
    </row>
    <row r="1069" spans="3:21" ht="22.5" customHeight="1" x14ac:dyDescent="0.25">
      <c r="C1069" s="196" t="s">
        <v>4194</v>
      </c>
      <c r="D1069" s="197" t="s">
        <v>4195</v>
      </c>
      <c r="E1069" s="197"/>
      <c r="F1069" s="197"/>
      <c r="G1069" s="198"/>
      <c r="H1069" s="197" t="s">
        <v>2101</v>
      </c>
      <c r="I1069" s="197" t="s">
        <v>2107</v>
      </c>
      <c r="J1069" s="197"/>
      <c r="K1069" s="198">
        <v>44326</v>
      </c>
      <c r="L1069" s="197"/>
      <c r="M1069" s="197" t="s">
        <v>2879</v>
      </c>
      <c r="N1069" s="197"/>
      <c r="O1069" s="197" t="s">
        <v>4196</v>
      </c>
      <c r="P1069" s="197" t="s">
        <v>4197</v>
      </c>
      <c r="Q1069" s="199" t="s">
        <v>4198</v>
      </c>
      <c r="R1069" s="199" t="s">
        <v>73</v>
      </c>
      <c r="S1069" s="197" t="s">
        <v>3164</v>
      </c>
      <c r="T1069" s="197" t="s">
        <v>4199</v>
      </c>
      <c r="U1069" s="197" t="s">
        <v>73</v>
      </c>
    </row>
    <row r="1070" spans="3:21" ht="22.5" customHeight="1" x14ac:dyDescent="0.25">
      <c r="C1070" s="196" t="s">
        <v>4200</v>
      </c>
      <c r="D1070" s="197" t="s">
        <v>4201</v>
      </c>
      <c r="E1070" s="197"/>
      <c r="F1070" s="197"/>
      <c r="G1070" s="198"/>
      <c r="H1070" s="197" t="s">
        <v>2101</v>
      </c>
      <c r="I1070" s="197" t="s">
        <v>2112</v>
      </c>
      <c r="J1070" s="197"/>
      <c r="K1070" s="198">
        <v>44216</v>
      </c>
      <c r="L1070" s="197"/>
      <c r="M1070" s="197" t="s">
        <v>2879</v>
      </c>
      <c r="N1070" s="197"/>
      <c r="O1070" s="197" t="s">
        <v>4202</v>
      </c>
      <c r="P1070" s="197"/>
      <c r="Q1070" s="199" t="s">
        <v>4203</v>
      </c>
      <c r="R1070" s="199" t="s">
        <v>73</v>
      </c>
      <c r="S1070" s="197" t="s">
        <v>3164</v>
      </c>
      <c r="T1070" s="197"/>
      <c r="U1070" s="197" t="s">
        <v>73</v>
      </c>
    </row>
    <row r="1071" spans="3:21" ht="22.5" customHeight="1" x14ac:dyDescent="0.25">
      <c r="C1071" s="196" t="s">
        <v>4204</v>
      </c>
      <c r="D1071" s="197" t="s">
        <v>4205</v>
      </c>
      <c r="E1071" s="197"/>
      <c r="F1071" s="197"/>
      <c r="G1071" s="198"/>
      <c r="H1071" s="197" t="s">
        <v>2101</v>
      </c>
      <c r="I1071" s="197" t="s">
        <v>2112</v>
      </c>
      <c r="J1071" s="197"/>
      <c r="K1071" s="198">
        <v>44216</v>
      </c>
      <c r="L1071" s="197"/>
      <c r="M1071" s="197" t="s">
        <v>2879</v>
      </c>
      <c r="N1071" s="197"/>
      <c r="O1071" s="197" t="s">
        <v>4206</v>
      </c>
      <c r="P1071" s="197" t="s">
        <v>4207</v>
      </c>
      <c r="Q1071" s="199" t="s">
        <v>4208</v>
      </c>
      <c r="R1071" s="199" t="s">
        <v>73</v>
      </c>
      <c r="S1071" s="197" t="s">
        <v>3023</v>
      </c>
      <c r="T1071" s="197" t="s">
        <v>4209</v>
      </c>
      <c r="U1071" s="197" t="s">
        <v>73</v>
      </c>
    </row>
    <row r="1072" spans="3:21" ht="22.5" customHeight="1" x14ac:dyDescent="0.25">
      <c r="C1072" s="196" t="s">
        <v>4210</v>
      </c>
      <c r="D1072" s="197" t="s">
        <v>4211</v>
      </c>
      <c r="E1072" s="197"/>
      <c r="F1072" s="197"/>
      <c r="G1072" s="198"/>
      <c r="H1072" s="197" t="s">
        <v>2101</v>
      </c>
      <c r="I1072" s="197" t="s">
        <v>2112</v>
      </c>
      <c r="J1072" s="197"/>
      <c r="K1072" s="198">
        <v>44229</v>
      </c>
      <c r="L1072" s="197"/>
      <c r="M1072" s="197"/>
      <c r="N1072" s="197"/>
      <c r="O1072" s="197" t="s">
        <v>4212</v>
      </c>
      <c r="P1072" s="197"/>
      <c r="Q1072" s="199" t="s">
        <v>4213</v>
      </c>
      <c r="R1072" s="199" t="s">
        <v>73</v>
      </c>
      <c r="S1072" s="197" t="s">
        <v>2884</v>
      </c>
      <c r="T1072" s="197" t="s">
        <v>4214</v>
      </c>
      <c r="U1072" s="197" t="s">
        <v>73</v>
      </c>
    </row>
    <row r="1073" spans="3:21" ht="22.5" customHeight="1" x14ac:dyDescent="0.25">
      <c r="C1073" s="196" t="s">
        <v>4215</v>
      </c>
      <c r="D1073" s="197" t="s">
        <v>4216</v>
      </c>
      <c r="E1073" s="197"/>
      <c r="F1073" s="197"/>
      <c r="G1073" s="198"/>
      <c r="H1073" s="197" t="s">
        <v>58</v>
      </c>
      <c r="I1073" s="197" t="s">
        <v>2112</v>
      </c>
      <c r="J1073" s="197"/>
      <c r="K1073" s="198">
        <v>44236</v>
      </c>
      <c r="L1073" s="197"/>
      <c r="M1073" s="197" t="s">
        <v>2879</v>
      </c>
      <c r="N1073" s="197"/>
      <c r="O1073" s="197" t="s">
        <v>4013</v>
      </c>
      <c r="P1073" s="197"/>
      <c r="Q1073" s="199" t="s">
        <v>4014</v>
      </c>
      <c r="R1073" s="199" t="s">
        <v>73</v>
      </c>
      <c r="S1073" s="197" t="s">
        <v>3213</v>
      </c>
      <c r="T1073" s="197" t="s">
        <v>4015</v>
      </c>
      <c r="U1073" s="197" t="s">
        <v>73</v>
      </c>
    </row>
    <row r="1074" spans="3:21" ht="22.5" customHeight="1" x14ac:dyDescent="0.25">
      <c r="C1074" s="196" t="s">
        <v>4217</v>
      </c>
      <c r="D1074" s="197" t="s">
        <v>4218</v>
      </c>
      <c r="E1074" s="197"/>
      <c r="F1074" s="197"/>
      <c r="G1074" s="198"/>
      <c r="H1074" s="197" t="s">
        <v>58</v>
      </c>
      <c r="I1074" s="197" t="s">
        <v>2112</v>
      </c>
      <c r="J1074" s="197"/>
      <c r="K1074" s="198">
        <v>44217</v>
      </c>
      <c r="L1074" s="197"/>
      <c r="M1074" s="197" t="s">
        <v>2879</v>
      </c>
      <c r="N1074" s="197"/>
      <c r="O1074" s="197" t="s">
        <v>4219</v>
      </c>
      <c r="P1074" s="197"/>
      <c r="Q1074" s="199" t="s">
        <v>4220</v>
      </c>
      <c r="R1074" s="199" t="s">
        <v>73</v>
      </c>
      <c r="S1074" s="197" t="s">
        <v>3635</v>
      </c>
      <c r="T1074" s="197" t="s">
        <v>4221</v>
      </c>
      <c r="U1074" s="197" t="s">
        <v>73</v>
      </c>
    </row>
    <row r="1075" spans="3:21" ht="22.5" customHeight="1" x14ac:dyDescent="0.25">
      <c r="C1075" s="196" t="s">
        <v>4222</v>
      </c>
      <c r="D1075" s="197" t="s">
        <v>4223</v>
      </c>
      <c r="E1075" s="197"/>
      <c r="F1075" s="197"/>
      <c r="G1075" s="198"/>
      <c r="H1075" s="197" t="s">
        <v>2101</v>
      </c>
      <c r="I1075" s="197" t="s">
        <v>2112</v>
      </c>
      <c r="J1075" s="197"/>
      <c r="K1075" s="198">
        <v>44322</v>
      </c>
      <c r="L1075" s="197"/>
      <c r="M1075" s="197" t="s">
        <v>2879</v>
      </c>
      <c r="N1075" s="197"/>
      <c r="O1075" s="197" t="s">
        <v>4224</v>
      </c>
      <c r="P1075" s="197" t="s">
        <v>4225</v>
      </c>
      <c r="Q1075" s="199" t="s">
        <v>4226</v>
      </c>
      <c r="R1075" s="199" t="s">
        <v>73</v>
      </c>
      <c r="S1075" s="197" t="s">
        <v>4227</v>
      </c>
      <c r="T1075" s="197"/>
      <c r="U1075" s="197" t="s">
        <v>73</v>
      </c>
    </row>
    <row r="1076" spans="3:21" ht="22.5" customHeight="1" x14ac:dyDescent="0.25">
      <c r="C1076" s="196" t="s">
        <v>4228</v>
      </c>
      <c r="D1076" s="197" t="s">
        <v>4229</v>
      </c>
      <c r="E1076" s="197"/>
      <c r="F1076" s="197"/>
      <c r="G1076" s="198"/>
      <c r="H1076" s="197" t="s">
        <v>58</v>
      </c>
      <c r="I1076" s="197" t="s">
        <v>2112</v>
      </c>
      <c r="J1076" s="197"/>
      <c r="K1076" s="198">
        <v>44335</v>
      </c>
      <c r="L1076" s="197"/>
      <c r="M1076" s="197" t="s">
        <v>2879</v>
      </c>
      <c r="N1076" s="197"/>
      <c r="O1076" s="197" t="s">
        <v>4230</v>
      </c>
      <c r="P1076" s="197"/>
      <c r="Q1076" s="199" t="s">
        <v>4231</v>
      </c>
      <c r="R1076" s="199" t="s">
        <v>73</v>
      </c>
      <c r="S1076" s="197"/>
      <c r="T1076" s="197" t="s">
        <v>4232</v>
      </c>
      <c r="U1076" s="197" t="s">
        <v>73</v>
      </c>
    </row>
    <row r="1077" spans="3:21" ht="22.5" customHeight="1" x14ac:dyDescent="0.25">
      <c r="C1077" s="196" t="s">
        <v>4233</v>
      </c>
      <c r="D1077" s="197" t="s">
        <v>4234</v>
      </c>
      <c r="E1077" s="197"/>
      <c r="F1077" s="197"/>
      <c r="G1077" s="198"/>
      <c r="H1077" s="197" t="s">
        <v>58</v>
      </c>
      <c r="I1077" s="197" t="s">
        <v>2112</v>
      </c>
      <c r="J1077" s="197"/>
      <c r="K1077" s="198">
        <v>44333</v>
      </c>
      <c r="L1077" s="197"/>
      <c r="M1077" s="197" t="s">
        <v>2879</v>
      </c>
      <c r="N1077" s="197"/>
      <c r="O1077" s="197"/>
      <c r="P1077" s="197" t="s">
        <v>4235</v>
      </c>
      <c r="Q1077" s="199" t="s">
        <v>4236</v>
      </c>
      <c r="R1077" s="199" t="s">
        <v>73</v>
      </c>
      <c r="S1077" s="197" t="s">
        <v>3023</v>
      </c>
      <c r="T1077" s="197" t="s">
        <v>4237</v>
      </c>
      <c r="U1077" s="197" t="s">
        <v>73</v>
      </c>
    </row>
    <row r="1078" spans="3:21" ht="22.5" customHeight="1" x14ac:dyDescent="0.25">
      <c r="C1078" s="196" t="s">
        <v>4238</v>
      </c>
      <c r="D1078" s="197" t="s">
        <v>4239</v>
      </c>
      <c r="E1078" s="197"/>
      <c r="F1078" s="197"/>
      <c r="G1078" s="198"/>
      <c r="H1078" s="197" t="s">
        <v>2101</v>
      </c>
      <c r="I1078" s="197" t="s">
        <v>2112</v>
      </c>
      <c r="J1078" s="197"/>
      <c r="K1078" s="198">
        <v>44320</v>
      </c>
      <c r="L1078" s="197"/>
      <c r="M1078" s="197" t="s">
        <v>2879</v>
      </c>
      <c r="N1078" s="197"/>
      <c r="O1078" s="197" t="s">
        <v>4240</v>
      </c>
      <c r="P1078" s="197"/>
      <c r="Q1078" s="199" t="s">
        <v>4241</v>
      </c>
      <c r="R1078" s="199" t="s">
        <v>73</v>
      </c>
      <c r="S1078" s="197" t="s">
        <v>3635</v>
      </c>
      <c r="T1078" s="197" t="s">
        <v>4242</v>
      </c>
      <c r="U1078" s="197" t="s">
        <v>73</v>
      </c>
    </row>
    <row r="1079" spans="3:21" ht="22.5" customHeight="1" x14ac:dyDescent="0.25">
      <c r="C1079" s="196" t="s">
        <v>4243</v>
      </c>
      <c r="D1079" s="197" t="s">
        <v>4244</v>
      </c>
      <c r="E1079" s="197"/>
      <c r="F1079" s="197"/>
      <c r="G1079" s="198"/>
      <c r="H1079" s="197" t="s">
        <v>2101</v>
      </c>
      <c r="I1079" s="197" t="s">
        <v>2112</v>
      </c>
      <c r="J1079" s="197"/>
      <c r="K1079" s="198">
        <v>44246</v>
      </c>
      <c r="L1079" s="197"/>
      <c r="M1079" s="197" t="s">
        <v>2879</v>
      </c>
      <c r="N1079" s="197"/>
      <c r="O1079" s="197" t="s">
        <v>4245</v>
      </c>
      <c r="P1079" s="197" t="s">
        <v>4246</v>
      </c>
      <c r="Q1079" s="199" t="s">
        <v>4247</v>
      </c>
      <c r="R1079" s="199" t="s">
        <v>73</v>
      </c>
      <c r="S1079" s="197"/>
      <c r="T1079" s="197" t="s">
        <v>4248</v>
      </c>
      <c r="U1079" s="197" t="s">
        <v>73</v>
      </c>
    </row>
    <row r="1080" spans="3:21" ht="22.5" customHeight="1" x14ac:dyDescent="0.25">
      <c r="C1080" s="196" t="s">
        <v>4249</v>
      </c>
      <c r="D1080" s="197" t="s">
        <v>4250</v>
      </c>
      <c r="E1080" s="197"/>
      <c r="F1080" s="197"/>
      <c r="G1080" s="198"/>
      <c r="H1080" s="197" t="s">
        <v>2101</v>
      </c>
      <c r="I1080" s="197" t="s">
        <v>2112</v>
      </c>
      <c r="J1080" s="197"/>
      <c r="K1080" s="198">
        <v>44230</v>
      </c>
      <c r="L1080" s="197"/>
      <c r="M1080" s="197" t="s">
        <v>2879</v>
      </c>
      <c r="N1080" s="197"/>
      <c r="O1080" s="197"/>
      <c r="P1080" s="197" t="s">
        <v>4251</v>
      </c>
      <c r="Q1080" s="199" t="s">
        <v>4252</v>
      </c>
      <c r="R1080" s="199" t="s">
        <v>73</v>
      </c>
      <c r="S1080" s="197" t="s">
        <v>3023</v>
      </c>
      <c r="T1080" s="197" t="s">
        <v>4253</v>
      </c>
      <c r="U1080" s="197" t="s">
        <v>73</v>
      </c>
    </row>
    <row r="1081" spans="3:21" ht="22.5" customHeight="1" x14ac:dyDescent="0.25">
      <c r="C1081" s="196" t="s">
        <v>4254</v>
      </c>
      <c r="D1081" s="197" t="s">
        <v>4255</v>
      </c>
      <c r="E1081" s="197"/>
      <c r="F1081" s="197"/>
      <c r="G1081" s="198"/>
      <c r="H1081" s="197" t="s">
        <v>2101</v>
      </c>
      <c r="I1081" s="197" t="s">
        <v>2114</v>
      </c>
      <c r="J1081" s="197"/>
      <c r="K1081" s="198">
        <v>44216</v>
      </c>
      <c r="L1081" s="197"/>
      <c r="M1081" s="197" t="s">
        <v>2879</v>
      </c>
      <c r="N1081" s="197"/>
      <c r="O1081" s="197" t="s">
        <v>4202</v>
      </c>
      <c r="P1081" s="197"/>
      <c r="Q1081" s="199" t="s">
        <v>4203</v>
      </c>
      <c r="R1081" s="199" t="s">
        <v>73</v>
      </c>
      <c r="S1081" s="197"/>
      <c r="T1081" s="197"/>
      <c r="U1081" s="197" t="s">
        <v>73</v>
      </c>
    </row>
    <row r="1082" spans="3:21" ht="22.5" customHeight="1" x14ac:dyDescent="0.25">
      <c r="C1082" s="196" t="s">
        <v>4256</v>
      </c>
      <c r="D1082" s="197" t="s">
        <v>4257</v>
      </c>
      <c r="E1082" s="197"/>
      <c r="F1082" s="197"/>
      <c r="G1082" s="198"/>
      <c r="H1082" s="197" t="s">
        <v>2101</v>
      </c>
      <c r="I1082" s="197" t="s">
        <v>2114</v>
      </c>
      <c r="J1082" s="197"/>
      <c r="K1082" s="198">
        <v>44211</v>
      </c>
      <c r="L1082" s="197"/>
      <c r="M1082" s="197" t="s">
        <v>4258</v>
      </c>
      <c r="N1082" s="197"/>
      <c r="O1082" s="197" t="s">
        <v>3639</v>
      </c>
      <c r="P1082" s="197"/>
      <c r="Q1082" s="199" t="s">
        <v>3640</v>
      </c>
      <c r="R1082" s="199" t="s">
        <v>73</v>
      </c>
      <c r="S1082" s="197" t="s">
        <v>4032</v>
      </c>
      <c r="T1082" s="197" t="s">
        <v>3641</v>
      </c>
      <c r="U1082" s="197" t="s">
        <v>73</v>
      </c>
    </row>
    <row r="1083" spans="3:21" ht="22.5" customHeight="1" x14ac:dyDescent="0.25">
      <c r="C1083" s="196" t="s">
        <v>4259</v>
      </c>
      <c r="D1083" s="197" t="s">
        <v>4260</v>
      </c>
      <c r="E1083" s="197"/>
      <c r="F1083" s="197"/>
      <c r="G1083" s="198"/>
      <c r="H1083" s="197" t="s">
        <v>58</v>
      </c>
      <c r="I1083" s="197" t="s">
        <v>2114</v>
      </c>
      <c r="J1083" s="197"/>
      <c r="K1083" s="198">
        <v>44211</v>
      </c>
      <c r="L1083" s="197"/>
      <c r="M1083" s="197" t="s">
        <v>2879</v>
      </c>
      <c r="N1083" s="197"/>
      <c r="O1083" s="197" t="s">
        <v>3937</v>
      </c>
      <c r="P1083" s="197" t="s">
        <v>4261</v>
      </c>
      <c r="Q1083" s="199" t="s">
        <v>3939</v>
      </c>
      <c r="R1083" s="199" t="s">
        <v>73</v>
      </c>
      <c r="S1083" s="197"/>
      <c r="T1083" s="197" t="s">
        <v>4262</v>
      </c>
      <c r="U1083" s="197" t="s">
        <v>73</v>
      </c>
    </row>
    <row r="1084" spans="3:21" ht="22.5" customHeight="1" x14ac:dyDescent="0.25">
      <c r="C1084" s="196" t="s">
        <v>4263</v>
      </c>
      <c r="D1084" s="197" t="s">
        <v>4264</v>
      </c>
      <c r="E1084" s="197"/>
      <c r="F1084" s="197"/>
      <c r="G1084" s="198"/>
      <c r="H1084" s="197" t="s">
        <v>2101</v>
      </c>
      <c r="I1084" s="197" t="s">
        <v>2114</v>
      </c>
      <c r="J1084" s="197"/>
      <c r="K1084" s="198">
        <v>44215</v>
      </c>
      <c r="L1084" s="197"/>
      <c r="M1084" s="197"/>
      <c r="N1084" s="197"/>
      <c r="O1084" s="197" t="s">
        <v>4265</v>
      </c>
      <c r="P1084" s="197"/>
      <c r="Q1084" s="199" t="s">
        <v>3517</v>
      </c>
      <c r="R1084" s="199" t="s">
        <v>73</v>
      </c>
      <c r="S1084" s="197" t="s">
        <v>3635</v>
      </c>
      <c r="T1084" s="197" t="s">
        <v>4266</v>
      </c>
      <c r="U1084" s="197" t="s">
        <v>73</v>
      </c>
    </row>
    <row r="1085" spans="3:21" ht="22.5" customHeight="1" x14ac:dyDescent="0.25">
      <c r="C1085" s="196" t="s">
        <v>4267</v>
      </c>
      <c r="D1085" s="197" t="s">
        <v>4268</v>
      </c>
      <c r="E1085" s="197"/>
      <c r="F1085" s="197"/>
      <c r="G1085" s="198"/>
      <c r="H1085" s="197" t="s">
        <v>58</v>
      </c>
      <c r="I1085" s="197" t="s">
        <v>2114</v>
      </c>
      <c r="J1085" s="197"/>
      <c r="K1085" s="198">
        <v>44211</v>
      </c>
      <c r="L1085" s="197"/>
      <c r="M1085" s="197" t="s">
        <v>2879</v>
      </c>
      <c r="N1085" s="197"/>
      <c r="O1085" s="197" t="s">
        <v>3730</v>
      </c>
      <c r="P1085" s="197"/>
      <c r="Q1085" s="199" t="s">
        <v>3731</v>
      </c>
      <c r="R1085" s="199" t="s">
        <v>73</v>
      </c>
      <c r="S1085" s="197" t="s">
        <v>2856</v>
      </c>
      <c r="T1085" s="197"/>
      <c r="U1085" s="197" t="s">
        <v>73</v>
      </c>
    </row>
    <row r="1086" spans="3:21" ht="22.5" customHeight="1" x14ac:dyDescent="0.25">
      <c r="C1086" s="196" t="s">
        <v>4269</v>
      </c>
      <c r="D1086" s="197" t="s">
        <v>4270</v>
      </c>
      <c r="E1086" s="197"/>
      <c r="F1086" s="197"/>
      <c r="G1086" s="198"/>
      <c r="H1086" s="197" t="s">
        <v>58</v>
      </c>
      <c r="I1086" s="197" t="s">
        <v>2114</v>
      </c>
      <c r="J1086" s="197"/>
      <c r="K1086" s="198">
        <v>44211</v>
      </c>
      <c r="L1086" s="197"/>
      <c r="M1086" s="197" t="s">
        <v>2879</v>
      </c>
      <c r="N1086" s="197"/>
      <c r="O1086" s="197" t="s">
        <v>4271</v>
      </c>
      <c r="P1086" s="197"/>
      <c r="Q1086" s="199" t="s">
        <v>4272</v>
      </c>
      <c r="R1086" s="199" t="s">
        <v>73</v>
      </c>
      <c r="S1086" s="197" t="s">
        <v>4273</v>
      </c>
      <c r="T1086" s="197" t="s">
        <v>4274</v>
      </c>
      <c r="U1086" s="197" t="s">
        <v>73</v>
      </c>
    </row>
    <row r="1087" spans="3:21" ht="22.5" customHeight="1" x14ac:dyDescent="0.25">
      <c r="C1087" s="196" t="s">
        <v>4275</v>
      </c>
      <c r="D1087" s="197" t="s">
        <v>4276</v>
      </c>
      <c r="E1087" s="197"/>
      <c r="F1087" s="197"/>
      <c r="G1087" s="198"/>
      <c r="H1087" s="197" t="s">
        <v>58</v>
      </c>
      <c r="I1087" s="197" t="s">
        <v>2114</v>
      </c>
      <c r="J1087" s="197"/>
      <c r="K1087" s="198">
        <v>44326</v>
      </c>
      <c r="L1087" s="197"/>
      <c r="M1087" s="197" t="s">
        <v>2879</v>
      </c>
      <c r="N1087" s="197"/>
      <c r="O1087" s="197" t="s">
        <v>4277</v>
      </c>
      <c r="P1087" s="197"/>
      <c r="Q1087" s="199" t="s">
        <v>4278</v>
      </c>
      <c r="R1087" s="199" t="s">
        <v>73</v>
      </c>
      <c r="S1087" s="197" t="s">
        <v>3635</v>
      </c>
      <c r="T1087" s="197"/>
      <c r="U1087" s="197" t="s">
        <v>73</v>
      </c>
    </row>
    <row r="1088" spans="3:21" ht="22.5" customHeight="1" x14ac:dyDescent="0.25">
      <c r="C1088" s="196" t="s">
        <v>4279</v>
      </c>
      <c r="D1088" s="197" t="s">
        <v>4280</v>
      </c>
      <c r="E1088" s="197"/>
      <c r="F1088" s="197"/>
      <c r="G1088" s="198"/>
      <c r="H1088" s="197" t="s">
        <v>58</v>
      </c>
      <c r="I1088" s="197" t="s">
        <v>2114</v>
      </c>
      <c r="J1088" s="197"/>
      <c r="K1088" s="198">
        <v>44326</v>
      </c>
      <c r="L1088" s="197"/>
      <c r="M1088" s="197" t="s">
        <v>2879</v>
      </c>
      <c r="N1088" s="197"/>
      <c r="O1088" s="197" t="s">
        <v>4281</v>
      </c>
      <c r="P1088" s="197"/>
      <c r="Q1088" s="199" t="s">
        <v>4282</v>
      </c>
      <c r="R1088" s="199" t="s">
        <v>73</v>
      </c>
      <c r="S1088" s="197" t="s">
        <v>4283</v>
      </c>
      <c r="T1088" s="197" t="s">
        <v>4284</v>
      </c>
      <c r="U1088" s="197" t="s">
        <v>73</v>
      </c>
    </row>
    <row r="1089" spans="3:21" ht="22.5" customHeight="1" x14ac:dyDescent="0.25">
      <c r="C1089" s="196" t="s">
        <v>4285</v>
      </c>
      <c r="D1089" s="197" t="s">
        <v>4286</v>
      </c>
      <c r="E1089" s="197"/>
      <c r="F1089" s="197"/>
      <c r="G1089" s="198"/>
      <c r="H1089" s="197" t="s">
        <v>58</v>
      </c>
      <c r="I1089" s="197" t="s">
        <v>2115</v>
      </c>
      <c r="J1089" s="197"/>
      <c r="K1089" s="198">
        <v>44221</v>
      </c>
      <c r="L1089" s="197"/>
      <c r="M1089" s="197" t="s">
        <v>2879</v>
      </c>
      <c r="N1089" s="197"/>
      <c r="O1089" s="197" t="s">
        <v>4287</v>
      </c>
      <c r="P1089" s="197"/>
      <c r="Q1089" s="199" t="s">
        <v>4288</v>
      </c>
      <c r="R1089" s="199" t="s">
        <v>73</v>
      </c>
      <c r="S1089" s="197" t="s">
        <v>4084</v>
      </c>
      <c r="T1089" s="197" t="s">
        <v>4289</v>
      </c>
      <c r="U1089" s="197" t="s">
        <v>73</v>
      </c>
    </row>
    <row r="1090" spans="3:21" ht="22.5" customHeight="1" x14ac:dyDescent="0.25">
      <c r="C1090" s="196" t="s">
        <v>4290</v>
      </c>
      <c r="D1090" s="197" t="s">
        <v>4291</v>
      </c>
      <c r="E1090" s="197"/>
      <c r="F1090" s="197"/>
      <c r="G1090" s="198"/>
      <c r="H1090" s="197" t="s">
        <v>2101</v>
      </c>
      <c r="I1090" s="197" t="s">
        <v>2115</v>
      </c>
      <c r="J1090" s="197"/>
      <c r="K1090" s="198">
        <v>44221</v>
      </c>
      <c r="L1090" s="197"/>
      <c r="M1090" s="197" t="s">
        <v>2879</v>
      </c>
      <c r="N1090" s="197"/>
      <c r="O1090" s="197" t="s">
        <v>3954</v>
      </c>
      <c r="P1090" s="197"/>
      <c r="Q1090" s="199" t="s">
        <v>3956</v>
      </c>
      <c r="R1090" s="199" t="s">
        <v>73</v>
      </c>
      <c r="S1090" s="197" t="s">
        <v>3635</v>
      </c>
      <c r="T1090" s="197" t="s">
        <v>3957</v>
      </c>
      <c r="U1090" s="197" t="s">
        <v>73</v>
      </c>
    </row>
    <row r="1091" spans="3:21" ht="22.5" customHeight="1" x14ac:dyDescent="0.25">
      <c r="C1091" s="196" t="s">
        <v>4292</v>
      </c>
      <c r="D1091" s="197" t="s">
        <v>4293</v>
      </c>
      <c r="E1091" s="197"/>
      <c r="F1091" s="197"/>
      <c r="G1091" s="198"/>
      <c r="H1091" s="197" t="s">
        <v>2101</v>
      </c>
      <c r="I1091" s="197" t="s">
        <v>2115</v>
      </c>
      <c r="J1091" s="197"/>
      <c r="K1091" s="198">
        <v>44321</v>
      </c>
      <c r="L1091" s="197"/>
      <c r="M1091" s="197" t="s">
        <v>2879</v>
      </c>
      <c r="N1091" s="197"/>
      <c r="O1091" s="197"/>
      <c r="P1091" s="197" t="s">
        <v>4294</v>
      </c>
      <c r="Q1091" s="199" t="s">
        <v>4295</v>
      </c>
      <c r="R1091" s="199" t="s">
        <v>73</v>
      </c>
      <c r="S1091" s="197" t="s">
        <v>4296</v>
      </c>
      <c r="T1091" s="197" t="s">
        <v>4297</v>
      </c>
      <c r="U1091" s="197" t="s">
        <v>73</v>
      </c>
    </row>
    <row r="1092" spans="3:21" ht="22.5" customHeight="1" x14ac:dyDescent="0.25">
      <c r="C1092" s="196" t="s">
        <v>4298</v>
      </c>
      <c r="D1092" s="197" t="s">
        <v>4299</v>
      </c>
      <c r="E1092" s="197"/>
      <c r="F1092" s="197"/>
      <c r="G1092" s="198"/>
      <c r="H1092" s="197" t="s">
        <v>2101</v>
      </c>
      <c r="I1092" s="197" t="s">
        <v>2115</v>
      </c>
      <c r="J1092" s="197"/>
      <c r="K1092" s="198">
        <v>44321</v>
      </c>
      <c r="L1092" s="197"/>
      <c r="M1092" s="197" t="s">
        <v>2879</v>
      </c>
      <c r="N1092" s="197"/>
      <c r="O1092" s="197" t="s">
        <v>4300</v>
      </c>
      <c r="P1092" s="197"/>
      <c r="Q1092" s="199" t="s">
        <v>4301</v>
      </c>
      <c r="R1092" s="199" t="s">
        <v>73</v>
      </c>
      <c r="S1092" s="197" t="s">
        <v>4032</v>
      </c>
      <c r="T1092" s="197" t="s">
        <v>4302</v>
      </c>
      <c r="U1092" s="197" t="s">
        <v>73</v>
      </c>
    </row>
    <row r="1093" spans="3:21" ht="22.5" customHeight="1" x14ac:dyDescent="0.25">
      <c r="C1093" s="196" t="s">
        <v>4303</v>
      </c>
      <c r="D1093" s="197" t="s">
        <v>4304</v>
      </c>
      <c r="E1093" s="197"/>
      <c r="F1093" s="197"/>
      <c r="G1093" s="198"/>
      <c r="H1093" s="197" t="s">
        <v>58</v>
      </c>
      <c r="I1093" s="197" t="s">
        <v>2117</v>
      </c>
      <c r="J1093" s="197"/>
      <c r="K1093" s="198">
        <v>44264</v>
      </c>
      <c r="L1093" s="197"/>
      <c r="M1093" s="197" t="s">
        <v>2879</v>
      </c>
      <c r="N1093" s="197"/>
      <c r="O1093" s="197" t="s">
        <v>4305</v>
      </c>
      <c r="P1093" s="197" t="s">
        <v>4306</v>
      </c>
      <c r="Q1093" s="199" t="s">
        <v>4307</v>
      </c>
      <c r="R1093" s="199" t="s">
        <v>73</v>
      </c>
      <c r="S1093" s="197" t="s">
        <v>3030</v>
      </c>
      <c r="T1093" s="197" t="s">
        <v>4308</v>
      </c>
      <c r="U1093" s="197" t="s">
        <v>73</v>
      </c>
    </row>
    <row r="1094" spans="3:21" ht="22.5" customHeight="1" x14ac:dyDescent="0.25">
      <c r="C1094" s="196" t="s">
        <v>4309</v>
      </c>
      <c r="D1094" s="197" t="s">
        <v>4310</v>
      </c>
      <c r="E1094" s="197"/>
      <c r="F1094" s="197"/>
      <c r="G1094" s="198"/>
      <c r="H1094" s="197" t="s">
        <v>2101</v>
      </c>
      <c r="I1094" s="197" t="s">
        <v>2117</v>
      </c>
      <c r="J1094" s="197"/>
      <c r="K1094" s="198">
        <v>44215</v>
      </c>
      <c r="L1094" s="197"/>
      <c r="M1094" s="197" t="s">
        <v>2879</v>
      </c>
      <c r="N1094" s="197"/>
      <c r="O1094" s="197" t="s">
        <v>4311</v>
      </c>
      <c r="P1094" s="197"/>
      <c r="Q1094" s="199" t="s">
        <v>4312</v>
      </c>
      <c r="R1094" s="199" t="s">
        <v>73</v>
      </c>
      <c r="S1094" s="197" t="s">
        <v>4032</v>
      </c>
      <c r="T1094" s="197"/>
      <c r="U1094" s="197" t="s">
        <v>73</v>
      </c>
    </row>
    <row r="1095" spans="3:21" ht="22.5" customHeight="1" x14ac:dyDescent="0.25">
      <c r="C1095" s="196" t="s">
        <v>4313</v>
      </c>
      <c r="D1095" s="197" t="s">
        <v>4314</v>
      </c>
      <c r="E1095" s="197"/>
      <c r="F1095" s="197"/>
      <c r="G1095" s="198"/>
      <c r="H1095" s="197" t="s">
        <v>2101</v>
      </c>
      <c r="I1095" s="197" t="s">
        <v>2117</v>
      </c>
      <c r="J1095" s="197"/>
      <c r="K1095" s="198">
        <v>44204</v>
      </c>
      <c r="L1095" s="197"/>
      <c r="M1095" s="197" t="s">
        <v>2879</v>
      </c>
      <c r="N1095" s="197"/>
      <c r="O1095" s="197" t="s">
        <v>4315</v>
      </c>
      <c r="P1095" s="197"/>
      <c r="Q1095" s="199" t="s">
        <v>4316</v>
      </c>
      <c r="R1095" s="199" t="s">
        <v>73</v>
      </c>
      <c r="S1095" s="197" t="s">
        <v>3635</v>
      </c>
      <c r="T1095" s="197" t="s">
        <v>4317</v>
      </c>
      <c r="U1095" s="197" t="s">
        <v>73</v>
      </c>
    </row>
    <row r="1096" spans="3:21" ht="22.5" customHeight="1" x14ac:dyDescent="0.25">
      <c r="C1096" s="196" t="s">
        <v>4318</v>
      </c>
      <c r="D1096" s="197" t="s">
        <v>4319</v>
      </c>
      <c r="E1096" s="197"/>
      <c r="F1096" s="197"/>
      <c r="G1096" s="198"/>
      <c r="H1096" s="197" t="s">
        <v>58</v>
      </c>
      <c r="I1096" s="197" t="s">
        <v>2117</v>
      </c>
      <c r="J1096" s="197"/>
      <c r="K1096" s="198">
        <v>44217</v>
      </c>
      <c r="L1096" s="197"/>
      <c r="M1096" s="197"/>
      <c r="N1096" s="197"/>
      <c r="O1096" s="197" t="s">
        <v>4320</v>
      </c>
      <c r="P1096" s="197"/>
      <c r="Q1096" s="199" t="s">
        <v>4321</v>
      </c>
      <c r="R1096" s="199" t="s">
        <v>73</v>
      </c>
      <c r="S1096" s="197"/>
      <c r="T1096" s="197" t="s">
        <v>4322</v>
      </c>
      <c r="U1096" s="197" t="s">
        <v>73</v>
      </c>
    </row>
    <row r="1097" spans="3:21" ht="22.5" customHeight="1" x14ac:dyDescent="0.25">
      <c r="C1097" s="196" t="s">
        <v>4323</v>
      </c>
      <c r="D1097" s="197" t="s">
        <v>4324</v>
      </c>
      <c r="E1097" s="197"/>
      <c r="F1097" s="197"/>
      <c r="G1097" s="198"/>
      <c r="H1097" s="197" t="s">
        <v>2101</v>
      </c>
      <c r="I1097" s="197" t="s">
        <v>2117</v>
      </c>
      <c r="J1097" s="197"/>
      <c r="K1097" s="198">
        <v>44236</v>
      </c>
      <c r="L1097" s="197"/>
      <c r="M1097" s="197" t="s">
        <v>2879</v>
      </c>
      <c r="N1097" s="197"/>
      <c r="O1097" s="197" t="s">
        <v>4013</v>
      </c>
      <c r="P1097" s="197"/>
      <c r="Q1097" s="199" t="s">
        <v>4014</v>
      </c>
      <c r="R1097" s="199" t="s">
        <v>73</v>
      </c>
      <c r="S1097" s="197" t="s">
        <v>3213</v>
      </c>
      <c r="T1097" s="197" t="s">
        <v>4015</v>
      </c>
      <c r="U1097" s="197" t="s">
        <v>73</v>
      </c>
    </row>
    <row r="1098" spans="3:21" ht="22.5" customHeight="1" x14ac:dyDescent="0.25">
      <c r="C1098" s="196" t="s">
        <v>4325</v>
      </c>
      <c r="D1098" s="197" t="s">
        <v>4326</v>
      </c>
      <c r="E1098" s="197"/>
      <c r="F1098" s="197"/>
      <c r="G1098" s="198"/>
      <c r="H1098" s="197" t="s">
        <v>2101</v>
      </c>
      <c r="I1098" s="197" t="s">
        <v>2117</v>
      </c>
      <c r="J1098" s="197"/>
      <c r="K1098" s="198">
        <v>44210</v>
      </c>
      <c r="L1098" s="197"/>
      <c r="M1098" s="197" t="s">
        <v>2879</v>
      </c>
      <c r="N1098" s="197"/>
      <c r="O1098" s="197" t="s">
        <v>4327</v>
      </c>
      <c r="P1098" s="197"/>
      <c r="Q1098" s="199" t="s">
        <v>4272</v>
      </c>
      <c r="R1098" s="199" t="s">
        <v>73</v>
      </c>
      <c r="S1098" s="197" t="s">
        <v>4273</v>
      </c>
      <c r="T1098" s="197" t="s">
        <v>4328</v>
      </c>
      <c r="U1098" s="197" t="s">
        <v>73</v>
      </c>
    </row>
    <row r="1099" spans="3:21" ht="22.5" customHeight="1" x14ac:dyDescent="0.25">
      <c r="C1099" s="196" t="s">
        <v>4329</v>
      </c>
      <c r="D1099" s="197" t="s">
        <v>4330</v>
      </c>
      <c r="E1099" s="197"/>
      <c r="F1099" s="197"/>
      <c r="G1099" s="198"/>
      <c r="H1099" s="197" t="s">
        <v>2101</v>
      </c>
      <c r="I1099" s="197" t="s">
        <v>2117</v>
      </c>
      <c r="J1099" s="197"/>
      <c r="K1099" s="198">
        <v>44214</v>
      </c>
      <c r="L1099" s="197"/>
      <c r="M1099" s="197" t="s">
        <v>4331</v>
      </c>
      <c r="N1099" s="197"/>
      <c r="O1099" s="197" t="s">
        <v>4332</v>
      </c>
      <c r="P1099" s="197"/>
      <c r="Q1099" s="199" t="s">
        <v>4333</v>
      </c>
      <c r="R1099" s="199" t="s">
        <v>73</v>
      </c>
      <c r="S1099" s="197" t="s">
        <v>4032</v>
      </c>
      <c r="T1099" s="197" t="s">
        <v>4334</v>
      </c>
      <c r="U1099" s="197" t="s">
        <v>73</v>
      </c>
    </row>
    <row r="1100" spans="3:21" ht="22.5" customHeight="1" x14ac:dyDescent="0.25">
      <c r="C1100" s="196" t="s">
        <v>4335</v>
      </c>
      <c r="D1100" s="197" t="s">
        <v>4336</v>
      </c>
      <c r="E1100" s="197"/>
      <c r="F1100" s="197"/>
      <c r="G1100" s="198"/>
      <c r="H1100" s="197" t="s">
        <v>2101</v>
      </c>
      <c r="I1100" s="197" t="s">
        <v>2117</v>
      </c>
      <c r="J1100" s="197"/>
      <c r="K1100" s="198">
        <v>44214</v>
      </c>
      <c r="L1100" s="197"/>
      <c r="M1100" s="197" t="s">
        <v>3027</v>
      </c>
      <c r="N1100" s="197"/>
      <c r="O1100" s="197" t="s">
        <v>4337</v>
      </c>
      <c r="P1100" s="197"/>
      <c r="Q1100" s="199" t="s">
        <v>4338</v>
      </c>
      <c r="R1100" s="199" t="s">
        <v>73</v>
      </c>
      <c r="S1100" s="197" t="s">
        <v>4048</v>
      </c>
      <c r="T1100" s="197" t="s">
        <v>4339</v>
      </c>
      <c r="U1100" s="197" t="s">
        <v>73</v>
      </c>
    </row>
    <row r="1101" spans="3:21" ht="22.5" customHeight="1" x14ac:dyDescent="0.25">
      <c r="C1101" s="196" t="s">
        <v>4340</v>
      </c>
      <c r="D1101" s="197" t="s">
        <v>4341</v>
      </c>
      <c r="E1101" s="197"/>
      <c r="F1101" s="197"/>
      <c r="G1101" s="198"/>
      <c r="H1101" s="197" t="s">
        <v>2101</v>
      </c>
      <c r="I1101" s="197" t="s">
        <v>2117</v>
      </c>
      <c r="J1101" s="197"/>
      <c r="K1101" s="198">
        <v>44321</v>
      </c>
      <c r="L1101" s="197"/>
      <c r="M1101" s="197"/>
      <c r="N1101" s="197"/>
      <c r="O1101" s="197" t="s">
        <v>4342</v>
      </c>
      <c r="P1101" s="197" t="s">
        <v>4343</v>
      </c>
      <c r="Q1101" s="199" t="s">
        <v>4295</v>
      </c>
      <c r="R1101" s="199" t="s">
        <v>73</v>
      </c>
      <c r="S1101" s="197" t="s">
        <v>4344</v>
      </c>
      <c r="T1101" s="197" t="s">
        <v>4297</v>
      </c>
      <c r="U1101" s="197" t="s">
        <v>73</v>
      </c>
    </row>
    <row r="1102" spans="3:21" ht="22.5" customHeight="1" x14ac:dyDescent="0.25">
      <c r="C1102" s="196" t="s">
        <v>4345</v>
      </c>
      <c r="D1102" s="197" t="s">
        <v>4346</v>
      </c>
      <c r="E1102" s="197"/>
      <c r="F1102" s="197"/>
      <c r="G1102" s="198"/>
      <c r="H1102" s="197" t="s">
        <v>58</v>
      </c>
      <c r="I1102" s="197" t="s">
        <v>2117</v>
      </c>
      <c r="J1102" s="197"/>
      <c r="K1102" s="198">
        <v>44344</v>
      </c>
      <c r="L1102" s="197"/>
      <c r="M1102" s="197" t="s">
        <v>4347</v>
      </c>
      <c r="N1102" s="197"/>
      <c r="O1102" s="197" t="s">
        <v>4184</v>
      </c>
      <c r="P1102" s="197"/>
      <c r="Q1102" s="199" t="s">
        <v>4185</v>
      </c>
      <c r="R1102" s="199" t="s">
        <v>73</v>
      </c>
      <c r="S1102" s="197" t="s">
        <v>3635</v>
      </c>
      <c r="T1102" s="197" t="s">
        <v>4186</v>
      </c>
      <c r="U1102" s="197" t="s">
        <v>73</v>
      </c>
    </row>
    <row r="1103" spans="3:21" ht="22.5" customHeight="1" x14ac:dyDescent="0.25">
      <c r="C1103" s="196" t="s">
        <v>4348</v>
      </c>
      <c r="D1103" s="197" t="s">
        <v>4349</v>
      </c>
      <c r="E1103" s="197"/>
      <c r="F1103" s="197"/>
      <c r="G1103" s="198"/>
      <c r="H1103" s="197" t="s">
        <v>58</v>
      </c>
      <c r="I1103" s="197" t="s">
        <v>2117</v>
      </c>
      <c r="J1103" s="197"/>
      <c r="K1103" s="198">
        <v>44216</v>
      </c>
      <c r="L1103" s="197"/>
      <c r="M1103" s="197" t="s">
        <v>4347</v>
      </c>
      <c r="N1103" s="197"/>
      <c r="O1103" s="197" t="s">
        <v>4350</v>
      </c>
      <c r="P1103" s="197"/>
      <c r="Q1103" s="199" t="s">
        <v>4351</v>
      </c>
      <c r="R1103" s="199" t="s">
        <v>73</v>
      </c>
      <c r="S1103" s="197" t="s">
        <v>3635</v>
      </c>
      <c r="T1103" s="197" t="s">
        <v>4352</v>
      </c>
      <c r="U1103" s="197" t="s">
        <v>73</v>
      </c>
    </row>
    <row r="1104" spans="3:21" ht="22.5" customHeight="1" x14ac:dyDescent="0.25">
      <c r="C1104" s="196" t="s">
        <v>4353</v>
      </c>
      <c r="D1104" s="197" t="s">
        <v>4354</v>
      </c>
      <c r="E1104" s="197"/>
      <c r="F1104" s="197"/>
      <c r="G1104" s="198"/>
      <c r="H1104" s="197" t="s">
        <v>58</v>
      </c>
      <c r="I1104" s="197" t="s">
        <v>2117</v>
      </c>
      <c r="J1104" s="197"/>
      <c r="K1104" s="198">
        <v>44362</v>
      </c>
      <c r="L1104" s="197"/>
      <c r="M1104" s="197" t="s">
        <v>3027</v>
      </c>
      <c r="N1104" s="197"/>
      <c r="O1104" s="197" t="s">
        <v>4355</v>
      </c>
      <c r="P1104" s="197"/>
      <c r="Q1104" s="199" t="s">
        <v>4356</v>
      </c>
      <c r="R1104" s="199" t="s">
        <v>73</v>
      </c>
      <c r="S1104" s="197" t="s">
        <v>4357</v>
      </c>
      <c r="T1104" s="197" t="s">
        <v>4358</v>
      </c>
      <c r="U1104" s="197" t="s">
        <v>73</v>
      </c>
    </row>
    <row r="1105" spans="3:21" ht="22.5" customHeight="1" x14ac:dyDescent="0.25">
      <c r="C1105" s="196" t="s">
        <v>4359</v>
      </c>
      <c r="D1105" s="197" t="s">
        <v>4360</v>
      </c>
      <c r="E1105" s="197"/>
      <c r="F1105" s="197"/>
      <c r="G1105" s="198"/>
      <c r="H1105" s="197" t="s">
        <v>58</v>
      </c>
      <c r="I1105" s="197" t="s">
        <v>2120</v>
      </c>
      <c r="J1105" s="197"/>
      <c r="K1105" s="198">
        <v>44323</v>
      </c>
      <c r="L1105" s="197"/>
      <c r="M1105" s="197" t="s">
        <v>2879</v>
      </c>
      <c r="N1105" s="197"/>
      <c r="O1105" s="197" t="s">
        <v>4361</v>
      </c>
      <c r="P1105" s="197" t="s">
        <v>4362</v>
      </c>
      <c r="Q1105" s="199" t="s">
        <v>4363</v>
      </c>
      <c r="R1105" s="199" t="s">
        <v>73</v>
      </c>
      <c r="S1105" s="197" t="s">
        <v>3635</v>
      </c>
      <c r="T1105" s="197"/>
      <c r="U1105" s="197" t="s">
        <v>73</v>
      </c>
    </row>
    <row r="1106" spans="3:21" ht="22.5" customHeight="1" x14ac:dyDescent="0.25">
      <c r="C1106" s="196" t="s">
        <v>4364</v>
      </c>
      <c r="D1106" s="197" t="s">
        <v>4365</v>
      </c>
      <c r="E1106" s="197"/>
      <c r="F1106" s="197"/>
      <c r="G1106" s="198"/>
      <c r="H1106" s="197" t="s">
        <v>58</v>
      </c>
      <c r="I1106" s="197" t="s">
        <v>2120</v>
      </c>
      <c r="J1106" s="197"/>
      <c r="K1106" s="198">
        <v>44323</v>
      </c>
      <c r="L1106" s="197"/>
      <c r="M1106" s="197" t="s">
        <v>2879</v>
      </c>
      <c r="N1106" s="197"/>
      <c r="O1106" s="197" t="s">
        <v>4240</v>
      </c>
      <c r="P1106" s="197" t="s">
        <v>4366</v>
      </c>
      <c r="Q1106" s="199" t="s">
        <v>4367</v>
      </c>
      <c r="R1106" s="199" t="s">
        <v>73</v>
      </c>
      <c r="S1106" s="197" t="s">
        <v>3635</v>
      </c>
      <c r="T1106" s="197" t="s">
        <v>4368</v>
      </c>
      <c r="U1106" s="197" t="s">
        <v>73</v>
      </c>
    </row>
    <row r="1107" spans="3:21" ht="22.5" customHeight="1" x14ac:dyDescent="0.25">
      <c r="C1107" s="196" t="s">
        <v>4369</v>
      </c>
      <c r="D1107" s="197" t="s">
        <v>4370</v>
      </c>
      <c r="E1107" s="197"/>
      <c r="F1107" s="197"/>
      <c r="G1107" s="198"/>
      <c r="H1107" s="197" t="s">
        <v>2101</v>
      </c>
      <c r="I1107" s="197" t="s">
        <v>2120</v>
      </c>
      <c r="J1107" s="197"/>
      <c r="K1107" s="198">
        <v>44336</v>
      </c>
      <c r="L1107" s="197"/>
      <c r="M1107" s="197" t="s">
        <v>2879</v>
      </c>
      <c r="N1107" s="197"/>
      <c r="O1107" s="197" t="s">
        <v>4371</v>
      </c>
      <c r="P1107" s="197"/>
      <c r="Q1107" s="199" t="s">
        <v>4231</v>
      </c>
      <c r="R1107" s="199" t="s">
        <v>73</v>
      </c>
      <c r="S1107" s="197"/>
      <c r="T1107" s="197" t="s">
        <v>4372</v>
      </c>
      <c r="U1107" s="197" t="s">
        <v>73</v>
      </c>
    </row>
    <row r="1108" spans="3:21" ht="22.5" customHeight="1" x14ac:dyDescent="0.25">
      <c r="C1108" s="196" t="s">
        <v>4373</v>
      </c>
      <c r="D1108" s="197" t="s">
        <v>4374</v>
      </c>
      <c r="E1108" s="197"/>
      <c r="F1108" s="197"/>
      <c r="G1108" s="198"/>
      <c r="H1108" s="197" t="s">
        <v>2101</v>
      </c>
      <c r="I1108" s="197" t="s">
        <v>2121</v>
      </c>
      <c r="J1108" s="197"/>
      <c r="K1108" s="198">
        <v>44209</v>
      </c>
      <c r="L1108" s="197"/>
      <c r="M1108" s="197" t="s">
        <v>2879</v>
      </c>
      <c r="N1108" s="197"/>
      <c r="O1108" s="197" t="s">
        <v>4375</v>
      </c>
      <c r="P1108" s="197"/>
      <c r="Q1108" s="199" t="s">
        <v>4376</v>
      </c>
      <c r="R1108" s="199" t="s">
        <v>73</v>
      </c>
      <c r="S1108" s="197" t="s">
        <v>4377</v>
      </c>
      <c r="T1108" s="197" t="s">
        <v>4378</v>
      </c>
      <c r="U1108" s="197" t="s">
        <v>73</v>
      </c>
    </row>
    <row r="1109" spans="3:21" ht="22.5" customHeight="1" x14ac:dyDescent="0.25">
      <c r="C1109" s="196" t="s">
        <v>4379</v>
      </c>
      <c r="D1109" s="197" t="s">
        <v>4380</v>
      </c>
      <c r="E1109" s="197"/>
      <c r="F1109" s="197"/>
      <c r="G1109" s="198"/>
      <c r="H1109" s="197" t="s">
        <v>58</v>
      </c>
      <c r="I1109" s="197" t="s">
        <v>2121</v>
      </c>
      <c r="J1109" s="197"/>
      <c r="K1109" s="198">
        <v>44211</v>
      </c>
      <c r="L1109" s="197"/>
      <c r="M1109" s="197" t="s">
        <v>2879</v>
      </c>
      <c r="N1109" s="197"/>
      <c r="O1109" s="197" t="s">
        <v>4381</v>
      </c>
      <c r="P1109" s="197"/>
      <c r="Q1109" s="199" t="s">
        <v>4382</v>
      </c>
      <c r="R1109" s="199" t="s">
        <v>73</v>
      </c>
      <c r="S1109" s="197"/>
      <c r="T1109" s="197"/>
      <c r="U1109" s="197" t="s">
        <v>73</v>
      </c>
    </row>
    <row r="1110" spans="3:21" ht="22.5" customHeight="1" x14ac:dyDescent="0.25">
      <c r="C1110" s="196" t="s">
        <v>4383</v>
      </c>
      <c r="D1110" s="197" t="s">
        <v>4384</v>
      </c>
      <c r="E1110" s="197"/>
      <c r="F1110" s="197"/>
      <c r="G1110" s="198"/>
      <c r="H1110" s="197" t="s">
        <v>2101</v>
      </c>
      <c r="I1110" s="197" t="s">
        <v>2121</v>
      </c>
      <c r="J1110" s="197"/>
      <c r="K1110" s="198">
        <v>44215</v>
      </c>
      <c r="L1110" s="197"/>
      <c r="M1110" s="197" t="s">
        <v>2879</v>
      </c>
      <c r="N1110" s="197"/>
      <c r="O1110" s="197" t="s">
        <v>4385</v>
      </c>
      <c r="P1110" s="197"/>
      <c r="Q1110" s="199" t="s">
        <v>4386</v>
      </c>
      <c r="R1110" s="199" t="s">
        <v>73</v>
      </c>
      <c r="S1110" s="197" t="s">
        <v>3023</v>
      </c>
      <c r="T1110" s="197" t="s">
        <v>4387</v>
      </c>
      <c r="U1110" s="197" t="s">
        <v>73</v>
      </c>
    </row>
    <row r="1111" spans="3:21" ht="22.5" customHeight="1" x14ac:dyDescent="0.25">
      <c r="C1111" s="196" t="s">
        <v>4388</v>
      </c>
      <c r="D1111" s="197" t="s">
        <v>4389</v>
      </c>
      <c r="E1111" s="197"/>
      <c r="F1111" s="197"/>
      <c r="G1111" s="198"/>
      <c r="H1111" s="197" t="s">
        <v>2101</v>
      </c>
      <c r="I1111" s="197" t="s">
        <v>2121</v>
      </c>
      <c r="J1111" s="197"/>
      <c r="K1111" s="198">
        <v>44215</v>
      </c>
      <c r="L1111" s="197"/>
      <c r="M1111" s="197" t="s">
        <v>2879</v>
      </c>
      <c r="N1111" s="197"/>
      <c r="O1111" s="197" t="s">
        <v>4287</v>
      </c>
      <c r="P1111" s="197"/>
      <c r="Q1111" s="199" t="s">
        <v>4288</v>
      </c>
      <c r="R1111" s="199" t="s">
        <v>73</v>
      </c>
      <c r="S1111" s="197" t="s">
        <v>4084</v>
      </c>
      <c r="T1111" s="197" t="s">
        <v>4289</v>
      </c>
      <c r="U1111" s="197" t="s">
        <v>73</v>
      </c>
    </row>
    <row r="1112" spans="3:21" ht="22.5" customHeight="1" x14ac:dyDescent="0.25">
      <c r="C1112" s="196" t="s">
        <v>4390</v>
      </c>
      <c r="D1112" s="197" t="s">
        <v>4391</v>
      </c>
      <c r="E1112" s="197"/>
      <c r="F1112" s="197"/>
      <c r="G1112" s="198"/>
      <c r="H1112" s="197" t="s">
        <v>58</v>
      </c>
      <c r="I1112" s="197" t="s">
        <v>2121</v>
      </c>
      <c r="J1112" s="197"/>
      <c r="K1112" s="198">
        <v>44216</v>
      </c>
      <c r="L1112" s="197"/>
      <c r="M1112" s="197"/>
      <c r="N1112" s="197"/>
      <c r="O1112" s="197" t="s">
        <v>4392</v>
      </c>
      <c r="P1112" s="197"/>
      <c r="Q1112" s="199" t="s">
        <v>4393</v>
      </c>
      <c r="R1112" s="199" t="s">
        <v>73</v>
      </c>
      <c r="S1112" s="197" t="s">
        <v>3635</v>
      </c>
      <c r="T1112" s="197" t="s">
        <v>4394</v>
      </c>
      <c r="U1112" s="197" t="s">
        <v>73</v>
      </c>
    </row>
    <row r="1113" spans="3:21" ht="22.5" customHeight="1" x14ac:dyDescent="0.25">
      <c r="C1113" s="196" t="s">
        <v>4395</v>
      </c>
      <c r="D1113" s="197" t="s">
        <v>4396</v>
      </c>
      <c r="E1113" s="197"/>
      <c r="F1113" s="197"/>
      <c r="G1113" s="198"/>
      <c r="H1113" s="197" t="s">
        <v>58</v>
      </c>
      <c r="I1113" s="197" t="s">
        <v>2121</v>
      </c>
      <c r="J1113" s="197"/>
      <c r="K1113" s="198">
        <v>44320</v>
      </c>
      <c r="L1113" s="197"/>
      <c r="M1113" s="197" t="s">
        <v>2879</v>
      </c>
      <c r="N1113" s="197"/>
      <c r="O1113" s="197" t="s">
        <v>4397</v>
      </c>
      <c r="P1113" s="197"/>
      <c r="Q1113" s="199" t="s">
        <v>4398</v>
      </c>
      <c r="R1113" s="199" t="s">
        <v>73</v>
      </c>
      <c r="S1113" s="197" t="s">
        <v>2884</v>
      </c>
      <c r="T1113" s="197" t="s">
        <v>4399</v>
      </c>
      <c r="U1113" s="197" t="s">
        <v>73</v>
      </c>
    </row>
    <row r="1114" spans="3:21" ht="22.5" customHeight="1" x14ac:dyDescent="0.25">
      <c r="C1114" s="196" t="s">
        <v>4400</v>
      </c>
      <c r="D1114" s="197" t="s">
        <v>4401</v>
      </c>
      <c r="E1114" s="197"/>
      <c r="F1114" s="197"/>
      <c r="G1114" s="198"/>
      <c r="H1114" s="197" t="s">
        <v>2101</v>
      </c>
      <c r="I1114" s="197" t="s">
        <v>2122</v>
      </c>
      <c r="J1114" s="197"/>
      <c r="K1114" s="198">
        <v>44210</v>
      </c>
      <c r="L1114" s="197"/>
      <c r="M1114" s="197" t="s">
        <v>4347</v>
      </c>
      <c r="N1114" s="197"/>
      <c r="O1114" s="197" t="s">
        <v>4402</v>
      </c>
      <c r="P1114" s="197"/>
      <c r="Q1114" s="199" t="s">
        <v>4403</v>
      </c>
      <c r="R1114" s="199" t="s">
        <v>73</v>
      </c>
      <c r="S1114" s="197" t="s">
        <v>3635</v>
      </c>
      <c r="T1114" s="197" t="s">
        <v>4404</v>
      </c>
      <c r="U1114" s="197" t="s">
        <v>73</v>
      </c>
    </row>
    <row r="1115" spans="3:21" ht="22.5" customHeight="1" x14ac:dyDescent="0.25">
      <c r="C1115" s="196" t="s">
        <v>4405</v>
      </c>
      <c r="D1115" s="197" t="s">
        <v>4406</v>
      </c>
      <c r="E1115" s="197"/>
      <c r="F1115" s="197"/>
      <c r="G1115" s="198"/>
      <c r="H1115" s="197" t="s">
        <v>58</v>
      </c>
      <c r="I1115" s="197" t="s">
        <v>2122</v>
      </c>
      <c r="J1115" s="197"/>
      <c r="K1115" s="198">
        <v>44214</v>
      </c>
      <c r="L1115" s="197"/>
      <c r="M1115" s="197" t="s">
        <v>4347</v>
      </c>
      <c r="N1115" s="197"/>
      <c r="O1115" s="197" t="s">
        <v>4206</v>
      </c>
      <c r="P1115" s="197"/>
      <c r="Q1115" s="199" t="s">
        <v>4208</v>
      </c>
      <c r="R1115" s="199" t="s">
        <v>73</v>
      </c>
      <c r="S1115" s="197" t="s">
        <v>3023</v>
      </c>
      <c r="T1115" s="197" t="s">
        <v>4407</v>
      </c>
      <c r="U1115" s="197" t="s">
        <v>73</v>
      </c>
    </row>
    <row r="1116" spans="3:21" ht="22.5" customHeight="1" x14ac:dyDescent="0.25">
      <c r="C1116" s="196" t="s">
        <v>4408</v>
      </c>
      <c r="D1116" s="197" t="s">
        <v>4409</v>
      </c>
      <c r="E1116" s="197"/>
      <c r="F1116" s="197"/>
      <c r="G1116" s="198"/>
      <c r="H1116" s="197" t="s">
        <v>58</v>
      </c>
      <c r="I1116" s="197" t="s">
        <v>2122</v>
      </c>
      <c r="J1116" s="197"/>
      <c r="K1116" s="198">
        <v>44214</v>
      </c>
      <c r="L1116" s="197"/>
      <c r="M1116" s="197" t="s">
        <v>4347</v>
      </c>
      <c r="N1116" s="197"/>
      <c r="O1116" s="197" t="s">
        <v>4410</v>
      </c>
      <c r="P1116" s="197"/>
      <c r="Q1116" s="199" t="s">
        <v>4411</v>
      </c>
      <c r="R1116" s="199" t="s">
        <v>73</v>
      </c>
      <c r="S1116" s="197"/>
      <c r="T1116" s="197"/>
      <c r="U1116" s="197" t="s">
        <v>73</v>
      </c>
    </row>
    <row r="1117" spans="3:21" ht="22.5" customHeight="1" x14ac:dyDescent="0.25">
      <c r="C1117" s="196" t="s">
        <v>4412</v>
      </c>
      <c r="D1117" s="197" t="s">
        <v>4413</v>
      </c>
      <c r="E1117" s="197"/>
      <c r="F1117" s="197"/>
      <c r="G1117" s="198"/>
      <c r="H1117" s="197" t="s">
        <v>2101</v>
      </c>
      <c r="I1117" s="197" t="s">
        <v>2122</v>
      </c>
      <c r="J1117" s="197"/>
      <c r="K1117" s="198">
        <v>44229</v>
      </c>
      <c r="L1117" s="197"/>
      <c r="M1117" s="197" t="s">
        <v>2879</v>
      </c>
      <c r="N1117" s="197"/>
      <c r="O1117" s="197" t="s">
        <v>4414</v>
      </c>
      <c r="P1117" s="197" t="s">
        <v>4415</v>
      </c>
      <c r="Q1117" s="199" t="s">
        <v>4416</v>
      </c>
      <c r="R1117" s="199" t="s">
        <v>73</v>
      </c>
      <c r="S1117" s="197" t="s">
        <v>3635</v>
      </c>
      <c r="T1117" s="197" t="s">
        <v>4417</v>
      </c>
      <c r="U1117" s="197" t="s">
        <v>73</v>
      </c>
    </row>
    <row r="1118" spans="3:21" ht="22.5" customHeight="1" x14ac:dyDescent="0.25">
      <c r="C1118" s="196" t="s">
        <v>4418</v>
      </c>
      <c r="D1118" s="197" t="s">
        <v>4419</v>
      </c>
      <c r="E1118" s="197"/>
      <c r="F1118" s="197"/>
      <c r="G1118" s="198"/>
      <c r="H1118" s="197" t="s">
        <v>58</v>
      </c>
      <c r="I1118" s="197" t="s">
        <v>2122</v>
      </c>
      <c r="J1118" s="197"/>
      <c r="K1118" s="198">
        <v>44221</v>
      </c>
      <c r="L1118" s="197"/>
      <c r="M1118" s="197" t="s">
        <v>2879</v>
      </c>
      <c r="N1118" s="197"/>
      <c r="O1118" s="197" t="s">
        <v>4287</v>
      </c>
      <c r="P1118" s="197"/>
      <c r="Q1118" s="199" t="s">
        <v>4288</v>
      </c>
      <c r="R1118" s="199" t="s">
        <v>73</v>
      </c>
      <c r="S1118" s="197" t="s">
        <v>4084</v>
      </c>
      <c r="T1118" s="197" t="s">
        <v>4289</v>
      </c>
      <c r="U1118" s="197" t="s">
        <v>73</v>
      </c>
    </row>
    <row r="1119" spans="3:21" ht="22.5" customHeight="1" x14ac:dyDescent="0.25">
      <c r="C1119" s="196" t="s">
        <v>4420</v>
      </c>
      <c r="D1119" s="197" t="s">
        <v>4421</v>
      </c>
      <c r="E1119" s="197"/>
      <c r="F1119" s="197"/>
      <c r="G1119" s="198"/>
      <c r="H1119" s="197" t="s">
        <v>2101</v>
      </c>
      <c r="I1119" s="197" t="s">
        <v>2122</v>
      </c>
      <c r="J1119" s="197"/>
      <c r="K1119" s="198">
        <v>44334</v>
      </c>
      <c r="L1119" s="197"/>
      <c r="M1119" s="197" t="s">
        <v>3027</v>
      </c>
      <c r="N1119" s="197"/>
      <c r="O1119" s="197"/>
      <c r="P1119" s="197" t="s">
        <v>4422</v>
      </c>
      <c r="Q1119" s="199" t="s">
        <v>4423</v>
      </c>
      <c r="R1119" s="199" t="s">
        <v>73</v>
      </c>
      <c r="S1119" s="197" t="s">
        <v>3023</v>
      </c>
      <c r="T1119" s="197" t="s">
        <v>4424</v>
      </c>
      <c r="U1119" s="197" t="s">
        <v>73</v>
      </c>
    </row>
    <row r="1120" spans="3:21" ht="22.5" customHeight="1" x14ac:dyDescent="0.25">
      <c r="C1120" s="196" t="s">
        <v>4425</v>
      </c>
      <c r="D1120" s="197" t="s">
        <v>4426</v>
      </c>
      <c r="E1120" s="197"/>
      <c r="F1120" s="197"/>
      <c r="G1120" s="198"/>
      <c r="H1120" s="197" t="s">
        <v>58</v>
      </c>
      <c r="I1120" s="197" t="s">
        <v>2122</v>
      </c>
      <c r="J1120" s="197"/>
      <c r="K1120" s="198">
        <v>44265</v>
      </c>
      <c r="L1120" s="197"/>
      <c r="M1120" s="197" t="s">
        <v>4347</v>
      </c>
      <c r="N1120" s="197"/>
      <c r="O1120" s="197" t="s">
        <v>4427</v>
      </c>
      <c r="P1120" s="197" t="s">
        <v>4428</v>
      </c>
      <c r="Q1120" s="199" t="s">
        <v>4429</v>
      </c>
      <c r="R1120" s="199" t="s">
        <v>73</v>
      </c>
      <c r="S1120" s="197" t="s">
        <v>3023</v>
      </c>
      <c r="T1120" s="197" t="s">
        <v>4181</v>
      </c>
      <c r="U1120" s="197" t="s">
        <v>73</v>
      </c>
    </row>
    <row r="1121" spans="3:21" ht="22.5" customHeight="1" x14ac:dyDescent="0.25">
      <c r="C1121" s="196" t="s">
        <v>4430</v>
      </c>
      <c r="D1121" s="197" t="s">
        <v>4431</v>
      </c>
      <c r="E1121" s="197"/>
      <c r="F1121" s="197"/>
      <c r="G1121" s="198"/>
      <c r="H1121" s="197" t="s">
        <v>58</v>
      </c>
      <c r="I1121" s="197" t="s">
        <v>2122</v>
      </c>
      <c r="J1121" s="197"/>
      <c r="K1121" s="198">
        <v>44344</v>
      </c>
      <c r="L1121" s="197"/>
      <c r="M1121" s="197" t="s">
        <v>4347</v>
      </c>
      <c r="N1121" s="197"/>
      <c r="O1121" s="197" t="s">
        <v>4184</v>
      </c>
      <c r="P1121" s="197"/>
      <c r="Q1121" s="199" t="s">
        <v>4185</v>
      </c>
      <c r="R1121" s="199" t="s">
        <v>73</v>
      </c>
      <c r="S1121" s="197" t="s">
        <v>3635</v>
      </c>
      <c r="T1121" s="197" t="s">
        <v>4186</v>
      </c>
      <c r="U1121" s="197" t="s">
        <v>73</v>
      </c>
    </row>
    <row r="1122" spans="3:21" ht="22.5" customHeight="1" x14ac:dyDescent="0.25">
      <c r="C1122" s="196" t="s">
        <v>4432</v>
      </c>
      <c r="D1122" s="197" t="s">
        <v>4433</v>
      </c>
      <c r="E1122" s="197"/>
      <c r="F1122" s="197"/>
      <c r="G1122" s="198"/>
      <c r="H1122" s="197" t="s">
        <v>2101</v>
      </c>
      <c r="I1122" s="197" t="s">
        <v>2122</v>
      </c>
      <c r="J1122" s="197"/>
      <c r="K1122" s="198">
        <v>44335</v>
      </c>
      <c r="L1122" s="197"/>
      <c r="M1122" s="197" t="s">
        <v>4347</v>
      </c>
      <c r="N1122" s="197"/>
      <c r="O1122" s="197" t="s">
        <v>4434</v>
      </c>
      <c r="P1122" s="197" t="s">
        <v>4435</v>
      </c>
      <c r="Q1122" s="199" t="s">
        <v>2434</v>
      </c>
      <c r="R1122" s="199" t="s">
        <v>73</v>
      </c>
      <c r="S1122" s="197"/>
      <c r="T1122" s="197" t="s">
        <v>4436</v>
      </c>
      <c r="U1122" s="197" t="s">
        <v>73</v>
      </c>
    </row>
    <row r="1123" spans="3:21" ht="22.5" customHeight="1" x14ac:dyDescent="0.25">
      <c r="C1123" s="196" t="s">
        <v>4437</v>
      </c>
      <c r="D1123" s="197" t="s">
        <v>4438</v>
      </c>
      <c r="E1123" s="197"/>
      <c r="F1123" s="197"/>
      <c r="G1123" s="198"/>
      <c r="H1123" s="197" t="s">
        <v>58</v>
      </c>
      <c r="I1123" s="197" t="s">
        <v>2122</v>
      </c>
      <c r="J1123" s="197"/>
      <c r="K1123" s="198">
        <v>44321</v>
      </c>
      <c r="L1123" s="197"/>
      <c r="M1123" s="197" t="s">
        <v>4347</v>
      </c>
      <c r="N1123" s="197"/>
      <c r="O1123" s="197" t="s">
        <v>4245</v>
      </c>
      <c r="P1123" s="197" t="s">
        <v>4246</v>
      </c>
      <c r="Q1123" s="199" t="s">
        <v>4247</v>
      </c>
      <c r="R1123" s="199" t="s">
        <v>73</v>
      </c>
      <c r="S1123" s="197"/>
      <c r="T1123" s="197" t="s">
        <v>4439</v>
      </c>
      <c r="U1123" s="197" t="s">
        <v>73</v>
      </c>
    </row>
    <row r="1124" spans="3:21" ht="22.5" customHeight="1" x14ac:dyDescent="0.25">
      <c r="C1124" s="196" t="s">
        <v>4440</v>
      </c>
      <c r="D1124" s="197" t="s">
        <v>4441</v>
      </c>
      <c r="E1124" s="197"/>
      <c r="F1124" s="197"/>
      <c r="G1124" s="198"/>
      <c r="H1124" s="197" t="s">
        <v>2101</v>
      </c>
      <c r="I1124" s="197" t="s">
        <v>2122</v>
      </c>
      <c r="J1124" s="197"/>
      <c r="K1124" s="198">
        <v>44244</v>
      </c>
      <c r="L1124" s="197"/>
      <c r="M1124" s="197" t="s">
        <v>4347</v>
      </c>
      <c r="N1124" s="197"/>
      <c r="O1124" s="197" t="s">
        <v>4442</v>
      </c>
      <c r="P1124" s="197" t="s">
        <v>4443</v>
      </c>
      <c r="Q1124" s="199" t="s">
        <v>4444</v>
      </c>
      <c r="R1124" s="199" t="s">
        <v>73</v>
      </c>
      <c r="S1124" s="197"/>
      <c r="T1124" s="197" t="s">
        <v>4445</v>
      </c>
      <c r="U1124" s="197" t="s">
        <v>73</v>
      </c>
    </row>
    <row r="1125" spans="3:21" ht="22.5" customHeight="1" x14ac:dyDescent="0.25">
      <c r="C1125" s="196" t="s">
        <v>4446</v>
      </c>
      <c r="D1125" s="197" t="s">
        <v>4447</v>
      </c>
      <c r="E1125" s="197"/>
      <c r="F1125" s="197"/>
      <c r="G1125" s="198"/>
      <c r="H1125" s="197" t="s">
        <v>58</v>
      </c>
      <c r="I1125" s="197" t="s">
        <v>2122</v>
      </c>
      <c r="J1125" s="197"/>
      <c r="K1125" s="198">
        <v>44222</v>
      </c>
      <c r="L1125" s="197"/>
      <c r="M1125" s="197" t="s">
        <v>3027</v>
      </c>
      <c r="N1125" s="197"/>
      <c r="O1125" s="197" t="s">
        <v>4448</v>
      </c>
      <c r="P1125" s="197" t="s">
        <v>4449</v>
      </c>
      <c r="Q1125" s="199" t="s">
        <v>4450</v>
      </c>
      <c r="R1125" s="199" t="s">
        <v>73</v>
      </c>
      <c r="S1125" s="197" t="s">
        <v>4451</v>
      </c>
      <c r="T1125" s="197" t="s">
        <v>4452</v>
      </c>
      <c r="U1125" s="197" t="s">
        <v>73</v>
      </c>
    </row>
    <row r="1126" spans="3:21" ht="22.5" customHeight="1" x14ac:dyDescent="0.25">
      <c r="C1126" s="196" t="s">
        <v>4455</v>
      </c>
      <c r="D1126" s="197" t="s">
        <v>4456</v>
      </c>
      <c r="E1126" s="197"/>
      <c r="F1126" s="197"/>
      <c r="G1126" s="198"/>
      <c r="H1126" s="197" t="s">
        <v>2101</v>
      </c>
      <c r="I1126" s="197" t="s">
        <v>2123</v>
      </c>
      <c r="J1126" s="197"/>
      <c r="K1126" s="198">
        <v>44400</v>
      </c>
      <c r="L1126" s="197"/>
      <c r="M1126" s="197" t="s">
        <v>2879</v>
      </c>
      <c r="N1126" s="197"/>
      <c r="O1126" s="197" t="s">
        <v>3244</v>
      </c>
      <c r="P1126" s="197"/>
      <c r="Q1126" s="199" t="s">
        <v>4457</v>
      </c>
      <c r="R1126" s="199" t="s">
        <v>73</v>
      </c>
      <c r="S1126" s="197" t="s">
        <v>4048</v>
      </c>
      <c r="T1126" s="197" t="s">
        <v>4458</v>
      </c>
      <c r="U1126" s="197" t="s">
        <v>73</v>
      </c>
    </row>
    <row r="1127" spans="3:21" ht="22.5" customHeight="1" x14ac:dyDescent="0.25">
      <c r="C1127" s="196" t="s">
        <v>4459</v>
      </c>
      <c r="D1127" s="197" t="s">
        <v>4460</v>
      </c>
      <c r="E1127" s="197"/>
      <c r="F1127" s="197"/>
      <c r="G1127" s="198"/>
      <c r="H1127" s="197" t="s">
        <v>2101</v>
      </c>
      <c r="I1127" s="197" t="s">
        <v>2123</v>
      </c>
      <c r="J1127" s="197"/>
      <c r="K1127" s="198">
        <v>44211</v>
      </c>
      <c r="L1127" s="197"/>
      <c r="M1127" s="197" t="s">
        <v>2879</v>
      </c>
      <c r="N1127" s="197"/>
      <c r="O1127" s="197" t="s">
        <v>4461</v>
      </c>
      <c r="P1127" s="197"/>
      <c r="Q1127" s="199" t="s">
        <v>4462</v>
      </c>
      <c r="R1127" s="199" t="s">
        <v>73</v>
      </c>
      <c r="S1127" s="197" t="s">
        <v>4273</v>
      </c>
      <c r="T1127" s="197" t="s">
        <v>4463</v>
      </c>
      <c r="U1127" s="197" t="s">
        <v>73</v>
      </c>
    </row>
    <row r="1128" spans="3:21" ht="22.5" customHeight="1" x14ac:dyDescent="0.25">
      <c r="C1128" s="196" t="s">
        <v>4464</v>
      </c>
      <c r="D1128" s="197" t="s">
        <v>4465</v>
      </c>
      <c r="E1128" s="197"/>
      <c r="F1128" s="197"/>
      <c r="G1128" s="198"/>
      <c r="H1128" s="197" t="s">
        <v>2101</v>
      </c>
      <c r="I1128" s="197" t="s">
        <v>2123</v>
      </c>
      <c r="J1128" s="197"/>
      <c r="K1128" s="198">
        <v>44204</v>
      </c>
      <c r="L1128" s="197"/>
      <c r="M1128" s="197" t="s">
        <v>4347</v>
      </c>
      <c r="N1128" s="197"/>
      <c r="O1128" s="197" t="s">
        <v>4466</v>
      </c>
      <c r="P1128" s="197"/>
      <c r="Q1128" s="199" t="s">
        <v>4316</v>
      </c>
      <c r="R1128" s="199" t="s">
        <v>73</v>
      </c>
      <c r="S1128" s="197" t="s">
        <v>3635</v>
      </c>
      <c r="T1128" s="197" t="s">
        <v>4317</v>
      </c>
      <c r="U1128" s="197" t="s">
        <v>73</v>
      </c>
    </row>
    <row r="1129" spans="3:21" ht="22.5" customHeight="1" x14ac:dyDescent="0.25">
      <c r="C1129" s="196" t="s">
        <v>4467</v>
      </c>
      <c r="D1129" s="197" t="s">
        <v>4468</v>
      </c>
      <c r="E1129" s="197"/>
      <c r="F1129" s="197"/>
      <c r="G1129" s="198"/>
      <c r="H1129" s="197" t="s">
        <v>2101</v>
      </c>
      <c r="I1129" s="197" t="s">
        <v>2123</v>
      </c>
      <c r="J1129" s="197"/>
      <c r="K1129" s="198">
        <v>44216</v>
      </c>
      <c r="L1129" s="197"/>
      <c r="M1129" s="197" t="s">
        <v>4347</v>
      </c>
      <c r="N1129" s="197"/>
      <c r="O1129" s="197" t="s">
        <v>4469</v>
      </c>
      <c r="P1129" s="197"/>
      <c r="Q1129" s="199" t="s">
        <v>3770</v>
      </c>
      <c r="R1129" s="199" t="s">
        <v>73</v>
      </c>
      <c r="S1129" s="197"/>
      <c r="T1129" s="197"/>
      <c r="U1129" s="197" t="s">
        <v>73</v>
      </c>
    </row>
    <row r="1130" spans="3:21" ht="22.5" customHeight="1" x14ac:dyDescent="0.25">
      <c r="C1130" s="196" t="s">
        <v>4470</v>
      </c>
      <c r="D1130" s="197" t="s">
        <v>4471</v>
      </c>
      <c r="E1130" s="197"/>
      <c r="F1130" s="197"/>
      <c r="G1130" s="198"/>
      <c r="H1130" s="197" t="s">
        <v>2101</v>
      </c>
      <c r="I1130" s="197" t="s">
        <v>2125</v>
      </c>
      <c r="J1130" s="197"/>
      <c r="K1130" s="198">
        <v>44265</v>
      </c>
      <c r="L1130" s="197"/>
      <c r="M1130" s="197" t="s">
        <v>4347</v>
      </c>
      <c r="N1130" s="197"/>
      <c r="O1130" s="197" t="s">
        <v>4472</v>
      </c>
      <c r="P1130" s="197" t="s">
        <v>4473</v>
      </c>
      <c r="Q1130" s="199" t="s">
        <v>4474</v>
      </c>
      <c r="R1130" s="199" t="s">
        <v>73</v>
      </c>
      <c r="S1130" s="197"/>
      <c r="T1130" s="197" t="s">
        <v>4475</v>
      </c>
      <c r="U1130" s="197" t="s">
        <v>73</v>
      </c>
    </row>
    <row r="1131" spans="3:21" ht="22.5" customHeight="1" x14ac:dyDescent="0.25">
      <c r="C1131" s="196" t="s">
        <v>4476</v>
      </c>
      <c r="D1131" s="197" t="s">
        <v>4477</v>
      </c>
      <c r="E1131" s="197"/>
      <c r="F1131" s="197"/>
      <c r="G1131" s="198"/>
      <c r="H1131" s="197" t="s">
        <v>58</v>
      </c>
      <c r="I1131" s="197" t="s">
        <v>2125</v>
      </c>
      <c r="J1131" s="197"/>
      <c r="K1131" s="198">
        <v>44211</v>
      </c>
      <c r="L1131" s="197"/>
      <c r="M1131" s="197" t="s">
        <v>2879</v>
      </c>
      <c r="N1131" s="197"/>
      <c r="O1131" s="197" t="s">
        <v>4381</v>
      </c>
      <c r="P1131" s="197"/>
      <c r="Q1131" s="199" t="s">
        <v>4382</v>
      </c>
      <c r="R1131" s="199" t="s">
        <v>73</v>
      </c>
      <c r="S1131" s="197" t="s">
        <v>4478</v>
      </c>
      <c r="T1131" s="197" t="s">
        <v>4479</v>
      </c>
      <c r="U1131" s="197" t="s">
        <v>73</v>
      </c>
    </row>
    <row r="1132" spans="3:21" ht="22.5" customHeight="1" x14ac:dyDescent="0.25">
      <c r="C1132" s="196" t="s">
        <v>4480</v>
      </c>
      <c r="D1132" s="197" t="s">
        <v>4481</v>
      </c>
      <c r="E1132" s="197"/>
      <c r="F1132" s="197"/>
      <c r="G1132" s="198"/>
      <c r="H1132" s="197" t="s">
        <v>58</v>
      </c>
      <c r="I1132" s="197" t="s">
        <v>2125</v>
      </c>
      <c r="J1132" s="197"/>
      <c r="K1132" s="198">
        <v>44211</v>
      </c>
      <c r="L1132" s="197"/>
      <c r="M1132" s="197"/>
      <c r="N1132" s="197"/>
      <c r="O1132" s="197" t="s">
        <v>4482</v>
      </c>
      <c r="P1132" s="197"/>
      <c r="Q1132" s="199" t="s">
        <v>4483</v>
      </c>
      <c r="R1132" s="199" t="s">
        <v>73</v>
      </c>
      <c r="S1132" s="197"/>
      <c r="T1132" s="197" t="s">
        <v>4484</v>
      </c>
      <c r="U1132" s="197" t="s">
        <v>73</v>
      </c>
    </row>
    <row r="1133" spans="3:21" ht="22.5" customHeight="1" x14ac:dyDescent="0.25">
      <c r="C1133" s="196" t="s">
        <v>4485</v>
      </c>
      <c r="D1133" s="197" t="s">
        <v>4486</v>
      </c>
      <c r="E1133" s="197"/>
      <c r="F1133" s="197"/>
      <c r="G1133" s="198"/>
      <c r="H1133" s="197" t="s">
        <v>2101</v>
      </c>
      <c r="I1133" s="197" t="s">
        <v>2125</v>
      </c>
      <c r="J1133" s="197"/>
      <c r="K1133" s="198">
        <v>44230</v>
      </c>
      <c r="L1133" s="197"/>
      <c r="M1133" s="197" t="s">
        <v>2879</v>
      </c>
      <c r="N1133" s="197"/>
      <c r="O1133" s="197" t="s">
        <v>4487</v>
      </c>
      <c r="P1133" s="197"/>
      <c r="Q1133" s="199" t="s">
        <v>2133</v>
      </c>
      <c r="R1133" s="199" t="s">
        <v>73</v>
      </c>
      <c r="S1133" s="197" t="s">
        <v>4032</v>
      </c>
      <c r="T1133" s="197" t="s">
        <v>4488</v>
      </c>
      <c r="U1133" s="197" t="s">
        <v>73</v>
      </c>
    </row>
    <row r="1134" spans="3:21" ht="22.5" customHeight="1" x14ac:dyDescent="0.25">
      <c r="C1134" s="196" t="s">
        <v>4489</v>
      </c>
      <c r="D1134" s="197" t="s">
        <v>4490</v>
      </c>
      <c r="E1134" s="197"/>
      <c r="F1134" s="197"/>
      <c r="G1134" s="198"/>
      <c r="H1134" s="197" t="s">
        <v>2101</v>
      </c>
      <c r="I1134" s="197" t="s">
        <v>2125</v>
      </c>
      <c r="J1134" s="197"/>
      <c r="K1134" s="198">
        <v>44230</v>
      </c>
      <c r="L1134" s="197"/>
      <c r="M1134" s="197" t="s">
        <v>2879</v>
      </c>
      <c r="N1134" s="197"/>
      <c r="O1134" s="197" t="s">
        <v>4287</v>
      </c>
      <c r="P1134" s="197"/>
      <c r="Q1134" s="199" t="s">
        <v>4288</v>
      </c>
      <c r="R1134" s="199" t="s">
        <v>73</v>
      </c>
      <c r="S1134" s="197" t="s">
        <v>4084</v>
      </c>
      <c r="T1134" s="197" t="s">
        <v>4289</v>
      </c>
      <c r="U1134" s="197" t="s">
        <v>73</v>
      </c>
    </row>
    <row r="1135" spans="3:21" ht="22.5" customHeight="1" x14ac:dyDescent="0.25">
      <c r="C1135" s="196" t="s">
        <v>4491</v>
      </c>
      <c r="D1135" s="197" t="s">
        <v>4492</v>
      </c>
      <c r="E1135" s="197"/>
      <c r="F1135" s="197"/>
      <c r="G1135" s="198"/>
      <c r="H1135" s="197" t="s">
        <v>58</v>
      </c>
      <c r="I1135" s="197" t="s">
        <v>2125</v>
      </c>
      <c r="J1135" s="197"/>
      <c r="K1135" s="198">
        <v>44230</v>
      </c>
      <c r="L1135" s="197"/>
      <c r="M1135" s="197" t="s">
        <v>2879</v>
      </c>
      <c r="N1135" s="197"/>
      <c r="O1135" s="197" t="s">
        <v>4493</v>
      </c>
      <c r="P1135" s="197"/>
      <c r="Q1135" s="199" t="s">
        <v>4494</v>
      </c>
      <c r="R1135" s="199" t="s">
        <v>73</v>
      </c>
      <c r="S1135" s="197" t="s">
        <v>2884</v>
      </c>
      <c r="T1135" s="197" t="s">
        <v>4495</v>
      </c>
      <c r="U1135" s="197" t="s">
        <v>73</v>
      </c>
    </row>
    <row r="1136" spans="3:21" ht="22.5" customHeight="1" x14ac:dyDescent="0.25">
      <c r="C1136" s="196" t="s">
        <v>4496</v>
      </c>
      <c r="D1136" s="197" t="s">
        <v>4497</v>
      </c>
      <c r="E1136" s="197"/>
      <c r="F1136" s="197"/>
      <c r="G1136" s="198"/>
      <c r="H1136" s="197" t="s">
        <v>2101</v>
      </c>
      <c r="I1136" s="197" t="s">
        <v>2125</v>
      </c>
      <c r="J1136" s="197"/>
      <c r="K1136" s="198">
        <v>44214</v>
      </c>
      <c r="L1136" s="197"/>
      <c r="M1136" s="197" t="s">
        <v>2879</v>
      </c>
      <c r="N1136" s="197"/>
      <c r="O1136" s="197" t="s">
        <v>4498</v>
      </c>
      <c r="P1136" s="197"/>
      <c r="Q1136" s="199" t="s">
        <v>3860</v>
      </c>
      <c r="R1136" s="199" t="s">
        <v>73</v>
      </c>
      <c r="S1136" s="197" t="s">
        <v>2884</v>
      </c>
      <c r="T1136" s="197" t="s">
        <v>4499</v>
      </c>
      <c r="U1136" s="197" t="s">
        <v>73</v>
      </c>
    </row>
    <row r="1137" spans="3:21" ht="22.5" customHeight="1" x14ac:dyDescent="0.25">
      <c r="C1137" s="196" t="s">
        <v>4500</v>
      </c>
      <c r="D1137" s="197" t="s">
        <v>4501</v>
      </c>
      <c r="E1137" s="197"/>
      <c r="F1137" s="197"/>
      <c r="G1137" s="198"/>
      <c r="H1137" s="197" t="s">
        <v>58</v>
      </c>
      <c r="I1137" s="197" t="s">
        <v>2125</v>
      </c>
      <c r="J1137" s="197"/>
      <c r="K1137" s="198">
        <v>44309</v>
      </c>
      <c r="L1137" s="197"/>
      <c r="M1137" s="197" t="s">
        <v>2879</v>
      </c>
      <c r="N1137" s="197"/>
      <c r="O1137" s="197" t="s">
        <v>4502</v>
      </c>
      <c r="P1137" s="197"/>
      <c r="Q1137" s="199" t="s">
        <v>4503</v>
      </c>
      <c r="R1137" s="199" t="s">
        <v>73</v>
      </c>
      <c r="S1137" s="197" t="s">
        <v>2884</v>
      </c>
      <c r="T1137" s="197" t="s">
        <v>4504</v>
      </c>
      <c r="U1137" s="197" t="s">
        <v>73</v>
      </c>
    </row>
    <row r="1138" spans="3:21" ht="22.5" customHeight="1" x14ac:dyDescent="0.25">
      <c r="C1138" s="196" t="s">
        <v>4505</v>
      </c>
      <c r="D1138" s="197" t="s">
        <v>4506</v>
      </c>
      <c r="E1138" s="197"/>
      <c r="F1138" s="197"/>
      <c r="G1138" s="198"/>
      <c r="H1138" s="197" t="s">
        <v>2101</v>
      </c>
      <c r="I1138" s="197" t="s">
        <v>2125</v>
      </c>
      <c r="J1138" s="197"/>
      <c r="K1138" s="198">
        <v>44383</v>
      </c>
      <c r="L1138" s="197" t="s">
        <v>2987</v>
      </c>
      <c r="M1138" s="197" t="s">
        <v>2879</v>
      </c>
      <c r="N1138" s="197"/>
      <c r="O1138" s="197" t="s">
        <v>4184</v>
      </c>
      <c r="P1138" s="197"/>
      <c r="Q1138" s="199" t="s">
        <v>4185</v>
      </c>
      <c r="R1138" s="199" t="s">
        <v>73</v>
      </c>
      <c r="S1138" s="197" t="s">
        <v>3635</v>
      </c>
      <c r="T1138" s="197" t="s">
        <v>4507</v>
      </c>
      <c r="U1138" s="197" t="s">
        <v>73</v>
      </c>
    </row>
    <row r="1139" spans="3:21" ht="22.5" customHeight="1" x14ac:dyDescent="0.25">
      <c r="C1139" s="196" t="s">
        <v>4508</v>
      </c>
      <c r="D1139" s="197" t="s">
        <v>4509</v>
      </c>
      <c r="E1139" s="197"/>
      <c r="F1139" s="197"/>
      <c r="G1139" s="198"/>
      <c r="H1139" s="197" t="s">
        <v>58</v>
      </c>
      <c r="I1139" s="197" t="s">
        <v>2125</v>
      </c>
      <c r="J1139" s="197"/>
      <c r="K1139" s="198">
        <v>44384</v>
      </c>
      <c r="L1139" s="197"/>
      <c r="M1139" s="197" t="s">
        <v>2879</v>
      </c>
      <c r="N1139" s="197"/>
      <c r="O1139" s="197" t="s">
        <v>4510</v>
      </c>
      <c r="P1139" s="197" t="s">
        <v>4511</v>
      </c>
      <c r="Q1139" s="199" t="s">
        <v>4512</v>
      </c>
      <c r="R1139" s="199" t="s">
        <v>73</v>
      </c>
      <c r="S1139" s="197" t="s">
        <v>4032</v>
      </c>
      <c r="T1139" s="197" t="s">
        <v>4513</v>
      </c>
      <c r="U1139" s="197" t="s">
        <v>73</v>
      </c>
    </row>
    <row r="1140" spans="3:21" ht="22.5" customHeight="1" x14ac:dyDescent="0.25">
      <c r="C1140" s="196" t="s">
        <v>4514</v>
      </c>
      <c r="D1140" s="197" t="s">
        <v>4515</v>
      </c>
      <c r="E1140" s="197"/>
      <c r="F1140" s="197"/>
      <c r="G1140" s="198"/>
      <c r="H1140" s="197" t="s">
        <v>58</v>
      </c>
      <c r="I1140" s="197" t="s">
        <v>2098</v>
      </c>
      <c r="J1140" s="197"/>
      <c r="K1140" s="198">
        <v>44449</v>
      </c>
      <c r="L1140" s="197"/>
      <c r="M1140" s="197" t="s">
        <v>4347</v>
      </c>
      <c r="N1140" s="197"/>
      <c r="O1140" s="197" t="s">
        <v>4516</v>
      </c>
      <c r="P1140" s="197"/>
      <c r="Q1140" s="199" t="s">
        <v>4517</v>
      </c>
      <c r="R1140" s="199" t="s">
        <v>73</v>
      </c>
      <c r="S1140" s="197"/>
      <c r="T1140" s="197" t="s">
        <v>4518</v>
      </c>
      <c r="U1140" s="197" t="s">
        <v>73</v>
      </c>
    </row>
    <row r="1141" spans="3:21" ht="22.5" customHeight="1" x14ac:dyDescent="0.25">
      <c r="C1141" s="196" t="s">
        <v>4519</v>
      </c>
      <c r="D1141" s="197" t="s">
        <v>4520</v>
      </c>
      <c r="E1141" s="197"/>
      <c r="F1141" s="197"/>
      <c r="G1141" s="198"/>
      <c r="H1141" s="197" t="s">
        <v>58</v>
      </c>
      <c r="I1141" s="197" t="s">
        <v>2098</v>
      </c>
      <c r="J1141" s="197"/>
      <c r="K1141" s="198">
        <v>44445</v>
      </c>
      <c r="L1141" s="197"/>
      <c r="M1141" s="197" t="s">
        <v>2879</v>
      </c>
      <c r="N1141" s="197"/>
      <c r="O1141" s="197" t="s">
        <v>4521</v>
      </c>
      <c r="P1141" s="197"/>
      <c r="Q1141" s="199" t="s">
        <v>4522</v>
      </c>
      <c r="R1141" s="199" t="s">
        <v>73</v>
      </c>
      <c r="S1141" s="197" t="s">
        <v>3023</v>
      </c>
      <c r="T1141" s="197" t="s">
        <v>4523</v>
      </c>
      <c r="U1141" s="197" t="s">
        <v>73</v>
      </c>
    </row>
    <row r="1142" spans="3:21" ht="22.5" customHeight="1" x14ac:dyDescent="0.25">
      <c r="C1142" s="196" t="s">
        <v>4524</v>
      </c>
      <c r="D1142" s="197" t="s">
        <v>4525</v>
      </c>
      <c r="E1142" s="197"/>
      <c r="F1142" s="197"/>
      <c r="G1142" s="198"/>
      <c r="H1142" s="197" t="s">
        <v>58</v>
      </c>
      <c r="I1142" s="197" t="s">
        <v>2098</v>
      </c>
      <c r="J1142" s="197"/>
      <c r="K1142" s="198">
        <v>44448</v>
      </c>
      <c r="L1142" s="197"/>
      <c r="M1142" s="197"/>
      <c r="N1142" s="197"/>
      <c r="O1142" s="197" t="s">
        <v>4526</v>
      </c>
      <c r="P1142" s="197"/>
      <c r="Q1142" s="199" t="s">
        <v>4527</v>
      </c>
      <c r="R1142" s="199" t="s">
        <v>73</v>
      </c>
      <c r="S1142" s="197" t="s">
        <v>3635</v>
      </c>
      <c r="T1142" s="197" t="s">
        <v>4528</v>
      </c>
      <c r="U1142" s="197" t="s">
        <v>73</v>
      </c>
    </row>
    <row r="1143" spans="3:21" ht="22.5" customHeight="1" x14ac:dyDescent="0.25">
      <c r="C1143" s="196" t="s">
        <v>4529</v>
      </c>
      <c r="D1143" s="197" t="s">
        <v>4530</v>
      </c>
      <c r="E1143" s="197"/>
      <c r="F1143" s="197"/>
      <c r="G1143" s="198"/>
      <c r="H1143" s="197" t="s">
        <v>58</v>
      </c>
      <c r="I1143" s="197" t="s">
        <v>2098</v>
      </c>
      <c r="J1143" s="197"/>
      <c r="K1143" s="198">
        <v>44479</v>
      </c>
      <c r="L1143" s="197"/>
      <c r="M1143" s="197" t="s">
        <v>2879</v>
      </c>
      <c r="N1143" s="197"/>
      <c r="O1143" s="197" t="s">
        <v>4531</v>
      </c>
      <c r="P1143" s="197"/>
      <c r="Q1143" s="199" t="s">
        <v>4532</v>
      </c>
      <c r="R1143" s="199" t="s">
        <v>73</v>
      </c>
      <c r="S1143" s="197" t="s">
        <v>3268</v>
      </c>
      <c r="T1143" s="197" t="s">
        <v>4533</v>
      </c>
      <c r="U1143" s="197" t="s">
        <v>73</v>
      </c>
    </row>
    <row r="1144" spans="3:21" ht="22.5" customHeight="1" x14ac:dyDescent="0.25">
      <c r="C1144" s="196" t="s">
        <v>4534</v>
      </c>
      <c r="D1144" s="197" t="s">
        <v>4535</v>
      </c>
      <c r="E1144" s="197"/>
      <c r="F1144" s="197"/>
      <c r="G1144" s="198"/>
      <c r="H1144" s="197" t="s">
        <v>58</v>
      </c>
      <c r="I1144" s="197" t="s">
        <v>2098</v>
      </c>
      <c r="J1144" s="197"/>
      <c r="K1144" s="198">
        <v>44445</v>
      </c>
      <c r="L1144" s="197"/>
      <c r="M1144" s="197" t="s">
        <v>2879</v>
      </c>
      <c r="N1144" s="197"/>
      <c r="O1144" s="197" t="s">
        <v>4536</v>
      </c>
      <c r="P1144" s="197"/>
      <c r="Q1144" s="199" t="s">
        <v>4537</v>
      </c>
      <c r="R1144" s="199" t="s">
        <v>73</v>
      </c>
      <c r="S1144" s="197" t="s">
        <v>4032</v>
      </c>
      <c r="T1144" s="197" t="s">
        <v>4538</v>
      </c>
      <c r="U1144" s="197" t="s">
        <v>73</v>
      </c>
    </row>
    <row r="1145" spans="3:21" ht="22.5" customHeight="1" x14ac:dyDescent="0.25">
      <c r="C1145" s="196" t="s">
        <v>4539</v>
      </c>
      <c r="D1145" s="197" t="s">
        <v>4540</v>
      </c>
      <c r="E1145" s="197"/>
      <c r="F1145" s="197"/>
      <c r="G1145" s="198"/>
      <c r="H1145" s="197" t="s">
        <v>58</v>
      </c>
      <c r="I1145" s="197" t="s">
        <v>2098</v>
      </c>
      <c r="J1145" s="197"/>
      <c r="K1145" s="198">
        <v>44413</v>
      </c>
      <c r="L1145" s="197"/>
      <c r="M1145" s="197" t="s">
        <v>2879</v>
      </c>
      <c r="N1145" s="197"/>
      <c r="O1145" s="197" t="s">
        <v>4541</v>
      </c>
      <c r="P1145" s="197" t="s">
        <v>4542</v>
      </c>
      <c r="Q1145" s="199" t="s">
        <v>4543</v>
      </c>
      <c r="R1145" s="199" t="s">
        <v>73</v>
      </c>
      <c r="S1145" s="197" t="s">
        <v>2884</v>
      </c>
      <c r="T1145" s="197" t="s">
        <v>4544</v>
      </c>
      <c r="U1145" s="197" t="s">
        <v>73</v>
      </c>
    </row>
    <row r="1146" spans="3:21" ht="22.5" customHeight="1" x14ac:dyDescent="0.25">
      <c r="C1146" s="196" t="s">
        <v>4545</v>
      </c>
      <c r="D1146" s="197" t="s">
        <v>4546</v>
      </c>
      <c r="E1146" s="197"/>
      <c r="F1146" s="197"/>
      <c r="G1146" s="198"/>
      <c r="H1146" s="197" t="s">
        <v>2101</v>
      </c>
      <c r="I1146" s="197" t="s">
        <v>2098</v>
      </c>
      <c r="J1146" s="197"/>
      <c r="K1146" s="198">
        <v>44452</v>
      </c>
      <c r="L1146" s="197"/>
      <c r="M1146" s="197" t="s">
        <v>2879</v>
      </c>
      <c r="N1146" s="197"/>
      <c r="O1146" s="197" t="s">
        <v>4547</v>
      </c>
      <c r="P1146" s="197"/>
      <c r="Q1146" s="199" t="s">
        <v>4548</v>
      </c>
      <c r="R1146" s="199" t="s">
        <v>73</v>
      </c>
      <c r="S1146" s="197" t="s">
        <v>3213</v>
      </c>
      <c r="T1146" s="197" t="s">
        <v>4549</v>
      </c>
      <c r="U1146" s="197" t="s">
        <v>73</v>
      </c>
    </row>
    <row r="1147" spans="3:21" ht="22.5" customHeight="1" x14ac:dyDescent="0.25">
      <c r="C1147" s="196" t="s">
        <v>4550</v>
      </c>
      <c r="D1147" s="197" t="s">
        <v>4551</v>
      </c>
      <c r="E1147" s="197"/>
      <c r="F1147" s="197"/>
      <c r="G1147" s="198"/>
      <c r="H1147" s="197" t="s">
        <v>58</v>
      </c>
      <c r="I1147" s="197" t="s">
        <v>2098</v>
      </c>
      <c r="J1147" s="197"/>
      <c r="K1147" s="198">
        <v>44448</v>
      </c>
      <c r="L1147" s="197"/>
      <c r="M1147" s="197" t="s">
        <v>3027</v>
      </c>
      <c r="N1147" s="197"/>
      <c r="O1147" s="197" t="s">
        <v>4552</v>
      </c>
      <c r="P1147" s="197"/>
      <c r="Q1147" s="199" t="s">
        <v>4553</v>
      </c>
      <c r="R1147" s="199" t="s">
        <v>73</v>
      </c>
      <c r="S1147" s="197" t="s">
        <v>2996</v>
      </c>
      <c r="T1147" s="197" t="s">
        <v>4554</v>
      </c>
      <c r="U1147" s="197" t="s">
        <v>73</v>
      </c>
    </row>
    <row r="1148" spans="3:21" ht="22.5" customHeight="1" x14ac:dyDescent="0.25">
      <c r="C1148" s="196" t="s">
        <v>4555</v>
      </c>
      <c r="D1148" s="197" t="s">
        <v>4556</v>
      </c>
      <c r="E1148" s="197"/>
      <c r="F1148" s="197"/>
      <c r="G1148" s="198"/>
      <c r="H1148" s="197" t="s">
        <v>58</v>
      </c>
      <c r="I1148" s="197" t="s">
        <v>2098</v>
      </c>
      <c r="J1148" s="197"/>
      <c r="K1148" s="198">
        <v>44414</v>
      </c>
      <c r="L1148" s="197"/>
      <c r="M1148" s="197"/>
      <c r="N1148" s="197"/>
      <c r="O1148" s="197" t="s">
        <v>4557</v>
      </c>
      <c r="P1148" s="197"/>
      <c r="Q1148" s="199" t="s">
        <v>4558</v>
      </c>
      <c r="R1148" s="199" t="s">
        <v>73</v>
      </c>
      <c r="S1148" s="197" t="s">
        <v>4084</v>
      </c>
      <c r="T1148" s="197" t="s">
        <v>4559</v>
      </c>
      <c r="U1148" s="197" t="s">
        <v>73</v>
      </c>
    </row>
    <row r="1149" spans="3:21" ht="22.5" customHeight="1" x14ac:dyDescent="0.25">
      <c r="C1149" s="196" t="s">
        <v>4560</v>
      </c>
      <c r="D1149" s="197" t="s">
        <v>4561</v>
      </c>
      <c r="E1149" s="197"/>
      <c r="F1149" s="197"/>
      <c r="G1149" s="198"/>
      <c r="H1149" s="197" t="s">
        <v>2101</v>
      </c>
      <c r="I1149" s="197" t="s">
        <v>2098</v>
      </c>
      <c r="J1149" s="197"/>
      <c r="K1149" s="198">
        <v>44450</v>
      </c>
      <c r="L1149" s="197" t="s">
        <v>3000</v>
      </c>
      <c r="M1149" s="197"/>
      <c r="N1149" s="197"/>
      <c r="O1149" s="197" t="s">
        <v>4562</v>
      </c>
      <c r="P1149" s="197" t="s">
        <v>4563</v>
      </c>
      <c r="Q1149" s="199" t="s">
        <v>4564</v>
      </c>
      <c r="R1149" s="199" t="s">
        <v>73</v>
      </c>
      <c r="S1149" s="197" t="s">
        <v>3023</v>
      </c>
      <c r="T1149" s="197" t="s">
        <v>4565</v>
      </c>
      <c r="U1149" s="197" t="s">
        <v>73</v>
      </c>
    </row>
    <row r="1150" spans="3:21" ht="22.5" customHeight="1" x14ac:dyDescent="0.25">
      <c r="C1150" s="196" t="s">
        <v>4566</v>
      </c>
      <c r="D1150" s="197" t="s">
        <v>4567</v>
      </c>
      <c r="E1150" s="197"/>
      <c r="F1150" s="197"/>
      <c r="G1150" s="198"/>
      <c r="H1150" s="197" t="s">
        <v>2101</v>
      </c>
      <c r="I1150" s="197" t="s">
        <v>2098</v>
      </c>
      <c r="J1150" s="197"/>
      <c r="K1150" s="198">
        <v>44447</v>
      </c>
      <c r="L1150" s="197"/>
      <c r="M1150" s="197" t="s">
        <v>3027</v>
      </c>
      <c r="N1150" s="197"/>
      <c r="O1150" s="197" t="s">
        <v>4568</v>
      </c>
      <c r="P1150" s="197"/>
      <c r="Q1150" s="199" t="s">
        <v>4569</v>
      </c>
      <c r="R1150" s="199" t="s">
        <v>73</v>
      </c>
      <c r="S1150" s="197"/>
      <c r="T1150" s="197" t="s">
        <v>4570</v>
      </c>
      <c r="U1150" s="197" t="s">
        <v>73</v>
      </c>
    </row>
    <row r="1151" spans="3:21" ht="22.5" customHeight="1" x14ac:dyDescent="0.25">
      <c r="C1151" s="196" t="s">
        <v>4571</v>
      </c>
      <c r="D1151" s="197" t="s">
        <v>4572</v>
      </c>
      <c r="E1151" s="197"/>
      <c r="F1151" s="197"/>
      <c r="G1151" s="198"/>
      <c r="H1151" s="197" t="s">
        <v>58</v>
      </c>
      <c r="I1151" s="197" t="s">
        <v>2098</v>
      </c>
      <c r="J1151" s="197"/>
      <c r="K1151" s="198">
        <v>44417</v>
      </c>
      <c r="L1151" s="197"/>
      <c r="M1151" s="197" t="s">
        <v>4347</v>
      </c>
      <c r="N1151" s="197"/>
      <c r="O1151" s="197" t="s">
        <v>4573</v>
      </c>
      <c r="P1151" s="197"/>
      <c r="Q1151" s="199" t="s">
        <v>4574</v>
      </c>
      <c r="R1151" s="199" t="s">
        <v>73</v>
      </c>
      <c r="S1151" s="197"/>
      <c r="T1151" s="197" t="s">
        <v>4575</v>
      </c>
      <c r="U1151" s="197" t="s">
        <v>73</v>
      </c>
    </row>
    <row r="1152" spans="3:21" ht="22.5" customHeight="1" x14ac:dyDescent="0.25">
      <c r="C1152" s="196" t="s">
        <v>4576</v>
      </c>
      <c r="D1152" s="197" t="s">
        <v>4577</v>
      </c>
      <c r="E1152" s="197"/>
      <c r="F1152" s="197"/>
      <c r="G1152" s="198"/>
      <c r="H1152" s="197" t="s">
        <v>58</v>
      </c>
      <c r="I1152" s="197" t="s">
        <v>2098</v>
      </c>
      <c r="J1152" s="197"/>
      <c r="K1152" s="198">
        <v>44447</v>
      </c>
      <c r="L1152" s="197"/>
      <c r="M1152" s="197"/>
      <c r="N1152" s="197"/>
      <c r="O1152" s="197" t="s">
        <v>4578</v>
      </c>
      <c r="P1152" s="197"/>
      <c r="Q1152" s="199" t="s">
        <v>4579</v>
      </c>
      <c r="R1152" s="199" t="s">
        <v>73</v>
      </c>
      <c r="S1152" s="197" t="s">
        <v>3023</v>
      </c>
      <c r="T1152" s="197" t="s">
        <v>4559</v>
      </c>
      <c r="U1152" s="197" t="s">
        <v>73</v>
      </c>
    </row>
    <row r="1153" spans="3:21" ht="22.5" customHeight="1" x14ac:dyDescent="0.25">
      <c r="C1153" s="196" t="s">
        <v>4580</v>
      </c>
      <c r="D1153" s="197" t="s">
        <v>4581</v>
      </c>
      <c r="E1153" s="197"/>
      <c r="F1153" s="197"/>
      <c r="G1153" s="198"/>
      <c r="H1153" s="197" t="s">
        <v>2101</v>
      </c>
      <c r="I1153" s="197" t="s">
        <v>2098</v>
      </c>
      <c r="J1153" s="197"/>
      <c r="K1153" s="198">
        <v>44456</v>
      </c>
      <c r="L1153" s="197"/>
      <c r="M1153" s="197"/>
      <c r="N1153" s="197"/>
      <c r="O1153" s="197" t="s">
        <v>4582</v>
      </c>
      <c r="P1153" s="197"/>
      <c r="Q1153" s="199" t="s">
        <v>4583</v>
      </c>
      <c r="R1153" s="199" t="s">
        <v>73</v>
      </c>
      <c r="S1153" s="197" t="s">
        <v>4584</v>
      </c>
      <c r="T1153" s="197" t="s">
        <v>4585</v>
      </c>
      <c r="U1153" s="197" t="s">
        <v>73</v>
      </c>
    </row>
    <row r="1154" spans="3:21" ht="22.5" customHeight="1" x14ac:dyDescent="0.25">
      <c r="C1154" s="196" t="s">
        <v>4586</v>
      </c>
      <c r="D1154" s="197" t="s">
        <v>4587</v>
      </c>
      <c r="E1154" s="197"/>
      <c r="F1154" s="197"/>
      <c r="G1154" s="198"/>
      <c r="H1154" s="197" t="s">
        <v>2101</v>
      </c>
      <c r="I1154" s="197" t="s">
        <v>2098</v>
      </c>
      <c r="J1154" s="197"/>
      <c r="K1154" s="198">
        <v>44472</v>
      </c>
      <c r="L1154" s="197"/>
      <c r="M1154" s="197"/>
      <c r="N1154" s="197"/>
      <c r="O1154" s="197" t="s">
        <v>4588</v>
      </c>
      <c r="P1154" s="197"/>
      <c r="Q1154" s="199" t="s">
        <v>2352</v>
      </c>
      <c r="R1154" s="199" t="s">
        <v>73</v>
      </c>
      <c r="S1154" s="197" t="s">
        <v>3635</v>
      </c>
      <c r="T1154" s="197" t="s">
        <v>4589</v>
      </c>
      <c r="U1154" s="197" t="s">
        <v>73</v>
      </c>
    </row>
    <row r="1155" spans="3:21" ht="22.5" customHeight="1" x14ac:dyDescent="0.25">
      <c r="C1155" s="196" t="s">
        <v>4590</v>
      </c>
      <c r="D1155" s="197" t="s">
        <v>4591</v>
      </c>
      <c r="E1155" s="197"/>
      <c r="F1155" s="197"/>
      <c r="G1155" s="198"/>
      <c r="H1155" s="197" t="s">
        <v>58</v>
      </c>
      <c r="I1155" s="197" t="s">
        <v>2105</v>
      </c>
      <c r="J1155" s="197"/>
      <c r="K1155" s="198">
        <v>44459</v>
      </c>
      <c r="L1155" s="197"/>
      <c r="M1155" s="197"/>
      <c r="N1155" s="197"/>
      <c r="O1155" s="197" t="s">
        <v>4592</v>
      </c>
      <c r="P1155" s="197"/>
      <c r="Q1155" s="199" t="s">
        <v>4593</v>
      </c>
      <c r="R1155" s="199" t="s">
        <v>73</v>
      </c>
      <c r="S1155" s="197" t="s">
        <v>3164</v>
      </c>
      <c r="T1155" s="197" t="s">
        <v>4594</v>
      </c>
      <c r="U1155" s="197" t="s">
        <v>73</v>
      </c>
    </row>
    <row r="1156" spans="3:21" ht="22.5" customHeight="1" x14ac:dyDescent="0.25">
      <c r="C1156" s="196" t="s">
        <v>4599</v>
      </c>
      <c r="D1156" s="197" t="s">
        <v>4600</v>
      </c>
      <c r="E1156" s="197"/>
      <c r="F1156" s="197"/>
      <c r="G1156" s="198"/>
      <c r="H1156" s="197" t="s">
        <v>2101</v>
      </c>
      <c r="I1156" s="197" t="s">
        <v>2107</v>
      </c>
      <c r="J1156" s="197"/>
      <c r="K1156" s="198">
        <v>44447</v>
      </c>
      <c r="L1156" s="197"/>
      <c r="M1156" s="197"/>
      <c r="N1156" s="197"/>
      <c r="O1156" s="197" t="s">
        <v>4601</v>
      </c>
      <c r="P1156" s="197" t="s">
        <v>4602</v>
      </c>
      <c r="Q1156" s="199" t="s">
        <v>4603</v>
      </c>
      <c r="R1156" s="199" t="s">
        <v>73</v>
      </c>
      <c r="S1156" s="197" t="s">
        <v>3023</v>
      </c>
      <c r="T1156" s="197" t="s">
        <v>4604</v>
      </c>
      <c r="U1156" s="197" t="s">
        <v>73</v>
      </c>
    </row>
    <row r="1157" spans="3:21" ht="22.5" customHeight="1" x14ac:dyDescent="0.25">
      <c r="C1157" s="196" t="s">
        <v>4605</v>
      </c>
      <c r="D1157" s="197" t="s">
        <v>4606</v>
      </c>
      <c r="E1157" s="197"/>
      <c r="F1157" s="197"/>
      <c r="G1157" s="198"/>
      <c r="H1157" s="197" t="s">
        <v>58</v>
      </c>
      <c r="I1157" s="197" t="s">
        <v>2107</v>
      </c>
      <c r="J1157" s="197"/>
      <c r="K1157" s="198">
        <v>44452</v>
      </c>
      <c r="L1157" s="197"/>
      <c r="M1157" s="197" t="s">
        <v>4347</v>
      </c>
      <c r="N1157" s="197"/>
      <c r="O1157" s="197" t="s">
        <v>4607</v>
      </c>
      <c r="P1157" s="197"/>
      <c r="Q1157" s="199" t="s">
        <v>4608</v>
      </c>
      <c r="R1157" s="199" t="s">
        <v>73</v>
      </c>
      <c r="S1157" s="197" t="s">
        <v>2856</v>
      </c>
      <c r="T1157" s="197" t="s">
        <v>4609</v>
      </c>
      <c r="U1157" s="197" t="s">
        <v>73</v>
      </c>
    </row>
    <row r="1158" spans="3:21" ht="22.5" customHeight="1" x14ac:dyDescent="0.25">
      <c r="C1158" s="196" t="s">
        <v>4610</v>
      </c>
      <c r="D1158" s="197" t="s">
        <v>4611</v>
      </c>
      <c r="E1158" s="197"/>
      <c r="F1158" s="197"/>
      <c r="G1158" s="198"/>
      <c r="H1158" s="197" t="s">
        <v>2101</v>
      </c>
      <c r="I1158" s="197" t="s">
        <v>2107</v>
      </c>
      <c r="J1158" s="197"/>
      <c r="K1158" s="198">
        <v>44446</v>
      </c>
      <c r="L1158" s="197"/>
      <c r="M1158" s="197"/>
      <c r="N1158" s="197"/>
      <c r="O1158" s="197" t="s">
        <v>4612</v>
      </c>
      <c r="P1158" s="197"/>
      <c r="Q1158" s="199" t="s">
        <v>4613</v>
      </c>
      <c r="R1158" s="199" t="s">
        <v>73</v>
      </c>
      <c r="S1158" s="197" t="s">
        <v>4614</v>
      </c>
      <c r="T1158" s="197" t="s">
        <v>4615</v>
      </c>
      <c r="U1158" s="197" t="s">
        <v>73</v>
      </c>
    </row>
    <row r="1159" spans="3:21" ht="22.5" customHeight="1" x14ac:dyDescent="0.25">
      <c r="C1159" s="196" t="s">
        <v>4616</v>
      </c>
      <c r="D1159" s="197" t="s">
        <v>4617</v>
      </c>
      <c r="E1159" s="197"/>
      <c r="F1159" s="197"/>
      <c r="G1159" s="198"/>
      <c r="H1159" s="197" t="s">
        <v>58</v>
      </c>
      <c r="I1159" s="197" t="s">
        <v>2107</v>
      </c>
      <c r="J1159" s="197"/>
      <c r="K1159" s="198">
        <v>44456</v>
      </c>
      <c r="L1159" s="197"/>
      <c r="M1159" s="197" t="s">
        <v>2879</v>
      </c>
      <c r="N1159" s="197"/>
      <c r="O1159" s="197" t="s">
        <v>4618</v>
      </c>
      <c r="P1159" s="197" t="s">
        <v>4619</v>
      </c>
      <c r="Q1159" s="199" t="s">
        <v>2506</v>
      </c>
      <c r="R1159" s="199" t="s">
        <v>73</v>
      </c>
      <c r="S1159" s="197" t="s">
        <v>3023</v>
      </c>
      <c r="T1159" s="197" t="s">
        <v>3929</v>
      </c>
      <c r="U1159" s="197" t="s">
        <v>73</v>
      </c>
    </row>
    <row r="1160" spans="3:21" ht="22.5" customHeight="1" x14ac:dyDescent="0.25">
      <c r="C1160" s="196" t="s">
        <v>4620</v>
      </c>
      <c r="D1160" s="197" t="s">
        <v>4621</v>
      </c>
      <c r="E1160" s="197"/>
      <c r="F1160" s="197"/>
      <c r="G1160" s="198"/>
      <c r="H1160" s="197" t="s">
        <v>58</v>
      </c>
      <c r="I1160" s="197" t="s">
        <v>2112</v>
      </c>
      <c r="J1160" s="197"/>
      <c r="K1160" s="198">
        <v>44459</v>
      </c>
      <c r="L1160" s="197"/>
      <c r="M1160" s="197" t="s">
        <v>2879</v>
      </c>
      <c r="N1160" s="197"/>
      <c r="O1160" s="197" t="s">
        <v>4622</v>
      </c>
      <c r="P1160" s="197" t="s">
        <v>4623</v>
      </c>
      <c r="Q1160" s="199" t="s">
        <v>4624</v>
      </c>
      <c r="R1160" s="199" t="s">
        <v>73</v>
      </c>
      <c r="S1160" s="197" t="s">
        <v>2967</v>
      </c>
      <c r="T1160" s="197" t="s">
        <v>4625</v>
      </c>
      <c r="U1160" s="197" t="s">
        <v>73</v>
      </c>
    </row>
    <row r="1161" spans="3:21" ht="22.5" customHeight="1" x14ac:dyDescent="0.25">
      <c r="C1161" s="196" t="s">
        <v>4626</v>
      </c>
      <c r="D1161" s="197" t="s">
        <v>4627</v>
      </c>
      <c r="E1161" s="197"/>
      <c r="F1161" s="197"/>
      <c r="G1161" s="198"/>
      <c r="H1161" s="197" t="s">
        <v>58</v>
      </c>
      <c r="I1161" s="197" t="s">
        <v>2112</v>
      </c>
      <c r="J1161" s="197"/>
      <c r="K1161" s="198">
        <v>44453</v>
      </c>
      <c r="L1161" s="197"/>
      <c r="M1161" s="197" t="s">
        <v>2879</v>
      </c>
      <c r="N1161" s="197"/>
      <c r="O1161" s="197" t="s">
        <v>4628</v>
      </c>
      <c r="P1161" s="197"/>
      <c r="Q1161" s="199" t="s">
        <v>4629</v>
      </c>
      <c r="R1161" s="199" t="s">
        <v>73</v>
      </c>
      <c r="S1161" s="197"/>
      <c r="T1161" s="197"/>
      <c r="U1161" s="197" t="s">
        <v>73</v>
      </c>
    </row>
    <row r="1162" spans="3:21" ht="22.5" customHeight="1" x14ac:dyDescent="0.25">
      <c r="C1162" s="196" t="s">
        <v>4630</v>
      </c>
      <c r="D1162" s="197" t="s">
        <v>4631</v>
      </c>
      <c r="E1162" s="197"/>
      <c r="F1162" s="197"/>
      <c r="G1162" s="198"/>
      <c r="H1162" s="197" t="s">
        <v>2101</v>
      </c>
      <c r="I1162" s="197" t="s">
        <v>2112</v>
      </c>
      <c r="J1162" s="197"/>
      <c r="K1162" s="198">
        <v>44449</v>
      </c>
      <c r="L1162" s="197"/>
      <c r="M1162" s="197" t="s">
        <v>2879</v>
      </c>
      <c r="N1162" s="197"/>
      <c r="O1162" s="197" t="s">
        <v>4632</v>
      </c>
      <c r="P1162" s="197" t="s">
        <v>4633</v>
      </c>
      <c r="Q1162" s="199" t="s">
        <v>4634</v>
      </c>
      <c r="R1162" s="199" t="s">
        <v>73</v>
      </c>
      <c r="S1162" s="197"/>
      <c r="T1162" s="197" t="s">
        <v>4635</v>
      </c>
      <c r="U1162" s="197" t="s">
        <v>73</v>
      </c>
    </row>
    <row r="1163" spans="3:21" ht="22.5" customHeight="1" x14ac:dyDescent="0.25">
      <c r="C1163" s="196" t="s">
        <v>4636</v>
      </c>
      <c r="D1163" s="197" t="s">
        <v>4637</v>
      </c>
      <c r="E1163" s="197"/>
      <c r="F1163" s="197"/>
      <c r="G1163" s="198"/>
      <c r="H1163" s="197" t="s">
        <v>58</v>
      </c>
      <c r="I1163" s="197" t="s">
        <v>2112</v>
      </c>
      <c r="J1163" s="197"/>
      <c r="K1163" s="198">
        <v>44449</v>
      </c>
      <c r="L1163" s="197"/>
      <c r="M1163" s="197" t="s">
        <v>2879</v>
      </c>
      <c r="N1163" s="197"/>
      <c r="O1163" s="197" t="s">
        <v>4632</v>
      </c>
      <c r="P1163" s="197" t="s">
        <v>4633</v>
      </c>
      <c r="Q1163" s="199" t="s">
        <v>4634</v>
      </c>
      <c r="R1163" s="199" t="s">
        <v>73</v>
      </c>
      <c r="S1163" s="197"/>
      <c r="T1163" s="197" t="s">
        <v>4635</v>
      </c>
      <c r="U1163" s="197" t="s">
        <v>73</v>
      </c>
    </row>
    <row r="1164" spans="3:21" ht="22.5" customHeight="1" x14ac:dyDescent="0.25">
      <c r="C1164" s="196" t="s">
        <v>4638</v>
      </c>
      <c r="D1164" s="197" t="s">
        <v>4639</v>
      </c>
      <c r="E1164" s="197"/>
      <c r="F1164" s="197"/>
      <c r="G1164" s="198"/>
      <c r="H1164" s="197" t="s">
        <v>2101</v>
      </c>
      <c r="I1164" s="197" t="s">
        <v>2112</v>
      </c>
      <c r="J1164" s="197"/>
      <c r="K1164" s="198">
        <v>44449</v>
      </c>
      <c r="L1164" s="197"/>
      <c r="M1164" s="197" t="s">
        <v>3027</v>
      </c>
      <c r="N1164" s="197"/>
      <c r="O1164" s="197" t="s">
        <v>4552</v>
      </c>
      <c r="P1164" s="197"/>
      <c r="Q1164" s="199" t="s">
        <v>4553</v>
      </c>
      <c r="R1164" s="199" t="s">
        <v>73</v>
      </c>
      <c r="S1164" s="197" t="s">
        <v>2996</v>
      </c>
      <c r="T1164" s="197" t="s">
        <v>4554</v>
      </c>
      <c r="U1164" s="197" t="s">
        <v>73</v>
      </c>
    </row>
    <row r="1165" spans="3:21" ht="22.5" customHeight="1" x14ac:dyDescent="0.25">
      <c r="C1165" s="196" t="s">
        <v>4640</v>
      </c>
      <c r="D1165" s="197" t="s">
        <v>4641</v>
      </c>
      <c r="E1165" s="197"/>
      <c r="F1165" s="197"/>
      <c r="G1165" s="198"/>
      <c r="H1165" s="197" t="s">
        <v>2101</v>
      </c>
      <c r="I1165" s="197" t="s">
        <v>2112</v>
      </c>
      <c r="J1165" s="197"/>
      <c r="K1165" s="198">
        <v>44445</v>
      </c>
      <c r="L1165" s="197"/>
      <c r="M1165" s="197"/>
      <c r="N1165" s="197"/>
      <c r="O1165" s="197" t="s">
        <v>4642</v>
      </c>
      <c r="P1165" s="197" t="s">
        <v>4643</v>
      </c>
      <c r="Q1165" s="199" t="s">
        <v>4644</v>
      </c>
      <c r="R1165" s="199" t="s">
        <v>73</v>
      </c>
      <c r="S1165" s="197" t="s">
        <v>3309</v>
      </c>
      <c r="T1165" s="197" t="s">
        <v>4645</v>
      </c>
      <c r="U1165" s="197" t="s">
        <v>73</v>
      </c>
    </row>
    <row r="1166" spans="3:21" ht="22.5" customHeight="1" x14ac:dyDescent="0.25">
      <c r="C1166" s="196" t="s">
        <v>4646</v>
      </c>
      <c r="D1166" s="197" t="s">
        <v>4647</v>
      </c>
      <c r="E1166" s="197"/>
      <c r="F1166" s="197"/>
      <c r="G1166" s="198"/>
      <c r="H1166" s="197" t="s">
        <v>2101</v>
      </c>
      <c r="I1166" s="197" t="s">
        <v>2112</v>
      </c>
      <c r="J1166" s="197"/>
      <c r="K1166" s="198">
        <v>44447</v>
      </c>
      <c r="L1166" s="197"/>
      <c r="M1166" s="197" t="s">
        <v>4347</v>
      </c>
      <c r="N1166" s="197"/>
      <c r="O1166" s="197" t="s">
        <v>4573</v>
      </c>
      <c r="P1166" s="197"/>
      <c r="Q1166" s="199" t="s">
        <v>4574</v>
      </c>
      <c r="R1166" s="199" t="s">
        <v>73</v>
      </c>
      <c r="S1166" s="197" t="s">
        <v>4648</v>
      </c>
      <c r="T1166" s="197" t="s">
        <v>4575</v>
      </c>
      <c r="U1166" s="197" t="s">
        <v>73</v>
      </c>
    </row>
    <row r="1167" spans="3:21" ht="22.5" customHeight="1" x14ac:dyDescent="0.25">
      <c r="C1167" s="196" t="s">
        <v>4649</v>
      </c>
      <c r="D1167" s="197" t="s">
        <v>4650</v>
      </c>
      <c r="E1167" s="197"/>
      <c r="F1167" s="197"/>
      <c r="G1167" s="198"/>
      <c r="H1167" s="197" t="s">
        <v>58</v>
      </c>
      <c r="I1167" s="197" t="s">
        <v>2115</v>
      </c>
      <c r="J1167" s="197"/>
      <c r="K1167" s="198">
        <v>44466</v>
      </c>
      <c r="L1167" s="197"/>
      <c r="M1167" s="197" t="s">
        <v>4347</v>
      </c>
      <c r="N1167" s="197"/>
      <c r="O1167" s="197" t="s">
        <v>4651</v>
      </c>
      <c r="P1167" s="197"/>
      <c r="Q1167" s="199" t="s">
        <v>4652</v>
      </c>
      <c r="R1167" s="199" t="s">
        <v>73</v>
      </c>
      <c r="S1167" s="197" t="s">
        <v>3203</v>
      </c>
      <c r="T1167" s="197" t="s">
        <v>4653</v>
      </c>
      <c r="U1167" s="197" t="s">
        <v>73</v>
      </c>
    </row>
    <row r="1168" spans="3:21" ht="22.5" customHeight="1" x14ac:dyDescent="0.25">
      <c r="C1168" s="196" t="s">
        <v>4654</v>
      </c>
      <c r="D1168" s="197" t="s">
        <v>4655</v>
      </c>
      <c r="E1168" s="197"/>
      <c r="F1168" s="197"/>
      <c r="G1168" s="198"/>
      <c r="H1168" s="197" t="s">
        <v>58</v>
      </c>
      <c r="I1168" s="197" t="s">
        <v>2115</v>
      </c>
      <c r="J1168" s="197"/>
      <c r="K1168" s="198">
        <v>44383</v>
      </c>
      <c r="L1168" s="197"/>
      <c r="M1168" s="197" t="s">
        <v>4347</v>
      </c>
      <c r="N1168" s="197"/>
      <c r="O1168" s="197" t="s">
        <v>4656</v>
      </c>
      <c r="P1168" s="197" t="s">
        <v>4657</v>
      </c>
      <c r="Q1168" s="199" t="s">
        <v>4658</v>
      </c>
      <c r="R1168" s="199" t="s">
        <v>73</v>
      </c>
      <c r="S1168" s="197" t="s">
        <v>3748</v>
      </c>
      <c r="T1168" s="197" t="s">
        <v>4659</v>
      </c>
      <c r="U1168" s="197" t="s">
        <v>73</v>
      </c>
    </row>
    <row r="1169" spans="3:21" ht="22.5" customHeight="1" x14ac:dyDescent="0.25">
      <c r="C1169" s="196" t="s">
        <v>4660</v>
      </c>
      <c r="D1169" s="197" t="s">
        <v>4661</v>
      </c>
      <c r="E1169" s="197"/>
      <c r="F1169" s="197"/>
      <c r="G1169" s="198"/>
      <c r="H1169" s="197" t="s">
        <v>58</v>
      </c>
      <c r="I1169" s="197" t="s">
        <v>2115</v>
      </c>
      <c r="J1169" s="197"/>
      <c r="K1169" s="198">
        <v>44448</v>
      </c>
      <c r="L1169" s="197"/>
      <c r="M1169" s="197" t="s">
        <v>4347</v>
      </c>
      <c r="N1169" s="197"/>
      <c r="O1169" s="197" t="s">
        <v>4662</v>
      </c>
      <c r="P1169" s="197"/>
      <c r="Q1169" s="199" t="s">
        <v>4663</v>
      </c>
      <c r="R1169" s="199" t="s">
        <v>73</v>
      </c>
      <c r="S1169" s="197" t="s">
        <v>3164</v>
      </c>
      <c r="T1169" s="197" t="s">
        <v>4664</v>
      </c>
      <c r="U1169" s="197" t="s">
        <v>73</v>
      </c>
    </row>
    <row r="1170" spans="3:21" ht="22.5" customHeight="1" x14ac:dyDescent="0.25">
      <c r="C1170" s="196" t="s">
        <v>4665</v>
      </c>
      <c r="D1170" s="197" t="s">
        <v>4666</v>
      </c>
      <c r="E1170" s="197"/>
      <c r="F1170" s="197"/>
      <c r="G1170" s="198"/>
      <c r="H1170" s="197" t="s">
        <v>2101</v>
      </c>
      <c r="I1170" s="197" t="s">
        <v>2117</v>
      </c>
      <c r="J1170" s="197"/>
      <c r="K1170" s="198"/>
      <c r="L1170" s="197"/>
      <c r="M1170" s="197"/>
      <c r="N1170" s="197"/>
      <c r="O1170" s="197"/>
      <c r="P1170" s="197"/>
      <c r="Q1170" s="199"/>
      <c r="R1170" s="199"/>
      <c r="S1170" s="197"/>
      <c r="T1170" s="197"/>
      <c r="U1170" s="197"/>
    </row>
    <row r="1171" spans="3:21" ht="22.5" customHeight="1" x14ac:dyDescent="0.25">
      <c r="C1171" s="79"/>
      <c r="D1171" s="80"/>
      <c r="E1171" s="80"/>
      <c r="F1171" s="80"/>
      <c r="G1171" s="81"/>
      <c r="H1171" s="80"/>
      <c r="I1171" s="80"/>
      <c r="J1171" s="80"/>
      <c r="K1171" s="81"/>
      <c r="L1171" s="80"/>
      <c r="M1171" s="80"/>
      <c r="N1171" s="80"/>
      <c r="O1171" s="80"/>
      <c r="P1171" s="80"/>
      <c r="Q1171" s="79"/>
      <c r="R1171" s="79"/>
      <c r="S1171" s="80"/>
      <c r="T1171" s="80"/>
    </row>
    <row r="1172" spans="3:21" ht="22.5" customHeight="1" x14ac:dyDescent="0.25">
      <c r="C1172" s="79"/>
      <c r="D1172" s="80"/>
      <c r="E1172" s="80"/>
      <c r="F1172" s="80"/>
      <c r="G1172" s="81"/>
      <c r="H1172" s="80"/>
      <c r="I1172" s="80"/>
      <c r="J1172" s="80"/>
      <c r="K1172" s="81"/>
      <c r="L1172" s="80"/>
      <c r="M1172" s="80"/>
      <c r="N1172" s="80"/>
      <c r="O1172" s="80"/>
      <c r="P1172" s="80"/>
      <c r="Q1172" s="79"/>
      <c r="R1172" s="79"/>
      <c r="S1172" s="80"/>
      <c r="T1172" s="80"/>
    </row>
    <row r="1173" spans="3:21" ht="22.5" customHeight="1" x14ac:dyDescent="0.25">
      <c r="C1173" s="79"/>
      <c r="D1173" s="80"/>
      <c r="E1173" s="80"/>
      <c r="F1173" s="80"/>
      <c r="G1173" s="81"/>
      <c r="H1173" s="80"/>
      <c r="I1173" s="80"/>
      <c r="J1173" s="80"/>
      <c r="K1173" s="81"/>
      <c r="L1173" s="80"/>
      <c r="M1173" s="80"/>
      <c r="N1173" s="80"/>
      <c r="O1173" s="80"/>
      <c r="P1173" s="80"/>
      <c r="Q1173" s="79"/>
      <c r="R1173" s="79"/>
      <c r="S1173" s="80"/>
      <c r="T1173" s="80"/>
    </row>
    <row r="1174" spans="3:21" ht="22.5" customHeight="1" x14ac:dyDescent="0.25">
      <c r="C1174" s="79"/>
      <c r="D1174" s="80"/>
      <c r="E1174" s="80"/>
      <c r="F1174" s="80"/>
      <c r="G1174" s="81"/>
      <c r="H1174" s="80"/>
      <c r="I1174" s="80"/>
      <c r="J1174" s="80"/>
      <c r="K1174" s="81"/>
      <c r="L1174" s="80"/>
      <c r="M1174" s="80"/>
      <c r="N1174" s="80"/>
      <c r="O1174" s="80"/>
      <c r="P1174" s="80"/>
      <c r="Q1174" s="79"/>
      <c r="R1174" s="79"/>
      <c r="S1174" s="80"/>
      <c r="T1174" s="80"/>
    </row>
    <row r="1175" spans="3:21" ht="22.5" customHeight="1" x14ac:dyDescent="0.25">
      <c r="C1175" s="79"/>
      <c r="D1175" s="80"/>
      <c r="E1175" s="80"/>
      <c r="F1175" s="80"/>
      <c r="G1175" s="81"/>
      <c r="H1175" s="80"/>
      <c r="I1175" s="80"/>
      <c r="J1175" s="80"/>
      <c r="K1175" s="81"/>
      <c r="L1175" s="80"/>
      <c r="M1175" s="80"/>
      <c r="N1175" s="80"/>
      <c r="O1175" s="80"/>
      <c r="P1175" s="80"/>
      <c r="Q1175" s="79"/>
      <c r="R1175" s="79"/>
      <c r="S1175" s="80"/>
      <c r="T1175" s="80"/>
    </row>
    <row r="1176" spans="3:21" ht="22.5" customHeight="1" x14ac:dyDescent="0.25">
      <c r="C1176" s="79"/>
      <c r="D1176" s="80"/>
      <c r="E1176" s="80"/>
      <c r="F1176" s="80"/>
      <c r="G1176" s="81"/>
      <c r="H1176" s="80"/>
      <c r="I1176" s="80"/>
      <c r="J1176" s="80"/>
      <c r="K1176" s="81"/>
      <c r="L1176" s="80"/>
      <c r="M1176" s="80"/>
      <c r="N1176" s="80"/>
      <c r="O1176" s="80"/>
      <c r="P1176" s="80"/>
      <c r="Q1176" s="79"/>
      <c r="R1176" s="79"/>
      <c r="S1176" s="80"/>
      <c r="T1176" s="80"/>
    </row>
    <row r="1177" spans="3:21" ht="22.5" customHeight="1" x14ac:dyDescent="0.25">
      <c r="C1177" s="79"/>
      <c r="D1177" s="80"/>
      <c r="E1177" s="80"/>
      <c r="F1177" s="80"/>
      <c r="G1177" s="81"/>
      <c r="H1177" s="80"/>
      <c r="I1177" s="80"/>
      <c r="J1177" s="80"/>
      <c r="K1177" s="81"/>
      <c r="L1177" s="80"/>
      <c r="M1177" s="80"/>
      <c r="N1177" s="80"/>
      <c r="O1177" s="80"/>
      <c r="P1177" s="80"/>
      <c r="Q1177" s="79"/>
      <c r="R1177" s="79"/>
      <c r="S1177" s="80"/>
      <c r="T1177" s="80"/>
    </row>
    <row r="1178" spans="3:21" ht="22.5" customHeight="1" x14ac:dyDescent="0.25">
      <c r="C1178" s="79"/>
      <c r="D1178" s="80"/>
      <c r="E1178" s="80"/>
      <c r="F1178" s="80"/>
      <c r="G1178" s="81"/>
      <c r="H1178" s="80"/>
      <c r="I1178" s="80"/>
      <c r="J1178" s="80"/>
      <c r="K1178" s="81"/>
      <c r="L1178" s="80"/>
      <c r="M1178" s="80"/>
      <c r="N1178" s="80"/>
      <c r="O1178" s="80"/>
      <c r="P1178" s="80"/>
      <c r="Q1178" s="79"/>
      <c r="R1178" s="79"/>
      <c r="S1178" s="80"/>
      <c r="T1178" s="80"/>
    </row>
    <row r="1179" spans="3:21" ht="22.5" customHeight="1" x14ac:dyDescent="0.25">
      <c r="C1179" s="79"/>
      <c r="D1179" s="80"/>
      <c r="E1179" s="80"/>
      <c r="F1179" s="80"/>
      <c r="G1179" s="81"/>
      <c r="H1179" s="80"/>
      <c r="I1179" s="80"/>
      <c r="J1179" s="80"/>
      <c r="K1179" s="81"/>
      <c r="L1179" s="80"/>
      <c r="M1179" s="80"/>
      <c r="N1179" s="80"/>
      <c r="O1179" s="80"/>
      <c r="P1179" s="80"/>
      <c r="Q1179" s="79"/>
      <c r="R1179" s="79"/>
      <c r="S1179" s="80"/>
      <c r="T1179" s="80"/>
    </row>
    <row r="1180" spans="3:21" ht="22.5" customHeight="1" x14ac:dyDescent="0.25">
      <c r="C1180" s="79"/>
      <c r="D1180" s="80"/>
      <c r="E1180" s="80"/>
      <c r="F1180" s="80"/>
      <c r="G1180" s="81"/>
      <c r="H1180" s="80"/>
      <c r="I1180" s="80"/>
      <c r="J1180" s="80"/>
      <c r="K1180" s="81"/>
      <c r="L1180" s="80"/>
      <c r="M1180" s="80"/>
      <c r="N1180" s="80"/>
      <c r="O1180" s="80"/>
      <c r="P1180" s="80"/>
      <c r="Q1180" s="79"/>
      <c r="R1180" s="79"/>
      <c r="S1180" s="80"/>
      <c r="T1180" s="80"/>
    </row>
    <row r="1181" spans="3:21" ht="22.5" customHeight="1" x14ac:dyDescent="0.25">
      <c r="C1181" s="79"/>
      <c r="D1181" s="80"/>
      <c r="E1181" s="80"/>
      <c r="F1181" s="80"/>
      <c r="G1181" s="81"/>
      <c r="H1181" s="80"/>
      <c r="I1181" s="80"/>
      <c r="J1181" s="80"/>
      <c r="K1181" s="81"/>
      <c r="L1181" s="80"/>
      <c r="M1181" s="80"/>
      <c r="N1181" s="80"/>
      <c r="O1181" s="80"/>
      <c r="P1181" s="80"/>
      <c r="Q1181" s="79"/>
      <c r="R1181" s="79"/>
      <c r="S1181" s="80"/>
      <c r="T1181" s="80"/>
    </row>
    <row r="1182" spans="3:21" ht="22.5" customHeight="1" x14ac:dyDescent="0.25">
      <c r="C1182" s="79"/>
      <c r="D1182" s="80"/>
      <c r="E1182" s="80"/>
      <c r="F1182" s="80"/>
      <c r="G1182" s="81"/>
      <c r="H1182" s="80"/>
      <c r="I1182" s="80"/>
      <c r="J1182" s="80"/>
      <c r="K1182" s="81"/>
      <c r="L1182" s="80"/>
      <c r="M1182" s="80"/>
      <c r="N1182" s="80"/>
      <c r="O1182" s="80"/>
      <c r="P1182" s="80"/>
      <c r="Q1182" s="79"/>
      <c r="R1182" s="79"/>
      <c r="S1182" s="80"/>
      <c r="T1182" s="80"/>
    </row>
    <row r="1183" spans="3:21" ht="22.5" customHeight="1" x14ac:dyDescent="0.25">
      <c r="C1183" s="79"/>
      <c r="D1183" s="80"/>
      <c r="E1183" s="80"/>
      <c r="F1183" s="80"/>
      <c r="G1183" s="81"/>
      <c r="H1183" s="80"/>
      <c r="I1183" s="80"/>
      <c r="J1183" s="80"/>
      <c r="K1183" s="81"/>
      <c r="L1183" s="80"/>
      <c r="M1183" s="80"/>
      <c r="N1183" s="80"/>
      <c r="O1183" s="80"/>
      <c r="P1183" s="80"/>
      <c r="Q1183" s="79"/>
      <c r="R1183" s="79"/>
      <c r="S1183" s="80"/>
      <c r="T1183" s="80"/>
    </row>
    <row r="1184" spans="3:21" ht="22.5" customHeight="1" x14ac:dyDescent="0.25">
      <c r="C1184" s="79"/>
      <c r="D1184" s="80"/>
      <c r="E1184" s="80"/>
      <c r="F1184" s="80"/>
      <c r="G1184" s="81"/>
      <c r="H1184" s="80"/>
      <c r="I1184" s="80"/>
      <c r="J1184" s="80"/>
      <c r="K1184" s="81"/>
      <c r="L1184" s="80"/>
      <c r="M1184" s="80"/>
      <c r="N1184" s="80"/>
      <c r="O1184" s="80"/>
      <c r="P1184" s="80"/>
      <c r="Q1184" s="79"/>
      <c r="R1184" s="79"/>
      <c r="S1184" s="80"/>
      <c r="T1184" s="80"/>
    </row>
    <row r="1185" spans="3:20" ht="22.5" customHeight="1" x14ac:dyDescent="0.25">
      <c r="C1185" s="79"/>
      <c r="D1185" s="80"/>
      <c r="E1185" s="80"/>
      <c r="F1185" s="80"/>
      <c r="G1185" s="81"/>
      <c r="H1185" s="80"/>
      <c r="I1185" s="80"/>
      <c r="J1185" s="80"/>
      <c r="K1185" s="81"/>
      <c r="L1185" s="80"/>
      <c r="M1185" s="80"/>
      <c r="N1185" s="80"/>
      <c r="O1185" s="80"/>
      <c r="P1185" s="80"/>
      <c r="Q1185" s="79"/>
      <c r="R1185" s="79"/>
      <c r="S1185" s="80"/>
      <c r="T1185" s="80"/>
    </row>
    <row r="1186" spans="3:20" ht="22.5" customHeight="1" x14ac:dyDescent="0.25">
      <c r="C1186" s="79"/>
      <c r="D1186" s="80"/>
      <c r="E1186" s="80"/>
      <c r="F1186" s="80"/>
      <c r="G1186" s="81"/>
      <c r="H1186" s="80"/>
      <c r="I1186" s="80"/>
      <c r="J1186" s="80"/>
      <c r="K1186" s="81"/>
      <c r="L1186" s="80"/>
      <c r="M1186" s="80"/>
      <c r="N1186" s="80"/>
      <c r="O1186" s="80"/>
      <c r="P1186" s="80"/>
      <c r="Q1186" s="79"/>
      <c r="R1186" s="79"/>
      <c r="S1186" s="80"/>
      <c r="T1186" s="80"/>
    </row>
    <row r="1187" spans="3:20" ht="22.5" customHeight="1" x14ac:dyDescent="0.25">
      <c r="C1187" s="79"/>
      <c r="D1187" s="80"/>
      <c r="E1187" s="80"/>
      <c r="F1187" s="80"/>
      <c r="G1187" s="81"/>
      <c r="H1187" s="80"/>
      <c r="I1187" s="80"/>
      <c r="J1187" s="80"/>
      <c r="K1187" s="81"/>
      <c r="L1187" s="80"/>
      <c r="M1187" s="80"/>
      <c r="N1187" s="80"/>
      <c r="O1187" s="80"/>
      <c r="P1187" s="80"/>
      <c r="Q1187" s="79"/>
      <c r="R1187" s="79"/>
      <c r="S1187" s="80"/>
      <c r="T1187" s="80"/>
    </row>
    <row r="1188" spans="3:20" ht="22.5" customHeight="1" x14ac:dyDescent="0.25">
      <c r="C1188" s="79"/>
      <c r="D1188" s="80"/>
      <c r="E1188" s="80"/>
      <c r="F1188" s="80"/>
      <c r="G1188" s="81"/>
      <c r="H1188" s="80"/>
      <c r="I1188" s="80"/>
      <c r="J1188" s="80"/>
      <c r="K1188" s="81"/>
      <c r="L1188" s="80"/>
      <c r="M1188" s="80"/>
      <c r="N1188" s="80"/>
      <c r="O1188" s="80"/>
      <c r="P1188" s="80"/>
      <c r="Q1188" s="79"/>
      <c r="R1188" s="79"/>
      <c r="S1188" s="80"/>
      <c r="T1188" s="80"/>
    </row>
    <row r="1189" spans="3:20" ht="22.5" customHeight="1" x14ac:dyDescent="0.25">
      <c r="C1189" s="79"/>
      <c r="D1189" s="80"/>
      <c r="E1189" s="80"/>
      <c r="F1189" s="80"/>
      <c r="G1189" s="81"/>
      <c r="H1189" s="80"/>
      <c r="I1189" s="80"/>
      <c r="J1189" s="80"/>
      <c r="K1189" s="81"/>
      <c r="L1189" s="80"/>
      <c r="M1189" s="80"/>
      <c r="N1189" s="80"/>
      <c r="O1189" s="80"/>
      <c r="P1189" s="80"/>
      <c r="Q1189" s="79"/>
      <c r="R1189" s="79"/>
      <c r="S1189" s="80"/>
      <c r="T1189" s="80"/>
    </row>
    <row r="1190" spans="3:20" ht="22.5" customHeight="1" x14ac:dyDescent="0.25">
      <c r="C1190" s="79"/>
      <c r="D1190" s="80"/>
      <c r="E1190" s="80"/>
      <c r="F1190" s="80"/>
      <c r="G1190" s="81"/>
      <c r="H1190" s="80"/>
      <c r="I1190" s="80"/>
      <c r="J1190" s="80"/>
      <c r="K1190" s="81"/>
      <c r="L1190" s="80"/>
      <c r="M1190" s="80"/>
      <c r="N1190" s="80"/>
      <c r="O1190" s="80"/>
      <c r="P1190" s="80"/>
      <c r="Q1190" s="79"/>
      <c r="R1190" s="79"/>
      <c r="S1190" s="80"/>
      <c r="T1190" s="80"/>
    </row>
    <row r="1191" spans="3:20" ht="22.5" customHeight="1" x14ac:dyDescent="0.25">
      <c r="C1191" s="79"/>
      <c r="D1191" s="80"/>
      <c r="E1191" s="80"/>
      <c r="F1191" s="80"/>
      <c r="G1191" s="81"/>
      <c r="H1191" s="80"/>
      <c r="I1191" s="80"/>
      <c r="J1191" s="80"/>
      <c r="K1191" s="81"/>
      <c r="L1191" s="80"/>
      <c r="M1191" s="80"/>
      <c r="N1191" s="80"/>
      <c r="O1191" s="80"/>
      <c r="P1191" s="80"/>
      <c r="Q1191" s="79"/>
      <c r="R1191" s="79"/>
      <c r="S1191" s="80"/>
      <c r="T1191" s="80"/>
    </row>
    <row r="1192" spans="3:20" ht="22.5" customHeight="1" x14ac:dyDescent="0.25">
      <c r="C1192" s="79"/>
      <c r="D1192" s="80"/>
      <c r="E1192" s="80"/>
      <c r="F1192" s="80"/>
      <c r="G1192" s="81"/>
      <c r="H1192" s="80"/>
      <c r="I1192" s="80"/>
      <c r="J1192" s="80"/>
      <c r="K1192" s="81"/>
      <c r="L1192" s="80"/>
      <c r="M1192" s="80"/>
      <c r="N1192" s="80"/>
      <c r="O1192" s="80"/>
      <c r="P1192" s="80"/>
      <c r="Q1192" s="79"/>
      <c r="R1192" s="79"/>
      <c r="S1192" s="80"/>
      <c r="T1192" s="80"/>
    </row>
    <row r="1193" spans="3:20" ht="22.5" customHeight="1" x14ac:dyDescent="0.25">
      <c r="C1193" s="79"/>
      <c r="D1193" s="80"/>
      <c r="E1193" s="80"/>
      <c r="F1193" s="80"/>
      <c r="G1193" s="81"/>
      <c r="H1193" s="80"/>
      <c r="I1193" s="80"/>
      <c r="J1193" s="80"/>
      <c r="K1193" s="81"/>
      <c r="L1193" s="80"/>
      <c r="M1193" s="80"/>
      <c r="N1193" s="80"/>
      <c r="O1193" s="80"/>
      <c r="P1193" s="80"/>
      <c r="Q1193" s="79"/>
      <c r="R1193" s="79"/>
      <c r="S1193" s="80"/>
      <c r="T1193" s="80"/>
    </row>
    <row r="1194" spans="3:20" ht="22.5" customHeight="1" x14ac:dyDescent="0.25">
      <c r="C1194" s="79"/>
      <c r="D1194" s="80"/>
      <c r="E1194" s="80"/>
      <c r="F1194" s="80"/>
      <c r="G1194" s="81"/>
      <c r="H1194" s="80"/>
      <c r="I1194" s="80"/>
      <c r="J1194" s="80"/>
      <c r="K1194" s="81"/>
      <c r="L1194" s="80"/>
      <c r="M1194" s="80"/>
      <c r="N1194" s="80"/>
      <c r="O1194" s="80"/>
      <c r="P1194" s="80"/>
      <c r="Q1194" s="79"/>
      <c r="R1194" s="79"/>
      <c r="S1194" s="80"/>
      <c r="T1194" s="80"/>
    </row>
    <row r="1195" spans="3:20" ht="22.5" customHeight="1" x14ac:dyDescent="0.25">
      <c r="C1195" s="79"/>
      <c r="D1195" s="80"/>
      <c r="E1195" s="80"/>
      <c r="F1195" s="80"/>
      <c r="G1195" s="81"/>
      <c r="H1195" s="80"/>
      <c r="I1195" s="80"/>
      <c r="J1195" s="80"/>
      <c r="K1195" s="81"/>
      <c r="L1195" s="80"/>
      <c r="M1195" s="80"/>
      <c r="N1195" s="80"/>
      <c r="O1195" s="80"/>
      <c r="P1195" s="80"/>
      <c r="Q1195" s="79"/>
      <c r="R1195" s="79"/>
      <c r="S1195" s="80"/>
      <c r="T1195" s="80"/>
    </row>
    <row r="1196" spans="3:20" ht="22.5" customHeight="1" x14ac:dyDescent="0.25">
      <c r="C1196" s="79"/>
      <c r="D1196" s="80"/>
      <c r="E1196" s="80"/>
      <c r="F1196" s="80"/>
      <c r="G1196" s="81"/>
      <c r="H1196" s="80"/>
      <c r="I1196" s="80"/>
      <c r="J1196" s="80"/>
      <c r="K1196" s="81"/>
      <c r="L1196" s="80"/>
      <c r="M1196" s="80"/>
      <c r="N1196" s="80"/>
      <c r="O1196" s="80"/>
      <c r="P1196" s="80"/>
      <c r="Q1196" s="79"/>
      <c r="R1196" s="79"/>
      <c r="S1196" s="80"/>
      <c r="T1196" s="80"/>
    </row>
    <row r="1197" spans="3:20" ht="22.5" customHeight="1" x14ac:dyDescent="0.25">
      <c r="C1197" s="79"/>
      <c r="D1197" s="80"/>
      <c r="E1197" s="80"/>
      <c r="F1197" s="80"/>
      <c r="G1197" s="81"/>
      <c r="H1197" s="80"/>
      <c r="I1197" s="80"/>
      <c r="J1197" s="80"/>
      <c r="K1197" s="81"/>
      <c r="L1197" s="80"/>
      <c r="M1197" s="80"/>
      <c r="N1197" s="80"/>
      <c r="O1197" s="80"/>
      <c r="P1197" s="80"/>
      <c r="Q1197" s="79"/>
      <c r="R1197" s="79"/>
      <c r="S1197" s="80"/>
      <c r="T1197" s="80"/>
    </row>
    <row r="1198" spans="3:20" ht="22.5" customHeight="1" x14ac:dyDescent="0.25">
      <c r="C1198" s="79"/>
      <c r="D1198" s="80"/>
      <c r="E1198" s="80"/>
      <c r="F1198" s="80"/>
      <c r="G1198" s="81"/>
      <c r="H1198" s="80"/>
      <c r="I1198" s="80"/>
      <c r="J1198" s="80"/>
      <c r="K1198" s="81"/>
      <c r="L1198" s="80"/>
      <c r="M1198" s="80"/>
      <c r="N1198" s="80"/>
      <c r="O1198" s="80"/>
      <c r="P1198" s="80"/>
      <c r="Q1198" s="79"/>
      <c r="R1198" s="79"/>
      <c r="S1198" s="80"/>
      <c r="T1198" s="80"/>
    </row>
    <row r="1199" spans="3:20" ht="22.5" customHeight="1" x14ac:dyDescent="0.25">
      <c r="C1199" s="79"/>
      <c r="D1199" s="80"/>
      <c r="E1199" s="80"/>
      <c r="F1199" s="80"/>
      <c r="G1199" s="81"/>
      <c r="H1199" s="80"/>
      <c r="I1199" s="80"/>
      <c r="J1199" s="80"/>
      <c r="K1199" s="81"/>
      <c r="L1199" s="80"/>
      <c r="M1199" s="80"/>
      <c r="N1199" s="80"/>
      <c r="O1199" s="80"/>
      <c r="P1199" s="80"/>
      <c r="Q1199" s="79"/>
      <c r="R1199" s="79"/>
      <c r="S1199" s="80"/>
      <c r="T1199" s="80"/>
    </row>
    <row r="1200" spans="3:20" ht="22.5" customHeight="1" x14ac:dyDescent="0.25">
      <c r="C1200" s="79"/>
      <c r="D1200" s="80"/>
      <c r="E1200" s="80"/>
      <c r="F1200" s="80"/>
      <c r="G1200" s="81"/>
      <c r="H1200" s="80"/>
      <c r="I1200" s="80"/>
      <c r="J1200" s="80"/>
      <c r="K1200" s="81"/>
      <c r="L1200" s="80"/>
      <c r="M1200" s="80"/>
      <c r="N1200" s="80"/>
      <c r="O1200" s="80"/>
      <c r="P1200" s="80"/>
      <c r="Q1200" s="79"/>
      <c r="R1200" s="79"/>
      <c r="S1200" s="80"/>
      <c r="T1200" s="80"/>
    </row>
    <row r="1201" spans="3:20" ht="22.5" customHeight="1" x14ac:dyDescent="0.25">
      <c r="C1201" s="79"/>
      <c r="D1201" s="80"/>
      <c r="E1201" s="80"/>
      <c r="F1201" s="80"/>
      <c r="G1201" s="81"/>
      <c r="H1201" s="80"/>
      <c r="I1201" s="80"/>
      <c r="J1201" s="80"/>
      <c r="K1201" s="81"/>
      <c r="L1201" s="80"/>
      <c r="M1201" s="80"/>
      <c r="N1201" s="80"/>
      <c r="O1201" s="80"/>
      <c r="P1201" s="80"/>
      <c r="Q1201" s="79"/>
      <c r="R1201" s="79"/>
      <c r="S1201" s="80"/>
      <c r="T1201" s="80"/>
    </row>
    <row r="1202" spans="3:20" ht="22.5" customHeight="1" x14ac:dyDescent="0.25">
      <c r="C1202" s="79"/>
      <c r="D1202" s="80"/>
      <c r="E1202" s="80"/>
      <c r="F1202" s="80"/>
      <c r="G1202" s="81"/>
      <c r="H1202" s="80"/>
      <c r="I1202" s="80"/>
      <c r="J1202" s="80"/>
      <c r="K1202" s="81"/>
      <c r="L1202" s="80"/>
      <c r="M1202" s="80"/>
      <c r="N1202" s="80"/>
      <c r="O1202" s="80"/>
      <c r="P1202" s="80"/>
      <c r="Q1202" s="79"/>
      <c r="R1202" s="79"/>
      <c r="S1202" s="80"/>
      <c r="T1202" s="80"/>
    </row>
    <row r="1203" spans="3:20" ht="22.5" customHeight="1" x14ac:dyDescent="0.25">
      <c r="C1203" s="79"/>
      <c r="D1203" s="80"/>
      <c r="E1203" s="80"/>
      <c r="F1203" s="80"/>
      <c r="G1203" s="81"/>
      <c r="H1203" s="80"/>
      <c r="I1203" s="80"/>
      <c r="J1203" s="80"/>
      <c r="K1203" s="81"/>
      <c r="L1203" s="80"/>
      <c r="M1203" s="80"/>
      <c r="N1203" s="80"/>
      <c r="O1203" s="80"/>
      <c r="P1203" s="80"/>
      <c r="Q1203" s="79"/>
      <c r="R1203" s="79"/>
      <c r="S1203" s="80"/>
      <c r="T1203" s="80"/>
    </row>
    <row r="1204" spans="3:20" ht="22.5" customHeight="1" x14ac:dyDescent="0.25">
      <c r="C1204" s="79"/>
      <c r="D1204" s="80"/>
      <c r="E1204" s="80"/>
      <c r="F1204" s="80"/>
      <c r="G1204" s="81"/>
      <c r="H1204" s="80"/>
      <c r="I1204" s="80"/>
      <c r="J1204" s="80"/>
      <c r="K1204" s="81"/>
      <c r="L1204" s="80"/>
      <c r="M1204" s="80"/>
      <c r="N1204" s="80"/>
      <c r="O1204" s="80"/>
      <c r="P1204" s="80"/>
      <c r="Q1204" s="79"/>
      <c r="R1204" s="79"/>
      <c r="S1204" s="80"/>
      <c r="T1204" s="80"/>
    </row>
    <row r="1205" spans="3:20" ht="22.5" customHeight="1" x14ac:dyDescent="0.25">
      <c r="C1205" s="79"/>
      <c r="D1205" s="80"/>
      <c r="E1205" s="80"/>
      <c r="F1205" s="80"/>
      <c r="G1205" s="81"/>
      <c r="H1205" s="80"/>
      <c r="I1205" s="80"/>
      <c r="J1205" s="80"/>
      <c r="K1205" s="81"/>
      <c r="L1205" s="80"/>
      <c r="M1205" s="80"/>
      <c r="N1205" s="80"/>
      <c r="O1205" s="80"/>
      <c r="P1205" s="80"/>
      <c r="Q1205" s="79"/>
      <c r="R1205" s="79"/>
      <c r="S1205" s="80"/>
      <c r="T1205" s="80"/>
    </row>
    <row r="1206" spans="3:20" ht="22.5" customHeight="1" x14ac:dyDescent="0.25">
      <c r="C1206" s="79"/>
      <c r="D1206" s="80"/>
      <c r="E1206" s="80"/>
      <c r="F1206" s="80"/>
      <c r="G1206" s="81"/>
      <c r="H1206" s="80"/>
      <c r="I1206" s="80"/>
      <c r="J1206" s="80"/>
      <c r="K1206" s="81"/>
      <c r="L1206" s="80"/>
      <c r="M1206" s="80"/>
      <c r="N1206" s="80"/>
      <c r="O1206" s="80"/>
      <c r="P1206" s="80"/>
      <c r="Q1206" s="79"/>
      <c r="R1206" s="79"/>
      <c r="S1206" s="80"/>
      <c r="T1206" s="80"/>
    </row>
    <row r="1207" spans="3:20" ht="22.5" customHeight="1" x14ac:dyDescent="0.25">
      <c r="C1207" s="79"/>
      <c r="D1207" s="80"/>
      <c r="E1207" s="80"/>
      <c r="F1207" s="80"/>
      <c r="G1207" s="81"/>
      <c r="H1207" s="80"/>
      <c r="I1207" s="80"/>
      <c r="J1207" s="80"/>
      <c r="K1207" s="81"/>
      <c r="L1207" s="80"/>
      <c r="M1207" s="80"/>
      <c r="N1207" s="80"/>
      <c r="O1207" s="80"/>
      <c r="P1207" s="80"/>
      <c r="Q1207" s="79"/>
      <c r="R1207" s="79"/>
      <c r="S1207" s="80"/>
      <c r="T1207" s="80"/>
    </row>
    <row r="1208" spans="3:20" ht="22.5" customHeight="1" x14ac:dyDescent="0.25">
      <c r="C1208" s="79"/>
      <c r="D1208" s="80"/>
      <c r="E1208" s="80"/>
      <c r="F1208" s="80"/>
      <c r="G1208" s="81"/>
      <c r="H1208" s="80"/>
      <c r="I1208" s="80"/>
      <c r="J1208" s="80"/>
      <c r="K1208" s="81"/>
      <c r="L1208" s="80"/>
      <c r="M1208" s="80"/>
      <c r="N1208" s="80"/>
      <c r="O1208" s="80"/>
      <c r="P1208" s="80"/>
      <c r="Q1208" s="79"/>
      <c r="R1208" s="79"/>
      <c r="S1208" s="80"/>
      <c r="T1208" s="80"/>
    </row>
    <row r="1209" spans="3:20" ht="22.5" customHeight="1" x14ac:dyDescent="0.25">
      <c r="C1209" s="79"/>
      <c r="D1209" s="80"/>
      <c r="E1209" s="80"/>
      <c r="F1209" s="80"/>
      <c r="G1209" s="81"/>
      <c r="H1209" s="80"/>
      <c r="I1209" s="80"/>
      <c r="J1209" s="80"/>
      <c r="K1209" s="81"/>
      <c r="L1209" s="80"/>
      <c r="M1209" s="80"/>
      <c r="N1209" s="80"/>
      <c r="O1209" s="80"/>
      <c r="P1209" s="80"/>
      <c r="Q1209" s="79"/>
      <c r="R1209" s="79"/>
      <c r="S1209" s="80"/>
      <c r="T1209" s="80"/>
    </row>
    <row r="1210" spans="3:20" ht="22.5" customHeight="1" x14ac:dyDescent="0.25">
      <c r="C1210" s="79"/>
      <c r="D1210" s="80"/>
      <c r="E1210" s="80"/>
      <c r="F1210" s="80"/>
      <c r="G1210" s="81"/>
      <c r="H1210" s="80"/>
      <c r="I1210" s="80"/>
      <c r="J1210" s="80"/>
      <c r="K1210" s="81"/>
      <c r="L1210" s="80"/>
      <c r="M1210" s="80"/>
      <c r="N1210" s="80"/>
      <c r="O1210" s="80"/>
      <c r="P1210" s="80"/>
      <c r="Q1210" s="79"/>
      <c r="R1210" s="79"/>
      <c r="S1210" s="80"/>
      <c r="T1210" s="80"/>
    </row>
    <row r="1211" spans="3:20" ht="22.5" customHeight="1" x14ac:dyDescent="0.25">
      <c r="C1211" s="79"/>
      <c r="D1211" s="80"/>
      <c r="E1211" s="80"/>
      <c r="F1211" s="80"/>
      <c r="G1211" s="81"/>
      <c r="H1211" s="80"/>
      <c r="I1211" s="80"/>
      <c r="J1211" s="80"/>
      <c r="K1211" s="81"/>
      <c r="L1211" s="80"/>
      <c r="M1211" s="80"/>
      <c r="N1211" s="80"/>
      <c r="O1211" s="80"/>
      <c r="P1211" s="80"/>
      <c r="Q1211" s="79"/>
      <c r="R1211" s="79"/>
      <c r="S1211" s="80"/>
      <c r="T1211" s="80"/>
    </row>
    <row r="1212" spans="3:20" ht="22.5" customHeight="1" x14ac:dyDescent="0.25">
      <c r="C1212" s="79"/>
      <c r="D1212" s="80"/>
      <c r="E1212" s="80"/>
      <c r="F1212" s="80"/>
      <c r="G1212" s="81"/>
      <c r="H1212" s="80"/>
      <c r="I1212" s="80"/>
      <c r="J1212" s="80"/>
      <c r="K1212" s="81"/>
      <c r="L1212" s="80"/>
      <c r="M1212" s="80"/>
      <c r="N1212" s="80"/>
      <c r="O1212" s="80"/>
      <c r="P1212" s="80"/>
      <c r="Q1212" s="79"/>
      <c r="R1212" s="79"/>
      <c r="S1212" s="80"/>
      <c r="T1212" s="80"/>
    </row>
    <row r="1213" spans="3:20" ht="22.5" customHeight="1" x14ac:dyDescent="0.25">
      <c r="C1213" s="79"/>
      <c r="D1213" s="80"/>
      <c r="E1213" s="80"/>
      <c r="F1213" s="80"/>
      <c r="G1213" s="81"/>
      <c r="H1213" s="80"/>
      <c r="I1213" s="80"/>
      <c r="J1213" s="80"/>
      <c r="K1213" s="81"/>
      <c r="L1213" s="80"/>
      <c r="M1213" s="80"/>
      <c r="N1213" s="80"/>
      <c r="O1213" s="80"/>
      <c r="P1213" s="80"/>
      <c r="Q1213" s="79"/>
      <c r="R1213" s="79"/>
      <c r="S1213" s="80"/>
      <c r="T1213" s="80"/>
    </row>
    <row r="1214" spans="3:20" ht="22.5" customHeight="1" x14ac:dyDescent="0.25">
      <c r="C1214" s="79"/>
      <c r="D1214" s="80"/>
      <c r="E1214" s="80"/>
      <c r="F1214" s="80"/>
      <c r="G1214" s="81"/>
      <c r="H1214" s="80"/>
      <c r="I1214" s="80"/>
      <c r="J1214" s="80"/>
      <c r="K1214" s="81"/>
      <c r="L1214" s="80"/>
      <c r="M1214" s="80"/>
      <c r="N1214" s="80"/>
      <c r="O1214" s="80"/>
      <c r="P1214" s="80"/>
      <c r="Q1214" s="79"/>
      <c r="R1214" s="79"/>
      <c r="S1214" s="80"/>
      <c r="T1214" s="80"/>
    </row>
    <row r="1215" spans="3:20" ht="22.5" customHeight="1" x14ac:dyDescent="0.25">
      <c r="C1215" s="79"/>
      <c r="D1215" s="80"/>
      <c r="E1215" s="80"/>
      <c r="F1215" s="80"/>
      <c r="G1215" s="81"/>
      <c r="H1215" s="80"/>
      <c r="I1215" s="80"/>
      <c r="J1215" s="80"/>
      <c r="K1215" s="81"/>
      <c r="L1215" s="80"/>
      <c r="M1215" s="80"/>
      <c r="N1215" s="80"/>
      <c r="O1215" s="80"/>
      <c r="P1215" s="80"/>
      <c r="Q1215" s="79"/>
      <c r="R1215" s="79"/>
      <c r="S1215" s="80"/>
      <c r="T1215" s="80"/>
    </row>
    <row r="1216" spans="3:20" ht="22.5" customHeight="1" x14ac:dyDescent="0.25">
      <c r="C1216" s="79"/>
      <c r="D1216" s="80"/>
      <c r="E1216" s="80"/>
      <c r="F1216" s="80"/>
      <c r="G1216" s="81"/>
      <c r="H1216" s="80"/>
      <c r="I1216" s="80"/>
      <c r="J1216" s="80"/>
      <c r="K1216" s="81"/>
      <c r="L1216" s="80"/>
      <c r="M1216" s="80"/>
      <c r="N1216" s="80"/>
      <c r="O1216" s="80"/>
      <c r="P1216" s="80"/>
      <c r="Q1216" s="79"/>
      <c r="R1216" s="79"/>
      <c r="S1216" s="80"/>
      <c r="T1216" s="80"/>
    </row>
    <row r="1217" spans="3:20" ht="22.5" customHeight="1" x14ac:dyDescent="0.25">
      <c r="C1217" s="79"/>
      <c r="D1217" s="80"/>
      <c r="E1217" s="80"/>
      <c r="F1217" s="80"/>
      <c r="G1217" s="81"/>
      <c r="H1217" s="80"/>
      <c r="I1217" s="80"/>
      <c r="J1217" s="80"/>
      <c r="K1217" s="81"/>
      <c r="L1217" s="80"/>
      <c r="M1217" s="80"/>
      <c r="N1217" s="80"/>
      <c r="O1217" s="80"/>
      <c r="P1217" s="80"/>
      <c r="Q1217" s="79"/>
      <c r="R1217" s="79"/>
      <c r="S1217" s="80"/>
      <c r="T1217" s="80"/>
    </row>
    <row r="1218" spans="3:20" ht="22.5" customHeight="1" x14ac:dyDescent="0.25">
      <c r="C1218" s="79"/>
      <c r="D1218" s="80"/>
      <c r="E1218" s="80"/>
      <c r="F1218" s="80"/>
      <c r="G1218" s="81"/>
      <c r="H1218" s="80"/>
      <c r="I1218" s="80"/>
      <c r="J1218" s="80"/>
      <c r="K1218" s="81"/>
      <c r="L1218" s="80"/>
      <c r="M1218" s="80"/>
      <c r="N1218" s="80"/>
      <c r="O1218" s="80"/>
      <c r="P1218" s="80"/>
      <c r="Q1218" s="79"/>
      <c r="R1218" s="79"/>
      <c r="S1218" s="80"/>
      <c r="T1218" s="80"/>
    </row>
    <row r="1219" spans="3:20" ht="22.5" customHeight="1" x14ac:dyDescent="0.25">
      <c r="C1219" s="79"/>
      <c r="D1219" s="80"/>
      <c r="E1219" s="80"/>
      <c r="F1219" s="80"/>
      <c r="G1219" s="81"/>
      <c r="H1219" s="80"/>
      <c r="I1219" s="80"/>
      <c r="J1219" s="80"/>
      <c r="K1219" s="81"/>
      <c r="L1219" s="80"/>
      <c r="M1219" s="80"/>
      <c r="N1219" s="80"/>
      <c r="O1219" s="80"/>
      <c r="P1219" s="80"/>
      <c r="Q1219" s="79"/>
      <c r="R1219" s="79"/>
      <c r="S1219" s="80"/>
      <c r="T1219" s="80"/>
    </row>
    <row r="1220" spans="3:20" ht="22.5" customHeight="1" x14ac:dyDescent="0.25">
      <c r="C1220" s="79"/>
      <c r="D1220" s="80"/>
      <c r="E1220" s="80"/>
      <c r="F1220" s="80"/>
      <c r="G1220" s="81"/>
      <c r="H1220" s="80"/>
      <c r="I1220" s="80"/>
      <c r="J1220" s="80"/>
      <c r="K1220" s="81"/>
      <c r="L1220" s="80"/>
      <c r="M1220" s="80"/>
      <c r="N1220" s="80"/>
      <c r="O1220" s="80"/>
      <c r="P1220" s="80"/>
      <c r="Q1220" s="79"/>
      <c r="R1220" s="79"/>
      <c r="S1220" s="80"/>
      <c r="T1220" s="80"/>
    </row>
    <row r="1221" spans="3:20" ht="22.5" customHeight="1" x14ac:dyDescent="0.25">
      <c r="C1221" s="79"/>
      <c r="D1221" s="80"/>
      <c r="E1221" s="80"/>
      <c r="F1221" s="80"/>
      <c r="G1221" s="81"/>
      <c r="H1221" s="80"/>
      <c r="I1221" s="80"/>
      <c r="J1221" s="80"/>
      <c r="K1221" s="81"/>
      <c r="L1221" s="80"/>
      <c r="M1221" s="80"/>
      <c r="N1221" s="80"/>
      <c r="O1221" s="80"/>
      <c r="P1221" s="80"/>
      <c r="Q1221" s="79"/>
      <c r="R1221" s="79"/>
      <c r="S1221" s="80"/>
      <c r="T1221" s="80"/>
    </row>
    <row r="1222" spans="3:20" ht="22.5" customHeight="1" x14ac:dyDescent="0.25">
      <c r="C1222" s="79"/>
      <c r="D1222" s="80"/>
      <c r="E1222" s="80"/>
      <c r="F1222" s="80"/>
      <c r="G1222" s="81"/>
      <c r="H1222" s="80"/>
      <c r="I1222" s="80"/>
      <c r="J1222" s="80"/>
      <c r="K1222" s="81"/>
      <c r="L1222" s="80"/>
      <c r="M1222" s="80"/>
      <c r="N1222" s="80"/>
      <c r="O1222" s="80"/>
      <c r="P1222" s="80"/>
      <c r="Q1222" s="79"/>
      <c r="R1222" s="79"/>
      <c r="S1222" s="80"/>
      <c r="T1222" s="80"/>
    </row>
    <row r="1223" spans="3:20" ht="22.5" customHeight="1" x14ac:dyDescent="0.25">
      <c r="C1223" s="79"/>
      <c r="D1223" s="80"/>
      <c r="E1223" s="80"/>
      <c r="F1223" s="80"/>
      <c r="G1223" s="81"/>
      <c r="H1223" s="80"/>
      <c r="I1223" s="80"/>
      <c r="J1223" s="80"/>
      <c r="K1223" s="81"/>
      <c r="L1223" s="80"/>
      <c r="M1223" s="80"/>
      <c r="N1223" s="80"/>
      <c r="O1223" s="80"/>
      <c r="P1223" s="80"/>
      <c r="Q1223" s="79"/>
      <c r="R1223" s="79"/>
      <c r="S1223" s="80"/>
      <c r="T1223" s="80"/>
    </row>
    <row r="1224" spans="3:20" ht="22.5" customHeight="1" x14ac:dyDescent="0.25">
      <c r="C1224" s="79"/>
      <c r="D1224" s="80"/>
      <c r="E1224" s="80"/>
      <c r="F1224" s="80"/>
      <c r="G1224" s="81"/>
      <c r="H1224" s="80"/>
      <c r="I1224" s="80"/>
      <c r="J1224" s="80"/>
      <c r="K1224" s="81"/>
      <c r="L1224" s="80"/>
      <c r="M1224" s="80"/>
      <c r="N1224" s="80"/>
      <c r="O1224" s="80"/>
      <c r="P1224" s="80"/>
      <c r="Q1224" s="79"/>
      <c r="R1224" s="79"/>
      <c r="S1224" s="80"/>
      <c r="T1224" s="80"/>
    </row>
    <row r="1225" spans="3:20" ht="22.5" customHeight="1" x14ac:dyDescent="0.25">
      <c r="C1225" s="79"/>
      <c r="D1225" s="80"/>
      <c r="E1225" s="80"/>
      <c r="F1225" s="80"/>
      <c r="G1225" s="81"/>
      <c r="H1225" s="80"/>
      <c r="I1225" s="80"/>
      <c r="J1225" s="80"/>
      <c r="K1225" s="81"/>
      <c r="L1225" s="80"/>
      <c r="M1225" s="80"/>
      <c r="N1225" s="80"/>
      <c r="O1225" s="80"/>
      <c r="P1225" s="80"/>
      <c r="Q1225" s="79"/>
      <c r="R1225" s="79"/>
      <c r="S1225" s="80"/>
      <c r="T1225" s="80"/>
    </row>
    <row r="1226" spans="3:20" ht="22.5" customHeight="1" x14ac:dyDescent="0.25">
      <c r="C1226" s="79"/>
      <c r="D1226" s="80"/>
      <c r="E1226" s="80"/>
      <c r="F1226" s="80"/>
      <c r="G1226" s="81"/>
      <c r="H1226" s="80"/>
      <c r="I1226" s="80"/>
      <c r="J1226" s="80"/>
      <c r="K1226" s="81"/>
      <c r="L1226" s="80"/>
      <c r="M1226" s="80"/>
      <c r="N1226" s="80"/>
      <c r="O1226" s="80"/>
      <c r="P1226" s="80"/>
      <c r="Q1226" s="79"/>
      <c r="R1226" s="79"/>
      <c r="S1226" s="80"/>
      <c r="T1226" s="80"/>
    </row>
    <row r="1227" spans="3:20" ht="22.5" customHeight="1" x14ac:dyDescent="0.25">
      <c r="C1227" s="79"/>
      <c r="D1227" s="80"/>
      <c r="E1227" s="80"/>
      <c r="F1227" s="80"/>
      <c r="G1227" s="81"/>
      <c r="H1227" s="80"/>
      <c r="I1227" s="80"/>
      <c r="J1227" s="80"/>
      <c r="K1227" s="81"/>
      <c r="L1227" s="80"/>
      <c r="M1227" s="80"/>
      <c r="N1227" s="80"/>
      <c r="O1227" s="80"/>
      <c r="P1227" s="80"/>
      <c r="Q1227" s="79"/>
      <c r="R1227" s="79"/>
      <c r="S1227" s="80"/>
      <c r="T1227" s="80"/>
    </row>
    <row r="1228" spans="3:20" ht="22.5" customHeight="1" x14ac:dyDescent="0.25">
      <c r="C1228" s="79"/>
      <c r="D1228" s="80"/>
      <c r="E1228" s="80"/>
      <c r="F1228" s="80"/>
      <c r="G1228" s="81"/>
      <c r="H1228" s="80"/>
      <c r="I1228" s="80"/>
      <c r="J1228" s="80"/>
      <c r="K1228" s="81"/>
      <c r="L1228" s="80"/>
      <c r="M1228" s="80"/>
      <c r="N1228" s="80"/>
      <c r="O1228" s="80"/>
      <c r="P1228" s="80"/>
      <c r="Q1228" s="79"/>
      <c r="R1228" s="79"/>
      <c r="S1228" s="80"/>
      <c r="T1228" s="80"/>
    </row>
    <row r="1229" spans="3:20" ht="22.5" customHeight="1" x14ac:dyDescent="0.25">
      <c r="C1229" s="79"/>
      <c r="D1229" s="80"/>
      <c r="E1229" s="80"/>
      <c r="F1229" s="80"/>
      <c r="G1229" s="81"/>
      <c r="H1229" s="80"/>
      <c r="I1229" s="80"/>
      <c r="J1229" s="80"/>
      <c r="K1229" s="81"/>
      <c r="L1229" s="80"/>
      <c r="M1229" s="80"/>
      <c r="N1229" s="80"/>
      <c r="O1229" s="80"/>
      <c r="P1229" s="80"/>
      <c r="Q1229" s="79"/>
      <c r="R1229" s="79"/>
      <c r="S1229" s="80"/>
      <c r="T1229" s="80"/>
    </row>
    <row r="1230" spans="3:20" ht="22.5" customHeight="1" x14ac:dyDescent="0.25">
      <c r="C1230" s="79"/>
      <c r="D1230" s="80"/>
      <c r="E1230" s="80"/>
      <c r="F1230" s="80"/>
      <c r="G1230" s="81"/>
      <c r="H1230" s="80"/>
      <c r="I1230" s="80"/>
      <c r="J1230" s="80"/>
      <c r="K1230" s="81"/>
      <c r="L1230" s="80"/>
      <c r="M1230" s="80"/>
      <c r="N1230" s="80"/>
      <c r="O1230" s="80"/>
      <c r="P1230" s="80"/>
      <c r="Q1230" s="79"/>
      <c r="R1230" s="79"/>
      <c r="S1230" s="80"/>
      <c r="T1230" s="80"/>
    </row>
    <row r="1231" spans="3:20" ht="22.5" customHeight="1" x14ac:dyDescent="0.25">
      <c r="C1231" s="79"/>
      <c r="D1231" s="80"/>
      <c r="E1231" s="80"/>
      <c r="F1231" s="80"/>
      <c r="G1231" s="81"/>
      <c r="H1231" s="80"/>
      <c r="I1231" s="80"/>
      <c r="J1231" s="80"/>
      <c r="K1231" s="81"/>
      <c r="L1231" s="80"/>
      <c r="M1231" s="80"/>
      <c r="N1231" s="80"/>
      <c r="O1231" s="80"/>
      <c r="P1231" s="80"/>
      <c r="Q1231" s="79"/>
      <c r="R1231" s="79"/>
      <c r="S1231" s="80"/>
      <c r="T1231" s="80"/>
    </row>
    <row r="1232" spans="3:20" ht="22.5" customHeight="1" x14ac:dyDescent="0.25">
      <c r="C1232" s="79"/>
      <c r="D1232" s="80"/>
      <c r="E1232" s="80"/>
      <c r="F1232" s="80"/>
      <c r="G1232" s="81"/>
      <c r="H1232" s="80"/>
      <c r="I1232" s="80"/>
      <c r="J1232" s="80"/>
      <c r="K1232" s="81"/>
      <c r="L1232" s="80"/>
      <c r="M1232" s="80"/>
      <c r="N1232" s="80"/>
      <c r="O1232" s="80"/>
      <c r="P1232" s="80"/>
      <c r="Q1232" s="79"/>
      <c r="R1232" s="79"/>
      <c r="S1232" s="80"/>
      <c r="T1232" s="80"/>
    </row>
    <row r="1233" spans="3:20" ht="22.5" customHeight="1" x14ac:dyDescent="0.25">
      <c r="C1233" s="79"/>
      <c r="D1233" s="80"/>
      <c r="E1233" s="80"/>
      <c r="F1233" s="80"/>
      <c r="G1233" s="81"/>
      <c r="H1233" s="80"/>
      <c r="I1233" s="80"/>
      <c r="J1233" s="80"/>
      <c r="K1233" s="81"/>
      <c r="L1233" s="80"/>
      <c r="M1233" s="80"/>
      <c r="N1233" s="80"/>
      <c r="O1233" s="80"/>
      <c r="P1233" s="80"/>
      <c r="Q1233" s="79"/>
      <c r="R1233" s="79"/>
      <c r="S1233" s="80"/>
      <c r="T1233" s="80"/>
    </row>
    <row r="1234" spans="3:20" ht="22.5" customHeight="1" x14ac:dyDescent="0.25">
      <c r="C1234" s="79"/>
      <c r="D1234" s="80"/>
      <c r="E1234" s="80"/>
      <c r="F1234" s="80"/>
      <c r="G1234" s="81"/>
      <c r="H1234" s="80"/>
      <c r="I1234" s="80"/>
      <c r="J1234" s="80"/>
      <c r="K1234" s="81"/>
      <c r="L1234" s="80"/>
      <c r="M1234" s="80"/>
      <c r="N1234" s="80"/>
      <c r="O1234" s="80"/>
      <c r="P1234" s="80"/>
      <c r="Q1234" s="79"/>
      <c r="R1234" s="79"/>
      <c r="S1234" s="80"/>
      <c r="T1234" s="80"/>
    </row>
    <row r="1235" spans="3:20" ht="22.5" customHeight="1" x14ac:dyDescent="0.25">
      <c r="C1235" s="79"/>
      <c r="D1235" s="80"/>
      <c r="E1235" s="80"/>
      <c r="F1235" s="80"/>
      <c r="G1235" s="81"/>
      <c r="H1235" s="80"/>
      <c r="I1235" s="80"/>
      <c r="J1235" s="80"/>
      <c r="K1235" s="81"/>
      <c r="L1235" s="80"/>
      <c r="M1235" s="80"/>
      <c r="N1235" s="80"/>
      <c r="O1235" s="80"/>
      <c r="P1235" s="80"/>
      <c r="Q1235" s="79"/>
      <c r="R1235" s="79"/>
      <c r="S1235" s="80"/>
      <c r="T1235" s="80"/>
    </row>
    <row r="1236" spans="3:20" ht="22.5" customHeight="1" x14ac:dyDescent="0.25">
      <c r="C1236" s="79"/>
      <c r="D1236" s="80"/>
      <c r="E1236" s="80"/>
      <c r="F1236" s="80"/>
      <c r="G1236" s="81"/>
      <c r="H1236" s="80"/>
      <c r="I1236" s="80"/>
      <c r="J1236" s="80"/>
      <c r="K1236" s="81"/>
      <c r="L1236" s="80"/>
      <c r="M1236" s="80"/>
      <c r="N1236" s="80"/>
      <c r="O1236" s="80"/>
      <c r="P1236" s="80"/>
      <c r="Q1236" s="79"/>
      <c r="R1236" s="79"/>
      <c r="S1236" s="80"/>
      <c r="T1236" s="80"/>
    </row>
    <row r="1237" spans="3:20" ht="22.5" customHeight="1" x14ac:dyDescent="0.25">
      <c r="C1237" s="79"/>
      <c r="D1237" s="80"/>
      <c r="E1237" s="80"/>
      <c r="F1237" s="80"/>
      <c r="G1237" s="81"/>
      <c r="H1237" s="80"/>
      <c r="I1237" s="80"/>
      <c r="J1237" s="80"/>
      <c r="K1237" s="81"/>
      <c r="L1237" s="80"/>
      <c r="M1237" s="80"/>
      <c r="N1237" s="80"/>
      <c r="O1237" s="80"/>
      <c r="P1237" s="80"/>
      <c r="Q1237" s="79"/>
      <c r="R1237" s="79"/>
      <c r="S1237" s="80"/>
      <c r="T1237" s="80"/>
    </row>
    <row r="1238" spans="3:20" ht="22.5" customHeight="1" x14ac:dyDescent="0.25">
      <c r="C1238" s="79"/>
      <c r="D1238" s="80"/>
      <c r="E1238" s="80"/>
      <c r="F1238" s="80"/>
      <c r="G1238" s="81"/>
      <c r="H1238" s="80"/>
      <c r="I1238" s="80"/>
      <c r="J1238" s="80"/>
      <c r="K1238" s="81"/>
      <c r="L1238" s="80"/>
      <c r="M1238" s="80"/>
      <c r="N1238" s="80"/>
      <c r="O1238" s="80"/>
      <c r="P1238" s="80"/>
      <c r="Q1238" s="79"/>
      <c r="R1238" s="79"/>
      <c r="S1238" s="80"/>
      <c r="T1238" s="80"/>
    </row>
    <row r="1239" spans="3:20" ht="22.5" customHeight="1" x14ac:dyDescent="0.25">
      <c r="C1239" s="79"/>
      <c r="D1239" s="80"/>
      <c r="E1239" s="80"/>
      <c r="F1239" s="80"/>
      <c r="G1239" s="81"/>
      <c r="H1239" s="80"/>
      <c r="I1239" s="80"/>
      <c r="J1239" s="80"/>
      <c r="K1239" s="81"/>
      <c r="L1239" s="80"/>
      <c r="M1239" s="80"/>
      <c r="N1239" s="80"/>
      <c r="O1239" s="80"/>
      <c r="P1239" s="80"/>
      <c r="Q1239" s="79"/>
      <c r="R1239" s="79"/>
      <c r="S1239" s="80"/>
      <c r="T1239" s="80"/>
    </row>
    <row r="1240" spans="3:20" ht="22.5" customHeight="1" x14ac:dyDescent="0.25">
      <c r="C1240" s="79"/>
      <c r="D1240" s="80"/>
      <c r="E1240" s="80"/>
      <c r="F1240" s="80"/>
      <c r="G1240" s="81"/>
      <c r="H1240" s="80"/>
      <c r="I1240" s="80"/>
      <c r="J1240" s="80"/>
      <c r="K1240" s="81"/>
      <c r="L1240" s="80"/>
      <c r="M1240" s="80"/>
      <c r="N1240" s="80"/>
      <c r="O1240" s="80"/>
      <c r="P1240" s="80"/>
      <c r="Q1240" s="79"/>
      <c r="R1240" s="79"/>
      <c r="S1240" s="80"/>
      <c r="T1240" s="80"/>
    </row>
    <row r="1241" spans="3:20" ht="22.5" customHeight="1" x14ac:dyDescent="0.25">
      <c r="C1241" s="79"/>
      <c r="D1241" s="80"/>
      <c r="E1241" s="80"/>
      <c r="F1241" s="80"/>
      <c r="G1241" s="81"/>
      <c r="H1241" s="80"/>
      <c r="I1241" s="80"/>
      <c r="J1241" s="80"/>
      <c r="K1241" s="81"/>
      <c r="L1241" s="80"/>
      <c r="M1241" s="80"/>
      <c r="N1241" s="80"/>
      <c r="O1241" s="80"/>
      <c r="P1241" s="80"/>
      <c r="Q1241" s="79"/>
      <c r="R1241" s="79"/>
      <c r="S1241" s="80"/>
      <c r="T1241" s="80"/>
    </row>
    <row r="1242" spans="3:20" ht="22.5" customHeight="1" x14ac:dyDescent="0.25">
      <c r="C1242" s="79"/>
      <c r="D1242" s="80"/>
      <c r="E1242" s="80"/>
      <c r="F1242" s="80"/>
      <c r="G1242" s="81"/>
      <c r="H1242" s="80"/>
      <c r="I1242" s="80"/>
      <c r="J1242" s="80"/>
      <c r="K1242" s="81"/>
      <c r="L1242" s="80"/>
      <c r="M1242" s="80"/>
      <c r="N1242" s="80"/>
      <c r="O1242" s="80"/>
      <c r="P1242" s="80"/>
      <c r="Q1242" s="79"/>
      <c r="R1242" s="79"/>
      <c r="S1242" s="80"/>
      <c r="T1242" s="80"/>
    </row>
    <row r="1243" spans="3:20" ht="22.5" customHeight="1" x14ac:dyDescent="0.25">
      <c r="C1243" s="79"/>
      <c r="D1243" s="80"/>
      <c r="E1243" s="80"/>
      <c r="F1243" s="80"/>
      <c r="G1243" s="81"/>
      <c r="H1243" s="80"/>
      <c r="I1243" s="80"/>
      <c r="J1243" s="80"/>
      <c r="K1243" s="81"/>
      <c r="L1243" s="80"/>
      <c r="M1243" s="80"/>
      <c r="N1243" s="80"/>
      <c r="O1243" s="80"/>
      <c r="P1243" s="80"/>
      <c r="Q1243" s="79"/>
      <c r="R1243" s="79"/>
      <c r="S1243" s="80"/>
      <c r="T1243" s="80"/>
    </row>
    <row r="1244" spans="3:20" ht="22.5" customHeight="1" x14ac:dyDescent="0.25">
      <c r="C1244" s="79"/>
      <c r="D1244" s="80"/>
      <c r="E1244" s="80"/>
      <c r="F1244" s="80"/>
      <c r="G1244" s="81"/>
      <c r="H1244" s="80"/>
      <c r="I1244" s="80"/>
      <c r="J1244" s="80"/>
      <c r="K1244" s="81"/>
      <c r="L1244" s="80"/>
      <c r="M1244" s="80"/>
      <c r="N1244" s="80"/>
      <c r="O1244" s="80"/>
      <c r="P1244" s="80"/>
      <c r="Q1244" s="79"/>
      <c r="R1244" s="79"/>
      <c r="S1244" s="80"/>
      <c r="T1244" s="80"/>
    </row>
    <row r="1245" spans="3:20" ht="22.5" customHeight="1" x14ac:dyDescent="0.25">
      <c r="C1245" s="79"/>
      <c r="D1245" s="80"/>
      <c r="E1245" s="80"/>
      <c r="F1245" s="80"/>
      <c r="G1245" s="81"/>
      <c r="H1245" s="80"/>
      <c r="I1245" s="80"/>
      <c r="J1245" s="80"/>
      <c r="K1245" s="81"/>
      <c r="L1245" s="80"/>
      <c r="M1245" s="80"/>
      <c r="N1245" s="80"/>
      <c r="O1245" s="80"/>
      <c r="P1245" s="80"/>
      <c r="Q1245" s="79"/>
      <c r="R1245" s="79"/>
      <c r="S1245" s="80"/>
      <c r="T1245" s="80"/>
    </row>
    <row r="1246" spans="3:20" ht="22.5" customHeight="1" x14ac:dyDescent="0.25">
      <c r="C1246" s="79"/>
      <c r="D1246" s="80"/>
      <c r="E1246" s="80"/>
      <c r="F1246" s="80"/>
      <c r="G1246" s="81"/>
      <c r="H1246" s="80"/>
      <c r="I1246" s="80"/>
      <c r="J1246" s="80"/>
      <c r="K1246" s="81"/>
      <c r="L1246" s="80"/>
      <c r="M1246" s="80"/>
      <c r="N1246" s="80"/>
      <c r="O1246" s="80"/>
      <c r="P1246" s="80"/>
      <c r="Q1246" s="79"/>
      <c r="R1246" s="79"/>
      <c r="S1246" s="80"/>
      <c r="T1246" s="80"/>
    </row>
    <row r="1247" spans="3:20" ht="22.5" customHeight="1" x14ac:dyDescent="0.25">
      <c r="C1247" s="79"/>
      <c r="D1247" s="80"/>
      <c r="E1247" s="80"/>
      <c r="F1247" s="80"/>
      <c r="G1247" s="81"/>
      <c r="H1247" s="80"/>
      <c r="I1247" s="80"/>
      <c r="J1247" s="80"/>
      <c r="K1247" s="81"/>
      <c r="L1247" s="80"/>
      <c r="M1247" s="80"/>
      <c r="N1247" s="80"/>
      <c r="O1247" s="80"/>
      <c r="P1247" s="80"/>
      <c r="Q1247" s="79"/>
      <c r="R1247" s="79"/>
      <c r="S1247" s="80"/>
      <c r="T1247" s="80"/>
    </row>
    <row r="1248" spans="3:20" ht="22.5" customHeight="1" x14ac:dyDescent="0.25">
      <c r="C1248" s="79"/>
      <c r="D1248" s="80"/>
      <c r="E1248" s="80"/>
      <c r="F1248" s="80"/>
      <c r="G1248" s="81"/>
      <c r="H1248" s="80"/>
      <c r="I1248" s="80"/>
      <c r="J1248" s="80"/>
      <c r="K1248" s="81"/>
      <c r="L1248" s="80"/>
      <c r="M1248" s="80"/>
      <c r="N1248" s="80"/>
      <c r="O1248" s="80"/>
      <c r="P1248" s="80"/>
      <c r="Q1248" s="79"/>
      <c r="R1248" s="79"/>
      <c r="S1248" s="80"/>
      <c r="T1248" s="80"/>
    </row>
    <row r="1249" spans="3:20" ht="22.5" customHeight="1" x14ac:dyDescent="0.25">
      <c r="C1249" s="79"/>
      <c r="D1249" s="80"/>
      <c r="E1249" s="80"/>
      <c r="F1249" s="80"/>
      <c r="G1249" s="81"/>
      <c r="H1249" s="80"/>
      <c r="I1249" s="80"/>
      <c r="J1249" s="80"/>
      <c r="K1249" s="81"/>
      <c r="L1249" s="80"/>
      <c r="M1249" s="80"/>
      <c r="N1249" s="80"/>
      <c r="O1249" s="80"/>
      <c r="P1249" s="80"/>
      <c r="Q1249" s="79"/>
      <c r="R1249" s="79"/>
      <c r="S1249" s="80"/>
      <c r="T1249" s="80"/>
    </row>
    <row r="1250" spans="3:20" ht="22.5" customHeight="1" x14ac:dyDescent="0.25">
      <c r="C1250" s="79"/>
      <c r="D1250" s="80"/>
      <c r="E1250" s="80"/>
      <c r="F1250" s="80"/>
      <c r="G1250" s="81"/>
      <c r="H1250" s="80"/>
      <c r="I1250" s="80"/>
      <c r="J1250" s="80"/>
      <c r="K1250" s="81"/>
      <c r="L1250" s="80"/>
      <c r="M1250" s="80"/>
      <c r="N1250" s="80"/>
      <c r="O1250" s="80"/>
      <c r="P1250" s="80"/>
      <c r="Q1250" s="79"/>
      <c r="R1250" s="79"/>
      <c r="S1250" s="80"/>
      <c r="T1250" s="80"/>
    </row>
    <row r="1251" spans="3:20" ht="22.5" customHeight="1" x14ac:dyDescent="0.25">
      <c r="C1251" s="79"/>
      <c r="D1251" s="80"/>
      <c r="E1251" s="80"/>
      <c r="F1251" s="80"/>
      <c r="G1251" s="81"/>
      <c r="H1251" s="80"/>
      <c r="I1251" s="80"/>
      <c r="J1251" s="80"/>
      <c r="K1251" s="81"/>
      <c r="L1251" s="80"/>
      <c r="M1251" s="80"/>
      <c r="N1251" s="80"/>
      <c r="O1251" s="80"/>
      <c r="P1251" s="80"/>
      <c r="Q1251" s="79"/>
      <c r="R1251" s="79"/>
      <c r="S1251" s="80"/>
      <c r="T1251" s="80"/>
    </row>
    <row r="1252" spans="3:20" ht="22.5" customHeight="1" x14ac:dyDescent="0.25">
      <c r="C1252" s="79"/>
      <c r="D1252" s="80"/>
      <c r="E1252" s="80"/>
      <c r="F1252" s="80"/>
      <c r="G1252" s="81"/>
      <c r="H1252" s="80"/>
      <c r="I1252" s="80"/>
      <c r="J1252" s="80"/>
      <c r="K1252" s="81"/>
      <c r="L1252" s="80"/>
      <c r="M1252" s="80"/>
      <c r="N1252" s="80"/>
      <c r="O1252" s="80"/>
      <c r="P1252" s="80"/>
      <c r="Q1252" s="79"/>
      <c r="R1252" s="79"/>
      <c r="S1252" s="80"/>
      <c r="T1252" s="80"/>
    </row>
    <row r="1253" spans="3:20" ht="22.5" customHeight="1" x14ac:dyDescent="0.25">
      <c r="C1253" s="79"/>
      <c r="D1253" s="80"/>
      <c r="E1253" s="80"/>
      <c r="F1253" s="80"/>
      <c r="G1253" s="81"/>
      <c r="H1253" s="80"/>
      <c r="I1253" s="80"/>
      <c r="J1253" s="80"/>
      <c r="K1253" s="81"/>
      <c r="L1253" s="80"/>
      <c r="M1253" s="80"/>
      <c r="N1253" s="80"/>
      <c r="O1253" s="80"/>
      <c r="P1253" s="80"/>
      <c r="Q1253" s="79"/>
      <c r="R1253" s="79"/>
      <c r="S1253" s="80"/>
      <c r="T1253" s="80"/>
    </row>
    <row r="1254" spans="3:20" ht="22.5" customHeight="1" x14ac:dyDescent="0.25">
      <c r="C1254" s="79"/>
      <c r="D1254" s="80"/>
      <c r="E1254" s="80"/>
      <c r="F1254" s="80"/>
      <c r="G1254" s="81"/>
      <c r="H1254" s="80"/>
      <c r="I1254" s="80"/>
      <c r="J1254" s="80"/>
      <c r="K1254" s="81"/>
      <c r="L1254" s="80"/>
      <c r="M1254" s="80"/>
      <c r="N1254" s="80"/>
      <c r="O1254" s="80"/>
      <c r="P1254" s="80"/>
      <c r="Q1254" s="79"/>
      <c r="R1254" s="79"/>
      <c r="S1254" s="80"/>
      <c r="T1254" s="80"/>
    </row>
    <row r="1255" spans="3:20" ht="22.5" customHeight="1" x14ac:dyDescent="0.25">
      <c r="C1255" s="79"/>
      <c r="D1255" s="80"/>
      <c r="E1255" s="80"/>
      <c r="F1255" s="80"/>
      <c r="G1255" s="81"/>
      <c r="H1255" s="80"/>
      <c r="I1255" s="80"/>
      <c r="J1255" s="80"/>
      <c r="K1255" s="81"/>
      <c r="L1255" s="80"/>
      <c r="M1255" s="80"/>
      <c r="N1255" s="80"/>
      <c r="O1255" s="80"/>
      <c r="P1255" s="80"/>
      <c r="Q1255" s="79"/>
      <c r="R1255" s="79"/>
      <c r="S1255" s="80"/>
      <c r="T1255" s="80"/>
    </row>
    <row r="1256" spans="3:20" ht="22.5" customHeight="1" x14ac:dyDescent="0.25">
      <c r="C1256" s="79"/>
      <c r="D1256" s="80"/>
      <c r="E1256" s="80"/>
      <c r="F1256" s="80"/>
      <c r="G1256" s="81"/>
      <c r="H1256" s="80"/>
      <c r="I1256" s="80"/>
      <c r="J1256" s="80"/>
      <c r="K1256" s="81"/>
      <c r="L1256" s="80"/>
      <c r="M1256" s="80"/>
      <c r="N1256" s="80"/>
      <c r="O1256" s="80"/>
      <c r="P1256" s="80"/>
      <c r="Q1256" s="79"/>
      <c r="R1256" s="79"/>
      <c r="S1256" s="80"/>
      <c r="T1256" s="80"/>
    </row>
    <row r="1257" spans="3:20" ht="22.5" customHeight="1" x14ac:dyDescent="0.25">
      <c r="C1257" s="79"/>
      <c r="D1257" s="80"/>
      <c r="E1257" s="80"/>
      <c r="F1257" s="80"/>
      <c r="G1257" s="81"/>
      <c r="H1257" s="80"/>
      <c r="I1257" s="80"/>
      <c r="J1257" s="80"/>
      <c r="K1257" s="81"/>
      <c r="L1257" s="80"/>
      <c r="M1257" s="80"/>
      <c r="N1257" s="80"/>
      <c r="O1257" s="80"/>
      <c r="P1257" s="80"/>
      <c r="Q1257" s="79"/>
      <c r="R1257" s="79"/>
      <c r="S1257" s="80"/>
      <c r="T1257" s="80"/>
    </row>
    <row r="1258" spans="3:20" ht="22.5" customHeight="1" x14ac:dyDescent="0.25">
      <c r="C1258" s="79"/>
      <c r="D1258" s="80"/>
      <c r="E1258" s="80"/>
      <c r="F1258" s="80"/>
      <c r="G1258" s="81"/>
      <c r="H1258" s="80"/>
      <c r="I1258" s="80"/>
      <c r="J1258" s="80"/>
      <c r="K1258" s="81"/>
      <c r="L1258" s="80"/>
      <c r="M1258" s="80"/>
      <c r="N1258" s="80"/>
      <c r="O1258" s="80"/>
      <c r="P1258" s="80"/>
      <c r="Q1258" s="79"/>
      <c r="R1258" s="79"/>
      <c r="S1258" s="80"/>
      <c r="T1258" s="80"/>
    </row>
    <row r="1259" spans="3:20" ht="22.5" customHeight="1" x14ac:dyDescent="0.25">
      <c r="C1259" s="79"/>
      <c r="D1259" s="80"/>
      <c r="E1259" s="80"/>
      <c r="F1259" s="80"/>
      <c r="G1259" s="81"/>
      <c r="H1259" s="80"/>
      <c r="I1259" s="80"/>
      <c r="J1259" s="80"/>
      <c r="K1259" s="81"/>
      <c r="L1259" s="80"/>
      <c r="M1259" s="80"/>
      <c r="N1259" s="80"/>
      <c r="O1259" s="80"/>
      <c r="P1259" s="80"/>
      <c r="Q1259" s="79"/>
      <c r="R1259" s="79"/>
      <c r="S1259" s="80"/>
      <c r="T1259" s="80"/>
    </row>
    <row r="1260" spans="3:20" ht="22.5" customHeight="1" x14ac:dyDescent="0.25">
      <c r="C1260" s="79"/>
      <c r="D1260" s="80"/>
      <c r="E1260" s="80"/>
      <c r="F1260" s="80"/>
      <c r="G1260" s="81"/>
      <c r="H1260" s="80"/>
      <c r="I1260" s="80"/>
      <c r="J1260" s="80"/>
      <c r="K1260" s="81"/>
      <c r="L1260" s="80"/>
      <c r="M1260" s="80"/>
      <c r="N1260" s="80"/>
      <c r="O1260" s="80"/>
      <c r="P1260" s="80"/>
      <c r="Q1260" s="79"/>
      <c r="R1260" s="79"/>
      <c r="S1260" s="80"/>
      <c r="T1260" s="80"/>
    </row>
    <row r="1261" spans="3:20" ht="22.5" customHeight="1" x14ac:dyDescent="0.25">
      <c r="C1261" s="79"/>
      <c r="D1261" s="80"/>
      <c r="E1261" s="80"/>
      <c r="F1261" s="80"/>
      <c r="G1261" s="81"/>
      <c r="H1261" s="80"/>
      <c r="I1261" s="80"/>
      <c r="J1261" s="80"/>
      <c r="K1261" s="81"/>
      <c r="L1261" s="80"/>
      <c r="M1261" s="80"/>
      <c r="N1261" s="80"/>
      <c r="O1261" s="80"/>
      <c r="P1261" s="80"/>
      <c r="Q1261" s="79"/>
      <c r="R1261" s="79"/>
      <c r="S1261" s="80"/>
      <c r="T1261" s="80"/>
    </row>
    <row r="1262" spans="3:20" ht="22.5" customHeight="1" x14ac:dyDescent="0.25">
      <c r="C1262" s="79"/>
      <c r="D1262" s="80"/>
      <c r="E1262" s="80"/>
      <c r="F1262" s="80"/>
      <c r="G1262" s="81"/>
      <c r="H1262" s="80"/>
      <c r="I1262" s="80"/>
      <c r="J1262" s="80"/>
      <c r="K1262" s="81"/>
      <c r="L1262" s="80"/>
      <c r="M1262" s="80"/>
      <c r="N1262" s="80"/>
      <c r="O1262" s="80"/>
      <c r="P1262" s="80"/>
      <c r="Q1262" s="79"/>
      <c r="R1262" s="79"/>
      <c r="S1262" s="80"/>
      <c r="T1262" s="80"/>
    </row>
    <row r="1263" spans="3:20" ht="22.5" customHeight="1" x14ac:dyDescent="0.25">
      <c r="C1263" s="79"/>
      <c r="D1263" s="80"/>
      <c r="E1263" s="80"/>
      <c r="F1263" s="80"/>
      <c r="G1263" s="81"/>
      <c r="H1263" s="80"/>
      <c r="I1263" s="80"/>
      <c r="J1263" s="80"/>
      <c r="K1263" s="81"/>
      <c r="L1263" s="80"/>
      <c r="M1263" s="80"/>
      <c r="N1263" s="80"/>
      <c r="O1263" s="80"/>
      <c r="P1263" s="80"/>
      <c r="Q1263" s="79"/>
      <c r="R1263" s="79"/>
      <c r="S1263" s="80"/>
      <c r="T1263" s="80"/>
    </row>
    <row r="1264" spans="3:20" ht="22.5" customHeight="1" x14ac:dyDescent="0.25">
      <c r="C1264" s="79"/>
      <c r="D1264" s="80"/>
      <c r="E1264" s="80"/>
      <c r="F1264" s="80"/>
      <c r="G1264" s="81"/>
      <c r="H1264" s="80"/>
      <c r="I1264" s="80"/>
      <c r="J1264" s="80"/>
      <c r="K1264" s="81"/>
      <c r="L1264" s="80"/>
      <c r="M1264" s="80"/>
      <c r="N1264" s="80"/>
      <c r="O1264" s="80"/>
      <c r="P1264" s="80"/>
      <c r="Q1264" s="79"/>
      <c r="R1264" s="79"/>
      <c r="S1264" s="80"/>
      <c r="T1264" s="80"/>
    </row>
    <row r="1265" spans="3:20" ht="22.5" customHeight="1" x14ac:dyDescent="0.25">
      <c r="C1265" s="79"/>
      <c r="D1265" s="80"/>
      <c r="E1265" s="80"/>
      <c r="F1265" s="80"/>
      <c r="G1265" s="81"/>
      <c r="H1265" s="80"/>
      <c r="I1265" s="80"/>
      <c r="J1265" s="80"/>
      <c r="K1265" s="81"/>
      <c r="L1265" s="80"/>
      <c r="M1265" s="80"/>
      <c r="N1265" s="80"/>
      <c r="O1265" s="80"/>
      <c r="P1265" s="80"/>
      <c r="Q1265" s="79"/>
      <c r="R1265" s="79"/>
      <c r="S1265" s="80"/>
      <c r="T1265" s="80"/>
    </row>
    <row r="1266" spans="3:20" ht="22.5" customHeight="1" x14ac:dyDescent="0.25">
      <c r="C1266" s="79"/>
      <c r="D1266" s="80"/>
      <c r="E1266" s="80"/>
      <c r="F1266" s="80"/>
      <c r="G1266" s="81"/>
      <c r="H1266" s="80"/>
      <c r="I1266" s="80"/>
      <c r="J1266" s="80"/>
      <c r="K1266" s="81"/>
      <c r="L1266" s="80"/>
      <c r="M1266" s="80"/>
      <c r="N1266" s="80"/>
      <c r="O1266" s="80"/>
      <c r="P1266" s="80"/>
      <c r="Q1266" s="79"/>
      <c r="R1266" s="79"/>
      <c r="S1266" s="80"/>
      <c r="T1266" s="80"/>
    </row>
    <row r="1267" spans="3:20" ht="22.5" customHeight="1" x14ac:dyDescent="0.25">
      <c r="C1267" s="79"/>
      <c r="D1267" s="80"/>
      <c r="E1267" s="80"/>
      <c r="F1267" s="80"/>
      <c r="G1267" s="81"/>
      <c r="H1267" s="80"/>
      <c r="I1267" s="80"/>
      <c r="J1267" s="80"/>
      <c r="K1267" s="81"/>
      <c r="L1267" s="80"/>
      <c r="M1267" s="80"/>
      <c r="N1267" s="80"/>
      <c r="O1267" s="80"/>
      <c r="P1267" s="80"/>
      <c r="Q1267" s="79"/>
      <c r="R1267" s="79"/>
      <c r="S1267" s="80"/>
      <c r="T1267" s="80"/>
    </row>
    <row r="1268" spans="3:20" ht="22.5" customHeight="1" x14ac:dyDescent="0.25">
      <c r="C1268" s="79"/>
      <c r="D1268" s="80"/>
      <c r="E1268" s="80"/>
      <c r="F1268" s="80"/>
      <c r="G1268" s="81"/>
      <c r="H1268" s="80"/>
      <c r="I1268" s="80"/>
      <c r="J1268" s="80"/>
      <c r="K1268" s="81"/>
      <c r="L1268" s="80"/>
      <c r="M1268" s="80"/>
      <c r="N1268" s="80"/>
      <c r="O1268" s="80"/>
      <c r="P1268" s="80"/>
      <c r="Q1268" s="79"/>
      <c r="R1268" s="79"/>
      <c r="S1268" s="80"/>
      <c r="T1268" s="80"/>
    </row>
    <row r="1269" spans="3:20" ht="22.5" customHeight="1" x14ac:dyDescent="0.25">
      <c r="C1269" s="79"/>
      <c r="D1269" s="80"/>
      <c r="E1269" s="80"/>
      <c r="F1269" s="80"/>
      <c r="G1269" s="81"/>
      <c r="H1269" s="80"/>
      <c r="I1269" s="80"/>
      <c r="J1269" s="80"/>
      <c r="K1269" s="81"/>
      <c r="L1269" s="80"/>
      <c r="M1269" s="80"/>
      <c r="N1269" s="80"/>
      <c r="O1269" s="80"/>
      <c r="P1269" s="80"/>
      <c r="Q1269" s="79"/>
      <c r="R1269" s="79"/>
      <c r="S1269" s="80"/>
      <c r="T1269" s="80"/>
    </row>
    <row r="1270" spans="3:20" ht="22.5" customHeight="1" x14ac:dyDescent="0.25">
      <c r="C1270" s="79"/>
      <c r="D1270" s="80"/>
      <c r="E1270" s="80"/>
      <c r="F1270" s="80"/>
      <c r="G1270" s="81"/>
      <c r="H1270" s="80"/>
      <c r="I1270" s="80"/>
      <c r="J1270" s="80"/>
      <c r="K1270" s="81"/>
      <c r="L1270" s="80"/>
      <c r="M1270" s="80"/>
      <c r="N1270" s="80"/>
      <c r="O1270" s="80"/>
      <c r="P1270" s="80"/>
      <c r="Q1270" s="79"/>
      <c r="R1270" s="79"/>
      <c r="S1270" s="80"/>
      <c r="T1270" s="80"/>
    </row>
    <row r="1271" spans="3:20" ht="22.5" customHeight="1" x14ac:dyDescent="0.25">
      <c r="C1271" s="79"/>
      <c r="D1271" s="80"/>
      <c r="E1271" s="80"/>
      <c r="F1271" s="80"/>
      <c r="G1271" s="81"/>
      <c r="H1271" s="80"/>
      <c r="I1271" s="80"/>
      <c r="J1271" s="80"/>
      <c r="K1271" s="81"/>
      <c r="L1271" s="80"/>
      <c r="M1271" s="80"/>
      <c r="N1271" s="80"/>
      <c r="O1271" s="80"/>
      <c r="P1271" s="80"/>
      <c r="Q1271" s="79"/>
      <c r="R1271" s="79"/>
      <c r="S1271" s="80"/>
      <c r="T1271" s="80"/>
    </row>
    <row r="1272" spans="3:20" ht="22.5" customHeight="1" x14ac:dyDescent="0.25">
      <c r="C1272" s="79"/>
      <c r="D1272" s="80"/>
      <c r="E1272" s="80"/>
      <c r="F1272" s="80"/>
      <c r="G1272" s="81"/>
      <c r="H1272" s="80"/>
      <c r="I1272" s="80"/>
      <c r="J1272" s="80"/>
      <c r="K1272" s="81"/>
      <c r="L1272" s="80"/>
      <c r="M1272" s="80"/>
      <c r="N1272" s="80"/>
      <c r="O1272" s="80"/>
      <c r="P1272" s="80"/>
      <c r="Q1272" s="79"/>
      <c r="R1272" s="79"/>
      <c r="S1272" s="80"/>
      <c r="T1272" s="80"/>
    </row>
    <row r="1273" spans="3:20" ht="22.5" customHeight="1" x14ac:dyDescent="0.25">
      <c r="C1273" s="79"/>
      <c r="D1273" s="80"/>
      <c r="E1273" s="80"/>
      <c r="F1273" s="80"/>
      <c r="G1273" s="81"/>
      <c r="H1273" s="80"/>
      <c r="I1273" s="80"/>
      <c r="J1273" s="80"/>
      <c r="K1273" s="81"/>
      <c r="L1273" s="80"/>
      <c r="M1273" s="80"/>
      <c r="N1273" s="80"/>
      <c r="O1273" s="80"/>
      <c r="P1273" s="80"/>
      <c r="Q1273" s="79"/>
      <c r="R1273" s="79"/>
      <c r="S1273" s="80"/>
      <c r="T1273" s="80"/>
    </row>
    <row r="1274" spans="3:20" ht="22.5" customHeight="1" x14ac:dyDescent="0.25">
      <c r="C1274" s="79"/>
      <c r="D1274" s="80"/>
      <c r="E1274" s="80"/>
      <c r="F1274" s="80"/>
      <c r="G1274" s="81"/>
      <c r="H1274" s="80"/>
      <c r="I1274" s="80"/>
      <c r="J1274" s="80"/>
      <c r="K1274" s="81"/>
      <c r="L1274" s="80"/>
      <c r="M1274" s="80"/>
      <c r="N1274" s="80"/>
      <c r="O1274" s="80"/>
      <c r="P1274" s="80"/>
      <c r="Q1274" s="79"/>
      <c r="R1274" s="79"/>
      <c r="S1274" s="80"/>
      <c r="T1274" s="80"/>
    </row>
    <row r="1275" spans="3:20" ht="22.5" customHeight="1" x14ac:dyDescent="0.25">
      <c r="C1275" s="79"/>
      <c r="D1275" s="80"/>
      <c r="E1275" s="80"/>
      <c r="F1275" s="80"/>
      <c r="G1275" s="81"/>
      <c r="H1275" s="80"/>
      <c r="I1275" s="80"/>
      <c r="J1275" s="80"/>
      <c r="K1275" s="81"/>
      <c r="L1275" s="80"/>
      <c r="M1275" s="80"/>
      <c r="N1275" s="80"/>
      <c r="O1275" s="80"/>
      <c r="P1275" s="80"/>
      <c r="Q1275" s="79"/>
      <c r="R1275" s="79"/>
      <c r="S1275" s="80"/>
      <c r="T1275" s="80"/>
    </row>
    <row r="1276" spans="3:20" ht="22.5" customHeight="1" x14ac:dyDescent="0.25">
      <c r="C1276" s="79"/>
      <c r="D1276" s="80"/>
      <c r="E1276" s="80"/>
      <c r="F1276" s="80"/>
      <c r="G1276" s="81"/>
      <c r="H1276" s="80"/>
      <c r="I1276" s="80"/>
      <c r="J1276" s="80"/>
      <c r="K1276" s="81"/>
      <c r="L1276" s="80"/>
      <c r="M1276" s="80"/>
      <c r="N1276" s="80"/>
      <c r="O1276" s="80"/>
      <c r="P1276" s="80"/>
      <c r="Q1276" s="79"/>
      <c r="R1276" s="79"/>
      <c r="S1276" s="80"/>
      <c r="T1276" s="80"/>
    </row>
    <row r="1277" spans="3:20" ht="22.5" customHeight="1" x14ac:dyDescent="0.25">
      <c r="C1277" s="79"/>
      <c r="D1277" s="80"/>
      <c r="E1277" s="80"/>
      <c r="F1277" s="80"/>
      <c r="G1277" s="81"/>
      <c r="H1277" s="80"/>
      <c r="I1277" s="80"/>
      <c r="J1277" s="80"/>
      <c r="K1277" s="81"/>
      <c r="L1277" s="80"/>
      <c r="M1277" s="80"/>
      <c r="N1277" s="80"/>
      <c r="O1277" s="80"/>
      <c r="P1277" s="80"/>
      <c r="Q1277" s="79"/>
      <c r="R1277" s="79"/>
      <c r="S1277" s="80"/>
      <c r="T1277" s="80"/>
    </row>
    <row r="1278" spans="3:20" ht="22.5" customHeight="1" x14ac:dyDescent="0.25">
      <c r="C1278" s="79"/>
      <c r="D1278" s="80"/>
      <c r="E1278" s="80"/>
      <c r="F1278" s="80"/>
      <c r="G1278" s="81"/>
      <c r="H1278" s="80"/>
      <c r="I1278" s="80"/>
      <c r="J1278" s="80"/>
      <c r="K1278" s="81"/>
      <c r="L1278" s="80"/>
      <c r="M1278" s="80"/>
      <c r="N1278" s="80"/>
      <c r="O1278" s="80"/>
      <c r="P1278" s="80"/>
      <c r="Q1278" s="79"/>
      <c r="R1278" s="79"/>
      <c r="S1278" s="80"/>
      <c r="T1278" s="80"/>
    </row>
    <row r="1279" spans="3:20" ht="22.5" customHeight="1" x14ac:dyDescent="0.25">
      <c r="C1279" s="79"/>
      <c r="D1279" s="80"/>
      <c r="E1279" s="80"/>
      <c r="F1279" s="80"/>
      <c r="G1279" s="81"/>
      <c r="H1279" s="80"/>
      <c r="I1279" s="80"/>
      <c r="J1279" s="80"/>
      <c r="K1279" s="81"/>
      <c r="L1279" s="80"/>
      <c r="M1279" s="80"/>
      <c r="N1279" s="80"/>
      <c r="O1279" s="80"/>
      <c r="P1279" s="80"/>
      <c r="Q1279" s="79"/>
      <c r="R1279" s="79"/>
      <c r="S1279" s="80"/>
      <c r="T1279" s="80"/>
    </row>
    <row r="1280" spans="3:20" ht="22.5" customHeight="1" x14ac:dyDescent="0.25">
      <c r="C1280" s="79"/>
      <c r="D1280" s="80"/>
      <c r="E1280" s="80"/>
      <c r="F1280" s="80"/>
      <c r="G1280" s="81"/>
      <c r="H1280" s="80"/>
      <c r="I1280" s="80"/>
      <c r="J1280" s="80"/>
      <c r="K1280" s="81"/>
      <c r="L1280" s="80"/>
      <c r="M1280" s="80"/>
      <c r="N1280" s="80"/>
      <c r="O1280" s="80"/>
      <c r="P1280" s="80"/>
      <c r="Q1280" s="79"/>
      <c r="R1280" s="79"/>
      <c r="S1280" s="80"/>
      <c r="T1280" s="80"/>
    </row>
    <row r="1281" spans="3:20" ht="22.5" customHeight="1" x14ac:dyDescent="0.25">
      <c r="C1281" s="79"/>
      <c r="D1281" s="80"/>
      <c r="E1281" s="80"/>
      <c r="F1281" s="80"/>
      <c r="G1281" s="81"/>
      <c r="H1281" s="80"/>
      <c r="I1281" s="80"/>
      <c r="J1281" s="80"/>
      <c r="K1281" s="81"/>
      <c r="L1281" s="80"/>
      <c r="M1281" s="80"/>
      <c r="N1281" s="80"/>
      <c r="O1281" s="80"/>
      <c r="P1281" s="80"/>
      <c r="Q1281" s="79"/>
      <c r="R1281" s="79"/>
      <c r="S1281" s="80"/>
      <c r="T1281" s="80"/>
    </row>
    <row r="1282" spans="3:20" ht="22.5" customHeight="1" x14ac:dyDescent="0.25">
      <c r="C1282" s="79"/>
      <c r="D1282" s="80"/>
      <c r="E1282" s="80"/>
      <c r="F1282" s="80"/>
      <c r="G1282" s="81"/>
      <c r="H1282" s="80"/>
      <c r="I1282" s="80"/>
      <c r="J1282" s="80"/>
      <c r="K1282" s="81"/>
      <c r="L1282" s="80"/>
      <c r="M1282" s="80"/>
      <c r="N1282" s="80"/>
      <c r="O1282" s="80"/>
      <c r="P1282" s="80"/>
      <c r="Q1282" s="79"/>
      <c r="R1282" s="79"/>
      <c r="S1282" s="80"/>
      <c r="T1282" s="80"/>
    </row>
    <row r="1283" spans="3:20" ht="22.5" customHeight="1" x14ac:dyDescent="0.25">
      <c r="C1283" s="79"/>
      <c r="D1283" s="80"/>
      <c r="E1283" s="80"/>
      <c r="F1283" s="80"/>
      <c r="G1283" s="81"/>
      <c r="H1283" s="80"/>
      <c r="I1283" s="80"/>
      <c r="J1283" s="80"/>
      <c r="K1283" s="81"/>
      <c r="L1283" s="80"/>
      <c r="M1283" s="80"/>
      <c r="N1283" s="80"/>
      <c r="O1283" s="80"/>
      <c r="P1283" s="80"/>
      <c r="Q1283" s="79"/>
      <c r="R1283" s="79"/>
      <c r="S1283" s="80"/>
      <c r="T1283" s="80"/>
    </row>
    <row r="1284" spans="3:20" ht="22.5" customHeight="1" x14ac:dyDescent="0.25">
      <c r="C1284" s="79"/>
      <c r="D1284" s="80"/>
      <c r="E1284" s="80"/>
      <c r="F1284" s="80"/>
      <c r="G1284" s="81"/>
      <c r="H1284" s="80"/>
      <c r="I1284" s="80"/>
      <c r="J1284" s="80"/>
      <c r="K1284" s="81"/>
      <c r="L1284" s="80"/>
      <c r="M1284" s="80"/>
      <c r="N1284" s="80"/>
      <c r="O1284" s="80"/>
      <c r="P1284" s="80"/>
      <c r="Q1284" s="79"/>
      <c r="R1284" s="79"/>
      <c r="S1284" s="80"/>
      <c r="T1284" s="80"/>
    </row>
    <row r="1285" spans="3:20" ht="22.5" customHeight="1" x14ac:dyDescent="0.25">
      <c r="C1285" s="79"/>
      <c r="D1285" s="80"/>
      <c r="E1285" s="80"/>
      <c r="F1285" s="80"/>
      <c r="G1285" s="81"/>
      <c r="H1285" s="80"/>
      <c r="I1285" s="80"/>
      <c r="J1285" s="80"/>
      <c r="K1285" s="81"/>
      <c r="L1285" s="80"/>
      <c r="M1285" s="80"/>
      <c r="N1285" s="80"/>
      <c r="O1285" s="80"/>
      <c r="P1285" s="80"/>
      <c r="Q1285" s="79"/>
      <c r="R1285" s="79"/>
      <c r="S1285" s="80"/>
      <c r="T1285" s="80"/>
    </row>
    <row r="1286" spans="3:20" ht="22.5" customHeight="1" x14ac:dyDescent="0.25">
      <c r="C1286" s="79"/>
      <c r="D1286" s="80"/>
      <c r="E1286" s="80"/>
      <c r="F1286" s="80"/>
      <c r="G1286" s="81"/>
      <c r="H1286" s="80"/>
      <c r="I1286" s="80"/>
      <c r="J1286" s="80"/>
      <c r="K1286" s="81"/>
      <c r="L1286" s="80"/>
      <c r="M1286" s="80"/>
      <c r="N1286" s="80"/>
      <c r="O1286" s="80"/>
      <c r="P1286" s="80"/>
      <c r="Q1286" s="79"/>
      <c r="R1286" s="79"/>
      <c r="S1286" s="80"/>
      <c r="T1286" s="80"/>
    </row>
    <row r="1287" spans="3:20" ht="22.5" customHeight="1" x14ac:dyDescent="0.25">
      <c r="C1287" s="79"/>
      <c r="D1287" s="80"/>
      <c r="E1287" s="80"/>
      <c r="F1287" s="80"/>
      <c r="G1287" s="81"/>
      <c r="H1287" s="80"/>
      <c r="I1287" s="80"/>
      <c r="J1287" s="80"/>
      <c r="K1287" s="81"/>
      <c r="L1287" s="80"/>
      <c r="M1287" s="80"/>
      <c r="N1287" s="80"/>
      <c r="O1287" s="80"/>
      <c r="P1287" s="80"/>
      <c r="Q1287" s="79"/>
      <c r="R1287" s="79"/>
      <c r="S1287" s="80"/>
      <c r="T1287" s="80"/>
    </row>
    <row r="1288" spans="3:20" ht="22.5" customHeight="1" x14ac:dyDescent="0.25">
      <c r="C1288" s="79"/>
      <c r="D1288" s="80"/>
      <c r="E1288" s="80"/>
      <c r="F1288" s="80"/>
      <c r="G1288" s="81"/>
      <c r="H1288" s="80"/>
      <c r="I1288" s="80"/>
      <c r="J1288" s="80"/>
      <c r="K1288" s="81"/>
      <c r="L1288" s="80"/>
      <c r="M1288" s="80"/>
      <c r="N1288" s="80"/>
      <c r="O1288" s="80"/>
      <c r="P1288" s="80"/>
      <c r="Q1288" s="79"/>
      <c r="R1288" s="79"/>
      <c r="S1288" s="80"/>
      <c r="T1288" s="80"/>
    </row>
    <row r="1289" spans="3:20" ht="22.5" customHeight="1" x14ac:dyDescent="0.25">
      <c r="C1289" s="79"/>
      <c r="D1289" s="80"/>
      <c r="E1289" s="80"/>
      <c r="F1289" s="80"/>
      <c r="G1289" s="81"/>
      <c r="H1289" s="80"/>
      <c r="I1289" s="80"/>
      <c r="J1289" s="80"/>
      <c r="K1289" s="81"/>
      <c r="L1289" s="80"/>
      <c r="M1289" s="80"/>
      <c r="N1289" s="80"/>
      <c r="O1289" s="80"/>
      <c r="P1289" s="80"/>
      <c r="Q1289" s="79"/>
      <c r="R1289" s="79"/>
      <c r="S1289" s="80"/>
      <c r="T1289" s="80"/>
    </row>
    <row r="1290" spans="3:20" ht="22.5" customHeight="1" x14ac:dyDescent="0.25">
      <c r="C1290" s="79"/>
      <c r="D1290" s="80"/>
      <c r="E1290" s="80"/>
      <c r="F1290" s="80"/>
      <c r="G1290" s="81"/>
      <c r="H1290" s="80"/>
      <c r="I1290" s="80"/>
      <c r="J1290" s="80"/>
      <c r="K1290" s="81"/>
      <c r="L1290" s="80"/>
      <c r="M1290" s="80"/>
      <c r="N1290" s="80"/>
      <c r="O1290" s="80"/>
      <c r="P1290" s="80"/>
      <c r="Q1290" s="79"/>
      <c r="R1290" s="79"/>
      <c r="S1290" s="80"/>
      <c r="T1290" s="80"/>
    </row>
    <row r="1291" spans="3:20" ht="22.5" customHeight="1" x14ac:dyDescent="0.25">
      <c r="C1291" s="79"/>
      <c r="D1291" s="80"/>
      <c r="E1291" s="80"/>
      <c r="F1291" s="80"/>
      <c r="G1291" s="81"/>
      <c r="H1291" s="80"/>
      <c r="I1291" s="80"/>
      <c r="J1291" s="80"/>
      <c r="K1291" s="81"/>
      <c r="L1291" s="80"/>
      <c r="M1291" s="80"/>
      <c r="N1291" s="80"/>
      <c r="O1291" s="80"/>
      <c r="P1291" s="80"/>
      <c r="Q1291" s="79"/>
      <c r="R1291" s="79"/>
      <c r="S1291" s="80"/>
      <c r="T1291" s="80"/>
    </row>
    <row r="1292" spans="3:20" ht="22.5" customHeight="1" x14ac:dyDescent="0.25">
      <c r="C1292" s="79"/>
      <c r="D1292" s="80"/>
      <c r="E1292" s="80"/>
      <c r="F1292" s="80"/>
      <c r="G1292" s="81"/>
      <c r="H1292" s="80"/>
      <c r="I1292" s="80"/>
      <c r="J1292" s="80"/>
      <c r="K1292" s="81"/>
      <c r="L1292" s="80"/>
      <c r="M1292" s="80"/>
      <c r="N1292" s="80"/>
      <c r="O1292" s="80"/>
      <c r="P1292" s="80"/>
      <c r="Q1292" s="79"/>
      <c r="R1292" s="79"/>
      <c r="S1292" s="80"/>
      <c r="T1292" s="80"/>
    </row>
    <row r="1293" spans="3:20" ht="22.5" customHeight="1" x14ac:dyDescent="0.25">
      <c r="C1293" s="79"/>
      <c r="D1293" s="80"/>
      <c r="E1293" s="80"/>
      <c r="F1293" s="80"/>
      <c r="G1293" s="81"/>
      <c r="H1293" s="80"/>
      <c r="I1293" s="80"/>
      <c r="J1293" s="80"/>
      <c r="K1293" s="81"/>
      <c r="L1293" s="80"/>
      <c r="M1293" s="80"/>
      <c r="N1293" s="80"/>
      <c r="O1293" s="80"/>
      <c r="P1293" s="80"/>
      <c r="Q1293" s="79"/>
      <c r="R1293" s="79"/>
      <c r="S1293" s="80"/>
      <c r="T1293" s="80"/>
    </row>
    <row r="1294" spans="3:20" ht="22.5" customHeight="1" x14ac:dyDescent="0.25">
      <c r="C1294" s="79"/>
      <c r="D1294" s="80"/>
      <c r="E1294" s="80"/>
      <c r="F1294" s="80"/>
      <c r="G1294" s="81"/>
      <c r="H1294" s="80"/>
      <c r="I1294" s="80"/>
      <c r="J1294" s="80"/>
      <c r="K1294" s="81"/>
      <c r="L1294" s="80"/>
      <c r="M1294" s="80"/>
      <c r="N1294" s="80"/>
      <c r="O1294" s="80"/>
      <c r="P1294" s="80"/>
      <c r="Q1294" s="79"/>
      <c r="R1294" s="79"/>
      <c r="S1294" s="80"/>
      <c r="T1294" s="80"/>
    </row>
    <row r="1295" spans="3:20" ht="22.5" customHeight="1" x14ac:dyDescent="0.25">
      <c r="C1295" s="79"/>
      <c r="D1295" s="80"/>
      <c r="E1295" s="80"/>
      <c r="F1295" s="80"/>
      <c r="G1295" s="81"/>
      <c r="H1295" s="80"/>
      <c r="I1295" s="80"/>
      <c r="J1295" s="80"/>
      <c r="K1295" s="81"/>
      <c r="L1295" s="80"/>
      <c r="M1295" s="80"/>
      <c r="N1295" s="80"/>
      <c r="O1295" s="80"/>
      <c r="P1295" s="80"/>
      <c r="Q1295" s="79"/>
      <c r="R1295" s="79"/>
      <c r="S1295" s="80"/>
      <c r="T1295" s="80"/>
    </row>
    <row r="1296" spans="3:20" ht="22.5" customHeight="1" x14ac:dyDescent="0.25">
      <c r="C1296" s="79"/>
      <c r="D1296" s="80"/>
      <c r="E1296" s="80"/>
      <c r="F1296" s="80"/>
      <c r="G1296" s="81"/>
      <c r="H1296" s="80"/>
      <c r="I1296" s="80"/>
      <c r="J1296" s="80"/>
      <c r="K1296" s="81"/>
      <c r="L1296" s="80"/>
      <c r="M1296" s="80"/>
      <c r="N1296" s="80"/>
      <c r="O1296" s="80"/>
      <c r="P1296" s="80"/>
      <c r="Q1296" s="79"/>
      <c r="R1296" s="79"/>
      <c r="S1296" s="80"/>
      <c r="T1296" s="80"/>
    </row>
    <row r="1297" spans="3:20" ht="22.5" customHeight="1" x14ac:dyDescent="0.25">
      <c r="C1297" s="79"/>
      <c r="D1297" s="80"/>
      <c r="E1297" s="80"/>
      <c r="F1297" s="80"/>
      <c r="G1297" s="81"/>
      <c r="H1297" s="80"/>
      <c r="I1297" s="80"/>
      <c r="J1297" s="80"/>
      <c r="K1297" s="81"/>
      <c r="L1297" s="80"/>
      <c r="M1297" s="80"/>
      <c r="N1297" s="80"/>
      <c r="O1297" s="80"/>
      <c r="P1297" s="80"/>
      <c r="Q1297" s="79"/>
      <c r="R1297" s="79"/>
      <c r="S1297" s="80"/>
      <c r="T1297" s="80"/>
    </row>
    <row r="1298" spans="3:20" ht="22.5" customHeight="1" x14ac:dyDescent="0.25">
      <c r="C1298" s="79"/>
      <c r="D1298" s="80"/>
      <c r="E1298" s="80"/>
      <c r="F1298" s="80"/>
      <c r="G1298" s="81"/>
      <c r="H1298" s="80"/>
      <c r="I1298" s="80"/>
      <c r="J1298" s="80"/>
      <c r="K1298" s="81"/>
      <c r="L1298" s="80"/>
      <c r="M1298" s="80"/>
      <c r="N1298" s="80"/>
      <c r="O1298" s="80"/>
      <c r="P1298" s="80"/>
      <c r="Q1298" s="79"/>
      <c r="R1298" s="79"/>
      <c r="S1298" s="80"/>
      <c r="T1298" s="80"/>
    </row>
    <row r="1299" spans="3:20" ht="22.5" customHeight="1" x14ac:dyDescent="0.25">
      <c r="C1299" s="79"/>
      <c r="D1299" s="80"/>
      <c r="E1299" s="80"/>
      <c r="F1299" s="80"/>
      <c r="G1299" s="81"/>
      <c r="H1299" s="80"/>
      <c r="I1299" s="80"/>
      <c r="J1299" s="80"/>
      <c r="K1299" s="81"/>
      <c r="L1299" s="80"/>
      <c r="M1299" s="80"/>
      <c r="N1299" s="80"/>
      <c r="O1299" s="80"/>
      <c r="P1299" s="80"/>
      <c r="Q1299" s="79"/>
      <c r="R1299" s="79"/>
      <c r="S1299" s="80"/>
      <c r="T1299" s="80"/>
    </row>
    <row r="1300" spans="3:20" ht="22.5" customHeight="1" x14ac:dyDescent="0.25">
      <c r="C1300" s="79"/>
      <c r="D1300" s="80"/>
      <c r="E1300" s="80"/>
      <c r="F1300" s="80"/>
      <c r="G1300" s="81"/>
      <c r="H1300" s="80"/>
      <c r="I1300" s="80"/>
      <c r="J1300" s="80"/>
      <c r="K1300" s="81"/>
      <c r="L1300" s="80"/>
      <c r="M1300" s="80"/>
      <c r="N1300" s="80"/>
      <c r="O1300" s="80"/>
      <c r="P1300" s="80"/>
      <c r="Q1300" s="79"/>
      <c r="R1300" s="79"/>
      <c r="S1300" s="80"/>
      <c r="T1300" s="80"/>
    </row>
    <row r="1301" spans="3:20" ht="22.5" customHeight="1" x14ac:dyDescent="0.25">
      <c r="C1301" s="79"/>
      <c r="D1301" s="80"/>
      <c r="E1301" s="80"/>
      <c r="F1301" s="80"/>
      <c r="G1301" s="81"/>
      <c r="H1301" s="80"/>
      <c r="I1301" s="80"/>
      <c r="J1301" s="80"/>
      <c r="K1301" s="81"/>
      <c r="L1301" s="80"/>
      <c r="M1301" s="80"/>
      <c r="N1301" s="80"/>
      <c r="O1301" s="80"/>
      <c r="P1301" s="80"/>
      <c r="Q1301" s="79"/>
      <c r="R1301" s="79"/>
      <c r="S1301" s="80"/>
      <c r="T1301" s="80"/>
    </row>
    <row r="1302" spans="3:20" ht="22.5" customHeight="1" x14ac:dyDescent="0.25">
      <c r="C1302" s="79"/>
      <c r="D1302" s="80"/>
      <c r="E1302" s="80"/>
      <c r="F1302" s="80"/>
      <c r="G1302" s="81"/>
      <c r="H1302" s="80"/>
      <c r="I1302" s="80"/>
      <c r="J1302" s="80"/>
      <c r="K1302" s="81"/>
      <c r="L1302" s="80"/>
      <c r="M1302" s="80"/>
      <c r="N1302" s="80"/>
      <c r="O1302" s="80"/>
      <c r="P1302" s="80"/>
      <c r="Q1302" s="79"/>
      <c r="R1302" s="79"/>
      <c r="S1302" s="80"/>
      <c r="T1302" s="80"/>
    </row>
    <row r="1303" spans="3:20" ht="22.5" customHeight="1" x14ac:dyDescent="0.25">
      <c r="C1303" s="79"/>
      <c r="D1303" s="80"/>
      <c r="E1303" s="80"/>
      <c r="F1303" s="80"/>
      <c r="G1303" s="81"/>
      <c r="H1303" s="80"/>
      <c r="I1303" s="80"/>
      <c r="J1303" s="80"/>
      <c r="K1303" s="81"/>
      <c r="L1303" s="80"/>
      <c r="M1303" s="80"/>
      <c r="N1303" s="80"/>
      <c r="O1303" s="80"/>
      <c r="P1303" s="80"/>
      <c r="Q1303" s="79"/>
      <c r="R1303" s="79"/>
      <c r="S1303" s="80"/>
      <c r="T1303" s="80"/>
    </row>
    <row r="1304" spans="3:20" ht="22.5" customHeight="1" x14ac:dyDescent="0.25">
      <c r="C1304" s="79"/>
      <c r="D1304" s="80"/>
      <c r="E1304" s="80"/>
      <c r="F1304" s="80"/>
      <c r="G1304" s="81"/>
      <c r="H1304" s="80"/>
      <c r="I1304" s="80"/>
      <c r="J1304" s="80"/>
      <c r="K1304" s="81"/>
      <c r="L1304" s="80"/>
      <c r="M1304" s="80"/>
      <c r="N1304" s="80"/>
      <c r="O1304" s="80"/>
      <c r="P1304" s="80"/>
      <c r="Q1304" s="79"/>
      <c r="R1304" s="79"/>
      <c r="S1304" s="80"/>
      <c r="T1304" s="80"/>
    </row>
    <row r="1305" spans="3:20" ht="22.5" customHeight="1" x14ac:dyDescent="0.25">
      <c r="C1305" s="79"/>
      <c r="D1305" s="80"/>
      <c r="E1305" s="80"/>
      <c r="F1305" s="80"/>
      <c r="G1305" s="81"/>
      <c r="H1305" s="80"/>
      <c r="I1305" s="80"/>
      <c r="J1305" s="80"/>
      <c r="K1305" s="81"/>
      <c r="L1305" s="80"/>
      <c r="M1305" s="80"/>
      <c r="N1305" s="80"/>
      <c r="O1305" s="80"/>
      <c r="P1305" s="80"/>
      <c r="Q1305" s="79"/>
      <c r="R1305" s="79"/>
      <c r="S1305" s="80"/>
      <c r="T1305" s="80"/>
    </row>
    <row r="1306" spans="3:20" ht="22.5" customHeight="1" x14ac:dyDescent="0.25">
      <c r="C1306" s="79"/>
      <c r="D1306" s="80"/>
      <c r="E1306" s="80"/>
      <c r="F1306" s="80"/>
      <c r="G1306" s="81"/>
      <c r="H1306" s="80"/>
      <c r="I1306" s="80"/>
      <c r="J1306" s="80"/>
      <c r="K1306" s="81"/>
      <c r="L1306" s="80"/>
      <c r="M1306" s="80"/>
      <c r="N1306" s="80"/>
      <c r="O1306" s="80"/>
      <c r="P1306" s="80"/>
      <c r="Q1306" s="79"/>
      <c r="R1306" s="79"/>
      <c r="S1306" s="80"/>
      <c r="T1306" s="80"/>
    </row>
    <row r="1307" spans="3:20" ht="22.5" customHeight="1" x14ac:dyDescent="0.25">
      <c r="C1307" s="79"/>
      <c r="D1307" s="80"/>
      <c r="E1307" s="80"/>
      <c r="F1307" s="80"/>
      <c r="G1307" s="81"/>
      <c r="H1307" s="80"/>
      <c r="I1307" s="80"/>
      <c r="J1307" s="80"/>
      <c r="K1307" s="81"/>
      <c r="L1307" s="80"/>
      <c r="M1307" s="80"/>
      <c r="N1307" s="80"/>
      <c r="O1307" s="80"/>
      <c r="P1307" s="80"/>
      <c r="Q1307" s="79"/>
      <c r="R1307" s="79"/>
      <c r="S1307" s="80"/>
      <c r="T1307" s="80"/>
    </row>
    <row r="1308" spans="3:20" ht="22.5" customHeight="1" x14ac:dyDescent="0.25">
      <c r="C1308" s="79"/>
      <c r="D1308" s="80"/>
      <c r="E1308" s="80"/>
      <c r="F1308" s="80"/>
      <c r="G1308" s="81"/>
      <c r="H1308" s="80"/>
      <c r="I1308" s="80"/>
      <c r="J1308" s="80"/>
      <c r="K1308" s="81"/>
      <c r="L1308" s="80"/>
      <c r="M1308" s="80"/>
      <c r="N1308" s="80"/>
      <c r="O1308" s="80"/>
      <c r="P1308" s="80"/>
      <c r="Q1308" s="79"/>
      <c r="R1308" s="79"/>
      <c r="S1308" s="80"/>
      <c r="T1308" s="80"/>
    </row>
    <row r="1309" spans="3:20" ht="22.5" customHeight="1" x14ac:dyDescent="0.25">
      <c r="C1309" s="79"/>
      <c r="D1309" s="80"/>
      <c r="E1309" s="80"/>
      <c r="F1309" s="80"/>
      <c r="G1309" s="81"/>
      <c r="H1309" s="80"/>
      <c r="I1309" s="80"/>
      <c r="J1309" s="80"/>
      <c r="K1309" s="81"/>
      <c r="L1309" s="80"/>
      <c r="M1309" s="80"/>
      <c r="N1309" s="80"/>
      <c r="O1309" s="80"/>
      <c r="P1309" s="80"/>
      <c r="Q1309" s="79"/>
      <c r="R1309" s="79"/>
      <c r="S1309" s="80"/>
      <c r="T1309" s="80"/>
    </row>
    <row r="1310" spans="3:20" ht="22.5" customHeight="1" x14ac:dyDescent="0.25">
      <c r="C1310" s="79"/>
      <c r="D1310" s="80"/>
      <c r="E1310" s="80"/>
      <c r="F1310" s="80"/>
      <c r="G1310" s="81"/>
      <c r="H1310" s="80"/>
      <c r="I1310" s="80"/>
      <c r="J1310" s="80"/>
      <c r="K1310" s="81"/>
      <c r="L1310" s="80"/>
      <c r="M1310" s="80"/>
      <c r="N1310" s="80"/>
      <c r="O1310" s="80"/>
      <c r="P1310" s="80"/>
      <c r="Q1310" s="79"/>
      <c r="R1310" s="79"/>
      <c r="S1310" s="80"/>
      <c r="T1310" s="80"/>
    </row>
    <row r="1311" spans="3:20" ht="22.5" customHeight="1" x14ac:dyDescent="0.25">
      <c r="C1311" s="79"/>
      <c r="D1311" s="80"/>
      <c r="E1311" s="80"/>
      <c r="F1311" s="80"/>
      <c r="G1311" s="81"/>
      <c r="H1311" s="80"/>
      <c r="I1311" s="80"/>
      <c r="J1311" s="80"/>
      <c r="K1311" s="81"/>
      <c r="L1311" s="80"/>
      <c r="M1311" s="80"/>
      <c r="N1311" s="80"/>
      <c r="O1311" s="80"/>
      <c r="P1311" s="80"/>
      <c r="Q1311" s="79"/>
      <c r="R1311" s="79"/>
      <c r="S1311" s="80"/>
      <c r="T1311" s="80"/>
    </row>
    <row r="1312" spans="3:20" ht="22.5" customHeight="1" x14ac:dyDescent="0.25">
      <c r="C1312" s="79"/>
      <c r="D1312" s="80"/>
      <c r="E1312" s="80"/>
      <c r="F1312" s="80"/>
      <c r="G1312" s="81"/>
      <c r="H1312" s="80"/>
      <c r="I1312" s="80"/>
      <c r="J1312" s="80"/>
      <c r="K1312" s="81"/>
      <c r="L1312" s="80"/>
      <c r="M1312" s="80"/>
      <c r="N1312" s="80"/>
      <c r="O1312" s="80"/>
      <c r="P1312" s="80"/>
      <c r="Q1312" s="79"/>
      <c r="R1312" s="79"/>
      <c r="S1312" s="80"/>
      <c r="T1312" s="80"/>
    </row>
    <row r="1313" spans="3:20" ht="22.5" customHeight="1" x14ac:dyDescent="0.25">
      <c r="C1313" s="79"/>
      <c r="D1313" s="80"/>
      <c r="E1313" s="80"/>
      <c r="F1313" s="80"/>
      <c r="G1313" s="81"/>
      <c r="H1313" s="80"/>
      <c r="I1313" s="80"/>
      <c r="J1313" s="80"/>
      <c r="K1313" s="81"/>
      <c r="L1313" s="80"/>
      <c r="M1313" s="80"/>
      <c r="N1313" s="80"/>
      <c r="O1313" s="80"/>
      <c r="P1313" s="80"/>
      <c r="Q1313" s="79"/>
      <c r="R1313" s="79"/>
      <c r="S1313" s="80"/>
      <c r="T1313" s="80"/>
    </row>
    <row r="1314" spans="3:20" ht="22.5" customHeight="1" x14ac:dyDescent="0.25">
      <c r="C1314" s="79"/>
      <c r="D1314" s="80"/>
      <c r="E1314" s="80"/>
      <c r="F1314" s="80"/>
      <c r="G1314" s="81"/>
      <c r="H1314" s="80"/>
      <c r="I1314" s="80"/>
      <c r="J1314" s="80"/>
      <c r="K1314" s="81"/>
      <c r="L1314" s="80"/>
      <c r="M1314" s="80"/>
      <c r="N1314" s="80"/>
      <c r="O1314" s="80"/>
      <c r="P1314" s="80"/>
      <c r="Q1314" s="79"/>
      <c r="R1314" s="79"/>
      <c r="S1314" s="80"/>
      <c r="T1314" s="80"/>
    </row>
    <row r="1315" spans="3:20" ht="22.5" customHeight="1" x14ac:dyDescent="0.25">
      <c r="C1315" s="79"/>
      <c r="D1315" s="80"/>
      <c r="E1315" s="80"/>
      <c r="F1315" s="80"/>
      <c r="G1315" s="81"/>
      <c r="H1315" s="80"/>
      <c r="I1315" s="80"/>
      <c r="J1315" s="80"/>
      <c r="K1315" s="81"/>
      <c r="L1315" s="80"/>
      <c r="M1315" s="80"/>
      <c r="N1315" s="80"/>
      <c r="O1315" s="80"/>
      <c r="P1315" s="80"/>
      <c r="Q1315" s="79"/>
      <c r="R1315" s="79"/>
      <c r="S1315" s="80"/>
      <c r="T1315" s="80"/>
    </row>
    <row r="1316" spans="3:20" ht="22.5" customHeight="1" x14ac:dyDescent="0.25">
      <c r="C1316" s="79"/>
      <c r="D1316" s="80"/>
      <c r="E1316" s="80"/>
      <c r="F1316" s="80"/>
      <c r="G1316" s="81"/>
      <c r="H1316" s="80"/>
      <c r="I1316" s="80"/>
      <c r="J1316" s="80"/>
      <c r="K1316" s="81"/>
      <c r="L1316" s="80"/>
      <c r="M1316" s="80"/>
      <c r="N1316" s="80"/>
      <c r="O1316" s="80"/>
      <c r="P1316" s="80"/>
      <c r="Q1316" s="79"/>
      <c r="R1316" s="79"/>
      <c r="S1316" s="80"/>
      <c r="T1316" s="80"/>
    </row>
    <row r="1317" spans="3:20" ht="22.5" customHeight="1" x14ac:dyDescent="0.25">
      <c r="C1317" s="79"/>
      <c r="D1317" s="80"/>
      <c r="E1317" s="80"/>
      <c r="F1317" s="80"/>
      <c r="G1317" s="81"/>
      <c r="H1317" s="80"/>
      <c r="I1317" s="80"/>
      <c r="J1317" s="80"/>
      <c r="K1317" s="81"/>
      <c r="L1317" s="80"/>
      <c r="M1317" s="80"/>
      <c r="N1317" s="80"/>
      <c r="O1317" s="80"/>
      <c r="P1317" s="80"/>
      <c r="Q1317" s="79"/>
      <c r="R1317" s="79"/>
      <c r="S1317" s="80"/>
      <c r="T1317" s="80"/>
    </row>
    <row r="1318" spans="3:20" ht="22.5" customHeight="1" x14ac:dyDescent="0.25">
      <c r="C1318" s="79"/>
      <c r="D1318" s="80"/>
      <c r="E1318" s="80"/>
      <c r="F1318" s="80"/>
      <c r="G1318" s="81"/>
      <c r="H1318" s="80"/>
      <c r="I1318" s="80"/>
      <c r="J1318" s="80"/>
      <c r="K1318" s="81"/>
      <c r="L1318" s="80"/>
      <c r="M1318" s="80"/>
      <c r="N1318" s="80"/>
      <c r="O1318" s="80"/>
      <c r="P1318" s="80"/>
      <c r="Q1318" s="79"/>
      <c r="R1318" s="79"/>
      <c r="S1318" s="80"/>
      <c r="T1318" s="80"/>
    </row>
    <row r="1319" spans="3:20" ht="22.5" customHeight="1" x14ac:dyDescent="0.25">
      <c r="C1319" s="79"/>
      <c r="D1319" s="80"/>
      <c r="E1319" s="80"/>
      <c r="F1319" s="80"/>
      <c r="G1319" s="81"/>
      <c r="H1319" s="80"/>
      <c r="I1319" s="80"/>
      <c r="J1319" s="80"/>
      <c r="K1319" s="81"/>
      <c r="L1319" s="80"/>
      <c r="M1319" s="80"/>
      <c r="N1319" s="80"/>
      <c r="O1319" s="80"/>
      <c r="P1319" s="80"/>
      <c r="Q1319" s="79"/>
      <c r="R1319" s="79"/>
      <c r="S1319" s="80"/>
      <c r="T1319" s="80"/>
    </row>
    <row r="1320" spans="3:20" ht="22.5" customHeight="1" x14ac:dyDescent="0.25">
      <c r="C1320" s="79"/>
      <c r="D1320" s="80"/>
      <c r="E1320" s="80"/>
      <c r="F1320" s="80"/>
      <c r="G1320" s="81"/>
      <c r="H1320" s="80"/>
      <c r="I1320" s="80"/>
      <c r="J1320" s="80"/>
      <c r="K1320" s="81"/>
      <c r="L1320" s="80"/>
      <c r="M1320" s="80"/>
      <c r="N1320" s="80"/>
      <c r="O1320" s="80"/>
      <c r="P1320" s="80"/>
      <c r="Q1320" s="79"/>
      <c r="R1320" s="79"/>
      <c r="S1320" s="80"/>
      <c r="T1320" s="80"/>
    </row>
    <row r="1321" spans="3:20" ht="22.5" customHeight="1" x14ac:dyDescent="0.25">
      <c r="C1321" s="79"/>
      <c r="D1321" s="80"/>
      <c r="E1321" s="80"/>
      <c r="F1321" s="80"/>
      <c r="G1321" s="81"/>
      <c r="H1321" s="80"/>
      <c r="I1321" s="80"/>
      <c r="J1321" s="80"/>
      <c r="K1321" s="81"/>
      <c r="L1321" s="80"/>
      <c r="M1321" s="80"/>
      <c r="N1321" s="80"/>
      <c r="O1321" s="80"/>
      <c r="P1321" s="80"/>
      <c r="Q1321" s="79"/>
      <c r="R1321" s="79"/>
      <c r="S1321" s="80"/>
      <c r="T1321" s="80"/>
    </row>
    <row r="1322" spans="3:20" ht="22.5" customHeight="1" x14ac:dyDescent="0.25">
      <c r="C1322" s="79"/>
      <c r="D1322" s="80"/>
      <c r="E1322" s="80"/>
      <c r="F1322" s="80"/>
      <c r="G1322" s="81"/>
      <c r="H1322" s="80"/>
      <c r="I1322" s="80"/>
      <c r="J1322" s="80"/>
      <c r="K1322" s="81"/>
      <c r="L1322" s="80"/>
      <c r="M1322" s="80"/>
      <c r="N1322" s="80"/>
      <c r="O1322" s="80"/>
      <c r="P1322" s="80"/>
      <c r="Q1322" s="79"/>
      <c r="R1322" s="79"/>
      <c r="S1322" s="80"/>
      <c r="T1322" s="80"/>
    </row>
    <row r="1323" spans="3:20" ht="22.5" customHeight="1" x14ac:dyDescent="0.25">
      <c r="C1323" s="79"/>
      <c r="D1323" s="80"/>
      <c r="E1323" s="80"/>
      <c r="F1323" s="80"/>
      <c r="G1323" s="81"/>
      <c r="H1323" s="80"/>
      <c r="I1323" s="80"/>
      <c r="J1323" s="80"/>
      <c r="K1323" s="81"/>
      <c r="L1323" s="80"/>
      <c r="M1323" s="80"/>
      <c r="N1323" s="80"/>
      <c r="O1323" s="80"/>
      <c r="P1323" s="80"/>
      <c r="Q1323" s="79"/>
      <c r="R1323" s="79"/>
      <c r="S1323" s="80"/>
      <c r="T1323" s="80"/>
    </row>
    <row r="1324" spans="3:20" ht="22.5" customHeight="1" x14ac:dyDescent="0.25">
      <c r="C1324" s="79"/>
      <c r="D1324" s="80"/>
      <c r="E1324" s="80"/>
      <c r="F1324" s="80"/>
      <c r="G1324" s="81"/>
      <c r="H1324" s="80"/>
      <c r="I1324" s="80"/>
      <c r="J1324" s="80"/>
      <c r="K1324" s="81"/>
      <c r="L1324" s="80"/>
      <c r="M1324" s="80"/>
      <c r="N1324" s="80"/>
      <c r="O1324" s="80"/>
      <c r="P1324" s="80"/>
      <c r="Q1324" s="79"/>
      <c r="R1324" s="79"/>
      <c r="S1324" s="80"/>
      <c r="T1324" s="80"/>
    </row>
    <row r="1325" spans="3:20" ht="22.5" customHeight="1" x14ac:dyDescent="0.25">
      <c r="C1325" s="79"/>
      <c r="D1325" s="80"/>
      <c r="E1325" s="80"/>
      <c r="F1325" s="80"/>
      <c r="G1325" s="81"/>
      <c r="H1325" s="80"/>
      <c r="I1325" s="80"/>
      <c r="J1325" s="80"/>
      <c r="K1325" s="81"/>
      <c r="L1325" s="80"/>
      <c r="M1325" s="80"/>
      <c r="N1325" s="80"/>
      <c r="O1325" s="80"/>
      <c r="P1325" s="80"/>
      <c r="Q1325" s="79"/>
      <c r="R1325" s="79"/>
      <c r="S1325" s="80"/>
      <c r="T1325" s="80"/>
    </row>
    <row r="1326" spans="3:20" ht="22.5" customHeight="1" x14ac:dyDescent="0.25">
      <c r="C1326" s="79"/>
      <c r="D1326" s="80"/>
      <c r="E1326" s="80"/>
      <c r="F1326" s="80"/>
      <c r="G1326" s="81"/>
      <c r="H1326" s="80"/>
      <c r="I1326" s="80"/>
      <c r="J1326" s="80"/>
      <c r="K1326" s="81"/>
      <c r="L1326" s="80"/>
      <c r="M1326" s="80"/>
      <c r="N1326" s="80"/>
      <c r="O1326" s="80"/>
      <c r="P1326" s="80"/>
      <c r="Q1326" s="79"/>
      <c r="R1326" s="79"/>
      <c r="S1326" s="80"/>
      <c r="T1326" s="80"/>
    </row>
    <row r="1327" spans="3:20" ht="22.5" customHeight="1" x14ac:dyDescent="0.25">
      <c r="C1327" s="79"/>
      <c r="D1327" s="80"/>
      <c r="E1327" s="80"/>
      <c r="F1327" s="80"/>
      <c r="G1327" s="81"/>
      <c r="H1327" s="80"/>
      <c r="I1327" s="80"/>
      <c r="J1327" s="80"/>
      <c r="K1327" s="81"/>
      <c r="L1327" s="80"/>
      <c r="M1327" s="80"/>
      <c r="N1327" s="80"/>
      <c r="O1327" s="80"/>
      <c r="P1327" s="80"/>
      <c r="Q1327" s="79"/>
      <c r="R1327" s="79"/>
      <c r="S1327" s="80"/>
      <c r="T1327" s="80"/>
    </row>
    <row r="1328" spans="3:20" ht="22.5" customHeight="1" x14ac:dyDescent="0.25">
      <c r="C1328" s="79"/>
      <c r="D1328" s="80"/>
      <c r="E1328" s="80"/>
      <c r="F1328" s="80"/>
      <c r="G1328" s="81"/>
      <c r="H1328" s="80"/>
      <c r="I1328" s="80"/>
      <c r="J1328" s="80"/>
      <c r="K1328" s="81"/>
      <c r="L1328" s="80"/>
      <c r="M1328" s="80"/>
      <c r="N1328" s="80"/>
      <c r="O1328" s="80"/>
      <c r="P1328" s="80"/>
      <c r="Q1328" s="79"/>
      <c r="R1328" s="79"/>
      <c r="S1328" s="80"/>
      <c r="T1328" s="80"/>
    </row>
    <row r="1329" spans="3:20" ht="22.5" customHeight="1" x14ac:dyDescent="0.25">
      <c r="C1329" s="79"/>
      <c r="D1329" s="80"/>
      <c r="E1329" s="80"/>
      <c r="F1329" s="80"/>
      <c r="G1329" s="81"/>
      <c r="H1329" s="80"/>
      <c r="I1329" s="80"/>
      <c r="J1329" s="80"/>
      <c r="K1329" s="81"/>
      <c r="L1329" s="80"/>
      <c r="M1329" s="80"/>
      <c r="N1329" s="80"/>
      <c r="O1329" s="80"/>
      <c r="P1329" s="80"/>
      <c r="Q1329" s="79"/>
      <c r="R1329" s="79"/>
      <c r="S1329" s="80"/>
      <c r="T1329" s="80"/>
    </row>
    <row r="1330" spans="3:20" ht="22.5" customHeight="1" x14ac:dyDescent="0.25">
      <c r="C1330" s="79"/>
      <c r="D1330" s="80"/>
      <c r="E1330" s="80"/>
      <c r="F1330" s="80"/>
      <c r="G1330" s="81"/>
      <c r="H1330" s="80"/>
      <c r="I1330" s="80"/>
      <c r="J1330" s="80"/>
      <c r="K1330" s="81"/>
      <c r="L1330" s="80"/>
      <c r="M1330" s="80"/>
      <c r="N1330" s="80"/>
      <c r="O1330" s="80"/>
      <c r="P1330" s="80"/>
      <c r="Q1330" s="79"/>
      <c r="R1330" s="79"/>
      <c r="S1330" s="80"/>
      <c r="T1330" s="80"/>
    </row>
    <row r="1331" spans="3:20" ht="22.5" customHeight="1" x14ac:dyDescent="0.25">
      <c r="C1331" s="79"/>
      <c r="D1331" s="80"/>
      <c r="E1331" s="80"/>
      <c r="F1331" s="80"/>
      <c r="G1331" s="81"/>
      <c r="H1331" s="80"/>
      <c r="I1331" s="80"/>
      <c r="J1331" s="80"/>
      <c r="K1331" s="81"/>
      <c r="L1331" s="80"/>
      <c r="M1331" s="80"/>
      <c r="N1331" s="80"/>
      <c r="O1331" s="80"/>
      <c r="P1331" s="80"/>
      <c r="Q1331" s="79"/>
      <c r="R1331" s="79"/>
      <c r="S1331" s="80"/>
      <c r="T1331" s="80"/>
    </row>
    <row r="1332" spans="3:20" ht="22.5" customHeight="1" x14ac:dyDescent="0.25">
      <c r="C1332" s="79"/>
      <c r="D1332" s="80"/>
      <c r="E1332" s="80"/>
      <c r="F1332" s="80"/>
      <c r="G1332" s="81"/>
      <c r="H1332" s="80"/>
      <c r="I1332" s="80"/>
      <c r="J1332" s="80"/>
      <c r="K1332" s="81"/>
      <c r="L1332" s="80"/>
      <c r="M1332" s="80"/>
      <c r="N1332" s="80"/>
      <c r="O1332" s="80"/>
      <c r="P1332" s="80"/>
      <c r="Q1332" s="79"/>
      <c r="R1332" s="79"/>
      <c r="S1332" s="80"/>
      <c r="T1332" s="80"/>
    </row>
    <row r="1333" spans="3:20" ht="22.5" customHeight="1" x14ac:dyDescent="0.25">
      <c r="C1333" s="79"/>
      <c r="D1333" s="80"/>
      <c r="E1333" s="80"/>
      <c r="F1333" s="80"/>
      <c r="G1333" s="81"/>
      <c r="H1333" s="80"/>
      <c r="I1333" s="80"/>
      <c r="J1333" s="80"/>
      <c r="K1333" s="81"/>
      <c r="L1333" s="80"/>
      <c r="M1333" s="80"/>
      <c r="N1333" s="80"/>
      <c r="O1333" s="80"/>
      <c r="P1333" s="80"/>
      <c r="Q1333" s="79"/>
      <c r="R1333" s="79"/>
      <c r="S1333" s="80"/>
      <c r="T1333" s="80"/>
    </row>
    <row r="1334" spans="3:20" ht="22.5" customHeight="1" x14ac:dyDescent="0.25">
      <c r="C1334" s="79"/>
      <c r="D1334" s="80"/>
      <c r="E1334" s="80"/>
      <c r="F1334" s="80"/>
      <c r="G1334" s="81"/>
      <c r="H1334" s="80"/>
      <c r="I1334" s="80"/>
      <c r="J1334" s="80"/>
      <c r="K1334" s="81"/>
      <c r="L1334" s="80"/>
      <c r="M1334" s="80"/>
      <c r="N1334" s="80"/>
      <c r="O1334" s="80"/>
      <c r="P1334" s="80"/>
      <c r="Q1334" s="79"/>
      <c r="R1334" s="79"/>
      <c r="S1334" s="80"/>
      <c r="T1334" s="80"/>
    </row>
    <row r="1335" spans="3:20" ht="22.5" customHeight="1" x14ac:dyDescent="0.25">
      <c r="C1335" s="79"/>
      <c r="D1335" s="80"/>
      <c r="E1335" s="80"/>
      <c r="F1335" s="80"/>
      <c r="G1335" s="81"/>
      <c r="H1335" s="80"/>
      <c r="I1335" s="80"/>
      <c r="J1335" s="80"/>
      <c r="K1335" s="81"/>
      <c r="L1335" s="80"/>
      <c r="M1335" s="80"/>
      <c r="N1335" s="80"/>
      <c r="O1335" s="80"/>
      <c r="P1335" s="80"/>
      <c r="Q1335" s="79"/>
      <c r="R1335" s="79"/>
      <c r="S1335" s="80"/>
      <c r="T1335" s="80"/>
    </row>
    <row r="1336" spans="3:20" ht="22.5" customHeight="1" x14ac:dyDescent="0.25">
      <c r="C1336" s="79"/>
      <c r="D1336" s="80"/>
      <c r="E1336" s="80"/>
      <c r="F1336" s="80"/>
      <c r="G1336" s="81"/>
      <c r="H1336" s="80"/>
      <c r="I1336" s="80"/>
      <c r="J1336" s="80"/>
      <c r="K1336" s="81"/>
      <c r="L1336" s="80"/>
      <c r="M1336" s="80"/>
      <c r="N1336" s="80"/>
      <c r="O1336" s="80"/>
      <c r="P1336" s="80"/>
      <c r="Q1336" s="79"/>
      <c r="R1336" s="79"/>
      <c r="S1336" s="80"/>
      <c r="T1336" s="80"/>
    </row>
    <row r="1337" spans="3:20" ht="22.5" customHeight="1" x14ac:dyDescent="0.25">
      <c r="C1337" s="79"/>
      <c r="D1337" s="80"/>
      <c r="E1337" s="80"/>
      <c r="F1337" s="80"/>
      <c r="G1337" s="81"/>
      <c r="H1337" s="80"/>
      <c r="I1337" s="80"/>
      <c r="J1337" s="80"/>
      <c r="K1337" s="81"/>
      <c r="L1337" s="80"/>
      <c r="M1337" s="80"/>
      <c r="N1337" s="80"/>
      <c r="O1337" s="80"/>
      <c r="P1337" s="80"/>
      <c r="Q1337" s="79"/>
      <c r="R1337" s="79"/>
      <c r="S1337" s="80"/>
      <c r="T1337" s="80"/>
    </row>
    <row r="1338" spans="3:20" ht="22.5" customHeight="1" x14ac:dyDescent="0.25">
      <c r="C1338" s="79"/>
      <c r="D1338" s="80"/>
      <c r="E1338" s="80"/>
      <c r="F1338" s="80"/>
      <c r="G1338" s="81"/>
      <c r="H1338" s="80"/>
      <c r="I1338" s="80"/>
      <c r="J1338" s="80"/>
      <c r="K1338" s="81"/>
      <c r="L1338" s="80"/>
      <c r="M1338" s="80"/>
      <c r="N1338" s="80"/>
      <c r="O1338" s="80"/>
      <c r="P1338" s="80"/>
      <c r="Q1338" s="79"/>
      <c r="R1338" s="79"/>
      <c r="S1338" s="80"/>
      <c r="T1338" s="80"/>
    </row>
    <row r="1339" spans="3:20" ht="22.5" customHeight="1" x14ac:dyDescent="0.25">
      <c r="C1339" s="79"/>
      <c r="D1339" s="80"/>
      <c r="E1339" s="80"/>
      <c r="F1339" s="80"/>
      <c r="G1339" s="81"/>
      <c r="H1339" s="80"/>
      <c r="I1339" s="80"/>
      <c r="J1339" s="80"/>
      <c r="K1339" s="81"/>
      <c r="L1339" s="80"/>
      <c r="M1339" s="80"/>
      <c r="N1339" s="80"/>
      <c r="O1339" s="80"/>
      <c r="P1339" s="80"/>
      <c r="Q1339" s="79"/>
      <c r="R1339" s="79"/>
      <c r="S1339" s="80"/>
      <c r="T1339" s="80"/>
    </row>
    <row r="1340" spans="3:20" ht="22.5" customHeight="1" x14ac:dyDescent="0.25">
      <c r="C1340" s="79"/>
      <c r="D1340" s="80"/>
      <c r="E1340" s="80"/>
      <c r="F1340" s="80"/>
      <c r="G1340" s="81"/>
      <c r="H1340" s="80"/>
      <c r="I1340" s="80"/>
      <c r="J1340" s="80"/>
      <c r="K1340" s="81"/>
      <c r="L1340" s="80"/>
      <c r="M1340" s="80"/>
      <c r="N1340" s="80"/>
      <c r="O1340" s="80"/>
      <c r="P1340" s="80"/>
      <c r="Q1340" s="79"/>
      <c r="R1340" s="79"/>
      <c r="S1340" s="80"/>
      <c r="T1340" s="80"/>
    </row>
    <row r="1341" spans="3:20" ht="22.5" customHeight="1" x14ac:dyDescent="0.25">
      <c r="C1341" s="79"/>
      <c r="D1341" s="80"/>
      <c r="E1341" s="80"/>
      <c r="F1341" s="80"/>
      <c r="G1341" s="81"/>
      <c r="H1341" s="80"/>
      <c r="I1341" s="80"/>
      <c r="J1341" s="80"/>
      <c r="K1341" s="81"/>
      <c r="L1341" s="80"/>
      <c r="M1341" s="80"/>
      <c r="N1341" s="80"/>
      <c r="O1341" s="80"/>
      <c r="P1341" s="80"/>
      <c r="Q1341" s="79"/>
      <c r="R1341" s="79"/>
      <c r="S1341" s="80"/>
      <c r="T1341" s="80"/>
    </row>
    <row r="1342" spans="3:20" ht="22.5" customHeight="1" x14ac:dyDescent="0.25">
      <c r="C1342" s="79"/>
      <c r="D1342" s="80"/>
      <c r="E1342" s="80"/>
      <c r="F1342" s="80"/>
      <c r="G1342" s="81"/>
      <c r="H1342" s="80"/>
      <c r="I1342" s="80"/>
      <c r="J1342" s="80"/>
      <c r="K1342" s="81"/>
      <c r="L1342" s="80"/>
      <c r="M1342" s="80"/>
      <c r="N1342" s="80"/>
      <c r="O1342" s="80"/>
      <c r="P1342" s="80"/>
      <c r="Q1342" s="79"/>
      <c r="R1342" s="79"/>
      <c r="S1342" s="80"/>
      <c r="T1342" s="80"/>
    </row>
    <row r="1343" spans="3:20" ht="22.5" customHeight="1" x14ac:dyDescent="0.25">
      <c r="C1343" s="79"/>
      <c r="D1343" s="80"/>
      <c r="E1343" s="80"/>
      <c r="F1343" s="80"/>
      <c r="G1343" s="81"/>
      <c r="H1343" s="80"/>
      <c r="I1343" s="80"/>
      <c r="J1343" s="80"/>
      <c r="K1343" s="81"/>
      <c r="L1343" s="80"/>
      <c r="M1343" s="80"/>
      <c r="N1343" s="80"/>
      <c r="O1343" s="80"/>
      <c r="P1343" s="80"/>
      <c r="Q1343" s="79"/>
      <c r="R1343" s="79"/>
      <c r="S1343" s="80"/>
      <c r="T1343" s="80"/>
    </row>
    <row r="1344" spans="3:20" ht="22.5" customHeight="1" x14ac:dyDescent="0.25">
      <c r="C1344" s="79"/>
      <c r="D1344" s="80"/>
      <c r="E1344" s="80"/>
      <c r="F1344" s="80"/>
      <c r="G1344" s="81"/>
      <c r="H1344" s="80"/>
      <c r="I1344" s="80"/>
      <c r="J1344" s="80"/>
      <c r="K1344" s="81"/>
      <c r="L1344" s="80"/>
      <c r="M1344" s="80"/>
      <c r="N1344" s="80"/>
      <c r="O1344" s="80"/>
      <c r="P1344" s="80"/>
      <c r="Q1344" s="79"/>
      <c r="R1344" s="79"/>
      <c r="S1344" s="80"/>
      <c r="T1344" s="80"/>
    </row>
    <row r="1345" spans="3:20" ht="22.5" customHeight="1" x14ac:dyDescent="0.25">
      <c r="C1345" s="79"/>
      <c r="D1345" s="80"/>
      <c r="E1345" s="80"/>
      <c r="F1345" s="80"/>
      <c r="G1345" s="81"/>
      <c r="H1345" s="80"/>
      <c r="I1345" s="80"/>
      <c r="J1345" s="80"/>
      <c r="K1345" s="81"/>
      <c r="L1345" s="80"/>
      <c r="M1345" s="80"/>
      <c r="N1345" s="80"/>
      <c r="O1345" s="80"/>
      <c r="P1345" s="80"/>
      <c r="Q1345" s="79"/>
      <c r="R1345" s="79"/>
      <c r="S1345" s="80"/>
      <c r="T1345" s="80"/>
    </row>
    <row r="1346" spans="3:20" ht="22.5" customHeight="1" x14ac:dyDescent="0.25">
      <c r="C1346" s="79"/>
      <c r="D1346" s="80"/>
      <c r="E1346" s="80"/>
      <c r="F1346" s="80"/>
      <c r="G1346" s="81"/>
      <c r="H1346" s="80"/>
      <c r="I1346" s="80"/>
      <c r="J1346" s="80"/>
      <c r="K1346" s="81"/>
      <c r="L1346" s="80"/>
      <c r="M1346" s="80"/>
      <c r="N1346" s="80"/>
      <c r="O1346" s="80"/>
      <c r="P1346" s="80"/>
      <c r="Q1346" s="79"/>
      <c r="R1346" s="79"/>
      <c r="S1346" s="80"/>
      <c r="T1346" s="80"/>
    </row>
    <row r="1347" spans="3:20" ht="22.5" customHeight="1" x14ac:dyDescent="0.25">
      <c r="C1347" s="79"/>
      <c r="D1347" s="80"/>
      <c r="E1347" s="80"/>
      <c r="F1347" s="80"/>
      <c r="G1347" s="81"/>
      <c r="H1347" s="80"/>
      <c r="I1347" s="80"/>
      <c r="J1347" s="80"/>
      <c r="K1347" s="81"/>
      <c r="L1347" s="80"/>
      <c r="M1347" s="80"/>
      <c r="N1347" s="80"/>
      <c r="O1347" s="80"/>
      <c r="P1347" s="80"/>
      <c r="Q1347" s="79"/>
      <c r="R1347" s="79"/>
      <c r="S1347" s="80"/>
      <c r="T1347" s="80"/>
    </row>
    <row r="1348" spans="3:20" ht="22.5" customHeight="1" x14ac:dyDescent="0.25">
      <c r="C1348" s="79"/>
      <c r="D1348" s="80"/>
      <c r="E1348" s="80"/>
      <c r="F1348" s="80"/>
      <c r="G1348" s="81"/>
      <c r="H1348" s="80"/>
      <c r="I1348" s="80"/>
      <c r="J1348" s="80"/>
      <c r="K1348" s="81"/>
      <c r="L1348" s="80"/>
      <c r="M1348" s="80"/>
      <c r="N1348" s="80"/>
      <c r="O1348" s="80"/>
      <c r="P1348" s="80"/>
      <c r="Q1348" s="79"/>
      <c r="R1348" s="79"/>
      <c r="S1348" s="80"/>
      <c r="T1348" s="80"/>
    </row>
    <row r="1349" spans="3:20" ht="22.5" customHeight="1" x14ac:dyDescent="0.25">
      <c r="C1349" s="79"/>
      <c r="D1349" s="80"/>
      <c r="E1349" s="80"/>
      <c r="F1349" s="80"/>
      <c r="G1349" s="81"/>
      <c r="H1349" s="80"/>
      <c r="I1349" s="80"/>
      <c r="J1349" s="80"/>
      <c r="K1349" s="81"/>
      <c r="L1349" s="80"/>
      <c r="M1349" s="80"/>
      <c r="N1349" s="80"/>
      <c r="O1349" s="80"/>
      <c r="P1349" s="80"/>
      <c r="Q1349" s="79"/>
      <c r="R1349" s="79"/>
      <c r="S1349" s="80"/>
      <c r="T1349" s="80"/>
    </row>
    <row r="1350" spans="3:20" ht="22.5" customHeight="1" x14ac:dyDescent="0.25">
      <c r="C1350" s="79"/>
      <c r="D1350" s="80"/>
      <c r="E1350" s="80"/>
      <c r="F1350" s="80"/>
      <c r="G1350" s="81"/>
      <c r="H1350" s="80"/>
      <c r="I1350" s="80"/>
      <c r="J1350" s="80"/>
      <c r="K1350" s="81"/>
      <c r="L1350" s="80"/>
      <c r="M1350" s="80"/>
      <c r="N1350" s="80"/>
      <c r="O1350" s="80"/>
      <c r="P1350" s="80"/>
      <c r="Q1350" s="79"/>
      <c r="R1350" s="79"/>
      <c r="S1350" s="80"/>
      <c r="T1350" s="80"/>
    </row>
    <row r="1351" spans="3:20" ht="22.5" customHeight="1" x14ac:dyDescent="0.25">
      <c r="C1351" s="79"/>
      <c r="D1351" s="80"/>
      <c r="E1351" s="80"/>
      <c r="F1351" s="80"/>
      <c r="G1351" s="81"/>
      <c r="H1351" s="80"/>
      <c r="I1351" s="80"/>
      <c r="J1351" s="80"/>
      <c r="K1351" s="81"/>
      <c r="L1351" s="80"/>
      <c r="M1351" s="80"/>
      <c r="N1351" s="80"/>
      <c r="O1351" s="80"/>
      <c r="P1351" s="80"/>
      <c r="Q1351" s="79"/>
      <c r="R1351" s="79"/>
      <c r="S1351" s="80"/>
      <c r="T1351" s="80"/>
    </row>
    <row r="1352" spans="3:20" ht="22.5" customHeight="1" x14ac:dyDescent="0.25">
      <c r="C1352" s="79"/>
      <c r="D1352" s="80"/>
      <c r="E1352" s="80"/>
      <c r="F1352" s="80"/>
      <c r="G1352" s="81"/>
      <c r="H1352" s="80"/>
      <c r="I1352" s="80"/>
      <c r="J1352" s="80"/>
      <c r="K1352" s="81"/>
      <c r="L1352" s="80"/>
      <c r="M1352" s="80"/>
      <c r="N1352" s="80"/>
      <c r="O1352" s="80"/>
      <c r="P1352" s="80"/>
      <c r="Q1352" s="79"/>
      <c r="R1352" s="79"/>
      <c r="S1352" s="80"/>
      <c r="T1352" s="80"/>
    </row>
    <row r="1353" spans="3:20" ht="22.5" customHeight="1" x14ac:dyDescent="0.25">
      <c r="C1353" s="79"/>
      <c r="D1353" s="80"/>
      <c r="E1353" s="80"/>
      <c r="F1353" s="80"/>
      <c r="G1353" s="81"/>
      <c r="H1353" s="80"/>
      <c r="I1353" s="80"/>
      <c r="J1353" s="80"/>
      <c r="K1353" s="81"/>
      <c r="L1353" s="80"/>
      <c r="M1353" s="80"/>
      <c r="N1353" s="80"/>
      <c r="O1353" s="80"/>
      <c r="P1353" s="80"/>
      <c r="Q1353" s="79"/>
      <c r="R1353" s="79"/>
      <c r="S1353" s="80"/>
      <c r="T1353" s="80"/>
    </row>
    <row r="1354" spans="3:20" ht="22.5" customHeight="1" x14ac:dyDescent="0.25">
      <c r="C1354" s="79"/>
      <c r="D1354" s="80"/>
      <c r="E1354" s="80"/>
      <c r="F1354" s="80"/>
      <c r="G1354" s="81"/>
      <c r="H1354" s="80"/>
      <c r="I1354" s="80"/>
      <c r="J1354" s="80"/>
      <c r="K1354" s="81"/>
      <c r="L1354" s="80"/>
      <c r="M1354" s="80"/>
      <c r="N1354" s="80"/>
      <c r="O1354" s="80"/>
      <c r="P1354" s="80"/>
      <c r="Q1354" s="79"/>
      <c r="R1354" s="79"/>
      <c r="S1354" s="80"/>
      <c r="T1354" s="80"/>
    </row>
    <row r="1355" spans="3:20" ht="22.5" customHeight="1" x14ac:dyDescent="0.25">
      <c r="C1355" s="79"/>
      <c r="D1355" s="80"/>
      <c r="E1355" s="80"/>
      <c r="F1355" s="80"/>
      <c r="G1355" s="81"/>
      <c r="H1355" s="80"/>
      <c r="I1355" s="80"/>
      <c r="J1355" s="80"/>
      <c r="K1355" s="81"/>
      <c r="L1355" s="80"/>
      <c r="M1355" s="80"/>
      <c r="N1355" s="80"/>
      <c r="O1355" s="80"/>
      <c r="P1355" s="80"/>
      <c r="Q1355" s="79"/>
      <c r="R1355" s="79"/>
      <c r="S1355" s="80"/>
      <c r="T1355" s="80"/>
    </row>
    <row r="1356" spans="3:20" ht="22.5" customHeight="1" x14ac:dyDescent="0.25">
      <c r="C1356" s="79"/>
      <c r="D1356" s="80"/>
      <c r="E1356" s="80"/>
      <c r="F1356" s="80"/>
      <c r="G1356" s="81"/>
      <c r="H1356" s="80"/>
      <c r="I1356" s="80"/>
      <c r="J1356" s="80"/>
      <c r="K1356" s="81"/>
      <c r="L1356" s="80"/>
      <c r="M1356" s="80"/>
      <c r="N1356" s="80"/>
      <c r="O1356" s="80"/>
      <c r="P1356" s="80"/>
      <c r="Q1356" s="79"/>
      <c r="R1356" s="79"/>
      <c r="S1356" s="80"/>
      <c r="T1356" s="80"/>
    </row>
    <row r="1357" spans="3:20" ht="22.5" customHeight="1" x14ac:dyDescent="0.25">
      <c r="C1357" s="79"/>
      <c r="D1357" s="80"/>
      <c r="E1357" s="80"/>
      <c r="F1357" s="80"/>
      <c r="G1357" s="81"/>
      <c r="H1357" s="80"/>
      <c r="I1357" s="80"/>
      <c r="J1357" s="80"/>
      <c r="K1357" s="81"/>
      <c r="L1357" s="80"/>
      <c r="M1357" s="80"/>
      <c r="N1357" s="80"/>
      <c r="O1357" s="80"/>
      <c r="P1357" s="80"/>
      <c r="Q1357" s="79"/>
      <c r="R1357" s="79"/>
      <c r="S1357" s="80"/>
      <c r="T1357" s="80"/>
    </row>
    <row r="1358" spans="3:20" ht="22.5" customHeight="1" x14ac:dyDescent="0.25">
      <c r="C1358" s="79"/>
      <c r="D1358" s="80"/>
      <c r="E1358" s="80"/>
      <c r="F1358" s="80"/>
      <c r="G1358" s="81"/>
      <c r="H1358" s="80"/>
      <c r="I1358" s="80"/>
      <c r="J1358" s="80"/>
      <c r="K1358" s="81"/>
      <c r="L1358" s="80"/>
      <c r="M1358" s="80"/>
      <c r="N1358" s="80"/>
      <c r="O1358" s="80"/>
      <c r="P1358" s="80"/>
      <c r="Q1358" s="79"/>
      <c r="R1358" s="79"/>
      <c r="S1358" s="80"/>
      <c r="T1358" s="80"/>
    </row>
    <row r="1359" spans="3:20" ht="22.5" customHeight="1" x14ac:dyDescent="0.25">
      <c r="C1359" s="79"/>
      <c r="D1359" s="80"/>
      <c r="E1359" s="80"/>
      <c r="F1359" s="80"/>
      <c r="G1359" s="81"/>
      <c r="H1359" s="80"/>
      <c r="I1359" s="80"/>
      <c r="J1359" s="80"/>
      <c r="K1359" s="81"/>
      <c r="L1359" s="80"/>
      <c r="M1359" s="80"/>
      <c r="N1359" s="80"/>
      <c r="O1359" s="80"/>
      <c r="P1359" s="80"/>
      <c r="Q1359" s="79"/>
      <c r="R1359" s="79"/>
      <c r="S1359" s="80"/>
      <c r="T1359" s="80"/>
    </row>
    <row r="1360" spans="3:20" ht="22.5" customHeight="1" x14ac:dyDescent="0.25">
      <c r="C1360" s="79"/>
      <c r="D1360" s="80"/>
      <c r="E1360" s="80"/>
      <c r="F1360" s="80"/>
      <c r="G1360" s="81"/>
      <c r="H1360" s="80"/>
      <c r="I1360" s="80"/>
      <c r="J1360" s="80"/>
      <c r="K1360" s="81"/>
      <c r="L1360" s="80"/>
      <c r="M1360" s="80"/>
      <c r="N1360" s="80"/>
      <c r="O1360" s="80"/>
      <c r="P1360" s="80"/>
      <c r="Q1360" s="79"/>
      <c r="R1360" s="79"/>
      <c r="S1360" s="80"/>
      <c r="T1360" s="80"/>
    </row>
    <row r="1361" spans="3:20" ht="22.5" customHeight="1" x14ac:dyDescent="0.25">
      <c r="C1361" s="79"/>
      <c r="D1361" s="80"/>
      <c r="E1361" s="80"/>
      <c r="F1361" s="80"/>
      <c r="G1361" s="81"/>
      <c r="H1361" s="80"/>
      <c r="I1361" s="80"/>
      <c r="J1361" s="80"/>
      <c r="K1361" s="81"/>
      <c r="L1361" s="80"/>
      <c r="M1361" s="80"/>
      <c r="N1361" s="80"/>
      <c r="O1361" s="80"/>
      <c r="P1361" s="80"/>
      <c r="Q1361" s="79"/>
      <c r="R1361" s="79"/>
      <c r="S1361" s="80"/>
      <c r="T1361" s="80"/>
    </row>
    <row r="1362" spans="3:20" ht="22.5" customHeight="1" x14ac:dyDescent="0.25">
      <c r="C1362" s="79"/>
      <c r="D1362" s="80"/>
      <c r="E1362" s="80"/>
      <c r="F1362" s="80"/>
      <c r="G1362" s="81"/>
      <c r="H1362" s="80"/>
      <c r="I1362" s="80"/>
      <c r="J1362" s="80"/>
      <c r="K1362" s="81"/>
      <c r="L1362" s="80"/>
      <c r="M1362" s="80"/>
      <c r="N1362" s="80"/>
      <c r="O1362" s="80"/>
      <c r="P1362" s="80"/>
      <c r="Q1362" s="79"/>
      <c r="R1362" s="79"/>
      <c r="S1362" s="80"/>
      <c r="T1362" s="80"/>
    </row>
    <row r="1363" spans="3:20" ht="22.5" customHeight="1" x14ac:dyDescent="0.25">
      <c r="C1363" s="79"/>
      <c r="D1363" s="80"/>
      <c r="E1363" s="80"/>
      <c r="F1363" s="80"/>
      <c r="G1363" s="81"/>
      <c r="H1363" s="80"/>
      <c r="I1363" s="80"/>
      <c r="J1363" s="80"/>
      <c r="K1363" s="81"/>
      <c r="L1363" s="80"/>
      <c r="M1363" s="80"/>
      <c r="N1363" s="80"/>
      <c r="O1363" s="80"/>
      <c r="P1363" s="80"/>
      <c r="Q1363" s="79"/>
      <c r="R1363" s="79"/>
      <c r="S1363" s="80"/>
      <c r="T1363" s="80"/>
    </row>
    <row r="1364" spans="3:20" ht="22.5" customHeight="1" x14ac:dyDescent="0.25">
      <c r="C1364" s="79"/>
      <c r="D1364" s="80"/>
      <c r="E1364" s="80"/>
      <c r="F1364" s="80"/>
      <c r="G1364" s="81"/>
      <c r="H1364" s="80"/>
      <c r="I1364" s="80"/>
      <c r="J1364" s="80"/>
      <c r="K1364" s="81"/>
      <c r="L1364" s="80"/>
      <c r="M1364" s="80"/>
      <c r="N1364" s="80"/>
      <c r="O1364" s="80"/>
      <c r="P1364" s="80"/>
      <c r="Q1364" s="79"/>
      <c r="R1364" s="79"/>
      <c r="S1364" s="80"/>
      <c r="T1364" s="80"/>
    </row>
    <row r="1365" spans="3:20" ht="22.5" customHeight="1" x14ac:dyDescent="0.25">
      <c r="C1365" s="79"/>
      <c r="D1365" s="80"/>
      <c r="E1365" s="80"/>
      <c r="F1365" s="80"/>
      <c r="G1365" s="81"/>
      <c r="H1365" s="80"/>
      <c r="I1365" s="80"/>
      <c r="J1365" s="80"/>
      <c r="K1365" s="81"/>
      <c r="L1365" s="80"/>
      <c r="M1365" s="80"/>
      <c r="N1365" s="80"/>
      <c r="O1365" s="80"/>
      <c r="P1365" s="80"/>
      <c r="Q1365" s="79"/>
      <c r="R1365" s="79"/>
      <c r="S1365" s="80"/>
      <c r="T1365" s="80"/>
    </row>
    <row r="1366" spans="3:20" ht="22.5" customHeight="1" x14ac:dyDescent="0.25">
      <c r="C1366" s="79"/>
      <c r="D1366" s="80"/>
      <c r="E1366" s="80"/>
      <c r="F1366" s="80"/>
      <c r="G1366" s="81"/>
      <c r="H1366" s="80"/>
      <c r="I1366" s="80"/>
      <c r="J1366" s="80"/>
      <c r="K1366" s="81"/>
      <c r="L1366" s="80"/>
      <c r="M1366" s="80"/>
      <c r="N1366" s="80"/>
      <c r="O1366" s="80"/>
      <c r="P1366" s="80"/>
      <c r="Q1366" s="79"/>
      <c r="R1366" s="79"/>
      <c r="S1366" s="80"/>
      <c r="T1366" s="80"/>
    </row>
    <row r="1367" spans="3:20" ht="22.5" customHeight="1" x14ac:dyDescent="0.25">
      <c r="C1367" s="79"/>
      <c r="D1367" s="80"/>
      <c r="E1367" s="80"/>
      <c r="F1367" s="80"/>
      <c r="G1367" s="81"/>
      <c r="H1367" s="80"/>
      <c r="I1367" s="80"/>
      <c r="J1367" s="80"/>
      <c r="K1367" s="81"/>
      <c r="L1367" s="80"/>
      <c r="M1367" s="80"/>
      <c r="N1367" s="80"/>
      <c r="O1367" s="80"/>
      <c r="P1367" s="80"/>
      <c r="Q1367" s="79"/>
      <c r="R1367" s="79"/>
      <c r="S1367" s="80"/>
      <c r="T1367" s="80"/>
    </row>
    <row r="1368" spans="3:20" ht="22.5" customHeight="1" x14ac:dyDescent="0.25">
      <c r="C1368" s="79"/>
      <c r="D1368" s="80"/>
      <c r="E1368" s="80"/>
      <c r="F1368" s="80"/>
      <c r="G1368" s="81"/>
      <c r="H1368" s="80"/>
      <c r="I1368" s="80"/>
      <c r="J1368" s="80"/>
      <c r="K1368" s="81"/>
      <c r="L1368" s="80"/>
      <c r="M1368" s="80"/>
      <c r="N1368" s="80"/>
      <c r="O1368" s="80"/>
      <c r="P1368" s="80"/>
      <c r="Q1368" s="79"/>
      <c r="R1368" s="79"/>
      <c r="S1368" s="80"/>
      <c r="T1368" s="80"/>
    </row>
    <row r="1369" spans="3:20" ht="22.5" customHeight="1" x14ac:dyDescent="0.25">
      <c r="C1369" s="79"/>
      <c r="D1369" s="80"/>
      <c r="E1369" s="80"/>
      <c r="F1369" s="80"/>
      <c r="G1369" s="81"/>
      <c r="H1369" s="80"/>
      <c r="I1369" s="80"/>
      <c r="J1369" s="80"/>
      <c r="K1369" s="81"/>
      <c r="L1369" s="80"/>
      <c r="M1369" s="80"/>
      <c r="N1369" s="80"/>
      <c r="O1369" s="80"/>
      <c r="P1369" s="80"/>
      <c r="Q1369" s="79"/>
      <c r="R1369" s="79"/>
      <c r="S1369" s="80"/>
      <c r="T1369" s="80"/>
    </row>
    <row r="1370" spans="3:20" ht="22.5" customHeight="1" x14ac:dyDescent="0.25">
      <c r="C1370" s="79"/>
      <c r="D1370" s="80"/>
      <c r="E1370" s="80"/>
      <c r="F1370" s="80"/>
      <c r="G1370" s="81"/>
      <c r="H1370" s="80"/>
      <c r="I1370" s="80"/>
      <c r="J1370" s="80"/>
      <c r="K1370" s="81"/>
      <c r="L1370" s="80"/>
      <c r="M1370" s="80"/>
      <c r="N1370" s="80"/>
      <c r="O1370" s="80"/>
      <c r="P1370" s="80"/>
      <c r="Q1370" s="79"/>
      <c r="R1370" s="79"/>
      <c r="S1370" s="80"/>
      <c r="T1370" s="80"/>
    </row>
    <row r="1371" spans="3:20" ht="22.5" customHeight="1" x14ac:dyDescent="0.25">
      <c r="C1371" s="79"/>
      <c r="D1371" s="80"/>
      <c r="E1371" s="80"/>
      <c r="F1371" s="80"/>
      <c r="G1371" s="81"/>
      <c r="H1371" s="80"/>
      <c r="I1371" s="80"/>
      <c r="J1371" s="80"/>
      <c r="K1371" s="81"/>
      <c r="L1371" s="80"/>
      <c r="M1371" s="80"/>
      <c r="N1371" s="80"/>
      <c r="O1371" s="80"/>
      <c r="P1371" s="80"/>
      <c r="Q1371" s="79"/>
      <c r="R1371" s="79"/>
      <c r="S1371" s="80"/>
      <c r="T1371" s="80"/>
    </row>
    <row r="1372" spans="3:20" ht="22.5" customHeight="1" x14ac:dyDescent="0.25">
      <c r="C1372" s="79"/>
      <c r="D1372" s="80"/>
      <c r="E1372" s="80"/>
      <c r="F1372" s="80"/>
      <c r="G1372" s="81"/>
      <c r="H1372" s="80"/>
      <c r="I1372" s="80"/>
      <c r="J1372" s="80"/>
      <c r="K1372" s="81"/>
      <c r="L1372" s="80"/>
      <c r="M1372" s="80"/>
      <c r="N1372" s="80"/>
      <c r="O1372" s="80"/>
      <c r="P1372" s="80"/>
      <c r="Q1372" s="79"/>
      <c r="R1372" s="79"/>
      <c r="S1372" s="80"/>
      <c r="T1372" s="80"/>
    </row>
    <row r="1373" spans="3:20" ht="22.5" customHeight="1" x14ac:dyDescent="0.25">
      <c r="C1373" s="79"/>
      <c r="D1373" s="80"/>
      <c r="E1373" s="80"/>
      <c r="F1373" s="80"/>
      <c r="G1373" s="81"/>
      <c r="H1373" s="80"/>
      <c r="I1373" s="80"/>
      <c r="J1373" s="80"/>
      <c r="K1373" s="81"/>
      <c r="L1373" s="80"/>
      <c r="M1373" s="80"/>
      <c r="N1373" s="80"/>
      <c r="O1373" s="80"/>
      <c r="P1373" s="80"/>
      <c r="Q1373" s="79"/>
      <c r="R1373" s="79"/>
      <c r="S1373" s="80"/>
      <c r="T1373" s="80"/>
    </row>
    <row r="1374" spans="3:20" ht="22.5" customHeight="1" x14ac:dyDescent="0.25">
      <c r="C1374" s="79"/>
      <c r="D1374" s="80"/>
      <c r="E1374" s="80"/>
      <c r="F1374" s="80"/>
      <c r="G1374" s="81"/>
      <c r="H1374" s="80"/>
      <c r="I1374" s="80"/>
      <c r="J1374" s="80"/>
      <c r="K1374" s="81"/>
      <c r="L1374" s="80"/>
      <c r="M1374" s="80"/>
      <c r="N1374" s="80"/>
      <c r="O1374" s="80"/>
      <c r="P1374" s="80"/>
      <c r="Q1374" s="79"/>
      <c r="R1374" s="79"/>
      <c r="S1374" s="80"/>
      <c r="T1374" s="80"/>
    </row>
    <row r="1375" spans="3:20" ht="22.5" customHeight="1" x14ac:dyDescent="0.25">
      <c r="C1375" s="79"/>
      <c r="D1375" s="80"/>
      <c r="E1375" s="80"/>
      <c r="F1375" s="80"/>
      <c r="G1375" s="81"/>
      <c r="H1375" s="80"/>
      <c r="I1375" s="80"/>
      <c r="J1375" s="80"/>
      <c r="K1375" s="81"/>
      <c r="L1375" s="80"/>
      <c r="M1375" s="80"/>
      <c r="N1375" s="80"/>
      <c r="O1375" s="80"/>
      <c r="P1375" s="80"/>
      <c r="Q1375" s="79"/>
      <c r="R1375" s="79"/>
      <c r="S1375" s="80"/>
      <c r="T1375" s="80"/>
    </row>
    <row r="1376" spans="3:20" ht="22.5" customHeight="1" x14ac:dyDescent="0.25">
      <c r="C1376" s="79"/>
      <c r="D1376" s="80"/>
      <c r="E1376" s="80"/>
      <c r="F1376" s="80"/>
      <c r="G1376" s="81"/>
      <c r="H1376" s="80"/>
      <c r="I1376" s="80"/>
      <c r="J1376" s="80"/>
      <c r="K1376" s="81"/>
      <c r="L1376" s="80"/>
      <c r="M1376" s="80"/>
      <c r="N1376" s="80"/>
      <c r="O1376" s="80"/>
      <c r="P1376" s="80"/>
      <c r="Q1376" s="79"/>
      <c r="R1376" s="79"/>
      <c r="S1376" s="80"/>
      <c r="T1376" s="80"/>
    </row>
    <row r="1377" spans="3:20" ht="22.5" customHeight="1" x14ac:dyDescent="0.25">
      <c r="C1377" s="79"/>
      <c r="D1377" s="80"/>
      <c r="E1377" s="80"/>
      <c r="F1377" s="80"/>
      <c r="G1377" s="81"/>
      <c r="H1377" s="80"/>
      <c r="I1377" s="80"/>
      <c r="J1377" s="80"/>
      <c r="K1377" s="81"/>
      <c r="L1377" s="80"/>
      <c r="M1377" s="80"/>
      <c r="N1377" s="80"/>
      <c r="O1377" s="80"/>
      <c r="P1377" s="80"/>
      <c r="Q1377" s="79"/>
      <c r="R1377" s="79"/>
      <c r="S1377" s="80"/>
      <c r="T1377" s="80"/>
    </row>
    <row r="1378" spans="3:20" ht="22.5" customHeight="1" x14ac:dyDescent="0.25">
      <c r="C1378" s="79"/>
      <c r="D1378" s="80"/>
      <c r="E1378" s="80"/>
      <c r="F1378" s="80"/>
      <c r="G1378" s="81"/>
      <c r="H1378" s="80"/>
      <c r="I1378" s="80"/>
      <c r="J1378" s="80"/>
      <c r="K1378" s="81"/>
      <c r="L1378" s="80"/>
      <c r="M1378" s="80"/>
      <c r="N1378" s="80"/>
      <c r="O1378" s="80"/>
      <c r="P1378" s="80"/>
      <c r="Q1378" s="79"/>
      <c r="R1378" s="79"/>
      <c r="S1378" s="80"/>
      <c r="T1378" s="80"/>
    </row>
    <row r="1379" spans="3:20" ht="22.5" customHeight="1" x14ac:dyDescent="0.25">
      <c r="C1379" s="79"/>
      <c r="D1379" s="80"/>
      <c r="E1379" s="80"/>
      <c r="F1379" s="80"/>
      <c r="G1379" s="81"/>
      <c r="H1379" s="80"/>
      <c r="I1379" s="80"/>
      <c r="J1379" s="80"/>
      <c r="K1379" s="81"/>
      <c r="L1379" s="80"/>
      <c r="M1379" s="80"/>
      <c r="N1379" s="80"/>
      <c r="O1379" s="80"/>
      <c r="P1379" s="80"/>
      <c r="Q1379" s="79"/>
      <c r="R1379" s="79"/>
      <c r="S1379" s="80"/>
      <c r="T1379" s="80"/>
    </row>
    <row r="1380" spans="3:20" ht="22.5" customHeight="1" x14ac:dyDescent="0.25">
      <c r="C1380" s="79"/>
      <c r="D1380" s="80"/>
      <c r="E1380" s="80"/>
      <c r="F1380" s="80"/>
      <c r="G1380" s="81"/>
      <c r="H1380" s="80"/>
      <c r="I1380" s="80"/>
      <c r="J1380" s="80"/>
      <c r="K1380" s="81"/>
      <c r="L1380" s="80"/>
      <c r="M1380" s="80"/>
      <c r="N1380" s="80"/>
      <c r="O1380" s="80"/>
      <c r="P1380" s="80"/>
      <c r="Q1380" s="79"/>
      <c r="R1380" s="79"/>
      <c r="S1380" s="80"/>
      <c r="T1380" s="80"/>
    </row>
    <row r="1381" spans="3:20" ht="22.5" customHeight="1" x14ac:dyDescent="0.25">
      <c r="C1381" s="79"/>
      <c r="D1381" s="80"/>
      <c r="E1381" s="80"/>
      <c r="F1381" s="80"/>
      <c r="G1381" s="81"/>
      <c r="H1381" s="80"/>
      <c r="I1381" s="80"/>
      <c r="J1381" s="80"/>
      <c r="K1381" s="81"/>
      <c r="L1381" s="80"/>
      <c r="M1381" s="80"/>
      <c r="N1381" s="80"/>
      <c r="O1381" s="80"/>
      <c r="P1381" s="80"/>
      <c r="Q1381" s="79"/>
      <c r="R1381" s="79"/>
      <c r="S1381" s="80"/>
      <c r="T1381" s="80"/>
    </row>
    <row r="1382" spans="3:20" ht="22.5" customHeight="1" x14ac:dyDescent="0.25">
      <c r="C1382" s="79"/>
      <c r="D1382" s="80"/>
      <c r="E1382" s="80"/>
      <c r="F1382" s="80"/>
      <c r="G1382" s="81"/>
      <c r="H1382" s="80"/>
      <c r="I1382" s="80"/>
      <c r="J1382" s="80"/>
      <c r="K1382" s="81"/>
      <c r="L1382" s="80"/>
      <c r="M1382" s="80"/>
      <c r="N1382" s="80"/>
      <c r="O1382" s="80"/>
      <c r="P1382" s="80"/>
      <c r="Q1382" s="79"/>
      <c r="R1382" s="79"/>
      <c r="S1382" s="80"/>
      <c r="T1382" s="80"/>
    </row>
    <row r="1383" spans="3:20" ht="22.5" customHeight="1" x14ac:dyDescent="0.25">
      <c r="C1383" s="79"/>
      <c r="D1383" s="80"/>
      <c r="E1383" s="80"/>
      <c r="F1383" s="80"/>
      <c r="G1383" s="81"/>
      <c r="H1383" s="80"/>
      <c r="I1383" s="80"/>
      <c r="J1383" s="80"/>
      <c r="K1383" s="81"/>
      <c r="L1383" s="80"/>
      <c r="M1383" s="80"/>
      <c r="N1383" s="80"/>
      <c r="O1383" s="80"/>
      <c r="P1383" s="80"/>
      <c r="Q1383" s="79"/>
      <c r="R1383" s="79"/>
      <c r="S1383" s="80"/>
      <c r="T1383" s="80"/>
    </row>
    <row r="1384" spans="3:20" ht="22.5" customHeight="1" x14ac:dyDescent="0.25">
      <c r="C1384" s="79"/>
      <c r="D1384" s="80"/>
      <c r="E1384" s="80"/>
      <c r="F1384" s="80"/>
      <c r="G1384" s="81"/>
      <c r="H1384" s="80"/>
      <c r="I1384" s="80"/>
      <c r="J1384" s="80"/>
      <c r="K1384" s="81"/>
      <c r="L1384" s="80"/>
      <c r="M1384" s="80"/>
      <c r="N1384" s="80"/>
      <c r="O1384" s="80"/>
      <c r="P1384" s="80"/>
      <c r="Q1384" s="79"/>
      <c r="R1384" s="79"/>
      <c r="S1384" s="80"/>
      <c r="T1384" s="80"/>
    </row>
    <row r="1385" spans="3:20" ht="22.5" customHeight="1" x14ac:dyDescent="0.25">
      <c r="C1385" s="79"/>
      <c r="D1385" s="80"/>
      <c r="E1385" s="80"/>
      <c r="F1385" s="80"/>
      <c r="G1385" s="81"/>
      <c r="H1385" s="80"/>
      <c r="I1385" s="80"/>
      <c r="J1385" s="80"/>
      <c r="K1385" s="81"/>
      <c r="L1385" s="80"/>
      <c r="M1385" s="80"/>
      <c r="N1385" s="80"/>
      <c r="O1385" s="80"/>
      <c r="P1385" s="80"/>
      <c r="Q1385" s="79"/>
      <c r="R1385" s="79"/>
      <c r="S1385" s="80"/>
      <c r="T1385" s="80"/>
    </row>
    <row r="1386" spans="3:20" ht="22.5" customHeight="1" x14ac:dyDescent="0.25">
      <c r="C1386" s="79"/>
      <c r="D1386" s="80"/>
      <c r="E1386" s="80"/>
      <c r="F1386" s="80"/>
      <c r="G1386" s="81"/>
      <c r="H1386" s="80"/>
      <c r="I1386" s="80"/>
      <c r="J1386" s="80"/>
      <c r="K1386" s="81"/>
      <c r="L1386" s="80"/>
      <c r="M1386" s="80"/>
      <c r="N1386" s="80"/>
      <c r="O1386" s="80"/>
      <c r="P1386" s="80"/>
      <c r="Q1386" s="79"/>
      <c r="R1386" s="79"/>
      <c r="S1386" s="80"/>
      <c r="T1386" s="80"/>
    </row>
    <row r="1387" spans="3:20" ht="22.5" customHeight="1" x14ac:dyDescent="0.25">
      <c r="C1387" s="79"/>
      <c r="D1387" s="80"/>
      <c r="E1387" s="80"/>
      <c r="F1387" s="80"/>
      <c r="G1387" s="81"/>
      <c r="H1387" s="80"/>
      <c r="I1387" s="80"/>
      <c r="J1387" s="80"/>
      <c r="K1387" s="81"/>
      <c r="L1387" s="80"/>
      <c r="M1387" s="80"/>
      <c r="N1387" s="80"/>
      <c r="O1387" s="80"/>
      <c r="P1387" s="80"/>
      <c r="Q1387" s="79"/>
      <c r="R1387" s="79"/>
      <c r="S1387" s="80"/>
      <c r="T1387" s="80"/>
    </row>
    <row r="1388" spans="3:20" ht="22.5" customHeight="1" x14ac:dyDescent="0.25">
      <c r="C1388" s="79"/>
      <c r="D1388" s="80"/>
      <c r="E1388" s="80"/>
      <c r="F1388" s="80"/>
      <c r="G1388" s="81"/>
      <c r="H1388" s="80"/>
      <c r="I1388" s="80"/>
      <c r="J1388" s="80"/>
      <c r="K1388" s="81"/>
      <c r="L1388" s="80"/>
      <c r="M1388" s="80"/>
      <c r="N1388" s="80"/>
      <c r="O1388" s="80"/>
      <c r="P1388" s="80"/>
      <c r="Q1388" s="79"/>
      <c r="R1388" s="79"/>
      <c r="S1388" s="80"/>
      <c r="T1388" s="80"/>
    </row>
    <row r="1389" spans="3:20" ht="22.5" customHeight="1" x14ac:dyDescent="0.25">
      <c r="C1389" s="79"/>
      <c r="D1389" s="80"/>
      <c r="E1389" s="80"/>
      <c r="F1389" s="80"/>
      <c r="G1389" s="81"/>
      <c r="H1389" s="80"/>
      <c r="I1389" s="80"/>
      <c r="J1389" s="80"/>
      <c r="K1389" s="81"/>
      <c r="L1389" s="80"/>
      <c r="M1389" s="80"/>
      <c r="N1389" s="80"/>
      <c r="O1389" s="80"/>
      <c r="P1389" s="80"/>
      <c r="Q1389" s="79"/>
      <c r="R1389" s="79"/>
      <c r="S1389" s="80"/>
      <c r="T1389" s="80"/>
    </row>
    <row r="1390" spans="3:20" ht="22.5" customHeight="1" x14ac:dyDescent="0.25">
      <c r="C1390" s="79"/>
      <c r="D1390" s="80"/>
      <c r="E1390" s="80"/>
      <c r="F1390" s="80"/>
      <c r="G1390" s="81"/>
      <c r="H1390" s="80"/>
      <c r="I1390" s="80"/>
      <c r="J1390" s="80"/>
      <c r="K1390" s="81"/>
      <c r="L1390" s="80"/>
      <c r="M1390" s="80"/>
      <c r="N1390" s="80"/>
      <c r="O1390" s="80"/>
      <c r="P1390" s="80"/>
      <c r="Q1390" s="79"/>
      <c r="R1390" s="79"/>
      <c r="S1390" s="80"/>
      <c r="T1390" s="80"/>
    </row>
    <row r="1391" spans="3:20" ht="22.5" customHeight="1" x14ac:dyDescent="0.25">
      <c r="C1391" s="79"/>
      <c r="D1391" s="80"/>
      <c r="E1391" s="80"/>
      <c r="F1391" s="80"/>
      <c r="G1391" s="81"/>
      <c r="H1391" s="80"/>
      <c r="I1391" s="80"/>
      <c r="J1391" s="80"/>
      <c r="K1391" s="81"/>
      <c r="L1391" s="80"/>
      <c r="M1391" s="80"/>
      <c r="N1391" s="80"/>
      <c r="O1391" s="80"/>
      <c r="P1391" s="80"/>
      <c r="Q1391" s="79"/>
      <c r="R1391" s="79"/>
      <c r="S1391" s="80"/>
      <c r="T1391" s="80"/>
    </row>
    <row r="1392" spans="3:20" ht="22.5" customHeight="1" x14ac:dyDescent="0.25">
      <c r="C1392" s="79"/>
      <c r="D1392" s="80"/>
      <c r="E1392" s="80"/>
      <c r="F1392" s="80"/>
      <c r="G1392" s="81"/>
      <c r="H1392" s="80"/>
      <c r="I1392" s="80"/>
      <c r="J1392" s="80"/>
      <c r="K1392" s="81"/>
      <c r="L1392" s="80"/>
      <c r="M1392" s="80"/>
      <c r="N1392" s="80"/>
      <c r="O1392" s="80"/>
      <c r="P1392" s="80"/>
      <c r="Q1392" s="79"/>
      <c r="R1392" s="79"/>
      <c r="S1392" s="80"/>
      <c r="T1392" s="80"/>
    </row>
    <row r="1393" spans="3:20" ht="22.5" customHeight="1" x14ac:dyDescent="0.25">
      <c r="C1393" s="79"/>
      <c r="D1393" s="80"/>
      <c r="E1393" s="80"/>
      <c r="F1393" s="80"/>
      <c r="G1393" s="81"/>
      <c r="H1393" s="80"/>
      <c r="I1393" s="80"/>
      <c r="J1393" s="80"/>
      <c r="K1393" s="81"/>
      <c r="L1393" s="80"/>
      <c r="M1393" s="80"/>
      <c r="N1393" s="80"/>
      <c r="O1393" s="80"/>
      <c r="P1393" s="80"/>
      <c r="Q1393" s="79"/>
      <c r="R1393" s="79"/>
      <c r="S1393" s="80"/>
      <c r="T1393" s="80"/>
    </row>
    <row r="1394" spans="3:20" ht="22.5" customHeight="1" x14ac:dyDescent="0.25">
      <c r="C1394" s="79"/>
      <c r="D1394" s="80"/>
      <c r="E1394" s="80"/>
      <c r="F1394" s="80"/>
      <c r="G1394" s="81"/>
      <c r="H1394" s="80"/>
      <c r="I1394" s="80"/>
      <c r="J1394" s="80"/>
      <c r="K1394" s="81"/>
      <c r="L1394" s="80"/>
      <c r="M1394" s="80"/>
      <c r="N1394" s="80"/>
      <c r="O1394" s="80"/>
      <c r="P1394" s="80"/>
      <c r="Q1394" s="79"/>
      <c r="R1394" s="79"/>
      <c r="S1394" s="80"/>
      <c r="T1394" s="80"/>
    </row>
    <row r="1395" spans="3:20" ht="22.5" customHeight="1" x14ac:dyDescent="0.25">
      <c r="C1395" s="79"/>
      <c r="D1395" s="80"/>
      <c r="E1395" s="80"/>
      <c r="F1395" s="80"/>
      <c r="G1395" s="81"/>
      <c r="H1395" s="80"/>
      <c r="I1395" s="80"/>
      <c r="J1395" s="80"/>
      <c r="K1395" s="81"/>
      <c r="L1395" s="80"/>
      <c r="M1395" s="80"/>
      <c r="N1395" s="80"/>
      <c r="O1395" s="80"/>
      <c r="P1395" s="80"/>
      <c r="Q1395" s="79"/>
      <c r="R1395" s="79"/>
      <c r="S1395" s="80"/>
      <c r="T1395" s="80"/>
    </row>
    <row r="1396" spans="3:20" ht="22.5" customHeight="1" x14ac:dyDescent="0.25">
      <c r="C1396" s="79"/>
      <c r="D1396" s="80"/>
      <c r="E1396" s="80"/>
      <c r="F1396" s="80"/>
      <c r="G1396" s="81"/>
      <c r="H1396" s="80"/>
      <c r="I1396" s="80"/>
      <c r="J1396" s="80"/>
      <c r="K1396" s="81"/>
      <c r="L1396" s="80"/>
      <c r="M1396" s="80"/>
      <c r="N1396" s="80"/>
      <c r="O1396" s="80"/>
      <c r="P1396" s="80"/>
      <c r="Q1396" s="79"/>
      <c r="R1396" s="79"/>
      <c r="S1396" s="80"/>
      <c r="T1396" s="80"/>
    </row>
    <row r="1397" spans="3:20" ht="22.5" customHeight="1" x14ac:dyDescent="0.25">
      <c r="C1397" s="79"/>
      <c r="D1397" s="80"/>
      <c r="E1397" s="80"/>
      <c r="F1397" s="80"/>
      <c r="G1397" s="81"/>
      <c r="H1397" s="80"/>
      <c r="I1397" s="80"/>
      <c r="J1397" s="80"/>
      <c r="K1397" s="81"/>
      <c r="L1397" s="80"/>
      <c r="M1397" s="80"/>
      <c r="N1397" s="80"/>
      <c r="O1397" s="80"/>
      <c r="P1397" s="80"/>
      <c r="Q1397" s="79"/>
      <c r="R1397" s="79"/>
      <c r="S1397" s="80"/>
      <c r="T1397" s="80"/>
    </row>
    <row r="1398" spans="3:20" ht="22.5" customHeight="1" x14ac:dyDescent="0.25">
      <c r="C1398" s="79"/>
      <c r="D1398" s="80"/>
      <c r="E1398" s="80"/>
      <c r="F1398" s="80"/>
      <c r="G1398" s="81"/>
      <c r="H1398" s="80"/>
      <c r="I1398" s="80"/>
      <c r="J1398" s="80"/>
      <c r="K1398" s="81"/>
      <c r="L1398" s="80"/>
      <c r="M1398" s="80"/>
      <c r="N1398" s="80"/>
      <c r="O1398" s="80"/>
      <c r="P1398" s="80"/>
      <c r="Q1398" s="79"/>
      <c r="R1398" s="79"/>
      <c r="S1398" s="80"/>
      <c r="T1398" s="80"/>
    </row>
    <row r="1399" spans="3:20" ht="22.5" customHeight="1" x14ac:dyDescent="0.25">
      <c r="C1399" s="79"/>
      <c r="D1399" s="80"/>
      <c r="E1399" s="80"/>
      <c r="F1399" s="80"/>
      <c r="G1399" s="81"/>
      <c r="H1399" s="80"/>
      <c r="I1399" s="80"/>
      <c r="J1399" s="80"/>
      <c r="K1399" s="81"/>
      <c r="L1399" s="80"/>
      <c r="M1399" s="80"/>
      <c r="N1399" s="80"/>
      <c r="O1399" s="80"/>
      <c r="P1399" s="80"/>
      <c r="Q1399" s="79"/>
      <c r="R1399" s="79"/>
      <c r="S1399" s="80"/>
      <c r="T1399" s="80"/>
    </row>
    <row r="1400" spans="3:20" ht="22.5" customHeight="1" x14ac:dyDescent="0.25">
      <c r="C1400" s="79"/>
      <c r="D1400" s="80"/>
      <c r="E1400" s="80"/>
      <c r="F1400" s="80"/>
      <c r="G1400" s="81"/>
      <c r="H1400" s="80"/>
      <c r="I1400" s="80"/>
      <c r="J1400" s="80"/>
      <c r="K1400" s="81"/>
      <c r="L1400" s="80"/>
      <c r="M1400" s="80"/>
      <c r="N1400" s="80"/>
      <c r="O1400" s="80"/>
      <c r="P1400" s="80"/>
      <c r="Q1400" s="79"/>
      <c r="R1400" s="79"/>
      <c r="S1400" s="80"/>
      <c r="T1400" s="80"/>
    </row>
    <row r="1401" spans="3:20" ht="22.5" customHeight="1" x14ac:dyDescent="0.25">
      <c r="C1401" s="79"/>
      <c r="D1401" s="80"/>
      <c r="E1401" s="80"/>
      <c r="F1401" s="80"/>
      <c r="G1401" s="81"/>
      <c r="H1401" s="80"/>
      <c r="I1401" s="80"/>
      <c r="J1401" s="80"/>
      <c r="K1401" s="81"/>
      <c r="L1401" s="80"/>
      <c r="M1401" s="80"/>
      <c r="N1401" s="80"/>
      <c r="O1401" s="80"/>
      <c r="P1401" s="80"/>
      <c r="Q1401" s="79"/>
      <c r="R1401" s="79"/>
      <c r="S1401" s="80"/>
      <c r="T1401" s="80"/>
    </row>
    <row r="1402" spans="3:20" ht="22.5" customHeight="1" x14ac:dyDescent="0.25">
      <c r="C1402" s="79"/>
      <c r="D1402" s="80"/>
      <c r="E1402" s="80"/>
      <c r="F1402" s="80"/>
      <c r="G1402" s="81"/>
      <c r="H1402" s="80"/>
      <c r="I1402" s="80"/>
      <c r="J1402" s="80"/>
      <c r="K1402" s="81"/>
      <c r="L1402" s="80"/>
      <c r="M1402" s="80"/>
      <c r="N1402" s="80"/>
      <c r="O1402" s="80"/>
      <c r="P1402" s="80"/>
      <c r="Q1402" s="79"/>
      <c r="R1402" s="79"/>
      <c r="S1402" s="80"/>
      <c r="T1402" s="80"/>
    </row>
    <row r="1403" spans="3:20" ht="22.5" customHeight="1" x14ac:dyDescent="0.25">
      <c r="C1403" s="79"/>
      <c r="D1403" s="80"/>
      <c r="E1403" s="80"/>
      <c r="F1403" s="80"/>
      <c r="G1403" s="81"/>
      <c r="H1403" s="80"/>
      <c r="I1403" s="80"/>
      <c r="J1403" s="80"/>
      <c r="K1403" s="81"/>
      <c r="L1403" s="80"/>
      <c r="M1403" s="80"/>
      <c r="N1403" s="80"/>
      <c r="O1403" s="80"/>
      <c r="P1403" s="80"/>
      <c r="Q1403" s="79"/>
      <c r="R1403" s="79"/>
      <c r="S1403" s="80"/>
      <c r="T1403" s="80"/>
    </row>
    <row r="1404" spans="3:20" ht="22.5" customHeight="1" x14ac:dyDescent="0.25">
      <c r="C1404" s="79"/>
      <c r="D1404" s="80"/>
      <c r="E1404" s="80"/>
      <c r="F1404" s="80"/>
      <c r="G1404" s="81"/>
      <c r="H1404" s="80"/>
      <c r="I1404" s="80"/>
      <c r="J1404" s="80"/>
      <c r="K1404" s="81"/>
      <c r="L1404" s="80"/>
      <c r="M1404" s="80"/>
      <c r="N1404" s="80"/>
      <c r="O1404" s="80"/>
      <c r="P1404" s="80"/>
      <c r="Q1404" s="79"/>
      <c r="R1404" s="79"/>
      <c r="S1404" s="80"/>
      <c r="T1404" s="80"/>
    </row>
    <row r="1405" spans="3:20" ht="22.5" customHeight="1" x14ac:dyDescent="0.25">
      <c r="C1405" s="79"/>
      <c r="D1405" s="80"/>
      <c r="E1405" s="80"/>
      <c r="F1405" s="80"/>
      <c r="G1405" s="81"/>
      <c r="H1405" s="80"/>
      <c r="I1405" s="80"/>
      <c r="J1405" s="80"/>
      <c r="K1405" s="81"/>
      <c r="L1405" s="80"/>
      <c r="M1405" s="80"/>
      <c r="N1405" s="80"/>
      <c r="O1405" s="80"/>
      <c r="P1405" s="80"/>
      <c r="Q1405" s="79"/>
      <c r="R1405" s="79"/>
      <c r="S1405" s="80"/>
      <c r="T1405" s="80"/>
    </row>
    <row r="1406" spans="3:20" ht="22.5" customHeight="1" x14ac:dyDescent="0.25">
      <c r="C1406" s="79"/>
      <c r="D1406" s="80"/>
      <c r="E1406" s="80"/>
      <c r="F1406" s="80"/>
      <c r="G1406" s="81"/>
      <c r="H1406" s="80"/>
      <c r="I1406" s="80"/>
      <c r="J1406" s="80"/>
      <c r="K1406" s="81"/>
      <c r="L1406" s="80"/>
      <c r="M1406" s="80"/>
      <c r="N1406" s="80"/>
      <c r="O1406" s="80"/>
      <c r="P1406" s="80"/>
      <c r="Q1406" s="79"/>
      <c r="R1406" s="79"/>
      <c r="S1406" s="80"/>
      <c r="T1406" s="80"/>
    </row>
    <row r="1407" spans="3:20" ht="22.5" customHeight="1" x14ac:dyDescent="0.25">
      <c r="C1407" s="79"/>
      <c r="D1407" s="80"/>
      <c r="E1407" s="80"/>
      <c r="F1407" s="80"/>
      <c r="G1407" s="81"/>
      <c r="H1407" s="80"/>
      <c r="I1407" s="80"/>
      <c r="J1407" s="80"/>
      <c r="K1407" s="81"/>
      <c r="L1407" s="80"/>
      <c r="M1407" s="80"/>
      <c r="N1407" s="80"/>
      <c r="O1407" s="80"/>
      <c r="P1407" s="80"/>
      <c r="Q1407" s="79"/>
      <c r="R1407" s="79"/>
      <c r="S1407" s="80"/>
      <c r="T1407" s="80"/>
    </row>
    <row r="1408" spans="3:20" ht="22.5" customHeight="1" x14ac:dyDescent="0.25">
      <c r="C1408" s="79"/>
      <c r="D1408" s="80"/>
      <c r="E1408" s="80"/>
      <c r="F1408" s="80"/>
      <c r="G1408" s="81"/>
      <c r="H1408" s="80"/>
      <c r="I1408" s="80"/>
      <c r="J1408" s="80"/>
      <c r="K1408" s="81"/>
      <c r="L1408" s="80"/>
      <c r="M1408" s="80"/>
      <c r="N1408" s="80"/>
      <c r="O1408" s="80"/>
      <c r="P1408" s="80"/>
      <c r="Q1408" s="79"/>
      <c r="R1408" s="79"/>
      <c r="S1408" s="80"/>
      <c r="T1408" s="80"/>
    </row>
    <row r="1409" spans="3:20" ht="22.5" customHeight="1" x14ac:dyDescent="0.25">
      <c r="C1409" s="79"/>
      <c r="D1409" s="80"/>
      <c r="E1409" s="80"/>
      <c r="F1409" s="80"/>
      <c r="G1409" s="81"/>
      <c r="H1409" s="80"/>
      <c r="I1409" s="80"/>
      <c r="J1409" s="80"/>
      <c r="K1409" s="81"/>
      <c r="L1409" s="80"/>
      <c r="M1409" s="80"/>
      <c r="N1409" s="80"/>
      <c r="O1409" s="80"/>
      <c r="P1409" s="80"/>
      <c r="Q1409" s="79"/>
      <c r="R1409" s="79"/>
      <c r="S1409" s="80"/>
      <c r="T1409" s="80"/>
    </row>
    <row r="1410" spans="3:20" ht="22.5" customHeight="1" x14ac:dyDescent="0.25">
      <c r="C1410" s="79"/>
      <c r="D1410" s="80"/>
      <c r="E1410" s="80"/>
      <c r="F1410" s="80"/>
      <c r="G1410" s="81"/>
      <c r="H1410" s="80"/>
      <c r="I1410" s="80"/>
      <c r="J1410" s="80"/>
      <c r="K1410" s="81"/>
      <c r="L1410" s="80"/>
      <c r="M1410" s="80"/>
      <c r="N1410" s="80"/>
      <c r="O1410" s="80"/>
      <c r="P1410" s="80"/>
      <c r="Q1410" s="79"/>
      <c r="R1410" s="79"/>
      <c r="S1410" s="80"/>
      <c r="T1410" s="80"/>
    </row>
    <row r="1411" spans="3:20" ht="22.5" customHeight="1" x14ac:dyDescent="0.25">
      <c r="C1411" s="79"/>
      <c r="D1411" s="80"/>
      <c r="E1411" s="80"/>
      <c r="F1411" s="80"/>
      <c r="G1411" s="81"/>
      <c r="H1411" s="80"/>
      <c r="I1411" s="80"/>
      <c r="J1411" s="80"/>
      <c r="K1411" s="81"/>
      <c r="L1411" s="80"/>
      <c r="M1411" s="80"/>
      <c r="N1411" s="80"/>
      <c r="O1411" s="80"/>
      <c r="P1411" s="80"/>
      <c r="Q1411" s="79"/>
      <c r="R1411" s="79"/>
      <c r="S1411" s="80"/>
      <c r="T1411" s="80"/>
    </row>
    <row r="1412" spans="3:20" ht="22.5" customHeight="1" x14ac:dyDescent="0.25">
      <c r="C1412" s="79"/>
      <c r="D1412" s="80"/>
      <c r="E1412" s="80"/>
      <c r="F1412" s="80"/>
      <c r="G1412" s="81"/>
      <c r="H1412" s="80"/>
      <c r="I1412" s="80"/>
      <c r="J1412" s="80"/>
      <c r="K1412" s="81"/>
      <c r="L1412" s="80"/>
      <c r="M1412" s="80"/>
      <c r="N1412" s="80"/>
      <c r="O1412" s="80"/>
      <c r="P1412" s="80"/>
      <c r="Q1412" s="79"/>
      <c r="R1412" s="79"/>
      <c r="S1412" s="80"/>
      <c r="T1412" s="80"/>
    </row>
    <row r="1413" spans="3:20" ht="22.5" customHeight="1" x14ac:dyDescent="0.25">
      <c r="C1413" s="79"/>
      <c r="D1413" s="80"/>
      <c r="E1413" s="80"/>
      <c r="F1413" s="80"/>
      <c r="G1413" s="81"/>
      <c r="H1413" s="80"/>
      <c r="I1413" s="80"/>
      <c r="J1413" s="80"/>
      <c r="K1413" s="81"/>
      <c r="L1413" s="80"/>
      <c r="M1413" s="80"/>
      <c r="N1413" s="80"/>
      <c r="O1413" s="80"/>
      <c r="P1413" s="80"/>
      <c r="Q1413" s="79"/>
      <c r="R1413" s="79"/>
      <c r="S1413" s="80"/>
      <c r="T1413" s="80"/>
    </row>
    <row r="1414" spans="3:20" ht="22.5" customHeight="1" x14ac:dyDescent="0.25">
      <c r="C1414" s="79"/>
      <c r="D1414" s="80"/>
      <c r="E1414" s="80"/>
      <c r="F1414" s="80"/>
      <c r="G1414" s="81"/>
      <c r="H1414" s="80"/>
      <c r="I1414" s="80"/>
      <c r="J1414" s="80"/>
      <c r="K1414" s="81"/>
      <c r="L1414" s="80"/>
      <c r="M1414" s="80"/>
      <c r="N1414" s="80"/>
      <c r="O1414" s="80"/>
      <c r="P1414" s="80"/>
      <c r="Q1414" s="79"/>
      <c r="R1414" s="79"/>
      <c r="S1414" s="80"/>
      <c r="T1414" s="80"/>
    </row>
    <row r="1415" spans="3:20" ht="22.5" customHeight="1" x14ac:dyDescent="0.25">
      <c r="C1415" s="79"/>
      <c r="D1415" s="80"/>
      <c r="E1415" s="80"/>
      <c r="F1415" s="80"/>
      <c r="G1415" s="81"/>
      <c r="H1415" s="80"/>
      <c r="I1415" s="80"/>
      <c r="J1415" s="80"/>
      <c r="K1415" s="81"/>
      <c r="L1415" s="80"/>
      <c r="M1415" s="80"/>
      <c r="N1415" s="80"/>
      <c r="O1415" s="80"/>
      <c r="P1415" s="80"/>
      <c r="Q1415" s="79"/>
      <c r="R1415" s="79"/>
      <c r="S1415" s="80"/>
      <c r="T1415" s="80"/>
    </row>
    <row r="1416" spans="3:20" ht="22.5" customHeight="1" x14ac:dyDescent="0.25">
      <c r="C1416" s="79"/>
      <c r="D1416" s="80"/>
      <c r="E1416" s="80"/>
      <c r="F1416" s="80"/>
      <c r="G1416" s="81"/>
      <c r="H1416" s="80"/>
      <c r="I1416" s="80"/>
      <c r="J1416" s="80"/>
      <c r="K1416" s="81"/>
      <c r="L1416" s="80"/>
      <c r="M1416" s="80"/>
      <c r="N1416" s="80"/>
      <c r="O1416" s="80"/>
      <c r="P1416" s="80"/>
      <c r="Q1416" s="79"/>
      <c r="R1416" s="79"/>
      <c r="S1416" s="80"/>
      <c r="T1416" s="80"/>
    </row>
    <row r="1417" spans="3:20" ht="22.5" customHeight="1" x14ac:dyDescent="0.25">
      <c r="C1417" s="79"/>
      <c r="D1417" s="80"/>
      <c r="E1417" s="80"/>
      <c r="F1417" s="80"/>
      <c r="G1417" s="81"/>
      <c r="H1417" s="80"/>
      <c r="I1417" s="80"/>
      <c r="J1417" s="80"/>
      <c r="K1417" s="81"/>
      <c r="L1417" s="80"/>
      <c r="M1417" s="80"/>
      <c r="N1417" s="80"/>
      <c r="O1417" s="80"/>
      <c r="P1417" s="80"/>
      <c r="Q1417" s="79"/>
      <c r="R1417" s="79"/>
      <c r="S1417" s="80"/>
      <c r="T1417" s="80"/>
    </row>
    <row r="1418" spans="3:20" ht="22.5" customHeight="1" x14ac:dyDescent="0.25">
      <c r="C1418" s="79"/>
      <c r="D1418" s="80"/>
      <c r="E1418" s="80"/>
      <c r="F1418" s="80"/>
      <c r="G1418" s="81"/>
      <c r="H1418" s="80"/>
      <c r="I1418" s="80"/>
      <c r="J1418" s="80"/>
      <c r="K1418" s="81"/>
      <c r="L1418" s="80"/>
      <c r="M1418" s="80"/>
      <c r="N1418" s="80"/>
      <c r="O1418" s="80"/>
      <c r="P1418" s="80"/>
      <c r="Q1418" s="79"/>
      <c r="R1418" s="79"/>
      <c r="S1418" s="80"/>
      <c r="T1418" s="80"/>
    </row>
    <row r="1419" spans="3:20" ht="22.5" customHeight="1" x14ac:dyDescent="0.25">
      <c r="C1419" s="79"/>
      <c r="D1419" s="80"/>
      <c r="E1419" s="80"/>
      <c r="F1419" s="80"/>
      <c r="G1419" s="81"/>
      <c r="H1419" s="80"/>
      <c r="I1419" s="80"/>
      <c r="J1419" s="80"/>
      <c r="K1419" s="81"/>
      <c r="L1419" s="80"/>
      <c r="M1419" s="80"/>
      <c r="N1419" s="80"/>
      <c r="O1419" s="80"/>
      <c r="P1419" s="80"/>
      <c r="Q1419" s="79"/>
      <c r="R1419" s="79"/>
      <c r="S1419" s="80"/>
      <c r="T1419" s="80"/>
    </row>
    <row r="1420" spans="3:20" ht="22.5" customHeight="1" x14ac:dyDescent="0.25">
      <c r="C1420" s="79"/>
      <c r="D1420" s="80"/>
      <c r="E1420" s="80"/>
      <c r="F1420" s="80"/>
      <c r="G1420" s="81"/>
      <c r="H1420" s="80"/>
      <c r="I1420" s="80"/>
      <c r="J1420" s="80"/>
      <c r="K1420" s="81"/>
      <c r="L1420" s="80"/>
      <c r="M1420" s="80"/>
      <c r="N1420" s="80"/>
      <c r="O1420" s="80"/>
      <c r="P1420" s="80"/>
      <c r="Q1420" s="79"/>
      <c r="R1420" s="79"/>
      <c r="S1420" s="80"/>
      <c r="T1420" s="80"/>
    </row>
    <row r="1421" spans="3:20" ht="22.5" customHeight="1" x14ac:dyDescent="0.25">
      <c r="C1421" s="79"/>
      <c r="D1421" s="80"/>
      <c r="E1421" s="80"/>
      <c r="F1421" s="80"/>
      <c r="G1421" s="81"/>
      <c r="H1421" s="80"/>
      <c r="I1421" s="80"/>
      <c r="J1421" s="80"/>
      <c r="K1421" s="81"/>
      <c r="L1421" s="80"/>
      <c r="M1421" s="80"/>
      <c r="N1421" s="80"/>
      <c r="O1421" s="80"/>
      <c r="P1421" s="80"/>
      <c r="Q1421" s="79"/>
      <c r="R1421" s="79"/>
      <c r="S1421" s="80"/>
      <c r="T1421" s="80"/>
    </row>
    <row r="1422" spans="3:20" ht="22.5" customHeight="1" x14ac:dyDescent="0.25">
      <c r="C1422" s="79"/>
      <c r="D1422" s="80"/>
      <c r="E1422" s="80"/>
      <c r="F1422" s="80"/>
      <c r="G1422" s="81"/>
      <c r="H1422" s="80"/>
      <c r="I1422" s="80"/>
      <c r="J1422" s="80"/>
      <c r="K1422" s="81"/>
      <c r="L1422" s="80"/>
      <c r="M1422" s="80"/>
      <c r="N1422" s="80"/>
      <c r="O1422" s="80"/>
      <c r="P1422" s="80"/>
      <c r="Q1422" s="79"/>
      <c r="R1422" s="79"/>
      <c r="S1422" s="80"/>
      <c r="T1422" s="80"/>
    </row>
    <row r="1423" spans="3:20" ht="22.5" customHeight="1" x14ac:dyDescent="0.25">
      <c r="C1423" s="79"/>
      <c r="D1423" s="80"/>
      <c r="E1423" s="80"/>
      <c r="F1423" s="80"/>
      <c r="G1423" s="81"/>
      <c r="H1423" s="80"/>
      <c r="I1423" s="80"/>
      <c r="J1423" s="80"/>
      <c r="K1423" s="81"/>
      <c r="L1423" s="80"/>
      <c r="M1423" s="80"/>
      <c r="N1423" s="80"/>
      <c r="O1423" s="80"/>
      <c r="P1423" s="80"/>
      <c r="Q1423" s="79"/>
      <c r="R1423" s="79"/>
      <c r="S1423" s="80"/>
      <c r="T1423" s="80"/>
    </row>
    <row r="1424" spans="3:20" ht="22.5" customHeight="1" x14ac:dyDescent="0.25">
      <c r="C1424" s="79"/>
      <c r="D1424" s="80"/>
      <c r="E1424" s="80"/>
      <c r="F1424" s="80"/>
      <c r="G1424" s="81"/>
      <c r="H1424" s="80"/>
      <c r="I1424" s="80"/>
      <c r="J1424" s="80"/>
      <c r="K1424" s="81"/>
      <c r="L1424" s="80"/>
      <c r="M1424" s="80"/>
      <c r="N1424" s="80"/>
      <c r="O1424" s="80"/>
      <c r="P1424" s="80"/>
      <c r="Q1424" s="79"/>
      <c r="R1424" s="79"/>
      <c r="S1424" s="80"/>
      <c r="T1424" s="80"/>
    </row>
    <row r="1425" spans="3:20" ht="22.5" customHeight="1" x14ac:dyDescent="0.25">
      <c r="C1425" s="79"/>
      <c r="D1425" s="80"/>
      <c r="E1425" s="80"/>
      <c r="F1425" s="80"/>
      <c r="G1425" s="81"/>
      <c r="H1425" s="80"/>
      <c r="I1425" s="80"/>
      <c r="J1425" s="80"/>
      <c r="K1425" s="81"/>
      <c r="L1425" s="80"/>
      <c r="M1425" s="80"/>
      <c r="N1425" s="80"/>
      <c r="O1425" s="80"/>
      <c r="P1425" s="80"/>
      <c r="Q1425" s="79"/>
      <c r="R1425" s="79"/>
      <c r="S1425" s="80"/>
      <c r="T1425" s="80"/>
    </row>
    <row r="1426" spans="3:20" ht="22.5" customHeight="1" x14ac:dyDescent="0.25">
      <c r="C1426" s="79"/>
      <c r="D1426" s="80"/>
      <c r="E1426" s="80"/>
      <c r="F1426" s="80"/>
      <c r="G1426" s="81"/>
      <c r="H1426" s="80"/>
      <c r="I1426" s="80"/>
      <c r="J1426" s="80"/>
      <c r="K1426" s="81"/>
      <c r="L1426" s="80"/>
      <c r="M1426" s="80"/>
      <c r="N1426" s="80"/>
      <c r="O1426" s="80"/>
      <c r="P1426" s="80"/>
      <c r="Q1426" s="79"/>
      <c r="R1426" s="79"/>
      <c r="S1426" s="80"/>
      <c r="T1426" s="80"/>
    </row>
    <row r="1427" spans="3:20" ht="22.5" customHeight="1" x14ac:dyDescent="0.25">
      <c r="C1427" s="79"/>
      <c r="D1427" s="80"/>
      <c r="E1427" s="80"/>
      <c r="F1427" s="80"/>
      <c r="G1427" s="81"/>
      <c r="H1427" s="80"/>
      <c r="I1427" s="80"/>
      <c r="J1427" s="80"/>
      <c r="K1427" s="81"/>
      <c r="L1427" s="80"/>
      <c r="M1427" s="80"/>
      <c r="N1427" s="80"/>
      <c r="O1427" s="80"/>
      <c r="P1427" s="80"/>
      <c r="Q1427" s="79"/>
      <c r="R1427" s="79"/>
      <c r="S1427" s="80"/>
      <c r="T1427" s="80"/>
    </row>
    <row r="1428" spans="3:20" ht="22.5" customHeight="1" x14ac:dyDescent="0.25">
      <c r="C1428" s="79"/>
      <c r="D1428" s="80"/>
      <c r="E1428" s="80"/>
      <c r="F1428" s="80"/>
      <c r="G1428" s="81"/>
      <c r="H1428" s="80"/>
      <c r="I1428" s="80"/>
      <c r="J1428" s="80"/>
      <c r="K1428" s="81"/>
      <c r="L1428" s="80"/>
      <c r="M1428" s="80"/>
      <c r="N1428" s="80"/>
      <c r="O1428" s="80"/>
      <c r="P1428" s="80"/>
      <c r="Q1428" s="79"/>
      <c r="R1428" s="79"/>
      <c r="S1428" s="80"/>
      <c r="T1428" s="80"/>
    </row>
    <row r="1429" spans="3:20" ht="22.5" customHeight="1" x14ac:dyDescent="0.25">
      <c r="C1429" s="79"/>
      <c r="D1429" s="80"/>
      <c r="E1429" s="80"/>
      <c r="F1429" s="80"/>
      <c r="G1429" s="81"/>
      <c r="H1429" s="80"/>
      <c r="I1429" s="80"/>
      <c r="J1429" s="80"/>
      <c r="K1429" s="81"/>
      <c r="L1429" s="80"/>
      <c r="M1429" s="80"/>
      <c r="N1429" s="80"/>
      <c r="O1429" s="80"/>
      <c r="P1429" s="80"/>
      <c r="Q1429" s="79"/>
      <c r="R1429" s="79"/>
      <c r="S1429" s="80"/>
      <c r="T1429" s="80"/>
    </row>
    <row r="1430" spans="3:20" ht="22.5" customHeight="1" x14ac:dyDescent="0.25">
      <c r="C1430" s="79"/>
      <c r="D1430" s="80"/>
      <c r="E1430" s="80"/>
      <c r="F1430" s="80"/>
      <c r="G1430" s="81"/>
      <c r="H1430" s="80"/>
      <c r="I1430" s="80"/>
      <c r="J1430" s="80"/>
      <c r="K1430" s="81"/>
      <c r="L1430" s="80"/>
      <c r="M1430" s="80"/>
      <c r="N1430" s="80"/>
      <c r="O1430" s="80"/>
      <c r="P1430" s="80"/>
      <c r="Q1430" s="79"/>
      <c r="R1430" s="79"/>
      <c r="S1430" s="80"/>
      <c r="T1430" s="80"/>
    </row>
    <row r="1431" spans="3:20" ht="22.5" customHeight="1" x14ac:dyDescent="0.25">
      <c r="C1431" s="79"/>
      <c r="D1431" s="80"/>
      <c r="E1431" s="80"/>
      <c r="F1431" s="80"/>
      <c r="G1431" s="81"/>
      <c r="H1431" s="80"/>
      <c r="I1431" s="80"/>
      <c r="J1431" s="80"/>
      <c r="K1431" s="81"/>
      <c r="L1431" s="80"/>
      <c r="M1431" s="80"/>
      <c r="N1431" s="80"/>
      <c r="O1431" s="80"/>
      <c r="P1431" s="80"/>
      <c r="Q1431" s="79"/>
      <c r="R1431" s="79"/>
      <c r="S1431" s="80"/>
      <c r="T1431" s="80"/>
    </row>
    <row r="1432" spans="3:20" ht="22.5" customHeight="1" x14ac:dyDescent="0.25">
      <c r="C1432" s="79"/>
      <c r="D1432" s="80"/>
      <c r="E1432" s="80"/>
      <c r="F1432" s="80"/>
      <c r="G1432" s="81"/>
      <c r="H1432" s="80"/>
      <c r="I1432" s="80"/>
      <c r="J1432" s="80"/>
      <c r="K1432" s="81"/>
      <c r="L1432" s="80"/>
      <c r="M1432" s="80"/>
      <c r="N1432" s="80"/>
      <c r="O1432" s="80"/>
      <c r="P1432" s="80"/>
      <c r="Q1432" s="79"/>
      <c r="R1432" s="79"/>
      <c r="S1432" s="80"/>
      <c r="T1432" s="80"/>
    </row>
    <row r="1433" spans="3:20" ht="22.5" customHeight="1" x14ac:dyDescent="0.25">
      <c r="C1433" s="79"/>
      <c r="D1433" s="80"/>
      <c r="E1433" s="80"/>
      <c r="F1433" s="80"/>
      <c r="G1433" s="81"/>
      <c r="H1433" s="80"/>
      <c r="I1433" s="80"/>
      <c r="J1433" s="80"/>
      <c r="K1433" s="81"/>
      <c r="L1433" s="80"/>
      <c r="M1433" s="80"/>
      <c r="N1433" s="80"/>
      <c r="O1433" s="80"/>
      <c r="P1433" s="80"/>
      <c r="Q1433" s="79"/>
      <c r="R1433" s="79"/>
      <c r="S1433" s="80"/>
      <c r="T1433" s="80"/>
    </row>
    <row r="1434" spans="3:20" ht="22.5" customHeight="1" x14ac:dyDescent="0.25">
      <c r="C1434" s="79"/>
      <c r="D1434" s="80"/>
      <c r="E1434" s="80"/>
      <c r="F1434" s="80"/>
      <c r="G1434" s="81"/>
      <c r="H1434" s="80"/>
      <c r="I1434" s="80"/>
      <c r="J1434" s="80"/>
      <c r="K1434" s="81"/>
      <c r="L1434" s="80"/>
      <c r="M1434" s="80"/>
      <c r="N1434" s="80"/>
      <c r="O1434" s="80"/>
      <c r="P1434" s="80"/>
      <c r="Q1434" s="79"/>
      <c r="R1434" s="79"/>
      <c r="S1434" s="80"/>
      <c r="T1434" s="80"/>
    </row>
    <row r="1435" spans="3:20" ht="22.5" customHeight="1" x14ac:dyDescent="0.25">
      <c r="C1435" s="79"/>
      <c r="D1435" s="80"/>
      <c r="E1435" s="80"/>
      <c r="F1435" s="80"/>
      <c r="G1435" s="81"/>
      <c r="H1435" s="80"/>
      <c r="I1435" s="80"/>
      <c r="J1435" s="80"/>
      <c r="K1435" s="81"/>
      <c r="L1435" s="80"/>
      <c r="M1435" s="80"/>
      <c r="N1435" s="80"/>
      <c r="O1435" s="80"/>
      <c r="P1435" s="80"/>
      <c r="Q1435" s="79"/>
      <c r="R1435" s="79"/>
      <c r="S1435" s="80"/>
      <c r="T1435" s="80"/>
    </row>
    <row r="1436" spans="3:20" ht="22.5" customHeight="1" x14ac:dyDescent="0.25">
      <c r="C1436" s="79"/>
      <c r="D1436" s="80"/>
      <c r="E1436" s="80"/>
      <c r="F1436" s="80"/>
      <c r="G1436" s="81"/>
      <c r="H1436" s="80"/>
      <c r="I1436" s="80"/>
      <c r="J1436" s="80"/>
      <c r="K1436" s="81"/>
      <c r="L1436" s="80"/>
      <c r="M1436" s="80"/>
      <c r="N1436" s="80"/>
      <c r="O1436" s="80"/>
      <c r="P1436" s="80"/>
      <c r="Q1436" s="79"/>
      <c r="R1436" s="79"/>
      <c r="S1436" s="80"/>
      <c r="T1436" s="80"/>
    </row>
    <row r="1437" spans="3:20" ht="22.5" customHeight="1" x14ac:dyDescent="0.25">
      <c r="C1437" s="79"/>
      <c r="D1437" s="80"/>
      <c r="E1437" s="80"/>
      <c r="F1437" s="80"/>
      <c r="G1437" s="81"/>
      <c r="H1437" s="80"/>
      <c r="I1437" s="80"/>
      <c r="J1437" s="80"/>
      <c r="K1437" s="81"/>
      <c r="L1437" s="80"/>
      <c r="M1437" s="80"/>
      <c r="N1437" s="80"/>
      <c r="O1437" s="80"/>
      <c r="P1437" s="80"/>
      <c r="Q1437" s="79"/>
      <c r="R1437" s="79"/>
      <c r="S1437" s="80"/>
      <c r="T1437" s="80"/>
    </row>
    <row r="1438" spans="3:20" ht="22.5" customHeight="1" x14ac:dyDescent="0.25">
      <c r="C1438" s="79"/>
      <c r="D1438" s="80"/>
      <c r="E1438" s="80"/>
      <c r="F1438" s="80"/>
      <c r="G1438" s="81"/>
      <c r="H1438" s="80"/>
      <c r="I1438" s="80"/>
      <c r="J1438" s="80"/>
      <c r="K1438" s="81"/>
      <c r="L1438" s="80"/>
      <c r="M1438" s="80"/>
      <c r="N1438" s="80"/>
      <c r="O1438" s="80"/>
      <c r="P1438" s="80"/>
      <c r="Q1438" s="79"/>
      <c r="R1438" s="79"/>
      <c r="S1438" s="80"/>
      <c r="T1438" s="80"/>
    </row>
    <row r="1439" spans="3:20" ht="22.5" customHeight="1" x14ac:dyDescent="0.25">
      <c r="C1439" s="79"/>
      <c r="D1439" s="80"/>
      <c r="E1439" s="80"/>
      <c r="F1439" s="80"/>
      <c r="G1439" s="81"/>
      <c r="H1439" s="80"/>
      <c r="I1439" s="80"/>
      <c r="J1439" s="80"/>
      <c r="K1439" s="81"/>
      <c r="L1439" s="80"/>
      <c r="M1439" s="80"/>
      <c r="N1439" s="80"/>
      <c r="O1439" s="80"/>
      <c r="P1439" s="80"/>
      <c r="Q1439" s="79"/>
      <c r="R1439" s="79"/>
      <c r="S1439" s="80"/>
      <c r="T1439" s="80"/>
    </row>
    <row r="1440" spans="3:20" ht="22.5" customHeight="1" x14ac:dyDescent="0.25">
      <c r="C1440" s="79"/>
      <c r="D1440" s="80"/>
      <c r="E1440" s="80"/>
      <c r="F1440" s="80"/>
      <c r="G1440" s="81"/>
      <c r="H1440" s="80"/>
      <c r="I1440" s="80"/>
      <c r="J1440" s="80"/>
      <c r="K1440" s="81"/>
      <c r="L1440" s="80"/>
      <c r="M1440" s="80"/>
      <c r="N1440" s="80"/>
      <c r="O1440" s="80"/>
      <c r="P1440" s="80"/>
      <c r="Q1440" s="79"/>
      <c r="R1440" s="79"/>
      <c r="S1440" s="80"/>
      <c r="T1440" s="80"/>
    </row>
    <row r="1441" spans="3:20" ht="22.5" customHeight="1" x14ac:dyDescent="0.25">
      <c r="C1441" s="79"/>
      <c r="D1441" s="80"/>
      <c r="E1441" s="80"/>
      <c r="F1441" s="80"/>
      <c r="G1441" s="81"/>
      <c r="H1441" s="80"/>
      <c r="I1441" s="80"/>
      <c r="J1441" s="80"/>
      <c r="K1441" s="81"/>
      <c r="L1441" s="80"/>
      <c r="M1441" s="80"/>
      <c r="N1441" s="80"/>
      <c r="O1441" s="80"/>
      <c r="P1441" s="80"/>
      <c r="Q1441" s="79"/>
      <c r="R1441" s="79"/>
      <c r="S1441" s="80"/>
      <c r="T1441" s="80"/>
    </row>
    <row r="1442" spans="3:20" ht="22.5" customHeight="1" x14ac:dyDescent="0.25">
      <c r="C1442" s="79"/>
      <c r="D1442" s="80"/>
      <c r="E1442" s="80"/>
      <c r="F1442" s="80"/>
      <c r="G1442" s="81"/>
      <c r="H1442" s="80"/>
      <c r="I1442" s="80"/>
      <c r="J1442" s="80"/>
      <c r="K1442" s="81"/>
      <c r="L1442" s="80"/>
      <c r="M1442" s="80"/>
      <c r="N1442" s="80"/>
      <c r="O1442" s="80"/>
      <c r="P1442" s="80"/>
      <c r="Q1442" s="79"/>
      <c r="R1442" s="79"/>
      <c r="S1442" s="80"/>
      <c r="T1442" s="80"/>
    </row>
    <row r="1443" spans="3:20" ht="22.5" customHeight="1" x14ac:dyDescent="0.25">
      <c r="C1443" s="79"/>
      <c r="D1443" s="80"/>
      <c r="E1443" s="80"/>
      <c r="F1443" s="80"/>
      <c r="G1443" s="81"/>
      <c r="H1443" s="80"/>
      <c r="I1443" s="80"/>
      <c r="J1443" s="80"/>
      <c r="K1443" s="81"/>
      <c r="L1443" s="80"/>
      <c r="M1443" s="80"/>
      <c r="N1443" s="80"/>
      <c r="O1443" s="80"/>
      <c r="P1443" s="80"/>
      <c r="Q1443" s="79"/>
      <c r="R1443" s="79"/>
      <c r="S1443" s="80"/>
      <c r="T1443" s="80"/>
    </row>
    <row r="1444" spans="3:20" ht="22.5" customHeight="1" x14ac:dyDescent="0.25">
      <c r="C1444" s="79"/>
      <c r="D1444" s="80"/>
      <c r="E1444" s="80"/>
      <c r="F1444" s="80"/>
      <c r="G1444" s="81"/>
      <c r="H1444" s="80"/>
      <c r="I1444" s="80"/>
      <c r="J1444" s="80"/>
      <c r="K1444" s="81"/>
      <c r="L1444" s="80"/>
      <c r="M1444" s="80"/>
      <c r="N1444" s="80"/>
      <c r="O1444" s="80"/>
      <c r="P1444" s="80"/>
      <c r="Q1444" s="79"/>
      <c r="R1444" s="79"/>
      <c r="S1444" s="80"/>
      <c r="T1444" s="80"/>
    </row>
    <row r="1445" spans="3:20" ht="22.5" customHeight="1" x14ac:dyDescent="0.25">
      <c r="C1445" s="79"/>
      <c r="D1445" s="80"/>
      <c r="E1445" s="80"/>
      <c r="F1445" s="80"/>
      <c r="G1445" s="81"/>
      <c r="H1445" s="80"/>
      <c r="I1445" s="80"/>
      <c r="J1445" s="80"/>
      <c r="K1445" s="81"/>
      <c r="L1445" s="80"/>
      <c r="M1445" s="80"/>
      <c r="N1445" s="80"/>
      <c r="O1445" s="80"/>
      <c r="P1445" s="80"/>
      <c r="Q1445" s="79"/>
      <c r="R1445" s="79"/>
      <c r="S1445" s="80"/>
      <c r="T1445" s="80"/>
    </row>
    <row r="1446" spans="3:20" ht="22.5" customHeight="1" x14ac:dyDescent="0.25">
      <c r="C1446" s="79"/>
      <c r="D1446" s="80"/>
      <c r="E1446" s="80"/>
      <c r="F1446" s="80"/>
      <c r="G1446" s="81"/>
      <c r="H1446" s="80"/>
      <c r="I1446" s="80"/>
      <c r="J1446" s="80"/>
      <c r="K1446" s="81"/>
      <c r="L1446" s="80"/>
      <c r="M1446" s="80"/>
      <c r="N1446" s="80"/>
      <c r="O1446" s="80"/>
      <c r="P1446" s="80"/>
      <c r="Q1446" s="79"/>
      <c r="R1446" s="79"/>
      <c r="S1446" s="80"/>
      <c r="T1446" s="80"/>
    </row>
    <row r="1447" spans="3:20" ht="22.5" customHeight="1" x14ac:dyDescent="0.25">
      <c r="C1447" s="79"/>
      <c r="D1447" s="80"/>
      <c r="E1447" s="80"/>
      <c r="F1447" s="80"/>
      <c r="G1447" s="81"/>
      <c r="H1447" s="80"/>
      <c r="I1447" s="80"/>
      <c r="J1447" s="80"/>
      <c r="K1447" s="81"/>
      <c r="L1447" s="80"/>
      <c r="M1447" s="80"/>
      <c r="N1447" s="80"/>
      <c r="O1447" s="80"/>
      <c r="P1447" s="80"/>
      <c r="Q1447" s="79"/>
      <c r="R1447" s="79"/>
      <c r="S1447" s="80"/>
      <c r="T1447" s="80"/>
    </row>
    <row r="1448" spans="3:20" ht="22.5" customHeight="1" x14ac:dyDescent="0.25">
      <c r="C1448" s="79"/>
      <c r="D1448" s="80"/>
      <c r="E1448" s="80"/>
      <c r="F1448" s="80"/>
      <c r="G1448" s="81"/>
      <c r="H1448" s="80"/>
      <c r="I1448" s="80"/>
      <c r="J1448" s="80"/>
      <c r="K1448" s="81"/>
      <c r="L1448" s="80"/>
      <c r="M1448" s="80"/>
      <c r="N1448" s="80"/>
      <c r="O1448" s="80"/>
      <c r="P1448" s="80"/>
      <c r="Q1448" s="79"/>
      <c r="R1448" s="79"/>
      <c r="S1448" s="80"/>
      <c r="T1448" s="80"/>
    </row>
    <row r="1449" spans="3:20" ht="22.5" customHeight="1" x14ac:dyDescent="0.25">
      <c r="C1449" s="79"/>
      <c r="D1449" s="80"/>
      <c r="E1449" s="80"/>
      <c r="F1449" s="80"/>
      <c r="G1449" s="81"/>
      <c r="H1449" s="80"/>
      <c r="I1449" s="80"/>
      <c r="J1449" s="80"/>
      <c r="K1449" s="81"/>
      <c r="L1449" s="80"/>
      <c r="M1449" s="80"/>
      <c r="N1449" s="80"/>
      <c r="O1449" s="80"/>
      <c r="P1449" s="80"/>
      <c r="Q1449" s="79"/>
      <c r="R1449" s="79"/>
      <c r="S1449" s="80"/>
      <c r="T1449" s="80"/>
    </row>
    <row r="1450" spans="3:20" ht="22.5" customHeight="1" x14ac:dyDescent="0.25">
      <c r="C1450" s="79"/>
      <c r="D1450" s="80"/>
      <c r="E1450" s="80"/>
      <c r="F1450" s="80"/>
      <c r="G1450" s="81"/>
      <c r="H1450" s="80"/>
      <c r="I1450" s="80"/>
      <c r="J1450" s="80"/>
      <c r="K1450" s="81"/>
      <c r="L1450" s="80"/>
      <c r="M1450" s="80"/>
      <c r="N1450" s="80"/>
      <c r="O1450" s="80"/>
      <c r="P1450" s="80"/>
      <c r="Q1450" s="79"/>
      <c r="R1450" s="79"/>
      <c r="S1450" s="80"/>
      <c r="T1450" s="80"/>
    </row>
    <row r="1451" spans="3:20" ht="22.5" customHeight="1" x14ac:dyDescent="0.25">
      <c r="C1451" s="79"/>
      <c r="D1451" s="80"/>
      <c r="E1451" s="80"/>
      <c r="F1451" s="80"/>
      <c r="G1451" s="81"/>
      <c r="H1451" s="80"/>
      <c r="I1451" s="80"/>
      <c r="J1451" s="80"/>
      <c r="K1451" s="81"/>
      <c r="L1451" s="80"/>
      <c r="M1451" s="80"/>
      <c r="N1451" s="80"/>
      <c r="O1451" s="80"/>
      <c r="P1451" s="80"/>
      <c r="Q1451" s="79"/>
      <c r="R1451" s="79"/>
      <c r="S1451" s="80"/>
      <c r="T1451" s="80"/>
    </row>
    <row r="1452" spans="3:20" ht="22.5" customHeight="1" x14ac:dyDescent="0.25">
      <c r="C1452" s="79"/>
      <c r="D1452" s="80"/>
      <c r="E1452" s="80"/>
      <c r="F1452" s="80"/>
      <c r="G1452" s="81"/>
      <c r="H1452" s="80"/>
      <c r="I1452" s="80"/>
      <c r="J1452" s="80"/>
      <c r="K1452" s="81"/>
      <c r="L1452" s="80"/>
      <c r="M1452" s="80"/>
      <c r="N1452" s="80"/>
      <c r="O1452" s="80"/>
      <c r="P1452" s="80"/>
      <c r="Q1452" s="79"/>
      <c r="R1452" s="79"/>
      <c r="S1452" s="80"/>
      <c r="T1452" s="80"/>
    </row>
    <row r="1453" spans="3:20" ht="22.5" customHeight="1" x14ac:dyDescent="0.25">
      <c r="C1453" s="79"/>
      <c r="D1453" s="80"/>
      <c r="E1453" s="80"/>
      <c r="F1453" s="80"/>
      <c r="G1453" s="81"/>
      <c r="H1453" s="80"/>
      <c r="I1453" s="80"/>
      <c r="J1453" s="80"/>
      <c r="K1453" s="81"/>
      <c r="L1453" s="80"/>
      <c r="M1453" s="80"/>
      <c r="N1453" s="80"/>
      <c r="O1453" s="80"/>
      <c r="P1453" s="80"/>
      <c r="Q1453" s="79"/>
      <c r="R1453" s="79"/>
      <c r="S1453" s="80"/>
      <c r="T1453" s="80"/>
    </row>
    <row r="1454" spans="3:20" ht="22.5" customHeight="1" x14ac:dyDescent="0.25">
      <c r="C1454" s="79"/>
      <c r="D1454" s="80"/>
      <c r="E1454" s="80"/>
      <c r="F1454" s="80"/>
      <c r="G1454" s="81"/>
      <c r="H1454" s="80"/>
      <c r="I1454" s="80"/>
      <c r="J1454" s="80"/>
      <c r="K1454" s="81"/>
      <c r="L1454" s="80"/>
      <c r="M1454" s="80"/>
      <c r="N1454" s="80"/>
      <c r="O1454" s="80"/>
      <c r="P1454" s="80"/>
      <c r="Q1454" s="79"/>
      <c r="R1454" s="79"/>
      <c r="S1454" s="80"/>
      <c r="T1454" s="80"/>
    </row>
    <row r="1455" spans="3:20" ht="22.5" customHeight="1" x14ac:dyDescent="0.25">
      <c r="C1455" s="79"/>
      <c r="D1455" s="80"/>
      <c r="E1455" s="80"/>
      <c r="F1455" s="80"/>
      <c r="G1455" s="81"/>
      <c r="H1455" s="80"/>
      <c r="I1455" s="80"/>
      <c r="J1455" s="80"/>
      <c r="K1455" s="81"/>
      <c r="L1455" s="80"/>
      <c r="M1455" s="80"/>
      <c r="N1455" s="80"/>
      <c r="O1455" s="80"/>
      <c r="P1455" s="80"/>
      <c r="Q1455" s="79"/>
      <c r="R1455" s="79"/>
      <c r="S1455" s="80"/>
      <c r="T1455" s="80"/>
    </row>
    <row r="1456" spans="3:20" ht="22.5" customHeight="1" x14ac:dyDescent="0.25">
      <c r="C1456" s="79"/>
      <c r="D1456" s="80"/>
      <c r="E1456" s="80"/>
      <c r="F1456" s="80"/>
      <c r="G1456" s="81"/>
      <c r="H1456" s="80"/>
      <c r="I1456" s="80"/>
      <c r="J1456" s="80"/>
      <c r="K1456" s="81"/>
      <c r="L1456" s="80"/>
      <c r="M1456" s="80"/>
      <c r="N1456" s="80"/>
      <c r="O1456" s="80"/>
      <c r="P1456" s="80"/>
      <c r="Q1456" s="79"/>
      <c r="R1456" s="79"/>
      <c r="S1456" s="80"/>
      <c r="T1456" s="80"/>
    </row>
    <row r="1457" spans="3:20" ht="22.5" customHeight="1" x14ac:dyDescent="0.25">
      <c r="C1457" s="79"/>
      <c r="D1457" s="80"/>
      <c r="E1457" s="80"/>
      <c r="F1457" s="80"/>
      <c r="G1457" s="81"/>
      <c r="H1457" s="80"/>
      <c r="I1457" s="80"/>
      <c r="J1457" s="80"/>
      <c r="K1457" s="81"/>
      <c r="L1457" s="80"/>
      <c r="M1457" s="80"/>
      <c r="N1457" s="80"/>
      <c r="O1457" s="80"/>
      <c r="P1457" s="80"/>
      <c r="Q1457" s="79"/>
      <c r="R1457" s="79"/>
      <c r="S1457" s="80"/>
      <c r="T1457" s="80"/>
    </row>
    <row r="1458" spans="3:20" ht="22.5" customHeight="1" x14ac:dyDescent="0.25">
      <c r="C1458" s="79"/>
      <c r="D1458" s="80"/>
      <c r="E1458" s="80"/>
      <c r="F1458" s="80"/>
      <c r="G1458" s="81"/>
      <c r="H1458" s="80"/>
      <c r="I1458" s="80"/>
      <c r="J1458" s="80"/>
      <c r="K1458" s="81"/>
      <c r="L1458" s="80"/>
      <c r="M1458" s="80"/>
      <c r="N1458" s="80"/>
      <c r="O1458" s="80"/>
      <c r="P1458" s="80"/>
      <c r="Q1458" s="79"/>
      <c r="R1458" s="79"/>
      <c r="S1458" s="80"/>
      <c r="T1458" s="80"/>
    </row>
    <row r="1459" spans="3:20" ht="22.5" customHeight="1" x14ac:dyDescent="0.25">
      <c r="C1459" s="79"/>
      <c r="D1459" s="80"/>
      <c r="E1459" s="80"/>
      <c r="F1459" s="80"/>
      <c r="G1459" s="81"/>
      <c r="H1459" s="80"/>
      <c r="I1459" s="80"/>
      <c r="J1459" s="80"/>
      <c r="K1459" s="81"/>
      <c r="L1459" s="80"/>
      <c r="M1459" s="80"/>
      <c r="N1459" s="80"/>
      <c r="O1459" s="80"/>
      <c r="P1459" s="80"/>
      <c r="Q1459" s="79"/>
      <c r="R1459" s="79"/>
      <c r="S1459" s="80"/>
      <c r="T1459" s="80"/>
    </row>
    <row r="1460" spans="3:20" ht="22.5" customHeight="1" x14ac:dyDescent="0.25">
      <c r="C1460" s="79"/>
      <c r="D1460" s="80"/>
      <c r="E1460" s="80"/>
      <c r="F1460" s="80"/>
      <c r="G1460" s="81"/>
      <c r="H1460" s="80"/>
      <c r="I1460" s="80"/>
      <c r="J1460" s="80"/>
      <c r="K1460" s="81"/>
      <c r="L1460" s="80"/>
      <c r="M1460" s="80"/>
      <c r="N1460" s="80"/>
      <c r="O1460" s="80"/>
      <c r="P1460" s="80"/>
      <c r="Q1460" s="79"/>
      <c r="R1460" s="79"/>
      <c r="S1460" s="80"/>
      <c r="T1460" s="80"/>
    </row>
    <row r="1461" spans="3:20" ht="22.5" customHeight="1" x14ac:dyDescent="0.25">
      <c r="C1461" s="79"/>
      <c r="D1461" s="80"/>
      <c r="E1461" s="80"/>
      <c r="F1461" s="80"/>
      <c r="G1461" s="81"/>
      <c r="H1461" s="80"/>
      <c r="I1461" s="80"/>
      <c r="J1461" s="80"/>
      <c r="K1461" s="81"/>
      <c r="L1461" s="80"/>
      <c r="M1461" s="80"/>
      <c r="N1461" s="80"/>
      <c r="O1461" s="80"/>
      <c r="P1461" s="80"/>
      <c r="Q1461" s="79"/>
      <c r="R1461" s="79"/>
      <c r="S1461" s="80"/>
      <c r="T1461" s="80"/>
    </row>
    <row r="1462" spans="3:20" ht="22.5" customHeight="1" x14ac:dyDescent="0.25">
      <c r="C1462" s="79"/>
      <c r="D1462" s="80"/>
      <c r="E1462" s="80"/>
      <c r="F1462" s="80"/>
      <c r="G1462" s="81"/>
      <c r="H1462" s="80"/>
      <c r="I1462" s="80"/>
      <c r="J1462" s="80"/>
      <c r="K1462" s="81"/>
      <c r="L1462" s="80"/>
      <c r="M1462" s="80"/>
      <c r="N1462" s="80"/>
      <c r="O1462" s="80"/>
      <c r="P1462" s="80"/>
      <c r="Q1462" s="79"/>
      <c r="R1462" s="79"/>
      <c r="S1462" s="80"/>
      <c r="T1462" s="80"/>
    </row>
    <row r="1463" spans="3:20" ht="22.5" customHeight="1" x14ac:dyDescent="0.25">
      <c r="C1463" s="79"/>
      <c r="D1463" s="80"/>
      <c r="E1463" s="80"/>
      <c r="F1463" s="80"/>
      <c r="G1463" s="81"/>
      <c r="H1463" s="80"/>
      <c r="I1463" s="80"/>
      <c r="J1463" s="80"/>
      <c r="K1463" s="81"/>
      <c r="L1463" s="80"/>
      <c r="M1463" s="80"/>
      <c r="N1463" s="80"/>
      <c r="O1463" s="80"/>
      <c r="P1463" s="80"/>
      <c r="Q1463" s="79"/>
      <c r="R1463" s="79"/>
      <c r="S1463" s="80"/>
      <c r="T1463" s="80"/>
    </row>
    <row r="1464" spans="3:20" ht="22.5" customHeight="1" x14ac:dyDescent="0.25">
      <c r="C1464" s="79"/>
      <c r="D1464" s="80"/>
      <c r="E1464" s="80"/>
      <c r="F1464" s="80"/>
      <c r="G1464" s="81"/>
      <c r="H1464" s="80"/>
      <c r="I1464" s="80"/>
      <c r="J1464" s="80"/>
      <c r="K1464" s="81"/>
      <c r="L1464" s="80"/>
      <c r="M1464" s="80"/>
      <c r="N1464" s="80"/>
      <c r="O1464" s="80"/>
      <c r="P1464" s="80"/>
      <c r="Q1464" s="79"/>
      <c r="R1464" s="79"/>
      <c r="S1464" s="80"/>
      <c r="T1464" s="80"/>
    </row>
    <row r="1465" spans="3:20" ht="22.5" customHeight="1" x14ac:dyDescent="0.25">
      <c r="C1465" s="79"/>
      <c r="D1465" s="80"/>
      <c r="E1465" s="80"/>
      <c r="F1465" s="80"/>
      <c r="G1465" s="81"/>
      <c r="H1465" s="80"/>
      <c r="I1465" s="80"/>
      <c r="J1465" s="80"/>
      <c r="K1465" s="81"/>
      <c r="L1465" s="80"/>
      <c r="M1465" s="80"/>
      <c r="N1465" s="80"/>
      <c r="O1465" s="80"/>
      <c r="P1465" s="80"/>
      <c r="Q1465" s="79"/>
      <c r="R1465" s="79"/>
      <c r="S1465" s="80"/>
      <c r="T1465" s="80"/>
    </row>
    <row r="1466" spans="3:20" ht="22.5" customHeight="1" x14ac:dyDescent="0.25">
      <c r="C1466" s="79"/>
      <c r="D1466" s="80"/>
      <c r="E1466" s="80"/>
      <c r="F1466" s="80"/>
      <c r="G1466" s="81"/>
      <c r="H1466" s="80"/>
      <c r="I1466" s="80"/>
      <c r="J1466" s="80"/>
      <c r="K1466" s="81"/>
      <c r="L1466" s="80"/>
      <c r="M1466" s="80"/>
      <c r="N1466" s="80"/>
      <c r="O1466" s="80"/>
      <c r="P1466" s="80"/>
      <c r="Q1466" s="79"/>
      <c r="R1466" s="79"/>
      <c r="S1466" s="80"/>
      <c r="T1466" s="80"/>
    </row>
    <row r="1467" spans="3:20" ht="22.5" customHeight="1" x14ac:dyDescent="0.25">
      <c r="C1467" s="79"/>
      <c r="D1467" s="80"/>
      <c r="E1467" s="80"/>
      <c r="F1467" s="80"/>
      <c r="G1467" s="81"/>
      <c r="H1467" s="80"/>
      <c r="I1467" s="80"/>
      <c r="J1467" s="80"/>
      <c r="K1467" s="81"/>
      <c r="L1467" s="80"/>
      <c r="M1467" s="80"/>
      <c r="N1467" s="80"/>
      <c r="O1467" s="80"/>
      <c r="P1467" s="80"/>
      <c r="Q1467" s="79"/>
      <c r="R1467" s="79"/>
      <c r="S1467" s="80"/>
      <c r="T1467" s="80"/>
    </row>
    <row r="1468" spans="3:20" ht="22.5" customHeight="1" x14ac:dyDescent="0.25">
      <c r="C1468" s="79"/>
      <c r="D1468" s="80"/>
      <c r="E1468" s="80"/>
      <c r="F1468" s="80"/>
      <c r="G1468" s="81"/>
      <c r="H1468" s="80"/>
      <c r="I1468" s="80"/>
      <c r="J1468" s="80"/>
      <c r="K1468" s="81"/>
      <c r="L1468" s="80"/>
      <c r="M1468" s="80"/>
      <c r="N1468" s="80"/>
      <c r="O1468" s="80"/>
      <c r="P1468" s="80"/>
      <c r="Q1468" s="79"/>
      <c r="R1468" s="79"/>
      <c r="S1468" s="80"/>
      <c r="T1468" s="80"/>
    </row>
    <row r="1469" spans="3:20" ht="22.5" customHeight="1" x14ac:dyDescent="0.25">
      <c r="C1469" s="79"/>
      <c r="D1469" s="80"/>
      <c r="E1469" s="80"/>
      <c r="F1469" s="80"/>
      <c r="G1469" s="81"/>
      <c r="H1469" s="80"/>
      <c r="I1469" s="80"/>
      <c r="J1469" s="80"/>
      <c r="K1469" s="81"/>
      <c r="L1469" s="80"/>
      <c r="M1469" s="80"/>
      <c r="N1469" s="80"/>
      <c r="O1469" s="80"/>
      <c r="P1469" s="80"/>
      <c r="Q1469" s="79"/>
      <c r="R1469" s="79"/>
      <c r="S1469" s="80"/>
      <c r="T1469" s="80"/>
    </row>
    <row r="1470" spans="3:20" ht="22.5" customHeight="1" x14ac:dyDescent="0.25">
      <c r="C1470" s="79"/>
      <c r="D1470" s="80"/>
      <c r="E1470" s="80"/>
      <c r="F1470" s="80"/>
      <c r="G1470" s="81"/>
      <c r="H1470" s="80"/>
      <c r="I1470" s="80"/>
      <c r="J1470" s="80"/>
      <c r="K1470" s="81"/>
      <c r="L1470" s="80"/>
      <c r="M1470" s="80"/>
      <c r="N1470" s="80"/>
      <c r="O1470" s="80"/>
      <c r="P1470" s="80"/>
      <c r="Q1470" s="79"/>
      <c r="R1470" s="79"/>
      <c r="S1470" s="80"/>
      <c r="T1470" s="80"/>
    </row>
    <row r="1471" spans="3:20" ht="22.5" customHeight="1" x14ac:dyDescent="0.25">
      <c r="C1471" s="79"/>
      <c r="D1471" s="80"/>
      <c r="E1471" s="80"/>
      <c r="F1471" s="80"/>
      <c r="G1471" s="81"/>
      <c r="H1471" s="80"/>
      <c r="I1471" s="80"/>
      <c r="J1471" s="80"/>
      <c r="K1471" s="81"/>
      <c r="L1471" s="80"/>
      <c r="M1471" s="80"/>
      <c r="N1471" s="80"/>
      <c r="O1471" s="80"/>
      <c r="P1471" s="80"/>
      <c r="Q1471" s="79"/>
      <c r="R1471" s="79"/>
      <c r="S1471" s="80"/>
      <c r="T1471" s="80"/>
    </row>
    <row r="1472" spans="3:20" ht="22.5" customHeight="1" x14ac:dyDescent="0.25">
      <c r="C1472" s="79"/>
      <c r="D1472" s="80"/>
      <c r="E1472" s="80"/>
      <c r="F1472" s="80"/>
      <c r="G1472" s="81"/>
      <c r="H1472" s="80"/>
      <c r="I1472" s="80"/>
      <c r="J1472" s="80"/>
      <c r="K1472" s="81"/>
      <c r="L1472" s="80"/>
      <c r="M1472" s="80"/>
      <c r="N1472" s="80"/>
      <c r="O1472" s="80"/>
      <c r="P1472" s="80"/>
      <c r="Q1472" s="79"/>
      <c r="R1472" s="79"/>
      <c r="S1472" s="80"/>
      <c r="T1472" s="80"/>
    </row>
    <row r="1473" spans="3:20" ht="22.5" customHeight="1" x14ac:dyDescent="0.25">
      <c r="C1473" s="79"/>
      <c r="D1473" s="80"/>
      <c r="E1473" s="80"/>
      <c r="F1473" s="80"/>
      <c r="G1473" s="81"/>
      <c r="H1473" s="80"/>
      <c r="I1473" s="80"/>
      <c r="J1473" s="80"/>
      <c r="K1473" s="81"/>
      <c r="L1473" s="80"/>
      <c r="M1473" s="80"/>
      <c r="N1473" s="80"/>
      <c r="O1473" s="80"/>
      <c r="P1473" s="80"/>
      <c r="Q1473" s="79"/>
      <c r="R1473" s="79"/>
      <c r="S1473" s="80"/>
      <c r="T1473" s="80"/>
    </row>
    <row r="1474" spans="3:20" ht="22.5" customHeight="1" x14ac:dyDescent="0.25">
      <c r="C1474" s="79"/>
      <c r="D1474" s="80"/>
      <c r="E1474" s="80"/>
      <c r="F1474" s="80"/>
      <c r="G1474" s="81"/>
      <c r="H1474" s="80"/>
      <c r="I1474" s="80"/>
      <c r="J1474" s="80"/>
      <c r="K1474" s="81"/>
      <c r="L1474" s="80"/>
      <c r="M1474" s="80"/>
      <c r="N1474" s="80"/>
      <c r="O1474" s="80"/>
      <c r="P1474" s="80"/>
      <c r="Q1474" s="79"/>
      <c r="R1474" s="79"/>
      <c r="S1474" s="80"/>
      <c r="T1474" s="80"/>
    </row>
    <row r="1475" spans="3:20" ht="22.5" customHeight="1" x14ac:dyDescent="0.25">
      <c r="C1475" s="79"/>
      <c r="D1475" s="80"/>
      <c r="E1475" s="80"/>
      <c r="F1475" s="80"/>
      <c r="G1475" s="81"/>
      <c r="H1475" s="80"/>
      <c r="I1475" s="80"/>
      <c r="J1475" s="80"/>
      <c r="K1475" s="81"/>
      <c r="L1475" s="80"/>
      <c r="M1475" s="80"/>
      <c r="N1475" s="80"/>
      <c r="O1475" s="80"/>
      <c r="P1475" s="80"/>
      <c r="Q1475" s="79"/>
      <c r="R1475" s="79"/>
      <c r="S1475" s="80"/>
      <c r="T1475" s="80"/>
    </row>
    <row r="1476" spans="3:20" ht="22.5" customHeight="1" x14ac:dyDescent="0.25">
      <c r="C1476" s="79"/>
      <c r="D1476" s="80"/>
      <c r="E1476" s="80"/>
      <c r="F1476" s="80"/>
      <c r="G1476" s="81"/>
      <c r="H1476" s="80"/>
      <c r="I1476" s="80"/>
      <c r="J1476" s="80"/>
      <c r="K1476" s="81"/>
      <c r="L1476" s="80"/>
      <c r="M1476" s="80"/>
      <c r="N1476" s="80"/>
      <c r="O1476" s="80"/>
      <c r="P1476" s="80"/>
      <c r="Q1476" s="79"/>
      <c r="R1476" s="79"/>
      <c r="S1476" s="80"/>
      <c r="T1476" s="80"/>
    </row>
    <row r="1477" spans="3:20" ht="22.5" customHeight="1" x14ac:dyDescent="0.25">
      <c r="C1477" s="79"/>
      <c r="D1477" s="80"/>
      <c r="E1477" s="80"/>
      <c r="F1477" s="80"/>
      <c r="G1477" s="81"/>
      <c r="H1477" s="80"/>
      <c r="I1477" s="80"/>
      <c r="J1477" s="80"/>
      <c r="K1477" s="81"/>
      <c r="L1477" s="80"/>
      <c r="M1477" s="80"/>
      <c r="N1477" s="80"/>
      <c r="O1477" s="80"/>
      <c r="P1477" s="80"/>
      <c r="Q1477" s="79"/>
      <c r="R1477" s="79"/>
      <c r="S1477" s="80"/>
      <c r="T1477" s="80"/>
    </row>
    <row r="1478" spans="3:20" ht="22.5" customHeight="1" x14ac:dyDescent="0.25">
      <c r="C1478" s="79"/>
      <c r="D1478" s="80"/>
      <c r="E1478" s="80"/>
      <c r="F1478" s="80"/>
      <c r="G1478" s="81"/>
      <c r="H1478" s="80"/>
      <c r="I1478" s="80"/>
      <c r="J1478" s="80"/>
      <c r="K1478" s="81"/>
      <c r="L1478" s="80"/>
      <c r="M1478" s="80"/>
      <c r="N1478" s="80"/>
      <c r="O1478" s="80"/>
      <c r="P1478" s="80"/>
      <c r="Q1478" s="79"/>
      <c r="R1478" s="79"/>
      <c r="S1478" s="80"/>
      <c r="T1478" s="80"/>
    </row>
    <row r="1479" spans="3:20" ht="22.5" customHeight="1" x14ac:dyDescent="0.25">
      <c r="C1479" s="79"/>
      <c r="D1479" s="80"/>
      <c r="E1479" s="80"/>
      <c r="F1479" s="80"/>
      <c r="G1479" s="81"/>
      <c r="H1479" s="80"/>
      <c r="I1479" s="80"/>
      <c r="J1479" s="80"/>
      <c r="K1479" s="81"/>
      <c r="L1479" s="80"/>
      <c r="M1479" s="80"/>
      <c r="N1479" s="80"/>
      <c r="O1479" s="80"/>
      <c r="P1479" s="80"/>
      <c r="Q1479" s="79"/>
      <c r="R1479" s="79"/>
      <c r="S1479" s="80"/>
      <c r="T1479" s="80"/>
    </row>
    <row r="1480" spans="3:20" ht="22.5" customHeight="1" x14ac:dyDescent="0.25">
      <c r="C1480" s="79"/>
      <c r="D1480" s="80"/>
      <c r="E1480" s="80"/>
      <c r="F1480" s="80"/>
      <c r="G1480" s="81"/>
      <c r="H1480" s="80"/>
      <c r="I1480" s="80"/>
      <c r="J1480" s="80"/>
      <c r="K1480" s="81"/>
      <c r="L1480" s="80"/>
      <c r="M1480" s="80"/>
      <c r="N1480" s="80"/>
      <c r="O1480" s="80"/>
      <c r="P1480" s="80"/>
      <c r="Q1480" s="79"/>
      <c r="R1480" s="79"/>
      <c r="S1480" s="80"/>
      <c r="T1480" s="80"/>
    </row>
    <row r="1481" spans="3:20" ht="22.5" customHeight="1" x14ac:dyDescent="0.25">
      <c r="C1481" s="79"/>
      <c r="D1481" s="80"/>
      <c r="E1481" s="80"/>
      <c r="F1481" s="80"/>
      <c r="G1481" s="81"/>
      <c r="H1481" s="80"/>
      <c r="I1481" s="80"/>
      <c r="J1481" s="80"/>
      <c r="K1481" s="81"/>
      <c r="L1481" s="80"/>
      <c r="M1481" s="80"/>
      <c r="N1481" s="80"/>
      <c r="O1481" s="80"/>
      <c r="P1481" s="80"/>
      <c r="Q1481" s="79"/>
      <c r="R1481" s="79"/>
      <c r="S1481" s="80"/>
      <c r="T1481" s="80"/>
    </row>
    <row r="1482" spans="3:20" ht="22.5" customHeight="1" x14ac:dyDescent="0.25">
      <c r="C1482" s="79"/>
      <c r="D1482" s="80"/>
      <c r="E1482" s="80"/>
      <c r="F1482" s="80"/>
      <c r="G1482" s="81"/>
      <c r="H1482" s="80"/>
      <c r="I1482" s="80"/>
      <c r="J1482" s="80"/>
      <c r="K1482" s="81"/>
      <c r="L1482" s="80"/>
      <c r="M1482" s="80"/>
      <c r="N1482" s="80"/>
      <c r="O1482" s="80"/>
      <c r="P1482" s="80"/>
      <c r="Q1482" s="79"/>
      <c r="R1482" s="79"/>
      <c r="S1482" s="80"/>
      <c r="T1482" s="80"/>
    </row>
    <row r="1483" spans="3:20" ht="22.5" customHeight="1" x14ac:dyDescent="0.25">
      <c r="C1483" s="79"/>
      <c r="D1483" s="80"/>
      <c r="E1483" s="80"/>
      <c r="F1483" s="80"/>
      <c r="G1483" s="81"/>
      <c r="H1483" s="80"/>
      <c r="I1483" s="80"/>
      <c r="J1483" s="80"/>
      <c r="K1483" s="81"/>
      <c r="L1483" s="80"/>
      <c r="M1483" s="80"/>
      <c r="N1483" s="80"/>
      <c r="O1483" s="80"/>
      <c r="P1483" s="80"/>
      <c r="Q1483" s="79"/>
      <c r="R1483" s="79"/>
      <c r="S1483" s="80"/>
      <c r="T1483" s="80"/>
    </row>
    <row r="1484" spans="3:20" ht="22.5" customHeight="1" x14ac:dyDescent="0.25">
      <c r="C1484" s="79"/>
      <c r="D1484" s="80"/>
      <c r="E1484" s="80"/>
      <c r="F1484" s="80"/>
      <c r="G1484" s="81"/>
      <c r="H1484" s="80"/>
      <c r="I1484" s="80"/>
      <c r="J1484" s="80"/>
      <c r="K1484" s="81"/>
      <c r="L1484" s="80"/>
      <c r="M1484" s="80"/>
      <c r="N1484" s="80"/>
      <c r="O1484" s="80"/>
      <c r="P1484" s="80"/>
      <c r="Q1484" s="79"/>
      <c r="R1484" s="79"/>
      <c r="S1484" s="80"/>
      <c r="T1484" s="80"/>
    </row>
    <row r="1485" spans="3:20" ht="22.5" customHeight="1" x14ac:dyDescent="0.25">
      <c r="C1485" s="79"/>
      <c r="D1485" s="80"/>
      <c r="E1485" s="80"/>
      <c r="F1485" s="80"/>
      <c r="G1485" s="81"/>
      <c r="H1485" s="80"/>
      <c r="I1485" s="80"/>
      <c r="J1485" s="80"/>
      <c r="K1485" s="81"/>
      <c r="L1485" s="80"/>
      <c r="M1485" s="80"/>
      <c r="N1485" s="80"/>
      <c r="O1485" s="80"/>
      <c r="P1485" s="80"/>
      <c r="Q1485" s="79"/>
      <c r="R1485" s="79"/>
      <c r="S1485" s="80"/>
      <c r="T1485" s="80"/>
    </row>
    <row r="1486" spans="3:20" ht="22.5" customHeight="1" x14ac:dyDescent="0.25">
      <c r="C1486" s="79"/>
      <c r="D1486" s="80"/>
      <c r="E1486" s="80"/>
      <c r="F1486" s="80"/>
      <c r="G1486" s="81"/>
      <c r="H1486" s="80"/>
      <c r="I1486" s="80"/>
      <c r="J1486" s="80"/>
      <c r="K1486" s="81"/>
      <c r="L1486" s="80"/>
      <c r="M1486" s="80"/>
      <c r="N1486" s="80"/>
      <c r="O1486" s="80"/>
      <c r="P1486" s="80"/>
      <c r="Q1486" s="79"/>
      <c r="R1486" s="79"/>
      <c r="S1486" s="80"/>
      <c r="T1486" s="80"/>
    </row>
    <row r="1487" spans="3:20" ht="22.5" customHeight="1" x14ac:dyDescent="0.25">
      <c r="C1487" s="79"/>
      <c r="D1487" s="80"/>
      <c r="E1487" s="80"/>
      <c r="F1487" s="80"/>
      <c r="G1487" s="81"/>
      <c r="H1487" s="80"/>
      <c r="I1487" s="80"/>
      <c r="J1487" s="80"/>
      <c r="K1487" s="81"/>
      <c r="L1487" s="80"/>
      <c r="M1487" s="80"/>
      <c r="N1487" s="80"/>
      <c r="O1487" s="80"/>
      <c r="P1487" s="80"/>
      <c r="Q1487" s="79"/>
      <c r="R1487" s="79"/>
      <c r="S1487" s="80"/>
      <c r="T1487" s="80"/>
    </row>
    <row r="1488" spans="3:20" ht="22.5" customHeight="1" x14ac:dyDescent="0.25">
      <c r="C1488" s="79"/>
      <c r="D1488" s="80"/>
      <c r="E1488" s="80"/>
      <c r="F1488" s="80"/>
      <c r="G1488" s="81"/>
      <c r="H1488" s="80"/>
      <c r="I1488" s="80"/>
      <c r="J1488" s="80"/>
      <c r="K1488" s="81"/>
      <c r="L1488" s="80"/>
      <c r="M1488" s="80"/>
      <c r="N1488" s="80"/>
      <c r="O1488" s="80"/>
      <c r="P1488" s="80"/>
      <c r="Q1488" s="79"/>
      <c r="R1488" s="79"/>
      <c r="S1488" s="80"/>
      <c r="T1488" s="80"/>
    </row>
    <row r="1489" spans="3:20" ht="22.5" customHeight="1" x14ac:dyDescent="0.25">
      <c r="C1489" s="79"/>
      <c r="D1489" s="80"/>
      <c r="E1489" s="80"/>
      <c r="F1489" s="80"/>
      <c r="G1489" s="81"/>
      <c r="H1489" s="80"/>
      <c r="I1489" s="80"/>
      <c r="J1489" s="80"/>
      <c r="K1489" s="81"/>
      <c r="L1489" s="80"/>
      <c r="M1489" s="80"/>
      <c r="N1489" s="80"/>
      <c r="O1489" s="80"/>
      <c r="P1489" s="80"/>
      <c r="Q1489" s="79"/>
      <c r="R1489" s="79"/>
      <c r="S1489" s="80"/>
      <c r="T1489" s="80"/>
    </row>
    <row r="1490" spans="3:20" ht="22.5" customHeight="1" x14ac:dyDescent="0.25">
      <c r="C1490" s="79"/>
      <c r="D1490" s="80"/>
      <c r="E1490" s="80"/>
      <c r="F1490" s="80"/>
      <c r="G1490" s="81"/>
      <c r="H1490" s="80"/>
      <c r="I1490" s="80"/>
      <c r="J1490" s="80"/>
      <c r="K1490" s="81"/>
      <c r="L1490" s="80"/>
      <c r="M1490" s="80"/>
      <c r="N1490" s="80"/>
      <c r="O1490" s="80"/>
      <c r="P1490" s="80"/>
      <c r="Q1490" s="79"/>
      <c r="R1490" s="79"/>
      <c r="S1490" s="80"/>
      <c r="T1490" s="80"/>
    </row>
    <row r="1491" spans="3:20" ht="22.5" customHeight="1" x14ac:dyDescent="0.25">
      <c r="C1491" s="79"/>
      <c r="D1491" s="80"/>
      <c r="E1491" s="80"/>
      <c r="F1491" s="80"/>
      <c r="G1491" s="81"/>
      <c r="H1491" s="80"/>
      <c r="I1491" s="80"/>
      <c r="J1491" s="80"/>
      <c r="K1491" s="81"/>
      <c r="L1491" s="80"/>
      <c r="M1491" s="80"/>
      <c r="N1491" s="80"/>
      <c r="O1491" s="80"/>
      <c r="P1491" s="80"/>
      <c r="Q1491" s="79"/>
      <c r="R1491" s="79"/>
      <c r="S1491" s="80"/>
      <c r="T1491" s="80"/>
    </row>
    <row r="1492" spans="3:20" ht="22.5" customHeight="1" x14ac:dyDescent="0.25">
      <c r="C1492" s="79"/>
      <c r="D1492" s="80"/>
      <c r="E1492" s="80"/>
      <c r="F1492" s="80"/>
      <c r="G1492" s="81"/>
      <c r="H1492" s="80"/>
      <c r="I1492" s="80"/>
      <c r="J1492" s="80"/>
      <c r="K1492" s="81"/>
      <c r="L1492" s="80"/>
      <c r="M1492" s="80"/>
      <c r="N1492" s="80"/>
      <c r="O1492" s="80"/>
      <c r="P1492" s="80"/>
      <c r="Q1492" s="79"/>
      <c r="R1492" s="79"/>
      <c r="S1492" s="80"/>
      <c r="T1492" s="80"/>
    </row>
    <row r="1493" spans="3:20" ht="22.5" customHeight="1" x14ac:dyDescent="0.25">
      <c r="C1493" s="79"/>
      <c r="D1493" s="80"/>
      <c r="E1493" s="80"/>
      <c r="F1493" s="80"/>
      <c r="G1493" s="81"/>
      <c r="H1493" s="80"/>
      <c r="I1493" s="80"/>
      <c r="J1493" s="80"/>
      <c r="K1493" s="81"/>
      <c r="L1493" s="80"/>
      <c r="M1493" s="80"/>
      <c r="N1493" s="80"/>
      <c r="O1493" s="80"/>
      <c r="P1493" s="80"/>
      <c r="Q1493" s="79"/>
      <c r="R1493" s="79"/>
      <c r="S1493" s="80"/>
      <c r="T1493" s="80"/>
    </row>
    <row r="1494" spans="3:20" ht="22.5" customHeight="1" x14ac:dyDescent="0.25">
      <c r="C1494" s="79"/>
      <c r="D1494" s="80"/>
      <c r="E1494" s="80"/>
      <c r="F1494" s="80"/>
      <c r="G1494" s="81"/>
      <c r="H1494" s="80"/>
      <c r="I1494" s="80"/>
      <c r="J1494" s="80"/>
      <c r="K1494" s="81"/>
      <c r="L1494" s="80"/>
      <c r="M1494" s="80"/>
      <c r="N1494" s="80"/>
      <c r="O1494" s="80"/>
      <c r="P1494" s="80"/>
      <c r="Q1494" s="79"/>
      <c r="R1494" s="79"/>
      <c r="S1494" s="80"/>
      <c r="T1494" s="80"/>
    </row>
    <row r="1495" spans="3:20" ht="22.5" customHeight="1" x14ac:dyDescent="0.25">
      <c r="C1495" s="79"/>
      <c r="D1495" s="80"/>
      <c r="E1495" s="80"/>
      <c r="F1495" s="80"/>
      <c r="G1495" s="81"/>
      <c r="H1495" s="80"/>
      <c r="I1495" s="80"/>
      <c r="J1495" s="80"/>
      <c r="K1495" s="81"/>
      <c r="L1495" s="80"/>
      <c r="M1495" s="80"/>
      <c r="N1495" s="80"/>
      <c r="O1495" s="80"/>
      <c r="P1495" s="80"/>
      <c r="Q1495" s="79"/>
      <c r="R1495" s="79"/>
      <c r="S1495" s="80"/>
      <c r="T1495" s="80"/>
    </row>
    <row r="1496" spans="3:20" ht="22.5" customHeight="1" x14ac:dyDescent="0.25">
      <c r="C1496" s="79"/>
      <c r="D1496" s="80"/>
      <c r="E1496" s="80"/>
      <c r="F1496" s="80"/>
      <c r="G1496" s="81"/>
      <c r="H1496" s="80"/>
      <c r="I1496" s="80"/>
      <c r="J1496" s="80"/>
      <c r="K1496" s="81"/>
      <c r="L1496" s="80"/>
      <c r="M1496" s="80"/>
      <c r="N1496" s="80"/>
      <c r="O1496" s="80"/>
      <c r="P1496" s="80"/>
      <c r="Q1496" s="79"/>
      <c r="R1496" s="79"/>
      <c r="S1496" s="80"/>
      <c r="T1496" s="80"/>
    </row>
    <row r="1497" spans="3:20" ht="22.5" customHeight="1" x14ac:dyDescent="0.25">
      <c r="C1497" s="79"/>
      <c r="D1497" s="80"/>
      <c r="E1497" s="80"/>
      <c r="F1497" s="80"/>
      <c r="G1497" s="81"/>
      <c r="H1497" s="80"/>
      <c r="I1497" s="80"/>
      <c r="J1497" s="80"/>
      <c r="K1497" s="81"/>
      <c r="L1497" s="80"/>
      <c r="M1497" s="80"/>
      <c r="N1497" s="80"/>
      <c r="O1497" s="80"/>
      <c r="P1497" s="80"/>
      <c r="Q1497" s="79"/>
      <c r="R1497" s="79"/>
      <c r="S1497" s="80"/>
      <c r="T1497" s="80"/>
    </row>
    <row r="1498" spans="3:20" ht="22.5" customHeight="1" x14ac:dyDescent="0.25">
      <c r="C1498" s="79"/>
      <c r="D1498" s="80"/>
      <c r="E1498" s="80"/>
      <c r="F1498" s="80"/>
      <c r="G1498" s="81"/>
      <c r="H1498" s="80"/>
      <c r="I1498" s="80"/>
      <c r="J1498" s="80"/>
      <c r="K1498" s="81"/>
      <c r="L1498" s="80"/>
      <c r="M1498" s="80"/>
      <c r="N1498" s="80"/>
      <c r="O1498" s="80"/>
      <c r="P1498" s="80"/>
      <c r="Q1498" s="79"/>
      <c r="R1498" s="79"/>
      <c r="S1498" s="80"/>
      <c r="T1498" s="80"/>
    </row>
    <row r="1499" spans="3:20" ht="22.5" customHeight="1" x14ac:dyDescent="0.25">
      <c r="C1499" s="79"/>
      <c r="D1499" s="80"/>
      <c r="E1499" s="80"/>
      <c r="F1499" s="80"/>
      <c r="G1499" s="81"/>
      <c r="H1499" s="80"/>
      <c r="I1499" s="80"/>
      <c r="J1499" s="80"/>
      <c r="K1499" s="81"/>
      <c r="L1499" s="80"/>
      <c r="M1499" s="80"/>
      <c r="N1499" s="80"/>
      <c r="O1499" s="80"/>
      <c r="P1499" s="80"/>
      <c r="Q1499" s="79"/>
      <c r="R1499" s="79"/>
      <c r="S1499" s="80"/>
      <c r="T1499" s="80"/>
    </row>
    <row r="1500" spans="3:20" ht="22.5" customHeight="1" x14ac:dyDescent="0.25">
      <c r="C1500" s="79"/>
      <c r="D1500" s="80"/>
      <c r="E1500" s="80"/>
      <c r="F1500" s="80"/>
      <c r="G1500" s="81"/>
      <c r="H1500" s="80"/>
      <c r="I1500" s="80"/>
      <c r="J1500" s="80"/>
      <c r="K1500" s="81"/>
      <c r="L1500" s="80"/>
      <c r="M1500" s="80"/>
      <c r="N1500" s="80"/>
      <c r="O1500" s="80"/>
      <c r="P1500" s="80"/>
      <c r="Q1500" s="79"/>
      <c r="R1500" s="79"/>
      <c r="S1500" s="80"/>
      <c r="T1500" s="80"/>
    </row>
    <row r="1501" spans="3:20" ht="22.5" customHeight="1" x14ac:dyDescent="0.25">
      <c r="C1501" s="79"/>
      <c r="D1501" s="80"/>
      <c r="E1501" s="80"/>
      <c r="F1501" s="80"/>
      <c r="G1501" s="81"/>
      <c r="H1501" s="80"/>
      <c r="I1501" s="80"/>
      <c r="J1501" s="80"/>
      <c r="K1501" s="81"/>
      <c r="L1501" s="80"/>
      <c r="M1501" s="80"/>
      <c r="N1501" s="80"/>
      <c r="O1501" s="80"/>
      <c r="P1501" s="80"/>
      <c r="Q1501" s="79"/>
      <c r="R1501" s="79"/>
      <c r="S1501" s="80"/>
      <c r="T1501" s="80"/>
    </row>
    <row r="1502" spans="3:20" ht="22.5" customHeight="1" x14ac:dyDescent="0.25">
      <c r="C1502" s="79"/>
      <c r="D1502" s="80"/>
      <c r="E1502" s="80"/>
      <c r="F1502" s="80"/>
      <c r="G1502" s="81"/>
      <c r="H1502" s="80"/>
      <c r="I1502" s="80"/>
      <c r="J1502" s="80"/>
      <c r="K1502" s="81"/>
      <c r="L1502" s="80"/>
      <c r="M1502" s="80"/>
      <c r="N1502" s="80"/>
      <c r="O1502" s="80"/>
      <c r="P1502" s="80"/>
      <c r="Q1502" s="79"/>
      <c r="R1502" s="79"/>
      <c r="S1502" s="80"/>
      <c r="T1502" s="80"/>
    </row>
    <row r="1503" spans="3:20" ht="22.5" customHeight="1" x14ac:dyDescent="0.25">
      <c r="C1503" s="79"/>
      <c r="D1503" s="80"/>
      <c r="E1503" s="80"/>
      <c r="F1503" s="80"/>
      <c r="G1503" s="81"/>
      <c r="H1503" s="80"/>
      <c r="I1503" s="80"/>
      <c r="J1503" s="80"/>
      <c r="K1503" s="81"/>
      <c r="L1503" s="80"/>
      <c r="M1503" s="80"/>
      <c r="N1503" s="80"/>
      <c r="O1503" s="80"/>
      <c r="P1503" s="80"/>
      <c r="Q1503" s="79"/>
      <c r="R1503" s="79"/>
      <c r="S1503" s="80"/>
      <c r="T1503" s="80"/>
    </row>
    <row r="1504" spans="3:20" ht="22.5" customHeight="1" x14ac:dyDescent="0.25">
      <c r="C1504" s="79"/>
      <c r="D1504" s="80"/>
      <c r="E1504" s="80"/>
      <c r="F1504" s="80"/>
      <c r="G1504" s="81"/>
      <c r="H1504" s="80"/>
      <c r="I1504" s="80"/>
      <c r="J1504" s="80"/>
      <c r="K1504" s="81"/>
      <c r="L1504" s="80"/>
      <c r="M1504" s="80"/>
      <c r="N1504" s="80"/>
      <c r="O1504" s="80"/>
      <c r="P1504" s="80"/>
      <c r="Q1504" s="79"/>
      <c r="R1504" s="79"/>
      <c r="S1504" s="80"/>
      <c r="T1504" s="80"/>
    </row>
    <row r="1505" spans="3:20" ht="22.5" customHeight="1" x14ac:dyDescent="0.25">
      <c r="C1505" s="79"/>
      <c r="D1505" s="80"/>
      <c r="E1505" s="80"/>
      <c r="F1505" s="80"/>
      <c r="G1505" s="81"/>
      <c r="H1505" s="80"/>
      <c r="I1505" s="80"/>
      <c r="J1505" s="80"/>
      <c r="K1505" s="81"/>
      <c r="L1505" s="80"/>
      <c r="M1505" s="80"/>
      <c r="N1505" s="80"/>
      <c r="O1505" s="80"/>
      <c r="P1505" s="80"/>
      <c r="Q1505" s="79"/>
      <c r="R1505" s="79"/>
      <c r="S1505" s="80"/>
      <c r="T1505" s="80"/>
    </row>
    <row r="1506" spans="3:20" ht="22.5" customHeight="1" x14ac:dyDescent="0.25">
      <c r="C1506" s="79"/>
      <c r="D1506" s="80"/>
      <c r="E1506" s="80"/>
      <c r="F1506" s="80"/>
      <c r="G1506" s="81"/>
      <c r="H1506" s="80"/>
      <c r="I1506" s="80"/>
      <c r="J1506" s="80"/>
      <c r="K1506" s="81"/>
      <c r="L1506" s="80"/>
      <c r="M1506" s="80"/>
      <c r="N1506" s="80"/>
      <c r="O1506" s="80"/>
      <c r="P1506" s="80"/>
      <c r="Q1506" s="79"/>
      <c r="R1506" s="79"/>
      <c r="S1506" s="80"/>
      <c r="T1506" s="80"/>
    </row>
    <row r="1507" spans="3:20" ht="22.5" customHeight="1" x14ac:dyDescent="0.25">
      <c r="C1507" s="79"/>
      <c r="D1507" s="80"/>
      <c r="E1507" s="80"/>
      <c r="F1507" s="80"/>
      <c r="G1507" s="81"/>
      <c r="H1507" s="80"/>
      <c r="I1507" s="80"/>
      <c r="J1507" s="80"/>
      <c r="K1507" s="81"/>
      <c r="L1507" s="80"/>
      <c r="M1507" s="80"/>
      <c r="N1507" s="80"/>
      <c r="O1507" s="80"/>
      <c r="P1507" s="80"/>
      <c r="Q1507" s="79"/>
      <c r="R1507" s="79"/>
      <c r="S1507" s="80"/>
      <c r="T1507" s="80"/>
    </row>
    <row r="1508" spans="3:20" ht="22.5" customHeight="1" x14ac:dyDescent="0.25">
      <c r="C1508" s="79"/>
      <c r="D1508" s="80"/>
      <c r="E1508" s="80"/>
      <c r="F1508" s="80"/>
      <c r="G1508" s="81"/>
      <c r="H1508" s="80"/>
      <c r="I1508" s="80"/>
      <c r="J1508" s="80"/>
      <c r="K1508" s="81"/>
      <c r="L1508" s="80"/>
      <c r="M1508" s="80"/>
      <c r="N1508" s="80"/>
      <c r="O1508" s="80"/>
      <c r="P1508" s="80"/>
      <c r="Q1508" s="79"/>
      <c r="R1508" s="79"/>
      <c r="S1508" s="80"/>
      <c r="T1508" s="80"/>
    </row>
    <row r="1509" spans="3:20" ht="22.5" customHeight="1" x14ac:dyDescent="0.25">
      <c r="C1509" s="79"/>
      <c r="D1509" s="80"/>
      <c r="E1509" s="80"/>
      <c r="F1509" s="80"/>
      <c r="G1509" s="81"/>
      <c r="H1509" s="80"/>
      <c r="I1509" s="80"/>
      <c r="J1509" s="80"/>
      <c r="K1509" s="81"/>
      <c r="L1509" s="80"/>
      <c r="M1509" s="80"/>
      <c r="N1509" s="80"/>
      <c r="O1509" s="80"/>
      <c r="P1509" s="80"/>
      <c r="Q1509" s="79"/>
      <c r="R1509" s="79"/>
      <c r="S1509" s="80"/>
      <c r="T1509" s="80"/>
    </row>
    <row r="1510" spans="3:20" ht="22.5" customHeight="1" x14ac:dyDescent="0.25">
      <c r="C1510" s="79"/>
      <c r="D1510" s="80"/>
      <c r="E1510" s="80"/>
      <c r="F1510" s="80"/>
      <c r="G1510" s="81"/>
      <c r="H1510" s="80"/>
      <c r="I1510" s="80"/>
      <c r="J1510" s="80"/>
      <c r="K1510" s="81"/>
      <c r="L1510" s="80"/>
      <c r="M1510" s="80"/>
      <c r="N1510" s="80"/>
      <c r="O1510" s="80"/>
      <c r="P1510" s="80"/>
      <c r="Q1510" s="79"/>
      <c r="R1510" s="79"/>
      <c r="S1510" s="80"/>
      <c r="T1510" s="80"/>
    </row>
    <row r="1511" spans="3:20" ht="22.5" customHeight="1" x14ac:dyDescent="0.25">
      <c r="C1511" s="79"/>
      <c r="D1511" s="80"/>
      <c r="E1511" s="80"/>
      <c r="F1511" s="80"/>
      <c r="G1511" s="81"/>
      <c r="H1511" s="80"/>
      <c r="I1511" s="80"/>
      <c r="J1511" s="80"/>
      <c r="K1511" s="81"/>
      <c r="L1511" s="80"/>
      <c r="M1511" s="80"/>
      <c r="N1511" s="80"/>
      <c r="O1511" s="80"/>
      <c r="P1511" s="80"/>
      <c r="Q1511" s="79"/>
      <c r="R1511" s="79"/>
      <c r="S1511" s="80"/>
      <c r="T1511" s="80"/>
    </row>
    <row r="1512" spans="3:20" ht="22.5" customHeight="1" x14ac:dyDescent="0.25">
      <c r="C1512" s="79"/>
      <c r="D1512" s="80"/>
      <c r="E1512" s="80"/>
      <c r="F1512" s="80"/>
      <c r="G1512" s="81"/>
      <c r="H1512" s="80"/>
      <c r="I1512" s="80"/>
      <c r="J1512" s="80"/>
      <c r="K1512" s="81"/>
      <c r="L1512" s="80"/>
      <c r="M1512" s="80"/>
      <c r="N1512" s="80"/>
      <c r="O1512" s="80"/>
      <c r="P1512" s="80"/>
      <c r="Q1512" s="79"/>
      <c r="R1512" s="79"/>
      <c r="S1512" s="80"/>
      <c r="T1512" s="80"/>
    </row>
    <row r="1513" spans="3:20" ht="22.5" customHeight="1" x14ac:dyDescent="0.25">
      <c r="C1513" s="79"/>
      <c r="D1513" s="80"/>
      <c r="E1513" s="80"/>
      <c r="F1513" s="80"/>
      <c r="G1513" s="81"/>
      <c r="H1513" s="80"/>
      <c r="I1513" s="80"/>
      <c r="J1513" s="80"/>
      <c r="K1513" s="81"/>
      <c r="L1513" s="80"/>
      <c r="M1513" s="80"/>
      <c r="N1513" s="80"/>
      <c r="O1513" s="80"/>
      <c r="P1513" s="80"/>
      <c r="Q1513" s="79"/>
      <c r="R1513" s="79"/>
      <c r="S1513" s="80"/>
      <c r="T1513" s="80"/>
    </row>
    <row r="1514" spans="3:20" ht="22.5" customHeight="1" x14ac:dyDescent="0.25">
      <c r="C1514" s="79"/>
      <c r="D1514" s="80"/>
      <c r="E1514" s="80"/>
      <c r="F1514" s="80"/>
      <c r="G1514" s="81"/>
      <c r="H1514" s="80"/>
      <c r="I1514" s="80"/>
      <c r="J1514" s="80"/>
      <c r="K1514" s="81"/>
      <c r="L1514" s="80"/>
      <c r="M1514" s="80"/>
      <c r="N1514" s="80"/>
      <c r="O1514" s="80"/>
      <c r="P1514" s="80"/>
      <c r="Q1514" s="79"/>
      <c r="R1514" s="79"/>
      <c r="S1514" s="80"/>
      <c r="T1514" s="80"/>
    </row>
    <row r="1515" spans="3:20" ht="22.5" customHeight="1" x14ac:dyDescent="0.25">
      <c r="C1515" s="79"/>
      <c r="D1515" s="80"/>
      <c r="E1515" s="80"/>
      <c r="F1515" s="80"/>
      <c r="G1515" s="81"/>
      <c r="H1515" s="80"/>
      <c r="I1515" s="80"/>
      <c r="J1515" s="80"/>
      <c r="K1515" s="81"/>
      <c r="L1515" s="80"/>
      <c r="M1515" s="80"/>
      <c r="N1515" s="80"/>
      <c r="O1515" s="80"/>
      <c r="P1515" s="80"/>
      <c r="Q1515" s="79"/>
      <c r="R1515" s="79"/>
      <c r="S1515" s="80"/>
      <c r="T1515" s="80"/>
    </row>
    <row r="1516" spans="3:20" ht="22.5" customHeight="1" x14ac:dyDescent="0.25">
      <c r="C1516" s="79"/>
      <c r="D1516" s="80"/>
      <c r="E1516" s="80"/>
      <c r="F1516" s="80"/>
      <c r="G1516" s="81"/>
      <c r="H1516" s="80"/>
      <c r="I1516" s="80"/>
      <c r="J1516" s="80"/>
      <c r="K1516" s="81"/>
      <c r="L1516" s="80"/>
      <c r="M1516" s="80"/>
      <c r="N1516" s="80"/>
      <c r="O1516" s="80"/>
      <c r="P1516" s="80"/>
      <c r="Q1516" s="79"/>
      <c r="R1516" s="79"/>
      <c r="S1516" s="80"/>
      <c r="T1516" s="80"/>
    </row>
    <row r="1517" spans="3:20" ht="22.5" customHeight="1" x14ac:dyDescent="0.25">
      <c r="C1517" s="79"/>
      <c r="D1517" s="80"/>
      <c r="E1517" s="80"/>
      <c r="F1517" s="80"/>
      <c r="G1517" s="81"/>
      <c r="H1517" s="80"/>
      <c r="I1517" s="80"/>
      <c r="J1517" s="80"/>
      <c r="K1517" s="81"/>
      <c r="L1517" s="80"/>
      <c r="M1517" s="80"/>
      <c r="N1517" s="80"/>
      <c r="O1517" s="80"/>
      <c r="P1517" s="80"/>
      <c r="Q1517" s="79"/>
      <c r="R1517" s="79"/>
      <c r="S1517" s="80"/>
      <c r="T1517" s="80"/>
    </row>
    <row r="1518" spans="3:20" ht="22.5" customHeight="1" x14ac:dyDescent="0.25">
      <c r="C1518" s="79"/>
      <c r="D1518" s="80"/>
      <c r="E1518" s="80"/>
      <c r="F1518" s="80"/>
      <c r="G1518" s="81"/>
      <c r="H1518" s="80"/>
      <c r="I1518" s="80"/>
      <c r="J1518" s="80"/>
      <c r="K1518" s="81"/>
      <c r="L1518" s="80"/>
      <c r="M1518" s="80"/>
      <c r="N1518" s="80"/>
      <c r="O1518" s="80"/>
      <c r="P1518" s="80"/>
      <c r="Q1518" s="79"/>
      <c r="R1518" s="79"/>
      <c r="S1518" s="80"/>
      <c r="T1518" s="80"/>
    </row>
    <row r="1519" spans="3:20" ht="22.5" customHeight="1" x14ac:dyDescent="0.25">
      <c r="C1519" s="79"/>
      <c r="D1519" s="80"/>
      <c r="E1519" s="80"/>
      <c r="F1519" s="80"/>
      <c r="G1519" s="81"/>
      <c r="H1519" s="80"/>
      <c r="I1519" s="80"/>
      <c r="J1519" s="80"/>
      <c r="K1519" s="81"/>
      <c r="L1519" s="80"/>
      <c r="M1519" s="80"/>
      <c r="N1519" s="80"/>
      <c r="O1519" s="80"/>
      <c r="P1519" s="80"/>
      <c r="Q1519" s="79"/>
      <c r="R1519" s="79"/>
      <c r="S1519" s="80"/>
      <c r="T1519" s="80"/>
    </row>
    <row r="1520" spans="3:20" ht="22.5" customHeight="1" x14ac:dyDescent="0.25">
      <c r="C1520" s="79"/>
      <c r="D1520" s="80"/>
      <c r="E1520" s="80"/>
      <c r="F1520" s="80"/>
      <c r="G1520" s="81"/>
      <c r="H1520" s="80"/>
      <c r="I1520" s="80"/>
      <c r="J1520" s="80"/>
      <c r="K1520" s="81"/>
      <c r="L1520" s="80"/>
      <c r="M1520" s="80"/>
      <c r="N1520" s="80"/>
      <c r="O1520" s="80"/>
      <c r="P1520" s="80"/>
      <c r="Q1520" s="79"/>
      <c r="R1520" s="79"/>
      <c r="S1520" s="80"/>
      <c r="T1520" s="80"/>
    </row>
    <row r="1521" spans="3:20" ht="22.5" customHeight="1" x14ac:dyDescent="0.25">
      <c r="C1521" s="79"/>
      <c r="D1521" s="80"/>
      <c r="E1521" s="80"/>
      <c r="F1521" s="80"/>
      <c r="G1521" s="81"/>
      <c r="H1521" s="80"/>
      <c r="I1521" s="80"/>
      <c r="J1521" s="80"/>
      <c r="K1521" s="81"/>
      <c r="L1521" s="80"/>
      <c r="M1521" s="80"/>
      <c r="N1521" s="80"/>
      <c r="O1521" s="80"/>
      <c r="P1521" s="80"/>
      <c r="Q1521" s="79"/>
      <c r="R1521" s="79"/>
      <c r="S1521" s="80"/>
      <c r="T1521" s="80"/>
    </row>
    <row r="1522" spans="3:20" ht="22.5" customHeight="1" x14ac:dyDescent="0.25">
      <c r="C1522" s="79"/>
      <c r="D1522" s="80"/>
      <c r="E1522" s="80"/>
      <c r="F1522" s="80"/>
      <c r="G1522" s="81"/>
      <c r="H1522" s="80"/>
      <c r="I1522" s="80"/>
      <c r="J1522" s="80"/>
      <c r="K1522" s="81"/>
      <c r="L1522" s="80"/>
      <c r="M1522" s="80"/>
      <c r="N1522" s="80"/>
      <c r="O1522" s="80"/>
      <c r="P1522" s="80"/>
      <c r="Q1522" s="79"/>
      <c r="R1522" s="79"/>
      <c r="S1522" s="80"/>
      <c r="T1522" s="80"/>
    </row>
    <row r="1523" spans="3:20" ht="22.5" customHeight="1" x14ac:dyDescent="0.25">
      <c r="C1523" s="79"/>
      <c r="D1523" s="80"/>
      <c r="E1523" s="80"/>
      <c r="F1523" s="80"/>
      <c r="G1523" s="81"/>
      <c r="H1523" s="80"/>
      <c r="I1523" s="80"/>
      <c r="J1523" s="80"/>
      <c r="K1523" s="81"/>
      <c r="L1523" s="80"/>
      <c r="M1523" s="80"/>
      <c r="N1523" s="80"/>
      <c r="O1523" s="80"/>
      <c r="P1523" s="80"/>
      <c r="Q1523" s="79"/>
      <c r="R1523" s="79"/>
      <c r="S1523" s="80"/>
      <c r="T1523" s="80"/>
    </row>
    <row r="1524" spans="3:20" ht="22.5" customHeight="1" x14ac:dyDescent="0.25">
      <c r="C1524" s="79"/>
      <c r="D1524" s="80"/>
      <c r="E1524" s="80"/>
      <c r="F1524" s="80"/>
      <c r="G1524" s="81"/>
      <c r="H1524" s="80"/>
      <c r="I1524" s="80"/>
      <c r="J1524" s="80"/>
      <c r="K1524" s="81"/>
      <c r="L1524" s="80"/>
      <c r="M1524" s="80"/>
      <c r="N1524" s="80"/>
      <c r="O1524" s="80"/>
      <c r="P1524" s="80"/>
      <c r="Q1524" s="79"/>
      <c r="R1524" s="79"/>
      <c r="S1524" s="80"/>
      <c r="T1524" s="80"/>
    </row>
    <row r="1525" spans="3:20" ht="22.5" customHeight="1" x14ac:dyDescent="0.25">
      <c r="C1525" s="79"/>
      <c r="D1525" s="80"/>
      <c r="E1525" s="80"/>
      <c r="F1525" s="80"/>
      <c r="G1525" s="81"/>
      <c r="H1525" s="80"/>
      <c r="I1525" s="80"/>
      <c r="J1525" s="80"/>
      <c r="K1525" s="81"/>
      <c r="L1525" s="80"/>
      <c r="M1525" s="80"/>
      <c r="N1525" s="80"/>
      <c r="O1525" s="80"/>
      <c r="P1525" s="80"/>
      <c r="Q1525" s="79"/>
      <c r="R1525" s="79"/>
      <c r="S1525" s="80"/>
      <c r="T1525" s="80"/>
    </row>
    <row r="1526" spans="3:20" ht="22.5" customHeight="1" x14ac:dyDescent="0.25">
      <c r="C1526" s="79"/>
      <c r="D1526" s="80"/>
      <c r="E1526" s="80"/>
      <c r="F1526" s="80"/>
      <c r="G1526" s="81"/>
      <c r="H1526" s="80"/>
      <c r="I1526" s="80"/>
      <c r="J1526" s="80"/>
      <c r="K1526" s="81"/>
      <c r="L1526" s="80"/>
      <c r="M1526" s="80"/>
      <c r="N1526" s="80"/>
      <c r="O1526" s="80"/>
      <c r="P1526" s="80"/>
      <c r="Q1526" s="79"/>
      <c r="R1526" s="79"/>
      <c r="S1526" s="80"/>
      <c r="T1526" s="80"/>
    </row>
    <row r="1527" spans="3:20" ht="22.5" customHeight="1" x14ac:dyDescent="0.25">
      <c r="C1527" s="79"/>
      <c r="D1527" s="80"/>
      <c r="E1527" s="80"/>
      <c r="F1527" s="80"/>
      <c r="G1527" s="81"/>
      <c r="H1527" s="80"/>
      <c r="I1527" s="80"/>
      <c r="J1527" s="80"/>
      <c r="K1527" s="81"/>
      <c r="L1527" s="80"/>
      <c r="M1527" s="80"/>
      <c r="N1527" s="80"/>
      <c r="O1527" s="80"/>
      <c r="P1527" s="80"/>
      <c r="Q1527" s="79"/>
      <c r="R1527" s="79"/>
      <c r="S1527" s="80"/>
      <c r="T1527" s="80"/>
    </row>
    <row r="1528" spans="3:20" ht="22.5" customHeight="1" x14ac:dyDescent="0.25">
      <c r="C1528" s="79"/>
      <c r="D1528" s="80"/>
      <c r="E1528" s="80"/>
      <c r="F1528" s="80"/>
      <c r="G1528" s="81"/>
      <c r="H1528" s="80"/>
      <c r="I1528" s="80"/>
      <c r="J1528" s="80"/>
      <c r="K1528" s="81"/>
      <c r="L1528" s="80"/>
      <c r="M1528" s="80"/>
      <c r="N1528" s="80"/>
      <c r="O1528" s="80"/>
      <c r="P1528" s="80"/>
      <c r="Q1528" s="79"/>
      <c r="R1528" s="79"/>
      <c r="S1528" s="80"/>
      <c r="T1528" s="80"/>
    </row>
    <row r="1529" spans="3:20" ht="22.5" customHeight="1" x14ac:dyDescent="0.25">
      <c r="C1529" s="79"/>
      <c r="D1529" s="80"/>
      <c r="E1529" s="80"/>
      <c r="F1529" s="80"/>
      <c r="G1529" s="81"/>
      <c r="H1529" s="80"/>
      <c r="I1529" s="80"/>
      <c r="J1529" s="80"/>
      <c r="K1529" s="81"/>
      <c r="L1529" s="80"/>
      <c r="M1529" s="80"/>
      <c r="N1529" s="80"/>
      <c r="O1529" s="80"/>
      <c r="P1529" s="80"/>
      <c r="Q1529" s="79"/>
      <c r="R1529" s="79"/>
      <c r="S1529" s="80"/>
      <c r="T1529" s="80"/>
    </row>
    <row r="1530" spans="3:20" ht="22.5" customHeight="1" x14ac:dyDescent="0.25">
      <c r="C1530" s="79"/>
      <c r="D1530" s="80"/>
      <c r="E1530" s="80"/>
      <c r="F1530" s="80"/>
      <c r="G1530" s="81"/>
      <c r="H1530" s="80"/>
      <c r="I1530" s="80"/>
      <c r="J1530" s="80"/>
      <c r="K1530" s="81"/>
      <c r="L1530" s="80"/>
      <c r="M1530" s="80"/>
      <c r="N1530" s="80"/>
      <c r="O1530" s="80"/>
      <c r="P1530" s="80"/>
      <c r="Q1530" s="79"/>
      <c r="R1530" s="79"/>
      <c r="S1530" s="80"/>
      <c r="T1530" s="80"/>
    </row>
    <row r="1531" spans="3:20" ht="22.5" customHeight="1" x14ac:dyDescent="0.25">
      <c r="C1531" s="79"/>
      <c r="D1531" s="80"/>
      <c r="E1531" s="80"/>
      <c r="F1531" s="80"/>
      <c r="G1531" s="81"/>
      <c r="H1531" s="80"/>
      <c r="I1531" s="80"/>
      <c r="J1531" s="80"/>
      <c r="K1531" s="81"/>
      <c r="L1531" s="80"/>
      <c r="M1531" s="80"/>
      <c r="N1531" s="80"/>
      <c r="O1531" s="80"/>
      <c r="P1531" s="80"/>
      <c r="Q1531" s="79"/>
      <c r="R1531" s="79"/>
      <c r="S1531" s="80"/>
      <c r="T1531" s="80"/>
    </row>
    <row r="1532" spans="3:20" ht="22.5" customHeight="1" x14ac:dyDescent="0.25">
      <c r="C1532" s="79"/>
      <c r="D1532" s="80"/>
      <c r="E1532" s="80"/>
      <c r="F1532" s="80"/>
      <c r="G1532" s="81"/>
      <c r="H1532" s="80"/>
      <c r="I1532" s="80"/>
      <c r="J1532" s="80"/>
      <c r="K1532" s="81"/>
      <c r="L1532" s="80"/>
      <c r="M1532" s="80"/>
      <c r="N1532" s="80"/>
      <c r="O1532" s="80"/>
      <c r="P1532" s="80"/>
      <c r="Q1532" s="79"/>
      <c r="R1532" s="79"/>
      <c r="S1532" s="80"/>
      <c r="T1532" s="80"/>
    </row>
    <row r="1533" spans="3:20" ht="22.5" customHeight="1" x14ac:dyDescent="0.25">
      <c r="C1533" s="79"/>
      <c r="D1533" s="80"/>
      <c r="E1533" s="80"/>
      <c r="F1533" s="80"/>
      <c r="G1533" s="81"/>
      <c r="H1533" s="80"/>
      <c r="I1533" s="80"/>
      <c r="J1533" s="80"/>
      <c r="K1533" s="81"/>
      <c r="L1533" s="80"/>
      <c r="M1533" s="80"/>
      <c r="N1533" s="80"/>
      <c r="O1533" s="80"/>
      <c r="P1533" s="80"/>
      <c r="Q1533" s="79"/>
      <c r="R1533" s="79"/>
      <c r="S1533" s="80"/>
      <c r="T1533" s="80"/>
    </row>
    <row r="1534" spans="3:20" ht="22.5" customHeight="1" x14ac:dyDescent="0.25">
      <c r="C1534" s="79"/>
      <c r="D1534" s="80"/>
      <c r="E1534" s="80"/>
      <c r="F1534" s="80"/>
      <c r="G1534" s="81"/>
      <c r="H1534" s="80"/>
      <c r="I1534" s="80"/>
      <c r="J1534" s="80"/>
      <c r="K1534" s="81"/>
      <c r="L1534" s="80"/>
      <c r="M1534" s="80"/>
      <c r="N1534" s="80"/>
      <c r="O1534" s="80"/>
      <c r="P1534" s="80"/>
      <c r="Q1534" s="79"/>
      <c r="R1534" s="79"/>
      <c r="S1534" s="80"/>
      <c r="T1534" s="80"/>
    </row>
    <row r="1535" spans="3:20" ht="22.5" customHeight="1" x14ac:dyDescent="0.25">
      <c r="C1535" s="79"/>
      <c r="D1535" s="80"/>
      <c r="E1535" s="80"/>
      <c r="F1535" s="80"/>
      <c r="G1535" s="81"/>
      <c r="H1535" s="80"/>
      <c r="I1535" s="80"/>
      <c r="J1535" s="80"/>
      <c r="K1535" s="81"/>
      <c r="L1535" s="80"/>
      <c r="M1535" s="80"/>
      <c r="N1535" s="80"/>
      <c r="O1535" s="80"/>
      <c r="P1535" s="80"/>
      <c r="Q1535" s="79"/>
      <c r="R1535" s="79"/>
      <c r="S1535" s="80"/>
      <c r="T1535" s="80"/>
    </row>
    <row r="1536" spans="3:20" ht="22.5" customHeight="1" x14ac:dyDescent="0.25">
      <c r="C1536" s="79"/>
      <c r="D1536" s="80"/>
      <c r="E1536" s="80"/>
      <c r="F1536" s="80"/>
      <c r="G1536" s="81"/>
      <c r="H1536" s="80"/>
      <c r="I1536" s="80"/>
      <c r="J1536" s="80"/>
      <c r="K1536" s="81"/>
      <c r="L1536" s="80"/>
      <c r="M1536" s="80"/>
      <c r="N1536" s="80"/>
      <c r="O1536" s="80"/>
      <c r="P1536" s="80"/>
      <c r="Q1536" s="79"/>
      <c r="R1536" s="79"/>
      <c r="S1536" s="80"/>
      <c r="T1536" s="80"/>
    </row>
    <row r="1537" spans="3:20" ht="22.5" customHeight="1" x14ac:dyDescent="0.25">
      <c r="C1537" s="79"/>
      <c r="D1537" s="80"/>
      <c r="E1537" s="80"/>
      <c r="F1537" s="80"/>
      <c r="G1537" s="81"/>
      <c r="H1537" s="80"/>
      <c r="I1537" s="80"/>
      <c r="J1537" s="80"/>
      <c r="K1537" s="81"/>
      <c r="L1537" s="80"/>
      <c r="M1537" s="80"/>
      <c r="N1537" s="80"/>
      <c r="O1537" s="80"/>
      <c r="P1537" s="80"/>
      <c r="Q1537" s="79"/>
      <c r="R1537" s="79"/>
      <c r="S1537" s="80"/>
      <c r="T1537" s="80"/>
    </row>
    <row r="1538" spans="3:20" ht="22.5" customHeight="1" x14ac:dyDescent="0.25">
      <c r="C1538" s="79"/>
      <c r="D1538" s="80"/>
      <c r="E1538" s="80"/>
      <c r="F1538" s="80"/>
      <c r="G1538" s="81"/>
      <c r="H1538" s="80"/>
      <c r="I1538" s="80"/>
      <c r="J1538" s="80"/>
      <c r="K1538" s="81"/>
      <c r="L1538" s="80"/>
      <c r="M1538" s="80"/>
      <c r="N1538" s="80"/>
      <c r="O1538" s="80"/>
      <c r="P1538" s="80"/>
      <c r="Q1538" s="79"/>
      <c r="R1538" s="79"/>
      <c r="S1538" s="80"/>
      <c r="T1538" s="80"/>
    </row>
    <row r="1539" spans="3:20" ht="22.5" customHeight="1" x14ac:dyDescent="0.25">
      <c r="C1539" s="79"/>
      <c r="D1539" s="80"/>
      <c r="E1539" s="80"/>
      <c r="F1539" s="80"/>
      <c r="G1539" s="81"/>
      <c r="H1539" s="80"/>
      <c r="I1539" s="80"/>
      <c r="J1539" s="80"/>
      <c r="K1539" s="81"/>
      <c r="L1539" s="80"/>
      <c r="M1539" s="80"/>
      <c r="N1539" s="80"/>
      <c r="O1539" s="80"/>
      <c r="P1539" s="80"/>
      <c r="Q1539" s="79"/>
      <c r="R1539" s="79"/>
      <c r="S1539" s="80"/>
      <c r="T1539" s="80"/>
    </row>
    <row r="1540" spans="3:20" ht="22.5" customHeight="1" x14ac:dyDescent="0.25">
      <c r="C1540" s="79"/>
      <c r="D1540" s="80"/>
      <c r="E1540" s="80"/>
      <c r="F1540" s="80"/>
      <c r="G1540" s="81"/>
      <c r="H1540" s="80"/>
      <c r="I1540" s="80"/>
      <c r="J1540" s="80"/>
      <c r="K1540" s="81"/>
      <c r="L1540" s="80"/>
      <c r="M1540" s="80"/>
      <c r="N1540" s="80"/>
      <c r="O1540" s="80"/>
      <c r="P1540" s="80"/>
      <c r="Q1540" s="79"/>
      <c r="R1540" s="79"/>
      <c r="S1540" s="80"/>
      <c r="T1540" s="80"/>
    </row>
    <row r="1541" spans="3:20" ht="22.5" customHeight="1" x14ac:dyDescent="0.25">
      <c r="C1541" s="79"/>
      <c r="D1541" s="80"/>
      <c r="E1541" s="80"/>
      <c r="F1541" s="80"/>
      <c r="G1541" s="81"/>
      <c r="H1541" s="80"/>
      <c r="I1541" s="80"/>
      <c r="J1541" s="80"/>
      <c r="K1541" s="81"/>
      <c r="L1541" s="80"/>
      <c r="M1541" s="80"/>
      <c r="N1541" s="80"/>
      <c r="O1541" s="80"/>
      <c r="P1541" s="80"/>
      <c r="Q1541" s="79"/>
      <c r="R1541" s="79"/>
      <c r="S1541" s="80"/>
      <c r="T1541" s="80"/>
    </row>
    <row r="1542" spans="3:20" ht="22.5" customHeight="1" x14ac:dyDescent="0.25">
      <c r="C1542" s="79"/>
      <c r="D1542" s="80"/>
      <c r="E1542" s="80"/>
      <c r="F1542" s="80"/>
      <c r="G1542" s="81"/>
      <c r="H1542" s="80"/>
      <c r="I1542" s="80"/>
      <c r="J1542" s="80"/>
      <c r="K1542" s="81"/>
      <c r="L1542" s="80"/>
      <c r="M1542" s="80"/>
      <c r="N1542" s="80"/>
      <c r="O1542" s="80"/>
      <c r="P1542" s="80"/>
      <c r="Q1542" s="79"/>
      <c r="R1542" s="79"/>
      <c r="S1542" s="80"/>
      <c r="T1542" s="80"/>
    </row>
    <row r="1543" spans="3:20" ht="22.5" customHeight="1" x14ac:dyDescent="0.25">
      <c r="C1543" s="79"/>
      <c r="D1543" s="80"/>
      <c r="E1543" s="80"/>
      <c r="F1543" s="80"/>
      <c r="G1543" s="81"/>
      <c r="H1543" s="80"/>
      <c r="I1543" s="80"/>
      <c r="J1543" s="80"/>
      <c r="K1543" s="81"/>
      <c r="L1543" s="80"/>
      <c r="M1543" s="80"/>
      <c r="N1543" s="80"/>
      <c r="O1543" s="80"/>
      <c r="P1543" s="80"/>
      <c r="Q1543" s="79"/>
      <c r="R1543" s="79"/>
      <c r="S1543" s="80"/>
      <c r="T1543" s="80"/>
    </row>
    <row r="1544" spans="3:20" ht="22.5" customHeight="1" x14ac:dyDescent="0.25">
      <c r="C1544" s="79"/>
      <c r="D1544" s="80"/>
      <c r="E1544" s="80"/>
      <c r="F1544" s="80"/>
      <c r="G1544" s="81"/>
      <c r="H1544" s="80"/>
      <c r="I1544" s="80"/>
      <c r="J1544" s="80"/>
      <c r="K1544" s="81"/>
      <c r="L1544" s="80"/>
      <c r="M1544" s="80"/>
      <c r="N1544" s="80"/>
      <c r="O1544" s="80"/>
      <c r="P1544" s="80"/>
      <c r="Q1544" s="79"/>
      <c r="R1544" s="79"/>
      <c r="S1544" s="80"/>
      <c r="T1544" s="80"/>
    </row>
    <row r="1545" spans="3:20" ht="22.5" customHeight="1" x14ac:dyDescent="0.25">
      <c r="C1545" s="79"/>
      <c r="D1545" s="80"/>
      <c r="E1545" s="80"/>
      <c r="F1545" s="80"/>
      <c r="G1545" s="81"/>
      <c r="H1545" s="80"/>
      <c r="I1545" s="80"/>
      <c r="J1545" s="80"/>
      <c r="K1545" s="81"/>
      <c r="L1545" s="80"/>
      <c r="M1545" s="80"/>
      <c r="N1545" s="80"/>
      <c r="O1545" s="80"/>
      <c r="P1545" s="80"/>
      <c r="Q1545" s="79"/>
      <c r="R1545" s="79"/>
      <c r="S1545" s="80"/>
      <c r="T1545" s="80"/>
    </row>
    <row r="1546" spans="3:20" ht="22.5" customHeight="1" x14ac:dyDescent="0.25">
      <c r="C1546" s="79"/>
      <c r="D1546" s="80"/>
      <c r="E1546" s="80"/>
      <c r="F1546" s="80"/>
      <c r="G1546" s="81"/>
      <c r="H1546" s="80"/>
      <c r="I1546" s="80"/>
      <c r="J1546" s="80"/>
      <c r="K1546" s="81"/>
      <c r="L1546" s="80"/>
      <c r="M1546" s="80"/>
      <c r="N1546" s="80"/>
      <c r="O1546" s="80"/>
      <c r="P1546" s="80"/>
      <c r="Q1546" s="79"/>
      <c r="R1546" s="79"/>
      <c r="S1546" s="80"/>
      <c r="T1546" s="80"/>
    </row>
    <row r="1547" spans="3:20" ht="22.5" customHeight="1" x14ac:dyDescent="0.25">
      <c r="C1547" s="79"/>
      <c r="D1547" s="80"/>
      <c r="E1547" s="80"/>
      <c r="F1547" s="80"/>
      <c r="G1547" s="81"/>
      <c r="H1547" s="80"/>
      <c r="I1547" s="80"/>
      <c r="J1547" s="80"/>
      <c r="K1547" s="81"/>
      <c r="L1547" s="80"/>
      <c r="M1547" s="80"/>
      <c r="N1547" s="80"/>
      <c r="O1547" s="80"/>
      <c r="P1547" s="80"/>
      <c r="Q1547" s="79"/>
      <c r="R1547" s="79"/>
      <c r="S1547" s="80"/>
      <c r="T1547" s="80"/>
    </row>
    <row r="1548" spans="3:20" ht="22.5" customHeight="1" x14ac:dyDescent="0.25">
      <c r="C1548" s="79"/>
      <c r="D1548" s="80"/>
      <c r="E1548" s="80"/>
      <c r="F1548" s="80"/>
      <c r="G1548" s="81"/>
      <c r="H1548" s="80"/>
      <c r="I1548" s="80"/>
      <c r="J1548" s="80"/>
      <c r="K1548" s="81"/>
      <c r="L1548" s="80"/>
      <c r="M1548" s="80"/>
      <c r="N1548" s="80"/>
      <c r="O1548" s="80"/>
      <c r="P1548" s="80"/>
      <c r="Q1548" s="79"/>
      <c r="R1548" s="79"/>
      <c r="S1548" s="80"/>
      <c r="T1548" s="80"/>
    </row>
    <row r="1549" spans="3:20" ht="22.5" customHeight="1" x14ac:dyDescent="0.25">
      <c r="C1549" s="79"/>
      <c r="D1549" s="80"/>
      <c r="E1549" s="80"/>
      <c r="F1549" s="80"/>
      <c r="G1549" s="81"/>
      <c r="H1549" s="80"/>
      <c r="I1549" s="80"/>
      <c r="J1549" s="80"/>
      <c r="K1549" s="81"/>
      <c r="L1549" s="80"/>
      <c r="M1549" s="80"/>
      <c r="N1549" s="80"/>
      <c r="O1549" s="80"/>
      <c r="P1549" s="80"/>
      <c r="Q1549" s="79"/>
      <c r="R1549" s="79"/>
      <c r="S1549" s="80"/>
      <c r="T1549" s="80"/>
    </row>
    <row r="1550" spans="3:20" ht="22.5" customHeight="1" x14ac:dyDescent="0.25">
      <c r="C1550" s="79"/>
      <c r="D1550" s="80"/>
      <c r="E1550" s="80"/>
      <c r="F1550" s="80"/>
      <c r="G1550" s="81"/>
      <c r="H1550" s="80"/>
      <c r="I1550" s="80"/>
      <c r="J1550" s="80"/>
      <c r="K1550" s="81"/>
      <c r="L1550" s="80"/>
      <c r="M1550" s="80"/>
      <c r="N1550" s="80"/>
      <c r="O1550" s="80"/>
      <c r="P1550" s="80"/>
      <c r="Q1550" s="79"/>
      <c r="R1550" s="79"/>
      <c r="S1550" s="80"/>
      <c r="T1550" s="80"/>
    </row>
    <row r="1551" spans="3:20" ht="22.5" customHeight="1" x14ac:dyDescent="0.25">
      <c r="C1551" s="79"/>
      <c r="D1551" s="80"/>
      <c r="E1551" s="80"/>
      <c r="F1551" s="80"/>
      <c r="G1551" s="81"/>
      <c r="H1551" s="80"/>
      <c r="I1551" s="80"/>
      <c r="J1551" s="80"/>
      <c r="K1551" s="81"/>
      <c r="L1551" s="80"/>
      <c r="M1551" s="80"/>
      <c r="N1551" s="80"/>
      <c r="O1551" s="80"/>
      <c r="P1551" s="80"/>
      <c r="Q1551" s="79"/>
      <c r="R1551" s="79"/>
      <c r="S1551" s="80"/>
      <c r="T1551" s="80"/>
    </row>
    <row r="1552" spans="3:20" ht="22.5" customHeight="1" x14ac:dyDescent="0.25">
      <c r="C1552" s="79"/>
      <c r="D1552" s="80"/>
      <c r="E1552" s="80"/>
      <c r="F1552" s="80"/>
      <c r="G1552" s="81"/>
      <c r="H1552" s="80"/>
      <c r="I1552" s="80"/>
      <c r="J1552" s="80"/>
      <c r="K1552" s="81"/>
      <c r="L1552" s="80"/>
      <c r="M1552" s="80"/>
      <c r="N1552" s="80"/>
      <c r="O1552" s="80"/>
      <c r="P1552" s="80"/>
      <c r="Q1552" s="79"/>
      <c r="R1552" s="79"/>
      <c r="S1552" s="80"/>
      <c r="T1552" s="80"/>
    </row>
    <row r="1553" spans="3:20" ht="22.5" customHeight="1" x14ac:dyDescent="0.25">
      <c r="C1553" s="79"/>
      <c r="D1553" s="80"/>
      <c r="E1553" s="80"/>
      <c r="F1553" s="80"/>
      <c r="G1553" s="81"/>
      <c r="H1553" s="80"/>
      <c r="I1553" s="80"/>
      <c r="J1553" s="80"/>
      <c r="K1553" s="81"/>
      <c r="L1553" s="80"/>
      <c r="M1553" s="80"/>
      <c r="N1553" s="80"/>
      <c r="O1553" s="80"/>
      <c r="P1553" s="80"/>
      <c r="Q1553" s="79"/>
      <c r="R1553" s="79"/>
      <c r="S1553" s="80"/>
      <c r="T1553" s="80"/>
    </row>
    <row r="1554" spans="3:20" ht="22.5" customHeight="1" x14ac:dyDescent="0.25">
      <c r="C1554" s="79"/>
      <c r="D1554" s="80"/>
      <c r="E1554" s="80"/>
      <c r="F1554" s="80"/>
      <c r="G1554" s="81"/>
      <c r="H1554" s="80"/>
      <c r="I1554" s="80"/>
      <c r="J1554" s="80"/>
      <c r="K1554" s="81"/>
      <c r="L1554" s="80"/>
      <c r="M1554" s="80"/>
      <c r="N1554" s="80"/>
      <c r="O1554" s="80"/>
      <c r="P1554" s="80"/>
      <c r="Q1554" s="79"/>
      <c r="R1554" s="79"/>
      <c r="S1554" s="80"/>
      <c r="T1554" s="80"/>
    </row>
    <row r="1555" spans="3:20" ht="22.5" customHeight="1" x14ac:dyDescent="0.25">
      <c r="C1555" s="79"/>
      <c r="D1555" s="80"/>
      <c r="E1555" s="80"/>
      <c r="F1555" s="80"/>
      <c r="G1555" s="81"/>
      <c r="H1555" s="80"/>
      <c r="I1555" s="80"/>
      <c r="J1555" s="80"/>
      <c r="K1555" s="81"/>
      <c r="L1555" s="80"/>
      <c r="M1555" s="80"/>
      <c r="N1555" s="80"/>
      <c r="O1555" s="80"/>
      <c r="P1555" s="80"/>
      <c r="Q1555" s="79"/>
      <c r="R1555" s="79"/>
      <c r="S1555" s="80"/>
      <c r="T1555" s="80"/>
    </row>
    <row r="1556" spans="3:20" ht="22.5" customHeight="1" x14ac:dyDescent="0.25">
      <c r="C1556" s="79"/>
      <c r="D1556" s="80"/>
      <c r="E1556" s="80"/>
      <c r="F1556" s="80"/>
      <c r="G1556" s="81"/>
      <c r="H1556" s="80"/>
      <c r="I1556" s="80"/>
      <c r="J1556" s="80"/>
      <c r="K1556" s="81"/>
      <c r="L1556" s="80"/>
      <c r="M1556" s="80"/>
      <c r="N1556" s="80"/>
      <c r="O1556" s="80"/>
      <c r="P1556" s="80"/>
      <c r="Q1556" s="79"/>
      <c r="R1556" s="79"/>
      <c r="S1556" s="80"/>
      <c r="T1556" s="80"/>
    </row>
    <row r="1557" spans="3:20" ht="22.5" customHeight="1" x14ac:dyDescent="0.25">
      <c r="C1557" s="79"/>
      <c r="D1557" s="80"/>
      <c r="E1557" s="80"/>
      <c r="F1557" s="80"/>
      <c r="G1557" s="81"/>
      <c r="H1557" s="80"/>
      <c r="I1557" s="80"/>
      <c r="J1557" s="80"/>
      <c r="K1557" s="81"/>
      <c r="L1557" s="80"/>
      <c r="M1557" s="80"/>
      <c r="N1557" s="80"/>
      <c r="O1557" s="80"/>
      <c r="P1557" s="80"/>
      <c r="Q1557" s="79"/>
      <c r="R1557" s="79"/>
      <c r="S1557" s="80"/>
      <c r="T1557" s="80"/>
    </row>
    <row r="1558" spans="3:20" ht="22.5" customHeight="1" x14ac:dyDescent="0.25">
      <c r="C1558" s="79"/>
      <c r="D1558" s="80"/>
      <c r="E1558" s="80"/>
      <c r="F1558" s="80"/>
      <c r="G1558" s="81"/>
      <c r="H1558" s="80"/>
      <c r="I1558" s="80"/>
      <c r="J1558" s="80"/>
      <c r="K1558" s="81"/>
      <c r="L1558" s="80"/>
      <c r="M1558" s="80"/>
      <c r="N1558" s="80"/>
      <c r="O1558" s="80"/>
      <c r="P1558" s="80"/>
      <c r="Q1558" s="79"/>
      <c r="R1558" s="79"/>
      <c r="S1558" s="80"/>
      <c r="T1558" s="80"/>
    </row>
    <row r="1559" spans="3:20" ht="22.5" customHeight="1" x14ac:dyDescent="0.25">
      <c r="C1559" s="79"/>
      <c r="D1559" s="80"/>
      <c r="E1559" s="80"/>
      <c r="F1559" s="80"/>
      <c r="G1559" s="81"/>
      <c r="H1559" s="80"/>
      <c r="I1559" s="80"/>
      <c r="J1559" s="80"/>
      <c r="K1559" s="81"/>
      <c r="L1559" s="80"/>
      <c r="M1559" s="80"/>
      <c r="N1559" s="80"/>
      <c r="O1559" s="80"/>
      <c r="P1559" s="80"/>
      <c r="Q1559" s="79"/>
      <c r="R1559" s="79"/>
      <c r="S1559" s="80"/>
      <c r="T1559" s="80"/>
    </row>
    <row r="1560" spans="3:20" ht="22.5" customHeight="1" x14ac:dyDescent="0.25">
      <c r="C1560" s="79"/>
      <c r="D1560" s="80"/>
      <c r="E1560" s="80"/>
      <c r="F1560" s="80"/>
      <c r="G1560" s="81"/>
      <c r="H1560" s="80"/>
      <c r="I1560" s="80"/>
      <c r="J1560" s="80"/>
      <c r="K1560" s="81"/>
      <c r="L1560" s="80"/>
      <c r="M1560" s="80"/>
      <c r="N1560" s="80"/>
      <c r="O1560" s="80"/>
      <c r="P1560" s="80"/>
      <c r="Q1560" s="79"/>
      <c r="R1560" s="79"/>
      <c r="S1560" s="80"/>
      <c r="T1560" s="80"/>
    </row>
    <row r="1561" spans="3:20" ht="22.5" customHeight="1" x14ac:dyDescent="0.25">
      <c r="C1561" s="79"/>
      <c r="D1561" s="80"/>
      <c r="E1561" s="80"/>
      <c r="F1561" s="80"/>
      <c r="G1561" s="81"/>
      <c r="H1561" s="80"/>
      <c r="I1561" s="80"/>
      <c r="J1561" s="80"/>
      <c r="K1561" s="81"/>
      <c r="L1561" s="80"/>
      <c r="M1561" s="80"/>
      <c r="N1561" s="80"/>
      <c r="O1561" s="80"/>
      <c r="P1561" s="80"/>
      <c r="Q1561" s="79"/>
      <c r="R1561" s="79"/>
      <c r="S1561" s="80"/>
      <c r="T1561" s="80"/>
    </row>
    <row r="1562" spans="3:20" ht="22.5" customHeight="1" x14ac:dyDescent="0.25">
      <c r="C1562" s="79"/>
      <c r="D1562" s="80"/>
      <c r="E1562" s="80"/>
      <c r="F1562" s="80"/>
      <c r="G1562" s="81"/>
      <c r="H1562" s="80"/>
      <c r="I1562" s="80"/>
      <c r="J1562" s="80"/>
      <c r="K1562" s="81"/>
      <c r="L1562" s="80"/>
      <c r="M1562" s="80"/>
      <c r="N1562" s="80"/>
      <c r="O1562" s="80"/>
      <c r="P1562" s="80"/>
      <c r="Q1562" s="79"/>
      <c r="R1562" s="79"/>
      <c r="S1562" s="80"/>
      <c r="T1562" s="80"/>
    </row>
    <row r="1563" spans="3:20" ht="22.5" customHeight="1" x14ac:dyDescent="0.25">
      <c r="C1563" s="79"/>
      <c r="D1563" s="80"/>
      <c r="E1563" s="80"/>
      <c r="F1563" s="80"/>
      <c r="G1563" s="81"/>
      <c r="H1563" s="80"/>
      <c r="I1563" s="80"/>
      <c r="J1563" s="80"/>
      <c r="K1563" s="81"/>
      <c r="L1563" s="80"/>
      <c r="M1563" s="80"/>
      <c r="N1563" s="80"/>
      <c r="O1563" s="80"/>
      <c r="P1563" s="80"/>
      <c r="Q1563" s="79"/>
      <c r="R1563" s="79"/>
      <c r="S1563" s="80"/>
      <c r="T1563" s="80"/>
    </row>
    <row r="1564" spans="3:20" ht="22.5" customHeight="1" x14ac:dyDescent="0.25">
      <c r="C1564" s="79"/>
      <c r="D1564" s="80"/>
      <c r="E1564" s="80"/>
      <c r="F1564" s="80"/>
      <c r="G1564" s="81"/>
      <c r="H1564" s="80"/>
      <c r="I1564" s="80"/>
      <c r="J1564" s="80"/>
      <c r="K1564" s="81"/>
      <c r="L1564" s="80"/>
      <c r="M1564" s="80"/>
      <c r="N1564" s="80"/>
      <c r="O1564" s="80"/>
      <c r="P1564" s="80"/>
      <c r="Q1564" s="79"/>
      <c r="R1564" s="79"/>
      <c r="S1564" s="80"/>
      <c r="T1564" s="80"/>
    </row>
    <row r="1565" spans="3:20" ht="22.5" customHeight="1" x14ac:dyDescent="0.25">
      <c r="C1565" s="79"/>
      <c r="D1565" s="80"/>
      <c r="E1565" s="80"/>
      <c r="F1565" s="80"/>
      <c r="G1565" s="81"/>
      <c r="H1565" s="80"/>
      <c r="I1565" s="80"/>
      <c r="J1565" s="80"/>
      <c r="K1565" s="81"/>
      <c r="L1565" s="80"/>
      <c r="M1565" s="80"/>
      <c r="N1565" s="80"/>
      <c r="O1565" s="80"/>
      <c r="P1565" s="80"/>
      <c r="Q1565" s="79"/>
      <c r="R1565" s="79"/>
      <c r="S1565" s="80"/>
      <c r="T1565" s="80"/>
    </row>
    <row r="1566" spans="3:20" ht="22.5" customHeight="1" x14ac:dyDescent="0.25">
      <c r="C1566" s="79"/>
      <c r="D1566" s="80"/>
      <c r="E1566" s="80"/>
      <c r="F1566" s="80"/>
      <c r="G1566" s="81"/>
      <c r="H1566" s="80"/>
      <c r="I1566" s="80"/>
      <c r="J1566" s="80"/>
      <c r="K1566" s="81"/>
      <c r="L1566" s="80"/>
      <c r="M1566" s="80"/>
      <c r="N1566" s="80"/>
      <c r="O1566" s="80"/>
      <c r="P1566" s="80"/>
      <c r="Q1566" s="79"/>
      <c r="R1566" s="79"/>
      <c r="S1566" s="80"/>
      <c r="T1566" s="80"/>
    </row>
    <row r="1567" spans="3:20" ht="22.5" customHeight="1" x14ac:dyDescent="0.25">
      <c r="C1567" s="79"/>
      <c r="D1567" s="80"/>
      <c r="E1567" s="80"/>
      <c r="F1567" s="80"/>
      <c r="G1567" s="81"/>
      <c r="H1567" s="80"/>
      <c r="I1567" s="80"/>
      <c r="J1567" s="80"/>
      <c r="K1567" s="81"/>
      <c r="L1567" s="80"/>
      <c r="M1567" s="80"/>
      <c r="N1567" s="80"/>
      <c r="O1567" s="80"/>
      <c r="P1567" s="80"/>
      <c r="Q1567" s="79"/>
      <c r="R1567" s="79"/>
      <c r="S1567" s="80"/>
      <c r="T1567" s="80"/>
    </row>
    <row r="1568" spans="3:20" ht="22.5" customHeight="1" x14ac:dyDescent="0.25">
      <c r="C1568" s="79"/>
      <c r="D1568" s="80"/>
      <c r="E1568" s="80"/>
      <c r="F1568" s="80"/>
      <c r="G1568" s="81"/>
      <c r="H1568" s="80"/>
      <c r="I1568" s="80"/>
      <c r="J1568" s="80"/>
      <c r="K1568" s="81"/>
      <c r="L1568" s="80"/>
      <c r="M1568" s="80"/>
      <c r="N1568" s="80"/>
      <c r="O1568" s="80"/>
      <c r="P1568" s="80"/>
      <c r="Q1568" s="79"/>
      <c r="R1568" s="79"/>
      <c r="S1568" s="80"/>
      <c r="T1568" s="80"/>
    </row>
    <row r="1569" spans="3:20" ht="22.5" customHeight="1" x14ac:dyDescent="0.25">
      <c r="C1569" s="79"/>
      <c r="D1569" s="80"/>
      <c r="E1569" s="80"/>
      <c r="F1569" s="80"/>
      <c r="G1569" s="81"/>
      <c r="H1569" s="80"/>
      <c r="I1569" s="80"/>
      <c r="J1569" s="80"/>
      <c r="K1569" s="81"/>
      <c r="L1569" s="80"/>
      <c r="M1569" s="80"/>
      <c r="N1569" s="80"/>
      <c r="O1569" s="80"/>
      <c r="P1569" s="80"/>
      <c r="Q1569" s="79"/>
      <c r="R1569" s="79"/>
      <c r="S1569" s="80"/>
      <c r="T1569" s="80"/>
    </row>
    <row r="1570" spans="3:20" ht="22.5" customHeight="1" x14ac:dyDescent="0.25">
      <c r="C1570" s="79"/>
      <c r="D1570" s="80"/>
      <c r="E1570" s="80"/>
      <c r="F1570" s="80"/>
      <c r="G1570" s="81"/>
      <c r="H1570" s="80"/>
      <c r="I1570" s="80"/>
      <c r="J1570" s="80"/>
      <c r="K1570" s="81"/>
      <c r="L1570" s="80"/>
      <c r="M1570" s="80"/>
      <c r="N1570" s="80"/>
      <c r="O1570" s="80"/>
      <c r="P1570" s="80"/>
      <c r="Q1570" s="79"/>
      <c r="R1570" s="79"/>
      <c r="S1570" s="80"/>
      <c r="T1570" s="80"/>
    </row>
    <row r="1571" spans="3:20" ht="22.5" customHeight="1" x14ac:dyDescent="0.25">
      <c r="C1571" s="79"/>
      <c r="D1571" s="80"/>
      <c r="E1571" s="80"/>
      <c r="F1571" s="80"/>
      <c r="G1571" s="81"/>
      <c r="H1571" s="80"/>
      <c r="I1571" s="80"/>
      <c r="J1571" s="80"/>
      <c r="K1571" s="81"/>
      <c r="L1571" s="80"/>
      <c r="M1571" s="80"/>
      <c r="N1571" s="80"/>
      <c r="O1571" s="80"/>
      <c r="P1571" s="80"/>
      <c r="Q1571" s="79"/>
      <c r="R1571" s="79"/>
      <c r="S1571" s="80"/>
      <c r="T1571" s="80"/>
    </row>
    <row r="1572" spans="3:20" ht="22.5" customHeight="1" x14ac:dyDescent="0.25">
      <c r="C1572" s="79"/>
      <c r="D1572" s="80"/>
      <c r="E1572" s="80"/>
      <c r="F1572" s="80"/>
      <c r="G1572" s="81"/>
      <c r="H1572" s="80"/>
      <c r="I1572" s="80"/>
      <c r="J1572" s="80"/>
      <c r="K1572" s="81"/>
      <c r="L1572" s="80"/>
      <c r="M1572" s="80"/>
      <c r="N1572" s="80"/>
      <c r="O1572" s="80"/>
      <c r="P1572" s="80"/>
      <c r="Q1572" s="79"/>
      <c r="R1572" s="79"/>
      <c r="S1572" s="80"/>
      <c r="T1572" s="80"/>
    </row>
    <row r="1573" spans="3:20" ht="22.5" customHeight="1" x14ac:dyDescent="0.25">
      <c r="C1573" s="79"/>
      <c r="D1573" s="80"/>
      <c r="E1573" s="80"/>
      <c r="F1573" s="80"/>
      <c r="G1573" s="81"/>
      <c r="H1573" s="80"/>
      <c r="I1573" s="80"/>
      <c r="J1573" s="80"/>
      <c r="K1573" s="81"/>
      <c r="L1573" s="80"/>
      <c r="M1573" s="80"/>
      <c r="N1573" s="80"/>
      <c r="O1573" s="80"/>
      <c r="P1573" s="80"/>
      <c r="Q1573" s="79"/>
      <c r="R1573" s="79"/>
      <c r="S1573" s="80"/>
      <c r="T1573" s="80"/>
    </row>
    <row r="1574" spans="3:20" ht="22.5" customHeight="1" x14ac:dyDescent="0.25">
      <c r="C1574" s="79"/>
      <c r="D1574" s="80"/>
      <c r="E1574" s="80"/>
      <c r="F1574" s="80"/>
      <c r="G1574" s="81"/>
      <c r="H1574" s="80"/>
      <c r="I1574" s="80"/>
      <c r="J1574" s="80"/>
      <c r="K1574" s="81"/>
      <c r="L1574" s="80"/>
      <c r="M1574" s="80"/>
      <c r="N1574" s="80"/>
      <c r="O1574" s="80"/>
      <c r="P1574" s="80"/>
      <c r="Q1574" s="79"/>
      <c r="R1574" s="79"/>
      <c r="S1574" s="80"/>
      <c r="T1574" s="80"/>
    </row>
    <row r="1575" spans="3:20" ht="22.5" customHeight="1" x14ac:dyDescent="0.25">
      <c r="C1575" s="79"/>
      <c r="D1575" s="80"/>
      <c r="E1575" s="80"/>
      <c r="F1575" s="80"/>
      <c r="G1575" s="81"/>
      <c r="H1575" s="80"/>
      <c r="I1575" s="80"/>
      <c r="J1575" s="80"/>
      <c r="K1575" s="81"/>
      <c r="L1575" s="80"/>
      <c r="M1575" s="80"/>
      <c r="N1575" s="80"/>
      <c r="O1575" s="80"/>
      <c r="P1575" s="80"/>
      <c r="Q1575" s="79"/>
      <c r="R1575" s="79"/>
      <c r="S1575" s="80"/>
      <c r="T1575" s="80"/>
    </row>
    <row r="1576" spans="3:20" ht="22.5" customHeight="1" x14ac:dyDescent="0.25">
      <c r="C1576" s="79"/>
      <c r="D1576" s="80"/>
      <c r="E1576" s="80"/>
      <c r="F1576" s="80"/>
      <c r="G1576" s="81"/>
      <c r="H1576" s="80"/>
      <c r="I1576" s="80"/>
      <c r="J1576" s="80"/>
      <c r="K1576" s="81"/>
      <c r="L1576" s="80"/>
      <c r="M1576" s="80"/>
      <c r="N1576" s="80"/>
      <c r="O1576" s="80"/>
      <c r="P1576" s="80"/>
      <c r="Q1576" s="79"/>
      <c r="R1576" s="79"/>
      <c r="S1576" s="80"/>
      <c r="T1576" s="80"/>
    </row>
    <row r="1577" spans="3:20" ht="22.5" customHeight="1" x14ac:dyDescent="0.25">
      <c r="C1577" s="79"/>
      <c r="D1577" s="80"/>
      <c r="E1577" s="80"/>
      <c r="F1577" s="80"/>
      <c r="G1577" s="81"/>
      <c r="H1577" s="80"/>
      <c r="I1577" s="80"/>
      <c r="J1577" s="80"/>
      <c r="K1577" s="81"/>
      <c r="L1577" s="80"/>
      <c r="M1577" s="80"/>
      <c r="N1577" s="80"/>
      <c r="O1577" s="80"/>
      <c r="P1577" s="80"/>
      <c r="Q1577" s="79"/>
      <c r="R1577" s="79"/>
      <c r="S1577" s="80"/>
      <c r="T1577" s="80"/>
    </row>
    <row r="1578" spans="3:20" ht="22.5" customHeight="1" x14ac:dyDescent="0.25">
      <c r="C1578" s="79"/>
      <c r="D1578" s="80"/>
      <c r="E1578" s="80"/>
      <c r="F1578" s="80"/>
      <c r="G1578" s="81"/>
      <c r="H1578" s="80"/>
      <c r="I1578" s="80"/>
      <c r="J1578" s="80"/>
      <c r="K1578" s="81"/>
      <c r="L1578" s="80"/>
      <c r="M1578" s="80"/>
      <c r="N1578" s="80"/>
      <c r="O1578" s="80"/>
      <c r="P1578" s="80"/>
      <c r="Q1578" s="79"/>
      <c r="R1578" s="79"/>
      <c r="S1578" s="80"/>
      <c r="T1578" s="80"/>
    </row>
    <row r="1579" spans="3:20" ht="22.5" customHeight="1" x14ac:dyDescent="0.25">
      <c r="C1579" s="79"/>
      <c r="D1579" s="80"/>
      <c r="E1579" s="80"/>
      <c r="F1579" s="80"/>
      <c r="G1579" s="81"/>
      <c r="H1579" s="80"/>
      <c r="I1579" s="80"/>
      <c r="J1579" s="80"/>
      <c r="K1579" s="81"/>
      <c r="L1579" s="80"/>
      <c r="M1579" s="80"/>
      <c r="N1579" s="80"/>
      <c r="O1579" s="80"/>
      <c r="P1579" s="80"/>
      <c r="Q1579" s="79"/>
      <c r="R1579" s="79"/>
      <c r="S1579" s="80"/>
      <c r="T1579" s="80"/>
    </row>
    <row r="1580" spans="3:20" ht="22.5" customHeight="1" x14ac:dyDescent="0.25">
      <c r="C1580" s="79"/>
      <c r="D1580" s="80"/>
      <c r="E1580" s="80"/>
      <c r="F1580" s="80"/>
      <c r="G1580" s="81"/>
      <c r="H1580" s="80"/>
      <c r="I1580" s="80"/>
      <c r="J1580" s="80"/>
      <c r="K1580" s="81"/>
      <c r="L1580" s="80"/>
      <c r="M1580" s="80"/>
      <c r="N1580" s="80"/>
      <c r="O1580" s="80"/>
      <c r="P1580" s="80"/>
      <c r="Q1580" s="79"/>
      <c r="R1580" s="79"/>
      <c r="S1580" s="80"/>
      <c r="T1580" s="80"/>
    </row>
    <row r="1581" spans="3:20" ht="22.5" customHeight="1" x14ac:dyDescent="0.25">
      <c r="C1581" s="79"/>
      <c r="D1581" s="80"/>
      <c r="E1581" s="80"/>
      <c r="F1581" s="80"/>
      <c r="G1581" s="81"/>
      <c r="H1581" s="80"/>
      <c r="I1581" s="80"/>
      <c r="J1581" s="80"/>
      <c r="K1581" s="81"/>
      <c r="L1581" s="80"/>
      <c r="M1581" s="80"/>
      <c r="N1581" s="80"/>
      <c r="O1581" s="80"/>
      <c r="P1581" s="80"/>
      <c r="Q1581" s="79"/>
      <c r="R1581" s="79"/>
      <c r="S1581" s="80"/>
      <c r="T1581" s="80"/>
    </row>
    <row r="1582" spans="3:20" ht="22.5" customHeight="1" x14ac:dyDescent="0.25">
      <c r="C1582" s="79"/>
      <c r="D1582" s="80"/>
      <c r="E1582" s="80"/>
      <c r="F1582" s="80"/>
      <c r="G1582" s="81"/>
      <c r="H1582" s="80"/>
      <c r="I1582" s="80"/>
      <c r="J1582" s="80"/>
      <c r="K1582" s="81"/>
      <c r="L1582" s="80"/>
      <c r="M1582" s="80"/>
      <c r="N1582" s="80"/>
      <c r="O1582" s="80"/>
      <c r="P1582" s="80"/>
      <c r="Q1582" s="79"/>
      <c r="R1582" s="79"/>
      <c r="S1582" s="80"/>
      <c r="T1582" s="80"/>
    </row>
    <row r="1583" spans="3:20" ht="22.5" customHeight="1" x14ac:dyDescent="0.25">
      <c r="C1583" s="79"/>
      <c r="D1583" s="80"/>
      <c r="E1583" s="80"/>
      <c r="F1583" s="80"/>
      <c r="G1583" s="81"/>
      <c r="H1583" s="80"/>
      <c r="I1583" s="80"/>
      <c r="J1583" s="80"/>
      <c r="K1583" s="81"/>
      <c r="L1583" s="80"/>
      <c r="M1583" s="80"/>
      <c r="N1583" s="80"/>
      <c r="O1583" s="80"/>
      <c r="P1583" s="80"/>
      <c r="Q1583" s="79"/>
      <c r="R1583" s="79"/>
      <c r="S1583" s="80"/>
      <c r="T1583" s="80"/>
    </row>
    <row r="1584" spans="3:20" ht="22.5" customHeight="1" x14ac:dyDescent="0.25">
      <c r="C1584" s="79"/>
      <c r="D1584" s="80"/>
      <c r="E1584" s="80"/>
      <c r="F1584" s="80"/>
      <c r="G1584" s="81"/>
      <c r="H1584" s="80"/>
      <c r="I1584" s="80"/>
      <c r="J1584" s="80"/>
      <c r="K1584" s="81"/>
      <c r="L1584" s="80"/>
      <c r="M1584" s="80"/>
      <c r="N1584" s="80"/>
      <c r="O1584" s="80"/>
      <c r="P1584" s="80"/>
      <c r="Q1584" s="79"/>
      <c r="R1584" s="79"/>
      <c r="S1584" s="80"/>
      <c r="T1584" s="80"/>
    </row>
    <row r="1585" spans="3:20" ht="22.5" customHeight="1" x14ac:dyDescent="0.25">
      <c r="C1585" s="79"/>
      <c r="D1585" s="80"/>
      <c r="E1585" s="80"/>
      <c r="F1585" s="80"/>
      <c r="G1585" s="81"/>
      <c r="H1585" s="80"/>
      <c r="I1585" s="80"/>
      <c r="J1585" s="80"/>
      <c r="K1585" s="81"/>
      <c r="L1585" s="80"/>
      <c r="M1585" s="80"/>
      <c r="N1585" s="80"/>
      <c r="O1585" s="80"/>
      <c r="P1585" s="80"/>
      <c r="Q1585" s="79"/>
      <c r="R1585" s="79"/>
      <c r="S1585" s="80"/>
      <c r="T1585" s="80"/>
    </row>
    <row r="1586" spans="3:20" ht="22.5" customHeight="1" x14ac:dyDescent="0.25">
      <c r="C1586" s="79"/>
      <c r="D1586" s="80"/>
      <c r="E1586" s="80"/>
      <c r="F1586" s="80"/>
      <c r="G1586" s="81"/>
      <c r="H1586" s="80"/>
      <c r="I1586" s="80"/>
      <c r="J1586" s="80"/>
      <c r="K1586" s="81"/>
      <c r="L1586" s="80"/>
      <c r="M1586" s="80"/>
      <c r="N1586" s="80"/>
      <c r="O1586" s="80"/>
      <c r="P1586" s="80"/>
      <c r="Q1586" s="79"/>
      <c r="R1586" s="79"/>
      <c r="S1586" s="80"/>
      <c r="T1586" s="80"/>
    </row>
    <row r="1587" spans="3:20" ht="22.5" customHeight="1" x14ac:dyDescent="0.25">
      <c r="C1587" s="79"/>
      <c r="D1587" s="80"/>
      <c r="E1587" s="80"/>
      <c r="F1587" s="80"/>
      <c r="G1587" s="81"/>
      <c r="H1587" s="80"/>
      <c r="I1587" s="80"/>
      <c r="J1587" s="80"/>
      <c r="K1587" s="81"/>
      <c r="L1587" s="80"/>
      <c r="M1587" s="80"/>
      <c r="N1587" s="80"/>
      <c r="O1587" s="80"/>
      <c r="P1587" s="80"/>
      <c r="Q1587" s="79"/>
      <c r="R1587" s="79"/>
      <c r="S1587" s="80"/>
      <c r="T1587" s="80"/>
    </row>
    <row r="1588" spans="3:20" ht="22.5" customHeight="1" x14ac:dyDescent="0.25">
      <c r="C1588" s="79"/>
      <c r="D1588" s="80"/>
      <c r="E1588" s="80"/>
      <c r="F1588" s="80"/>
      <c r="G1588" s="81"/>
      <c r="H1588" s="80"/>
      <c r="I1588" s="80"/>
      <c r="J1588" s="80"/>
      <c r="K1588" s="81"/>
      <c r="L1588" s="80"/>
      <c r="M1588" s="80"/>
      <c r="N1588" s="80"/>
      <c r="O1588" s="80"/>
      <c r="P1588" s="80"/>
      <c r="Q1588" s="79"/>
      <c r="R1588" s="79"/>
      <c r="S1588" s="80"/>
      <c r="T1588" s="80"/>
    </row>
    <row r="1589" spans="3:20" ht="22.5" customHeight="1" x14ac:dyDescent="0.25">
      <c r="C1589" s="79"/>
      <c r="D1589" s="80"/>
      <c r="E1589" s="80"/>
      <c r="F1589" s="80"/>
      <c r="G1589" s="81"/>
      <c r="H1589" s="80"/>
      <c r="I1589" s="80"/>
      <c r="J1589" s="80"/>
      <c r="K1589" s="81"/>
      <c r="L1589" s="80"/>
      <c r="M1589" s="80"/>
      <c r="N1589" s="80"/>
      <c r="O1589" s="80"/>
      <c r="P1589" s="80"/>
      <c r="Q1589" s="79"/>
      <c r="R1589" s="79"/>
      <c r="S1589" s="80"/>
      <c r="T1589" s="80"/>
    </row>
    <row r="1590" spans="3:20" ht="22.5" customHeight="1" x14ac:dyDescent="0.25">
      <c r="C1590" s="79"/>
      <c r="D1590" s="80"/>
      <c r="E1590" s="80"/>
      <c r="F1590" s="80"/>
      <c r="G1590" s="81"/>
      <c r="H1590" s="80"/>
      <c r="I1590" s="80"/>
      <c r="J1590" s="80"/>
      <c r="K1590" s="81"/>
      <c r="L1590" s="80"/>
      <c r="M1590" s="80"/>
      <c r="N1590" s="80"/>
      <c r="O1590" s="80"/>
      <c r="P1590" s="80"/>
      <c r="Q1590" s="79"/>
      <c r="R1590" s="79"/>
      <c r="S1590" s="80"/>
      <c r="T1590" s="80"/>
    </row>
    <row r="1591" spans="3:20" ht="22.5" customHeight="1" x14ac:dyDescent="0.25">
      <c r="C1591" s="79"/>
      <c r="D1591" s="80"/>
      <c r="E1591" s="80"/>
      <c r="F1591" s="80"/>
      <c r="G1591" s="81"/>
      <c r="H1591" s="80"/>
      <c r="I1591" s="80"/>
      <c r="J1591" s="80"/>
      <c r="K1591" s="81"/>
      <c r="L1591" s="80"/>
      <c r="M1591" s="80"/>
      <c r="N1591" s="80"/>
      <c r="O1591" s="80"/>
      <c r="P1591" s="80"/>
      <c r="Q1591" s="79"/>
      <c r="R1591" s="79"/>
      <c r="S1591" s="80"/>
      <c r="T1591" s="80"/>
    </row>
    <row r="1592" spans="3:20" ht="22.5" customHeight="1" x14ac:dyDescent="0.25">
      <c r="C1592" s="79"/>
      <c r="D1592" s="80"/>
      <c r="E1592" s="80"/>
      <c r="F1592" s="80"/>
      <c r="G1592" s="81"/>
      <c r="H1592" s="80"/>
      <c r="I1592" s="80"/>
      <c r="J1592" s="80"/>
      <c r="K1592" s="81"/>
      <c r="L1592" s="80"/>
      <c r="M1592" s="80"/>
      <c r="N1592" s="80"/>
      <c r="O1592" s="80"/>
      <c r="P1592" s="80"/>
      <c r="Q1592" s="79"/>
      <c r="R1592" s="79"/>
      <c r="S1592" s="80"/>
      <c r="T1592" s="80"/>
    </row>
    <row r="1593" spans="3:20" ht="22.5" customHeight="1" x14ac:dyDescent="0.25">
      <c r="C1593" s="79"/>
      <c r="D1593" s="80"/>
      <c r="E1593" s="80"/>
      <c r="F1593" s="80"/>
      <c r="G1593" s="81"/>
      <c r="H1593" s="80"/>
      <c r="I1593" s="80"/>
      <c r="J1593" s="80"/>
      <c r="K1593" s="81"/>
      <c r="L1593" s="80"/>
      <c r="M1593" s="80"/>
      <c r="N1593" s="80"/>
      <c r="O1593" s="80"/>
      <c r="P1593" s="80"/>
      <c r="Q1593" s="79"/>
      <c r="R1593" s="79"/>
      <c r="S1593" s="80"/>
      <c r="T1593" s="80"/>
    </row>
    <row r="1594" spans="3:20" ht="22.5" customHeight="1" x14ac:dyDescent="0.25">
      <c r="C1594" s="79"/>
      <c r="D1594" s="80"/>
      <c r="E1594" s="80"/>
      <c r="F1594" s="80"/>
      <c r="G1594" s="81"/>
      <c r="H1594" s="80"/>
      <c r="I1594" s="80"/>
      <c r="J1594" s="80"/>
      <c r="K1594" s="81"/>
      <c r="L1594" s="80"/>
      <c r="M1594" s="80"/>
      <c r="N1594" s="80"/>
      <c r="O1594" s="80"/>
      <c r="P1594" s="80"/>
      <c r="Q1594" s="79"/>
      <c r="R1594" s="79"/>
      <c r="S1594" s="80"/>
      <c r="T1594" s="80"/>
    </row>
    <row r="1595" spans="3:20" ht="22.5" customHeight="1" x14ac:dyDescent="0.25">
      <c r="C1595" s="79"/>
      <c r="D1595" s="80"/>
      <c r="E1595" s="80"/>
      <c r="F1595" s="80"/>
      <c r="G1595" s="81"/>
      <c r="H1595" s="80"/>
      <c r="I1595" s="80"/>
      <c r="J1595" s="80"/>
      <c r="K1595" s="81"/>
      <c r="L1595" s="80"/>
      <c r="M1595" s="80"/>
      <c r="N1595" s="80"/>
      <c r="O1595" s="80"/>
      <c r="P1595" s="80"/>
      <c r="Q1595" s="79"/>
      <c r="R1595" s="79"/>
      <c r="S1595" s="80"/>
      <c r="T1595" s="80"/>
    </row>
    <row r="1596" spans="3:20" ht="22.5" customHeight="1" x14ac:dyDescent="0.25">
      <c r="C1596" s="79"/>
      <c r="D1596" s="80"/>
      <c r="E1596" s="80"/>
      <c r="F1596" s="80"/>
      <c r="G1596" s="81"/>
      <c r="H1596" s="80"/>
      <c r="I1596" s="80"/>
      <c r="J1596" s="80"/>
      <c r="K1596" s="81"/>
      <c r="L1596" s="80"/>
      <c r="M1596" s="80"/>
      <c r="N1596" s="80"/>
      <c r="O1596" s="80"/>
      <c r="P1596" s="80"/>
      <c r="Q1596" s="79"/>
      <c r="R1596" s="79"/>
      <c r="S1596" s="80"/>
      <c r="T1596" s="80"/>
    </row>
    <row r="1597" spans="3:20" ht="22.5" customHeight="1" x14ac:dyDescent="0.25">
      <c r="C1597" s="79"/>
      <c r="D1597" s="80"/>
      <c r="E1597" s="80"/>
      <c r="F1597" s="80"/>
      <c r="G1597" s="81"/>
      <c r="H1597" s="80"/>
      <c r="I1597" s="80"/>
      <c r="J1597" s="80"/>
      <c r="K1597" s="81"/>
      <c r="L1597" s="80"/>
      <c r="M1597" s="80"/>
      <c r="N1597" s="80"/>
      <c r="O1597" s="80"/>
      <c r="P1597" s="80"/>
      <c r="Q1597" s="79"/>
      <c r="R1597" s="79"/>
      <c r="S1597" s="80"/>
      <c r="T1597" s="80"/>
    </row>
    <row r="1598" spans="3:20" ht="22.5" customHeight="1" x14ac:dyDescent="0.25">
      <c r="C1598" s="79"/>
      <c r="D1598" s="80"/>
      <c r="E1598" s="80"/>
      <c r="F1598" s="80"/>
      <c r="G1598" s="81"/>
      <c r="H1598" s="80"/>
      <c r="I1598" s="80"/>
      <c r="J1598" s="80"/>
      <c r="K1598" s="81"/>
      <c r="L1598" s="80"/>
      <c r="M1598" s="80"/>
      <c r="N1598" s="80"/>
      <c r="O1598" s="80"/>
      <c r="P1598" s="80"/>
      <c r="Q1598" s="79"/>
      <c r="R1598" s="79"/>
      <c r="S1598" s="80"/>
      <c r="T1598" s="80"/>
    </row>
    <row r="1599" spans="3:20" ht="22.5" customHeight="1" x14ac:dyDescent="0.25">
      <c r="C1599" s="79"/>
      <c r="D1599" s="80"/>
      <c r="E1599" s="80"/>
      <c r="F1599" s="80"/>
      <c r="G1599" s="81"/>
      <c r="H1599" s="80"/>
      <c r="I1599" s="80"/>
      <c r="J1599" s="80"/>
      <c r="K1599" s="81"/>
      <c r="L1599" s="80"/>
      <c r="M1599" s="80"/>
      <c r="N1599" s="80"/>
      <c r="O1599" s="80"/>
      <c r="P1599" s="80"/>
      <c r="Q1599" s="79"/>
      <c r="R1599" s="79"/>
      <c r="S1599" s="80"/>
      <c r="T1599" s="80"/>
    </row>
    <row r="1600" spans="3:20" ht="22.5" customHeight="1" x14ac:dyDescent="0.25">
      <c r="C1600" s="79"/>
      <c r="D1600" s="80"/>
      <c r="E1600" s="80"/>
      <c r="F1600" s="80"/>
      <c r="G1600" s="81"/>
      <c r="H1600" s="80"/>
      <c r="I1600" s="80"/>
      <c r="J1600" s="80"/>
      <c r="K1600" s="81"/>
      <c r="L1600" s="80"/>
      <c r="M1600" s="80"/>
      <c r="N1600" s="80"/>
      <c r="O1600" s="80"/>
      <c r="P1600" s="80"/>
      <c r="Q1600" s="79"/>
      <c r="R1600" s="79"/>
      <c r="S1600" s="80"/>
      <c r="T1600" s="80"/>
    </row>
    <row r="1601" spans="3:20" ht="22.5" customHeight="1" x14ac:dyDescent="0.25">
      <c r="C1601" s="79"/>
      <c r="D1601" s="80"/>
      <c r="E1601" s="80"/>
      <c r="F1601" s="80"/>
      <c r="G1601" s="81"/>
      <c r="H1601" s="80"/>
      <c r="I1601" s="80"/>
      <c r="J1601" s="80"/>
      <c r="K1601" s="81"/>
      <c r="L1601" s="80"/>
      <c r="M1601" s="80"/>
      <c r="N1601" s="80"/>
      <c r="O1601" s="80"/>
      <c r="P1601" s="80"/>
      <c r="Q1601" s="79"/>
      <c r="R1601" s="79"/>
      <c r="S1601" s="80"/>
      <c r="T1601" s="80"/>
    </row>
    <row r="1602" spans="3:20" ht="22.5" customHeight="1" x14ac:dyDescent="0.25">
      <c r="C1602" s="79"/>
      <c r="D1602" s="80"/>
      <c r="E1602" s="80"/>
      <c r="F1602" s="80"/>
      <c r="G1602" s="81"/>
      <c r="H1602" s="80"/>
      <c r="I1602" s="80"/>
      <c r="J1602" s="80"/>
      <c r="K1602" s="81"/>
      <c r="L1602" s="80"/>
      <c r="M1602" s="80"/>
      <c r="N1602" s="80"/>
      <c r="O1602" s="80"/>
      <c r="P1602" s="80"/>
      <c r="Q1602" s="79"/>
      <c r="R1602" s="79"/>
      <c r="S1602" s="80"/>
      <c r="T1602" s="80"/>
    </row>
    <row r="1603" spans="3:20" ht="22.5" customHeight="1" x14ac:dyDescent="0.25">
      <c r="C1603" s="79"/>
      <c r="D1603" s="80"/>
      <c r="E1603" s="80"/>
      <c r="F1603" s="80"/>
      <c r="G1603" s="81"/>
      <c r="H1603" s="80"/>
      <c r="I1603" s="80"/>
      <c r="J1603" s="80"/>
      <c r="K1603" s="81"/>
      <c r="L1603" s="80"/>
      <c r="M1603" s="80"/>
      <c r="N1603" s="80"/>
      <c r="O1603" s="80"/>
      <c r="P1603" s="80"/>
      <c r="Q1603" s="79"/>
      <c r="R1603" s="79"/>
      <c r="S1603" s="80"/>
      <c r="T1603" s="80"/>
    </row>
    <row r="1604" spans="3:20" ht="22.5" customHeight="1" x14ac:dyDescent="0.25">
      <c r="C1604" s="79"/>
      <c r="D1604" s="80"/>
      <c r="E1604" s="80"/>
      <c r="F1604" s="80"/>
      <c r="G1604" s="81"/>
      <c r="H1604" s="80"/>
      <c r="I1604" s="80"/>
      <c r="J1604" s="80"/>
      <c r="K1604" s="81"/>
      <c r="L1604" s="80"/>
      <c r="M1604" s="80"/>
      <c r="N1604" s="80"/>
      <c r="O1604" s="80"/>
      <c r="P1604" s="80"/>
      <c r="Q1604" s="79"/>
      <c r="R1604" s="79"/>
      <c r="S1604" s="80"/>
      <c r="T1604" s="80"/>
    </row>
    <row r="1605" spans="3:20" ht="22.5" customHeight="1" x14ac:dyDescent="0.25">
      <c r="C1605" s="79"/>
      <c r="D1605" s="80"/>
      <c r="E1605" s="80"/>
      <c r="F1605" s="80"/>
      <c r="G1605" s="81"/>
      <c r="H1605" s="80"/>
      <c r="I1605" s="80"/>
      <c r="J1605" s="80"/>
      <c r="K1605" s="81"/>
      <c r="L1605" s="80"/>
      <c r="M1605" s="80"/>
      <c r="N1605" s="80"/>
      <c r="O1605" s="80"/>
      <c r="P1605" s="80"/>
      <c r="Q1605" s="79"/>
      <c r="R1605" s="79"/>
      <c r="S1605" s="80"/>
      <c r="T1605" s="80"/>
    </row>
    <row r="1606" spans="3:20" ht="22.5" customHeight="1" x14ac:dyDescent="0.25">
      <c r="C1606" s="79"/>
      <c r="D1606" s="80"/>
      <c r="E1606" s="80"/>
      <c r="F1606" s="80"/>
      <c r="G1606" s="81"/>
      <c r="H1606" s="80"/>
      <c r="I1606" s="80"/>
      <c r="J1606" s="80"/>
      <c r="K1606" s="81"/>
      <c r="L1606" s="80"/>
      <c r="M1606" s="80"/>
      <c r="N1606" s="80"/>
      <c r="O1606" s="80"/>
      <c r="P1606" s="80"/>
      <c r="Q1606" s="79"/>
      <c r="R1606" s="79"/>
      <c r="S1606" s="80"/>
      <c r="T1606" s="80"/>
    </row>
    <row r="1607" spans="3:20" ht="22.5" customHeight="1" x14ac:dyDescent="0.25">
      <c r="C1607" s="79"/>
      <c r="D1607" s="80"/>
      <c r="E1607" s="80"/>
      <c r="F1607" s="80"/>
      <c r="G1607" s="81"/>
      <c r="H1607" s="80"/>
      <c r="I1607" s="80"/>
      <c r="J1607" s="80"/>
      <c r="K1607" s="81"/>
      <c r="L1607" s="80"/>
      <c r="M1607" s="80"/>
      <c r="N1607" s="80"/>
      <c r="O1607" s="80"/>
      <c r="P1607" s="80"/>
      <c r="Q1607" s="79"/>
      <c r="R1607" s="79"/>
      <c r="S1607" s="80"/>
      <c r="T1607" s="80"/>
    </row>
    <row r="1608" spans="3:20" ht="22.5" customHeight="1" x14ac:dyDescent="0.25">
      <c r="C1608" s="79"/>
      <c r="D1608" s="80"/>
      <c r="E1608" s="80"/>
      <c r="F1608" s="80"/>
      <c r="G1608" s="81"/>
      <c r="H1608" s="80"/>
      <c r="I1608" s="80"/>
      <c r="J1608" s="80"/>
      <c r="K1608" s="81"/>
      <c r="L1608" s="80"/>
      <c r="M1608" s="80"/>
      <c r="N1608" s="80"/>
      <c r="O1608" s="80"/>
      <c r="P1608" s="80"/>
      <c r="Q1608" s="79"/>
      <c r="R1608" s="79"/>
      <c r="S1608" s="80"/>
      <c r="T1608" s="80"/>
    </row>
    <row r="1609" spans="3:20" ht="22.5" customHeight="1" x14ac:dyDescent="0.25">
      <c r="C1609" s="79"/>
      <c r="D1609" s="80"/>
      <c r="E1609" s="80"/>
      <c r="F1609" s="80"/>
      <c r="G1609" s="81"/>
      <c r="H1609" s="80"/>
      <c r="I1609" s="80"/>
      <c r="J1609" s="80"/>
      <c r="K1609" s="81"/>
      <c r="L1609" s="80"/>
      <c r="M1609" s="80"/>
      <c r="N1609" s="80"/>
      <c r="O1609" s="80"/>
      <c r="P1609" s="80"/>
      <c r="Q1609" s="79"/>
      <c r="R1609" s="79"/>
      <c r="S1609" s="80"/>
      <c r="T1609" s="80"/>
    </row>
    <row r="1610" spans="3:20" ht="22.5" customHeight="1" x14ac:dyDescent="0.25">
      <c r="C1610" s="79"/>
      <c r="D1610" s="80"/>
      <c r="E1610" s="80"/>
      <c r="F1610" s="80"/>
      <c r="G1610" s="81"/>
      <c r="H1610" s="80"/>
      <c r="I1610" s="80"/>
      <c r="J1610" s="80"/>
      <c r="K1610" s="81"/>
      <c r="L1610" s="80"/>
      <c r="M1610" s="80"/>
      <c r="N1610" s="80"/>
      <c r="O1610" s="80"/>
      <c r="P1610" s="80"/>
      <c r="Q1610" s="79"/>
      <c r="R1610" s="79"/>
      <c r="S1610" s="80"/>
      <c r="T1610" s="80"/>
    </row>
    <row r="1611" spans="3:20" ht="22.5" customHeight="1" x14ac:dyDescent="0.25">
      <c r="C1611" s="79"/>
      <c r="D1611" s="80"/>
      <c r="E1611" s="80"/>
      <c r="F1611" s="80"/>
      <c r="G1611" s="81"/>
      <c r="H1611" s="80"/>
      <c r="I1611" s="80"/>
      <c r="J1611" s="80"/>
      <c r="K1611" s="81"/>
      <c r="L1611" s="80"/>
      <c r="M1611" s="80"/>
      <c r="N1611" s="80"/>
      <c r="O1611" s="80"/>
      <c r="P1611" s="80"/>
      <c r="Q1611" s="79"/>
      <c r="R1611" s="79"/>
      <c r="S1611" s="80"/>
      <c r="T1611" s="80"/>
    </row>
    <row r="1612" spans="3:20" ht="22.5" customHeight="1" x14ac:dyDescent="0.25">
      <c r="C1612" s="79"/>
      <c r="D1612" s="80"/>
      <c r="E1612" s="80"/>
      <c r="F1612" s="80"/>
      <c r="G1612" s="81"/>
      <c r="H1612" s="80"/>
      <c r="I1612" s="80"/>
      <c r="J1612" s="80"/>
      <c r="K1612" s="81"/>
      <c r="L1612" s="80"/>
      <c r="M1612" s="80"/>
      <c r="N1612" s="80"/>
      <c r="O1612" s="80"/>
      <c r="P1612" s="80"/>
      <c r="Q1612" s="79"/>
      <c r="R1612" s="79"/>
      <c r="S1612" s="80"/>
      <c r="T1612" s="80"/>
    </row>
    <row r="1613" spans="3:20" ht="22.5" customHeight="1" x14ac:dyDescent="0.25">
      <c r="C1613" s="79"/>
      <c r="D1613" s="80"/>
      <c r="E1613" s="80"/>
      <c r="F1613" s="80"/>
      <c r="G1613" s="81"/>
      <c r="H1613" s="80"/>
      <c r="I1613" s="80"/>
      <c r="J1613" s="80"/>
      <c r="K1613" s="81"/>
      <c r="L1613" s="80"/>
      <c r="M1613" s="80"/>
      <c r="N1613" s="80"/>
      <c r="O1613" s="80"/>
      <c r="P1613" s="80"/>
      <c r="Q1613" s="79"/>
      <c r="R1613" s="79"/>
      <c r="S1613" s="80"/>
      <c r="T1613" s="80"/>
    </row>
    <row r="1614" spans="3:20" ht="22.5" customHeight="1" x14ac:dyDescent="0.25">
      <c r="C1614" s="79"/>
      <c r="D1614" s="80"/>
      <c r="E1614" s="80"/>
      <c r="F1614" s="80"/>
      <c r="G1614" s="81"/>
      <c r="H1614" s="80"/>
      <c r="I1614" s="80"/>
      <c r="J1614" s="80"/>
      <c r="K1614" s="81"/>
      <c r="L1614" s="80"/>
      <c r="M1614" s="80"/>
      <c r="N1614" s="80"/>
      <c r="O1614" s="80"/>
      <c r="P1614" s="80"/>
      <c r="Q1614" s="79"/>
      <c r="R1614" s="79"/>
      <c r="S1614" s="80"/>
      <c r="T1614" s="80"/>
    </row>
    <row r="1615" spans="3:20" ht="22.5" customHeight="1" x14ac:dyDescent="0.25">
      <c r="C1615" s="79"/>
      <c r="D1615" s="80"/>
      <c r="E1615" s="80"/>
      <c r="F1615" s="80"/>
      <c r="G1615" s="81"/>
      <c r="H1615" s="80"/>
      <c r="I1615" s="80"/>
      <c r="J1615" s="80"/>
      <c r="K1615" s="81"/>
      <c r="L1615" s="80"/>
      <c r="M1615" s="80"/>
      <c r="N1615" s="80"/>
      <c r="O1615" s="80"/>
      <c r="P1615" s="80"/>
      <c r="Q1615" s="79"/>
      <c r="R1615" s="79"/>
      <c r="S1615" s="80"/>
      <c r="T1615" s="80"/>
    </row>
    <row r="1616" spans="3:20" ht="22.5" customHeight="1" x14ac:dyDescent="0.25">
      <c r="C1616" s="79"/>
      <c r="D1616" s="80"/>
      <c r="E1616" s="80"/>
      <c r="F1616" s="80"/>
      <c r="G1616" s="81"/>
      <c r="H1616" s="80"/>
      <c r="I1616" s="80"/>
      <c r="J1616" s="80"/>
      <c r="K1616" s="81"/>
      <c r="L1616" s="80"/>
      <c r="M1616" s="80"/>
      <c r="N1616" s="80"/>
      <c r="O1616" s="80"/>
      <c r="P1616" s="80"/>
      <c r="Q1616" s="79"/>
      <c r="R1616" s="79"/>
      <c r="S1616" s="80"/>
      <c r="T1616" s="80"/>
    </row>
    <row r="1617" spans="3:20" ht="22.5" customHeight="1" x14ac:dyDescent="0.25">
      <c r="C1617" s="79"/>
      <c r="D1617" s="80"/>
      <c r="E1617" s="80"/>
      <c r="F1617" s="80"/>
      <c r="G1617" s="81"/>
      <c r="H1617" s="80"/>
      <c r="I1617" s="80"/>
      <c r="J1617" s="80"/>
      <c r="K1617" s="81"/>
      <c r="L1617" s="80"/>
      <c r="M1617" s="80"/>
      <c r="N1617" s="80"/>
      <c r="O1617" s="80"/>
      <c r="P1617" s="80"/>
      <c r="Q1617" s="79"/>
      <c r="R1617" s="79"/>
      <c r="S1617" s="80"/>
      <c r="T1617" s="80"/>
    </row>
    <row r="1618" spans="3:20" ht="22.5" customHeight="1" x14ac:dyDescent="0.25">
      <c r="C1618" s="79"/>
      <c r="D1618" s="80"/>
      <c r="E1618" s="80"/>
      <c r="F1618" s="80"/>
      <c r="G1618" s="81"/>
      <c r="H1618" s="80"/>
      <c r="I1618" s="80"/>
      <c r="J1618" s="80"/>
      <c r="K1618" s="81"/>
      <c r="L1618" s="80"/>
      <c r="M1618" s="80"/>
      <c r="N1618" s="80"/>
      <c r="O1618" s="80"/>
      <c r="P1618" s="80"/>
      <c r="Q1618" s="79"/>
      <c r="R1618" s="79"/>
      <c r="S1618" s="80"/>
      <c r="T1618" s="80"/>
    </row>
    <row r="1619" spans="3:20" ht="22.5" customHeight="1" x14ac:dyDescent="0.25">
      <c r="C1619" s="79"/>
      <c r="D1619" s="80"/>
      <c r="E1619" s="80"/>
      <c r="F1619" s="80"/>
      <c r="G1619" s="81"/>
      <c r="H1619" s="80"/>
      <c r="I1619" s="80"/>
      <c r="J1619" s="80"/>
      <c r="K1619" s="81"/>
      <c r="L1619" s="80"/>
      <c r="M1619" s="80"/>
      <c r="N1619" s="80"/>
      <c r="O1619" s="80"/>
      <c r="P1619" s="80"/>
      <c r="Q1619" s="79"/>
      <c r="R1619" s="79"/>
      <c r="S1619" s="80"/>
      <c r="T1619" s="80"/>
    </row>
    <row r="1620" spans="3:20" ht="22.5" customHeight="1" x14ac:dyDescent="0.25">
      <c r="C1620" s="79"/>
      <c r="D1620" s="80"/>
      <c r="E1620" s="80"/>
      <c r="F1620" s="80"/>
      <c r="G1620" s="81"/>
      <c r="H1620" s="80"/>
      <c r="I1620" s="80"/>
      <c r="J1620" s="80"/>
      <c r="K1620" s="81"/>
      <c r="L1620" s="80"/>
      <c r="M1620" s="80"/>
      <c r="N1620" s="80"/>
      <c r="O1620" s="80"/>
      <c r="P1620" s="80"/>
      <c r="Q1620" s="79"/>
      <c r="R1620" s="79"/>
      <c r="S1620" s="80"/>
      <c r="T1620" s="80"/>
    </row>
    <row r="1621" spans="3:20" ht="22.5" customHeight="1" x14ac:dyDescent="0.25">
      <c r="C1621" s="79"/>
      <c r="D1621" s="80"/>
      <c r="E1621" s="80"/>
      <c r="F1621" s="80"/>
      <c r="G1621" s="81"/>
      <c r="H1621" s="80"/>
      <c r="I1621" s="80"/>
      <c r="J1621" s="80"/>
      <c r="K1621" s="81"/>
      <c r="L1621" s="80"/>
      <c r="M1621" s="80"/>
      <c r="N1621" s="80"/>
      <c r="O1621" s="80"/>
      <c r="P1621" s="80"/>
      <c r="Q1621" s="79"/>
      <c r="R1621" s="79"/>
      <c r="S1621" s="80"/>
      <c r="T1621" s="80"/>
    </row>
    <row r="1622" spans="3:20" ht="22.5" customHeight="1" x14ac:dyDescent="0.25">
      <c r="C1622" s="79"/>
      <c r="D1622" s="80"/>
      <c r="E1622" s="80"/>
      <c r="F1622" s="80"/>
      <c r="G1622" s="81"/>
      <c r="H1622" s="80"/>
      <c r="I1622" s="80"/>
      <c r="J1622" s="80"/>
      <c r="K1622" s="81"/>
      <c r="L1622" s="80"/>
      <c r="M1622" s="80"/>
      <c r="N1622" s="80"/>
      <c r="O1622" s="80"/>
      <c r="P1622" s="80"/>
      <c r="Q1622" s="79"/>
      <c r="R1622" s="79"/>
      <c r="S1622" s="80"/>
      <c r="T1622" s="80"/>
    </row>
    <row r="1623" spans="3:20" ht="22.5" customHeight="1" x14ac:dyDescent="0.25">
      <c r="C1623" s="79"/>
      <c r="D1623" s="80"/>
      <c r="E1623" s="80"/>
      <c r="F1623" s="80"/>
      <c r="G1623" s="81"/>
      <c r="H1623" s="80"/>
      <c r="I1623" s="80"/>
      <c r="J1623" s="80"/>
      <c r="K1623" s="81"/>
      <c r="L1623" s="80"/>
      <c r="M1623" s="80"/>
      <c r="N1623" s="80"/>
      <c r="O1623" s="80"/>
      <c r="P1623" s="80"/>
      <c r="Q1623" s="79"/>
      <c r="R1623" s="79"/>
      <c r="S1623" s="80"/>
      <c r="T1623" s="80"/>
    </row>
    <row r="1624" spans="3:20" ht="22.5" customHeight="1" x14ac:dyDescent="0.25">
      <c r="C1624" s="79"/>
      <c r="D1624" s="80"/>
      <c r="E1624" s="80"/>
      <c r="F1624" s="80"/>
      <c r="G1624" s="81"/>
      <c r="H1624" s="80"/>
      <c r="I1624" s="80"/>
      <c r="J1624" s="80"/>
      <c r="K1624" s="81"/>
      <c r="L1624" s="80"/>
      <c r="M1624" s="80"/>
      <c r="N1624" s="80"/>
      <c r="O1624" s="80"/>
      <c r="P1624" s="80"/>
      <c r="Q1624" s="79"/>
      <c r="R1624" s="79"/>
      <c r="S1624" s="80"/>
      <c r="T1624" s="80"/>
    </row>
    <row r="1625" spans="3:20" ht="22.5" customHeight="1" x14ac:dyDescent="0.25">
      <c r="C1625" s="79"/>
      <c r="D1625" s="80"/>
      <c r="E1625" s="80"/>
      <c r="F1625" s="80"/>
      <c r="G1625" s="81"/>
      <c r="H1625" s="80"/>
      <c r="I1625" s="80"/>
      <c r="J1625" s="80"/>
      <c r="K1625" s="81"/>
      <c r="L1625" s="80"/>
      <c r="M1625" s="80"/>
      <c r="N1625" s="80"/>
      <c r="O1625" s="80"/>
      <c r="P1625" s="80"/>
      <c r="Q1625" s="79"/>
      <c r="R1625" s="79"/>
      <c r="S1625" s="80"/>
      <c r="T1625" s="80"/>
    </row>
    <row r="1626" spans="3:20" ht="22.5" customHeight="1" x14ac:dyDescent="0.25">
      <c r="C1626" s="79"/>
      <c r="D1626" s="80"/>
      <c r="E1626" s="80"/>
      <c r="F1626" s="80"/>
      <c r="G1626" s="81"/>
      <c r="H1626" s="80"/>
      <c r="I1626" s="80"/>
      <c r="J1626" s="80"/>
      <c r="K1626" s="81"/>
      <c r="L1626" s="80"/>
      <c r="M1626" s="80"/>
      <c r="N1626" s="80"/>
      <c r="O1626" s="80"/>
      <c r="P1626" s="80"/>
      <c r="Q1626" s="79"/>
      <c r="R1626" s="79"/>
      <c r="S1626" s="80"/>
      <c r="T1626" s="80"/>
    </row>
    <row r="1627" spans="3:20" ht="22.5" customHeight="1" x14ac:dyDescent="0.25">
      <c r="C1627" s="79"/>
      <c r="D1627" s="80"/>
      <c r="E1627" s="80"/>
      <c r="F1627" s="80"/>
      <c r="G1627" s="81"/>
      <c r="H1627" s="80"/>
      <c r="I1627" s="80"/>
      <c r="J1627" s="80"/>
      <c r="K1627" s="81"/>
      <c r="L1627" s="80"/>
      <c r="M1627" s="80"/>
      <c r="N1627" s="80"/>
      <c r="O1627" s="80"/>
      <c r="P1627" s="80"/>
      <c r="Q1627" s="79"/>
      <c r="R1627" s="79"/>
      <c r="S1627" s="80"/>
      <c r="T1627" s="80"/>
    </row>
    <row r="1628" spans="3:20" ht="22.5" customHeight="1" x14ac:dyDescent="0.25">
      <c r="C1628" s="79"/>
      <c r="D1628" s="80"/>
      <c r="E1628" s="80"/>
      <c r="F1628" s="80"/>
      <c r="G1628" s="81"/>
      <c r="H1628" s="80"/>
      <c r="I1628" s="80"/>
      <c r="J1628" s="80"/>
      <c r="K1628" s="81"/>
      <c r="L1628" s="80"/>
      <c r="M1628" s="80"/>
      <c r="N1628" s="80"/>
      <c r="O1628" s="80"/>
      <c r="P1628" s="80"/>
      <c r="Q1628" s="79"/>
      <c r="R1628" s="79"/>
      <c r="S1628" s="80"/>
      <c r="T1628" s="80"/>
    </row>
    <row r="1629" spans="3:20" ht="22.5" customHeight="1" x14ac:dyDescent="0.25">
      <c r="C1629" s="79"/>
      <c r="D1629" s="80"/>
      <c r="E1629" s="80"/>
      <c r="F1629" s="80"/>
      <c r="G1629" s="81"/>
      <c r="H1629" s="80"/>
      <c r="I1629" s="80"/>
      <c r="J1629" s="80"/>
      <c r="K1629" s="81"/>
      <c r="L1629" s="80"/>
      <c r="M1629" s="80"/>
      <c r="N1629" s="80"/>
      <c r="O1629" s="80"/>
      <c r="P1629" s="80"/>
      <c r="Q1629" s="79"/>
      <c r="R1629" s="79"/>
      <c r="S1629" s="80"/>
      <c r="T1629" s="80"/>
    </row>
    <row r="1630" spans="3:20" ht="22.5" customHeight="1" x14ac:dyDescent="0.25">
      <c r="C1630" s="79"/>
      <c r="D1630" s="80"/>
      <c r="E1630" s="80"/>
      <c r="F1630" s="80"/>
      <c r="G1630" s="81"/>
      <c r="H1630" s="80"/>
      <c r="I1630" s="80"/>
      <c r="J1630" s="80"/>
      <c r="K1630" s="81"/>
      <c r="L1630" s="80"/>
      <c r="M1630" s="80"/>
      <c r="N1630" s="80"/>
      <c r="O1630" s="80"/>
      <c r="P1630" s="80"/>
      <c r="Q1630" s="79"/>
      <c r="R1630" s="79"/>
      <c r="S1630" s="80"/>
      <c r="T1630" s="80"/>
    </row>
    <row r="1631" spans="3:20" ht="22.5" customHeight="1" x14ac:dyDescent="0.25">
      <c r="C1631" s="79"/>
      <c r="D1631" s="80"/>
      <c r="E1631" s="80"/>
      <c r="F1631" s="80"/>
      <c r="G1631" s="81"/>
      <c r="H1631" s="80"/>
      <c r="I1631" s="80"/>
      <c r="J1631" s="80"/>
      <c r="K1631" s="81"/>
      <c r="L1631" s="80"/>
      <c r="M1631" s="80"/>
      <c r="N1631" s="80"/>
      <c r="O1631" s="80"/>
      <c r="P1631" s="80"/>
      <c r="Q1631" s="79"/>
      <c r="R1631" s="79"/>
      <c r="S1631" s="80"/>
      <c r="T1631" s="80"/>
    </row>
    <row r="1632" spans="3:20" ht="22.5" customHeight="1" x14ac:dyDescent="0.25">
      <c r="C1632" s="79"/>
      <c r="D1632" s="80"/>
      <c r="E1632" s="80"/>
      <c r="F1632" s="80"/>
      <c r="G1632" s="81"/>
      <c r="H1632" s="80"/>
      <c r="I1632" s="80"/>
      <c r="J1632" s="80"/>
      <c r="K1632" s="81"/>
      <c r="L1632" s="80"/>
      <c r="M1632" s="80"/>
      <c r="N1632" s="80"/>
      <c r="O1632" s="80"/>
      <c r="P1632" s="80"/>
      <c r="Q1632" s="79"/>
      <c r="R1632" s="79"/>
      <c r="S1632" s="80"/>
      <c r="T1632" s="80"/>
    </row>
    <row r="1633" spans="3:20" ht="22.5" customHeight="1" x14ac:dyDescent="0.25">
      <c r="C1633" s="79"/>
      <c r="D1633" s="80"/>
      <c r="E1633" s="80"/>
      <c r="F1633" s="80"/>
      <c r="G1633" s="81"/>
      <c r="H1633" s="80"/>
      <c r="I1633" s="80"/>
      <c r="J1633" s="80"/>
      <c r="K1633" s="81"/>
      <c r="L1633" s="80"/>
      <c r="M1633" s="80"/>
      <c r="N1633" s="80"/>
      <c r="O1633" s="80"/>
      <c r="P1633" s="80"/>
      <c r="Q1633" s="79"/>
      <c r="R1633" s="79"/>
      <c r="S1633" s="80"/>
      <c r="T1633" s="80"/>
    </row>
    <row r="1634" spans="3:20" ht="22.5" customHeight="1" x14ac:dyDescent="0.25">
      <c r="C1634" s="79"/>
      <c r="D1634" s="80"/>
      <c r="E1634" s="80"/>
      <c r="F1634" s="80"/>
      <c r="G1634" s="81"/>
      <c r="H1634" s="80"/>
      <c r="I1634" s="80"/>
      <c r="J1634" s="80"/>
      <c r="K1634" s="81"/>
      <c r="L1634" s="80"/>
      <c r="M1634" s="80"/>
      <c r="N1634" s="80"/>
      <c r="O1634" s="80"/>
      <c r="P1634" s="80"/>
      <c r="Q1634" s="79"/>
      <c r="R1634" s="79"/>
      <c r="S1634" s="80"/>
      <c r="T1634" s="80"/>
    </row>
    <row r="1635" spans="3:20" ht="22.5" customHeight="1" x14ac:dyDescent="0.25">
      <c r="C1635" s="79"/>
      <c r="D1635" s="80"/>
      <c r="E1635" s="80"/>
      <c r="F1635" s="80"/>
      <c r="G1635" s="81"/>
      <c r="H1635" s="80"/>
      <c r="I1635" s="80"/>
      <c r="J1635" s="80"/>
      <c r="K1635" s="81"/>
      <c r="L1635" s="80"/>
      <c r="M1635" s="80"/>
      <c r="N1635" s="80"/>
      <c r="O1635" s="80"/>
      <c r="P1635" s="80"/>
      <c r="Q1635" s="79"/>
      <c r="R1635" s="79"/>
      <c r="S1635" s="80"/>
      <c r="T1635" s="80"/>
    </row>
    <row r="1636" spans="3:20" ht="22.5" customHeight="1" x14ac:dyDescent="0.25">
      <c r="C1636" s="79"/>
      <c r="D1636" s="80"/>
      <c r="E1636" s="80"/>
      <c r="F1636" s="80"/>
      <c r="G1636" s="81"/>
      <c r="H1636" s="80"/>
      <c r="I1636" s="80"/>
      <c r="J1636" s="80"/>
      <c r="K1636" s="81"/>
      <c r="L1636" s="80"/>
      <c r="M1636" s="80"/>
      <c r="N1636" s="80"/>
      <c r="O1636" s="80"/>
      <c r="P1636" s="80"/>
      <c r="Q1636" s="79"/>
      <c r="R1636" s="79"/>
      <c r="S1636" s="80"/>
      <c r="T1636" s="80"/>
    </row>
    <row r="1637" spans="3:20" ht="22.5" customHeight="1" x14ac:dyDescent="0.25">
      <c r="C1637" s="79"/>
      <c r="D1637" s="80"/>
      <c r="E1637" s="80"/>
      <c r="F1637" s="80"/>
      <c r="G1637" s="81"/>
      <c r="H1637" s="80"/>
      <c r="I1637" s="80"/>
      <c r="J1637" s="80"/>
      <c r="K1637" s="81"/>
      <c r="L1637" s="80"/>
      <c r="M1637" s="80"/>
      <c r="N1637" s="80"/>
      <c r="O1637" s="80"/>
      <c r="P1637" s="80"/>
      <c r="Q1637" s="79"/>
      <c r="R1637" s="79"/>
      <c r="S1637" s="80"/>
      <c r="T1637" s="80"/>
    </row>
    <row r="1638" spans="3:20" ht="22.5" customHeight="1" x14ac:dyDescent="0.25">
      <c r="C1638" s="79"/>
      <c r="D1638" s="80"/>
      <c r="E1638" s="80"/>
      <c r="F1638" s="80"/>
      <c r="G1638" s="81"/>
      <c r="H1638" s="80"/>
      <c r="I1638" s="80"/>
      <c r="J1638" s="80"/>
      <c r="K1638" s="81"/>
      <c r="L1638" s="80"/>
      <c r="M1638" s="80"/>
      <c r="N1638" s="80"/>
      <c r="O1638" s="80"/>
      <c r="P1638" s="80"/>
      <c r="Q1638" s="79"/>
      <c r="R1638" s="79"/>
      <c r="S1638" s="80"/>
      <c r="T1638" s="80"/>
    </row>
    <row r="1639" spans="3:20" ht="22.5" customHeight="1" x14ac:dyDescent="0.25">
      <c r="C1639" s="79"/>
      <c r="D1639" s="80"/>
      <c r="E1639" s="80"/>
      <c r="F1639" s="80"/>
      <c r="G1639" s="81"/>
      <c r="H1639" s="80"/>
      <c r="I1639" s="80"/>
      <c r="J1639" s="80"/>
      <c r="K1639" s="81"/>
      <c r="L1639" s="80"/>
      <c r="M1639" s="80"/>
      <c r="N1639" s="80"/>
      <c r="O1639" s="80"/>
      <c r="P1639" s="80"/>
      <c r="Q1639" s="79"/>
      <c r="R1639" s="79"/>
      <c r="S1639" s="80"/>
      <c r="T1639" s="80"/>
    </row>
    <row r="1640" spans="3:20" ht="22.5" customHeight="1" x14ac:dyDescent="0.25">
      <c r="C1640" s="79"/>
      <c r="D1640" s="80"/>
      <c r="E1640" s="80"/>
      <c r="F1640" s="80"/>
      <c r="G1640" s="81"/>
      <c r="H1640" s="80"/>
      <c r="I1640" s="80"/>
      <c r="J1640" s="80"/>
      <c r="K1640" s="81"/>
      <c r="L1640" s="80"/>
      <c r="M1640" s="80"/>
      <c r="N1640" s="80"/>
      <c r="O1640" s="80"/>
      <c r="P1640" s="80"/>
      <c r="Q1640" s="79"/>
      <c r="R1640" s="79"/>
      <c r="S1640" s="80"/>
      <c r="T1640" s="80"/>
    </row>
    <row r="1641" spans="3:20" ht="22.5" customHeight="1" x14ac:dyDescent="0.25">
      <c r="C1641" s="79"/>
      <c r="D1641" s="80"/>
      <c r="E1641" s="80"/>
      <c r="F1641" s="80"/>
      <c r="G1641" s="81"/>
      <c r="H1641" s="80"/>
      <c r="I1641" s="80"/>
      <c r="J1641" s="80"/>
      <c r="K1641" s="81"/>
      <c r="L1641" s="80"/>
      <c r="M1641" s="80"/>
      <c r="N1641" s="80"/>
      <c r="O1641" s="80"/>
      <c r="P1641" s="80"/>
      <c r="Q1641" s="79"/>
      <c r="R1641" s="79"/>
      <c r="S1641" s="80"/>
      <c r="T1641" s="80"/>
    </row>
    <row r="1642" spans="3:20" ht="22.5" customHeight="1" x14ac:dyDescent="0.25">
      <c r="C1642" s="79"/>
      <c r="D1642" s="80"/>
      <c r="E1642" s="80"/>
      <c r="F1642" s="80"/>
      <c r="G1642" s="81"/>
      <c r="H1642" s="80"/>
      <c r="I1642" s="80"/>
      <c r="J1642" s="80"/>
      <c r="K1642" s="81"/>
      <c r="L1642" s="80"/>
      <c r="M1642" s="80"/>
      <c r="N1642" s="80"/>
      <c r="O1642" s="80"/>
      <c r="P1642" s="80"/>
      <c r="Q1642" s="79"/>
      <c r="R1642" s="79"/>
      <c r="S1642" s="80"/>
      <c r="T1642" s="80"/>
    </row>
    <row r="1643" spans="3:20" ht="22.5" customHeight="1" x14ac:dyDescent="0.25">
      <c r="C1643" s="79"/>
      <c r="D1643" s="80"/>
      <c r="E1643" s="80"/>
      <c r="F1643" s="80"/>
      <c r="G1643" s="81"/>
      <c r="H1643" s="80"/>
      <c r="I1643" s="80"/>
      <c r="J1643" s="80"/>
      <c r="K1643" s="81"/>
      <c r="L1643" s="80"/>
      <c r="M1643" s="80"/>
      <c r="N1643" s="80"/>
      <c r="O1643" s="80"/>
      <c r="P1643" s="80"/>
      <c r="Q1643" s="79"/>
      <c r="R1643" s="79"/>
      <c r="S1643" s="80"/>
      <c r="T1643" s="80"/>
    </row>
    <row r="1644" spans="3:20" ht="22.5" customHeight="1" x14ac:dyDescent="0.25">
      <c r="C1644" s="79"/>
      <c r="D1644" s="80"/>
      <c r="E1644" s="80"/>
      <c r="F1644" s="80"/>
      <c r="G1644" s="81"/>
      <c r="H1644" s="80"/>
      <c r="I1644" s="80"/>
      <c r="J1644" s="80"/>
      <c r="K1644" s="81"/>
      <c r="L1644" s="80"/>
      <c r="M1644" s="80"/>
      <c r="N1644" s="80"/>
      <c r="O1644" s="80"/>
      <c r="P1644" s="80"/>
      <c r="Q1644" s="79"/>
      <c r="R1644" s="79"/>
      <c r="S1644" s="80"/>
      <c r="T1644" s="80"/>
    </row>
    <row r="1645" spans="3:20" ht="22.5" customHeight="1" x14ac:dyDescent="0.25">
      <c r="C1645" s="79"/>
      <c r="D1645" s="80"/>
      <c r="E1645" s="80"/>
      <c r="F1645" s="80"/>
      <c r="G1645" s="81"/>
      <c r="H1645" s="80"/>
      <c r="I1645" s="80"/>
      <c r="J1645" s="80"/>
      <c r="K1645" s="81"/>
      <c r="L1645" s="80"/>
      <c r="M1645" s="80"/>
      <c r="N1645" s="80"/>
      <c r="O1645" s="80"/>
      <c r="P1645" s="80"/>
      <c r="Q1645" s="79"/>
      <c r="R1645" s="79"/>
      <c r="S1645" s="80"/>
      <c r="T1645" s="80"/>
    </row>
    <row r="1646" spans="3:20" ht="22.5" customHeight="1" x14ac:dyDescent="0.25">
      <c r="C1646" s="79"/>
      <c r="D1646" s="80"/>
      <c r="E1646" s="80"/>
      <c r="F1646" s="80"/>
      <c r="G1646" s="81"/>
      <c r="H1646" s="80"/>
      <c r="I1646" s="80"/>
      <c r="J1646" s="80"/>
      <c r="K1646" s="81"/>
      <c r="L1646" s="80"/>
      <c r="M1646" s="80"/>
      <c r="N1646" s="80"/>
      <c r="O1646" s="80"/>
      <c r="P1646" s="80"/>
      <c r="Q1646" s="79"/>
      <c r="R1646" s="79"/>
      <c r="S1646" s="80"/>
      <c r="T1646" s="80"/>
    </row>
    <row r="1647" spans="3:20" ht="22.5" customHeight="1" x14ac:dyDescent="0.25">
      <c r="C1647" s="79"/>
      <c r="D1647" s="80"/>
      <c r="E1647" s="80"/>
      <c r="F1647" s="80"/>
      <c r="G1647" s="81"/>
      <c r="H1647" s="80"/>
      <c r="I1647" s="80"/>
      <c r="J1647" s="80"/>
      <c r="K1647" s="81"/>
      <c r="L1647" s="80"/>
      <c r="M1647" s="80"/>
      <c r="N1647" s="80"/>
      <c r="O1647" s="80"/>
      <c r="P1647" s="80"/>
      <c r="Q1647" s="79"/>
      <c r="R1647" s="79"/>
      <c r="S1647" s="80"/>
      <c r="T1647" s="80"/>
    </row>
    <row r="1648" spans="3:20" ht="22.5" customHeight="1" x14ac:dyDescent="0.25">
      <c r="C1648" s="79"/>
      <c r="D1648" s="80"/>
      <c r="E1648" s="80"/>
      <c r="F1648" s="80"/>
      <c r="G1648" s="81"/>
      <c r="H1648" s="80"/>
      <c r="I1648" s="80"/>
      <c r="J1648" s="80"/>
      <c r="K1648" s="81"/>
      <c r="L1648" s="80"/>
      <c r="M1648" s="80"/>
      <c r="N1648" s="80"/>
      <c r="O1648" s="80"/>
      <c r="P1648" s="80"/>
      <c r="Q1648" s="79"/>
      <c r="R1648" s="79"/>
      <c r="S1648" s="80"/>
      <c r="T1648" s="80"/>
    </row>
    <row r="1649" spans="3:20" ht="22.5" customHeight="1" x14ac:dyDescent="0.25">
      <c r="C1649" s="79"/>
      <c r="D1649" s="80"/>
      <c r="E1649" s="80"/>
      <c r="F1649" s="80"/>
      <c r="G1649" s="81"/>
      <c r="H1649" s="80"/>
      <c r="I1649" s="80"/>
      <c r="J1649" s="80"/>
      <c r="K1649" s="81"/>
      <c r="L1649" s="80"/>
      <c r="M1649" s="80"/>
      <c r="N1649" s="80"/>
      <c r="O1649" s="80"/>
      <c r="P1649" s="80"/>
      <c r="Q1649" s="79"/>
      <c r="R1649" s="79"/>
      <c r="S1649" s="80"/>
      <c r="T1649" s="80"/>
    </row>
    <row r="1650" spans="3:20" ht="22.5" customHeight="1" x14ac:dyDescent="0.25">
      <c r="C1650" s="79"/>
      <c r="D1650" s="80"/>
      <c r="E1650" s="80"/>
      <c r="F1650" s="80"/>
      <c r="G1650" s="81"/>
      <c r="H1650" s="80"/>
      <c r="I1650" s="80"/>
      <c r="J1650" s="80"/>
      <c r="K1650" s="81"/>
      <c r="L1650" s="80"/>
      <c r="M1650" s="80"/>
      <c r="N1650" s="80"/>
      <c r="O1650" s="80"/>
      <c r="P1650" s="80"/>
      <c r="Q1650" s="79"/>
      <c r="R1650" s="79"/>
      <c r="S1650" s="80"/>
      <c r="T1650" s="80"/>
    </row>
    <row r="1651" spans="3:20" ht="22.5" customHeight="1" x14ac:dyDescent="0.25">
      <c r="C1651" s="79"/>
      <c r="D1651" s="80"/>
      <c r="E1651" s="80"/>
      <c r="F1651" s="80"/>
      <c r="G1651" s="81"/>
      <c r="H1651" s="80"/>
      <c r="I1651" s="80"/>
      <c r="J1651" s="80"/>
      <c r="K1651" s="81"/>
      <c r="L1651" s="80"/>
      <c r="M1651" s="80"/>
      <c r="N1651" s="80"/>
      <c r="O1651" s="80"/>
      <c r="P1651" s="80"/>
      <c r="Q1651" s="79"/>
      <c r="R1651" s="79"/>
      <c r="S1651" s="80"/>
      <c r="T1651" s="80"/>
    </row>
    <row r="1652" spans="3:20" ht="22.5" customHeight="1" x14ac:dyDescent="0.25">
      <c r="C1652" s="79"/>
      <c r="D1652" s="80"/>
      <c r="E1652" s="80"/>
      <c r="F1652" s="80"/>
      <c r="G1652" s="81"/>
      <c r="H1652" s="80"/>
      <c r="I1652" s="80"/>
      <c r="J1652" s="80"/>
      <c r="K1652" s="81"/>
      <c r="L1652" s="80"/>
      <c r="M1652" s="80"/>
      <c r="N1652" s="80"/>
      <c r="O1652" s="80"/>
      <c r="P1652" s="80"/>
      <c r="Q1652" s="79"/>
      <c r="R1652" s="79"/>
      <c r="S1652" s="80"/>
      <c r="T1652" s="80"/>
    </row>
    <row r="1653" spans="3:20" ht="22.5" customHeight="1" x14ac:dyDescent="0.25">
      <c r="C1653" s="79"/>
      <c r="D1653" s="80"/>
      <c r="E1653" s="80"/>
      <c r="F1653" s="80"/>
      <c r="G1653" s="81"/>
      <c r="H1653" s="80"/>
      <c r="I1653" s="80"/>
      <c r="J1653" s="80"/>
      <c r="K1653" s="81"/>
      <c r="L1653" s="80"/>
      <c r="M1653" s="80"/>
      <c r="N1653" s="80"/>
      <c r="O1653" s="80"/>
      <c r="P1653" s="80"/>
      <c r="Q1653" s="79"/>
      <c r="R1653" s="79"/>
      <c r="S1653" s="80"/>
      <c r="T1653" s="80"/>
    </row>
    <row r="1654" spans="3:20" ht="22.5" customHeight="1" x14ac:dyDescent="0.25">
      <c r="C1654" s="79"/>
      <c r="D1654" s="80"/>
      <c r="E1654" s="80"/>
      <c r="F1654" s="80"/>
      <c r="G1654" s="81"/>
      <c r="H1654" s="80"/>
      <c r="I1654" s="80"/>
      <c r="J1654" s="80"/>
      <c r="K1654" s="81"/>
      <c r="L1654" s="80"/>
      <c r="M1654" s="80"/>
      <c r="N1654" s="80"/>
      <c r="O1654" s="80"/>
      <c r="P1654" s="80"/>
      <c r="Q1654" s="79"/>
      <c r="R1654" s="79"/>
      <c r="S1654" s="80"/>
      <c r="T1654" s="80"/>
    </row>
    <row r="1655" spans="3:20" ht="22.5" customHeight="1" x14ac:dyDescent="0.25">
      <c r="C1655" s="79"/>
      <c r="D1655" s="80"/>
      <c r="E1655" s="80"/>
      <c r="F1655" s="80"/>
      <c r="G1655" s="81"/>
      <c r="H1655" s="80"/>
      <c r="I1655" s="80"/>
      <c r="J1655" s="80"/>
      <c r="K1655" s="81"/>
      <c r="L1655" s="80"/>
      <c r="M1655" s="80"/>
      <c r="N1655" s="80"/>
      <c r="O1655" s="80"/>
      <c r="P1655" s="80"/>
      <c r="Q1655" s="79"/>
      <c r="R1655" s="79"/>
      <c r="S1655" s="80"/>
      <c r="T1655" s="80"/>
    </row>
    <row r="1656" spans="3:20" ht="22.5" customHeight="1" x14ac:dyDescent="0.25">
      <c r="C1656" s="79"/>
      <c r="D1656" s="80"/>
      <c r="E1656" s="80"/>
      <c r="F1656" s="80"/>
      <c r="G1656" s="81"/>
      <c r="H1656" s="80"/>
      <c r="I1656" s="80"/>
      <c r="J1656" s="80"/>
      <c r="K1656" s="81"/>
      <c r="L1656" s="80"/>
      <c r="M1656" s="80"/>
      <c r="N1656" s="80"/>
      <c r="O1656" s="80"/>
      <c r="P1656" s="80"/>
      <c r="Q1656" s="79"/>
      <c r="R1656" s="79"/>
      <c r="S1656" s="80"/>
      <c r="T1656" s="80"/>
    </row>
    <row r="1657" spans="3:20" ht="22.5" customHeight="1" x14ac:dyDescent="0.25">
      <c r="C1657" s="79"/>
      <c r="D1657" s="80"/>
      <c r="E1657" s="80"/>
      <c r="F1657" s="80"/>
      <c r="G1657" s="81"/>
      <c r="H1657" s="80"/>
      <c r="I1657" s="80"/>
      <c r="J1657" s="80"/>
      <c r="K1657" s="81"/>
      <c r="L1657" s="80"/>
      <c r="M1657" s="80"/>
      <c r="N1657" s="80"/>
      <c r="O1657" s="80"/>
      <c r="P1657" s="80"/>
      <c r="Q1657" s="79"/>
      <c r="R1657" s="79"/>
      <c r="S1657" s="80"/>
      <c r="T1657" s="80"/>
    </row>
    <row r="1658" spans="3:20" ht="22.5" customHeight="1" x14ac:dyDescent="0.25">
      <c r="C1658" s="79"/>
      <c r="D1658" s="80"/>
      <c r="E1658" s="80"/>
      <c r="F1658" s="80"/>
      <c r="G1658" s="81"/>
      <c r="H1658" s="80"/>
      <c r="I1658" s="80"/>
      <c r="J1658" s="80"/>
      <c r="K1658" s="81"/>
      <c r="L1658" s="80"/>
      <c r="M1658" s="80"/>
      <c r="N1658" s="80"/>
      <c r="O1658" s="80"/>
      <c r="P1658" s="80"/>
      <c r="Q1658" s="79"/>
      <c r="R1658" s="79"/>
      <c r="S1658" s="80"/>
      <c r="T1658" s="80"/>
    </row>
    <row r="1659" spans="3:20" ht="22.5" customHeight="1" x14ac:dyDescent="0.25">
      <c r="C1659" s="79"/>
      <c r="D1659" s="80"/>
      <c r="E1659" s="80"/>
      <c r="F1659" s="80"/>
      <c r="G1659" s="81"/>
      <c r="H1659" s="80"/>
      <c r="I1659" s="80"/>
      <c r="J1659" s="80"/>
      <c r="K1659" s="81"/>
      <c r="L1659" s="80"/>
      <c r="M1659" s="80"/>
      <c r="N1659" s="80"/>
      <c r="O1659" s="80"/>
      <c r="P1659" s="80"/>
      <c r="Q1659" s="79"/>
      <c r="R1659" s="79"/>
      <c r="S1659" s="80"/>
      <c r="T1659" s="80"/>
    </row>
    <row r="1660" spans="3:20" ht="22.5" customHeight="1" x14ac:dyDescent="0.25">
      <c r="C1660" s="79"/>
      <c r="D1660" s="80"/>
      <c r="E1660" s="80"/>
      <c r="F1660" s="80"/>
      <c r="G1660" s="81"/>
      <c r="H1660" s="80"/>
      <c r="I1660" s="80"/>
      <c r="J1660" s="80"/>
      <c r="K1660" s="81"/>
      <c r="L1660" s="80"/>
      <c r="M1660" s="80"/>
      <c r="N1660" s="80"/>
      <c r="O1660" s="80"/>
      <c r="P1660" s="80"/>
      <c r="Q1660" s="79"/>
      <c r="R1660" s="79"/>
      <c r="S1660" s="80"/>
      <c r="T1660" s="80"/>
    </row>
    <row r="1661" spans="3:20" ht="22.5" customHeight="1" x14ac:dyDescent="0.25">
      <c r="C1661" s="79"/>
      <c r="D1661" s="80"/>
      <c r="E1661" s="80"/>
      <c r="F1661" s="80"/>
      <c r="G1661" s="81"/>
      <c r="H1661" s="80"/>
      <c r="I1661" s="80"/>
      <c r="J1661" s="80"/>
      <c r="K1661" s="81"/>
      <c r="L1661" s="80"/>
      <c r="M1661" s="80"/>
      <c r="N1661" s="80"/>
      <c r="O1661" s="80"/>
      <c r="P1661" s="80"/>
      <c r="Q1661" s="79"/>
      <c r="R1661" s="79"/>
      <c r="S1661" s="80"/>
      <c r="T1661" s="80"/>
    </row>
    <row r="1662" spans="3:20" ht="22.5" customHeight="1" x14ac:dyDescent="0.25">
      <c r="C1662" s="79"/>
      <c r="D1662" s="80"/>
      <c r="E1662" s="80"/>
      <c r="F1662" s="80"/>
      <c r="G1662" s="81"/>
      <c r="H1662" s="80"/>
      <c r="I1662" s="80"/>
      <c r="J1662" s="80"/>
      <c r="K1662" s="81"/>
      <c r="L1662" s="80"/>
      <c r="M1662" s="80"/>
      <c r="N1662" s="80"/>
      <c r="O1662" s="80"/>
      <c r="P1662" s="80"/>
      <c r="Q1662" s="79"/>
      <c r="R1662" s="79"/>
      <c r="S1662" s="80"/>
      <c r="T1662" s="80"/>
    </row>
    <row r="1663" spans="3:20" ht="22.5" customHeight="1" x14ac:dyDescent="0.25">
      <c r="C1663" s="79"/>
      <c r="D1663" s="80"/>
      <c r="E1663" s="80"/>
      <c r="F1663" s="80"/>
      <c r="G1663" s="81"/>
      <c r="H1663" s="80"/>
      <c r="I1663" s="80"/>
      <c r="J1663" s="80"/>
      <c r="K1663" s="81"/>
      <c r="L1663" s="80"/>
      <c r="M1663" s="80"/>
      <c r="N1663" s="80"/>
      <c r="O1663" s="80"/>
      <c r="P1663" s="80"/>
      <c r="Q1663" s="79"/>
      <c r="R1663" s="79"/>
      <c r="S1663" s="80"/>
      <c r="T1663" s="80"/>
    </row>
    <row r="1664" spans="3:20" ht="22.5" customHeight="1" x14ac:dyDescent="0.25">
      <c r="C1664" s="79"/>
      <c r="D1664" s="80"/>
      <c r="E1664" s="80"/>
      <c r="F1664" s="80"/>
      <c r="G1664" s="81"/>
      <c r="H1664" s="80"/>
      <c r="I1664" s="80"/>
      <c r="J1664" s="80"/>
      <c r="K1664" s="81"/>
      <c r="L1664" s="80"/>
      <c r="M1664" s="80"/>
      <c r="N1664" s="80"/>
      <c r="O1664" s="80"/>
      <c r="P1664" s="80"/>
      <c r="Q1664" s="79"/>
      <c r="R1664" s="79"/>
      <c r="S1664" s="80"/>
      <c r="T1664" s="80"/>
    </row>
    <row r="1665" spans="3:20" ht="22.5" customHeight="1" x14ac:dyDescent="0.25">
      <c r="C1665" s="79"/>
      <c r="D1665" s="80"/>
      <c r="E1665" s="80"/>
      <c r="F1665" s="80"/>
      <c r="G1665" s="81"/>
      <c r="H1665" s="80"/>
      <c r="I1665" s="80"/>
      <c r="J1665" s="80"/>
      <c r="K1665" s="81"/>
      <c r="L1665" s="80"/>
      <c r="M1665" s="80"/>
      <c r="N1665" s="80"/>
      <c r="O1665" s="80"/>
      <c r="P1665" s="80"/>
      <c r="Q1665" s="79"/>
      <c r="R1665" s="79"/>
      <c r="S1665" s="80"/>
      <c r="T1665" s="80"/>
    </row>
    <row r="1666" spans="3:20" ht="22.5" customHeight="1" x14ac:dyDescent="0.25">
      <c r="C1666" s="79"/>
      <c r="D1666" s="80"/>
      <c r="E1666" s="80"/>
      <c r="F1666" s="80"/>
      <c r="G1666" s="81"/>
      <c r="H1666" s="80"/>
      <c r="I1666" s="80"/>
      <c r="J1666" s="80"/>
      <c r="K1666" s="81"/>
      <c r="L1666" s="80"/>
      <c r="M1666" s="80"/>
      <c r="N1666" s="80"/>
      <c r="O1666" s="80"/>
      <c r="P1666" s="80"/>
      <c r="Q1666" s="79"/>
      <c r="R1666" s="79"/>
      <c r="S1666" s="80"/>
      <c r="T1666" s="80"/>
    </row>
    <row r="1667" spans="3:20" ht="22.5" customHeight="1" x14ac:dyDescent="0.25">
      <c r="C1667" s="79"/>
      <c r="D1667" s="80"/>
      <c r="E1667" s="80"/>
      <c r="F1667" s="80"/>
      <c r="G1667" s="81"/>
      <c r="H1667" s="80"/>
      <c r="I1667" s="80"/>
      <c r="J1667" s="80"/>
      <c r="K1667" s="81"/>
      <c r="L1667" s="80"/>
      <c r="M1667" s="80"/>
      <c r="N1667" s="80"/>
      <c r="O1667" s="80"/>
      <c r="P1667" s="80"/>
      <c r="Q1667" s="79"/>
      <c r="R1667" s="79"/>
      <c r="S1667" s="80"/>
      <c r="T1667" s="80"/>
    </row>
    <row r="1668" spans="3:20" ht="22.5" customHeight="1" x14ac:dyDescent="0.25">
      <c r="C1668" s="79"/>
      <c r="D1668" s="80"/>
      <c r="E1668" s="80"/>
      <c r="F1668" s="80"/>
      <c r="G1668" s="81"/>
      <c r="H1668" s="80"/>
      <c r="I1668" s="80"/>
      <c r="J1668" s="80"/>
      <c r="K1668" s="81"/>
      <c r="L1668" s="80"/>
      <c r="M1668" s="80"/>
      <c r="N1668" s="80"/>
      <c r="O1668" s="80"/>
      <c r="P1668" s="80"/>
      <c r="Q1668" s="79"/>
      <c r="R1668" s="79"/>
      <c r="S1668" s="80"/>
      <c r="T1668" s="80"/>
    </row>
    <row r="1669" spans="3:20" ht="22.5" customHeight="1" x14ac:dyDescent="0.25">
      <c r="C1669" s="79"/>
      <c r="D1669" s="80"/>
      <c r="E1669" s="80"/>
      <c r="F1669" s="80"/>
      <c r="G1669" s="81"/>
      <c r="H1669" s="80"/>
      <c r="I1669" s="80"/>
      <c r="J1669" s="80"/>
      <c r="K1669" s="81"/>
      <c r="L1669" s="80"/>
      <c r="M1669" s="80"/>
      <c r="N1669" s="80"/>
      <c r="O1669" s="80"/>
      <c r="P1669" s="80"/>
      <c r="Q1669" s="79"/>
      <c r="R1669" s="79"/>
      <c r="S1669" s="80"/>
      <c r="T1669" s="80"/>
    </row>
    <row r="1670" spans="3:20" ht="22.5" customHeight="1" x14ac:dyDescent="0.25">
      <c r="C1670" s="79"/>
      <c r="D1670" s="80"/>
      <c r="E1670" s="80"/>
      <c r="F1670" s="80"/>
      <c r="G1670" s="81"/>
      <c r="H1670" s="80"/>
      <c r="I1670" s="80"/>
      <c r="J1670" s="80"/>
      <c r="K1670" s="81"/>
      <c r="L1670" s="80"/>
      <c r="M1670" s="80"/>
      <c r="N1670" s="80"/>
      <c r="O1670" s="80"/>
      <c r="P1670" s="80"/>
      <c r="Q1670" s="79"/>
      <c r="R1670" s="79"/>
      <c r="S1670" s="80"/>
      <c r="T1670" s="80"/>
    </row>
    <row r="1671" spans="3:20" ht="22.5" customHeight="1" x14ac:dyDescent="0.25">
      <c r="C1671" s="79"/>
      <c r="D1671" s="80"/>
      <c r="E1671" s="80"/>
      <c r="F1671" s="80"/>
      <c r="G1671" s="81"/>
      <c r="H1671" s="80"/>
      <c r="I1671" s="80"/>
      <c r="J1671" s="80"/>
      <c r="K1671" s="81"/>
      <c r="L1671" s="80"/>
      <c r="M1671" s="80"/>
      <c r="N1671" s="80"/>
      <c r="O1671" s="80"/>
      <c r="P1671" s="80"/>
      <c r="Q1671" s="79"/>
      <c r="R1671" s="79"/>
      <c r="S1671" s="80"/>
      <c r="T1671" s="80"/>
    </row>
    <row r="1672" spans="3:20" ht="22.5" customHeight="1" x14ac:dyDescent="0.25">
      <c r="C1672" s="79"/>
      <c r="D1672" s="80"/>
      <c r="E1672" s="80"/>
      <c r="F1672" s="80"/>
      <c r="G1672" s="81"/>
      <c r="H1672" s="80"/>
      <c r="I1672" s="80"/>
      <c r="J1672" s="80"/>
      <c r="K1672" s="81"/>
      <c r="L1672" s="80"/>
      <c r="M1672" s="80"/>
      <c r="N1672" s="80"/>
      <c r="O1672" s="80"/>
      <c r="P1672" s="80"/>
      <c r="Q1672" s="79"/>
      <c r="R1672" s="79"/>
      <c r="S1672" s="80"/>
      <c r="T1672" s="80"/>
    </row>
    <row r="1673" spans="3:20" ht="22.5" customHeight="1" x14ac:dyDescent="0.25">
      <c r="C1673" s="79"/>
      <c r="D1673" s="80"/>
      <c r="E1673" s="80"/>
      <c r="F1673" s="80"/>
      <c r="G1673" s="81"/>
      <c r="H1673" s="80"/>
      <c r="I1673" s="80"/>
      <c r="J1673" s="80"/>
      <c r="K1673" s="81"/>
      <c r="L1673" s="80"/>
      <c r="M1673" s="80"/>
      <c r="N1673" s="80"/>
      <c r="O1673" s="80"/>
      <c r="P1673" s="80"/>
      <c r="Q1673" s="79"/>
      <c r="R1673" s="79"/>
      <c r="S1673" s="80"/>
      <c r="T1673" s="80"/>
    </row>
    <row r="1674" spans="3:20" ht="22.5" customHeight="1" x14ac:dyDescent="0.25">
      <c r="C1674" s="79"/>
      <c r="D1674" s="80"/>
      <c r="E1674" s="80"/>
      <c r="F1674" s="80"/>
      <c r="G1674" s="81"/>
      <c r="H1674" s="80"/>
      <c r="I1674" s="80"/>
      <c r="J1674" s="80"/>
      <c r="K1674" s="81"/>
      <c r="L1674" s="80"/>
      <c r="M1674" s="80"/>
      <c r="N1674" s="80"/>
      <c r="O1674" s="80"/>
      <c r="P1674" s="80"/>
      <c r="Q1674" s="79"/>
      <c r="R1674" s="79"/>
      <c r="S1674" s="80"/>
      <c r="T1674" s="80"/>
    </row>
    <row r="1675" spans="3:20" ht="22.5" customHeight="1" x14ac:dyDescent="0.25">
      <c r="C1675" s="79"/>
      <c r="D1675" s="80"/>
      <c r="E1675" s="80"/>
      <c r="F1675" s="80"/>
      <c r="G1675" s="81"/>
      <c r="H1675" s="80"/>
      <c r="I1675" s="80"/>
      <c r="J1675" s="80"/>
      <c r="K1675" s="81"/>
      <c r="L1675" s="80"/>
      <c r="M1675" s="80"/>
      <c r="N1675" s="80"/>
      <c r="O1675" s="80"/>
      <c r="P1675" s="80"/>
      <c r="Q1675" s="79"/>
      <c r="R1675" s="79"/>
      <c r="S1675" s="80"/>
      <c r="T1675" s="80"/>
    </row>
    <row r="1676" spans="3:20" ht="22.5" customHeight="1" x14ac:dyDescent="0.25">
      <c r="C1676" s="79"/>
      <c r="D1676" s="80"/>
      <c r="E1676" s="80"/>
      <c r="F1676" s="80"/>
      <c r="G1676" s="81"/>
      <c r="H1676" s="80"/>
      <c r="I1676" s="80"/>
      <c r="J1676" s="80"/>
      <c r="K1676" s="81"/>
      <c r="L1676" s="80"/>
      <c r="M1676" s="80"/>
      <c r="N1676" s="80"/>
      <c r="O1676" s="80"/>
      <c r="P1676" s="80"/>
      <c r="Q1676" s="79"/>
      <c r="R1676" s="79"/>
      <c r="S1676" s="80"/>
      <c r="T1676" s="80"/>
    </row>
    <row r="1677" spans="3:20" ht="22.5" customHeight="1" x14ac:dyDescent="0.25">
      <c r="C1677" s="79"/>
      <c r="D1677" s="80"/>
      <c r="E1677" s="80"/>
      <c r="F1677" s="80"/>
      <c r="G1677" s="81"/>
      <c r="H1677" s="80"/>
      <c r="I1677" s="80"/>
      <c r="J1677" s="80"/>
      <c r="K1677" s="81"/>
      <c r="L1677" s="80"/>
      <c r="M1677" s="80"/>
      <c r="N1677" s="80"/>
      <c r="O1677" s="80"/>
      <c r="P1677" s="80"/>
      <c r="Q1677" s="79"/>
      <c r="R1677" s="79"/>
      <c r="S1677" s="80"/>
      <c r="T1677" s="80"/>
    </row>
    <row r="1678" spans="3:20" ht="22.5" customHeight="1" x14ac:dyDescent="0.25">
      <c r="C1678" s="79"/>
      <c r="D1678" s="80"/>
      <c r="E1678" s="80"/>
      <c r="F1678" s="80"/>
      <c r="G1678" s="81"/>
      <c r="H1678" s="80"/>
      <c r="I1678" s="80"/>
      <c r="J1678" s="80"/>
      <c r="K1678" s="81"/>
      <c r="L1678" s="80"/>
      <c r="M1678" s="80"/>
      <c r="N1678" s="80"/>
      <c r="O1678" s="80"/>
      <c r="P1678" s="80"/>
      <c r="Q1678" s="79"/>
      <c r="R1678" s="79"/>
      <c r="S1678" s="80"/>
      <c r="T1678" s="80"/>
    </row>
    <row r="1679" spans="3:20" ht="22.5" customHeight="1" x14ac:dyDescent="0.25">
      <c r="C1679" s="79"/>
      <c r="D1679" s="80"/>
      <c r="E1679" s="80"/>
      <c r="F1679" s="80"/>
      <c r="G1679" s="81"/>
      <c r="H1679" s="80"/>
      <c r="I1679" s="80"/>
      <c r="J1679" s="80"/>
      <c r="K1679" s="81"/>
      <c r="L1679" s="80"/>
      <c r="M1679" s="80"/>
      <c r="N1679" s="80"/>
      <c r="O1679" s="80"/>
      <c r="P1679" s="80"/>
      <c r="Q1679" s="79"/>
      <c r="R1679" s="79"/>
      <c r="S1679" s="80"/>
      <c r="T1679" s="80"/>
    </row>
    <row r="1680" spans="3:20" ht="22.5" customHeight="1" x14ac:dyDescent="0.25">
      <c r="C1680" s="79"/>
      <c r="D1680" s="80"/>
      <c r="E1680" s="80"/>
      <c r="F1680" s="80"/>
      <c r="G1680" s="81"/>
      <c r="H1680" s="80"/>
      <c r="I1680" s="80"/>
      <c r="J1680" s="80"/>
      <c r="K1680" s="81"/>
      <c r="L1680" s="80"/>
      <c r="M1680" s="80"/>
      <c r="N1680" s="80"/>
      <c r="O1680" s="80"/>
      <c r="P1680" s="80"/>
      <c r="Q1680" s="79"/>
      <c r="R1680" s="79"/>
      <c r="S1680" s="80"/>
      <c r="T1680" s="80"/>
    </row>
    <row r="1681" spans="3:20" ht="22.5" customHeight="1" x14ac:dyDescent="0.25">
      <c r="C1681" s="79"/>
      <c r="D1681" s="80"/>
      <c r="E1681" s="80"/>
      <c r="F1681" s="80"/>
      <c r="G1681" s="81"/>
      <c r="H1681" s="80"/>
      <c r="I1681" s="80"/>
      <c r="J1681" s="80"/>
      <c r="K1681" s="81"/>
      <c r="L1681" s="80"/>
      <c r="M1681" s="80"/>
      <c r="N1681" s="80"/>
      <c r="O1681" s="80"/>
      <c r="P1681" s="80"/>
      <c r="Q1681" s="79"/>
      <c r="R1681" s="79"/>
      <c r="S1681" s="80"/>
      <c r="T1681" s="80"/>
    </row>
    <row r="1682" spans="3:20" ht="22.5" customHeight="1" x14ac:dyDescent="0.25">
      <c r="C1682" s="79"/>
      <c r="D1682" s="80"/>
      <c r="E1682" s="80"/>
      <c r="F1682" s="80"/>
      <c r="G1682" s="81"/>
      <c r="H1682" s="80"/>
      <c r="I1682" s="80"/>
      <c r="J1682" s="80"/>
      <c r="K1682" s="81"/>
      <c r="L1682" s="80"/>
      <c r="M1682" s="80"/>
      <c r="N1682" s="80"/>
      <c r="O1682" s="80"/>
      <c r="P1682" s="80"/>
      <c r="Q1682" s="79"/>
      <c r="R1682" s="79"/>
      <c r="S1682" s="80"/>
      <c r="T1682" s="80"/>
    </row>
    <row r="1683" spans="3:20" ht="22.5" customHeight="1" x14ac:dyDescent="0.25">
      <c r="C1683" s="79"/>
      <c r="D1683" s="80"/>
      <c r="E1683" s="80"/>
      <c r="F1683" s="80"/>
      <c r="G1683" s="81"/>
      <c r="H1683" s="80"/>
      <c r="I1683" s="80"/>
      <c r="J1683" s="80"/>
      <c r="K1683" s="81"/>
      <c r="L1683" s="80"/>
      <c r="M1683" s="80"/>
      <c r="N1683" s="80"/>
      <c r="O1683" s="80"/>
      <c r="P1683" s="80"/>
      <c r="Q1683" s="79"/>
      <c r="R1683" s="79"/>
      <c r="S1683" s="80"/>
      <c r="T1683" s="80"/>
    </row>
    <row r="1684" spans="3:20" ht="22.5" customHeight="1" x14ac:dyDescent="0.25">
      <c r="C1684" s="79"/>
      <c r="D1684" s="80"/>
      <c r="E1684" s="80"/>
      <c r="F1684" s="80"/>
      <c r="G1684" s="81"/>
      <c r="H1684" s="80"/>
      <c r="I1684" s="80"/>
      <c r="J1684" s="80"/>
      <c r="K1684" s="81"/>
      <c r="L1684" s="80"/>
      <c r="M1684" s="80"/>
      <c r="N1684" s="80"/>
      <c r="O1684" s="80"/>
      <c r="P1684" s="80"/>
      <c r="Q1684" s="79"/>
      <c r="R1684" s="79"/>
      <c r="S1684" s="80"/>
      <c r="T1684" s="80"/>
    </row>
    <row r="1685" spans="3:20" ht="22.5" customHeight="1" x14ac:dyDescent="0.25">
      <c r="C1685" s="79"/>
      <c r="D1685" s="80"/>
      <c r="E1685" s="80"/>
      <c r="F1685" s="80"/>
      <c r="G1685" s="81"/>
      <c r="H1685" s="80"/>
      <c r="I1685" s="80"/>
      <c r="J1685" s="80"/>
      <c r="K1685" s="81"/>
      <c r="L1685" s="80"/>
      <c r="M1685" s="80"/>
      <c r="N1685" s="80"/>
      <c r="O1685" s="80"/>
      <c r="P1685" s="80"/>
      <c r="Q1685" s="79"/>
      <c r="R1685" s="79"/>
      <c r="S1685" s="80"/>
      <c r="T1685" s="80"/>
    </row>
    <row r="1686" spans="3:20" ht="22.5" customHeight="1" x14ac:dyDescent="0.25">
      <c r="C1686" s="79"/>
      <c r="D1686" s="80"/>
      <c r="E1686" s="80"/>
      <c r="F1686" s="80"/>
      <c r="G1686" s="81"/>
      <c r="H1686" s="80"/>
      <c r="I1686" s="80"/>
      <c r="J1686" s="80"/>
      <c r="K1686" s="81"/>
      <c r="L1686" s="80"/>
      <c r="M1686" s="80"/>
      <c r="N1686" s="80"/>
      <c r="O1686" s="80"/>
      <c r="P1686" s="80"/>
      <c r="Q1686" s="79"/>
      <c r="R1686" s="79"/>
      <c r="S1686" s="80"/>
      <c r="T1686" s="80"/>
    </row>
    <row r="1687" spans="3:20" ht="22.5" customHeight="1" x14ac:dyDescent="0.25">
      <c r="C1687" s="79"/>
      <c r="D1687" s="80"/>
      <c r="E1687" s="80"/>
      <c r="F1687" s="80"/>
      <c r="G1687" s="81"/>
      <c r="H1687" s="80"/>
      <c r="I1687" s="80"/>
      <c r="J1687" s="80"/>
      <c r="K1687" s="81"/>
      <c r="L1687" s="80"/>
      <c r="M1687" s="80"/>
      <c r="N1687" s="80"/>
      <c r="O1687" s="80"/>
      <c r="P1687" s="80"/>
      <c r="Q1687" s="79"/>
      <c r="R1687" s="79"/>
      <c r="S1687" s="80"/>
      <c r="T1687" s="80"/>
    </row>
    <row r="1688" spans="3:20" ht="22.5" customHeight="1" x14ac:dyDescent="0.25">
      <c r="C1688" s="79"/>
      <c r="D1688" s="80"/>
      <c r="E1688" s="80"/>
      <c r="F1688" s="80"/>
      <c r="G1688" s="81"/>
      <c r="H1688" s="80"/>
      <c r="I1688" s="80"/>
      <c r="J1688" s="80"/>
      <c r="K1688" s="81"/>
      <c r="L1688" s="80"/>
      <c r="M1688" s="80"/>
      <c r="N1688" s="80"/>
      <c r="O1688" s="80"/>
      <c r="P1688" s="80"/>
      <c r="Q1688" s="79"/>
      <c r="R1688" s="79"/>
      <c r="S1688" s="80"/>
      <c r="T1688" s="80"/>
    </row>
    <row r="1689" spans="3:20" ht="22.5" customHeight="1" x14ac:dyDescent="0.25">
      <c r="C1689" s="79"/>
      <c r="D1689" s="80"/>
      <c r="E1689" s="80"/>
      <c r="F1689" s="80"/>
      <c r="G1689" s="81"/>
      <c r="H1689" s="80"/>
      <c r="I1689" s="80"/>
      <c r="J1689" s="80"/>
      <c r="K1689" s="81"/>
      <c r="L1689" s="80"/>
      <c r="M1689" s="80"/>
      <c r="N1689" s="80"/>
      <c r="O1689" s="80"/>
      <c r="P1689" s="80"/>
      <c r="Q1689" s="79"/>
      <c r="R1689" s="79"/>
      <c r="S1689" s="80"/>
      <c r="T1689" s="80"/>
    </row>
    <row r="1690" spans="3:20" ht="22.5" customHeight="1" x14ac:dyDescent="0.25">
      <c r="C1690" s="79"/>
      <c r="D1690" s="80"/>
      <c r="E1690" s="80"/>
      <c r="F1690" s="80"/>
      <c r="G1690" s="81"/>
      <c r="H1690" s="80"/>
      <c r="I1690" s="80"/>
      <c r="J1690" s="80"/>
      <c r="K1690" s="81"/>
      <c r="L1690" s="80"/>
      <c r="M1690" s="80"/>
      <c r="N1690" s="80"/>
      <c r="O1690" s="80"/>
      <c r="P1690" s="80"/>
      <c r="Q1690" s="79"/>
      <c r="R1690" s="79"/>
      <c r="S1690" s="80"/>
      <c r="T1690" s="80"/>
    </row>
    <row r="1691" spans="3:20" ht="22.5" customHeight="1" x14ac:dyDescent="0.25">
      <c r="C1691" s="79"/>
      <c r="D1691" s="80"/>
      <c r="E1691" s="80"/>
      <c r="F1691" s="80"/>
      <c r="G1691" s="81"/>
      <c r="H1691" s="80"/>
      <c r="I1691" s="80"/>
      <c r="J1691" s="80"/>
      <c r="K1691" s="81"/>
      <c r="L1691" s="80"/>
      <c r="M1691" s="80"/>
      <c r="N1691" s="80"/>
      <c r="O1691" s="80"/>
      <c r="P1691" s="80"/>
      <c r="Q1691" s="79"/>
      <c r="R1691" s="79"/>
      <c r="S1691" s="80"/>
      <c r="T1691" s="80"/>
    </row>
    <row r="1692" spans="3:20" ht="22.5" customHeight="1" x14ac:dyDescent="0.25">
      <c r="C1692" s="79"/>
      <c r="D1692" s="80"/>
      <c r="E1692" s="80"/>
      <c r="F1692" s="80"/>
      <c r="G1692" s="81"/>
      <c r="H1692" s="80"/>
      <c r="I1692" s="80"/>
      <c r="J1692" s="80"/>
      <c r="K1692" s="81"/>
      <c r="L1692" s="80"/>
      <c r="M1692" s="80"/>
      <c r="N1692" s="80"/>
      <c r="O1692" s="80"/>
      <c r="P1692" s="80"/>
      <c r="Q1692" s="79"/>
      <c r="R1692" s="79"/>
      <c r="S1692" s="80"/>
      <c r="T1692" s="80"/>
    </row>
    <row r="1693" spans="3:20" ht="22.5" customHeight="1" x14ac:dyDescent="0.25">
      <c r="C1693" s="79"/>
      <c r="D1693" s="80"/>
      <c r="E1693" s="80"/>
      <c r="F1693" s="80"/>
      <c r="G1693" s="81"/>
      <c r="H1693" s="80"/>
      <c r="I1693" s="80"/>
      <c r="J1693" s="80"/>
      <c r="K1693" s="81"/>
      <c r="L1693" s="80"/>
      <c r="M1693" s="80"/>
      <c r="N1693" s="80"/>
      <c r="O1693" s="80"/>
      <c r="P1693" s="80"/>
      <c r="Q1693" s="79"/>
      <c r="R1693" s="79"/>
      <c r="S1693" s="80"/>
      <c r="T1693" s="80"/>
    </row>
    <row r="1694" spans="3:20" ht="22.5" customHeight="1" x14ac:dyDescent="0.25">
      <c r="C1694" s="79"/>
      <c r="D1694" s="80"/>
      <c r="E1694" s="80"/>
      <c r="F1694" s="80"/>
      <c r="G1694" s="81"/>
      <c r="H1694" s="80"/>
      <c r="I1694" s="80"/>
      <c r="J1694" s="80"/>
      <c r="K1694" s="81"/>
      <c r="L1694" s="80"/>
      <c r="M1694" s="80"/>
      <c r="N1694" s="80"/>
      <c r="O1694" s="80"/>
      <c r="P1694" s="80"/>
      <c r="Q1694" s="79"/>
      <c r="R1694" s="79"/>
      <c r="S1694" s="80"/>
      <c r="T1694" s="80"/>
    </row>
    <row r="1695" spans="3:20" ht="22.5" customHeight="1" x14ac:dyDescent="0.25">
      <c r="C1695" s="79"/>
      <c r="D1695" s="80"/>
      <c r="E1695" s="80"/>
      <c r="F1695" s="80"/>
      <c r="G1695" s="81"/>
      <c r="H1695" s="80"/>
      <c r="I1695" s="80"/>
      <c r="J1695" s="80"/>
      <c r="K1695" s="81"/>
      <c r="L1695" s="80"/>
      <c r="M1695" s="80"/>
      <c r="N1695" s="80"/>
      <c r="O1695" s="80"/>
      <c r="P1695" s="80"/>
      <c r="Q1695" s="79"/>
      <c r="R1695" s="79"/>
      <c r="S1695" s="80"/>
      <c r="T1695" s="80"/>
    </row>
    <row r="1696" spans="3:20" ht="22.5" customHeight="1" x14ac:dyDescent="0.25">
      <c r="C1696" s="79"/>
      <c r="D1696" s="80"/>
      <c r="E1696" s="80"/>
      <c r="F1696" s="80"/>
      <c r="G1696" s="81"/>
      <c r="H1696" s="80"/>
      <c r="I1696" s="80"/>
      <c r="J1696" s="80"/>
      <c r="K1696" s="81"/>
      <c r="L1696" s="80"/>
      <c r="M1696" s="80"/>
      <c r="N1696" s="80"/>
      <c r="O1696" s="80"/>
      <c r="P1696" s="80"/>
      <c r="Q1696" s="79"/>
      <c r="R1696" s="79"/>
      <c r="S1696" s="80"/>
      <c r="T1696" s="80"/>
    </row>
    <row r="1697" spans="3:20" ht="22.5" customHeight="1" x14ac:dyDescent="0.25">
      <c r="C1697" s="79"/>
      <c r="D1697" s="80"/>
      <c r="E1697" s="80"/>
      <c r="F1697" s="80"/>
      <c r="G1697" s="81"/>
      <c r="H1697" s="80"/>
      <c r="I1697" s="80"/>
      <c r="J1697" s="80"/>
      <c r="K1697" s="81"/>
      <c r="L1697" s="80"/>
      <c r="M1697" s="80"/>
      <c r="N1697" s="80"/>
      <c r="O1697" s="80"/>
      <c r="P1697" s="80"/>
      <c r="Q1697" s="79"/>
      <c r="R1697" s="79"/>
      <c r="S1697" s="80"/>
      <c r="T1697" s="80"/>
    </row>
    <row r="1698" spans="3:20" ht="22.5" customHeight="1" x14ac:dyDescent="0.25">
      <c r="C1698" s="79"/>
      <c r="D1698" s="80"/>
      <c r="E1698" s="80"/>
      <c r="F1698" s="80"/>
      <c r="G1698" s="81"/>
      <c r="H1698" s="80"/>
      <c r="I1698" s="80"/>
      <c r="J1698" s="80"/>
      <c r="K1698" s="81"/>
      <c r="L1698" s="80"/>
      <c r="M1698" s="80"/>
      <c r="N1698" s="80"/>
      <c r="O1698" s="80"/>
      <c r="P1698" s="80"/>
      <c r="Q1698" s="79"/>
      <c r="R1698" s="79"/>
      <c r="S1698" s="80"/>
      <c r="T1698" s="80"/>
    </row>
    <row r="1699" spans="3:20" ht="22.5" customHeight="1" x14ac:dyDescent="0.25">
      <c r="C1699" s="79"/>
      <c r="D1699" s="80"/>
      <c r="E1699" s="80"/>
      <c r="F1699" s="80"/>
      <c r="G1699" s="81"/>
      <c r="H1699" s="80"/>
      <c r="I1699" s="80"/>
      <c r="J1699" s="80"/>
      <c r="K1699" s="81"/>
      <c r="L1699" s="80"/>
      <c r="M1699" s="80"/>
      <c r="N1699" s="80"/>
      <c r="O1699" s="80"/>
      <c r="P1699" s="80"/>
      <c r="Q1699" s="79"/>
      <c r="R1699" s="79"/>
      <c r="S1699" s="80"/>
      <c r="T1699" s="80"/>
    </row>
    <row r="1700" spans="3:20" ht="22.5" customHeight="1" x14ac:dyDescent="0.25">
      <c r="C1700" s="79"/>
      <c r="D1700" s="80"/>
      <c r="E1700" s="80"/>
      <c r="F1700" s="80"/>
      <c r="G1700" s="81"/>
      <c r="H1700" s="80"/>
      <c r="I1700" s="80"/>
      <c r="J1700" s="80"/>
      <c r="K1700" s="81"/>
      <c r="L1700" s="80"/>
      <c r="M1700" s="80"/>
      <c r="N1700" s="80"/>
      <c r="O1700" s="80"/>
      <c r="P1700" s="80"/>
      <c r="Q1700" s="79"/>
      <c r="R1700" s="79"/>
      <c r="S1700" s="80"/>
      <c r="T1700" s="80"/>
    </row>
    <row r="1701" spans="3:20" ht="22.5" customHeight="1" x14ac:dyDescent="0.25">
      <c r="C1701" s="79"/>
      <c r="D1701" s="80"/>
      <c r="E1701" s="80"/>
      <c r="F1701" s="80"/>
      <c r="G1701" s="81"/>
      <c r="H1701" s="80"/>
      <c r="I1701" s="80"/>
      <c r="J1701" s="80"/>
      <c r="K1701" s="81"/>
      <c r="L1701" s="80"/>
      <c r="M1701" s="80"/>
      <c r="N1701" s="80"/>
      <c r="O1701" s="80"/>
      <c r="P1701" s="80"/>
      <c r="Q1701" s="79"/>
      <c r="R1701" s="79"/>
      <c r="S1701" s="80"/>
      <c r="T1701" s="80"/>
    </row>
    <row r="1702" spans="3:20" ht="22.5" customHeight="1" x14ac:dyDescent="0.25">
      <c r="C1702" s="79"/>
      <c r="D1702" s="80"/>
      <c r="E1702" s="80"/>
      <c r="F1702" s="80"/>
      <c r="G1702" s="81"/>
      <c r="H1702" s="80"/>
      <c r="I1702" s="80"/>
      <c r="J1702" s="80"/>
      <c r="K1702" s="81"/>
      <c r="L1702" s="80"/>
      <c r="M1702" s="80"/>
      <c r="N1702" s="80"/>
      <c r="O1702" s="80"/>
      <c r="P1702" s="80"/>
      <c r="Q1702" s="79"/>
      <c r="R1702" s="79"/>
      <c r="S1702" s="80"/>
      <c r="T1702" s="80"/>
    </row>
    <row r="1703" spans="3:20" ht="22.5" customHeight="1" x14ac:dyDescent="0.25">
      <c r="C1703" s="79"/>
      <c r="D1703" s="80"/>
      <c r="E1703" s="80"/>
      <c r="F1703" s="80"/>
      <c r="G1703" s="81"/>
      <c r="H1703" s="80"/>
      <c r="I1703" s="80"/>
      <c r="J1703" s="80"/>
      <c r="K1703" s="81"/>
      <c r="L1703" s="80"/>
      <c r="M1703" s="80"/>
      <c r="N1703" s="80"/>
      <c r="O1703" s="80"/>
      <c r="P1703" s="80"/>
      <c r="Q1703" s="79"/>
      <c r="R1703" s="79"/>
      <c r="S1703" s="80"/>
      <c r="T1703" s="80"/>
    </row>
    <row r="1704" spans="3:20" ht="22.5" customHeight="1" x14ac:dyDescent="0.25">
      <c r="C1704" s="79"/>
      <c r="D1704" s="80"/>
      <c r="E1704" s="80"/>
      <c r="F1704" s="80"/>
      <c r="G1704" s="81"/>
      <c r="H1704" s="80"/>
      <c r="I1704" s="80"/>
      <c r="J1704" s="80"/>
      <c r="K1704" s="81"/>
      <c r="L1704" s="80"/>
      <c r="M1704" s="80"/>
      <c r="N1704" s="80"/>
      <c r="O1704" s="80"/>
      <c r="P1704" s="80"/>
      <c r="Q1704" s="79"/>
      <c r="R1704" s="79"/>
      <c r="S1704" s="80"/>
      <c r="T1704" s="80"/>
    </row>
    <row r="1705" spans="3:20" ht="22.5" customHeight="1" x14ac:dyDescent="0.25">
      <c r="C1705" s="79"/>
      <c r="D1705" s="80"/>
      <c r="E1705" s="80"/>
      <c r="F1705" s="80"/>
      <c r="G1705" s="81"/>
      <c r="H1705" s="80"/>
      <c r="I1705" s="80"/>
      <c r="J1705" s="80"/>
      <c r="K1705" s="81"/>
      <c r="L1705" s="80"/>
      <c r="M1705" s="80"/>
      <c r="N1705" s="80"/>
      <c r="O1705" s="80"/>
      <c r="P1705" s="80"/>
      <c r="Q1705" s="79"/>
      <c r="R1705" s="79"/>
      <c r="S1705" s="80"/>
      <c r="T1705" s="80"/>
    </row>
    <row r="1706" spans="3:20" ht="22.5" customHeight="1" x14ac:dyDescent="0.25">
      <c r="C1706" s="79"/>
      <c r="D1706" s="80"/>
      <c r="E1706" s="80"/>
      <c r="F1706" s="80"/>
      <c r="G1706" s="81"/>
      <c r="H1706" s="80"/>
      <c r="I1706" s="80"/>
      <c r="J1706" s="80"/>
      <c r="K1706" s="81"/>
      <c r="L1706" s="80"/>
      <c r="M1706" s="80"/>
      <c r="N1706" s="80"/>
      <c r="O1706" s="80"/>
      <c r="P1706" s="80"/>
      <c r="Q1706" s="79"/>
      <c r="R1706" s="79"/>
      <c r="S1706" s="80"/>
      <c r="T1706" s="80"/>
    </row>
    <row r="1707" spans="3:20" ht="22.5" customHeight="1" x14ac:dyDescent="0.25">
      <c r="C1707" s="79"/>
      <c r="D1707" s="80"/>
      <c r="E1707" s="80"/>
      <c r="F1707" s="80"/>
      <c r="G1707" s="81"/>
      <c r="H1707" s="80"/>
      <c r="I1707" s="80"/>
      <c r="J1707" s="80"/>
      <c r="K1707" s="81"/>
      <c r="L1707" s="80"/>
      <c r="M1707" s="80"/>
      <c r="N1707" s="80"/>
      <c r="O1707" s="80"/>
      <c r="P1707" s="80"/>
      <c r="Q1707" s="79"/>
      <c r="R1707" s="79"/>
      <c r="S1707" s="80"/>
      <c r="T1707" s="80"/>
    </row>
    <row r="1708" spans="3:20" ht="22.5" customHeight="1" x14ac:dyDescent="0.25">
      <c r="C1708" s="79"/>
      <c r="D1708" s="80"/>
      <c r="E1708" s="80"/>
      <c r="F1708" s="80"/>
      <c r="G1708" s="81"/>
      <c r="H1708" s="80"/>
      <c r="I1708" s="80"/>
      <c r="J1708" s="80"/>
      <c r="K1708" s="81"/>
      <c r="L1708" s="80"/>
      <c r="M1708" s="80"/>
      <c r="N1708" s="80"/>
      <c r="O1708" s="80"/>
      <c r="P1708" s="80"/>
      <c r="Q1708" s="79"/>
      <c r="R1708" s="79"/>
      <c r="S1708" s="80"/>
      <c r="T1708" s="80"/>
    </row>
    <row r="1709" spans="3:20" ht="22.5" customHeight="1" x14ac:dyDescent="0.25">
      <c r="C1709" s="79"/>
      <c r="D1709" s="80"/>
      <c r="E1709" s="80"/>
      <c r="F1709" s="80"/>
      <c r="G1709" s="81"/>
      <c r="H1709" s="80"/>
      <c r="I1709" s="80"/>
      <c r="J1709" s="80"/>
      <c r="K1709" s="81"/>
      <c r="L1709" s="80"/>
      <c r="M1709" s="80"/>
      <c r="N1709" s="80"/>
      <c r="O1709" s="80"/>
      <c r="P1709" s="80"/>
      <c r="Q1709" s="79"/>
      <c r="R1709" s="79"/>
      <c r="S1709" s="80"/>
      <c r="T1709" s="80"/>
    </row>
    <row r="1710" spans="3:20" ht="22.5" customHeight="1" x14ac:dyDescent="0.25">
      <c r="C1710" s="79"/>
      <c r="D1710" s="80"/>
      <c r="E1710" s="80"/>
      <c r="F1710" s="80"/>
      <c r="G1710" s="81"/>
      <c r="H1710" s="80"/>
      <c r="I1710" s="80"/>
      <c r="J1710" s="80"/>
      <c r="K1710" s="81"/>
      <c r="L1710" s="80"/>
      <c r="M1710" s="80"/>
      <c r="N1710" s="80"/>
      <c r="O1710" s="80"/>
      <c r="P1710" s="80"/>
      <c r="Q1710" s="79"/>
      <c r="R1710" s="79"/>
      <c r="S1710" s="80"/>
      <c r="T1710" s="80"/>
    </row>
    <row r="1711" spans="3:20" ht="22.5" customHeight="1" x14ac:dyDescent="0.25">
      <c r="C1711" s="79"/>
      <c r="D1711" s="80"/>
      <c r="E1711" s="80"/>
      <c r="F1711" s="80"/>
      <c r="G1711" s="81"/>
      <c r="H1711" s="80"/>
      <c r="I1711" s="80"/>
      <c r="J1711" s="80"/>
      <c r="K1711" s="81"/>
      <c r="L1711" s="80"/>
      <c r="M1711" s="80"/>
      <c r="N1711" s="80"/>
      <c r="O1711" s="80"/>
      <c r="P1711" s="80"/>
      <c r="Q1711" s="79"/>
      <c r="R1711" s="79"/>
      <c r="S1711" s="80"/>
      <c r="T1711" s="80"/>
    </row>
    <row r="1712" spans="3:20" ht="22.5" customHeight="1" x14ac:dyDescent="0.25">
      <c r="C1712" s="79"/>
      <c r="D1712" s="80"/>
      <c r="E1712" s="80"/>
      <c r="F1712" s="80"/>
      <c r="G1712" s="81"/>
      <c r="H1712" s="80"/>
      <c r="I1712" s="80"/>
      <c r="J1712" s="80"/>
      <c r="K1712" s="81"/>
      <c r="L1712" s="80"/>
      <c r="M1712" s="80"/>
      <c r="N1712" s="80"/>
      <c r="O1712" s="80"/>
      <c r="P1712" s="80"/>
      <c r="Q1712" s="79"/>
      <c r="R1712" s="79"/>
      <c r="S1712" s="80"/>
      <c r="T1712" s="80"/>
    </row>
    <row r="1713" spans="3:20" ht="22.5" customHeight="1" x14ac:dyDescent="0.25">
      <c r="C1713" s="79"/>
      <c r="D1713" s="80"/>
      <c r="E1713" s="80"/>
      <c r="F1713" s="80"/>
      <c r="G1713" s="81"/>
      <c r="H1713" s="80"/>
      <c r="I1713" s="80"/>
      <c r="J1713" s="80"/>
      <c r="K1713" s="81"/>
      <c r="L1713" s="80"/>
      <c r="M1713" s="80"/>
      <c r="N1713" s="80"/>
      <c r="O1713" s="80"/>
      <c r="P1713" s="80"/>
      <c r="Q1713" s="79"/>
      <c r="R1713" s="79"/>
      <c r="S1713" s="80"/>
      <c r="T1713" s="80"/>
    </row>
    <row r="1714" spans="3:20" ht="22.5" customHeight="1" x14ac:dyDescent="0.25">
      <c r="C1714" s="79"/>
      <c r="D1714" s="80"/>
      <c r="E1714" s="80"/>
      <c r="F1714" s="80"/>
      <c r="G1714" s="81"/>
      <c r="H1714" s="80"/>
      <c r="I1714" s="80"/>
      <c r="J1714" s="80"/>
      <c r="K1714" s="81"/>
      <c r="L1714" s="80"/>
      <c r="M1714" s="80"/>
      <c r="N1714" s="80"/>
      <c r="O1714" s="80"/>
      <c r="P1714" s="80"/>
      <c r="Q1714" s="79"/>
      <c r="R1714" s="79"/>
      <c r="S1714" s="80"/>
      <c r="T1714" s="80"/>
    </row>
    <row r="1715" spans="3:20" ht="22.5" customHeight="1" x14ac:dyDescent="0.25">
      <c r="C1715" s="79"/>
      <c r="D1715" s="80"/>
      <c r="E1715" s="80"/>
      <c r="F1715" s="80"/>
      <c r="G1715" s="81"/>
      <c r="H1715" s="80"/>
      <c r="I1715" s="80"/>
      <c r="J1715" s="80"/>
      <c r="K1715" s="81"/>
      <c r="L1715" s="80"/>
      <c r="M1715" s="80"/>
      <c r="N1715" s="80"/>
      <c r="O1715" s="80"/>
      <c r="P1715" s="80"/>
      <c r="Q1715" s="79"/>
      <c r="R1715" s="79"/>
      <c r="S1715" s="80"/>
      <c r="T1715" s="80"/>
    </row>
    <row r="1716" spans="3:20" ht="22.5" customHeight="1" x14ac:dyDescent="0.25">
      <c r="C1716" s="79"/>
      <c r="D1716" s="80"/>
      <c r="E1716" s="80"/>
      <c r="F1716" s="80"/>
      <c r="G1716" s="81"/>
      <c r="H1716" s="80"/>
      <c r="I1716" s="80"/>
      <c r="J1716" s="80"/>
      <c r="K1716" s="81"/>
      <c r="L1716" s="80"/>
      <c r="M1716" s="80"/>
      <c r="N1716" s="80"/>
      <c r="O1716" s="80"/>
      <c r="P1716" s="80"/>
      <c r="Q1716" s="79"/>
      <c r="R1716" s="79"/>
      <c r="S1716" s="80"/>
      <c r="T1716" s="80"/>
    </row>
    <row r="1717" spans="3:20" ht="22.5" customHeight="1" x14ac:dyDescent="0.25">
      <c r="C1717" s="79"/>
      <c r="D1717" s="80"/>
      <c r="E1717" s="80"/>
      <c r="F1717" s="80"/>
      <c r="G1717" s="81"/>
      <c r="H1717" s="80"/>
      <c r="I1717" s="80"/>
      <c r="J1717" s="80"/>
      <c r="K1717" s="81"/>
      <c r="L1717" s="80"/>
      <c r="M1717" s="80"/>
      <c r="N1717" s="80"/>
      <c r="O1717" s="80"/>
      <c r="P1717" s="80"/>
      <c r="Q1717" s="79"/>
      <c r="R1717" s="79"/>
      <c r="S1717" s="80"/>
      <c r="T1717" s="80"/>
    </row>
    <row r="1718" spans="3:20" ht="22.5" customHeight="1" x14ac:dyDescent="0.25">
      <c r="C1718" s="79"/>
      <c r="D1718" s="80"/>
      <c r="E1718" s="80"/>
      <c r="F1718" s="80"/>
      <c r="G1718" s="81"/>
      <c r="H1718" s="80"/>
      <c r="I1718" s="80"/>
      <c r="J1718" s="80"/>
      <c r="K1718" s="81"/>
      <c r="L1718" s="80"/>
      <c r="M1718" s="80"/>
      <c r="N1718" s="80"/>
      <c r="O1718" s="80"/>
      <c r="P1718" s="80"/>
      <c r="Q1718" s="79"/>
      <c r="R1718" s="79"/>
      <c r="S1718" s="80"/>
      <c r="T1718" s="80"/>
    </row>
    <row r="1719" spans="3:20" ht="22.5" customHeight="1" x14ac:dyDescent="0.25">
      <c r="C1719" s="79"/>
      <c r="D1719" s="80"/>
      <c r="E1719" s="80"/>
      <c r="F1719" s="80"/>
      <c r="G1719" s="81"/>
      <c r="H1719" s="80"/>
      <c r="I1719" s="80"/>
      <c r="J1719" s="80"/>
      <c r="K1719" s="81"/>
      <c r="L1719" s="80"/>
      <c r="M1719" s="80"/>
      <c r="N1719" s="80"/>
      <c r="O1719" s="80"/>
      <c r="P1719" s="80"/>
      <c r="Q1719" s="79"/>
      <c r="R1719" s="79"/>
      <c r="S1719" s="80"/>
      <c r="T1719" s="80"/>
    </row>
    <row r="1720" spans="3:20" ht="22.5" customHeight="1" x14ac:dyDescent="0.25">
      <c r="C1720" s="79"/>
      <c r="D1720" s="80"/>
      <c r="E1720" s="80"/>
      <c r="F1720" s="80"/>
      <c r="G1720" s="81"/>
      <c r="H1720" s="80"/>
      <c r="I1720" s="80"/>
      <c r="J1720" s="80"/>
      <c r="K1720" s="81"/>
      <c r="L1720" s="80"/>
      <c r="M1720" s="80"/>
      <c r="N1720" s="80"/>
      <c r="O1720" s="80"/>
      <c r="P1720" s="80"/>
      <c r="Q1720" s="79"/>
      <c r="R1720" s="79"/>
      <c r="S1720" s="80"/>
      <c r="T1720" s="80"/>
    </row>
    <row r="1721" spans="3:20" ht="22.5" customHeight="1" x14ac:dyDescent="0.25">
      <c r="C1721" s="79"/>
      <c r="D1721" s="80"/>
      <c r="E1721" s="80"/>
      <c r="F1721" s="80"/>
      <c r="G1721" s="81"/>
      <c r="H1721" s="80"/>
      <c r="I1721" s="80"/>
      <c r="J1721" s="80"/>
      <c r="K1721" s="81"/>
      <c r="L1721" s="80"/>
      <c r="M1721" s="80"/>
      <c r="N1721" s="80"/>
      <c r="O1721" s="80"/>
      <c r="P1721" s="80"/>
      <c r="Q1721" s="79"/>
      <c r="R1721" s="79"/>
      <c r="S1721" s="80"/>
      <c r="T1721" s="80"/>
    </row>
    <row r="1722" spans="3:20" ht="22.5" customHeight="1" x14ac:dyDescent="0.25">
      <c r="C1722" s="79"/>
      <c r="D1722" s="80"/>
      <c r="E1722" s="80"/>
      <c r="F1722" s="80"/>
      <c r="G1722" s="81"/>
      <c r="H1722" s="80"/>
      <c r="I1722" s="80"/>
      <c r="J1722" s="80"/>
      <c r="K1722" s="81"/>
      <c r="L1722" s="80"/>
      <c r="M1722" s="80"/>
      <c r="N1722" s="80"/>
      <c r="O1722" s="80"/>
      <c r="P1722" s="80"/>
      <c r="Q1722" s="79"/>
      <c r="R1722" s="79"/>
      <c r="S1722" s="80"/>
      <c r="T1722" s="80"/>
    </row>
    <row r="1723" spans="3:20" ht="22.5" customHeight="1" x14ac:dyDescent="0.25">
      <c r="C1723" s="79"/>
      <c r="D1723" s="80"/>
      <c r="E1723" s="80"/>
      <c r="F1723" s="80"/>
      <c r="G1723" s="81"/>
      <c r="H1723" s="80"/>
      <c r="I1723" s="80"/>
      <c r="J1723" s="80"/>
      <c r="K1723" s="81"/>
      <c r="L1723" s="80"/>
      <c r="M1723" s="80"/>
      <c r="N1723" s="80"/>
      <c r="O1723" s="80"/>
      <c r="P1723" s="80"/>
      <c r="Q1723" s="79"/>
      <c r="R1723" s="79"/>
      <c r="S1723" s="80"/>
      <c r="T1723" s="80"/>
    </row>
    <row r="1724" spans="3:20" ht="22.5" customHeight="1" x14ac:dyDescent="0.25">
      <c r="C1724" s="79"/>
      <c r="D1724" s="80"/>
      <c r="E1724" s="80"/>
      <c r="F1724" s="80"/>
      <c r="G1724" s="81"/>
      <c r="H1724" s="80"/>
      <c r="I1724" s="80"/>
      <c r="J1724" s="80"/>
      <c r="K1724" s="81"/>
      <c r="L1724" s="80"/>
      <c r="M1724" s="80"/>
      <c r="N1724" s="80"/>
      <c r="O1724" s="80"/>
      <c r="P1724" s="80"/>
      <c r="Q1724" s="79"/>
      <c r="R1724" s="79"/>
      <c r="S1724" s="80"/>
      <c r="T1724" s="80"/>
    </row>
    <row r="1725" spans="3:20" ht="22.5" customHeight="1" x14ac:dyDescent="0.25">
      <c r="C1725" s="79"/>
      <c r="D1725" s="80"/>
      <c r="E1725" s="80"/>
      <c r="F1725" s="80"/>
      <c r="G1725" s="81"/>
      <c r="H1725" s="80"/>
      <c r="I1725" s="80"/>
      <c r="J1725" s="80"/>
      <c r="K1725" s="81"/>
      <c r="L1725" s="80"/>
      <c r="M1725" s="80"/>
      <c r="N1725" s="80"/>
      <c r="O1725" s="80"/>
      <c r="P1725" s="80"/>
      <c r="Q1725" s="79"/>
      <c r="R1725" s="79"/>
      <c r="S1725" s="80"/>
      <c r="T1725" s="80"/>
    </row>
    <row r="1726" spans="3:20" ht="22.5" customHeight="1" x14ac:dyDescent="0.25">
      <c r="C1726" s="79"/>
      <c r="D1726" s="80"/>
      <c r="E1726" s="80"/>
      <c r="F1726" s="80"/>
      <c r="G1726" s="81"/>
      <c r="H1726" s="80"/>
      <c r="I1726" s="80"/>
      <c r="J1726" s="80"/>
      <c r="K1726" s="81"/>
      <c r="L1726" s="80"/>
      <c r="M1726" s="80"/>
      <c r="N1726" s="80"/>
      <c r="O1726" s="80"/>
      <c r="P1726" s="80"/>
      <c r="Q1726" s="79"/>
      <c r="R1726" s="79"/>
      <c r="S1726" s="80"/>
      <c r="T1726" s="80"/>
    </row>
    <row r="1727" spans="3:20" ht="22.5" customHeight="1" x14ac:dyDescent="0.25">
      <c r="C1727" s="79"/>
      <c r="D1727" s="80"/>
      <c r="E1727" s="80"/>
      <c r="F1727" s="80"/>
      <c r="G1727" s="81"/>
      <c r="H1727" s="80"/>
      <c r="I1727" s="80"/>
      <c r="J1727" s="80"/>
      <c r="K1727" s="81"/>
      <c r="L1727" s="80"/>
      <c r="M1727" s="80"/>
      <c r="N1727" s="80"/>
      <c r="O1727" s="80"/>
      <c r="P1727" s="80"/>
      <c r="Q1727" s="79"/>
      <c r="R1727" s="79"/>
      <c r="S1727" s="80"/>
      <c r="T1727" s="80"/>
    </row>
    <row r="1728" spans="3:20" ht="22.5" customHeight="1" x14ac:dyDescent="0.25">
      <c r="C1728" s="79"/>
      <c r="D1728" s="80"/>
      <c r="E1728" s="80"/>
      <c r="F1728" s="80"/>
      <c r="G1728" s="81"/>
      <c r="H1728" s="80"/>
      <c r="I1728" s="80"/>
      <c r="J1728" s="80"/>
      <c r="K1728" s="81"/>
      <c r="L1728" s="80"/>
      <c r="M1728" s="80"/>
      <c r="N1728" s="80"/>
      <c r="O1728" s="80"/>
      <c r="P1728" s="80"/>
      <c r="Q1728" s="79"/>
      <c r="R1728" s="79"/>
      <c r="S1728" s="80"/>
      <c r="T1728" s="80"/>
    </row>
    <row r="1729" spans="3:20" ht="22.5" customHeight="1" x14ac:dyDescent="0.25">
      <c r="C1729" s="79"/>
      <c r="D1729" s="80"/>
      <c r="E1729" s="80"/>
      <c r="F1729" s="80"/>
      <c r="G1729" s="81"/>
      <c r="H1729" s="80"/>
      <c r="I1729" s="80"/>
      <c r="J1729" s="80"/>
      <c r="K1729" s="81"/>
      <c r="L1729" s="80"/>
      <c r="M1729" s="80"/>
      <c r="N1729" s="80"/>
      <c r="O1729" s="80"/>
      <c r="P1729" s="80"/>
      <c r="Q1729" s="79"/>
      <c r="R1729" s="79"/>
      <c r="S1729" s="80"/>
      <c r="T1729" s="80"/>
    </row>
    <row r="1730" spans="3:20" ht="22.5" customHeight="1" x14ac:dyDescent="0.25">
      <c r="C1730" s="79"/>
      <c r="D1730" s="80"/>
      <c r="E1730" s="80"/>
      <c r="F1730" s="80"/>
      <c r="G1730" s="81"/>
      <c r="H1730" s="80"/>
      <c r="I1730" s="80"/>
      <c r="J1730" s="80"/>
      <c r="K1730" s="81"/>
      <c r="L1730" s="80"/>
      <c r="M1730" s="80"/>
      <c r="N1730" s="80"/>
      <c r="O1730" s="80"/>
      <c r="P1730" s="80"/>
      <c r="Q1730" s="79"/>
      <c r="R1730" s="79"/>
      <c r="S1730" s="80"/>
      <c r="T1730" s="80"/>
    </row>
    <row r="1731" spans="3:20" ht="22.5" customHeight="1" x14ac:dyDescent="0.25">
      <c r="C1731" s="79"/>
      <c r="D1731" s="80"/>
      <c r="E1731" s="80"/>
      <c r="F1731" s="80"/>
      <c r="G1731" s="81"/>
      <c r="H1731" s="80"/>
      <c r="I1731" s="80"/>
      <c r="J1731" s="80"/>
      <c r="K1731" s="81"/>
      <c r="L1731" s="80"/>
      <c r="M1731" s="80"/>
      <c r="N1731" s="80"/>
      <c r="O1731" s="80"/>
      <c r="P1731" s="80"/>
      <c r="Q1731" s="79"/>
      <c r="R1731" s="79"/>
      <c r="S1731" s="80"/>
      <c r="T1731" s="80"/>
    </row>
    <row r="1732" spans="3:20" ht="22.5" customHeight="1" x14ac:dyDescent="0.25">
      <c r="C1732" s="79"/>
      <c r="D1732" s="80"/>
      <c r="E1732" s="80"/>
      <c r="F1732" s="80"/>
      <c r="G1732" s="81"/>
      <c r="H1732" s="80"/>
      <c r="I1732" s="80"/>
      <c r="J1732" s="80"/>
      <c r="K1732" s="81"/>
      <c r="L1732" s="80"/>
      <c r="M1732" s="80"/>
      <c r="N1732" s="80"/>
      <c r="O1732" s="80"/>
      <c r="P1732" s="80"/>
      <c r="Q1732" s="79"/>
      <c r="R1732" s="79"/>
      <c r="S1732" s="80"/>
      <c r="T1732" s="80"/>
    </row>
    <row r="1733" spans="3:20" ht="22.5" customHeight="1" x14ac:dyDescent="0.25">
      <c r="C1733" s="79"/>
      <c r="D1733" s="80"/>
      <c r="E1733" s="80"/>
      <c r="F1733" s="80"/>
      <c r="G1733" s="81"/>
      <c r="H1733" s="80"/>
      <c r="I1733" s="80"/>
      <c r="J1733" s="80"/>
      <c r="K1733" s="81"/>
      <c r="L1733" s="80"/>
      <c r="M1733" s="80"/>
      <c r="N1733" s="80"/>
      <c r="O1733" s="80"/>
      <c r="P1733" s="80"/>
      <c r="Q1733" s="79"/>
      <c r="R1733" s="79"/>
      <c r="S1733" s="80"/>
      <c r="T1733" s="80"/>
    </row>
    <row r="1734" spans="3:20" ht="22.5" customHeight="1" x14ac:dyDescent="0.25">
      <c r="C1734" s="79"/>
      <c r="D1734" s="80"/>
      <c r="E1734" s="80"/>
      <c r="F1734" s="80"/>
      <c r="G1734" s="81"/>
      <c r="H1734" s="80"/>
      <c r="I1734" s="80"/>
      <c r="J1734" s="80"/>
      <c r="K1734" s="81"/>
      <c r="L1734" s="80"/>
      <c r="M1734" s="80"/>
      <c r="N1734" s="80"/>
      <c r="O1734" s="80"/>
      <c r="P1734" s="80"/>
      <c r="Q1734" s="79"/>
      <c r="R1734" s="79"/>
      <c r="S1734" s="80"/>
      <c r="T1734" s="80"/>
    </row>
    <row r="1735" spans="3:20" ht="22.5" customHeight="1" x14ac:dyDescent="0.25">
      <c r="C1735" s="79"/>
      <c r="D1735" s="80"/>
      <c r="E1735" s="80"/>
      <c r="F1735" s="80"/>
      <c r="G1735" s="81"/>
      <c r="H1735" s="80"/>
      <c r="I1735" s="80"/>
      <c r="J1735" s="80"/>
      <c r="K1735" s="81"/>
      <c r="L1735" s="80"/>
      <c r="M1735" s="80"/>
      <c r="N1735" s="80"/>
      <c r="O1735" s="80"/>
      <c r="P1735" s="80"/>
      <c r="Q1735" s="79"/>
      <c r="R1735" s="79"/>
      <c r="S1735" s="80"/>
      <c r="T1735" s="80"/>
    </row>
    <row r="1736" spans="3:20" ht="22.5" customHeight="1" x14ac:dyDescent="0.25">
      <c r="C1736" s="79"/>
      <c r="D1736" s="80"/>
      <c r="E1736" s="80"/>
      <c r="F1736" s="80"/>
      <c r="G1736" s="81"/>
      <c r="H1736" s="80"/>
      <c r="I1736" s="80"/>
      <c r="J1736" s="80"/>
      <c r="K1736" s="81"/>
      <c r="L1736" s="80"/>
      <c r="M1736" s="80"/>
      <c r="N1736" s="80"/>
      <c r="O1736" s="80"/>
      <c r="P1736" s="80"/>
      <c r="Q1736" s="79"/>
      <c r="R1736" s="79"/>
      <c r="S1736" s="80"/>
      <c r="T1736" s="80"/>
    </row>
    <row r="1737" spans="3:20" ht="22.5" customHeight="1" x14ac:dyDescent="0.25">
      <c r="C1737" s="79"/>
      <c r="D1737" s="80"/>
      <c r="E1737" s="80"/>
      <c r="F1737" s="80"/>
      <c r="G1737" s="81"/>
      <c r="H1737" s="80"/>
      <c r="I1737" s="80"/>
      <c r="J1737" s="80"/>
      <c r="K1737" s="81"/>
      <c r="L1737" s="80"/>
      <c r="M1737" s="80"/>
      <c r="N1737" s="80"/>
      <c r="O1737" s="80"/>
      <c r="P1737" s="80"/>
      <c r="Q1737" s="79"/>
      <c r="R1737" s="79"/>
      <c r="S1737" s="80"/>
      <c r="T1737" s="80"/>
    </row>
    <row r="1738" spans="3:20" ht="22.5" customHeight="1" x14ac:dyDescent="0.25">
      <c r="C1738" s="79"/>
      <c r="D1738" s="80"/>
      <c r="E1738" s="80"/>
      <c r="F1738" s="80"/>
      <c r="G1738" s="81"/>
      <c r="H1738" s="80"/>
      <c r="I1738" s="80"/>
      <c r="J1738" s="80"/>
      <c r="K1738" s="81"/>
      <c r="L1738" s="80"/>
      <c r="M1738" s="80"/>
      <c r="N1738" s="80"/>
      <c r="O1738" s="80"/>
      <c r="P1738" s="80"/>
      <c r="Q1738" s="79"/>
      <c r="R1738" s="79"/>
      <c r="S1738" s="80"/>
      <c r="T1738" s="80"/>
    </row>
    <row r="1739" spans="3:20" ht="22.5" customHeight="1" x14ac:dyDescent="0.25">
      <c r="C1739" s="79"/>
      <c r="D1739" s="80"/>
      <c r="E1739" s="80"/>
      <c r="F1739" s="80"/>
      <c r="G1739" s="81"/>
      <c r="H1739" s="80"/>
      <c r="I1739" s="80"/>
      <c r="J1739" s="80"/>
      <c r="K1739" s="81"/>
      <c r="L1739" s="80"/>
      <c r="M1739" s="80"/>
      <c r="N1739" s="80"/>
      <c r="O1739" s="80"/>
      <c r="P1739" s="80"/>
      <c r="Q1739" s="79"/>
      <c r="R1739" s="79"/>
      <c r="S1739" s="80"/>
      <c r="T1739" s="80"/>
    </row>
    <row r="1740" spans="3:20" ht="22.5" customHeight="1" x14ac:dyDescent="0.25">
      <c r="C1740" s="79"/>
      <c r="D1740" s="80"/>
      <c r="E1740" s="80"/>
      <c r="F1740" s="80"/>
      <c r="G1740" s="81"/>
      <c r="H1740" s="80"/>
      <c r="I1740" s="80"/>
      <c r="J1740" s="80"/>
      <c r="K1740" s="81"/>
      <c r="L1740" s="80"/>
      <c r="M1740" s="80"/>
      <c r="N1740" s="80"/>
      <c r="O1740" s="80"/>
      <c r="P1740" s="80"/>
      <c r="Q1740" s="79"/>
      <c r="R1740" s="79"/>
      <c r="S1740" s="80"/>
      <c r="T1740" s="80"/>
    </row>
    <row r="1741" spans="3:20" ht="22.5" customHeight="1" x14ac:dyDescent="0.25">
      <c r="C1741" s="79"/>
      <c r="D1741" s="80"/>
      <c r="E1741" s="80"/>
      <c r="F1741" s="80"/>
      <c r="G1741" s="81"/>
      <c r="H1741" s="80"/>
      <c r="I1741" s="80"/>
      <c r="J1741" s="80"/>
      <c r="K1741" s="81"/>
      <c r="L1741" s="80"/>
      <c r="M1741" s="80"/>
      <c r="N1741" s="80"/>
      <c r="O1741" s="80"/>
      <c r="P1741" s="80"/>
      <c r="Q1741" s="79"/>
      <c r="R1741" s="79"/>
      <c r="S1741" s="80"/>
      <c r="T1741" s="80"/>
    </row>
    <row r="1742" spans="3:20" ht="22.5" customHeight="1" x14ac:dyDescent="0.25">
      <c r="C1742" s="79"/>
      <c r="D1742" s="80"/>
      <c r="E1742" s="80"/>
      <c r="F1742" s="80"/>
      <c r="G1742" s="81"/>
      <c r="H1742" s="80"/>
      <c r="I1742" s="80"/>
      <c r="J1742" s="80"/>
      <c r="K1742" s="81"/>
      <c r="L1742" s="80"/>
      <c r="M1742" s="80"/>
      <c r="N1742" s="80"/>
      <c r="O1742" s="80"/>
      <c r="P1742" s="80"/>
      <c r="Q1742" s="79"/>
      <c r="R1742" s="79"/>
      <c r="S1742" s="80"/>
      <c r="T1742" s="80"/>
    </row>
    <row r="1743" spans="3:20" ht="22.5" customHeight="1" x14ac:dyDescent="0.25">
      <c r="C1743" s="79"/>
      <c r="D1743" s="80"/>
      <c r="E1743" s="80"/>
      <c r="F1743" s="80"/>
      <c r="G1743" s="81"/>
      <c r="H1743" s="80"/>
      <c r="I1743" s="80"/>
      <c r="J1743" s="80"/>
      <c r="K1743" s="81"/>
      <c r="L1743" s="80"/>
      <c r="M1743" s="80"/>
      <c r="N1743" s="80"/>
      <c r="O1743" s="80"/>
      <c r="P1743" s="80"/>
      <c r="Q1743" s="79"/>
      <c r="R1743" s="79"/>
      <c r="S1743" s="80"/>
      <c r="T1743" s="80"/>
    </row>
    <row r="1744" spans="3:20" ht="22.5" customHeight="1" x14ac:dyDescent="0.25">
      <c r="C1744" s="79"/>
      <c r="D1744" s="80"/>
      <c r="E1744" s="80"/>
      <c r="F1744" s="80"/>
      <c r="G1744" s="81"/>
      <c r="H1744" s="80"/>
      <c r="I1744" s="80"/>
      <c r="J1744" s="80"/>
      <c r="K1744" s="81"/>
      <c r="L1744" s="80"/>
      <c r="M1744" s="80"/>
      <c r="N1744" s="80"/>
      <c r="O1744" s="80"/>
      <c r="P1744" s="80"/>
      <c r="Q1744" s="79"/>
      <c r="R1744" s="79"/>
      <c r="S1744" s="80"/>
      <c r="T1744" s="80"/>
    </row>
    <row r="1745" spans="3:20" ht="22.5" customHeight="1" x14ac:dyDescent="0.25">
      <c r="C1745" s="79"/>
      <c r="D1745" s="80"/>
      <c r="E1745" s="80"/>
      <c r="F1745" s="80"/>
      <c r="G1745" s="81"/>
      <c r="H1745" s="80"/>
      <c r="I1745" s="80"/>
      <c r="J1745" s="80"/>
      <c r="K1745" s="81"/>
      <c r="L1745" s="80"/>
      <c r="M1745" s="80"/>
      <c r="N1745" s="80"/>
      <c r="O1745" s="80"/>
      <c r="P1745" s="80"/>
      <c r="Q1745" s="79"/>
      <c r="R1745" s="79"/>
      <c r="S1745" s="80"/>
      <c r="T1745" s="80"/>
    </row>
    <row r="1746" spans="3:20" ht="22.5" customHeight="1" x14ac:dyDescent="0.25">
      <c r="C1746" s="79"/>
      <c r="D1746" s="80"/>
      <c r="E1746" s="80"/>
      <c r="F1746" s="80"/>
      <c r="G1746" s="81"/>
      <c r="H1746" s="80"/>
      <c r="I1746" s="80"/>
      <c r="J1746" s="80"/>
      <c r="K1746" s="81"/>
      <c r="L1746" s="80"/>
      <c r="M1746" s="80"/>
      <c r="N1746" s="80"/>
      <c r="O1746" s="80"/>
      <c r="P1746" s="80"/>
      <c r="Q1746" s="79"/>
      <c r="R1746" s="79"/>
      <c r="S1746" s="80"/>
      <c r="T1746" s="80"/>
    </row>
    <row r="1747" spans="3:20" ht="22.5" customHeight="1" x14ac:dyDescent="0.25">
      <c r="C1747" s="79"/>
      <c r="D1747" s="80"/>
      <c r="E1747" s="80"/>
      <c r="F1747" s="80"/>
      <c r="G1747" s="81"/>
      <c r="H1747" s="80"/>
      <c r="I1747" s="80"/>
      <c r="J1747" s="80"/>
      <c r="K1747" s="81"/>
      <c r="L1747" s="80"/>
      <c r="M1747" s="80"/>
      <c r="N1747" s="80"/>
      <c r="O1747" s="80"/>
      <c r="P1747" s="80"/>
      <c r="Q1747" s="79"/>
      <c r="R1747" s="79"/>
      <c r="S1747" s="80"/>
      <c r="T1747" s="80"/>
    </row>
    <row r="1748" spans="3:20" ht="22.5" customHeight="1" x14ac:dyDescent="0.25">
      <c r="C1748" s="79"/>
      <c r="D1748" s="80"/>
      <c r="E1748" s="80"/>
      <c r="F1748" s="80"/>
      <c r="G1748" s="81"/>
      <c r="H1748" s="80"/>
      <c r="I1748" s="80"/>
      <c r="J1748" s="80"/>
      <c r="K1748" s="81"/>
      <c r="L1748" s="80"/>
      <c r="M1748" s="80"/>
      <c r="N1748" s="80"/>
      <c r="O1748" s="80"/>
      <c r="P1748" s="80"/>
      <c r="Q1748" s="79"/>
      <c r="R1748" s="79"/>
      <c r="S1748" s="80"/>
      <c r="T1748" s="80"/>
    </row>
    <row r="1749" spans="3:20" ht="22.5" customHeight="1" x14ac:dyDescent="0.25">
      <c r="C1749" s="79"/>
      <c r="D1749" s="80"/>
      <c r="E1749" s="80"/>
      <c r="F1749" s="80"/>
      <c r="G1749" s="81"/>
      <c r="H1749" s="80"/>
      <c r="I1749" s="80"/>
      <c r="J1749" s="80"/>
      <c r="K1749" s="81"/>
      <c r="L1749" s="80"/>
      <c r="M1749" s="80"/>
      <c r="N1749" s="80"/>
      <c r="O1749" s="80"/>
      <c r="P1749" s="80"/>
      <c r="Q1749" s="79"/>
      <c r="R1749" s="79"/>
      <c r="S1749" s="80"/>
      <c r="T1749" s="80"/>
    </row>
    <row r="1750" spans="3:20" ht="22.5" customHeight="1" x14ac:dyDescent="0.25">
      <c r="C1750" s="79"/>
      <c r="D1750" s="80"/>
      <c r="E1750" s="80"/>
      <c r="F1750" s="80"/>
      <c r="G1750" s="81"/>
      <c r="H1750" s="80"/>
      <c r="I1750" s="80"/>
      <c r="J1750" s="80"/>
      <c r="K1750" s="81"/>
      <c r="L1750" s="80"/>
      <c r="M1750" s="80"/>
      <c r="N1750" s="80"/>
      <c r="O1750" s="80"/>
      <c r="P1750" s="80"/>
      <c r="Q1750" s="79"/>
      <c r="R1750" s="79"/>
      <c r="S1750" s="80"/>
      <c r="T1750" s="80"/>
    </row>
    <row r="1751" spans="3:20" ht="22.5" customHeight="1" x14ac:dyDescent="0.25">
      <c r="C1751" s="79"/>
      <c r="D1751" s="80"/>
      <c r="E1751" s="80"/>
      <c r="F1751" s="80"/>
      <c r="G1751" s="81"/>
      <c r="H1751" s="80"/>
      <c r="I1751" s="80"/>
      <c r="J1751" s="80"/>
      <c r="K1751" s="81"/>
      <c r="L1751" s="80"/>
      <c r="M1751" s="80"/>
      <c r="N1751" s="80"/>
      <c r="O1751" s="80"/>
      <c r="P1751" s="80"/>
      <c r="Q1751" s="79"/>
      <c r="R1751" s="79"/>
      <c r="S1751" s="80"/>
      <c r="T1751" s="80"/>
    </row>
    <row r="1752" spans="3:20" ht="22.5" customHeight="1" x14ac:dyDescent="0.25">
      <c r="C1752" s="79"/>
      <c r="D1752" s="80"/>
      <c r="E1752" s="80"/>
      <c r="F1752" s="80"/>
      <c r="G1752" s="81"/>
      <c r="H1752" s="80"/>
      <c r="I1752" s="80"/>
      <c r="J1752" s="80"/>
      <c r="K1752" s="81"/>
      <c r="L1752" s="80"/>
      <c r="M1752" s="80"/>
      <c r="N1752" s="80"/>
      <c r="O1752" s="80"/>
      <c r="P1752" s="80"/>
      <c r="Q1752" s="79"/>
      <c r="R1752" s="79"/>
      <c r="S1752" s="80"/>
      <c r="T1752" s="80"/>
    </row>
    <row r="1753" spans="3:20" ht="22.5" customHeight="1" x14ac:dyDescent="0.25">
      <c r="C1753" s="79"/>
      <c r="D1753" s="80"/>
      <c r="E1753" s="80"/>
      <c r="F1753" s="80"/>
      <c r="G1753" s="81"/>
      <c r="H1753" s="80"/>
      <c r="I1753" s="80"/>
      <c r="J1753" s="80"/>
      <c r="K1753" s="81"/>
      <c r="L1753" s="80"/>
      <c r="M1753" s="80"/>
      <c r="N1753" s="80"/>
      <c r="O1753" s="80"/>
      <c r="P1753" s="80"/>
      <c r="Q1753" s="79"/>
      <c r="R1753" s="79"/>
      <c r="S1753" s="80"/>
      <c r="T1753" s="80"/>
    </row>
    <row r="1754" spans="3:20" ht="22.5" customHeight="1" x14ac:dyDescent="0.25">
      <c r="C1754" s="79"/>
      <c r="D1754" s="80"/>
      <c r="E1754" s="80"/>
      <c r="F1754" s="80"/>
      <c r="G1754" s="81"/>
      <c r="H1754" s="80"/>
      <c r="I1754" s="80"/>
      <c r="J1754" s="80"/>
      <c r="K1754" s="81"/>
      <c r="L1754" s="80"/>
      <c r="M1754" s="80"/>
      <c r="N1754" s="80"/>
      <c r="O1754" s="80"/>
      <c r="P1754" s="80"/>
      <c r="Q1754" s="79"/>
      <c r="R1754" s="79"/>
      <c r="S1754" s="80"/>
      <c r="T1754" s="80"/>
    </row>
    <row r="1755" spans="3:20" ht="22.5" customHeight="1" x14ac:dyDescent="0.25">
      <c r="C1755" s="79"/>
      <c r="D1755" s="80"/>
      <c r="E1755" s="80"/>
      <c r="F1755" s="80"/>
      <c r="G1755" s="81"/>
      <c r="H1755" s="80"/>
      <c r="I1755" s="80"/>
      <c r="J1755" s="80"/>
      <c r="K1755" s="81"/>
      <c r="L1755" s="80"/>
      <c r="M1755" s="80"/>
      <c r="N1755" s="80"/>
      <c r="O1755" s="80"/>
      <c r="P1755" s="80"/>
      <c r="Q1755" s="79"/>
      <c r="R1755" s="79"/>
      <c r="S1755" s="80"/>
      <c r="T1755" s="80"/>
    </row>
    <row r="1756" spans="3:20" ht="22.5" customHeight="1" x14ac:dyDescent="0.25">
      <c r="C1756" s="79"/>
      <c r="D1756" s="80"/>
      <c r="E1756" s="80"/>
      <c r="F1756" s="80"/>
      <c r="G1756" s="81"/>
      <c r="H1756" s="80"/>
      <c r="I1756" s="80"/>
      <c r="J1756" s="80"/>
      <c r="K1756" s="81"/>
      <c r="L1756" s="80"/>
      <c r="M1756" s="80"/>
      <c r="N1756" s="80"/>
      <c r="O1756" s="80"/>
      <c r="P1756" s="80"/>
      <c r="Q1756" s="79"/>
      <c r="R1756" s="79"/>
      <c r="S1756" s="80"/>
      <c r="T1756" s="80"/>
    </row>
    <row r="1757" spans="3:20" ht="22.5" customHeight="1" x14ac:dyDescent="0.25">
      <c r="C1757" s="79"/>
      <c r="D1757" s="80"/>
      <c r="E1757" s="80"/>
      <c r="F1757" s="80"/>
      <c r="G1757" s="81"/>
      <c r="H1757" s="80"/>
      <c r="I1757" s="80"/>
      <c r="J1757" s="80"/>
      <c r="K1757" s="81"/>
      <c r="L1757" s="80"/>
      <c r="M1757" s="80"/>
      <c r="N1757" s="80"/>
      <c r="O1757" s="80"/>
      <c r="P1757" s="80"/>
      <c r="Q1757" s="79"/>
      <c r="R1757" s="79"/>
      <c r="S1757" s="80"/>
      <c r="T1757" s="80"/>
    </row>
    <row r="1758" spans="3:20" ht="22.5" customHeight="1" x14ac:dyDescent="0.25">
      <c r="C1758" s="79"/>
      <c r="D1758" s="80"/>
      <c r="E1758" s="80"/>
      <c r="F1758" s="80"/>
      <c r="G1758" s="81"/>
      <c r="H1758" s="80"/>
      <c r="I1758" s="80"/>
      <c r="J1758" s="80"/>
      <c r="K1758" s="81"/>
      <c r="L1758" s="80"/>
      <c r="M1758" s="80"/>
      <c r="N1758" s="80"/>
      <c r="O1758" s="80"/>
      <c r="P1758" s="80"/>
      <c r="Q1758" s="79"/>
      <c r="R1758" s="79"/>
      <c r="S1758" s="80"/>
      <c r="T1758" s="80"/>
    </row>
    <row r="1759" spans="3:20" ht="22.5" customHeight="1" x14ac:dyDescent="0.25">
      <c r="C1759" s="79"/>
      <c r="D1759" s="80"/>
      <c r="E1759" s="80"/>
      <c r="F1759" s="80"/>
      <c r="G1759" s="81"/>
      <c r="H1759" s="80"/>
      <c r="I1759" s="80"/>
      <c r="J1759" s="80"/>
      <c r="K1759" s="81"/>
      <c r="L1759" s="80"/>
      <c r="M1759" s="80"/>
      <c r="N1759" s="80"/>
      <c r="O1759" s="80"/>
      <c r="P1759" s="80"/>
      <c r="Q1759" s="79"/>
      <c r="R1759" s="79"/>
      <c r="S1759" s="80"/>
      <c r="T1759" s="80"/>
    </row>
    <row r="1760" spans="3:20" ht="22.5" customHeight="1" x14ac:dyDescent="0.25">
      <c r="C1760" s="79"/>
      <c r="D1760" s="80"/>
      <c r="E1760" s="80"/>
      <c r="F1760" s="80"/>
      <c r="G1760" s="81"/>
      <c r="H1760" s="80"/>
      <c r="I1760" s="80"/>
      <c r="J1760" s="80"/>
      <c r="K1760" s="81"/>
      <c r="L1760" s="80"/>
      <c r="M1760" s="80"/>
      <c r="N1760" s="80"/>
      <c r="O1760" s="80"/>
      <c r="P1760" s="80"/>
      <c r="Q1760" s="79"/>
      <c r="R1760" s="79"/>
      <c r="S1760" s="80"/>
      <c r="T1760" s="80"/>
    </row>
    <row r="1761" spans="3:20" ht="22.5" customHeight="1" x14ac:dyDescent="0.25">
      <c r="C1761" s="79"/>
      <c r="D1761" s="80"/>
      <c r="E1761" s="80"/>
      <c r="F1761" s="80"/>
      <c r="G1761" s="81"/>
      <c r="H1761" s="80"/>
      <c r="I1761" s="80"/>
      <c r="J1761" s="80"/>
      <c r="K1761" s="81"/>
      <c r="L1761" s="80"/>
      <c r="M1761" s="80"/>
      <c r="N1761" s="80"/>
      <c r="O1761" s="80"/>
      <c r="P1761" s="80"/>
      <c r="Q1761" s="79"/>
      <c r="R1761" s="79"/>
      <c r="S1761" s="80"/>
      <c r="T1761" s="80"/>
    </row>
    <row r="1762" spans="3:20" ht="22.5" customHeight="1" x14ac:dyDescent="0.25">
      <c r="C1762" s="79"/>
      <c r="D1762" s="80"/>
      <c r="E1762" s="80"/>
      <c r="F1762" s="80"/>
      <c r="G1762" s="81"/>
      <c r="H1762" s="80"/>
      <c r="I1762" s="80"/>
      <c r="J1762" s="80"/>
      <c r="K1762" s="81"/>
      <c r="L1762" s="80"/>
      <c r="M1762" s="80"/>
      <c r="N1762" s="80"/>
      <c r="O1762" s="80"/>
      <c r="P1762" s="80"/>
      <c r="Q1762" s="79"/>
      <c r="R1762" s="79"/>
      <c r="S1762" s="80"/>
      <c r="T1762" s="80"/>
    </row>
    <row r="1763" spans="3:20" ht="22.5" customHeight="1" x14ac:dyDescent="0.25">
      <c r="C1763" s="79"/>
      <c r="D1763" s="80"/>
      <c r="E1763" s="80"/>
      <c r="F1763" s="80"/>
      <c r="G1763" s="81"/>
      <c r="H1763" s="80"/>
      <c r="I1763" s="80"/>
      <c r="J1763" s="80"/>
      <c r="K1763" s="81"/>
      <c r="L1763" s="80"/>
      <c r="M1763" s="80"/>
      <c r="N1763" s="80"/>
      <c r="O1763" s="80"/>
      <c r="P1763" s="80"/>
      <c r="Q1763" s="79"/>
      <c r="R1763" s="79"/>
      <c r="S1763" s="80"/>
      <c r="T1763" s="80"/>
    </row>
    <row r="1764" spans="3:20" ht="22.5" customHeight="1" x14ac:dyDescent="0.25">
      <c r="C1764" s="79"/>
      <c r="D1764" s="80"/>
      <c r="E1764" s="80"/>
      <c r="F1764" s="80"/>
      <c r="G1764" s="81"/>
      <c r="H1764" s="80"/>
      <c r="I1764" s="80"/>
      <c r="J1764" s="80"/>
      <c r="K1764" s="81"/>
      <c r="L1764" s="80"/>
      <c r="M1764" s="80"/>
      <c r="N1764" s="80"/>
      <c r="O1764" s="80"/>
      <c r="P1764" s="80"/>
      <c r="Q1764" s="79"/>
      <c r="R1764" s="79"/>
      <c r="S1764" s="80"/>
      <c r="T1764" s="80"/>
    </row>
    <row r="1765" spans="3:20" ht="22.5" customHeight="1" x14ac:dyDescent="0.25">
      <c r="C1765" s="79"/>
      <c r="D1765" s="80"/>
      <c r="E1765" s="80"/>
      <c r="F1765" s="80"/>
      <c r="G1765" s="81"/>
      <c r="H1765" s="80"/>
      <c r="I1765" s="80"/>
      <c r="J1765" s="80"/>
      <c r="K1765" s="81"/>
      <c r="L1765" s="80"/>
      <c r="M1765" s="80"/>
      <c r="N1765" s="80"/>
      <c r="O1765" s="80"/>
      <c r="P1765" s="80"/>
      <c r="Q1765" s="79"/>
      <c r="R1765" s="79"/>
      <c r="S1765" s="80"/>
      <c r="T1765" s="80"/>
    </row>
    <row r="1766" spans="3:20" ht="22.5" customHeight="1" x14ac:dyDescent="0.25">
      <c r="C1766" s="79"/>
      <c r="D1766" s="80"/>
      <c r="E1766" s="80"/>
      <c r="F1766" s="80"/>
      <c r="G1766" s="81"/>
      <c r="H1766" s="80"/>
      <c r="I1766" s="80"/>
      <c r="J1766" s="80"/>
      <c r="K1766" s="81"/>
      <c r="L1766" s="80"/>
      <c r="M1766" s="80"/>
      <c r="N1766" s="80"/>
      <c r="O1766" s="80"/>
      <c r="P1766" s="80"/>
      <c r="Q1766" s="79"/>
      <c r="R1766" s="79"/>
      <c r="S1766" s="80"/>
      <c r="T1766" s="80"/>
    </row>
    <row r="1767" spans="3:20" ht="22.5" customHeight="1" x14ac:dyDescent="0.25">
      <c r="C1767" s="79"/>
      <c r="D1767" s="80"/>
      <c r="E1767" s="80"/>
      <c r="F1767" s="80"/>
      <c r="G1767" s="81"/>
      <c r="H1767" s="80"/>
      <c r="I1767" s="80"/>
      <c r="J1767" s="80"/>
      <c r="K1767" s="81"/>
      <c r="L1767" s="80"/>
      <c r="M1767" s="80"/>
      <c r="N1767" s="80"/>
      <c r="O1767" s="80"/>
      <c r="P1767" s="80"/>
      <c r="Q1767" s="79"/>
      <c r="R1767" s="79"/>
      <c r="S1767" s="80"/>
      <c r="T1767" s="80"/>
    </row>
    <row r="1768" spans="3:20" ht="22.5" customHeight="1" x14ac:dyDescent="0.25">
      <c r="C1768" s="79"/>
      <c r="D1768" s="80"/>
      <c r="E1768" s="80"/>
      <c r="F1768" s="80"/>
      <c r="G1768" s="81"/>
      <c r="H1768" s="80"/>
      <c r="I1768" s="80"/>
      <c r="J1768" s="80"/>
      <c r="K1768" s="81"/>
      <c r="L1768" s="80"/>
      <c r="M1768" s="80"/>
      <c r="N1768" s="80"/>
      <c r="O1768" s="80"/>
      <c r="P1768" s="80"/>
      <c r="Q1768" s="79"/>
      <c r="R1768" s="79"/>
      <c r="S1768" s="80"/>
      <c r="T1768" s="80"/>
    </row>
    <row r="1769" spans="3:20" ht="22.5" customHeight="1" x14ac:dyDescent="0.25">
      <c r="C1769" s="79"/>
      <c r="D1769" s="80"/>
      <c r="E1769" s="80"/>
      <c r="F1769" s="80"/>
      <c r="G1769" s="81"/>
      <c r="H1769" s="80"/>
      <c r="I1769" s="80"/>
      <c r="J1769" s="80"/>
      <c r="K1769" s="81"/>
      <c r="L1769" s="80"/>
      <c r="M1769" s="80"/>
      <c r="N1769" s="80"/>
      <c r="O1769" s="80"/>
      <c r="P1769" s="80"/>
      <c r="Q1769" s="79"/>
      <c r="R1769" s="79"/>
      <c r="S1769" s="80"/>
      <c r="T1769" s="80"/>
    </row>
    <row r="1770" spans="3:20" ht="22.5" customHeight="1" x14ac:dyDescent="0.25">
      <c r="C1770" s="79"/>
      <c r="D1770" s="80"/>
      <c r="E1770" s="80"/>
      <c r="F1770" s="80"/>
      <c r="G1770" s="81"/>
      <c r="H1770" s="80"/>
      <c r="I1770" s="80"/>
      <c r="J1770" s="80"/>
      <c r="K1770" s="81"/>
      <c r="L1770" s="80"/>
      <c r="M1770" s="80"/>
      <c r="N1770" s="80"/>
      <c r="O1770" s="80"/>
      <c r="P1770" s="80"/>
      <c r="Q1770" s="79"/>
      <c r="R1770" s="79"/>
      <c r="S1770" s="80"/>
      <c r="T1770" s="80"/>
    </row>
    <row r="1771" spans="3:20" ht="22.5" customHeight="1" x14ac:dyDescent="0.25">
      <c r="C1771" s="79"/>
      <c r="D1771" s="80"/>
      <c r="E1771" s="80"/>
      <c r="F1771" s="80"/>
      <c r="G1771" s="81"/>
      <c r="H1771" s="80"/>
      <c r="I1771" s="80"/>
      <c r="J1771" s="80"/>
      <c r="K1771" s="81"/>
      <c r="L1771" s="80"/>
      <c r="M1771" s="80"/>
      <c r="N1771" s="80"/>
      <c r="O1771" s="80"/>
      <c r="P1771" s="80"/>
      <c r="Q1771" s="79"/>
      <c r="R1771" s="79"/>
      <c r="S1771" s="80"/>
      <c r="T1771" s="80"/>
    </row>
    <row r="1772" spans="3:20" ht="22.5" customHeight="1" x14ac:dyDescent="0.25">
      <c r="C1772" s="79"/>
      <c r="D1772" s="80"/>
      <c r="E1772" s="80"/>
      <c r="F1772" s="80"/>
      <c r="G1772" s="81"/>
      <c r="H1772" s="80"/>
      <c r="I1772" s="80"/>
      <c r="J1772" s="80"/>
      <c r="K1772" s="81"/>
      <c r="L1772" s="80"/>
      <c r="M1772" s="80"/>
      <c r="N1772" s="80"/>
      <c r="O1772" s="80"/>
      <c r="P1772" s="80"/>
      <c r="Q1772" s="79"/>
      <c r="R1772" s="79"/>
      <c r="S1772" s="80"/>
      <c r="T1772" s="80"/>
    </row>
    <row r="1773" spans="3:20" ht="22.5" customHeight="1" x14ac:dyDescent="0.25">
      <c r="C1773" s="79"/>
      <c r="D1773" s="80"/>
      <c r="E1773" s="80"/>
      <c r="F1773" s="80"/>
      <c r="G1773" s="81"/>
      <c r="H1773" s="80"/>
      <c r="I1773" s="80"/>
      <c r="J1773" s="80"/>
      <c r="K1773" s="81"/>
      <c r="L1773" s="80"/>
      <c r="M1773" s="80"/>
      <c r="N1773" s="80"/>
      <c r="O1773" s="80"/>
      <c r="P1773" s="80"/>
      <c r="Q1773" s="79"/>
      <c r="R1773" s="79"/>
      <c r="S1773" s="80"/>
      <c r="T1773" s="80"/>
    </row>
    <row r="1774" spans="3:20" ht="22.5" customHeight="1" x14ac:dyDescent="0.25">
      <c r="C1774" s="79"/>
      <c r="D1774" s="80"/>
      <c r="E1774" s="80"/>
      <c r="F1774" s="80"/>
      <c r="G1774" s="81"/>
      <c r="H1774" s="80"/>
      <c r="I1774" s="80"/>
      <c r="J1774" s="80"/>
      <c r="K1774" s="81"/>
      <c r="L1774" s="80"/>
      <c r="M1774" s="80"/>
      <c r="N1774" s="80"/>
      <c r="O1774" s="80"/>
      <c r="P1774" s="80"/>
      <c r="Q1774" s="79"/>
      <c r="R1774" s="79"/>
      <c r="S1774" s="80"/>
      <c r="T1774" s="80"/>
    </row>
    <row r="1775" spans="3:20" ht="22.5" customHeight="1" x14ac:dyDescent="0.25">
      <c r="C1775" s="79"/>
      <c r="D1775" s="80"/>
      <c r="E1775" s="80"/>
      <c r="F1775" s="80"/>
      <c r="G1775" s="81"/>
      <c r="H1775" s="80"/>
      <c r="I1775" s="80"/>
      <c r="J1775" s="80"/>
      <c r="K1775" s="81"/>
      <c r="L1775" s="80"/>
      <c r="M1775" s="80"/>
      <c r="N1775" s="80"/>
      <c r="O1775" s="80"/>
      <c r="P1775" s="80"/>
      <c r="Q1775" s="79"/>
      <c r="R1775" s="79"/>
      <c r="S1775" s="80"/>
      <c r="T1775" s="80"/>
    </row>
    <row r="1776" spans="3:20" ht="22.5" customHeight="1" x14ac:dyDescent="0.25">
      <c r="C1776" s="79"/>
      <c r="D1776" s="80"/>
      <c r="E1776" s="80"/>
      <c r="F1776" s="80"/>
      <c r="G1776" s="81"/>
      <c r="H1776" s="80"/>
      <c r="I1776" s="80"/>
      <c r="J1776" s="80"/>
      <c r="K1776" s="81"/>
      <c r="L1776" s="80"/>
      <c r="M1776" s="80"/>
      <c r="N1776" s="80"/>
      <c r="O1776" s="80"/>
      <c r="P1776" s="80"/>
      <c r="Q1776" s="79"/>
      <c r="R1776" s="79"/>
      <c r="S1776" s="80"/>
      <c r="T1776" s="80"/>
    </row>
    <row r="1777" spans="3:20" ht="22.5" customHeight="1" x14ac:dyDescent="0.25">
      <c r="C1777" s="79"/>
      <c r="D1777" s="80"/>
      <c r="E1777" s="80"/>
      <c r="F1777" s="80"/>
      <c r="G1777" s="81"/>
      <c r="H1777" s="80"/>
      <c r="I1777" s="80"/>
      <c r="J1777" s="80"/>
      <c r="K1777" s="81"/>
      <c r="L1777" s="80"/>
      <c r="M1777" s="80"/>
      <c r="N1777" s="80"/>
      <c r="O1777" s="80"/>
      <c r="P1777" s="80"/>
      <c r="Q1777" s="79"/>
      <c r="R1777" s="79"/>
      <c r="S1777" s="80"/>
      <c r="T1777" s="80"/>
    </row>
    <row r="1778" spans="3:20" ht="22.5" customHeight="1" x14ac:dyDescent="0.25">
      <c r="C1778" s="79"/>
      <c r="D1778" s="80"/>
      <c r="E1778" s="80"/>
      <c r="F1778" s="80"/>
      <c r="G1778" s="81"/>
      <c r="H1778" s="80"/>
      <c r="I1778" s="80"/>
      <c r="J1778" s="80"/>
      <c r="K1778" s="81"/>
      <c r="L1778" s="80"/>
      <c r="M1778" s="80"/>
      <c r="N1778" s="80"/>
      <c r="O1778" s="80"/>
      <c r="P1778" s="80"/>
      <c r="Q1778" s="79"/>
      <c r="R1778" s="79"/>
      <c r="S1778" s="80"/>
      <c r="T1778" s="80"/>
    </row>
    <row r="1779" spans="3:20" ht="22.5" customHeight="1" x14ac:dyDescent="0.25">
      <c r="C1779" s="79"/>
      <c r="D1779" s="80"/>
      <c r="E1779" s="80"/>
      <c r="F1779" s="80"/>
      <c r="G1779" s="81"/>
      <c r="H1779" s="80"/>
      <c r="I1779" s="80"/>
      <c r="J1779" s="80"/>
      <c r="K1779" s="81"/>
      <c r="L1779" s="80"/>
      <c r="M1779" s="80"/>
      <c r="N1779" s="80"/>
      <c r="O1779" s="80"/>
      <c r="P1779" s="80"/>
      <c r="Q1779" s="79"/>
      <c r="R1779" s="79"/>
      <c r="S1779" s="80"/>
      <c r="T1779" s="80"/>
    </row>
    <row r="1780" spans="3:20" ht="22.5" customHeight="1" x14ac:dyDescent="0.25">
      <c r="C1780" s="79"/>
      <c r="D1780" s="80"/>
      <c r="E1780" s="80"/>
      <c r="F1780" s="80"/>
      <c r="G1780" s="81"/>
      <c r="H1780" s="80"/>
      <c r="I1780" s="80"/>
      <c r="J1780" s="80"/>
      <c r="K1780" s="81"/>
      <c r="L1780" s="80"/>
      <c r="M1780" s="80"/>
      <c r="N1780" s="80"/>
      <c r="O1780" s="80"/>
      <c r="P1780" s="80"/>
      <c r="Q1780" s="79"/>
      <c r="R1780" s="79"/>
      <c r="S1780" s="80"/>
      <c r="T1780" s="80"/>
    </row>
    <row r="1781" spans="3:20" ht="22.5" customHeight="1" x14ac:dyDescent="0.25">
      <c r="C1781" s="79"/>
      <c r="D1781" s="80"/>
      <c r="E1781" s="80"/>
      <c r="F1781" s="80"/>
      <c r="G1781" s="81"/>
      <c r="H1781" s="80"/>
      <c r="I1781" s="80"/>
      <c r="J1781" s="80"/>
      <c r="K1781" s="81"/>
      <c r="L1781" s="80"/>
      <c r="M1781" s="80"/>
      <c r="N1781" s="80"/>
      <c r="O1781" s="80"/>
      <c r="P1781" s="80"/>
      <c r="Q1781" s="79"/>
      <c r="R1781" s="79"/>
      <c r="S1781" s="80"/>
      <c r="T1781" s="80"/>
    </row>
    <row r="1782" spans="3:20" ht="22.5" customHeight="1" x14ac:dyDescent="0.25">
      <c r="C1782" s="79"/>
      <c r="D1782" s="80"/>
      <c r="E1782" s="80"/>
      <c r="F1782" s="80"/>
      <c r="G1782" s="81"/>
      <c r="H1782" s="80"/>
      <c r="I1782" s="80"/>
      <c r="J1782" s="80"/>
      <c r="K1782" s="81"/>
      <c r="L1782" s="80"/>
      <c r="M1782" s="80"/>
      <c r="N1782" s="80"/>
      <c r="O1782" s="80"/>
      <c r="P1782" s="80"/>
      <c r="Q1782" s="79"/>
      <c r="R1782" s="79"/>
      <c r="S1782" s="80"/>
      <c r="T1782" s="80"/>
    </row>
    <row r="1783" spans="3:20" ht="22.5" customHeight="1" x14ac:dyDescent="0.25">
      <c r="C1783" s="79"/>
      <c r="D1783" s="80"/>
      <c r="E1783" s="80"/>
      <c r="F1783" s="80"/>
      <c r="G1783" s="81"/>
      <c r="H1783" s="80"/>
      <c r="I1783" s="80"/>
      <c r="J1783" s="80"/>
      <c r="K1783" s="81"/>
      <c r="L1783" s="80"/>
      <c r="M1783" s="80"/>
      <c r="N1783" s="80"/>
      <c r="O1783" s="80"/>
      <c r="P1783" s="80"/>
      <c r="Q1783" s="79"/>
      <c r="R1783" s="79"/>
      <c r="S1783" s="80"/>
      <c r="T1783" s="80"/>
    </row>
    <row r="1784" spans="3:20" ht="22.5" customHeight="1" x14ac:dyDescent="0.25">
      <c r="C1784" s="79"/>
      <c r="D1784" s="80"/>
      <c r="E1784" s="80"/>
      <c r="F1784" s="80"/>
      <c r="G1784" s="81"/>
      <c r="H1784" s="80"/>
      <c r="I1784" s="80"/>
      <c r="J1784" s="80"/>
      <c r="K1784" s="81"/>
      <c r="L1784" s="80"/>
      <c r="M1784" s="80"/>
      <c r="N1784" s="80"/>
      <c r="O1784" s="80"/>
      <c r="P1784" s="80"/>
      <c r="Q1784" s="79"/>
      <c r="R1784" s="79"/>
      <c r="S1784" s="80"/>
      <c r="T1784" s="80"/>
    </row>
    <row r="1785" spans="3:20" ht="22.5" customHeight="1" x14ac:dyDescent="0.25">
      <c r="C1785" s="79"/>
      <c r="D1785" s="80"/>
      <c r="E1785" s="80"/>
      <c r="F1785" s="80"/>
      <c r="G1785" s="81"/>
      <c r="H1785" s="80"/>
      <c r="I1785" s="80"/>
      <c r="J1785" s="80"/>
      <c r="K1785" s="81"/>
      <c r="L1785" s="80"/>
      <c r="M1785" s="80"/>
      <c r="N1785" s="80"/>
      <c r="O1785" s="80"/>
      <c r="P1785" s="80"/>
      <c r="Q1785" s="79"/>
      <c r="R1785" s="79"/>
      <c r="S1785" s="80"/>
      <c r="T1785" s="80"/>
    </row>
    <row r="1786" spans="3:20" ht="22.5" customHeight="1" x14ac:dyDescent="0.25">
      <c r="C1786" s="79"/>
      <c r="D1786" s="80"/>
      <c r="E1786" s="80"/>
      <c r="F1786" s="80"/>
      <c r="G1786" s="81"/>
      <c r="H1786" s="80"/>
      <c r="I1786" s="80"/>
      <c r="J1786" s="80"/>
      <c r="K1786" s="81"/>
      <c r="L1786" s="80"/>
      <c r="M1786" s="80"/>
      <c r="N1786" s="80"/>
      <c r="O1786" s="80"/>
      <c r="P1786" s="80"/>
      <c r="Q1786" s="79"/>
      <c r="R1786" s="79"/>
      <c r="S1786" s="80"/>
      <c r="T1786" s="80"/>
    </row>
    <row r="1787" spans="3:20" ht="22.5" customHeight="1" x14ac:dyDescent="0.25">
      <c r="C1787" s="79"/>
      <c r="D1787" s="80"/>
      <c r="E1787" s="80"/>
      <c r="F1787" s="80"/>
      <c r="G1787" s="81"/>
      <c r="H1787" s="80"/>
      <c r="I1787" s="80"/>
      <c r="J1787" s="80"/>
      <c r="K1787" s="81"/>
      <c r="L1787" s="80"/>
      <c r="M1787" s="80"/>
      <c r="N1787" s="80"/>
      <c r="O1787" s="80"/>
      <c r="P1787" s="80"/>
      <c r="Q1787" s="79"/>
      <c r="R1787" s="79"/>
      <c r="S1787" s="80"/>
      <c r="T1787" s="80"/>
    </row>
    <row r="1788" spans="3:20" ht="22.5" customHeight="1" x14ac:dyDescent="0.25">
      <c r="C1788" s="79"/>
      <c r="D1788" s="80"/>
      <c r="E1788" s="80"/>
      <c r="F1788" s="80"/>
      <c r="G1788" s="81"/>
      <c r="H1788" s="80"/>
      <c r="I1788" s="80"/>
      <c r="J1788" s="80"/>
      <c r="K1788" s="81"/>
      <c r="L1788" s="80"/>
      <c r="M1788" s="80"/>
      <c r="N1788" s="80"/>
      <c r="O1788" s="80"/>
      <c r="P1788" s="80"/>
      <c r="Q1788" s="79"/>
      <c r="R1788" s="79"/>
      <c r="S1788" s="80"/>
      <c r="T1788" s="80"/>
    </row>
    <row r="1789" spans="3:20" ht="22.5" customHeight="1" x14ac:dyDescent="0.25">
      <c r="C1789" s="79"/>
      <c r="D1789" s="80"/>
      <c r="E1789" s="80"/>
      <c r="F1789" s="80"/>
      <c r="G1789" s="81"/>
      <c r="H1789" s="80"/>
      <c r="I1789" s="80"/>
      <c r="J1789" s="80"/>
      <c r="K1789" s="81"/>
      <c r="L1789" s="80"/>
      <c r="M1789" s="80"/>
      <c r="N1789" s="80"/>
      <c r="O1789" s="80"/>
      <c r="P1789" s="80"/>
      <c r="Q1789" s="79"/>
      <c r="R1789" s="79"/>
      <c r="S1789" s="80"/>
      <c r="T1789" s="80"/>
    </row>
    <row r="1790" spans="3:20" ht="22.5" customHeight="1" x14ac:dyDescent="0.25">
      <c r="C1790" s="79"/>
      <c r="D1790" s="80"/>
      <c r="E1790" s="80"/>
      <c r="F1790" s="80"/>
      <c r="G1790" s="81"/>
      <c r="H1790" s="80"/>
      <c r="I1790" s="80"/>
      <c r="J1790" s="80"/>
      <c r="K1790" s="81"/>
      <c r="L1790" s="80"/>
      <c r="M1790" s="80"/>
      <c r="N1790" s="80"/>
      <c r="O1790" s="80"/>
      <c r="P1790" s="80"/>
      <c r="Q1790" s="79"/>
      <c r="R1790" s="79"/>
      <c r="S1790" s="80"/>
      <c r="T1790" s="80"/>
    </row>
    <row r="1791" spans="3:20" ht="22.5" customHeight="1" x14ac:dyDescent="0.25">
      <c r="C1791" s="79"/>
      <c r="D1791" s="80"/>
      <c r="E1791" s="80"/>
      <c r="F1791" s="80"/>
      <c r="G1791" s="81"/>
      <c r="H1791" s="80"/>
      <c r="I1791" s="80"/>
      <c r="J1791" s="80"/>
      <c r="K1791" s="81"/>
      <c r="L1791" s="80"/>
      <c r="M1791" s="80"/>
      <c r="N1791" s="80"/>
      <c r="O1791" s="80"/>
      <c r="P1791" s="80"/>
      <c r="Q1791" s="79"/>
      <c r="R1791" s="79"/>
      <c r="S1791" s="80"/>
      <c r="T1791" s="80"/>
    </row>
    <row r="1792" spans="3:20" ht="22.5" customHeight="1" x14ac:dyDescent="0.25">
      <c r="C1792" s="79"/>
      <c r="D1792" s="80"/>
      <c r="E1792" s="80"/>
      <c r="F1792" s="80"/>
      <c r="G1792" s="81"/>
      <c r="H1792" s="80"/>
      <c r="I1792" s="80"/>
      <c r="J1792" s="80"/>
      <c r="K1792" s="81"/>
      <c r="L1792" s="80"/>
      <c r="M1792" s="80"/>
      <c r="N1792" s="80"/>
      <c r="O1792" s="80"/>
      <c r="P1792" s="80"/>
      <c r="Q1792" s="79"/>
      <c r="R1792" s="79"/>
      <c r="S1792" s="80"/>
      <c r="T1792" s="80"/>
    </row>
    <row r="1793" spans="3:20" ht="22.5" customHeight="1" x14ac:dyDescent="0.25">
      <c r="C1793" s="79"/>
      <c r="D1793" s="80"/>
      <c r="E1793" s="80"/>
      <c r="F1793" s="80"/>
      <c r="G1793" s="81"/>
      <c r="H1793" s="80"/>
      <c r="I1793" s="80"/>
      <c r="J1793" s="80"/>
      <c r="K1793" s="81"/>
      <c r="L1793" s="80"/>
      <c r="M1793" s="80"/>
      <c r="N1793" s="80"/>
      <c r="O1793" s="80"/>
      <c r="P1793" s="80"/>
      <c r="Q1793" s="79"/>
      <c r="R1793" s="79"/>
      <c r="S1793" s="80"/>
      <c r="T1793" s="80"/>
    </row>
    <row r="1794" spans="3:20" ht="22.5" customHeight="1" x14ac:dyDescent="0.25">
      <c r="C1794" s="79"/>
      <c r="D1794" s="80"/>
      <c r="E1794" s="80"/>
      <c r="F1794" s="80"/>
      <c r="G1794" s="81"/>
      <c r="H1794" s="80"/>
      <c r="I1794" s="80"/>
      <c r="J1794" s="80"/>
      <c r="K1794" s="81"/>
      <c r="L1794" s="80"/>
      <c r="M1794" s="80"/>
      <c r="N1794" s="80"/>
      <c r="O1794" s="80"/>
      <c r="P1794" s="80"/>
      <c r="Q1794" s="79"/>
      <c r="R1794" s="79"/>
      <c r="S1794" s="80"/>
      <c r="T1794" s="80"/>
    </row>
    <row r="1795" spans="3:20" ht="22.5" customHeight="1" x14ac:dyDescent="0.25">
      <c r="C1795" s="79"/>
      <c r="D1795" s="80"/>
      <c r="E1795" s="80"/>
      <c r="F1795" s="80"/>
      <c r="G1795" s="81"/>
      <c r="H1795" s="80"/>
      <c r="I1795" s="80"/>
      <c r="J1795" s="80"/>
      <c r="K1795" s="81"/>
      <c r="L1795" s="80"/>
      <c r="M1795" s="80"/>
      <c r="N1795" s="80"/>
      <c r="O1795" s="80"/>
      <c r="P1795" s="80"/>
      <c r="Q1795" s="79"/>
      <c r="R1795" s="79"/>
      <c r="S1795" s="80"/>
      <c r="T1795" s="80"/>
    </row>
    <row r="1796" spans="3:20" ht="22.5" customHeight="1" x14ac:dyDescent="0.25">
      <c r="C1796" s="79"/>
      <c r="D1796" s="80"/>
      <c r="E1796" s="80"/>
      <c r="F1796" s="80"/>
      <c r="G1796" s="81"/>
      <c r="H1796" s="80"/>
      <c r="I1796" s="80"/>
      <c r="J1796" s="80"/>
      <c r="K1796" s="81"/>
      <c r="L1796" s="80"/>
      <c r="M1796" s="80"/>
      <c r="N1796" s="80"/>
      <c r="O1796" s="80"/>
      <c r="P1796" s="80"/>
      <c r="Q1796" s="79"/>
      <c r="R1796" s="79"/>
      <c r="S1796" s="80"/>
      <c r="T1796" s="80"/>
    </row>
    <row r="1797" spans="3:20" ht="22.5" customHeight="1" x14ac:dyDescent="0.25">
      <c r="C1797" s="79"/>
      <c r="D1797" s="80"/>
      <c r="E1797" s="80"/>
      <c r="F1797" s="80"/>
      <c r="G1797" s="81"/>
      <c r="H1797" s="80"/>
      <c r="I1797" s="80"/>
      <c r="J1797" s="80"/>
      <c r="K1797" s="81"/>
      <c r="L1797" s="80"/>
      <c r="M1797" s="80"/>
      <c r="N1797" s="80"/>
      <c r="O1797" s="80"/>
      <c r="P1797" s="80"/>
      <c r="Q1797" s="79"/>
      <c r="R1797" s="79"/>
      <c r="S1797" s="80"/>
      <c r="T1797" s="80"/>
    </row>
    <row r="1798" spans="3:20" ht="22.5" customHeight="1" x14ac:dyDescent="0.25">
      <c r="C1798" s="79"/>
      <c r="D1798" s="80"/>
      <c r="E1798" s="80"/>
      <c r="F1798" s="80"/>
      <c r="G1798" s="81"/>
      <c r="H1798" s="80"/>
      <c r="I1798" s="80"/>
      <c r="J1798" s="80"/>
      <c r="K1798" s="81"/>
      <c r="L1798" s="80"/>
      <c r="M1798" s="80"/>
      <c r="N1798" s="80"/>
      <c r="O1798" s="80"/>
      <c r="P1798" s="80"/>
      <c r="Q1798" s="79"/>
      <c r="R1798" s="79"/>
      <c r="S1798" s="80"/>
      <c r="T1798" s="80"/>
    </row>
    <row r="1799" spans="3:20" ht="22.5" customHeight="1" x14ac:dyDescent="0.25">
      <c r="C1799" s="79"/>
      <c r="D1799" s="80"/>
      <c r="E1799" s="80"/>
      <c r="F1799" s="80"/>
      <c r="G1799" s="81"/>
      <c r="H1799" s="80"/>
      <c r="I1799" s="80"/>
      <c r="J1799" s="80"/>
      <c r="K1799" s="81"/>
      <c r="L1799" s="80"/>
      <c r="M1799" s="80"/>
      <c r="N1799" s="80"/>
      <c r="O1799" s="80"/>
      <c r="P1799" s="80"/>
      <c r="Q1799" s="79"/>
      <c r="R1799" s="79"/>
      <c r="S1799" s="80"/>
      <c r="T1799" s="80"/>
    </row>
    <row r="1800" spans="3:20" ht="22.5" customHeight="1" x14ac:dyDescent="0.25">
      <c r="C1800" s="79"/>
      <c r="D1800" s="80"/>
      <c r="E1800" s="80"/>
      <c r="F1800" s="80"/>
      <c r="G1800" s="81"/>
      <c r="H1800" s="80"/>
      <c r="I1800" s="80"/>
      <c r="J1800" s="80"/>
      <c r="K1800" s="81"/>
      <c r="L1800" s="80"/>
      <c r="M1800" s="80"/>
      <c r="N1800" s="80"/>
      <c r="O1800" s="80"/>
      <c r="P1800" s="80"/>
      <c r="Q1800" s="79"/>
      <c r="R1800" s="79"/>
      <c r="S1800" s="80"/>
      <c r="T1800" s="80"/>
    </row>
    <row r="1801" spans="3:20" ht="22.5" customHeight="1" x14ac:dyDescent="0.25">
      <c r="C1801" s="79"/>
      <c r="D1801" s="80"/>
      <c r="E1801" s="80"/>
      <c r="F1801" s="80"/>
      <c r="G1801" s="81"/>
      <c r="H1801" s="80"/>
      <c r="I1801" s="80"/>
      <c r="J1801" s="80"/>
      <c r="K1801" s="81"/>
      <c r="L1801" s="80"/>
      <c r="M1801" s="80"/>
      <c r="N1801" s="80"/>
      <c r="O1801" s="80"/>
      <c r="P1801" s="80"/>
      <c r="Q1801" s="79"/>
      <c r="R1801" s="79"/>
      <c r="S1801" s="80"/>
      <c r="T1801" s="80"/>
    </row>
    <row r="1802" spans="3:20" ht="22.5" customHeight="1" x14ac:dyDescent="0.25">
      <c r="C1802" s="79"/>
      <c r="D1802" s="80"/>
      <c r="E1802" s="80"/>
      <c r="F1802" s="80"/>
      <c r="G1802" s="81"/>
      <c r="H1802" s="80"/>
      <c r="I1802" s="80"/>
      <c r="J1802" s="80"/>
      <c r="K1802" s="81"/>
      <c r="L1802" s="80"/>
      <c r="M1802" s="80"/>
      <c r="N1802" s="80"/>
      <c r="O1802" s="80"/>
      <c r="P1802" s="80"/>
      <c r="Q1802" s="79"/>
      <c r="R1802" s="79"/>
      <c r="S1802" s="80"/>
      <c r="T1802" s="80"/>
    </row>
    <row r="1803" spans="3:20" ht="22.5" customHeight="1" x14ac:dyDescent="0.25">
      <c r="C1803" s="79"/>
      <c r="D1803" s="80"/>
      <c r="E1803" s="80"/>
      <c r="F1803" s="80"/>
      <c r="G1803" s="81"/>
      <c r="H1803" s="80"/>
      <c r="I1803" s="80"/>
      <c r="J1803" s="80"/>
      <c r="K1803" s="81"/>
      <c r="L1803" s="80"/>
      <c r="M1803" s="80"/>
      <c r="N1803" s="80"/>
      <c r="O1803" s="80"/>
      <c r="P1803" s="80"/>
      <c r="Q1803" s="79"/>
      <c r="R1803" s="79"/>
      <c r="S1803" s="80"/>
      <c r="T1803" s="80"/>
    </row>
    <row r="1804" spans="3:20" ht="22.5" customHeight="1" x14ac:dyDescent="0.25">
      <c r="C1804" s="79"/>
      <c r="D1804" s="80"/>
      <c r="E1804" s="80"/>
      <c r="F1804" s="80"/>
      <c r="G1804" s="81"/>
      <c r="H1804" s="80"/>
      <c r="I1804" s="80"/>
      <c r="J1804" s="80"/>
      <c r="K1804" s="81"/>
      <c r="L1804" s="80"/>
      <c r="M1804" s="80"/>
      <c r="N1804" s="80"/>
      <c r="O1804" s="80"/>
      <c r="P1804" s="80"/>
      <c r="Q1804" s="79"/>
      <c r="R1804" s="79"/>
      <c r="S1804" s="80"/>
      <c r="T1804" s="80"/>
    </row>
    <row r="1805" spans="3:20" ht="22.5" customHeight="1" x14ac:dyDescent="0.25">
      <c r="C1805" s="79"/>
      <c r="D1805" s="80"/>
      <c r="E1805" s="80"/>
      <c r="F1805" s="80"/>
      <c r="G1805" s="81"/>
      <c r="H1805" s="80"/>
      <c r="I1805" s="80"/>
      <c r="J1805" s="80"/>
      <c r="K1805" s="81"/>
      <c r="L1805" s="80"/>
      <c r="M1805" s="80"/>
      <c r="N1805" s="80"/>
      <c r="O1805" s="80"/>
      <c r="P1805" s="80"/>
      <c r="Q1805" s="79"/>
      <c r="R1805" s="79"/>
      <c r="S1805" s="80"/>
      <c r="T1805" s="80"/>
    </row>
    <row r="1806" spans="3:20" ht="22.5" customHeight="1" x14ac:dyDescent="0.25">
      <c r="C1806" s="79"/>
      <c r="D1806" s="80"/>
      <c r="E1806" s="80"/>
      <c r="F1806" s="80"/>
      <c r="G1806" s="81"/>
      <c r="H1806" s="80"/>
      <c r="I1806" s="80"/>
      <c r="J1806" s="80"/>
      <c r="K1806" s="81"/>
      <c r="L1806" s="80"/>
      <c r="M1806" s="80"/>
      <c r="N1806" s="80"/>
      <c r="O1806" s="80"/>
      <c r="P1806" s="80"/>
      <c r="Q1806" s="79"/>
      <c r="R1806" s="79"/>
      <c r="S1806" s="80"/>
      <c r="T1806" s="80"/>
    </row>
    <row r="1807" spans="3:20" ht="22.5" customHeight="1" x14ac:dyDescent="0.25">
      <c r="C1807" s="79"/>
      <c r="D1807" s="80"/>
      <c r="E1807" s="80"/>
      <c r="F1807" s="80"/>
      <c r="G1807" s="81"/>
      <c r="H1807" s="80"/>
      <c r="I1807" s="80"/>
      <c r="J1807" s="80"/>
      <c r="K1807" s="81"/>
      <c r="L1807" s="80"/>
      <c r="M1807" s="80"/>
      <c r="N1807" s="80"/>
      <c r="O1807" s="80"/>
      <c r="P1807" s="80"/>
      <c r="Q1807" s="79"/>
      <c r="R1807" s="79"/>
      <c r="S1807" s="80"/>
      <c r="T1807" s="80"/>
    </row>
    <row r="1808" spans="3:20" ht="22.5" customHeight="1" x14ac:dyDescent="0.25">
      <c r="C1808" s="79"/>
      <c r="D1808" s="80"/>
      <c r="E1808" s="80"/>
      <c r="F1808" s="80"/>
      <c r="G1808" s="81"/>
      <c r="H1808" s="80"/>
      <c r="I1808" s="80"/>
      <c r="J1808" s="80"/>
      <c r="K1808" s="81"/>
      <c r="L1808" s="80"/>
      <c r="M1808" s="80"/>
      <c r="N1808" s="80"/>
      <c r="O1808" s="80"/>
      <c r="P1808" s="80"/>
      <c r="Q1808" s="79"/>
      <c r="R1808" s="79"/>
      <c r="S1808" s="80"/>
      <c r="T1808" s="80"/>
    </row>
    <row r="1809" spans="3:20" ht="22.5" customHeight="1" x14ac:dyDescent="0.25">
      <c r="C1809" s="79"/>
      <c r="D1809" s="80"/>
      <c r="E1809" s="80"/>
      <c r="F1809" s="80"/>
      <c r="G1809" s="81"/>
      <c r="H1809" s="80"/>
      <c r="I1809" s="80"/>
      <c r="J1809" s="80"/>
      <c r="K1809" s="81"/>
      <c r="L1809" s="80"/>
      <c r="M1809" s="80"/>
      <c r="N1809" s="80"/>
      <c r="O1809" s="80"/>
      <c r="P1809" s="80"/>
      <c r="Q1809" s="79"/>
      <c r="R1809" s="79"/>
      <c r="S1809" s="80"/>
      <c r="T1809" s="80"/>
    </row>
    <row r="1810" spans="3:20" ht="22.5" customHeight="1" x14ac:dyDescent="0.25">
      <c r="C1810" s="79"/>
      <c r="D1810" s="80"/>
      <c r="E1810" s="80"/>
      <c r="F1810" s="80"/>
      <c r="G1810" s="81"/>
      <c r="H1810" s="80"/>
      <c r="I1810" s="80"/>
      <c r="J1810" s="80"/>
      <c r="K1810" s="81"/>
      <c r="L1810" s="80"/>
      <c r="M1810" s="80"/>
      <c r="N1810" s="80"/>
      <c r="O1810" s="80"/>
      <c r="P1810" s="80"/>
      <c r="Q1810" s="79"/>
      <c r="R1810" s="79"/>
      <c r="S1810" s="80"/>
      <c r="T1810" s="80"/>
    </row>
    <row r="1811" spans="3:20" ht="22.5" customHeight="1" x14ac:dyDescent="0.25">
      <c r="C1811" s="79"/>
      <c r="D1811" s="80"/>
      <c r="E1811" s="80"/>
      <c r="F1811" s="80"/>
      <c r="G1811" s="81"/>
      <c r="H1811" s="80"/>
      <c r="I1811" s="80"/>
      <c r="J1811" s="80"/>
      <c r="K1811" s="81"/>
      <c r="L1811" s="80"/>
      <c r="M1811" s="80"/>
      <c r="N1811" s="80"/>
      <c r="O1811" s="80"/>
      <c r="P1811" s="80"/>
      <c r="Q1811" s="79"/>
      <c r="R1811" s="79"/>
      <c r="S1811" s="80"/>
      <c r="T1811" s="80"/>
    </row>
    <row r="1812" spans="3:20" ht="22.5" customHeight="1" x14ac:dyDescent="0.25">
      <c r="C1812" s="79"/>
      <c r="D1812" s="80"/>
      <c r="E1812" s="80"/>
      <c r="F1812" s="80"/>
      <c r="G1812" s="81"/>
      <c r="H1812" s="80"/>
      <c r="I1812" s="80"/>
      <c r="J1812" s="80"/>
      <c r="K1812" s="81"/>
      <c r="L1812" s="80"/>
      <c r="M1812" s="80"/>
      <c r="N1812" s="80"/>
      <c r="O1812" s="80"/>
      <c r="P1812" s="80"/>
      <c r="Q1812" s="79"/>
      <c r="R1812" s="79"/>
      <c r="S1812" s="80"/>
      <c r="T1812" s="80"/>
    </row>
    <row r="1813" spans="3:20" ht="22.5" customHeight="1" x14ac:dyDescent="0.25">
      <c r="C1813" s="79"/>
      <c r="D1813" s="80"/>
      <c r="E1813" s="80"/>
      <c r="F1813" s="80"/>
      <c r="G1813" s="81"/>
      <c r="H1813" s="80"/>
      <c r="I1813" s="80"/>
      <c r="J1813" s="80"/>
      <c r="K1813" s="81"/>
      <c r="L1813" s="80"/>
      <c r="M1813" s="80"/>
      <c r="N1813" s="80"/>
      <c r="O1813" s="80"/>
      <c r="P1813" s="80"/>
      <c r="Q1813" s="79"/>
      <c r="R1813" s="79"/>
      <c r="S1813" s="80"/>
      <c r="T1813" s="80"/>
    </row>
    <row r="1814" spans="3:20" ht="22.5" customHeight="1" x14ac:dyDescent="0.25">
      <c r="C1814" s="79"/>
      <c r="D1814" s="80"/>
      <c r="E1814" s="80"/>
      <c r="F1814" s="80"/>
      <c r="G1814" s="81"/>
      <c r="H1814" s="80"/>
      <c r="I1814" s="80"/>
      <c r="J1814" s="80"/>
      <c r="K1814" s="81"/>
      <c r="L1814" s="80"/>
      <c r="M1814" s="80"/>
      <c r="N1814" s="80"/>
      <c r="O1814" s="80"/>
      <c r="P1814" s="80"/>
      <c r="Q1814" s="79"/>
      <c r="R1814" s="79"/>
      <c r="S1814" s="80"/>
      <c r="T1814" s="80"/>
    </row>
    <row r="1815" spans="3:20" ht="22.5" customHeight="1" x14ac:dyDescent="0.25">
      <c r="C1815" s="79"/>
      <c r="D1815" s="80"/>
      <c r="E1815" s="80"/>
      <c r="F1815" s="80"/>
      <c r="G1815" s="81"/>
      <c r="H1815" s="80"/>
      <c r="I1815" s="80"/>
      <c r="J1815" s="80"/>
      <c r="K1815" s="81"/>
      <c r="L1815" s="80"/>
      <c r="M1815" s="80"/>
      <c r="N1815" s="80"/>
      <c r="O1815" s="80"/>
      <c r="P1815" s="80"/>
      <c r="Q1815" s="79"/>
      <c r="R1815" s="79"/>
      <c r="S1815" s="80"/>
      <c r="T1815" s="80"/>
    </row>
    <row r="1816" spans="3:20" ht="22.5" customHeight="1" x14ac:dyDescent="0.25">
      <c r="C1816" s="79"/>
      <c r="D1816" s="80"/>
      <c r="E1816" s="80"/>
      <c r="F1816" s="80"/>
      <c r="G1816" s="81"/>
      <c r="H1816" s="80"/>
      <c r="I1816" s="80"/>
      <c r="J1816" s="80"/>
      <c r="K1816" s="81"/>
      <c r="L1816" s="80"/>
      <c r="M1816" s="80"/>
      <c r="N1816" s="80"/>
      <c r="O1816" s="80"/>
      <c r="P1816" s="80"/>
      <c r="Q1816" s="79"/>
      <c r="R1816" s="79"/>
      <c r="S1816" s="80"/>
      <c r="T1816" s="80"/>
    </row>
    <row r="1817" spans="3:20" ht="22.5" customHeight="1" x14ac:dyDescent="0.25">
      <c r="C1817" s="79"/>
      <c r="D1817" s="80"/>
      <c r="E1817" s="80"/>
      <c r="F1817" s="80"/>
      <c r="G1817" s="81"/>
      <c r="H1817" s="80"/>
      <c r="I1817" s="80"/>
      <c r="J1817" s="80"/>
      <c r="K1817" s="81"/>
      <c r="L1817" s="80"/>
      <c r="M1817" s="80"/>
      <c r="N1817" s="80"/>
      <c r="O1817" s="80"/>
      <c r="P1817" s="80"/>
      <c r="Q1817" s="79"/>
      <c r="R1817" s="79"/>
      <c r="S1817" s="80"/>
      <c r="T1817" s="80"/>
    </row>
    <row r="1818" spans="3:20" ht="22.5" customHeight="1" x14ac:dyDescent="0.25">
      <c r="C1818" s="79"/>
      <c r="D1818" s="80"/>
      <c r="E1818" s="80"/>
      <c r="F1818" s="80"/>
      <c r="G1818" s="81"/>
      <c r="H1818" s="80"/>
      <c r="I1818" s="80"/>
      <c r="J1818" s="80"/>
      <c r="K1818" s="81"/>
      <c r="L1818" s="80"/>
      <c r="M1818" s="80"/>
      <c r="N1818" s="80"/>
      <c r="O1818" s="80"/>
      <c r="P1818" s="80"/>
      <c r="Q1818" s="79"/>
      <c r="R1818" s="79"/>
      <c r="S1818" s="80"/>
      <c r="T1818" s="80"/>
    </row>
    <row r="1819" spans="3:20" ht="22.5" customHeight="1" x14ac:dyDescent="0.25">
      <c r="C1819" s="79"/>
      <c r="D1819" s="80"/>
      <c r="E1819" s="80"/>
      <c r="F1819" s="80"/>
      <c r="G1819" s="81"/>
      <c r="H1819" s="80"/>
      <c r="I1819" s="80"/>
      <c r="J1819" s="80"/>
      <c r="K1819" s="81"/>
      <c r="L1819" s="80"/>
      <c r="M1819" s="80"/>
      <c r="N1819" s="80"/>
      <c r="O1819" s="80"/>
      <c r="P1819" s="80"/>
      <c r="Q1819" s="79"/>
      <c r="R1819" s="79"/>
      <c r="S1819" s="80"/>
      <c r="T1819" s="80"/>
    </row>
    <row r="1820" spans="3:20" ht="22.5" customHeight="1" x14ac:dyDescent="0.25">
      <c r="C1820" s="79"/>
      <c r="D1820" s="80"/>
      <c r="E1820" s="80"/>
      <c r="F1820" s="80"/>
      <c r="G1820" s="81"/>
      <c r="H1820" s="80"/>
      <c r="I1820" s="80"/>
      <c r="J1820" s="80"/>
      <c r="K1820" s="81"/>
      <c r="L1820" s="80"/>
      <c r="M1820" s="80"/>
      <c r="N1820" s="80"/>
      <c r="O1820" s="80"/>
      <c r="P1820" s="80"/>
      <c r="Q1820" s="79"/>
      <c r="R1820" s="79"/>
      <c r="S1820" s="80"/>
      <c r="T1820" s="80"/>
    </row>
    <row r="1821" spans="3:20" ht="22.5" customHeight="1" x14ac:dyDescent="0.25">
      <c r="C1821" s="79"/>
      <c r="D1821" s="80"/>
      <c r="E1821" s="80"/>
      <c r="F1821" s="80"/>
      <c r="G1821" s="81"/>
      <c r="H1821" s="80"/>
      <c r="I1821" s="80"/>
      <c r="J1821" s="80"/>
      <c r="K1821" s="81"/>
      <c r="L1821" s="80"/>
      <c r="M1821" s="80"/>
      <c r="N1821" s="80"/>
      <c r="O1821" s="80"/>
      <c r="P1821" s="80"/>
      <c r="Q1821" s="79"/>
      <c r="R1821" s="79"/>
      <c r="S1821" s="80"/>
      <c r="T1821" s="80"/>
    </row>
    <row r="1822" spans="3:20" ht="22.5" customHeight="1" x14ac:dyDescent="0.25">
      <c r="C1822" s="79"/>
      <c r="D1822" s="80"/>
      <c r="E1822" s="80"/>
      <c r="F1822" s="80"/>
      <c r="G1822" s="81"/>
      <c r="H1822" s="80"/>
      <c r="I1822" s="80"/>
      <c r="J1822" s="80"/>
      <c r="K1822" s="81"/>
      <c r="L1822" s="80"/>
      <c r="M1822" s="80"/>
      <c r="N1822" s="80"/>
      <c r="O1822" s="80"/>
      <c r="P1822" s="80"/>
      <c r="Q1822" s="79"/>
      <c r="R1822" s="79"/>
      <c r="S1822" s="80"/>
      <c r="T1822" s="80"/>
    </row>
    <row r="1823" spans="3:20" ht="22.5" customHeight="1" x14ac:dyDescent="0.25">
      <c r="C1823" s="79"/>
      <c r="D1823" s="80"/>
      <c r="E1823" s="80"/>
      <c r="F1823" s="80"/>
      <c r="G1823" s="81"/>
      <c r="H1823" s="80"/>
      <c r="I1823" s="80"/>
      <c r="J1823" s="80"/>
      <c r="K1823" s="81"/>
      <c r="L1823" s="80"/>
      <c r="M1823" s="80"/>
      <c r="N1823" s="80"/>
      <c r="O1823" s="80"/>
      <c r="P1823" s="80"/>
      <c r="Q1823" s="79"/>
      <c r="R1823" s="79"/>
      <c r="S1823" s="80"/>
      <c r="T1823" s="80"/>
    </row>
    <row r="1824" spans="3:20" ht="22.5" customHeight="1" x14ac:dyDescent="0.25">
      <c r="C1824" s="79"/>
      <c r="D1824" s="80"/>
      <c r="E1824" s="80"/>
      <c r="F1824" s="80"/>
      <c r="G1824" s="81"/>
      <c r="H1824" s="80"/>
      <c r="I1824" s="80"/>
      <c r="J1824" s="80"/>
      <c r="K1824" s="81"/>
      <c r="L1824" s="80"/>
      <c r="M1824" s="80"/>
      <c r="N1824" s="80"/>
      <c r="O1824" s="80"/>
      <c r="P1824" s="80"/>
      <c r="Q1824" s="79"/>
      <c r="R1824" s="79"/>
      <c r="S1824" s="80"/>
      <c r="T1824" s="80"/>
    </row>
    <row r="1825" spans="3:20" ht="22.5" customHeight="1" x14ac:dyDescent="0.25">
      <c r="C1825" s="79"/>
      <c r="D1825" s="80"/>
      <c r="E1825" s="80"/>
      <c r="F1825" s="80"/>
      <c r="G1825" s="81"/>
      <c r="H1825" s="80"/>
      <c r="I1825" s="80"/>
      <c r="J1825" s="80"/>
      <c r="K1825" s="81"/>
      <c r="L1825" s="80"/>
      <c r="M1825" s="80"/>
      <c r="N1825" s="80"/>
      <c r="O1825" s="80"/>
      <c r="P1825" s="80"/>
      <c r="Q1825" s="79"/>
      <c r="R1825" s="79"/>
      <c r="S1825" s="80"/>
      <c r="T1825" s="80"/>
    </row>
    <row r="1826" spans="3:20" ht="22.5" customHeight="1" x14ac:dyDescent="0.25">
      <c r="C1826" s="79"/>
      <c r="D1826" s="80"/>
      <c r="E1826" s="80"/>
      <c r="F1826" s="80"/>
      <c r="G1826" s="81"/>
      <c r="H1826" s="80"/>
      <c r="I1826" s="80"/>
      <c r="J1826" s="80"/>
      <c r="K1826" s="81"/>
      <c r="L1826" s="80"/>
      <c r="M1826" s="80"/>
      <c r="N1826" s="80"/>
      <c r="O1826" s="80"/>
      <c r="P1826" s="80"/>
      <c r="Q1826" s="79"/>
      <c r="R1826" s="79"/>
      <c r="S1826" s="80"/>
      <c r="T1826" s="80"/>
    </row>
    <row r="1827" spans="3:20" ht="22.5" customHeight="1" x14ac:dyDescent="0.25">
      <c r="C1827" s="79"/>
      <c r="D1827" s="80"/>
      <c r="E1827" s="80"/>
      <c r="F1827" s="80"/>
      <c r="G1827" s="81"/>
      <c r="H1827" s="80"/>
      <c r="I1827" s="80"/>
      <c r="J1827" s="80"/>
      <c r="K1827" s="81"/>
      <c r="L1827" s="80"/>
      <c r="M1827" s="80"/>
      <c r="N1827" s="80"/>
      <c r="O1827" s="80"/>
      <c r="P1827" s="80"/>
      <c r="Q1827" s="79"/>
      <c r="R1827" s="79"/>
      <c r="S1827" s="80"/>
      <c r="T1827" s="80"/>
    </row>
    <row r="1828" spans="3:20" ht="22.5" customHeight="1" x14ac:dyDescent="0.25">
      <c r="C1828" s="79"/>
      <c r="D1828" s="80"/>
      <c r="E1828" s="80"/>
      <c r="F1828" s="80"/>
      <c r="G1828" s="81"/>
      <c r="H1828" s="80"/>
      <c r="I1828" s="80"/>
      <c r="J1828" s="80"/>
      <c r="K1828" s="81"/>
      <c r="L1828" s="80"/>
      <c r="M1828" s="80"/>
      <c r="N1828" s="80"/>
      <c r="O1828" s="80"/>
      <c r="P1828" s="80"/>
      <c r="Q1828" s="79"/>
      <c r="R1828" s="79"/>
      <c r="S1828" s="80"/>
      <c r="T1828" s="80"/>
    </row>
    <row r="1829" spans="3:20" ht="22.5" customHeight="1" x14ac:dyDescent="0.25">
      <c r="C1829" s="79"/>
      <c r="D1829" s="80"/>
      <c r="E1829" s="80"/>
      <c r="F1829" s="80"/>
      <c r="G1829" s="81"/>
      <c r="H1829" s="80"/>
      <c r="I1829" s="80"/>
      <c r="J1829" s="80"/>
      <c r="K1829" s="81"/>
      <c r="L1829" s="80"/>
      <c r="M1829" s="80"/>
      <c r="N1829" s="80"/>
      <c r="O1829" s="80"/>
      <c r="P1829" s="80"/>
      <c r="Q1829" s="79"/>
      <c r="R1829" s="79"/>
      <c r="S1829" s="80"/>
      <c r="T1829" s="80"/>
    </row>
    <row r="1830" spans="3:20" ht="22.5" customHeight="1" x14ac:dyDescent="0.25">
      <c r="C1830" s="79"/>
      <c r="D1830" s="80"/>
      <c r="E1830" s="80"/>
      <c r="F1830" s="80"/>
      <c r="G1830" s="81"/>
      <c r="H1830" s="80"/>
      <c r="I1830" s="80"/>
      <c r="J1830" s="80"/>
      <c r="K1830" s="81"/>
      <c r="L1830" s="80"/>
      <c r="M1830" s="80"/>
      <c r="N1830" s="80"/>
      <c r="O1830" s="80"/>
      <c r="P1830" s="80"/>
      <c r="Q1830" s="79"/>
      <c r="R1830" s="79"/>
      <c r="S1830" s="80"/>
      <c r="T1830" s="80"/>
    </row>
    <row r="1831" spans="3:20" ht="22.5" customHeight="1" x14ac:dyDescent="0.25">
      <c r="C1831" s="79"/>
      <c r="D1831" s="80"/>
      <c r="E1831" s="80"/>
      <c r="F1831" s="80"/>
      <c r="G1831" s="81"/>
      <c r="H1831" s="80"/>
      <c r="I1831" s="80"/>
      <c r="J1831" s="80"/>
      <c r="K1831" s="81"/>
      <c r="L1831" s="80"/>
      <c r="M1831" s="80"/>
      <c r="N1831" s="80"/>
      <c r="O1831" s="80"/>
      <c r="P1831" s="80"/>
      <c r="Q1831" s="79"/>
      <c r="R1831" s="79"/>
      <c r="S1831" s="80"/>
      <c r="T1831" s="80"/>
    </row>
    <row r="1832" spans="3:20" ht="22.5" customHeight="1" x14ac:dyDescent="0.25">
      <c r="C1832" s="79"/>
      <c r="D1832" s="80"/>
      <c r="E1832" s="80"/>
      <c r="F1832" s="80"/>
      <c r="G1832" s="81"/>
      <c r="H1832" s="80"/>
      <c r="I1832" s="80"/>
      <c r="J1832" s="80"/>
      <c r="K1832" s="81"/>
      <c r="L1832" s="80"/>
      <c r="M1832" s="80"/>
      <c r="N1832" s="80"/>
      <c r="O1832" s="80"/>
      <c r="P1832" s="80"/>
      <c r="Q1832" s="79"/>
      <c r="R1832" s="79"/>
      <c r="S1832" s="80"/>
      <c r="T1832" s="80"/>
    </row>
    <row r="1833" spans="3:20" ht="22.5" customHeight="1" x14ac:dyDescent="0.25">
      <c r="C1833" s="79"/>
      <c r="D1833" s="80"/>
      <c r="E1833" s="80"/>
      <c r="F1833" s="80"/>
      <c r="G1833" s="81"/>
      <c r="H1833" s="80"/>
      <c r="I1833" s="80"/>
      <c r="J1833" s="80"/>
      <c r="K1833" s="81"/>
      <c r="L1833" s="80"/>
      <c r="M1833" s="80"/>
      <c r="N1833" s="80"/>
      <c r="O1833" s="80"/>
      <c r="P1833" s="80"/>
      <c r="Q1833" s="79"/>
      <c r="R1833" s="79"/>
      <c r="S1833" s="80"/>
      <c r="T1833" s="80"/>
    </row>
    <row r="1834" spans="3:20" ht="22.5" customHeight="1" x14ac:dyDescent="0.25">
      <c r="C1834" s="79"/>
      <c r="D1834" s="80"/>
      <c r="E1834" s="80"/>
      <c r="F1834" s="80"/>
      <c r="G1834" s="81"/>
      <c r="H1834" s="80"/>
      <c r="I1834" s="80"/>
      <c r="J1834" s="80"/>
      <c r="K1834" s="81"/>
      <c r="L1834" s="80"/>
      <c r="M1834" s="80"/>
      <c r="N1834" s="80"/>
      <c r="O1834" s="80"/>
      <c r="P1834" s="80"/>
      <c r="Q1834" s="79"/>
      <c r="R1834" s="79"/>
      <c r="S1834" s="80"/>
      <c r="T1834" s="80"/>
    </row>
    <row r="1835" spans="3:20" ht="22.5" customHeight="1" x14ac:dyDescent="0.25">
      <c r="C1835" s="79"/>
      <c r="D1835" s="80"/>
      <c r="E1835" s="80"/>
      <c r="F1835" s="80"/>
      <c r="G1835" s="81"/>
      <c r="H1835" s="80"/>
      <c r="I1835" s="80"/>
      <c r="J1835" s="80"/>
      <c r="K1835" s="81"/>
      <c r="L1835" s="80"/>
      <c r="M1835" s="80"/>
      <c r="N1835" s="80"/>
      <c r="O1835" s="80"/>
      <c r="P1835" s="80"/>
      <c r="Q1835" s="79"/>
      <c r="R1835" s="79"/>
      <c r="S1835" s="80"/>
      <c r="T1835" s="80"/>
    </row>
    <row r="1836" spans="3:20" ht="22.5" customHeight="1" x14ac:dyDescent="0.25">
      <c r="C1836" s="79"/>
      <c r="D1836" s="80"/>
      <c r="E1836" s="80"/>
      <c r="F1836" s="80"/>
      <c r="G1836" s="81"/>
      <c r="H1836" s="80"/>
      <c r="I1836" s="80"/>
      <c r="J1836" s="80"/>
      <c r="K1836" s="81"/>
      <c r="L1836" s="80"/>
      <c r="M1836" s="80"/>
      <c r="N1836" s="80"/>
      <c r="O1836" s="80"/>
      <c r="P1836" s="80"/>
      <c r="Q1836" s="79"/>
      <c r="R1836" s="79"/>
      <c r="S1836" s="80"/>
      <c r="T1836" s="80"/>
    </row>
    <row r="1837" spans="3:20" ht="22.5" customHeight="1" x14ac:dyDescent="0.25">
      <c r="C1837" s="79"/>
      <c r="D1837" s="80"/>
      <c r="E1837" s="80"/>
      <c r="F1837" s="80"/>
      <c r="G1837" s="81"/>
      <c r="H1837" s="80"/>
      <c r="I1837" s="80"/>
      <c r="J1837" s="80"/>
      <c r="K1837" s="81"/>
      <c r="L1837" s="80"/>
      <c r="M1837" s="80"/>
      <c r="N1837" s="80"/>
      <c r="O1837" s="80"/>
      <c r="P1837" s="80"/>
      <c r="Q1837" s="79"/>
      <c r="R1837" s="79"/>
      <c r="S1837" s="80"/>
      <c r="T1837" s="80"/>
    </row>
    <row r="1838" spans="3:20" ht="22.5" customHeight="1" x14ac:dyDescent="0.25">
      <c r="C1838" s="79"/>
      <c r="D1838" s="80"/>
      <c r="E1838" s="80"/>
      <c r="F1838" s="80"/>
      <c r="G1838" s="81"/>
      <c r="H1838" s="80"/>
      <c r="I1838" s="80"/>
      <c r="J1838" s="80"/>
      <c r="K1838" s="81"/>
      <c r="L1838" s="80"/>
      <c r="M1838" s="80"/>
      <c r="N1838" s="80"/>
      <c r="O1838" s="80"/>
      <c r="P1838" s="80"/>
      <c r="Q1838" s="79"/>
      <c r="R1838" s="79"/>
      <c r="S1838" s="80"/>
      <c r="T1838" s="80"/>
    </row>
    <row r="1839" spans="3:20" ht="22.5" customHeight="1" x14ac:dyDescent="0.25">
      <c r="C1839" s="79"/>
      <c r="D1839" s="80"/>
      <c r="E1839" s="80"/>
      <c r="F1839" s="80"/>
      <c r="G1839" s="81"/>
      <c r="H1839" s="80"/>
      <c r="I1839" s="80"/>
      <c r="J1839" s="80"/>
      <c r="K1839" s="81"/>
      <c r="L1839" s="80"/>
      <c r="M1839" s="80"/>
      <c r="N1839" s="80"/>
      <c r="O1839" s="80"/>
      <c r="P1839" s="80"/>
      <c r="Q1839" s="79"/>
      <c r="R1839" s="79"/>
      <c r="S1839" s="80"/>
      <c r="T1839" s="80"/>
    </row>
    <row r="1840" spans="3:20" ht="22.5" customHeight="1" x14ac:dyDescent="0.25">
      <c r="C1840" s="79"/>
      <c r="D1840" s="80"/>
      <c r="E1840" s="80"/>
      <c r="F1840" s="80"/>
      <c r="G1840" s="81"/>
      <c r="H1840" s="80"/>
      <c r="I1840" s="80"/>
      <c r="J1840" s="80"/>
      <c r="K1840" s="81"/>
      <c r="L1840" s="80"/>
      <c r="M1840" s="80"/>
      <c r="N1840" s="80"/>
      <c r="O1840" s="80"/>
      <c r="P1840" s="80"/>
      <c r="Q1840" s="79"/>
      <c r="R1840" s="79"/>
      <c r="S1840" s="80"/>
      <c r="T1840" s="80"/>
    </row>
    <row r="1841" spans="3:20" ht="22.5" customHeight="1" x14ac:dyDescent="0.25">
      <c r="C1841" s="79"/>
      <c r="D1841" s="80"/>
      <c r="E1841" s="80"/>
      <c r="F1841" s="80"/>
      <c r="G1841" s="81"/>
      <c r="H1841" s="80"/>
      <c r="I1841" s="80"/>
      <c r="J1841" s="80"/>
      <c r="K1841" s="81"/>
      <c r="L1841" s="80"/>
      <c r="M1841" s="80"/>
      <c r="N1841" s="80"/>
      <c r="O1841" s="80"/>
      <c r="P1841" s="80"/>
      <c r="Q1841" s="79"/>
      <c r="R1841" s="79"/>
      <c r="S1841" s="80"/>
      <c r="T1841" s="80"/>
    </row>
    <row r="1842" spans="3:20" ht="22.5" customHeight="1" x14ac:dyDescent="0.25">
      <c r="C1842" s="79"/>
      <c r="D1842" s="80"/>
      <c r="E1842" s="80"/>
      <c r="F1842" s="80"/>
      <c r="G1842" s="81"/>
      <c r="H1842" s="80"/>
      <c r="I1842" s="80"/>
      <c r="J1842" s="80"/>
      <c r="K1842" s="81"/>
      <c r="L1842" s="80"/>
      <c r="M1842" s="80"/>
      <c r="N1842" s="80"/>
      <c r="O1842" s="80"/>
      <c r="P1842" s="80"/>
      <c r="Q1842" s="79"/>
      <c r="R1842" s="79"/>
      <c r="S1842" s="80"/>
      <c r="T1842" s="80"/>
    </row>
    <row r="1843" spans="3:20" ht="22.5" customHeight="1" x14ac:dyDescent="0.25">
      <c r="C1843" s="79"/>
      <c r="D1843" s="80"/>
      <c r="E1843" s="80"/>
      <c r="F1843" s="80"/>
      <c r="G1843" s="81"/>
      <c r="H1843" s="80"/>
      <c r="I1843" s="80"/>
      <c r="J1843" s="80"/>
      <c r="K1843" s="81"/>
      <c r="L1843" s="80"/>
      <c r="M1843" s="80"/>
      <c r="N1843" s="80"/>
      <c r="O1843" s="80"/>
      <c r="P1843" s="80"/>
      <c r="Q1843" s="79"/>
      <c r="R1843" s="79"/>
      <c r="S1843" s="80"/>
      <c r="T1843" s="80"/>
    </row>
    <row r="1844" spans="3:20" ht="22.5" customHeight="1" x14ac:dyDescent="0.25">
      <c r="C1844" s="79"/>
      <c r="D1844" s="80"/>
      <c r="E1844" s="80"/>
      <c r="F1844" s="80"/>
      <c r="G1844" s="81"/>
      <c r="H1844" s="80"/>
      <c r="I1844" s="80"/>
      <c r="J1844" s="80"/>
      <c r="K1844" s="81"/>
      <c r="L1844" s="80"/>
      <c r="M1844" s="80"/>
      <c r="N1844" s="80"/>
      <c r="O1844" s="80"/>
      <c r="P1844" s="80"/>
      <c r="Q1844" s="79"/>
      <c r="R1844" s="79"/>
      <c r="S1844" s="80"/>
      <c r="T1844" s="80"/>
    </row>
    <row r="1845" spans="3:20" ht="22.5" customHeight="1" x14ac:dyDescent="0.25">
      <c r="C1845" s="79"/>
      <c r="D1845" s="80"/>
      <c r="E1845" s="80"/>
      <c r="F1845" s="80"/>
      <c r="G1845" s="81"/>
      <c r="H1845" s="80"/>
      <c r="I1845" s="80"/>
      <c r="J1845" s="80"/>
      <c r="K1845" s="81"/>
      <c r="L1845" s="80"/>
      <c r="M1845" s="80"/>
      <c r="N1845" s="80"/>
      <c r="O1845" s="80"/>
      <c r="P1845" s="80"/>
      <c r="Q1845" s="79"/>
      <c r="R1845" s="79"/>
      <c r="S1845" s="80"/>
      <c r="T1845" s="80"/>
    </row>
    <row r="1846" spans="3:20" ht="22.5" customHeight="1" x14ac:dyDescent="0.25">
      <c r="C1846" s="79"/>
      <c r="D1846" s="80"/>
      <c r="E1846" s="80"/>
      <c r="F1846" s="80"/>
      <c r="G1846" s="81"/>
      <c r="H1846" s="80"/>
      <c r="I1846" s="80"/>
      <c r="J1846" s="80"/>
      <c r="K1846" s="81"/>
      <c r="L1846" s="80"/>
      <c r="M1846" s="80"/>
      <c r="N1846" s="80"/>
      <c r="O1846" s="80"/>
      <c r="P1846" s="80"/>
      <c r="Q1846" s="79"/>
      <c r="R1846" s="79"/>
      <c r="S1846" s="80"/>
      <c r="T1846" s="80"/>
    </row>
    <row r="1847" spans="3:20" ht="22.5" customHeight="1" x14ac:dyDescent="0.25">
      <c r="C1847" s="79"/>
      <c r="D1847" s="80"/>
      <c r="E1847" s="80"/>
      <c r="F1847" s="80"/>
      <c r="G1847" s="81"/>
      <c r="H1847" s="80"/>
      <c r="I1847" s="80"/>
      <c r="J1847" s="80"/>
      <c r="K1847" s="81"/>
      <c r="L1847" s="80"/>
      <c r="M1847" s="80"/>
      <c r="N1847" s="80"/>
      <c r="O1847" s="80"/>
      <c r="P1847" s="80"/>
      <c r="Q1847" s="79"/>
      <c r="R1847" s="79"/>
      <c r="S1847" s="80"/>
      <c r="T1847" s="80"/>
    </row>
    <row r="1848" spans="3:20" ht="22.5" customHeight="1" x14ac:dyDescent="0.25">
      <c r="C1848" s="79"/>
      <c r="D1848" s="80"/>
      <c r="E1848" s="80"/>
      <c r="F1848" s="80"/>
      <c r="G1848" s="81"/>
      <c r="H1848" s="80"/>
      <c r="I1848" s="80"/>
      <c r="J1848" s="80"/>
      <c r="K1848" s="81"/>
      <c r="L1848" s="80"/>
      <c r="M1848" s="80"/>
      <c r="N1848" s="80"/>
      <c r="O1848" s="80"/>
      <c r="P1848" s="80"/>
      <c r="Q1848" s="79"/>
      <c r="R1848" s="79"/>
      <c r="S1848" s="80"/>
      <c r="T1848" s="80"/>
    </row>
    <row r="1849" spans="3:20" ht="22.5" customHeight="1" x14ac:dyDescent="0.25">
      <c r="C1849" s="79"/>
      <c r="D1849" s="80"/>
      <c r="E1849" s="80"/>
      <c r="F1849" s="80"/>
      <c r="G1849" s="81"/>
      <c r="H1849" s="80"/>
      <c r="I1849" s="80"/>
      <c r="J1849" s="80"/>
      <c r="K1849" s="81"/>
      <c r="L1849" s="80"/>
      <c r="M1849" s="80"/>
      <c r="N1849" s="80"/>
      <c r="O1849" s="80"/>
      <c r="P1849" s="80"/>
      <c r="Q1849" s="79"/>
      <c r="R1849" s="79"/>
      <c r="S1849" s="80"/>
      <c r="T1849" s="80"/>
    </row>
    <row r="1850" spans="3:20" ht="22.5" customHeight="1" x14ac:dyDescent="0.25">
      <c r="C1850" s="79"/>
      <c r="D1850" s="80"/>
      <c r="E1850" s="80"/>
      <c r="F1850" s="80"/>
      <c r="G1850" s="81"/>
      <c r="H1850" s="80"/>
      <c r="I1850" s="80"/>
      <c r="J1850" s="80"/>
      <c r="K1850" s="81"/>
      <c r="L1850" s="80"/>
      <c r="M1850" s="80"/>
      <c r="N1850" s="80"/>
      <c r="O1850" s="80"/>
      <c r="P1850" s="80"/>
      <c r="Q1850" s="79"/>
      <c r="R1850" s="79"/>
      <c r="S1850" s="80"/>
      <c r="T1850" s="80"/>
    </row>
    <row r="1851" spans="3:20" ht="22.5" customHeight="1" x14ac:dyDescent="0.25">
      <c r="C1851" s="79"/>
      <c r="D1851" s="80"/>
      <c r="E1851" s="80"/>
      <c r="F1851" s="80"/>
      <c r="G1851" s="81"/>
      <c r="H1851" s="80"/>
      <c r="I1851" s="80"/>
      <c r="J1851" s="80"/>
      <c r="K1851" s="81"/>
      <c r="L1851" s="80"/>
      <c r="M1851" s="80"/>
      <c r="N1851" s="80"/>
      <c r="O1851" s="80"/>
      <c r="P1851" s="80"/>
      <c r="Q1851" s="79"/>
      <c r="R1851" s="79"/>
      <c r="S1851" s="80"/>
      <c r="T1851" s="80"/>
    </row>
    <row r="1852" spans="3:20" ht="22.5" customHeight="1" x14ac:dyDescent="0.25">
      <c r="C1852" s="79"/>
      <c r="D1852" s="80"/>
      <c r="E1852" s="80"/>
      <c r="F1852" s="80"/>
      <c r="G1852" s="81"/>
      <c r="H1852" s="80"/>
      <c r="I1852" s="80"/>
      <c r="J1852" s="80"/>
      <c r="K1852" s="81"/>
      <c r="L1852" s="80"/>
      <c r="M1852" s="80"/>
      <c r="N1852" s="80"/>
      <c r="O1852" s="80"/>
      <c r="P1852" s="80"/>
      <c r="Q1852" s="79"/>
      <c r="R1852" s="79"/>
      <c r="S1852" s="80"/>
      <c r="T1852" s="80"/>
    </row>
    <row r="1853" spans="3:20" ht="22.5" customHeight="1" x14ac:dyDescent="0.25">
      <c r="C1853" s="79"/>
      <c r="D1853" s="80"/>
      <c r="E1853" s="80"/>
      <c r="F1853" s="80"/>
      <c r="G1853" s="81"/>
      <c r="H1853" s="80"/>
      <c r="I1853" s="80"/>
      <c r="J1853" s="80"/>
      <c r="K1853" s="81"/>
      <c r="L1853" s="80"/>
      <c r="M1853" s="80"/>
      <c r="N1853" s="80"/>
      <c r="O1853" s="80"/>
      <c r="P1853" s="80"/>
      <c r="Q1853" s="79"/>
      <c r="R1853" s="79"/>
      <c r="S1853" s="80"/>
      <c r="T1853" s="80"/>
    </row>
    <row r="1854" spans="3:20" ht="22.5" customHeight="1" x14ac:dyDescent="0.25">
      <c r="C1854" s="79"/>
      <c r="D1854" s="80"/>
      <c r="E1854" s="80"/>
      <c r="F1854" s="80"/>
      <c r="G1854" s="81"/>
      <c r="H1854" s="80"/>
      <c r="I1854" s="80"/>
      <c r="J1854" s="80"/>
      <c r="K1854" s="81"/>
      <c r="L1854" s="80"/>
      <c r="M1854" s="80"/>
      <c r="N1854" s="80"/>
      <c r="O1854" s="80"/>
      <c r="P1854" s="80"/>
      <c r="Q1854" s="79"/>
      <c r="R1854" s="79"/>
      <c r="S1854" s="80"/>
      <c r="T1854" s="80"/>
    </row>
    <row r="1855" spans="3:20" ht="22.5" customHeight="1" x14ac:dyDescent="0.25">
      <c r="C1855" s="79"/>
      <c r="D1855" s="80"/>
      <c r="E1855" s="80"/>
      <c r="F1855" s="80"/>
      <c r="G1855" s="81"/>
      <c r="H1855" s="80"/>
      <c r="I1855" s="80"/>
      <c r="J1855" s="80"/>
      <c r="K1855" s="81"/>
      <c r="L1855" s="80"/>
      <c r="M1855" s="80"/>
      <c r="N1855" s="80"/>
      <c r="O1855" s="80"/>
      <c r="P1855" s="80"/>
      <c r="Q1855" s="79"/>
      <c r="R1855" s="79"/>
      <c r="S1855" s="80"/>
      <c r="T1855" s="80"/>
    </row>
    <row r="1856" spans="3:20" ht="22.5" customHeight="1" x14ac:dyDescent="0.25">
      <c r="C1856" s="79"/>
      <c r="D1856" s="80"/>
      <c r="E1856" s="80"/>
      <c r="F1856" s="80"/>
      <c r="G1856" s="81"/>
      <c r="H1856" s="80"/>
      <c r="I1856" s="80"/>
      <c r="J1856" s="80"/>
      <c r="K1856" s="81"/>
      <c r="L1856" s="80"/>
      <c r="M1856" s="80"/>
      <c r="N1856" s="80"/>
      <c r="O1856" s="80"/>
      <c r="P1856" s="80"/>
      <c r="Q1856" s="79"/>
      <c r="R1856" s="79"/>
      <c r="S1856" s="80"/>
      <c r="T1856" s="80"/>
    </row>
    <row r="1857" spans="3:20" ht="22.5" customHeight="1" x14ac:dyDescent="0.25">
      <c r="C1857" s="79"/>
      <c r="D1857" s="80"/>
      <c r="E1857" s="80"/>
      <c r="F1857" s="80"/>
      <c r="G1857" s="81"/>
      <c r="H1857" s="80"/>
      <c r="I1857" s="80"/>
      <c r="J1857" s="80"/>
      <c r="K1857" s="81"/>
      <c r="L1857" s="80"/>
      <c r="M1857" s="80"/>
      <c r="N1857" s="80"/>
      <c r="O1857" s="80"/>
      <c r="P1857" s="80"/>
      <c r="Q1857" s="79"/>
      <c r="R1857" s="79"/>
      <c r="S1857" s="80"/>
      <c r="T1857" s="80"/>
    </row>
    <row r="1858" spans="3:20" ht="22.5" customHeight="1" x14ac:dyDescent="0.25">
      <c r="C1858" s="79"/>
      <c r="D1858" s="80"/>
      <c r="E1858" s="80"/>
      <c r="F1858" s="80"/>
      <c r="G1858" s="81"/>
      <c r="H1858" s="80"/>
      <c r="I1858" s="80"/>
      <c r="J1858" s="80"/>
      <c r="K1858" s="81"/>
      <c r="L1858" s="80"/>
      <c r="M1858" s="80"/>
      <c r="N1858" s="80"/>
      <c r="O1858" s="80"/>
      <c r="P1858" s="80"/>
      <c r="Q1858" s="79"/>
      <c r="R1858" s="79"/>
      <c r="S1858" s="80"/>
      <c r="T1858" s="80"/>
    </row>
    <row r="1859" spans="3:20" ht="22.5" customHeight="1" x14ac:dyDescent="0.25">
      <c r="C1859" s="79"/>
      <c r="D1859" s="80"/>
      <c r="E1859" s="80"/>
      <c r="F1859" s="80"/>
      <c r="G1859" s="81"/>
      <c r="H1859" s="80"/>
      <c r="I1859" s="80"/>
      <c r="J1859" s="80"/>
      <c r="K1859" s="81"/>
      <c r="L1859" s="80"/>
      <c r="M1859" s="80"/>
      <c r="N1859" s="80"/>
      <c r="O1859" s="80"/>
      <c r="P1859" s="80"/>
      <c r="Q1859" s="79"/>
      <c r="R1859" s="79"/>
      <c r="S1859" s="80"/>
      <c r="T1859" s="80"/>
    </row>
    <row r="1860" spans="3:20" ht="22.5" customHeight="1" x14ac:dyDescent="0.25">
      <c r="C1860" s="79"/>
      <c r="D1860" s="80"/>
      <c r="E1860" s="80"/>
      <c r="F1860" s="80"/>
      <c r="G1860" s="81"/>
      <c r="H1860" s="80"/>
      <c r="I1860" s="80"/>
      <c r="J1860" s="80"/>
      <c r="K1860" s="81"/>
      <c r="L1860" s="80"/>
      <c r="M1860" s="80"/>
      <c r="N1860" s="80"/>
      <c r="O1860" s="80"/>
      <c r="P1860" s="80"/>
      <c r="Q1860" s="79"/>
      <c r="R1860" s="79"/>
      <c r="S1860" s="80"/>
      <c r="T1860" s="80"/>
    </row>
    <row r="1861" spans="3:20" ht="22.5" customHeight="1" x14ac:dyDescent="0.25">
      <c r="C1861" s="79"/>
      <c r="D1861" s="80"/>
      <c r="E1861" s="80"/>
      <c r="F1861" s="80"/>
      <c r="G1861" s="81"/>
      <c r="H1861" s="80"/>
      <c r="I1861" s="80"/>
      <c r="J1861" s="80"/>
      <c r="K1861" s="81"/>
      <c r="L1861" s="80"/>
      <c r="M1861" s="80"/>
      <c r="N1861" s="80"/>
      <c r="O1861" s="80"/>
      <c r="P1861" s="80"/>
      <c r="Q1861" s="79"/>
      <c r="R1861" s="79"/>
      <c r="S1861" s="80"/>
      <c r="T1861" s="80"/>
    </row>
    <row r="1862" spans="3:20" ht="22.5" customHeight="1" x14ac:dyDescent="0.25">
      <c r="C1862" s="79"/>
      <c r="D1862" s="80"/>
      <c r="E1862" s="80"/>
      <c r="F1862" s="80"/>
      <c r="G1862" s="81"/>
      <c r="H1862" s="80"/>
      <c r="I1862" s="80"/>
      <c r="J1862" s="80"/>
      <c r="K1862" s="81"/>
      <c r="L1862" s="80"/>
      <c r="M1862" s="80"/>
      <c r="N1862" s="80"/>
      <c r="O1862" s="80"/>
      <c r="P1862" s="80"/>
      <c r="Q1862" s="79"/>
      <c r="R1862" s="79"/>
      <c r="S1862" s="80"/>
      <c r="T1862" s="80"/>
    </row>
    <row r="1863" spans="3:20" ht="22.5" customHeight="1" x14ac:dyDescent="0.25">
      <c r="C1863" s="79"/>
      <c r="D1863" s="80"/>
      <c r="E1863" s="80"/>
      <c r="F1863" s="80"/>
      <c r="G1863" s="81"/>
      <c r="H1863" s="80"/>
      <c r="I1863" s="80"/>
      <c r="J1863" s="80"/>
      <c r="K1863" s="81"/>
      <c r="L1863" s="80"/>
      <c r="M1863" s="80"/>
      <c r="N1863" s="80"/>
      <c r="O1863" s="80"/>
      <c r="P1863" s="80"/>
      <c r="Q1863" s="79"/>
      <c r="R1863" s="79"/>
      <c r="S1863" s="80"/>
      <c r="T1863" s="80"/>
    </row>
    <row r="1864" spans="3:20" ht="22.5" customHeight="1" x14ac:dyDescent="0.25">
      <c r="C1864" s="79"/>
      <c r="D1864" s="80"/>
      <c r="E1864" s="80"/>
      <c r="F1864" s="80"/>
      <c r="G1864" s="81"/>
      <c r="H1864" s="80"/>
      <c r="I1864" s="80"/>
      <c r="J1864" s="80"/>
      <c r="K1864" s="81"/>
      <c r="L1864" s="80"/>
      <c r="M1864" s="80"/>
      <c r="N1864" s="80"/>
      <c r="O1864" s="80"/>
      <c r="P1864" s="80"/>
      <c r="Q1864" s="79"/>
      <c r="R1864" s="79"/>
      <c r="S1864" s="80"/>
      <c r="T1864" s="80"/>
    </row>
    <row r="1865" spans="3:20" ht="22.5" customHeight="1" x14ac:dyDescent="0.25">
      <c r="C1865" s="79"/>
      <c r="D1865" s="80"/>
      <c r="E1865" s="80"/>
      <c r="F1865" s="80"/>
      <c r="G1865" s="81"/>
      <c r="H1865" s="80"/>
      <c r="I1865" s="80"/>
      <c r="J1865" s="80"/>
      <c r="K1865" s="81"/>
      <c r="L1865" s="80"/>
      <c r="M1865" s="80"/>
      <c r="N1865" s="80"/>
      <c r="O1865" s="80"/>
      <c r="P1865" s="80"/>
      <c r="Q1865" s="79"/>
      <c r="R1865" s="79"/>
      <c r="S1865" s="80"/>
      <c r="T1865" s="80"/>
    </row>
    <row r="1866" spans="3:20" ht="22.5" customHeight="1" x14ac:dyDescent="0.25">
      <c r="C1866" s="79"/>
      <c r="D1866" s="80"/>
      <c r="E1866" s="80"/>
      <c r="F1866" s="80"/>
      <c r="G1866" s="81"/>
      <c r="H1866" s="80"/>
      <c r="I1866" s="80"/>
      <c r="J1866" s="80"/>
      <c r="K1866" s="81"/>
      <c r="L1866" s="80"/>
      <c r="M1866" s="80"/>
      <c r="N1866" s="80"/>
      <c r="O1866" s="80"/>
      <c r="P1866" s="80"/>
      <c r="Q1866" s="79"/>
      <c r="R1866" s="79"/>
      <c r="S1866" s="80"/>
      <c r="T1866" s="80"/>
    </row>
    <row r="1867" spans="3:20" ht="22.5" customHeight="1" x14ac:dyDescent="0.25">
      <c r="C1867" s="79"/>
      <c r="D1867" s="80"/>
      <c r="E1867" s="80"/>
      <c r="F1867" s="80"/>
      <c r="G1867" s="81"/>
      <c r="H1867" s="80"/>
      <c r="I1867" s="80"/>
      <c r="J1867" s="80"/>
      <c r="K1867" s="81"/>
      <c r="L1867" s="80"/>
      <c r="M1867" s="80"/>
      <c r="N1867" s="80"/>
      <c r="O1867" s="80"/>
      <c r="P1867" s="80"/>
      <c r="Q1867" s="79"/>
      <c r="R1867" s="79"/>
      <c r="S1867" s="80"/>
      <c r="T1867" s="80"/>
    </row>
    <row r="1868" spans="3:20" ht="22.5" customHeight="1" x14ac:dyDescent="0.25">
      <c r="C1868" s="79"/>
      <c r="D1868" s="80"/>
      <c r="E1868" s="80"/>
      <c r="F1868" s="80"/>
      <c r="G1868" s="81"/>
      <c r="H1868" s="80"/>
      <c r="I1868" s="80"/>
      <c r="J1868" s="80"/>
      <c r="K1868" s="81"/>
      <c r="L1868" s="80"/>
      <c r="M1868" s="80"/>
      <c r="N1868" s="80"/>
      <c r="O1868" s="80"/>
      <c r="P1868" s="80"/>
      <c r="Q1868" s="79"/>
      <c r="R1868" s="79"/>
      <c r="S1868" s="80"/>
      <c r="T1868" s="80"/>
    </row>
    <row r="1869" spans="3:20" ht="22.5" customHeight="1" x14ac:dyDescent="0.25">
      <c r="C1869" s="79"/>
      <c r="D1869" s="80"/>
      <c r="E1869" s="80"/>
      <c r="F1869" s="80"/>
      <c r="G1869" s="81"/>
      <c r="H1869" s="80"/>
      <c r="I1869" s="80"/>
      <c r="J1869" s="80"/>
      <c r="K1869" s="81"/>
      <c r="L1869" s="80"/>
      <c r="M1869" s="80"/>
      <c r="N1869" s="80"/>
      <c r="O1869" s="80"/>
      <c r="P1869" s="80"/>
      <c r="Q1869" s="79"/>
      <c r="R1869" s="79"/>
      <c r="S1869" s="80"/>
      <c r="T1869" s="80"/>
    </row>
    <row r="1870" spans="3:20" ht="22.5" customHeight="1" x14ac:dyDescent="0.25">
      <c r="C1870" s="79"/>
      <c r="D1870" s="80"/>
      <c r="E1870" s="80"/>
      <c r="F1870" s="80"/>
      <c r="G1870" s="81"/>
      <c r="H1870" s="80"/>
      <c r="I1870" s="80"/>
      <c r="J1870" s="80"/>
      <c r="K1870" s="81"/>
      <c r="L1870" s="80"/>
      <c r="M1870" s="80"/>
      <c r="N1870" s="80"/>
      <c r="O1870" s="80"/>
      <c r="P1870" s="80"/>
      <c r="Q1870" s="79"/>
      <c r="R1870" s="79"/>
      <c r="S1870" s="80"/>
      <c r="T1870" s="80"/>
    </row>
    <row r="1871" spans="3:20" ht="22.5" customHeight="1" x14ac:dyDescent="0.25">
      <c r="C1871" s="79"/>
      <c r="D1871" s="80"/>
      <c r="E1871" s="80"/>
      <c r="F1871" s="80"/>
      <c r="G1871" s="81"/>
      <c r="H1871" s="80"/>
      <c r="I1871" s="80"/>
      <c r="J1871" s="80"/>
      <c r="K1871" s="81"/>
      <c r="L1871" s="80"/>
      <c r="M1871" s="80"/>
      <c r="N1871" s="80"/>
      <c r="O1871" s="80"/>
      <c r="P1871" s="80"/>
      <c r="Q1871" s="79"/>
      <c r="R1871" s="79"/>
      <c r="S1871" s="80"/>
      <c r="T1871" s="80"/>
    </row>
    <row r="1872" spans="3:20" ht="22.5" customHeight="1" x14ac:dyDescent="0.25">
      <c r="C1872" s="79"/>
      <c r="D1872" s="80"/>
      <c r="E1872" s="80"/>
      <c r="F1872" s="80"/>
      <c r="G1872" s="81"/>
      <c r="H1872" s="80"/>
      <c r="I1872" s="80"/>
      <c r="J1872" s="80"/>
      <c r="K1872" s="81"/>
      <c r="L1872" s="80"/>
      <c r="M1872" s="80"/>
      <c r="N1872" s="80"/>
      <c r="O1872" s="80"/>
      <c r="P1872" s="80"/>
      <c r="Q1872" s="79"/>
      <c r="R1872" s="79"/>
      <c r="S1872" s="80"/>
      <c r="T1872" s="80"/>
    </row>
    <row r="1873" spans="3:20" ht="22.5" customHeight="1" x14ac:dyDescent="0.25">
      <c r="C1873" s="79"/>
      <c r="D1873" s="80"/>
      <c r="E1873" s="80"/>
      <c r="F1873" s="80"/>
      <c r="G1873" s="81"/>
      <c r="H1873" s="80"/>
      <c r="I1873" s="80"/>
      <c r="J1873" s="80"/>
      <c r="K1873" s="81"/>
      <c r="L1873" s="80"/>
      <c r="M1873" s="80"/>
      <c r="N1873" s="80"/>
      <c r="O1873" s="80"/>
      <c r="P1873" s="80"/>
      <c r="Q1873" s="79"/>
      <c r="R1873" s="79"/>
      <c r="S1873" s="80"/>
      <c r="T1873" s="80"/>
    </row>
    <row r="1874" spans="3:20" ht="22.5" customHeight="1" x14ac:dyDescent="0.25">
      <c r="C1874" s="79"/>
      <c r="D1874" s="80"/>
      <c r="E1874" s="80"/>
      <c r="F1874" s="80"/>
      <c r="G1874" s="81"/>
      <c r="H1874" s="80"/>
      <c r="I1874" s="80"/>
      <c r="J1874" s="80"/>
      <c r="K1874" s="81"/>
      <c r="L1874" s="80"/>
      <c r="M1874" s="80"/>
      <c r="N1874" s="80"/>
      <c r="O1874" s="80"/>
      <c r="P1874" s="80"/>
      <c r="Q1874" s="79"/>
      <c r="R1874" s="79"/>
      <c r="S1874" s="80"/>
      <c r="T1874" s="80"/>
    </row>
    <row r="1875" spans="3:20" ht="22.5" customHeight="1" x14ac:dyDescent="0.25">
      <c r="C1875" s="79"/>
      <c r="D1875" s="80"/>
      <c r="E1875" s="80"/>
      <c r="F1875" s="80"/>
      <c r="G1875" s="81"/>
      <c r="H1875" s="80"/>
      <c r="I1875" s="80"/>
      <c r="J1875" s="80"/>
      <c r="K1875" s="81"/>
      <c r="L1875" s="80"/>
      <c r="M1875" s="80"/>
      <c r="N1875" s="80"/>
      <c r="O1875" s="80"/>
      <c r="P1875" s="80"/>
      <c r="Q1875" s="79"/>
      <c r="R1875" s="79"/>
      <c r="S1875" s="80"/>
      <c r="T1875" s="80"/>
    </row>
    <row r="1876" spans="3:20" ht="22.5" customHeight="1" x14ac:dyDescent="0.25">
      <c r="C1876" s="79"/>
      <c r="D1876" s="80"/>
      <c r="E1876" s="80"/>
      <c r="F1876" s="80"/>
      <c r="G1876" s="81"/>
      <c r="H1876" s="80"/>
      <c r="I1876" s="80"/>
      <c r="J1876" s="80"/>
      <c r="K1876" s="81"/>
      <c r="L1876" s="80"/>
      <c r="M1876" s="80"/>
      <c r="N1876" s="80"/>
      <c r="O1876" s="80"/>
      <c r="P1876" s="80"/>
      <c r="Q1876" s="79"/>
      <c r="R1876" s="79"/>
      <c r="S1876" s="80"/>
      <c r="T1876" s="80"/>
    </row>
    <row r="1877" spans="3:20" ht="22.5" customHeight="1" x14ac:dyDescent="0.25">
      <c r="C1877" s="79"/>
      <c r="D1877" s="80"/>
      <c r="E1877" s="80"/>
      <c r="F1877" s="80"/>
      <c r="G1877" s="81"/>
      <c r="H1877" s="80"/>
      <c r="I1877" s="80"/>
      <c r="J1877" s="80"/>
      <c r="K1877" s="81"/>
      <c r="L1877" s="80"/>
      <c r="M1877" s="80"/>
      <c r="N1877" s="80"/>
      <c r="O1877" s="80"/>
      <c r="P1877" s="80"/>
      <c r="Q1877" s="79"/>
      <c r="R1877" s="79"/>
      <c r="S1877" s="80"/>
      <c r="T1877" s="80"/>
    </row>
    <row r="1878" spans="3:20" ht="22.5" customHeight="1" x14ac:dyDescent="0.25">
      <c r="C1878" s="79"/>
      <c r="D1878" s="80"/>
      <c r="E1878" s="80"/>
      <c r="F1878" s="80"/>
      <c r="G1878" s="81"/>
      <c r="H1878" s="80"/>
      <c r="I1878" s="80"/>
      <c r="J1878" s="80"/>
      <c r="K1878" s="81"/>
      <c r="L1878" s="80"/>
      <c r="M1878" s="80"/>
      <c r="N1878" s="80"/>
      <c r="O1878" s="80"/>
      <c r="P1878" s="80"/>
      <c r="Q1878" s="79"/>
      <c r="R1878" s="79"/>
      <c r="S1878" s="80"/>
      <c r="T1878" s="80"/>
    </row>
    <row r="1879" spans="3:20" ht="22.5" customHeight="1" x14ac:dyDescent="0.25">
      <c r="C1879" s="79"/>
      <c r="D1879" s="80"/>
      <c r="E1879" s="80"/>
      <c r="F1879" s="80"/>
      <c r="G1879" s="81"/>
      <c r="H1879" s="80"/>
      <c r="I1879" s="80"/>
      <c r="J1879" s="80"/>
      <c r="K1879" s="81"/>
      <c r="L1879" s="80"/>
      <c r="M1879" s="80"/>
      <c r="N1879" s="80"/>
      <c r="O1879" s="80"/>
      <c r="P1879" s="80"/>
      <c r="Q1879" s="79"/>
      <c r="R1879" s="79"/>
      <c r="S1879" s="80"/>
      <c r="T1879" s="80"/>
    </row>
    <row r="1880" spans="3:20" ht="22.5" customHeight="1" x14ac:dyDescent="0.25">
      <c r="C1880" s="79"/>
      <c r="D1880" s="80"/>
      <c r="E1880" s="80"/>
      <c r="F1880" s="80"/>
      <c r="G1880" s="81"/>
      <c r="H1880" s="80"/>
      <c r="I1880" s="80"/>
      <c r="J1880" s="80"/>
      <c r="K1880" s="81"/>
      <c r="L1880" s="80"/>
      <c r="M1880" s="80"/>
      <c r="N1880" s="80"/>
      <c r="O1880" s="80"/>
      <c r="P1880" s="80"/>
      <c r="Q1880" s="79"/>
      <c r="R1880" s="79"/>
      <c r="S1880" s="80"/>
      <c r="T1880" s="80"/>
    </row>
    <row r="1881" spans="3:20" ht="22.5" customHeight="1" x14ac:dyDescent="0.25">
      <c r="C1881" s="79"/>
      <c r="D1881" s="80"/>
      <c r="E1881" s="80"/>
      <c r="F1881" s="80"/>
      <c r="G1881" s="81"/>
      <c r="H1881" s="80"/>
      <c r="I1881" s="80"/>
      <c r="J1881" s="80"/>
      <c r="K1881" s="81"/>
      <c r="L1881" s="80"/>
      <c r="M1881" s="80"/>
      <c r="N1881" s="80"/>
      <c r="O1881" s="80"/>
      <c r="P1881" s="80"/>
      <c r="Q1881" s="79"/>
      <c r="R1881" s="79"/>
      <c r="S1881" s="80"/>
      <c r="T1881" s="80"/>
    </row>
    <row r="1882" spans="3:20" ht="22.5" customHeight="1" x14ac:dyDescent="0.25">
      <c r="C1882" s="79"/>
      <c r="D1882" s="80"/>
      <c r="E1882" s="80"/>
      <c r="F1882" s="80"/>
      <c r="G1882" s="81"/>
      <c r="H1882" s="80"/>
      <c r="I1882" s="80"/>
      <c r="J1882" s="80"/>
      <c r="K1882" s="81"/>
      <c r="L1882" s="80"/>
      <c r="M1882" s="80"/>
      <c r="N1882" s="80"/>
      <c r="O1882" s="80"/>
      <c r="P1882" s="80"/>
      <c r="Q1882" s="79"/>
      <c r="R1882" s="79"/>
      <c r="S1882" s="80"/>
      <c r="T1882" s="80"/>
    </row>
    <row r="1883" spans="3:20" ht="22.5" customHeight="1" x14ac:dyDescent="0.25">
      <c r="C1883" s="79"/>
      <c r="D1883" s="80"/>
      <c r="E1883" s="80"/>
      <c r="F1883" s="80"/>
      <c r="G1883" s="81"/>
      <c r="H1883" s="80"/>
      <c r="I1883" s="80"/>
      <c r="J1883" s="80"/>
      <c r="K1883" s="81"/>
      <c r="L1883" s="80"/>
      <c r="M1883" s="80"/>
      <c r="N1883" s="80"/>
      <c r="O1883" s="80"/>
      <c r="P1883" s="80"/>
      <c r="Q1883" s="79"/>
      <c r="R1883" s="79"/>
      <c r="S1883" s="80"/>
      <c r="T1883" s="80"/>
    </row>
    <row r="1884" spans="3:20" ht="22.5" customHeight="1" x14ac:dyDescent="0.25">
      <c r="C1884" s="79"/>
      <c r="D1884" s="80"/>
      <c r="E1884" s="80"/>
      <c r="F1884" s="80"/>
      <c r="G1884" s="81"/>
      <c r="H1884" s="80"/>
      <c r="I1884" s="80"/>
      <c r="J1884" s="80"/>
      <c r="K1884" s="81"/>
      <c r="L1884" s="80"/>
      <c r="M1884" s="80"/>
      <c r="N1884" s="80"/>
      <c r="O1884" s="80"/>
      <c r="P1884" s="80"/>
      <c r="Q1884" s="79"/>
      <c r="R1884" s="79"/>
      <c r="S1884" s="80"/>
      <c r="T1884" s="80"/>
    </row>
    <row r="1885" spans="3:20" ht="22.5" customHeight="1" x14ac:dyDescent="0.25">
      <c r="C1885" s="79"/>
      <c r="D1885" s="80"/>
      <c r="E1885" s="80"/>
      <c r="F1885" s="80"/>
      <c r="G1885" s="81"/>
      <c r="H1885" s="80"/>
      <c r="I1885" s="80"/>
      <c r="J1885" s="80"/>
      <c r="K1885" s="81"/>
      <c r="L1885" s="80"/>
      <c r="M1885" s="80"/>
      <c r="N1885" s="80"/>
      <c r="O1885" s="80"/>
      <c r="P1885" s="80"/>
      <c r="Q1885" s="79"/>
      <c r="R1885" s="79"/>
      <c r="S1885" s="80"/>
      <c r="T1885" s="80"/>
    </row>
    <row r="1886" spans="3:20" ht="22.5" customHeight="1" x14ac:dyDescent="0.25">
      <c r="C1886" s="79"/>
      <c r="D1886" s="80"/>
      <c r="E1886" s="80"/>
      <c r="F1886" s="80"/>
      <c r="G1886" s="81"/>
      <c r="H1886" s="80"/>
      <c r="I1886" s="80"/>
      <c r="J1886" s="80"/>
      <c r="K1886" s="81"/>
      <c r="L1886" s="80"/>
      <c r="M1886" s="80"/>
      <c r="N1886" s="80"/>
      <c r="O1886" s="80"/>
      <c r="P1886" s="80"/>
      <c r="Q1886" s="79"/>
      <c r="R1886" s="79"/>
      <c r="S1886" s="80"/>
      <c r="T1886" s="80"/>
    </row>
    <row r="1887" spans="3:20" ht="22.5" customHeight="1" x14ac:dyDescent="0.25">
      <c r="C1887" s="79"/>
      <c r="D1887" s="80"/>
      <c r="E1887" s="80"/>
      <c r="F1887" s="80"/>
      <c r="G1887" s="81"/>
      <c r="H1887" s="80"/>
      <c r="I1887" s="80"/>
      <c r="J1887" s="80"/>
      <c r="K1887" s="81"/>
      <c r="L1887" s="80"/>
      <c r="M1887" s="80"/>
      <c r="N1887" s="80"/>
      <c r="O1887" s="80"/>
      <c r="P1887" s="80"/>
      <c r="Q1887" s="79"/>
      <c r="R1887" s="79"/>
      <c r="S1887" s="80"/>
      <c r="T1887" s="80"/>
    </row>
    <row r="1888" spans="3:20" ht="22.5" customHeight="1" x14ac:dyDescent="0.25">
      <c r="C1888" s="79"/>
      <c r="D1888" s="80"/>
      <c r="E1888" s="80"/>
      <c r="F1888" s="80"/>
      <c r="G1888" s="81"/>
      <c r="H1888" s="80"/>
      <c r="I1888" s="80"/>
      <c r="J1888" s="80"/>
      <c r="K1888" s="81"/>
      <c r="L1888" s="80"/>
      <c r="M1888" s="80"/>
      <c r="N1888" s="80"/>
      <c r="O1888" s="80"/>
      <c r="P1888" s="80"/>
      <c r="Q1888" s="79"/>
      <c r="R1888" s="79"/>
      <c r="S1888" s="80"/>
      <c r="T1888" s="80"/>
    </row>
    <row r="1889" spans="3:20" ht="22.5" customHeight="1" x14ac:dyDescent="0.25">
      <c r="C1889" s="79"/>
      <c r="D1889" s="80"/>
      <c r="E1889" s="80"/>
      <c r="F1889" s="80"/>
      <c r="G1889" s="81"/>
      <c r="H1889" s="80"/>
      <c r="I1889" s="80"/>
      <c r="J1889" s="80"/>
      <c r="K1889" s="81"/>
      <c r="L1889" s="80"/>
      <c r="M1889" s="80"/>
      <c r="N1889" s="80"/>
      <c r="O1889" s="80"/>
      <c r="P1889" s="80"/>
      <c r="Q1889" s="79"/>
      <c r="R1889" s="79"/>
      <c r="S1889" s="80"/>
      <c r="T1889" s="80"/>
    </row>
    <row r="1890" spans="3:20" ht="22.5" customHeight="1" x14ac:dyDescent="0.25">
      <c r="C1890" s="79"/>
      <c r="D1890" s="80"/>
      <c r="E1890" s="80"/>
      <c r="F1890" s="80"/>
      <c r="G1890" s="81"/>
      <c r="H1890" s="80"/>
      <c r="I1890" s="80"/>
      <c r="J1890" s="80"/>
      <c r="K1890" s="81"/>
      <c r="L1890" s="80"/>
      <c r="M1890" s="80"/>
      <c r="N1890" s="80"/>
      <c r="O1890" s="80"/>
      <c r="P1890" s="80"/>
      <c r="Q1890" s="79"/>
      <c r="R1890" s="79"/>
      <c r="S1890" s="80"/>
      <c r="T1890" s="80"/>
    </row>
    <row r="1891" spans="3:20" ht="22.5" customHeight="1" x14ac:dyDescent="0.25">
      <c r="C1891" s="79"/>
      <c r="D1891" s="80"/>
      <c r="E1891" s="80"/>
      <c r="F1891" s="80"/>
      <c r="G1891" s="81"/>
      <c r="H1891" s="80"/>
      <c r="I1891" s="80"/>
      <c r="J1891" s="80"/>
      <c r="K1891" s="81"/>
      <c r="L1891" s="80"/>
      <c r="M1891" s="80"/>
      <c r="N1891" s="80"/>
      <c r="O1891" s="80"/>
      <c r="P1891" s="80"/>
      <c r="Q1891" s="79"/>
      <c r="R1891" s="79"/>
      <c r="S1891" s="80"/>
      <c r="T1891" s="80"/>
    </row>
    <row r="1892" spans="3:20" ht="22.5" customHeight="1" x14ac:dyDescent="0.25">
      <c r="C1892" s="79"/>
      <c r="D1892" s="80"/>
      <c r="E1892" s="80"/>
      <c r="F1892" s="80"/>
      <c r="G1892" s="81"/>
      <c r="H1892" s="80"/>
      <c r="I1892" s="80"/>
      <c r="J1892" s="80"/>
      <c r="K1892" s="81"/>
      <c r="L1892" s="80"/>
      <c r="M1892" s="80"/>
      <c r="N1892" s="80"/>
      <c r="O1892" s="80"/>
      <c r="P1892" s="80"/>
      <c r="Q1892" s="79"/>
      <c r="R1892" s="79"/>
      <c r="S1892" s="80"/>
      <c r="T1892" s="80"/>
    </row>
    <row r="1893" spans="3:20" ht="22.5" customHeight="1" x14ac:dyDescent="0.25">
      <c r="C1893" s="79"/>
      <c r="D1893" s="80"/>
      <c r="E1893" s="80"/>
      <c r="F1893" s="80"/>
      <c r="G1893" s="81"/>
      <c r="H1893" s="80"/>
      <c r="I1893" s="80"/>
      <c r="J1893" s="80"/>
      <c r="K1893" s="81"/>
      <c r="L1893" s="80"/>
      <c r="M1893" s="80"/>
      <c r="N1893" s="80"/>
      <c r="O1893" s="80"/>
      <c r="P1893" s="80"/>
      <c r="Q1893" s="79"/>
      <c r="R1893" s="79"/>
      <c r="S1893" s="80"/>
      <c r="T1893" s="80"/>
    </row>
    <row r="1894" spans="3:20" ht="22.5" customHeight="1" x14ac:dyDescent="0.25">
      <c r="C1894" s="79"/>
      <c r="D1894" s="80"/>
      <c r="E1894" s="80"/>
      <c r="F1894" s="80"/>
      <c r="G1894" s="81"/>
      <c r="H1894" s="80"/>
      <c r="I1894" s="80"/>
      <c r="J1894" s="80"/>
      <c r="K1894" s="81"/>
      <c r="L1894" s="80"/>
      <c r="M1894" s="80"/>
      <c r="N1894" s="80"/>
      <c r="O1894" s="80"/>
      <c r="P1894" s="80"/>
      <c r="Q1894" s="79"/>
      <c r="R1894" s="79"/>
      <c r="S1894" s="80"/>
      <c r="T1894" s="80"/>
    </row>
    <row r="1895" spans="3:20" ht="22.5" customHeight="1" x14ac:dyDescent="0.25">
      <c r="C1895" s="79"/>
      <c r="D1895" s="80"/>
      <c r="E1895" s="80"/>
      <c r="F1895" s="80"/>
      <c r="G1895" s="81"/>
      <c r="H1895" s="80"/>
      <c r="I1895" s="80"/>
      <c r="J1895" s="80"/>
      <c r="K1895" s="81"/>
      <c r="L1895" s="80"/>
      <c r="M1895" s="80"/>
      <c r="N1895" s="80"/>
      <c r="O1895" s="80"/>
      <c r="P1895" s="80"/>
      <c r="Q1895" s="79"/>
      <c r="R1895" s="79"/>
      <c r="S1895" s="80"/>
      <c r="T1895" s="80"/>
    </row>
    <row r="1896" spans="3:20" ht="22.5" customHeight="1" x14ac:dyDescent="0.25">
      <c r="C1896" s="79"/>
      <c r="D1896" s="80"/>
      <c r="E1896" s="80"/>
      <c r="F1896" s="80"/>
      <c r="G1896" s="81"/>
      <c r="H1896" s="80"/>
      <c r="I1896" s="80"/>
      <c r="J1896" s="80"/>
      <c r="K1896" s="81"/>
      <c r="L1896" s="80"/>
      <c r="M1896" s="80"/>
      <c r="N1896" s="80"/>
      <c r="O1896" s="80"/>
      <c r="P1896" s="80"/>
      <c r="Q1896" s="79"/>
      <c r="R1896" s="79"/>
      <c r="S1896" s="80"/>
      <c r="T1896" s="80"/>
    </row>
    <row r="1897" spans="3:20" ht="22.5" customHeight="1" x14ac:dyDescent="0.25">
      <c r="C1897" s="79"/>
      <c r="D1897" s="80"/>
      <c r="E1897" s="80"/>
      <c r="F1897" s="80"/>
      <c r="G1897" s="81"/>
      <c r="H1897" s="80"/>
      <c r="I1897" s="80"/>
      <c r="J1897" s="80"/>
      <c r="K1897" s="81"/>
      <c r="L1897" s="80"/>
      <c r="M1897" s="80"/>
      <c r="N1897" s="80"/>
      <c r="O1897" s="80"/>
      <c r="P1897" s="80"/>
      <c r="Q1897" s="79"/>
      <c r="R1897" s="79"/>
      <c r="S1897" s="80"/>
      <c r="T1897" s="80"/>
    </row>
    <row r="1898" spans="3:20" ht="22.5" customHeight="1" x14ac:dyDescent="0.25">
      <c r="C1898" s="79"/>
      <c r="D1898" s="80"/>
      <c r="E1898" s="80"/>
      <c r="F1898" s="80"/>
      <c r="G1898" s="81"/>
      <c r="H1898" s="80"/>
      <c r="I1898" s="80"/>
      <c r="J1898" s="80"/>
      <c r="K1898" s="81"/>
      <c r="L1898" s="80"/>
      <c r="M1898" s="80"/>
      <c r="N1898" s="80"/>
      <c r="O1898" s="80"/>
      <c r="P1898" s="80"/>
      <c r="Q1898" s="79"/>
      <c r="R1898" s="79"/>
      <c r="S1898" s="80"/>
      <c r="T1898" s="80"/>
    </row>
    <row r="1899" spans="3:20" ht="22.5" customHeight="1" x14ac:dyDescent="0.25">
      <c r="C1899" s="79"/>
      <c r="D1899" s="80"/>
      <c r="E1899" s="80"/>
      <c r="F1899" s="80"/>
      <c r="G1899" s="81"/>
      <c r="H1899" s="80"/>
      <c r="I1899" s="80"/>
      <c r="J1899" s="80"/>
      <c r="K1899" s="81"/>
      <c r="L1899" s="80"/>
      <c r="M1899" s="80"/>
      <c r="N1899" s="80"/>
      <c r="O1899" s="80"/>
      <c r="P1899" s="80"/>
      <c r="Q1899" s="79"/>
      <c r="R1899" s="79"/>
      <c r="S1899" s="80"/>
      <c r="T1899" s="80"/>
    </row>
    <row r="1900" spans="3:20" ht="22.5" customHeight="1" x14ac:dyDescent="0.25">
      <c r="C1900" s="79"/>
      <c r="D1900" s="80"/>
      <c r="E1900" s="80"/>
      <c r="F1900" s="80"/>
      <c r="G1900" s="81"/>
      <c r="H1900" s="80"/>
      <c r="I1900" s="80"/>
      <c r="J1900" s="80"/>
      <c r="K1900" s="81"/>
      <c r="L1900" s="80"/>
      <c r="M1900" s="80"/>
      <c r="N1900" s="80"/>
      <c r="O1900" s="80"/>
      <c r="P1900" s="80"/>
      <c r="Q1900" s="79"/>
      <c r="R1900" s="79"/>
      <c r="S1900" s="80"/>
      <c r="T1900" s="80"/>
    </row>
    <row r="1901" spans="3:20" ht="22.5" customHeight="1" x14ac:dyDescent="0.25">
      <c r="C1901" s="79"/>
      <c r="D1901" s="80"/>
      <c r="E1901" s="80"/>
      <c r="F1901" s="80"/>
      <c r="G1901" s="81"/>
      <c r="H1901" s="80"/>
      <c r="I1901" s="80"/>
      <c r="J1901" s="80"/>
      <c r="K1901" s="81"/>
      <c r="L1901" s="80"/>
      <c r="M1901" s="80"/>
      <c r="N1901" s="80"/>
      <c r="O1901" s="80"/>
      <c r="P1901" s="80"/>
      <c r="Q1901" s="79"/>
      <c r="R1901" s="79"/>
      <c r="S1901" s="80"/>
      <c r="T1901" s="80"/>
    </row>
    <row r="1902" spans="3:20" ht="22.5" customHeight="1" x14ac:dyDescent="0.25">
      <c r="C1902" s="79"/>
      <c r="D1902" s="80"/>
      <c r="E1902" s="80"/>
      <c r="F1902" s="80"/>
      <c r="G1902" s="81"/>
      <c r="H1902" s="80"/>
      <c r="I1902" s="80"/>
      <c r="J1902" s="80"/>
      <c r="K1902" s="81"/>
      <c r="L1902" s="80"/>
      <c r="M1902" s="80"/>
      <c r="N1902" s="80"/>
      <c r="O1902" s="80"/>
      <c r="P1902" s="80"/>
      <c r="Q1902" s="79"/>
      <c r="R1902" s="79"/>
      <c r="S1902" s="80"/>
      <c r="T1902" s="80"/>
    </row>
    <row r="1903" spans="3:20" ht="22.5" customHeight="1" x14ac:dyDescent="0.25">
      <c r="C1903" s="79"/>
      <c r="D1903" s="80"/>
      <c r="E1903" s="80"/>
      <c r="F1903" s="80"/>
      <c r="G1903" s="81"/>
      <c r="H1903" s="80"/>
      <c r="I1903" s="80"/>
      <c r="J1903" s="80"/>
      <c r="K1903" s="81"/>
      <c r="L1903" s="80"/>
      <c r="M1903" s="80"/>
      <c r="N1903" s="80"/>
      <c r="O1903" s="80"/>
      <c r="P1903" s="80"/>
      <c r="Q1903" s="79"/>
      <c r="R1903" s="79"/>
      <c r="S1903" s="80"/>
      <c r="T1903" s="80"/>
    </row>
    <row r="1904" spans="3:20" ht="22.5" customHeight="1" x14ac:dyDescent="0.25">
      <c r="C1904" s="79"/>
      <c r="D1904" s="80"/>
      <c r="E1904" s="80"/>
      <c r="F1904" s="80"/>
      <c r="G1904" s="81"/>
      <c r="H1904" s="80"/>
      <c r="I1904" s="80"/>
      <c r="J1904" s="80"/>
      <c r="K1904" s="81"/>
      <c r="L1904" s="80"/>
      <c r="M1904" s="80"/>
      <c r="N1904" s="80"/>
      <c r="O1904" s="80"/>
      <c r="P1904" s="80"/>
      <c r="Q1904" s="79"/>
      <c r="R1904" s="79"/>
      <c r="S1904" s="80"/>
      <c r="T1904" s="80"/>
    </row>
    <row r="1905" spans="3:20" ht="22.5" customHeight="1" x14ac:dyDescent="0.25">
      <c r="C1905" s="79"/>
      <c r="D1905" s="80"/>
      <c r="E1905" s="80"/>
      <c r="F1905" s="80"/>
      <c r="G1905" s="81"/>
      <c r="H1905" s="80"/>
      <c r="I1905" s="80"/>
      <c r="J1905" s="80"/>
      <c r="K1905" s="81"/>
      <c r="L1905" s="80"/>
      <c r="M1905" s="80"/>
      <c r="N1905" s="80"/>
      <c r="O1905" s="80"/>
      <c r="P1905" s="80"/>
      <c r="Q1905" s="79"/>
      <c r="R1905" s="79"/>
      <c r="S1905" s="80"/>
      <c r="T1905" s="80"/>
    </row>
    <row r="1906" spans="3:20" ht="22.5" customHeight="1" x14ac:dyDescent="0.25">
      <c r="C1906" s="79"/>
      <c r="D1906" s="80"/>
      <c r="E1906" s="80"/>
      <c r="F1906" s="80"/>
      <c r="G1906" s="81"/>
      <c r="H1906" s="80"/>
      <c r="I1906" s="80"/>
      <c r="J1906" s="80"/>
      <c r="K1906" s="81"/>
      <c r="L1906" s="80"/>
      <c r="M1906" s="80"/>
      <c r="N1906" s="80"/>
      <c r="O1906" s="80"/>
      <c r="P1906" s="80"/>
      <c r="Q1906" s="79"/>
      <c r="R1906" s="79"/>
      <c r="S1906" s="80"/>
      <c r="T1906" s="80"/>
    </row>
    <row r="1907" spans="3:20" ht="22.5" customHeight="1" x14ac:dyDescent="0.25">
      <c r="C1907" s="79"/>
      <c r="D1907" s="80"/>
      <c r="E1907" s="80"/>
      <c r="F1907" s="80"/>
      <c r="G1907" s="81"/>
      <c r="H1907" s="80"/>
      <c r="I1907" s="80"/>
      <c r="J1907" s="80"/>
      <c r="K1907" s="81"/>
      <c r="L1907" s="80"/>
      <c r="M1907" s="80"/>
      <c r="N1907" s="80"/>
      <c r="O1907" s="80"/>
      <c r="P1907" s="80"/>
      <c r="Q1907" s="79"/>
      <c r="R1907" s="79"/>
      <c r="S1907" s="80"/>
      <c r="T1907" s="80"/>
    </row>
    <row r="1908" spans="3:20" ht="22.5" customHeight="1" x14ac:dyDescent="0.25">
      <c r="C1908" s="79"/>
      <c r="D1908" s="80"/>
      <c r="E1908" s="80"/>
      <c r="F1908" s="80"/>
      <c r="G1908" s="81"/>
      <c r="H1908" s="80"/>
      <c r="I1908" s="80"/>
      <c r="J1908" s="80"/>
      <c r="K1908" s="81"/>
      <c r="L1908" s="80"/>
      <c r="M1908" s="80"/>
      <c r="N1908" s="80"/>
      <c r="O1908" s="80"/>
      <c r="P1908" s="80"/>
      <c r="Q1908" s="79"/>
      <c r="R1908" s="79"/>
      <c r="S1908" s="80"/>
      <c r="T1908" s="80"/>
    </row>
    <row r="1909" spans="3:20" ht="22.5" customHeight="1" x14ac:dyDescent="0.25">
      <c r="C1909" s="79"/>
      <c r="D1909" s="80"/>
      <c r="E1909" s="80"/>
      <c r="F1909" s="80"/>
      <c r="G1909" s="81"/>
      <c r="H1909" s="80"/>
      <c r="I1909" s="80"/>
      <c r="J1909" s="80"/>
      <c r="K1909" s="81"/>
      <c r="L1909" s="80"/>
      <c r="M1909" s="80"/>
      <c r="N1909" s="80"/>
      <c r="O1909" s="80"/>
      <c r="P1909" s="80"/>
      <c r="Q1909" s="79"/>
      <c r="R1909" s="79"/>
      <c r="S1909" s="80"/>
      <c r="T1909" s="80"/>
    </row>
    <row r="1910" spans="3:20" ht="22.5" customHeight="1" x14ac:dyDescent="0.25">
      <c r="C1910" s="79"/>
      <c r="D1910" s="80"/>
      <c r="E1910" s="80"/>
      <c r="F1910" s="80"/>
      <c r="G1910" s="81"/>
      <c r="H1910" s="80"/>
      <c r="I1910" s="80"/>
      <c r="J1910" s="80"/>
      <c r="K1910" s="81"/>
      <c r="L1910" s="80"/>
      <c r="M1910" s="80"/>
      <c r="N1910" s="80"/>
      <c r="O1910" s="80"/>
      <c r="P1910" s="80"/>
      <c r="Q1910" s="79"/>
      <c r="R1910" s="79"/>
      <c r="S1910" s="80"/>
      <c r="T1910" s="80"/>
    </row>
    <row r="1911" spans="3:20" ht="22.5" customHeight="1" x14ac:dyDescent="0.25">
      <c r="C1911" s="79"/>
      <c r="D1911" s="80"/>
      <c r="E1911" s="80"/>
      <c r="F1911" s="80"/>
      <c r="G1911" s="81"/>
      <c r="H1911" s="80"/>
      <c r="I1911" s="80"/>
      <c r="J1911" s="80"/>
      <c r="K1911" s="81"/>
      <c r="L1911" s="80"/>
      <c r="M1911" s="80"/>
      <c r="N1911" s="80"/>
      <c r="O1911" s="80"/>
      <c r="P1911" s="80"/>
      <c r="Q1911" s="79"/>
      <c r="R1911" s="79"/>
      <c r="S1911" s="80"/>
      <c r="T1911" s="80"/>
    </row>
    <row r="1912" spans="3:20" ht="22.5" customHeight="1" x14ac:dyDescent="0.25">
      <c r="C1912" s="79"/>
      <c r="D1912" s="80"/>
      <c r="E1912" s="80"/>
      <c r="F1912" s="80"/>
      <c r="G1912" s="81"/>
      <c r="H1912" s="80"/>
      <c r="I1912" s="80"/>
      <c r="J1912" s="80"/>
      <c r="K1912" s="81"/>
      <c r="L1912" s="80"/>
      <c r="M1912" s="80"/>
      <c r="N1912" s="80"/>
      <c r="O1912" s="80"/>
      <c r="P1912" s="80"/>
      <c r="Q1912" s="79"/>
      <c r="R1912" s="79"/>
      <c r="S1912" s="80"/>
      <c r="T1912" s="80"/>
    </row>
    <row r="1913" spans="3:20" ht="22.5" customHeight="1" x14ac:dyDescent="0.25">
      <c r="C1913" s="79"/>
      <c r="D1913" s="80"/>
      <c r="E1913" s="80"/>
      <c r="F1913" s="80"/>
      <c r="G1913" s="81"/>
      <c r="H1913" s="80"/>
      <c r="I1913" s="80"/>
      <c r="J1913" s="80"/>
      <c r="K1913" s="81"/>
      <c r="L1913" s="80"/>
      <c r="M1913" s="80"/>
      <c r="N1913" s="80"/>
      <c r="O1913" s="80"/>
      <c r="P1913" s="80"/>
      <c r="Q1913" s="79"/>
      <c r="R1913" s="79"/>
      <c r="S1913" s="80"/>
      <c r="T1913" s="80"/>
    </row>
    <row r="1914" spans="3:20" ht="22.5" customHeight="1" x14ac:dyDescent="0.25">
      <c r="C1914" s="79"/>
      <c r="D1914" s="80"/>
      <c r="E1914" s="80"/>
      <c r="F1914" s="80"/>
      <c r="G1914" s="81"/>
      <c r="H1914" s="80"/>
      <c r="I1914" s="80"/>
      <c r="J1914" s="80"/>
      <c r="K1914" s="81"/>
      <c r="L1914" s="80"/>
      <c r="M1914" s="80"/>
      <c r="N1914" s="80"/>
      <c r="O1914" s="80"/>
      <c r="P1914" s="80"/>
      <c r="Q1914" s="79"/>
      <c r="R1914" s="79"/>
      <c r="S1914" s="80"/>
      <c r="T1914" s="80"/>
    </row>
    <row r="1915" spans="3:20" ht="22.5" customHeight="1" x14ac:dyDescent="0.25">
      <c r="C1915" s="79"/>
      <c r="D1915" s="80"/>
      <c r="E1915" s="80"/>
      <c r="F1915" s="80"/>
      <c r="G1915" s="81"/>
      <c r="H1915" s="80"/>
      <c r="I1915" s="80"/>
      <c r="J1915" s="80"/>
      <c r="K1915" s="81"/>
      <c r="L1915" s="80"/>
      <c r="M1915" s="80"/>
      <c r="N1915" s="80"/>
      <c r="O1915" s="80"/>
      <c r="P1915" s="80"/>
      <c r="Q1915" s="79"/>
      <c r="R1915" s="79"/>
      <c r="S1915" s="80"/>
      <c r="T1915" s="80"/>
    </row>
    <row r="1916" spans="3:20" ht="22.5" customHeight="1" x14ac:dyDescent="0.25">
      <c r="C1916" s="79"/>
      <c r="D1916" s="80"/>
      <c r="E1916" s="80"/>
      <c r="F1916" s="80"/>
      <c r="G1916" s="81"/>
      <c r="H1916" s="80"/>
      <c r="I1916" s="80"/>
      <c r="J1916" s="80"/>
      <c r="K1916" s="81"/>
      <c r="L1916" s="80"/>
      <c r="M1916" s="80"/>
      <c r="N1916" s="80"/>
      <c r="O1916" s="80"/>
      <c r="P1916" s="80"/>
      <c r="Q1916" s="79"/>
      <c r="R1916" s="79"/>
      <c r="S1916" s="80"/>
      <c r="T1916" s="80"/>
    </row>
    <row r="1917" spans="3:20" ht="22.5" customHeight="1" x14ac:dyDescent="0.25">
      <c r="C1917" s="79"/>
      <c r="D1917" s="80"/>
      <c r="E1917" s="80"/>
      <c r="F1917" s="80"/>
      <c r="G1917" s="81"/>
      <c r="H1917" s="80"/>
      <c r="I1917" s="80"/>
      <c r="J1917" s="80"/>
      <c r="K1917" s="81"/>
      <c r="L1917" s="80"/>
      <c r="M1917" s="80"/>
      <c r="N1917" s="80"/>
      <c r="O1917" s="80"/>
      <c r="P1917" s="80"/>
      <c r="Q1917" s="79"/>
      <c r="R1917" s="79"/>
      <c r="S1917" s="80"/>
      <c r="T1917" s="80"/>
    </row>
    <row r="1918" spans="3:20" ht="22.5" customHeight="1" x14ac:dyDescent="0.25">
      <c r="C1918" s="79"/>
      <c r="D1918" s="80"/>
      <c r="E1918" s="80"/>
      <c r="F1918" s="80"/>
      <c r="G1918" s="81"/>
      <c r="H1918" s="80"/>
      <c r="I1918" s="80"/>
      <c r="J1918" s="80"/>
      <c r="K1918" s="81"/>
      <c r="L1918" s="80"/>
      <c r="M1918" s="80"/>
      <c r="N1918" s="80"/>
      <c r="O1918" s="80"/>
      <c r="P1918" s="80"/>
      <c r="Q1918" s="79"/>
      <c r="R1918" s="79"/>
      <c r="S1918" s="80"/>
      <c r="T1918" s="80"/>
    </row>
    <row r="1919" spans="3:20" ht="22.5" customHeight="1" x14ac:dyDescent="0.25">
      <c r="C1919" s="79"/>
      <c r="D1919" s="80"/>
      <c r="E1919" s="80"/>
      <c r="F1919" s="80"/>
      <c r="G1919" s="81"/>
      <c r="H1919" s="80"/>
      <c r="I1919" s="80"/>
      <c r="J1919" s="80"/>
      <c r="K1919" s="81"/>
      <c r="L1919" s="80"/>
      <c r="M1919" s="80"/>
      <c r="N1919" s="80"/>
      <c r="O1919" s="80"/>
      <c r="P1919" s="80"/>
      <c r="Q1919" s="79"/>
      <c r="R1919" s="79"/>
      <c r="S1919" s="80"/>
      <c r="T1919" s="80"/>
    </row>
    <row r="1920" spans="3:20" ht="22.5" customHeight="1" x14ac:dyDescent="0.25">
      <c r="C1920" s="79"/>
      <c r="D1920" s="80"/>
      <c r="E1920" s="80"/>
      <c r="F1920" s="80"/>
      <c r="G1920" s="81"/>
      <c r="H1920" s="80"/>
      <c r="I1920" s="80"/>
      <c r="J1920" s="80"/>
      <c r="K1920" s="81"/>
      <c r="L1920" s="80"/>
      <c r="M1920" s="80"/>
      <c r="N1920" s="80"/>
      <c r="O1920" s="80"/>
      <c r="P1920" s="80"/>
      <c r="Q1920" s="79"/>
      <c r="R1920" s="79"/>
      <c r="S1920" s="80"/>
      <c r="T1920" s="80"/>
    </row>
    <row r="1921" spans="3:20" ht="22.5" customHeight="1" x14ac:dyDescent="0.25">
      <c r="C1921" s="79"/>
      <c r="D1921" s="80"/>
      <c r="E1921" s="80"/>
      <c r="F1921" s="80"/>
      <c r="G1921" s="81"/>
      <c r="H1921" s="80"/>
      <c r="I1921" s="80"/>
      <c r="J1921" s="80"/>
      <c r="K1921" s="81"/>
      <c r="L1921" s="80"/>
      <c r="M1921" s="80"/>
      <c r="N1921" s="80"/>
      <c r="O1921" s="80"/>
      <c r="P1921" s="80"/>
      <c r="Q1921" s="79"/>
      <c r="R1921" s="79"/>
      <c r="S1921" s="80"/>
      <c r="T1921" s="80"/>
    </row>
    <row r="1922" spans="3:20" ht="22.5" customHeight="1" x14ac:dyDescent="0.25">
      <c r="C1922" s="79"/>
      <c r="D1922" s="80"/>
      <c r="E1922" s="80"/>
      <c r="F1922" s="80"/>
      <c r="G1922" s="81"/>
      <c r="H1922" s="80"/>
      <c r="I1922" s="80"/>
      <c r="J1922" s="80"/>
      <c r="K1922" s="81"/>
      <c r="L1922" s="80"/>
      <c r="M1922" s="80"/>
      <c r="N1922" s="80"/>
      <c r="O1922" s="80"/>
      <c r="P1922" s="80"/>
      <c r="Q1922" s="79"/>
      <c r="R1922" s="79"/>
      <c r="S1922" s="80"/>
      <c r="T1922" s="80"/>
    </row>
    <row r="1923" spans="3:20" ht="22.5" customHeight="1" x14ac:dyDescent="0.25">
      <c r="C1923" s="79"/>
      <c r="D1923" s="80"/>
      <c r="E1923" s="80"/>
      <c r="F1923" s="80"/>
      <c r="G1923" s="81"/>
      <c r="H1923" s="80"/>
      <c r="I1923" s="80"/>
      <c r="J1923" s="80"/>
      <c r="K1923" s="81"/>
      <c r="L1923" s="80"/>
      <c r="M1923" s="80"/>
      <c r="N1923" s="80"/>
      <c r="O1923" s="80"/>
      <c r="P1923" s="80"/>
      <c r="Q1923" s="79"/>
      <c r="R1923" s="79"/>
      <c r="S1923" s="80"/>
      <c r="T1923" s="80"/>
    </row>
    <row r="1924" spans="3:20" ht="22.5" customHeight="1" x14ac:dyDescent="0.25">
      <c r="C1924" s="79"/>
      <c r="D1924" s="80"/>
      <c r="E1924" s="80"/>
      <c r="F1924" s="80"/>
      <c r="G1924" s="81"/>
      <c r="H1924" s="80"/>
      <c r="I1924" s="80"/>
      <c r="J1924" s="80"/>
      <c r="K1924" s="81"/>
      <c r="L1924" s="80"/>
      <c r="M1924" s="80"/>
      <c r="N1924" s="80"/>
      <c r="O1924" s="80"/>
      <c r="P1924" s="80"/>
      <c r="Q1924" s="79"/>
      <c r="R1924" s="79"/>
      <c r="S1924" s="80"/>
      <c r="T1924" s="80"/>
    </row>
    <row r="1925" spans="3:20" ht="22.5" customHeight="1" x14ac:dyDescent="0.25">
      <c r="C1925" s="79"/>
      <c r="D1925" s="80"/>
      <c r="E1925" s="80"/>
      <c r="F1925" s="80"/>
      <c r="G1925" s="81"/>
      <c r="H1925" s="80"/>
      <c r="I1925" s="80"/>
      <c r="J1925" s="80"/>
      <c r="K1925" s="81"/>
      <c r="L1925" s="80"/>
      <c r="M1925" s="80"/>
      <c r="N1925" s="80"/>
      <c r="O1925" s="80"/>
      <c r="P1925" s="80"/>
      <c r="Q1925" s="79"/>
      <c r="R1925" s="79"/>
      <c r="S1925" s="80"/>
      <c r="T1925" s="80"/>
    </row>
    <row r="1926" spans="3:20" ht="22.5" customHeight="1" x14ac:dyDescent="0.25">
      <c r="C1926" s="79"/>
      <c r="D1926" s="80"/>
      <c r="E1926" s="80"/>
      <c r="F1926" s="80"/>
      <c r="G1926" s="81"/>
      <c r="H1926" s="80"/>
      <c r="I1926" s="80"/>
      <c r="J1926" s="80"/>
      <c r="K1926" s="81"/>
      <c r="L1926" s="80"/>
      <c r="M1926" s="80"/>
      <c r="N1926" s="80"/>
      <c r="O1926" s="80"/>
      <c r="P1926" s="80"/>
      <c r="Q1926" s="79"/>
      <c r="R1926" s="79"/>
      <c r="S1926" s="80"/>
      <c r="T1926" s="80"/>
    </row>
    <row r="1927" spans="3:20" ht="22.5" customHeight="1" x14ac:dyDescent="0.25">
      <c r="C1927" s="79"/>
      <c r="D1927" s="80"/>
      <c r="E1927" s="80"/>
      <c r="F1927" s="80"/>
      <c r="G1927" s="81"/>
      <c r="H1927" s="80"/>
      <c r="I1927" s="80"/>
      <c r="J1927" s="80"/>
      <c r="K1927" s="81"/>
      <c r="L1927" s="80"/>
      <c r="M1927" s="80"/>
      <c r="N1927" s="80"/>
      <c r="O1927" s="80"/>
      <c r="P1927" s="80"/>
      <c r="Q1927" s="79"/>
      <c r="R1927" s="79"/>
      <c r="S1927" s="80"/>
      <c r="T1927" s="80"/>
    </row>
    <row r="1928" spans="3:20" ht="22.5" customHeight="1" x14ac:dyDescent="0.25">
      <c r="C1928" s="79"/>
      <c r="D1928" s="80"/>
      <c r="E1928" s="80"/>
      <c r="F1928" s="80"/>
      <c r="G1928" s="81"/>
      <c r="H1928" s="80"/>
      <c r="I1928" s="80"/>
      <c r="J1928" s="80"/>
      <c r="K1928" s="81"/>
      <c r="L1928" s="80"/>
      <c r="M1928" s="80"/>
      <c r="N1928" s="80"/>
      <c r="O1928" s="80"/>
      <c r="P1928" s="80"/>
      <c r="Q1928" s="79"/>
      <c r="R1928" s="79"/>
      <c r="S1928" s="80"/>
      <c r="T1928" s="80"/>
    </row>
    <row r="1929" spans="3:20" ht="22.5" customHeight="1" x14ac:dyDescent="0.25">
      <c r="C1929" s="79"/>
      <c r="D1929" s="80"/>
      <c r="E1929" s="80"/>
      <c r="F1929" s="80"/>
      <c r="G1929" s="81"/>
      <c r="H1929" s="80"/>
      <c r="I1929" s="80"/>
      <c r="J1929" s="80"/>
      <c r="K1929" s="81"/>
      <c r="L1929" s="80"/>
      <c r="M1929" s="80"/>
      <c r="N1929" s="80"/>
      <c r="O1929" s="80"/>
      <c r="P1929" s="80"/>
      <c r="Q1929" s="79"/>
      <c r="R1929" s="79"/>
      <c r="S1929" s="80"/>
      <c r="T1929" s="80"/>
    </row>
    <row r="1930" spans="3:20" ht="22.5" customHeight="1" x14ac:dyDescent="0.25">
      <c r="C1930" s="79"/>
      <c r="D1930" s="80"/>
      <c r="E1930" s="80"/>
      <c r="F1930" s="80"/>
      <c r="G1930" s="81"/>
      <c r="H1930" s="80"/>
      <c r="I1930" s="80"/>
      <c r="J1930" s="80"/>
      <c r="K1930" s="81"/>
      <c r="L1930" s="80"/>
      <c r="M1930" s="80"/>
      <c r="N1930" s="80"/>
      <c r="O1930" s="80"/>
      <c r="P1930" s="80"/>
      <c r="Q1930" s="79"/>
      <c r="R1930" s="79"/>
      <c r="S1930" s="80"/>
      <c r="T1930" s="80"/>
    </row>
    <row r="1931" spans="3:20" ht="22.5" customHeight="1" x14ac:dyDescent="0.25">
      <c r="C1931" s="79"/>
      <c r="D1931" s="80"/>
      <c r="E1931" s="80"/>
      <c r="F1931" s="80"/>
      <c r="G1931" s="81"/>
      <c r="H1931" s="80"/>
      <c r="I1931" s="80"/>
      <c r="J1931" s="80"/>
      <c r="K1931" s="81"/>
      <c r="L1931" s="80"/>
      <c r="M1931" s="80"/>
      <c r="N1931" s="80"/>
      <c r="O1931" s="80"/>
      <c r="P1931" s="80"/>
      <c r="Q1931" s="79"/>
      <c r="R1931" s="79"/>
      <c r="S1931" s="80"/>
      <c r="T1931" s="80"/>
    </row>
    <row r="1932" spans="3:20" ht="22.5" customHeight="1" x14ac:dyDescent="0.25">
      <c r="C1932" s="79"/>
      <c r="D1932" s="80"/>
      <c r="E1932" s="80"/>
      <c r="F1932" s="80"/>
      <c r="G1932" s="81"/>
      <c r="H1932" s="80"/>
      <c r="I1932" s="80"/>
      <c r="J1932" s="80"/>
      <c r="K1932" s="81"/>
      <c r="L1932" s="80"/>
      <c r="M1932" s="80"/>
      <c r="N1932" s="80"/>
      <c r="O1932" s="80"/>
      <c r="P1932" s="80"/>
      <c r="Q1932" s="79"/>
      <c r="R1932" s="79"/>
      <c r="S1932" s="80"/>
      <c r="T1932" s="80"/>
    </row>
    <row r="1933" spans="3:20" ht="22.5" customHeight="1" x14ac:dyDescent="0.25">
      <c r="C1933" s="79"/>
      <c r="D1933" s="80"/>
      <c r="E1933" s="80"/>
      <c r="F1933" s="80"/>
      <c r="G1933" s="81"/>
      <c r="H1933" s="80"/>
      <c r="I1933" s="80"/>
      <c r="J1933" s="80"/>
      <c r="K1933" s="81"/>
      <c r="L1933" s="80"/>
      <c r="M1933" s="80"/>
      <c r="N1933" s="80"/>
      <c r="O1933" s="80"/>
      <c r="P1933" s="80"/>
      <c r="Q1933" s="79"/>
      <c r="R1933" s="79"/>
      <c r="S1933" s="80"/>
      <c r="T1933" s="80"/>
    </row>
    <row r="1934" spans="3:20" ht="22.5" customHeight="1" x14ac:dyDescent="0.25">
      <c r="C1934" s="79"/>
      <c r="D1934" s="80"/>
      <c r="E1934" s="80"/>
      <c r="F1934" s="80"/>
      <c r="G1934" s="81"/>
      <c r="H1934" s="80"/>
      <c r="I1934" s="80"/>
      <c r="J1934" s="80"/>
      <c r="K1934" s="81"/>
      <c r="L1934" s="80"/>
      <c r="M1934" s="80"/>
      <c r="N1934" s="80"/>
      <c r="O1934" s="80"/>
      <c r="P1934" s="80"/>
      <c r="Q1934" s="79"/>
      <c r="R1934" s="79"/>
      <c r="S1934" s="80"/>
      <c r="T1934" s="80"/>
    </row>
    <row r="1935" spans="3:20" ht="22.5" customHeight="1" x14ac:dyDescent="0.25">
      <c r="C1935" s="79"/>
      <c r="D1935" s="80"/>
      <c r="E1935" s="80"/>
      <c r="F1935" s="80"/>
      <c r="G1935" s="81"/>
      <c r="H1935" s="80"/>
      <c r="I1935" s="80"/>
      <c r="J1935" s="80"/>
      <c r="K1935" s="81"/>
      <c r="L1935" s="80"/>
      <c r="M1935" s="80"/>
      <c r="N1935" s="80"/>
      <c r="O1935" s="80"/>
      <c r="P1935" s="80"/>
      <c r="Q1935" s="79"/>
      <c r="R1935" s="79"/>
      <c r="S1935" s="80"/>
      <c r="T1935" s="80"/>
    </row>
    <row r="1936" spans="3:20" ht="22.5" customHeight="1" x14ac:dyDescent="0.25">
      <c r="C1936" s="79"/>
      <c r="D1936" s="80"/>
      <c r="E1936" s="80"/>
      <c r="F1936" s="80"/>
      <c r="G1936" s="81"/>
      <c r="H1936" s="80"/>
      <c r="I1936" s="80"/>
      <c r="J1936" s="80"/>
      <c r="K1936" s="81"/>
      <c r="L1936" s="80"/>
      <c r="M1936" s="80"/>
      <c r="N1936" s="80"/>
      <c r="O1936" s="80"/>
      <c r="P1936" s="80"/>
      <c r="Q1936" s="79"/>
      <c r="R1936" s="79"/>
      <c r="S1936" s="80"/>
      <c r="T1936" s="80"/>
    </row>
    <row r="1937" spans="3:20" ht="22.5" customHeight="1" x14ac:dyDescent="0.25">
      <c r="C1937" s="79"/>
      <c r="D1937" s="80"/>
      <c r="E1937" s="80"/>
      <c r="F1937" s="80"/>
      <c r="G1937" s="81"/>
      <c r="H1937" s="80"/>
      <c r="I1937" s="80"/>
      <c r="J1937" s="80"/>
      <c r="K1937" s="81"/>
      <c r="L1937" s="80"/>
      <c r="M1937" s="80"/>
      <c r="N1937" s="80"/>
      <c r="O1937" s="80"/>
      <c r="P1937" s="80"/>
      <c r="Q1937" s="79"/>
      <c r="R1937" s="79"/>
      <c r="S1937" s="80"/>
      <c r="T1937" s="80"/>
    </row>
    <row r="1938" spans="3:20" ht="22.5" customHeight="1" x14ac:dyDescent="0.25">
      <c r="C1938" s="79"/>
      <c r="D1938" s="80"/>
      <c r="E1938" s="80"/>
      <c r="F1938" s="80"/>
      <c r="G1938" s="81"/>
      <c r="H1938" s="80"/>
      <c r="I1938" s="80"/>
      <c r="J1938" s="80"/>
      <c r="K1938" s="81"/>
      <c r="L1938" s="80"/>
      <c r="M1938" s="80"/>
      <c r="N1938" s="80"/>
      <c r="O1938" s="80"/>
      <c r="P1938" s="80"/>
      <c r="Q1938" s="79"/>
      <c r="R1938" s="79"/>
      <c r="S1938" s="80"/>
      <c r="T1938" s="80"/>
    </row>
    <row r="1939" spans="3:20" ht="22.5" customHeight="1" x14ac:dyDescent="0.25">
      <c r="C1939" s="79"/>
      <c r="D1939" s="80"/>
      <c r="E1939" s="80"/>
      <c r="F1939" s="80"/>
      <c r="G1939" s="81"/>
      <c r="H1939" s="80"/>
      <c r="I1939" s="80"/>
      <c r="J1939" s="80"/>
      <c r="K1939" s="81"/>
      <c r="L1939" s="80"/>
      <c r="M1939" s="80"/>
      <c r="N1939" s="80"/>
      <c r="O1939" s="80"/>
      <c r="P1939" s="80"/>
      <c r="Q1939" s="79"/>
      <c r="R1939" s="79"/>
      <c r="S1939" s="80"/>
      <c r="T1939" s="80"/>
    </row>
    <row r="1940" spans="3:20" ht="22.5" customHeight="1" x14ac:dyDescent="0.25">
      <c r="C1940" s="79"/>
      <c r="D1940" s="80"/>
      <c r="E1940" s="80"/>
      <c r="F1940" s="80"/>
      <c r="G1940" s="81"/>
      <c r="H1940" s="80"/>
      <c r="I1940" s="80"/>
      <c r="J1940" s="80"/>
      <c r="K1940" s="81"/>
      <c r="L1940" s="80"/>
      <c r="M1940" s="80"/>
      <c r="N1940" s="80"/>
      <c r="O1940" s="80"/>
      <c r="P1940" s="80"/>
      <c r="Q1940" s="79"/>
      <c r="R1940" s="79"/>
      <c r="S1940" s="80"/>
      <c r="T1940" s="80"/>
    </row>
    <row r="1941" spans="3:20" ht="22.5" customHeight="1" x14ac:dyDescent="0.25">
      <c r="C1941" s="79"/>
      <c r="D1941" s="80"/>
      <c r="E1941" s="80"/>
      <c r="F1941" s="80"/>
      <c r="G1941" s="81"/>
      <c r="H1941" s="80"/>
      <c r="I1941" s="80"/>
      <c r="J1941" s="80"/>
      <c r="K1941" s="81"/>
      <c r="L1941" s="80"/>
      <c r="M1941" s="80"/>
      <c r="N1941" s="80"/>
      <c r="O1941" s="80"/>
      <c r="P1941" s="80"/>
      <c r="Q1941" s="79"/>
      <c r="R1941" s="79"/>
      <c r="S1941" s="80"/>
      <c r="T1941" s="80"/>
    </row>
    <row r="1942" spans="3:20" ht="22.5" customHeight="1" x14ac:dyDescent="0.25">
      <c r="C1942" s="79"/>
      <c r="D1942" s="80"/>
      <c r="E1942" s="80"/>
      <c r="F1942" s="80"/>
      <c r="G1942" s="81"/>
      <c r="H1942" s="80"/>
      <c r="I1942" s="80"/>
      <c r="J1942" s="80"/>
      <c r="K1942" s="81"/>
      <c r="L1942" s="80"/>
      <c r="M1942" s="80"/>
      <c r="N1942" s="80"/>
      <c r="O1942" s="80"/>
      <c r="P1942" s="80"/>
      <c r="Q1942" s="79"/>
      <c r="R1942" s="79"/>
      <c r="S1942" s="80"/>
      <c r="T1942" s="80"/>
    </row>
    <row r="1943" spans="3:20" ht="22.5" customHeight="1" x14ac:dyDescent="0.25">
      <c r="C1943" s="79"/>
      <c r="D1943" s="80"/>
      <c r="E1943" s="80"/>
      <c r="F1943" s="80"/>
      <c r="G1943" s="81"/>
      <c r="H1943" s="80"/>
      <c r="I1943" s="80"/>
      <c r="J1943" s="80"/>
      <c r="K1943" s="81"/>
      <c r="L1943" s="80"/>
      <c r="M1943" s="80"/>
      <c r="N1943" s="80"/>
      <c r="O1943" s="80"/>
      <c r="P1943" s="80"/>
      <c r="Q1943" s="79"/>
      <c r="R1943" s="79"/>
      <c r="S1943" s="80"/>
      <c r="T1943" s="80"/>
    </row>
    <row r="1944" spans="3:20" ht="22.5" customHeight="1" x14ac:dyDescent="0.25">
      <c r="C1944" s="79"/>
      <c r="D1944" s="80"/>
      <c r="E1944" s="80"/>
      <c r="F1944" s="80"/>
      <c r="G1944" s="81"/>
      <c r="H1944" s="80"/>
      <c r="I1944" s="80"/>
      <c r="J1944" s="80"/>
      <c r="K1944" s="81"/>
      <c r="L1944" s="80"/>
      <c r="M1944" s="80"/>
      <c r="N1944" s="80"/>
      <c r="O1944" s="80"/>
      <c r="P1944" s="80"/>
      <c r="Q1944" s="79"/>
      <c r="R1944" s="79"/>
      <c r="S1944" s="80"/>
      <c r="T1944" s="80"/>
    </row>
    <row r="1945" spans="3:20" ht="22.5" customHeight="1" x14ac:dyDescent="0.25">
      <c r="C1945" s="79"/>
      <c r="D1945" s="80"/>
      <c r="E1945" s="80"/>
      <c r="F1945" s="80"/>
      <c r="G1945" s="81"/>
      <c r="H1945" s="80"/>
      <c r="I1945" s="80"/>
      <c r="J1945" s="80"/>
      <c r="K1945" s="81"/>
      <c r="L1945" s="80"/>
      <c r="M1945" s="80"/>
      <c r="N1945" s="80"/>
      <c r="O1945" s="80"/>
      <c r="P1945" s="80"/>
      <c r="Q1945" s="79"/>
      <c r="R1945" s="79"/>
      <c r="S1945" s="80"/>
      <c r="T1945" s="80"/>
    </row>
    <row r="1946" spans="3:20" ht="22.5" customHeight="1" x14ac:dyDescent="0.25">
      <c r="C1946" s="79"/>
      <c r="D1946" s="80"/>
      <c r="E1946" s="80"/>
      <c r="F1946" s="80"/>
      <c r="G1946" s="81"/>
      <c r="H1946" s="80"/>
      <c r="I1946" s="80"/>
      <c r="J1946" s="80"/>
      <c r="K1946" s="81"/>
      <c r="L1946" s="80"/>
      <c r="M1946" s="80"/>
      <c r="N1946" s="80"/>
      <c r="O1946" s="80"/>
      <c r="P1946" s="80"/>
      <c r="Q1946" s="79"/>
      <c r="R1946" s="79"/>
      <c r="S1946" s="80"/>
      <c r="T1946" s="80"/>
    </row>
    <row r="1947" spans="3:20" ht="22.5" customHeight="1" x14ac:dyDescent="0.25">
      <c r="C1947" s="79"/>
      <c r="D1947" s="80"/>
      <c r="E1947" s="80"/>
      <c r="F1947" s="80"/>
      <c r="G1947" s="81"/>
      <c r="H1947" s="80"/>
      <c r="I1947" s="80"/>
      <c r="J1947" s="80"/>
      <c r="K1947" s="81"/>
      <c r="L1947" s="80"/>
      <c r="M1947" s="80"/>
      <c r="N1947" s="80"/>
      <c r="O1947" s="80"/>
      <c r="P1947" s="80"/>
      <c r="Q1947" s="79"/>
      <c r="R1947" s="79"/>
      <c r="S1947" s="80"/>
      <c r="T1947" s="80"/>
    </row>
    <row r="1948" spans="3:20" ht="22.5" customHeight="1" x14ac:dyDescent="0.25">
      <c r="C1948" s="79"/>
      <c r="D1948" s="80"/>
      <c r="E1948" s="80"/>
      <c r="F1948" s="80"/>
      <c r="G1948" s="81"/>
      <c r="H1948" s="80"/>
      <c r="I1948" s="80"/>
      <c r="J1948" s="80"/>
      <c r="K1948" s="81"/>
      <c r="L1948" s="80"/>
      <c r="M1948" s="80"/>
      <c r="N1948" s="80"/>
      <c r="O1948" s="80"/>
      <c r="P1948" s="80"/>
      <c r="Q1948" s="79"/>
      <c r="R1948" s="79"/>
      <c r="S1948" s="80"/>
      <c r="T1948" s="80"/>
    </row>
    <row r="1949" spans="3:20" ht="22.5" customHeight="1" x14ac:dyDescent="0.25">
      <c r="C1949" s="79"/>
      <c r="D1949" s="80"/>
      <c r="E1949" s="80"/>
      <c r="F1949" s="80"/>
      <c r="G1949" s="81"/>
      <c r="H1949" s="80"/>
      <c r="I1949" s="80"/>
      <c r="J1949" s="80"/>
      <c r="K1949" s="81"/>
      <c r="L1949" s="80"/>
      <c r="M1949" s="80"/>
      <c r="N1949" s="80"/>
      <c r="O1949" s="80"/>
      <c r="P1949" s="80"/>
      <c r="Q1949" s="79"/>
      <c r="R1949" s="79"/>
      <c r="S1949" s="80"/>
      <c r="T1949" s="80"/>
    </row>
    <row r="1950" spans="3:20" ht="22.5" customHeight="1" x14ac:dyDescent="0.25">
      <c r="C1950" s="79"/>
      <c r="D1950" s="80"/>
      <c r="E1950" s="80"/>
      <c r="F1950" s="80"/>
      <c r="G1950" s="81"/>
      <c r="H1950" s="80"/>
      <c r="I1950" s="80"/>
      <c r="J1950" s="80"/>
      <c r="K1950" s="81"/>
      <c r="L1950" s="80"/>
      <c r="M1950" s="80"/>
      <c r="N1950" s="80"/>
      <c r="O1950" s="80"/>
      <c r="P1950" s="80"/>
      <c r="Q1950" s="79"/>
      <c r="R1950" s="79"/>
      <c r="S1950" s="80"/>
      <c r="T1950" s="80"/>
    </row>
    <row r="1951" spans="3:20" ht="22.5" customHeight="1" x14ac:dyDescent="0.25">
      <c r="C1951" s="79"/>
      <c r="D1951" s="80"/>
      <c r="E1951" s="80"/>
      <c r="F1951" s="80"/>
      <c r="G1951" s="81"/>
      <c r="H1951" s="80"/>
      <c r="I1951" s="80"/>
      <c r="J1951" s="80"/>
      <c r="K1951" s="81"/>
      <c r="L1951" s="80"/>
      <c r="M1951" s="80"/>
      <c r="N1951" s="80"/>
      <c r="O1951" s="80"/>
      <c r="P1951" s="80"/>
      <c r="Q1951" s="79"/>
      <c r="R1951" s="79"/>
      <c r="S1951" s="80"/>
      <c r="T1951" s="80"/>
    </row>
    <row r="1952" spans="3:20" ht="22.5" customHeight="1" x14ac:dyDescent="0.25">
      <c r="C1952" s="79"/>
      <c r="D1952" s="80"/>
      <c r="E1952" s="80"/>
      <c r="F1952" s="80"/>
      <c r="G1952" s="81"/>
      <c r="H1952" s="80"/>
      <c r="I1952" s="80"/>
      <c r="J1952" s="80"/>
      <c r="K1952" s="81"/>
      <c r="L1952" s="80"/>
      <c r="M1952" s="80"/>
      <c r="N1952" s="80"/>
      <c r="O1952" s="80"/>
      <c r="P1952" s="80"/>
      <c r="Q1952" s="79"/>
      <c r="R1952" s="79"/>
      <c r="S1952" s="80"/>
      <c r="T1952" s="80"/>
    </row>
    <row r="1953" spans="3:20" ht="22.5" customHeight="1" x14ac:dyDescent="0.25">
      <c r="C1953" s="79"/>
      <c r="D1953" s="80"/>
      <c r="E1953" s="80"/>
      <c r="F1953" s="80"/>
      <c r="G1953" s="81"/>
      <c r="H1953" s="80"/>
      <c r="I1953" s="80"/>
      <c r="J1953" s="80"/>
      <c r="K1953" s="81"/>
      <c r="L1953" s="80"/>
      <c r="M1953" s="80"/>
      <c r="N1953" s="80"/>
      <c r="O1953" s="80"/>
      <c r="P1953" s="80"/>
      <c r="Q1953" s="79"/>
      <c r="R1953" s="79"/>
      <c r="S1953" s="80"/>
      <c r="T1953" s="80"/>
    </row>
    <row r="1954" spans="3:20" ht="22.5" customHeight="1" x14ac:dyDescent="0.25">
      <c r="C1954" s="79"/>
      <c r="D1954" s="80"/>
      <c r="E1954" s="80"/>
      <c r="F1954" s="80"/>
      <c r="G1954" s="81"/>
      <c r="H1954" s="80"/>
      <c r="I1954" s="80"/>
      <c r="J1954" s="80"/>
      <c r="K1954" s="81"/>
      <c r="L1954" s="80"/>
      <c r="M1954" s="80"/>
      <c r="N1954" s="80"/>
      <c r="O1954" s="80"/>
      <c r="P1954" s="80"/>
      <c r="Q1954" s="79"/>
      <c r="R1954" s="79"/>
      <c r="S1954" s="80"/>
      <c r="T1954" s="80"/>
    </row>
    <row r="1955" spans="3:20" ht="22.5" customHeight="1" x14ac:dyDescent="0.25">
      <c r="C1955" s="79"/>
      <c r="D1955" s="80"/>
      <c r="E1955" s="80"/>
      <c r="F1955" s="80"/>
      <c r="G1955" s="81"/>
      <c r="H1955" s="80"/>
      <c r="I1955" s="80"/>
      <c r="J1955" s="80"/>
      <c r="K1955" s="81"/>
      <c r="L1955" s="80"/>
      <c r="M1955" s="80"/>
      <c r="N1955" s="80"/>
      <c r="O1955" s="80"/>
      <c r="P1955" s="80"/>
      <c r="Q1955" s="79"/>
      <c r="R1955" s="79"/>
      <c r="S1955" s="80"/>
      <c r="T1955" s="80"/>
    </row>
    <row r="1956" spans="3:20" ht="22.5" customHeight="1" x14ac:dyDescent="0.25">
      <c r="C1956" s="79"/>
      <c r="D1956" s="80"/>
      <c r="E1956" s="80"/>
      <c r="F1956" s="80"/>
      <c r="G1956" s="81"/>
      <c r="H1956" s="80"/>
      <c r="I1956" s="80"/>
      <c r="J1956" s="80"/>
      <c r="K1956" s="81"/>
      <c r="L1956" s="80"/>
      <c r="M1956" s="80"/>
      <c r="N1956" s="80"/>
      <c r="O1956" s="80"/>
      <c r="P1956" s="80"/>
      <c r="Q1956" s="79"/>
      <c r="R1956" s="79"/>
      <c r="S1956" s="80"/>
      <c r="T1956" s="80"/>
    </row>
    <row r="1957" spans="3:20" ht="22.5" customHeight="1" x14ac:dyDescent="0.25">
      <c r="C1957" s="79"/>
      <c r="D1957" s="80"/>
      <c r="E1957" s="80"/>
      <c r="F1957" s="80"/>
      <c r="G1957" s="81"/>
      <c r="H1957" s="80"/>
      <c r="I1957" s="80"/>
      <c r="J1957" s="80"/>
      <c r="K1957" s="81"/>
      <c r="L1957" s="80"/>
      <c r="M1957" s="80"/>
      <c r="N1957" s="80"/>
      <c r="O1957" s="80"/>
      <c r="P1957" s="80"/>
      <c r="Q1957" s="79"/>
      <c r="R1957" s="79"/>
      <c r="S1957" s="80"/>
      <c r="T1957" s="80"/>
    </row>
    <row r="1958" spans="3:20" ht="22.5" customHeight="1" x14ac:dyDescent="0.25">
      <c r="C1958" s="79"/>
      <c r="D1958" s="80"/>
      <c r="E1958" s="80"/>
      <c r="F1958" s="80"/>
      <c r="G1958" s="81"/>
      <c r="H1958" s="80"/>
      <c r="I1958" s="80"/>
      <c r="J1958" s="80"/>
      <c r="K1958" s="81"/>
      <c r="L1958" s="80"/>
      <c r="M1958" s="80"/>
      <c r="N1958" s="80"/>
      <c r="O1958" s="80"/>
      <c r="P1958" s="80"/>
      <c r="Q1958" s="79"/>
      <c r="R1958" s="79"/>
      <c r="S1958" s="80"/>
      <c r="T1958" s="80"/>
    </row>
    <row r="1959" spans="3:20" ht="22.5" customHeight="1" x14ac:dyDescent="0.25">
      <c r="C1959" s="79"/>
      <c r="D1959" s="80"/>
      <c r="E1959" s="80"/>
      <c r="F1959" s="80"/>
      <c r="G1959" s="81"/>
      <c r="H1959" s="80"/>
      <c r="I1959" s="80"/>
      <c r="J1959" s="80"/>
      <c r="K1959" s="81"/>
      <c r="L1959" s="80"/>
      <c r="M1959" s="80"/>
      <c r="N1959" s="80"/>
      <c r="O1959" s="80"/>
      <c r="P1959" s="80"/>
      <c r="Q1959" s="79"/>
      <c r="R1959" s="79"/>
      <c r="S1959" s="80"/>
      <c r="T1959" s="80"/>
    </row>
    <row r="1960" spans="3:20" ht="22.5" customHeight="1" x14ac:dyDescent="0.25">
      <c r="C1960" s="79"/>
      <c r="D1960" s="80"/>
      <c r="E1960" s="80"/>
      <c r="F1960" s="80"/>
      <c r="G1960" s="81"/>
      <c r="H1960" s="80"/>
      <c r="I1960" s="80"/>
      <c r="J1960" s="80"/>
      <c r="K1960" s="81"/>
      <c r="L1960" s="80"/>
      <c r="M1960" s="80"/>
      <c r="N1960" s="80"/>
      <c r="O1960" s="80"/>
      <c r="P1960" s="80"/>
      <c r="Q1960" s="79"/>
      <c r="R1960" s="79"/>
      <c r="S1960" s="80"/>
      <c r="T1960" s="80"/>
    </row>
    <row r="1961" spans="3:20" ht="22.5" customHeight="1" x14ac:dyDescent="0.25">
      <c r="C1961" s="79"/>
      <c r="D1961" s="80"/>
      <c r="E1961" s="80"/>
      <c r="F1961" s="80"/>
      <c r="G1961" s="81"/>
      <c r="H1961" s="80"/>
      <c r="I1961" s="80"/>
      <c r="J1961" s="80"/>
      <c r="K1961" s="81"/>
      <c r="L1961" s="80"/>
      <c r="M1961" s="80"/>
      <c r="N1961" s="80"/>
      <c r="O1961" s="80"/>
      <c r="P1961" s="80"/>
      <c r="Q1961" s="79"/>
      <c r="R1961" s="79"/>
      <c r="S1961" s="80"/>
      <c r="T1961" s="80"/>
    </row>
    <row r="1962" spans="3:20" ht="22.5" customHeight="1" x14ac:dyDescent="0.25">
      <c r="C1962" s="79"/>
      <c r="D1962" s="80"/>
      <c r="E1962" s="80"/>
      <c r="F1962" s="80"/>
      <c r="G1962" s="81"/>
      <c r="H1962" s="80"/>
      <c r="I1962" s="80"/>
      <c r="J1962" s="80"/>
      <c r="K1962" s="81"/>
      <c r="L1962" s="80"/>
      <c r="M1962" s="80"/>
      <c r="N1962" s="80"/>
      <c r="O1962" s="80"/>
      <c r="P1962" s="80"/>
      <c r="Q1962" s="79"/>
      <c r="R1962" s="79"/>
      <c r="S1962" s="80"/>
      <c r="T1962" s="80"/>
    </row>
    <row r="1963" spans="3:20" ht="22.5" customHeight="1" x14ac:dyDescent="0.25">
      <c r="C1963" s="79"/>
      <c r="D1963" s="80"/>
      <c r="E1963" s="80"/>
      <c r="F1963" s="80"/>
      <c r="G1963" s="81"/>
      <c r="H1963" s="80"/>
      <c r="I1963" s="80"/>
      <c r="J1963" s="80"/>
      <c r="K1963" s="81"/>
      <c r="L1963" s="80"/>
      <c r="M1963" s="80"/>
      <c r="N1963" s="80"/>
      <c r="O1963" s="80"/>
      <c r="P1963" s="80"/>
      <c r="Q1963" s="79"/>
      <c r="R1963" s="79"/>
      <c r="S1963" s="80"/>
      <c r="T1963" s="80"/>
    </row>
    <row r="1964" spans="3:20" ht="22.5" customHeight="1" x14ac:dyDescent="0.25">
      <c r="C1964" s="79"/>
      <c r="D1964" s="80"/>
      <c r="E1964" s="80"/>
      <c r="F1964" s="80"/>
      <c r="G1964" s="81"/>
      <c r="H1964" s="80"/>
      <c r="I1964" s="80"/>
      <c r="J1964" s="80"/>
      <c r="K1964" s="81"/>
      <c r="L1964" s="80"/>
      <c r="M1964" s="80"/>
      <c r="N1964" s="80"/>
      <c r="O1964" s="80"/>
      <c r="P1964" s="80"/>
      <c r="Q1964" s="79"/>
      <c r="R1964" s="79"/>
      <c r="S1964" s="80"/>
      <c r="T1964" s="80"/>
    </row>
    <row r="1965" spans="3:20" ht="22.5" customHeight="1" x14ac:dyDescent="0.25">
      <c r="C1965" s="79"/>
      <c r="D1965" s="80"/>
      <c r="E1965" s="80"/>
      <c r="F1965" s="80"/>
      <c r="G1965" s="81"/>
      <c r="H1965" s="80"/>
      <c r="I1965" s="80"/>
      <c r="J1965" s="80"/>
      <c r="K1965" s="81"/>
      <c r="L1965" s="80"/>
      <c r="M1965" s="80"/>
      <c r="N1965" s="80"/>
      <c r="O1965" s="80"/>
      <c r="P1965" s="80"/>
      <c r="Q1965" s="79"/>
      <c r="R1965" s="79"/>
      <c r="S1965" s="80"/>
      <c r="T1965" s="80"/>
    </row>
    <row r="1966" spans="3:20" ht="22.5" customHeight="1" x14ac:dyDescent="0.25">
      <c r="C1966" s="79"/>
      <c r="D1966" s="80"/>
      <c r="E1966" s="80"/>
      <c r="F1966" s="80"/>
      <c r="G1966" s="81"/>
      <c r="H1966" s="80"/>
      <c r="I1966" s="80"/>
      <c r="J1966" s="80"/>
      <c r="K1966" s="81"/>
      <c r="L1966" s="80"/>
      <c r="M1966" s="80"/>
      <c r="N1966" s="80"/>
      <c r="O1966" s="80"/>
      <c r="P1966" s="80"/>
      <c r="Q1966" s="79"/>
      <c r="R1966" s="79"/>
      <c r="S1966" s="80"/>
      <c r="T1966" s="80"/>
    </row>
    <row r="1967" spans="3:20" ht="22.5" customHeight="1" x14ac:dyDescent="0.25">
      <c r="C1967" s="79"/>
      <c r="D1967" s="80"/>
      <c r="E1967" s="80"/>
      <c r="F1967" s="80"/>
      <c r="G1967" s="81"/>
      <c r="H1967" s="80"/>
      <c r="I1967" s="80"/>
      <c r="J1967" s="80"/>
      <c r="K1967" s="81"/>
      <c r="L1967" s="80"/>
      <c r="M1967" s="80"/>
      <c r="N1967" s="80"/>
      <c r="O1967" s="80"/>
      <c r="P1967" s="80"/>
      <c r="Q1967" s="79"/>
      <c r="R1967" s="79"/>
      <c r="S1967" s="80"/>
      <c r="T1967" s="80"/>
    </row>
    <row r="1968" spans="3:20" ht="22.5" customHeight="1" x14ac:dyDescent="0.25">
      <c r="C1968" s="79"/>
      <c r="D1968" s="80"/>
      <c r="E1968" s="80"/>
      <c r="F1968" s="80"/>
      <c r="G1968" s="81"/>
      <c r="H1968" s="80"/>
      <c r="I1968" s="80"/>
      <c r="J1968" s="80"/>
      <c r="K1968" s="81"/>
      <c r="L1968" s="80"/>
      <c r="M1968" s="80"/>
      <c r="N1968" s="80"/>
      <c r="O1968" s="80"/>
      <c r="P1968" s="80"/>
      <c r="Q1968" s="79"/>
      <c r="R1968" s="79"/>
      <c r="S1968" s="80"/>
      <c r="T1968" s="80"/>
    </row>
    <row r="1969" spans="3:20" ht="22.5" customHeight="1" x14ac:dyDescent="0.25">
      <c r="C1969" s="79"/>
      <c r="D1969" s="80"/>
      <c r="E1969" s="80"/>
      <c r="F1969" s="80"/>
      <c r="G1969" s="81"/>
      <c r="H1969" s="80"/>
      <c r="I1969" s="80"/>
      <c r="J1969" s="80"/>
      <c r="K1969" s="81"/>
      <c r="L1969" s="80"/>
      <c r="M1969" s="80"/>
      <c r="N1969" s="80"/>
      <c r="O1969" s="80"/>
      <c r="P1969" s="80"/>
      <c r="Q1969" s="79"/>
      <c r="R1969" s="79"/>
      <c r="S1969" s="80"/>
      <c r="T1969" s="80"/>
    </row>
    <row r="1970" spans="3:20" ht="22.5" customHeight="1" x14ac:dyDescent="0.25">
      <c r="C1970" s="79"/>
      <c r="D1970" s="80"/>
      <c r="E1970" s="80"/>
      <c r="F1970" s="80"/>
      <c r="G1970" s="81"/>
      <c r="H1970" s="80"/>
      <c r="I1970" s="80"/>
      <c r="J1970" s="80"/>
      <c r="K1970" s="81"/>
      <c r="L1970" s="80"/>
      <c r="M1970" s="80"/>
      <c r="N1970" s="80"/>
      <c r="O1970" s="80"/>
      <c r="P1970" s="80"/>
      <c r="Q1970" s="79"/>
      <c r="R1970" s="79"/>
      <c r="S1970" s="80"/>
      <c r="T1970" s="80"/>
    </row>
    <row r="1971" spans="3:20" ht="22.5" customHeight="1" x14ac:dyDescent="0.25">
      <c r="C1971" s="79"/>
      <c r="D1971" s="80"/>
      <c r="E1971" s="80"/>
      <c r="F1971" s="80"/>
      <c r="G1971" s="81"/>
      <c r="H1971" s="80"/>
      <c r="I1971" s="80"/>
      <c r="J1971" s="80"/>
      <c r="K1971" s="81"/>
      <c r="L1971" s="80"/>
      <c r="M1971" s="80"/>
      <c r="N1971" s="80"/>
      <c r="O1971" s="80"/>
      <c r="P1971" s="80"/>
      <c r="Q1971" s="79"/>
      <c r="R1971" s="79"/>
      <c r="S1971" s="80"/>
      <c r="T1971" s="80"/>
    </row>
    <row r="1972" spans="3:20" ht="22.5" customHeight="1" x14ac:dyDescent="0.25">
      <c r="C1972" s="79"/>
      <c r="D1972" s="80"/>
      <c r="E1972" s="80"/>
      <c r="F1972" s="80"/>
      <c r="G1972" s="81"/>
      <c r="H1972" s="80"/>
      <c r="I1972" s="80"/>
      <c r="J1972" s="80"/>
      <c r="K1972" s="81"/>
      <c r="L1972" s="80"/>
      <c r="M1972" s="80"/>
      <c r="N1972" s="80"/>
      <c r="O1972" s="80"/>
      <c r="P1972" s="80"/>
      <c r="Q1972" s="79"/>
      <c r="R1972" s="79"/>
      <c r="S1972" s="80"/>
      <c r="T1972" s="80"/>
    </row>
    <row r="1973" spans="3:20" ht="22.5" customHeight="1" x14ac:dyDescent="0.25">
      <c r="C1973" s="79"/>
      <c r="D1973" s="80"/>
      <c r="E1973" s="80"/>
      <c r="F1973" s="80"/>
      <c r="G1973" s="81"/>
      <c r="H1973" s="80"/>
      <c r="I1973" s="80"/>
      <c r="J1973" s="80"/>
      <c r="K1973" s="81"/>
      <c r="L1973" s="80"/>
      <c r="M1973" s="80"/>
      <c r="N1973" s="80"/>
      <c r="O1973" s="80"/>
      <c r="P1973" s="80"/>
      <c r="Q1973" s="79"/>
      <c r="R1973" s="79"/>
      <c r="S1973" s="80"/>
      <c r="T1973" s="80"/>
    </row>
    <row r="1974" spans="3:20" ht="22.5" customHeight="1" x14ac:dyDescent="0.25">
      <c r="C1974" s="79"/>
      <c r="D1974" s="80"/>
      <c r="E1974" s="80"/>
      <c r="F1974" s="80"/>
      <c r="G1974" s="81"/>
      <c r="H1974" s="80"/>
      <c r="I1974" s="80"/>
      <c r="J1974" s="80"/>
      <c r="K1974" s="81"/>
      <c r="L1974" s="80"/>
      <c r="M1974" s="80"/>
      <c r="N1974" s="80"/>
      <c r="O1974" s="80"/>
      <c r="P1974" s="80"/>
      <c r="Q1974" s="79"/>
      <c r="R1974" s="79"/>
      <c r="S1974" s="80"/>
      <c r="T1974" s="80"/>
    </row>
    <row r="1975" spans="3:20" ht="22.5" customHeight="1" x14ac:dyDescent="0.25">
      <c r="C1975" s="79"/>
      <c r="D1975" s="80"/>
      <c r="E1975" s="80"/>
      <c r="F1975" s="80"/>
      <c r="G1975" s="81"/>
      <c r="H1975" s="80"/>
      <c r="I1975" s="80"/>
      <c r="J1975" s="80"/>
      <c r="K1975" s="81"/>
      <c r="L1975" s="80"/>
      <c r="M1975" s="80"/>
      <c r="N1975" s="80"/>
      <c r="O1975" s="80"/>
      <c r="P1975" s="80"/>
      <c r="Q1975" s="79"/>
      <c r="R1975" s="79"/>
      <c r="S1975" s="80"/>
      <c r="T1975" s="80"/>
    </row>
    <row r="1976" spans="3:20" ht="22.5" customHeight="1" x14ac:dyDescent="0.25">
      <c r="C1976" s="79"/>
      <c r="D1976" s="80"/>
      <c r="E1976" s="80"/>
      <c r="F1976" s="80"/>
      <c r="G1976" s="81"/>
      <c r="H1976" s="80"/>
      <c r="I1976" s="80"/>
      <c r="J1976" s="80"/>
      <c r="K1976" s="81"/>
      <c r="L1976" s="80"/>
      <c r="M1976" s="80"/>
      <c r="N1976" s="80"/>
      <c r="O1976" s="80"/>
      <c r="P1976" s="80"/>
      <c r="Q1976" s="79"/>
      <c r="R1976" s="79"/>
      <c r="S1976" s="80"/>
      <c r="T1976" s="80"/>
    </row>
    <row r="1977" spans="3:20" ht="22.5" customHeight="1" x14ac:dyDescent="0.25">
      <c r="C1977" s="79"/>
      <c r="D1977" s="80"/>
      <c r="E1977" s="80"/>
      <c r="F1977" s="80"/>
      <c r="G1977" s="81"/>
      <c r="H1977" s="80"/>
      <c r="I1977" s="80"/>
      <c r="J1977" s="80"/>
      <c r="K1977" s="81"/>
      <c r="L1977" s="80"/>
      <c r="M1977" s="80"/>
      <c r="N1977" s="80"/>
      <c r="O1977" s="80"/>
      <c r="P1977" s="80"/>
      <c r="Q1977" s="79"/>
      <c r="R1977" s="79"/>
      <c r="S1977" s="80"/>
      <c r="T1977" s="80"/>
    </row>
    <row r="1978" spans="3:20" ht="22.5" customHeight="1" x14ac:dyDescent="0.25">
      <c r="C1978" s="79"/>
      <c r="D1978" s="80"/>
      <c r="E1978" s="80"/>
      <c r="F1978" s="80"/>
      <c r="G1978" s="81"/>
      <c r="H1978" s="80"/>
      <c r="I1978" s="80"/>
      <c r="J1978" s="80"/>
      <c r="K1978" s="81"/>
      <c r="L1978" s="80"/>
      <c r="M1978" s="80"/>
      <c r="N1978" s="80"/>
      <c r="O1978" s="80"/>
      <c r="P1978" s="80"/>
      <c r="Q1978" s="79"/>
      <c r="R1978" s="79"/>
      <c r="S1978" s="80"/>
      <c r="T1978" s="80"/>
    </row>
    <row r="1979" spans="3:20" ht="22.5" customHeight="1" x14ac:dyDescent="0.25">
      <c r="C1979" s="79"/>
      <c r="D1979" s="80"/>
      <c r="E1979" s="80"/>
      <c r="F1979" s="80"/>
      <c r="G1979" s="81"/>
      <c r="H1979" s="80"/>
      <c r="I1979" s="80"/>
      <c r="J1979" s="80"/>
      <c r="K1979" s="81"/>
      <c r="L1979" s="80"/>
      <c r="M1979" s="80"/>
      <c r="N1979" s="80"/>
      <c r="O1979" s="80"/>
      <c r="P1979" s="80"/>
      <c r="Q1979" s="79"/>
      <c r="R1979" s="79"/>
      <c r="S1979" s="80"/>
      <c r="T1979" s="80"/>
    </row>
    <row r="1980" spans="3:20" ht="22.5" customHeight="1" x14ac:dyDescent="0.25">
      <c r="C1980" s="79"/>
      <c r="D1980" s="80"/>
      <c r="E1980" s="80"/>
      <c r="F1980" s="80"/>
      <c r="G1980" s="81"/>
      <c r="H1980" s="80"/>
      <c r="I1980" s="80"/>
      <c r="J1980" s="80"/>
      <c r="K1980" s="81"/>
      <c r="L1980" s="80"/>
      <c r="M1980" s="80"/>
      <c r="N1980" s="80"/>
      <c r="O1980" s="80"/>
      <c r="P1980" s="80"/>
      <c r="Q1980" s="79"/>
      <c r="R1980" s="79"/>
      <c r="S1980" s="80"/>
      <c r="T1980" s="80"/>
    </row>
    <row r="1981" spans="3:20" ht="22.5" customHeight="1" x14ac:dyDescent="0.25">
      <c r="C1981" s="79"/>
      <c r="D1981" s="80"/>
      <c r="E1981" s="80"/>
      <c r="F1981" s="80"/>
      <c r="G1981" s="81"/>
      <c r="H1981" s="80"/>
      <c r="I1981" s="80"/>
      <c r="J1981" s="80"/>
      <c r="K1981" s="81"/>
      <c r="L1981" s="80"/>
      <c r="M1981" s="80"/>
      <c r="N1981" s="80"/>
      <c r="O1981" s="80"/>
      <c r="P1981" s="80"/>
      <c r="Q1981" s="79"/>
      <c r="R1981" s="79"/>
      <c r="S1981" s="80"/>
      <c r="T1981" s="80"/>
    </row>
    <row r="1982" spans="3:20" ht="22.5" customHeight="1" x14ac:dyDescent="0.25">
      <c r="C1982" s="79"/>
      <c r="D1982" s="80"/>
      <c r="E1982" s="80"/>
      <c r="F1982" s="80"/>
      <c r="G1982" s="81"/>
      <c r="H1982" s="80"/>
      <c r="I1982" s="80"/>
      <c r="J1982" s="80"/>
      <c r="K1982" s="81"/>
      <c r="L1982" s="80"/>
      <c r="M1982" s="80"/>
      <c r="N1982" s="80"/>
      <c r="O1982" s="80"/>
      <c r="P1982" s="80"/>
      <c r="Q1982" s="79"/>
      <c r="R1982" s="79"/>
      <c r="S1982" s="80"/>
      <c r="T1982" s="80"/>
    </row>
    <row r="1983" spans="3:20" ht="22.5" customHeight="1" x14ac:dyDescent="0.25">
      <c r="C1983" s="79"/>
      <c r="D1983" s="80"/>
      <c r="E1983" s="80"/>
      <c r="F1983" s="80"/>
      <c r="G1983" s="81"/>
      <c r="H1983" s="80"/>
      <c r="I1983" s="80"/>
      <c r="J1983" s="80"/>
      <c r="K1983" s="81"/>
      <c r="L1983" s="80"/>
      <c r="M1983" s="80"/>
      <c r="N1983" s="80"/>
      <c r="O1983" s="80"/>
      <c r="P1983" s="80"/>
      <c r="Q1983" s="79"/>
      <c r="R1983" s="79"/>
      <c r="S1983" s="80"/>
      <c r="T1983" s="80"/>
    </row>
    <row r="1984" spans="3:20" ht="22.5" customHeight="1" x14ac:dyDescent="0.25">
      <c r="C1984" s="79"/>
      <c r="D1984" s="80"/>
      <c r="E1984" s="80"/>
      <c r="F1984" s="80"/>
      <c r="G1984" s="81"/>
      <c r="H1984" s="80"/>
      <c r="I1984" s="80"/>
      <c r="J1984" s="80"/>
      <c r="K1984" s="81"/>
      <c r="L1984" s="80"/>
      <c r="M1984" s="80"/>
      <c r="N1984" s="80"/>
      <c r="O1984" s="80"/>
      <c r="P1984" s="80"/>
      <c r="Q1984" s="79"/>
      <c r="R1984" s="79"/>
      <c r="S1984" s="80"/>
      <c r="T1984" s="80"/>
    </row>
    <row r="1985" spans="3:20" ht="22.5" customHeight="1" x14ac:dyDescent="0.25">
      <c r="C1985" s="79"/>
      <c r="D1985" s="80"/>
      <c r="E1985" s="80"/>
      <c r="F1985" s="80"/>
      <c r="G1985" s="81"/>
      <c r="H1985" s="80"/>
      <c r="I1985" s="80"/>
      <c r="J1985" s="80"/>
      <c r="K1985" s="81"/>
      <c r="L1985" s="80"/>
      <c r="M1985" s="80"/>
      <c r="N1985" s="80"/>
      <c r="O1985" s="80"/>
      <c r="P1985" s="80"/>
      <c r="Q1985" s="79"/>
      <c r="R1985" s="79"/>
      <c r="S1985" s="80"/>
      <c r="T1985" s="80"/>
    </row>
    <row r="1986" spans="3:20" ht="22.5" customHeight="1" x14ac:dyDescent="0.25">
      <c r="C1986" s="79"/>
      <c r="D1986" s="80"/>
      <c r="E1986" s="80"/>
      <c r="F1986" s="80"/>
      <c r="G1986" s="81"/>
      <c r="H1986" s="80"/>
      <c r="I1986" s="80"/>
      <c r="J1986" s="80"/>
      <c r="K1986" s="81"/>
      <c r="L1986" s="80"/>
      <c r="M1986" s="80"/>
      <c r="N1986" s="80"/>
      <c r="O1986" s="80"/>
      <c r="P1986" s="80"/>
      <c r="Q1986" s="79"/>
      <c r="R1986" s="79"/>
      <c r="S1986" s="80"/>
      <c r="T1986" s="80"/>
    </row>
    <row r="1987" spans="3:20" ht="22.5" customHeight="1" x14ac:dyDescent="0.25">
      <c r="C1987" s="79"/>
      <c r="D1987" s="80"/>
      <c r="E1987" s="80"/>
      <c r="F1987" s="80"/>
      <c r="G1987" s="81"/>
      <c r="H1987" s="80"/>
      <c r="I1987" s="80"/>
      <c r="J1987" s="80"/>
      <c r="K1987" s="81"/>
      <c r="L1987" s="80"/>
      <c r="M1987" s="80"/>
      <c r="N1987" s="80"/>
      <c r="O1987" s="80"/>
      <c r="P1987" s="80"/>
      <c r="Q1987" s="79"/>
      <c r="R1987" s="79"/>
      <c r="S1987" s="80"/>
      <c r="T1987" s="80"/>
    </row>
    <row r="1988" spans="3:20" ht="22.5" customHeight="1" x14ac:dyDescent="0.25">
      <c r="C1988" s="79"/>
      <c r="D1988" s="80"/>
      <c r="E1988" s="80"/>
      <c r="F1988" s="80"/>
      <c r="G1988" s="81"/>
      <c r="H1988" s="80"/>
      <c r="I1988" s="80"/>
      <c r="J1988" s="80"/>
      <c r="K1988" s="81"/>
      <c r="L1988" s="80"/>
      <c r="M1988" s="80"/>
      <c r="N1988" s="80"/>
      <c r="O1988" s="80"/>
      <c r="P1988" s="80"/>
      <c r="Q1988" s="79"/>
      <c r="R1988" s="79"/>
      <c r="S1988" s="80"/>
      <c r="T1988" s="80"/>
    </row>
    <row r="1989" spans="3:20" ht="22.5" customHeight="1" x14ac:dyDescent="0.25">
      <c r="C1989" s="79"/>
      <c r="D1989" s="80"/>
      <c r="E1989" s="80"/>
      <c r="F1989" s="80"/>
      <c r="G1989" s="81"/>
      <c r="H1989" s="80"/>
      <c r="I1989" s="80"/>
      <c r="J1989" s="80"/>
      <c r="K1989" s="81"/>
      <c r="L1989" s="80"/>
      <c r="M1989" s="80"/>
      <c r="N1989" s="80"/>
      <c r="O1989" s="80"/>
      <c r="P1989" s="80"/>
      <c r="Q1989" s="79"/>
      <c r="R1989" s="79"/>
      <c r="S1989" s="80"/>
      <c r="T1989" s="80"/>
    </row>
    <row r="1990" spans="3:20" ht="22.5" customHeight="1" x14ac:dyDescent="0.25">
      <c r="C1990" s="79"/>
      <c r="D1990" s="80"/>
      <c r="E1990" s="80"/>
      <c r="F1990" s="80"/>
      <c r="G1990" s="81"/>
      <c r="H1990" s="80"/>
      <c r="I1990" s="80"/>
      <c r="J1990" s="80"/>
      <c r="K1990" s="81"/>
      <c r="L1990" s="80"/>
      <c r="M1990" s="80"/>
      <c r="N1990" s="80"/>
      <c r="O1990" s="80"/>
      <c r="P1990" s="80"/>
      <c r="Q1990" s="79"/>
      <c r="R1990" s="79"/>
      <c r="S1990" s="80"/>
      <c r="T1990" s="80"/>
    </row>
    <row r="1991" spans="3:20" ht="22.5" customHeight="1" x14ac:dyDescent="0.25">
      <c r="C1991" s="79"/>
      <c r="D1991" s="80"/>
      <c r="E1991" s="80"/>
      <c r="F1991" s="80"/>
      <c r="G1991" s="81"/>
      <c r="H1991" s="80"/>
      <c r="I1991" s="80"/>
      <c r="J1991" s="80"/>
      <c r="K1991" s="81"/>
      <c r="L1991" s="80"/>
      <c r="M1991" s="80"/>
      <c r="N1991" s="80"/>
      <c r="O1991" s="80"/>
      <c r="P1991" s="80"/>
      <c r="Q1991" s="79"/>
      <c r="R1991" s="79"/>
      <c r="S1991" s="80"/>
      <c r="T1991" s="80"/>
    </row>
    <row r="1992" spans="3:20" ht="22.5" customHeight="1" x14ac:dyDescent="0.25">
      <c r="C1992" s="79"/>
      <c r="D1992" s="80"/>
      <c r="E1992" s="80"/>
      <c r="F1992" s="80"/>
      <c r="G1992" s="81"/>
      <c r="H1992" s="80"/>
      <c r="I1992" s="80"/>
      <c r="J1992" s="80"/>
      <c r="K1992" s="81"/>
      <c r="L1992" s="80"/>
      <c r="M1992" s="80"/>
      <c r="N1992" s="80"/>
      <c r="O1992" s="80"/>
      <c r="P1992" s="80"/>
      <c r="Q1992" s="79"/>
      <c r="R1992" s="79"/>
      <c r="S1992" s="80"/>
      <c r="T1992" s="80"/>
    </row>
    <row r="1993" spans="3:20" ht="22.5" customHeight="1" x14ac:dyDescent="0.25">
      <c r="C1993" s="79"/>
      <c r="D1993" s="80"/>
      <c r="E1993" s="80"/>
      <c r="F1993" s="80"/>
      <c r="G1993" s="81"/>
      <c r="H1993" s="80"/>
      <c r="I1993" s="80"/>
      <c r="J1993" s="80"/>
      <c r="K1993" s="81"/>
      <c r="L1993" s="80"/>
      <c r="M1993" s="80"/>
      <c r="N1993" s="80"/>
      <c r="O1993" s="80"/>
      <c r="P1993" s="80"/>
      <c r="Q1993" s="79"/>
      <c r="R1993" s="79"/>
      <c r="S1993" s="80"/>
      <c r="T1993" s="80"/>
    </row>
    <row r="1994" spans="3:20" ht="22.5" customHeight="1" x14ac:dyDescent="0.25">
      <c r="C1994" s="79"/>
      <c r="D1994" s="80"/>
      <c r="E1994" s="80"/>
      <c r="F1994" s="80"/>
      <c r="G1994" s="81"/>
      <c r="H1994" s="80"/>
      <c r="I1994" s="80"/>
      <c r="J1994" s="80"/>
      <c r="K1994" s="81"/>
      <c r="L1994" s="80"/>
      <c r="M1994" s="80"/>
      <c r="N1994" s="80"/>
      <c r="O1994" s="80"/>
      <c r="P1994" s="80"/>
      <c r="Q1994" s="79"/>
      <c r="R1994" s="79"/>
      <c r="S1994" s="80"/>
      <c r="T1994" s="80"/>
    </row>
    <row r="1995" spans="3:20" ht="22.5" customHeight="1" x14ac:dyDescent="0.25">
      <c r="C1995" s="79"/>
      <c r="D1995" s="80"/>
      <c r="E1995" s="80"/>
      <c r="F1995" s="80"/>
      <c r="G1995" s="81"/>
      <c r="H1995" s="80"/>
      <c r="I1995" s="80"/>
      <c r="J1995" s="80"/>
      <c r="K1995" s="81"/>
      <c r="L1995" s="80"/>
      <c r="M1995" s="80"/>
      <c r="N1995" s="80"/>
      <c r="O1995" s="80"/>
      <c r="P1995" s="80"/>
      <c r="Q1995" s="79"/>
      <c r="R1995" s="79"/>
      <c r="S1995" s="80"/>
      <c r="T1995" s="80"/>
    </row>
    <row r="1996" spans="3:20" ht="22.5" customHeight="1" x14ac:dyDescent="0.25">
      <c r="C1996" s="79"/>
      <c r="D1996" s="80"/>
      <c r="E1996" s="80"/>
      <c r="F1996" s="80"/>
      <c r="G1996" s="81"/>
      <c r="H1996" s="80"/>
      <c r="I1996" s="80"/>
      <c r="J1996" s="80"/>
      <c r="K1996" s="81"/>
      <c r="L1996" s="80"/>
      <c r="M1996" s="80"/>
      <c r="N1996" s="80"/>
      <c r="O1996" s="80"/>
      <c r="P1996" s="80"/>
      <c r="Q1996" s="79"/>
      <c r="R1996" s="79"/>
      <c r="S1996" s="80"/>
      <c r="T1996" s="80"/>
    </row>
    <row r="1997" spans="3:20" ht="22.5" customHeight="1" x14ac:dyDescent="0.25">
      <c r="C1997" s="79"/>
      <c r="D1997" s="80"/>
      <c r="E1997" s="80"/>
      <c r="F1997" s="80"/>
      <c r="G1997" s="81"/>
      <c r="H1997" s="80"/>
      <c r="I1997" s="80"/>
      <c r="J1997" s="80"/>
      <c r="K1997" s="81"/>
      <c r="L1997" s="80"/>
      <c r="M1997" s="80"/>
      <c r="N1997" s="80"/>
      <c r="O1997" s="80"/>
      <c r="P1997" s="80"/>
      <c r="Q1997" s="79"/>
      <c r="R1997" s="79"/>
      <c r="S1997" s="80"/>
      <c r="T1997" s="80"/>
    </row>
    <row r="1998" spans="3:20" ht="22.5" customHeight="1" x14ac:dyDescent="0.25">
      <c r="C1998" s="79"/>
      <c r="D1998" s="80"/>
      <c r="E1998" s="80"/>
      <c r="F1998" s="80"/>
      <c r="G1998" s="81"/>
      <c r="H1998" s="80"/>
      <c r="I1998" s="80"/>
      <c r="J1998" s="80"/>
      <c r="K1998" s="81"/>
      <c r="L1998" s="80"/>
      <c r="M1998" s="80"/>
      <c r="N1998" s="80"/>
      <c r="O1998" s="80"/>
      <c r="P1998" s="80"/>
      <c r="Q1998" s="79"/>
      <c r="R1998" s="79"/>
      <c r="S1998" s="80"/>
      <c r="T1998" s="80"/>
    </row>
    <row r="1999" spans="3:20" ht="22.5" customHeight="1" x14ac:dyDescent="0.25">
      <c r="C1999" s="79"/>
      <c r="D1999" s="80"/>
      <c r="E1999" s="80"/>
      <c r="F1999" s="80"/>
      <c r="G1999" s="81"/>
      <c r="H1999" s="80"/>
      <c r="I1999" s="80"/>
      <c r="J1999" s="80"/>
      <c r="K1999" s="81"/>
      <c r="L1999" s="80"/>
      <c r="M1999" s="80"/>
      <c r="N1999" s="80"/>
      <c r="O1999" s="80"/>
      <c r="P1999" s="80"/>
      <c r="Q1999" s="79"/>
      <c r="R1999" s="79"/>
      <c r="S1999" s="80"/>
      <c r="T1999" s="80"/>
    </row>
    <row r="2000" spans="3:20" ht="22.5" customHeight="1" x14ac:dyDescent="0.25">
      <c r="C2000" s="79"/>
      <c r="D2000" s="80"/>
      <c r="E2000" s="80"/>
      <c r="F2000" s="80"/>
      <c r="G2000" s="81"/>
      <c r="H2000" s="80"/>
      <c r="I2000" s="80"/>
      <c r="J2000" s="80"/>
      <c r="K2000" s="81"/>
      <c r="L2000" s="80"/>
      <c r="M2000" s="80"/>
      <c r="N2000" s="80"/>
      <c r="O2000" s="80"/>
      <c r="P2000" s="80"/>
      <c r="Q2000" s="79"/>
      <c r="R2000" s="79"/>
      <c r="S2000" s="80"/>
      <c r="T2000" s="80"/>
    </row>
    <row r="2001" spans="3:20" ht="22.5" customHeight="1" x14ac:dyDescent="0.25">
      <c r="C2001" s="79"/>
      <c r="D2001" s="80"/>
      <c r="E2001" s="80"/>
      <c r="F2001" s="80"/>
      <c r="G2001" s="81"/>
      <c r="H2001" s="80"/>
      <c r="I2001" s="80"/>
      <c r="J2001" s="80"/>
      <c r="K2001" s="81"/>
      <c r="L2001" s="80"/>
      <c r="M2001" s="80"/>
      <c r="N2001" s="80"/>
      <c r="O2001" s="80"/>
      <c r="P2001" s="80"/>
      <c r="Q2001" s="79"/>
      <c r="R2001" s="79"/>
      <c r="S2001" s="80"/>
      <c r="T2001" s="80"/>
    </row>
    <row r="2002" spans="3:20" ht="22.5" customHeight="1" x14ac:dyDescent="0.25">
      <c r="C2002" s="79"/>
      <c r="D2002" s="80"/>
      <c r="E2002" s="80"/>
      <c r="F2002" s="80"/>
      <c r="G2002" s="81"/>
      <c r="H2002" s="80"/>
      <c r="I2002" s="80"/>
      <c r="J2002" s="80"/>
      <c r="K2002" s="81"/>
      <c r="L2002" s="80"/>
      <c r="M2002" s="80"/>
      <c r="N2002" s="80"/>
      <c r="O2002" s="80"/>
      <c r="P2002" s="80"/>
      <c r="Q2002" s="79"/>
      <c r="R2002" s="79"/>
      <c r="S2002" s="80"/>
      <c r="T2002" s="80"/>
    </row>
    <row r="2003" spans="3:20" ht="22.5" customHeight="1" x14ac:dyDescent="0.25">
      <c r="C2003" s="79"/>
      <c r="D2003" s="80"/>
      <c r="E2003" s="80"/>
      <c r="F2003" s="80"/>
      <c r="G2003" s="81"/>
      <c r="H2003" s="80"/>
      <c r="I2003" s="80"/>
      <c r="J2003" s="80"/>
      <c r="K2003" s="81"/>
      <c r="L2003" s="80"/>
      <c r="M2003" s="80"/>
      <c r="N2003" s="80"/>
      <c r="O2003" s="80"/>
      <c r="P2003" s="80"/>
      <c r="Q2003" s="79"/>
      <c r="R2003" s="79"/>
      <c r="S2003" s="80"/>
      <c r="T2003" s="80"/>
    </row>
    <row r="2004" spans="3:20" ht="22.5" customHeight="1" x14ac:dyDescent="0.25">
      <c r="C2004" s="79"/>
      <c r="D2004" s="80"/>
      <c r="E2004" s="80"/>
      <c r="F2004" s="80"/>
      <c r="G2004" s="81"/>
      <c r="H2004" s="80"/>
      <c r="I2004" s="80"/>
      <c r="J2004" s="80"/>
      <c r="K2004" s="81"/>
      <c r="L2004" s="80"/>
      <c r="M2004" s="80"/>
      <c r="N2004" s="80"/>
      <c r="O2004" s="80"/>
      <c r="P2004" s="80"/>
      <c r="Q2004" s="79"/>
      <c r="R2004" s="79"/>
      <c r="S2004" s="80"/>
      <c r="T2004" s="80"/>
    </row>
    <row r="2005" spans="3:20" ht="22.5" customHeight="1" x14ac:dyDescent="0.25">
      <c r="C2005" s="79"/>
      <c r="D2005" s="80"/>
      <c r="E2005" s="80"/>
      <c r="F2005" s="80"/>
      <c r="G2005" s="81"/>
      <c r="H2005" s="80"/>
      <c r="I2005" s="80"/>
      <c r="J2005" s="80"/>
      <c r="K2005" s="81"/>
      <c r="L2005" s="80"/>
      <c r="M2005" s="80"/>
      <c r="N2005" s="80"/>
      <c r="O2005" s="80"/>
      <c r="P2005" s="80"/>
      <c r="Q2005" s="79"/>
      <c r="R2005" s="79"/>
      <c r="S2005" s="80"/>
      <c r="T2005" s="80"/>
    </row>
    <row r="2006" spans="3:20" ht="22.5" customHeight="1" x14ac:dyDescent="0.25">
      <c r="C2006" s="79"/>
      <c r="D2006" s="80"/>
      <c r="E2006" s="80"/>
      <c r="F2006" s="80"/>
      <c r="G2006" s="81"/>
      <c r="H2006" s="80"/>
      <c r="I2006" s="80"/>
      <c r="J2006" s="80"/>
      <c r="K2006" s="81"/>
      <c r="L2006" s="80"/>
      <c r="M2006" s="80"/>
      <c r="N2006" s="80"/>
      <c r="O2006" s="80"/>
      <c r="P2006" s="80"/>
      <c r="Q2006" s="79"/>
      <c r="R2006" s="79"/>
      <c r="S2006" s="80"/>
      <c r="T2006" s="80"/>
    </row>
    <row r="2007" spans="3:20" ht="22.5" customHeight="1" x14ac:dyDescent="0.25">
      <c r="C2007" s="79"/>
      <c r="D2007" s="80"/>
      <c r="E2007" s="80"/>
      <c r="F2007" s="80"/>
      <c r="G2007" s="81"/>
      <c r="H2007" s="80"/>
      <c r="I2007" s="80"/>
      <c r="J2007" s="80"/>
      <c r="K2007" s="81"/>
      <c r="L2007" s="80"/>
      <c r="M2007" s="80"/>
      <c r="N2007" s="80"/>
      <c r="O2007" s="80"/>
      <c r="P2007" s="80"/>
      <c r="Q2007" s="79"/>
      <c r="R2007" s="79"/>
      <c r="S2007" s="80"/>
      <c r="T2007" s="80"/>
    </row>
    <row r="2008" spans="3:20" ht="22.5" customHeight="1" x14ac:dyDescent="0.25">
      <c r="C2008" s="79"/>
      <c r="D2008" s="80"/>
      <c r="E2008" s="80"/>
      <c r="F2008" s="80"/>
      <c r="G2008" s="81"/>
      <c r="H2008" s="80"/>
      <c r="I2008" s="80"/>
      <c r="J2008" s="80"/>
      <c r="K2008" s="81"/>
      <c r="L2008" s="80"/>
      <c r="M2008" s="80"/>
      <c r="N2008" s="80"/>
      <c r="O2008" s="80"/>
      <c r="P2008" s="80"/>
      <c r="Q2008" s="79"/>
      <c r="R2008" s="79"/>
      <c r="S2008" s="80"/>
      <c r="T2008" s="80"/>
    </row>
    <row r="2009" spans="3:20" ht="22.5" customHeight="1" x14ac:dyDescent="0.25">
      <c r="C2009" s="79"/>
      <c r="D2009" s="80"/>
      <c r="E2009" s="80"/>
      <c r="F2009" s="80"/>
      <c r="G2009" s="81"/>
      <c r="H2009" s="80"/>
      <c r="I2009" s="80"/>
      <c r="J2009" s="80"/>
      <c r="K2009" s="81"/>
      <c r="L2009" s="80"/>
      <c r="M2009" s="80"/>
      <c r="N2009" s="80"/>
      <c r="O2009" s="80"/>
      <c r="P2009" s="80"/>
      <c r="Q2009" s="79"/>
      <c r="R2009" s="79"/>
      <c r="S2009" s="80"/>
      <c r="T2009" s="80"/>
    </row>
    <row r="2010" spans="3:20" ht="22.5" customHeight="1" x14ac:dyDescent="0.25">
      <c r="C2010" s="79"/>
      <c r="D2010" s="80"/>
      <c r="E2010" s="80"/>
      <c r="F2010" s="80"/>
      <c r="G2010" s="81"/>
      <c r="H2010" s="80"/>
      <c r="I2010" s="80"/>
      <c r="J2010" s="80"/>
      <c r="K2010" s="81"/>
      <c r="L2010" s="80"/>
      <c r="M2010" s="80"/>
      <c r="N2010" s="80"/>
      <c r="O2010" s="80"/>
      <c r="P2010" s="80"/>
      <c r="Q2010" s="79"/>
      <c r="R2010" s="79"/>
      <c r="S2010" s="80"/>
      <c r="T2010" s="80"/>
    </row>
    <row r="2011" spans="3:20" ht="22.5" customHeight="1" x14ac:dyDescent="0.25">
      <c r="C2011" s="79"/>
      <c r="D2011" s="80"/>
      <c r="E2011" s="80"/>
      <c r="F2011" s="80"/>
      <c r="G2011" s="81"/>
      <c r="H2011" s="80"/>
      <c r="I2011" s="80"/>
      <c r="J2011" s="80"/>
      <c r="K2011" s="81"/>
      <c r="L2011" s="80"/>
      <c r="M2011" s="80"/>
      <c r="N2011" s="80"/>
      <c r="O2011" s="80"/>
      <c r="P2011" s="80"/>
      <c r="Q2011" s="79"/>
      <c r="R2011" s="79"/>
      <c r="S2011" s="80"/>
      <c r="T2011" s="80"/>
    </row>
    <row r="2012" spans="3:20" ht="22.5" customHeight="1" x14ac:dyDescent="0.25">
      <c r="C2012" s="79"/>
      <c r="D2012" s="80"/>
      <c r="E2012" s="80"/>
      <c r="F2012" s="80"/>
      <c r="G2012" s="81"/>
      <c r="H2012" s="80"/>
      <c r="I2012" s="80"/>
      <c r="J2012" s="80"/>
      <c r="K2012" s="81"/>
      <c r="L2012" s="80"/>
      <c r="M2012" s="80"/>
      <c r="N2012" s="80"/>
      <c r="O2012" s="80"/>
      <c r="P2012" s="80"/>
      <c r="Q2012" s="79"/>
      <c r="R2012" s="79"/>
      <c r="S2012" s="80"/>
      <c r="T2012" s="80"/>
    </row>
    <row r="2013" spans="3:20" ht="22.5" customHeight="1" x14ac:dyDescent="0.25">
      <c r="C2013" s="79"/>
      <c r="D2013" s="80"/>
      <c r="E2013" s="80"/>
      <c r="F2013" s="80"/>
      <c r="G2013" s="81"/>
      <c r="H2013" s="80"/>
      <c r="I2013" s="80"/>
      <c r="J2013" s="80"/>
      <c r="K2013" s="81"/>
      <c r="L2013" s="80"/>
      <c r="M2013" s="80"/>
      <c r="N2013" s="80"/>
      <c r="O2013" s="80"/>
      <c r="P2013" s="80"/>
      <c r="Q2013" s="79"/>
      <c r="R2013" s="79"/>
      <c r="S2013" s="80"/>
      <c r="T2013" s="80"/>
    </row>
    <row r="2014" spans="3:20" ht="22.5" customHeight="1" x14ac:dyDescent="0.25">
      <c r="C2014" s="79"/>
      <c r="D2014" s="80"/>
      <c r="E2014" s="80"/>
      <c r="F2014" s="80"/>
      <c r="G2014" s="81"/>
      <c r="H2014" s="80"/>
      <c r="I2014" s="80"/>
      <c r="J2014" s="80"/>
      <c r="K2014" s="81"/>
      <c r="L2014" s="80"/>
      <c r="M2014" s="80"/>
      <c r="N2014" s="80"/>
      <c r="O2014" s="80"/>
      <c r="P2014" s="80"/>
      <c r="Q2014" s="79"/>
      <c r="R2014" s="79"/>
      <c r="S2014" s="80"/>
      <c r="T2014" s="80"/>
    </row>
    <row r="2015" spans="3:20" ht="22.5" customHeight="1" x14ac:dyDescent="0.25">
      <c r="C2015" s="79"/>
      <c r="D2015" s="80"/>
      <c r="E2015" s="80"/>
      <c r="F2015" s="80"/>
      <c r="G2015" s="81"/>
      <c r="H2015" s="80"/>
      <c r="I2015" s="80"/>
      <c r="J2015" s="80"/>
      <c r="K2015" s="81"/>
      <c r="L2015" s="80"/>
      <c r="M2015" s="80"/>
      <c r="N2015" s="80"/>
      <c r="O2015" s="80"/>
      <c r="P2015" s="80"/>
      <c r="Q2015" s="79"/>
      <c r="R2015" s="79"/>
      <c r="S2015" s="80"/>
      <c r="T2015" s="80"/>
    </row>
    <row r="2016" spans="3:20" ht="22.5" customHeight="1" x14ac:dyDescent="0.25">
      <c r="C2016" s="79"/>
      <c r="D2016" s="80"/>
      <c r="E2016" s="80"/>
      <c r="F2016" s="80"/>
      <c r="G2016" s="81"/>
      <c r="H2016" s="80"/>
      <c r="I2016" s="80"/>
      <c r="J2016" s="80"/>
      <c r="K2016" s="81"/>
      <c r="L2016" s="80"/>
      <c r="M2016" s="80"/>
      <c r="N2016" s="80"/>
      <c r="O2016" s="80"/>
      <c r="P2016" s="80"/>
      <c r="Q2016" s="79"/>
      <c r="R2016" s="79"/>
      <c r="S2016" s="80"/>
      <c r="T2016" s="80"/>
    </row>
    <row r="2017" spans="3:20" ht="22.5" customHeight="1" x14ac:dyDescent="0.25">
      <c r="C2017" s="79"/>
      <c r="D2017" s="80"/>
      <c r="E2017" s="80"/>
      <c r="F2017" s="80"/>
      <c r="G2017" s="81"/>
      <c r="H2017" s="80"/>
      <c r="I2017" s="80"/>
      <c r="J2017" s="80"/>
      <c r="K2017" s="81"/>
      <c r="L2017" s="80"/>
      <c r="M2017" s="80"/>
      <c r="N2017" s="80"/>
      <c r="O2017" s="80"/>
      <c r="P2017" s="80"/>
      <c r="Q2017" s="79"/>
      <c r="R2017" s="79"/>
      <c r="S2017" s="80"/>
      <c r="T2017" s="80"/>
    </row>
    <row r="2018" spans="3:20" ht="22.5" customHeight="1" x14ac:dyDescent="0.25">
      <c r="C2018" s="79"/>
      <c r="D2018" s="80"/>
      <c r="E2018" s="80"/>
      <c r="F2018" s="80"/>
      <c r="G2018" s="81"/>
      <c r="H2018" s="80"/>
      <c r="I2018" s="80"/>
      <c r="J2018" s="80"/>
      <c r="K2018" s="81"/>
      <c r="L2018" s="80"/>
      <c r="M2018" s="80"/>
      <c r="N2018" s="80"/>
      <c r="O2018" s="80"/>
      <c r="P2018" s="80"/>
      <c r="Q2018" s="79"/>
      <c r="R2018" s="79"/>
      <c r="S2018" s="80"/>
      <c r="T2018" s="80"/>
    </row>
    <row r="2019" spans="3:20" ht="22.5" customHeight="1" x14ac:dyDescent="0.25">
      <c r="C2019" s="79"/>
      <c r="D2019" s="80"/>
      <c r="E2019" s="80"/>
      <c r="F2019" s="80"/>
      <c r="G2019" s="81"/>
      <c r="H2019" s="80"/>
      <c r="I2019" s="80"/>
      <c r="J2019" s="80"/>
      <c r="K2019" s="81"/>
      <c r="L2019" s="80"/>
      <c r="M2019" s="80"/>
      <c r="N2019" s="80"/>
      <c r="O2019" s="80"/>
      <c r="P2019" s="80"/>
      <c r="Q2019" s="79"/>
      <c r="R2019" s="79"/>
      <c r="S2019" s="80"/>
      <c r="T2019" s="80"/>
    </row>
    <row r="2020" spans="3:20" ht="22.5" customHeight="1" x14ac:dyDescent="0.25">
      <c r="C2020" s="79"/>
      <c r="D2020" s="80"/>
      <c r="E2020" s="80"/>
      <c r="F2020" s="80"/>
      <c r="G2020" s="81"/>
      <c r="H2020" s="80"/>
      <c r="I2020" s="80"/>
      <c r="J2020" s="80"/>
      <c r="K2020" s="81"/>
      <c r="L2020" s="80"/>
      <c r="M2020" s="80"/>
      <c r="N2020" s="80"/>
      <c r="O2020" s="80"/>
      <c r="P2020" s="80"/>
      <c r="Q2020" s="79"/>
      <c r="R2020" s="79"/>
      <c r="S2020" s="80"/>
      <c r="T2020" s="80"/>
    </row>
    <row r="2021" spans="3:20" ht="22.5" customHeight="1" x14ac:dyDescent="0.25">
      <c r="C2021" s="79"/>
      <c r="D2021" s="80"/>
      <c r="E2021" s="80"/>
      <c r="F2021" s="80"/>
      <c r="G2021" s="81"/>
      <c r="H2021" s="80"/>
      <c r="I2021" s="80"/>
      <c r="J2021" s="80"/>
      <c r="K2021" s="81"/>
      <c r="L2021" s="80"/>
      <c r="M2021" s="80"/>
      <c r="N2021" s="80"/>
      <c r="O2021" s="80"/>
      <c r="P2021" s="80"/>
      <c r="Q2021" s="79"/>
      <c r="R2021" s="79"/>
      <c r="S2021" s="80"/>
      <c r="T2021" s="80"/>
    </row>
    <row r="2022" spans="3:20" ht="22.5" customHeight="1" x14ac:dyDescent="0.25">
      <c r="C2022" s="79"/>
      <c r="D2022" s="80"/>
      <c r="E2022" s="80"/>
      <c r="F2022" s="80"/>
      <c r="G2022" s="81"/>
      <c r="H2022" s="80"/>
      <c r="I2022" s="80"/>
      <c r="J2022" s="80"/>
      <c r="K2022" s="81"/>
      <c r="L2022" s="80"/>
      <c r="M2022" s="80"/>
      <c r="N2022" s="80"/>
      <c r="O2022" s="80"/>
      <c r="P2022" s="80"/>
      <c r="Q2022" s="79"/>
      <c r="R2022" s="79"/>
      <c r="S2022" s="80"/>
      <c r="T2022" s="80"/>
    </row>
    <row r="2023" spans="3:20" ht="22.5" customHeight="1" x14ac:dyDescent="0.25">
      <c r="C2023" s="79"/>
      <c r="D2023" s="80"/>
      <c r="E2023" s="80"/>
      <c r="F2023" s="80"/>
      <c r="G2023" s="81"/>
      <c r="H2023" s="80"/>
      <c r="I2023" s="80"/>
      <c r="J2023" s="80"/>
      <c r="K2023" s="81"/>
      <c r="L2023" s="80"/>
      <c r="M2023" s="80"/>
      <c r="N2023" s="80"/>
      <c r="O2023" s="80"/>
      <c r="P2023" s="80"/>
      <c r="Q2023" s="79"/>
      <c r="R2023" s="79"/>
      <c r="S2023" s="80"/>
      <c r="T2023" s="80"/>
    </row>
    <row r="2024" spans="3:20" ht="22.5" customHeight="1" x14ac:dyDescent="0.25">
      <c r="C2024" s="79"/>
      <c r="D2024" s="80"/>
      <c r="E2024" s="80"/>
      <c r="F2024" s="80"/>
      <c r="G2024" s="81"/>
      <c r="H2024" s="80"/>
      <c r="I2024" s="80"/>
      <c r="J2024" s="80"/>
      <c r="K2024" s="81"/>
      <c r="L2024" s="80"/>
      <c r="M2024" s="80"/>
      <c r="N2024" s="80"/>
      <c r="O2024" s="80"/>
      <c r="P2024" s="80"/>
      <c r="Q2024" s="79"/>
      <c r="R2024" s="79"/>
      <c r="S2024" s="80"/>
      <c r="T2024" s="80"/>
    </row>
    <row r="2025" spans="3:20" ht="22.5" customHeight="1" x14ac:dyDescent="0.25">
      <c r="C2025" s="79"/>
      <c r="D2025" s="80"/>
      <c r="E2025" s="80"/>
      <c r="F2025" s="80"/>
      <c r="G2025" s="81"/>
      <c r="H2025" s="80"/>
      <c r="I2025" s="80"/>
      <c r="J2025" s="80"/>
      <c r="K2025" s="81"/>
      <c r="L2025" s="80"/>
      <c r="M2025" s="80"/>
      <c r="N2025" s="80"/>
      <c r="O2025" s="80"/>
      <c r="P2025" s="80"/>
      <c r="Q2025" s="79"/>
      <c r="R2025" s="79"/>
      <c r="S2025" s="80"/>
      <c r="T2025" s="80"/>
    </row>
    <row r="2026" spans="3:20" ht="22.5" customHeight="1" x14ac:dyDescent="0.25">
      <c r="C2026" s="79"/>
      <c r="D2026" s="80"/>
      <c r="E2026" s="80"/>
      <c r="F2026" s="80"/>
      <c r="G2026" s="81"/>
      <c r="H2026" s="80"/>
      <c r="I2026" s="80"/>
      <c r="J2026" s="80"/>
      <c r="K2026" s="81"/>
      <c r="L2026" s="80"/>
      <c r="M2026" s="80"/>
      <c r="N2026" s="80"/>
      <c r="O2026" s="80"/>
      <c r="P2026" s="80"/>
      <c r="Q2026" s="79"/>
      <c r="R2026" s="79"/>
      <c r="S2026" s="80"/>
      <c r="T2026" s="80"/>
    </row>
    <row r="2027" spans="3:20" ht="22.5" customHeight="1" x14ac:dyDescent="0.25">
      <c r="C2027" s="79"/>
      <c r="D2027" s="80"/>
      <c r="E2027" s="80"/>
      <c r="F2027" s="80"/>
      <c r="G2027" s="81"/>
      <c r="H2027" s="80"/>
      <c r="I2027" s="80"/>
      <c r="J2027" s="80"/>
      <c r="K2027" s="81"/>
      <c r="L2027" s="80"/>
      <c r="M2027" s="80"/>
      <c r="N2027" s="80"/>
      <c r="O2027" s="80"/>
      <c r="P2027" s="80"/>
      <c r="Q2027" s="79"/>
      <c r="R2027" s="79"/>
      <c r="S2027" s="80"/>
      <c r="T2027" s="80"/>
    </row>
    <row r="2028" spans="3:20" ht="22.5" customHeight="1" x14ac:dyDescent="0.25">
      <c r="C2028" s="79"/>
      <c r="D2028" s="80"/>
      <c r="E2028" s="80"/>
      <c r="F2028" s="80"/>
      <c r="G2028" s="81"/>
      <c r="H2028" s="80"/>
      <c r="I2028" s="80"/>
      <c r="J2028" s="80"/>
      <c r="K2028" s="81"/>
      <c r="L2028" s="80"/>
      <c r="M2028" s="80"/>
      <c r="N2028" s="80"/>
      <c r="O2028" s="80"/>
      <c r="P2028" s="80"/>
      <c r="Q2028" s="79"/>
      <c r="R2028" s="79"/>
      <c r="S2028" s="80"/>
      <c r="T2028" s="80"/>
    </row>
    <row r="2029" spans="3:20" ht="22.5" customHeight="1" x14ac:dyDescent="0.25">
      <c r="C2029" s="79"/>
      <c r="D2029" s="80"/>
      <c r="E2029" s="80"/>
      <c r="F2029" s="80"/>
      <c r="G2029" s="81"/>
      <c r="H2029" s="80"/>
      <c r="I2029" s="80"/>
      <c r="J2029" s="80"/>
      <c r="K2029" s="81"/>
      <c r="L2029" s="80"/>
      <c r="M2029" s="80"/>
      <c r="N2029" s="80"/>
      <c r="O2029" s="80"/>
      <c r="P2029" s="80"/>
      <c r="Q2029" s="79"/>
      <c r="R2029" s="79"/>
      <c r="S2029" s="80"/>
      <c r="T2029" s="80"/>
    </row>
    <row r="2030" spans="3:20" ht="22.5" customHeight="1" x14ac:dyDescent="0.25">
      <c r="C2030" s="79"/>
      <c r="D2030" s="80"/>
      <c r="E2030" s="80"/>
      <c r="F2030" s="80"/>
      <c r="G2030" s="81"/>
      <c r="H2030" s="80"/>
      <c r="I2030" s="80"/>
      <c r="J2030" s="80"/>
      <c r="K2030" s="81"/>
      <c r="L2030" s="80"/>
      <c r="M2030" s="80"/>
      <c r="N2030" s="80"/>
      <c r="O2030" s="80"/>
      <c r="P2030" s="80"/>
      <c r="Q2030" s="79"/>
      <c r="R2030" s="79"/>
      <c r="S2030" s="80"/>
      <c r="T2030" s="80"/>
    </row>
    <row r="2031" spans="3:20" ht="22.5" customHeight="1" x14ac:dyDescent="0.25">
      <c r="C2031" s="79"/>
      <c r="D2031" s="80"/>
      <c r="E2031" s="80"/>
      <c r="F2031" s="80"/>
      <c r="G2031" s="81"/>
      <c r="H2031" s="80"/>
      <c r="I2031" s="80"/>
      <c r="J2031" s="80"/>
      <c r="K2031" s="81"/>
      <c r="L2031" s="80"/>
      <c r="M2031" s="80"/>
      <c r="N2031" s="80"/>
      <c r="O2031" s="80"/>
      <c r="P2031" s="80"/>
      <c r="Q2031" s="79"/>
      <c r="R2031" s="79"/>
      <c r="S2031" s="80"/>
      <c r="T2031" s="80"/>
    </row>
    <row r="2032" spans="3:20" ht="22.5" customHeight="1" x14ac:dyDescent="0.25">
      <c r="C2032" s="79"/>
      <c r="D2032" s="80"/>
      <c r="E2032" s="80"/>
      <c r="F2032" s="80"/>
      <c r="G2032" s="81"/>
      <c r="H2032" s="80"/>
      <c r="I2032" s="80"/>
      <c r="J2032" s="80"/>
      <c r="K2032" s="81"/>
      <c r="L2032" s="80"/>
      <c r="M2032" s="80"/>
      <c r="N2032" s="80"/>
      <c r="O2032" s="80"/>
      <c r="P2032" s="80"/>
      <c r="Q2032" s="79"/>
      <c r="R2032" s="79"/>
      <c r="S2032" s="80"/>
      <c r="T2032" s="80"/>
    </row>
    <row r="2033" spans="3:20" ht="22.5" customHeight="1" x14ac:dyDescent="0.25">
      <c r="C2033" s="79"/>
      <c r="D2033" s="80"/>
      <c r="E2033" s="80"/>
      <c r="F2033" s="80"/>
      <c r="G2033" s="81"/>
      <c r="H2033" s="80"/>
      <c r="I2033" s="80"/>
      <c r="J2033" s="80"/>
      <c r="K2033" s="81"/>
      <c r="L2033" s="80"/>
      <c r="M2033" s="80"/>
      <c r="N2033" s="80"/>
      <c r="O2033" s="80"/>
      <c r="P2033" s="80"/>
      <c r="Q2033" s="79"/>
      <c r="R2033" s="79"/>
      <c r="S2033" s="80"/>
      <c r="T2033" s="80"/>
    </row>
    <row r="2034" spans="3:20" ht="22.5" customHeight="1" x14ac:dyDescent="0.25">
      <c r="C2034" s="79"/>
      <c r="D2034" s="80"/>
      <c r="E2034" s="80"/>
      <c r="F2034" s="80"/>
      <c r="G2034" s="81"/>
      <c r="H2034" s="80"/>
      <c r="I2034" s="80"/>
      <c r="J2034" s="80"/>
      <c r="K2034" s="81"/>
      <c r="L2034" s="80"/>
      <c r="M2034" s="80"/>
      <c r="N2034" s="80"/>
      <c r="O2034" s="80"/>
      <c r="P2034" s="80"/>
      <c r="Q2034" s="79"/>
      <c r="R2034" s="79"/>
      <c r="S2034" s="80"/>
      <c r="T2034" s="80"/>
    </row>
    <row r="2035" spans="3:20" ht="22.5" customHeight="1" x14ac:dyDescent="0.25">
      <c r="C2035" s="79"/>
      <c r="D2035" s="80"/>
      <c r="E2035" s="80"/>
      <c r="F2035" s="80"/>
      <c r="G2035" s="81"/>
      <c r="H2035" s="80"/>
      <c r="I2035" s="80"/>
      <c r="J2035" s="80"/>
      <c r="K2035" s="81"/>
      <c r="L2035" s="80"/>
      <c r="M2035" s="80"/>
      <c r="N2035" s="80"/>
      <c r="O2035" s="80"/>
      <c r="P2035" s="80"/>
      <c r="Q2035" s="79"/>
      <c r="R2035" s="79"/>
      <c r="S2035" s="80"/>
      <c r="T2035" s="80"/>
    </row>
    <row r="2036" spans="3:20" ht="22.5" customHeight="1" x14ac:dyDescent="0.25">
      <c r="C2036" s="79"/>
      <c r="D2036" s="80"/>
      <c r="E2036" s="80"/>
      <c r="F2036" s="80"/>
      <c r="G2036" s="81"/>
      <c r="H2036" s="80"/>
      <c r="I2036" s="80"/>
      <c r="J2036" s="80"/>
      <c r="K2036" s="81"/>
      <c r="L2036" s="80"/>
      <c r="M2036" s="80"/>
      <c r="N2036" s="80"/>
      <c r="O2036" s="80"/>
      <c r="P2036" s="80"/>
      <c r="Q2036" s="79"/>
      <c r="R2036" s="79"/>
      <c r="S2036" s="80"/>
      <c r="T2036" s="80"/>
    </row>
    <row r="2037" spans="3:20" ht="22.5" customHeight="1" x14ac:dyDescent="0.25">
      <c r="C2037" s="79"/>
      <c r="D2037" s="80"/>
      <c r="E2037" s="80"/>
      <c r="F2037" s="80"/>
      <c r="G2037" s="81"/>
      <c r="H2037" s="80"/>
      <c r="I2037" s="80"/>
      <c r="J2037" s="80"/>
      <c r="K2037" s="81"/>
      <c r="L2037" s="80"/>
      <c r="M2037" s="80"/>
      <c r="N2037" s="80"/>
      <c r="O2037" s="80"/>
      <c r="P2037" s="80"/>
      <c r="Q2037" s="79"/>
      <c r="R2037" s="79"/>
      <c r="S2037" s="80"/>
      <c r="T2037" s="80"/>
    </row>
    <row r="2038" spans="3:20" ht="22.5" customHeight="1" x14ac:dyDescent="0.25">
      <c r="C2038" s="79"/>
      <c r="D2038" s="80"/>
      <c r="E2038" s="80"/>
      <c r="F2038" s="80"/>
      <c r="G2038" s="81"/>
      <c r="H2038" s="80"/>
      <c r="I2038" s="80"/>
      <c r="J2038" s="80"/>
      <c r="K2038" s="81"/>
      <c r="L2038" s="80"/>
      <c r="M2038" s="80"/>
      <c r="N2038" s="80"/>
      <c r="O2038" s="80"/>
      <c r="P2038" s="80"/>
      <c r="Q2038" s="79"/>
      <c r="R2038" s="79"/>
      <c r="S2038" s="80"/>
      <c r="T2038" s="80"/>
    </row>
    <row r="2039" spans="3:20" ht="22.5" customHeight="1" x14ac:dyDescent="0.25">
      <c r="C2039" s="79"/>
      <c r="D2039" s="80"/>
      <c r="E2039" s="80"/>
      <c r="F2039" s="80"/>
      <c r="G2039" s="81"/>
      <c r="H2039" s="80"/>
      <c r="I2039" s="80"/>
      <c r="J2039" s="80"/>
      <c r="K2039" s="81"/>
      <c r="L2039" s="80"/>
      <c r="M2039" s="80"/>
      <c r="N2039" s="80"/>
      <c r="O2039" s="80"/>
      <c r="P2039" s="80"/>
      <c r="Q2039" s="79"/>
      <c r="R2039" s="79"/>
      <c r="S2039" s="80"/>
      <c r="T2039" s="80"/>
    </row>
    <row r="2040" spans="3:20" ht="22.5" customHeight="1" x14ac:dyDescent="0.25">
      <c r="C2040" s="79"/>
      <c r="D2040" s="80"/>
      <c r="E2040" s="80"/>
      <c r="F2040" s="80"/>
      <c r="G2040" s="81"/>
      <c r="H2040" s="80"/>
      <c r="I2040" s="80"/>
      <c r="J2040" s="80"/>
      <c r="K2040" s="81"/>
      <c r="L2040" s="80"/>
      <c r="M2040" s="80"/>
      <c r="N2040" s="80"/>
      <c r="O2040" s="80"/>
      <c r="P2040" s="80"/>
      <c r="Q2040" s="79"/>
      <c r="R2040" s="79"/>
      <c r="S2040" s="80"/>
      <c r="T2040" s="80"/>
    </row>
    <row r="2041" spans="3:20" ht="22.5" customHeight="1" x14ac:dyDescent="0.25">
      <c r="C2041" s="79"/>
      <c r="D2041" s="80"/>
      <c r="E2041" s="80"/>
      <c r="F2041" s="80"/>
      <c r="G2041" s="81"/>
      <c r="H2041" s="80"/>
      <c r="I2041" s="80"/>
      <c r="J2041" s="80"/>
      <c r="K2041" s="81"/>
      <c r="L2041" s="80"/>
      <c r="M2041" s="80"/>
      <c r="N2041" s="80"/>
      <c r="O2041" s="80"/>
      <c r="P2041" s="80"/>
      <c r="Q2041" s="79"/>
      <c r="R2041" s="79"/>
      <c r="S2041" s="80"/>
      <c r="T2041" s="80"/>
    </row>
    <row r="2042" spans="3:20" ht="22.5" customHeight="1" x14ac:dyDescent="0.25">
      <c r="C2042" s="79"/>
      <c r="D2042" s="80"/>
      <c r="E2042" s="80"/>
      <c r="F2042" s="80"/>
      <c r="G2042" s="81"/>
      <c r="H2042" s="80"/>
      <c r="I2042" s="80"/>
      <c r="J2042" s="80"/>
      <c r="K2042" s="81"/>
      <c r="L2042" s="80"/>
      <c r="M2042" s="80"/>
      <c r="N2042" s="80"/>
      <c r="O2042" s="80"/>
      <c r="P2042" s="80"/>
      <c r="Q2042" s="79"/>
      <c r="R2042" s="79"/>
      <c r="S2042" s="80"/>
      <c r="T2042" s="80"/>
    </row>
    <row r="2043" spans="3:20" ht="22.5" customHeight="1" x14ac:dyDescent="0.25">
      <c r="C2043" s="79"/>
      <c r="D2043" s="80"/>
      <c r="E2043" s="80"/>
      <c r="F2043" s="80"/>
      <c r="G2043" s="81"/>
      <c r="H2043" s="80"/>
      <c r="I2043" s="80"/>
      <c r="J2043" s="80"/>
      <c r="K2043" s="81"/>
      <c r="L2043" s="80"/>
      <c r="M2043" s="80"/>
      <c r="N2043" s="80"/>
      <c r="O2043" s="80"/>
      <c r="P2043" s="80"/>
      <c r="Q2043" s="79"/>
      <c r="R2043" s="79"/>
      <c r="S2043" s="80"/>
      <c r="T2043" s="80"/>
    </row>
    <row r="2044" spans="3:20" ht="22.5" customHeight="1" x14ac:dyDescent="0.25">
      <c r="C2044" s="79"/>
      <c r="D2044" s="80"/>
      <c r="E2044" s="80"/>
      <c r="F2044" s="80"/>
      <c r="G2044" s="81"/>
      <c r="H2044" s="80"/>
      <c r="I2044" s="80"/>
      <c r="J2044" s="80"/>
      <c r="K2044" s="81"/>
      <c r="L2044" s="80"/>
      <c r="M2044" s="80"/>
      <c r="N2044" s="80"/>
      <c r="O2044" s="80"/>
      <c r="P2044" s="80"/>
      <c r="Q2044" s="79"/>
      <c r="R2044" s="79"/>
      <c r="S2044" s="80"/>
      <c r="T2044" s="80"/>
    </row>
    <row r="2045" spans="3:20" ht="22.5" customHeight="1" x14ac:dyDescent="0.25">
      <c r="C2045" s="79"/>
      <c r="D2045" s="80"/>
      <c r="E2045" s="80"/>
      <c r="F2045" s="80"/>
      <c r="G2045" s="81"/>
      <c r="H2045" s="80"/>
      <c r="I2045" s="80"/>
      <c r="J2045" s="80"/>
      <c r="K2045" s="81"/>
      <c r="L2045" s="80"/>
      <c r="M2045" s="80"/>
      <c r="N2045" s="80"/>
      <c r="O2045" s="80"/>
      <c r="P2045" s="80"/>
      <c r="Q2045" s="79"/>
      <c r="R2045" s="79"/>
      <c r="S2045" s="80"/>
      <c r="T2045" s="80"/>
    </row>
    <row r="2046" spans="3:20" ht="22.5" customHeight="1" x14ac:dyDescent="0.25">
      <c r="C2046" s="79"/>
      <c r="D2046" s="80"/>
      <c r="E2046" s="80"/>
      <c r="F2046" s="80"/>
      <c r="G2046" s="81"/>
      <c r="H2046" s="80"/>
      <c r="I2046" s="80"/>
      <c r="J2046" s="80"/>
      <c r="K2046" s="81"/>
      <c r="L2046" s="80"/>
      <c r="M2046" s="80"/>
      <c r="N2046" s="80"/>
      <c r="O2046" s="80"/>
      <c r="P2046" s="80"/>
      <c r="Q2046" s="79"/>
      <c r="R2046" s="79"/>
      <c r="S2046" s="80"/>
      <c r="T2046" s="80"/>
    </row>
    <row r="2047" spans="3:20" ht="22.5" customHeight="1" x14ac:dyDescent="0.25">
      <c r="C2047" s="79"/>
      <c r="D2047" s="80"/>
      <c r="E2047" s="80"/>
      <c r="F2047" s="80"/>
      <c r="G2047" s="81"/>
      <c r="H2047" s="80"/>
      <c r="I2047" s="80"/>
      <c r="J2047" s="80"/>
      <c r="K2047" s="81"/>
      <c r="L2047" s="80"/>
      <c r="M2047" s="80"/>
      <c r="N2047" s="80"/>
      <c r="O2047" s="80"/>
      <c r="P2047" s="80"/>
      <c r="Q2047" s="79"/>
      <c r="R2047" s="79"/>
      <c r="S2047" s="80"/>
      <c r="T2047" s="80"/>
    </row>
    <row r="2048" spans="3:20" ht="22.5" customHeight="1" x14ac:dyDescent="0.25">
      <c r="C2048" s="79"/>
      <c r="D2048" s="80"/>
      <c r="E2048" s="80"/>
      <c r="F2048" s="80"/>
      <c r="G2048" s="81"/>
      <c r="H2048" s="80"/>
      <c r="I2048" s="80"/>
      <c r="J2048" s="80"/>
      <c r="K2048" s="81"/>
      <c r="L2048" s="80"/>
      <c r="M2048" s="80"/>
      <c r="N2048" s="80"/>
      <c r="O2048" s="80"/>
      <c r="P2048" s="80"/>
      <c r="Q2048" s="79"/>
      <c r="R2048" s="79"/>
      <c r="S2048" s="80"/>
      <c r="T2048" s="80"/>
    </row>
    <row r="2049" spans="3:20" ht="22.5" customHeight="1" x14ac:dyDescent="0.25">
      <c r="C2049" s="79"/>
      <c r="D2049" s="80"/>
      <c r="E2049" s="80"/>
      <c r="F2049" s="80"/>
      <c r="G2049" s="81"/>
      <c r="H2049" s="80"/>
      <c r="I2049" s="80"/>
      <c r="J2049" s="80"/>
      <c r="K2049" s="81"/>
      <c r="L2049" s="80"/>
      <c r="M2049" s="80"/>
      <c r="N2049" s="80"/>
      <c r="O2049" s="80"/>
      <c r="P2049" s="80"/>
      <c r="Q2049" s="79"/>
      <c r="R2049" s="79"/>
      <c r="S2049" s="80"/>
      <c r="T2049" s="80"/>
    </row>
    <row r="2050" spans="3:20" ht="22.5" customHeight="1" x14ac:dyDescent="0.25">
      <c r="C2050" s="79"/>
      <c r="D2050" s="80"/>
      <c r="E2050" s="80"/>
      <c r="F2050" s="80"/>
      <c r="G2050" s="81"/>
      <c r="H2050" s="80"/>
      <c r="I2050" s="80"/>
      <c r="J2050" s="80"/>
      <c r="K2050" s="81"/>
      <c r="L2050" s="80"/>
      <c r="M2050" s="80"/>
      <c r="N2050" s="80"/>
      <c r="O2050" s="80"/>
      <c r="P2050" s="80"/>
      <c r="Q2050" s="79"/>
      <c r="R2050" s="79"/>
      <c r="S2050" s="80"/>
      <c r="T2050" s="80"/>
    </row>
    <row r="2051" spans="3:20" ht="22.5" customHeight="1" x14ac:dyDescent="0.25">
      <c r="C2051" s="79"/>
      <c r="D2051" s="80"/>
      <c r="E2051" s="80"/>
      <c r="F2051" s="80"/>
      <c r="G2051" s="81"/>
      <c r="H2051" s="80"/>
      <c r="I2051" s="80"/>
      <c r="J2051" s="80"/>
      <c r="K2051" s="81"/>
      <c r="L2051" s="80"/>
      <c r="M2051" s="80"/>
      <c r="N2051" s="80"/>
      <c r="O2051" s="80"/>
      <c r="P2051" s="80"/>
      <c r="Q2051" s="79"/>
      <c r="R2051" s="79"/>
      <c r="S2051" s="80"/>
      <c r="T2051" s="80"/>
    </row>
    <row r="2052" spans="3:20" ht="22.5" customHeight="1" x14ac:dyDescent="0.25">
      <c r="C2052" s="79"/>
      <c r="D2052" s="80"/>
      <c r="E2052" s="80"/>
      <c r="F2052" s="80"/>
      <c r="G2052" s="81"/>
      <c r="H2052" s="80"/>
      <c r="I2052" s="80"/>
      <c r="J2052" s="80"/>
      <c r="K2052" s="81"/>
      <c r="L2052" s="80"/>
      <c r="M2052" s="80"/>
      <c r="N2052" s="80"/>
      <c r="O2052" s="80"/>
      <c r="P2052" s="80"/>
      <c r="Q2052" s="79"/>
      <c r="R2052" s="79"/>
      <c r="S2052" s="80"/>
      <c r="T2052" s="80"/>
    </row>
    <row r="2053" spans="3:20" ht="22.5" customHeight="1" x14ac:dyDescent="0.25">
      <c r="C2053" s="79"/>
      <c r="D2053" s="80"/>
      <c r="E2053" s="80"/>
      <c r="F2053" s="80"/>
      <c r="G2053" s="81"/>
      <c r="H2053" s="80"/>
      <c r="I2053" s="80"/>
      <c r="J2053" s="80"/>
      <c r="K2053" s="81"/>
      <c r="L2053" s="80"/>
      <c r="M2053" s="80"/>
      <c r="N2053" s="80"/>
      <c r="O2053" s="80"/>
      <c r="P2053" s="80"/>
      <c r="Q2053" s="79"/>
      <c r="R2053" s="79"/>
      <c r="S2053" s="80"/>
      <c r="T2053" s="80"/>
    </row>
    <row r="2054" spans="3:20" ht="22.5" customHeight="1" x14ac:dyDescent="0.25">
      <c r="C2054" s="79"/>
      <c r="D2054" s="80"/>
      <c r="E2054" s="80"/>
      <c r="F2054" s="80"/>
      <c r="G2054" s="81"/>
      <c r="H2054" s="80"/>
      <c r="I2054" s="80"/>
      <c r="J2054" s="80"/>
      <c r="K2054" s="81"/>
      <c r="L2054" s="80"/>
      <c r="M2054" s="80"/>
      <c r="N2054" s="80"/>
      <c r="O2054" s="80"/>
      <c r="P2054" s="80"/>
      <c r="Q2054" s="79"/>
      <c r="R2054" s="79"/>
      <c r="S2054" s="80"/>
      <c r="T2054" s="80"/>
    </row>
    <row r="2055" spans="3:20" ht="22.5" customHeight="1" x14ac:dyDescent="0.25">
      <c r="C2055" s="79"/>
      <c r="D2055" s="80"/>
      <c r="E2055" s="80"/>
      <c r="F2055" s="80"/>
      <c r="G2055" s="81"/>
      <c r="H2055" s="80"/>
      <c r="I2055" s="80"/>
      <c r="J2055" s="80"/>
      <c r="K2055" s="81"/>
      <c r="L2055" s="80"/>
      <c r="M2055" s="80"/>
      <c r="N2055" s="80"/>
      <c r="O2055" s="80"/>
      <c r="P2055" s="80"/>
      <c r="Q2055" s="79"/>
      <c r="R2055" s="79"/>
      <c r="S2055" s="80"/>
      <c r="T2055" s="80"/>
    </row>
    <row r="2056" spans="3:20" ht="22.5" customHeight="1" x14ac:dyDescent="0.25">
      <c r="C2056" s="79"/>
      <c r="D2056" s="80"/>
      <c r="E2056" s="80"/>
      <c r="F2056" s="80"/>
      <c r="G2056" s="81"/>
      <c r="H2056" s="80"/>
      <c r="I2056" s="80"/>
      <c r="J2056" s="80"/>
      <c r="K2056" s="81"/>
      <c r="L2056" s="80"/>
      <c r="M2056" s="80"/>
      <c r="N2056" s="80"/>
      <c r="O2056" s="80"/>
      <c r="P2056" s="80"/>
      <c r="Q2056" s="79"/>
      <c r="R2056" s="79"/>
      <c r="S2056" s="80"/>
      <c r="T2056" s="80"/>
    </row>
    <row r="2057" spans="3:20" ht="22.5" customHeight="1" x14ac:dyDescent="0.25">
      <c r="C2057" s="79"/>
      <c r="D2057" s="80"/>
      <c r="E2057" s="80"/>
      <c r="F2057" s="80"/>
      <c r="G2057" s="81"/>
      <c r="H2057" s="80"/>
      <c r="I2057" s="80"/>
      <c r="J2057" s="80"/>
      <c r="K2057" s="81"/>
      <c r="L2057" s="80"/>
      <c r="M2057" s="80"/>
      <c r="N2057" s="80"/>
      <c r="O2057" s="80"/>
      <c r="P2057" s="80"/>
      <c r="Q2057" s="79"/>
      <c r="R2057" s="79"/>
      <c r="S2057" s="80"/>
      <c r="T2057" s="80"/>
    </row>
    <row r="2058" spans="3:20" ht="22.5" customHeight="1" x14ac:dyDescent="0.25">
      <c r="C2058" s="79"/>
      <c r="D2058" s="80"/>
      <c r="E2058" s="80"/>
      <c r="F2058" s="80"/>
      <c r="G2058" s="81"/>
      <c r="H2058" s="80"/>
      <c r="I2058" s="80"/>
      <c r="J2058" s="80"/>
      <c r="K2058" s="81"/>
      <c r="L2058" s="80"/>
      <c r="M2058" s="80"/>
      <c r="N2058" s="80"/>
      <c r="O2058" s="80"/>
      <c r="P2058" s="80"/>
      <c r="Q2058" s="79"/>
      <c r="R2058" s="79"/>
      <c r="S2058" s="80"/>
      <c r="T2058" s="80"/>
    </row>
    <row r="2059" spans="3:20" ht="22.5" customHeight="1" x14ac:dyDescent="0.25">
      <c r="C2059" s="79"/>
      <c r="D2059" s="80"/>
      <c r="E2059" s="80"/>
      <c r="F2059" s="80"/>
      <c r="G2059" s="81"/>
      <c r="H2059" s="80"/>
      <c r="I2059" s="80"/>
      <c r="J2059" s="80"/>
      <c r="K2059" s="81"/>
      <c r="L2059" s="80"/>
      <c r="M2059" s="80"/>
      <c r="N2059" s="80"/>
      <c r="O2059" s="80"/>
      <c r="P2059" s="80"/>
      <c r="Q2059" s="79"/>
      <c r="R2059" s="79"/>
      <c r="S2059" s="80"/>
      <c r="T2059" s="80"/>
    </row>
    <row r="2060" spans="3:20" ht="22.5" customHeight="1" x14ac:dyDescent="0.25">
      <c r="C2060" s="79"/>
      <c r="D2060" s="80"/>
      <c r="E2060" s="80"/>
      <c r="F2060" s="80"/>
      <c r="G2060" s="81"/>
      <c r="H2060" s="80"/>
      <c r="I2060" s="80"/>
      <c r="J2060" s="80"/>
      <c r="K2060" s="81"/>
      <c r="L2060" s="80"/>
      <c r="M2060" s="80"/>
      <c r="N2060" s="80"/>
      <c r="O2060" s="80"/>
      <c r="P2060" s="80"/>
      <c r="Q2060" s="79"/>
      <c r="R2060" s="79"/>
      <c r="S2060" s="80"/>
      <c r="T2060" s="80"/>
    </row>
    <row r="2061" spans="3:20" ht="22.5" customHeight="1" x14ac:dyDescent="0.25">
      <c r="C2061" s="79"/>
      <c r="D2061" s="80"/>
      <c r="E2061" s="80"/>
      <c r="F2061" s="80"/>
      <c r="G2061" s="81"/>
      <c r="H2061" s="80"/>
      <c r="I2061" s="80"/>
      <c r="J2061" s="80"/>
      <c r="K2061" s="81"/>
      <c r="L2061" s="80"/>
      <c r="M2061" s="80"/>
      <c r="N2061" s="80"/>
      <c r="O2061" s="80"/>
      <c r="P2061" s="80"/>
      <c r="Q2061" s="79"/>
      <c r="R2061" s="79"/>
      <c r="S2061" s="80"/>
      <c r="T2061" s="80"/>
    </row>
    <row r="2062" spans="3:20" ht="22.5" customHeight="1" x14ac:dyDescent="0.25">
      <c r="C2062" s="79"/>
      <c r="D2062" s="80"/>
      <c r="E2062" s="80"/>
      <c r="F2062" s="80"/>
      <c r="G2062" s="81"/>
      <c r="H2062" s="80"/>
      <c r="I2062" s="80"/>
      <c r="J2062" s="80"/>
      <c r="K2062" s="81"/>
      <c r="L2062" s="80"/>
      <c r="M2062" s="80"/>
      <c r="N2062" s="80"/>
      <c r="O2062" s="80"/>
      <c r="P2062" s="80"/>
      <c r="Q2062" s="79"/>
      <c r="R2062" s="79"/>
      <c r="S2062" s="80"/>
      <c r="T2062" s="80"/>
    </row>
    <row r="2063" spans="3:20" ht="22.5" customHeight="1" x14ac:dyDescent="0.25">
      <c r="C2063" s="79"/>
      <c r="D2063" s="80"/>
      <c r="E2063" s="80"/>
      <c r="F2063" s="80"/>
      <c r="G2063" s="81"/>
      <c r="H2063" s="80"/>
      <c r="I2063" s="80"/>
      <c r="J2063" s="80"/>
      <c r="K2063" s="81"/>
      <c r="L2063" s="80"/>
      <c r="M2063" s="80"/>
      <c r="N2063" s="80"/>
      <c r="O2063" s="80"/>
      <c r="P2063" s="80"/>
      <c r="Q2063" s="79"/>
      <c r="R2063" s="79"/>
      <c r="S2063" s="80"/>
      <c r="T2063" s="80"/>
    </row>
    <row r="2064" spans="3:20" ht="22.5" customHeight="1" x14ac:dyDescent="0.25">
      <c r="C2064" s="79"/>
      <c r="D2064" s="80"/>
      <c r="E2064" s="80"/>
      <c r="F2064" s="80"/>
      <c r="G2064" s="81"/>
      <c r="H2064" s="80"/>
      <c r="I2064" s="80"/>
      <c r="J2064" s="80"/>
      <c r="K2064" s="81"/>
      <c r="L2064" s="80"/>
      <c r="M2064" s="80"/>
      <c r="N2064" s="80"/>
      <c r="O2064" s="80"/>
      <c r="P2064" s="80"/>
      <c r="Q2064" s="79"/>
      <c r="R2064" s="79"/>
      <c r="S2064" s="80"/>
      <c r="T2064" s="80"/>
    </row>
    <row r="2065" spans="3:20" ht="22.5" customHeight="1" x14ac:dyDescent="0.25">
      <c r="C2065" s="79"/>
      <c r="D2065" s="80"/>
      <c r="E2065" s="80"/>
      <c r="F2065" s="80"/>
      <c r="G2065" s="81"/>
      <c r="H2065" s="80"/>
      <c r="I2065" s="80"/>
      <c r="J2065" s="80"/>
      <c r="K2065" s="81"/>
      <c r="L2065" s="80"/>
      <c r="M2065" s="80"/>
      <c r="N2065" s="80"/>
      <c r="O2065" s="80"/>
      <c r="P2065" s="80"/>
      <c r="Q2065" s="79"/>
      <c r="R2065" s="79"/>
      <c r="S2065" s="80"/>
      <c r="T2065" s="80"/>
    </row>
    <row r="2066" spans="3:20" ht="22.5" customHeight="1" x14ac:dyDescent="0.25">
      <c r="C2066" s="79"/>
      <c r="D2066" s="80"/>
      <c r="E2066" s="80"/>
      <c r="F2066" s="80"/>
      <c r="G2066" s="81"/>
      <c r="H2066" s="80"/>
      <c r="I2066" s="80"/>
      <c r="J2066" s="80"/>
      <c r="K2066" s="81"/>
      <c r="L2066" s="80"/>
      <c r="M2066" s="80"/>
      <c r="N2066" s="80"/>
      <c r="O2066" s="80"/>
      <c r="P2066" s="80"/>
      <c r="Q2066" s="79"/>
      <c r="R2066" s="79"/>
      <c r="S2066" s="80"/>
      <c r="T2066" s="80"/>
    </row>
    <row r="2067" spans="3:20" ht="22.5" customHeight="1" x14ac:dyDescent="0.25">
      <c r="C2067" s="79"/>
      <c r="D2067" s="80"/>
      <c r="E2067" s="80"/>
      <c r="F2067" s="80"/>
      <c r="G2067" s="81"/>
      <c r="H2067" s="80"/>
      <c r="I2067" s="80"/>
      <c r="J2067" s="80"/>
      <c r="K2067" s="81"/>
      <c r="L2067" s="80"/>
      <c r="M2067" s="80"/>
      <c r="N2067" s="80"/>
      <c r="O2067" s="80"/>
      <c r="P2067" s="80"/>
      <c r="Q2067" s="79"/>
      <c r="R2067" s="79"/>
      <c r="S2067" s="80"/>
      <c r="T2067" s="80"/>
    </row>
    <row r="2068" spans="3:20" ht="22.5" customHeight="1" x14ac:dyDescent="0.25">
      <c r="C2068" s="79"/>
      <c r="D2068" s="80"/>
      <c r="E2068" s="80"/>
      <c r="F2068" s="80"/>
      <c r="G2068" s="81"/>
      <c r="H2068" s="80"/>
      <c r="I2068" s="80"/>
      <c r="J2068" s="80"/>
      <c r="K2068" s="81"/>
      <c r="L2068" s="80"/>
      <c r="M2068" s="80"/>
      <c r="N2068" s="80"/>
      <c r="O2068" s="80"/>
      <c r="P2068" s="80"/>
      <c r="Q2068" s="79"/>
      <c r="R2068" s="79"/>
      <c r="S2068" s="80"/>
      <c r="T2068" s="80"/>
    </row>
    <row r="2069" spans="3:20" ht="22.5" customHeight="1" x14ac:dyDescent="0.25">
      <c r="C2069" s="79"/>
      <c r="D2069" s="80"/>
      <c r="E2069" s="80"/>
      <c r="F2069" s="80"/>
      <c r="G2069" s="81"/>
      <c r="H2069" s="80"/>
      <c r="I2069" s="80"/>
      <c r="J2069" s="80"/>
      <c r="K2069" s="81"/>
      <c r="L2069" s="80"/>
      <c r="M2069" s="80"/>
      <c r="N2069" s="80"/>
      <c r="O2069" s="80"/>
      <c r="P2069" s="80"/>
      <c r="Q2069" s="79"/>
      <c r="R2069" s="79"/>
      <c r="S2069" s="80"/>
      <c r="T2069" s="80"/>
    </row>
    <row r="2070" spans="3:20" ht="22.5" customHeight="1" x14ac:dyDescent="0.25">
      <c r="C2070" s="79"/>
      <c r="D2070" s="80"/>
      <c r="E2070" s="80"/>
      <c r="F2070" s="80"/>
      <c r="G2070" s="81"/>
      <c r="H2070" s="80"/>
      <c r="I2070" s="80"/>
      <c r="J2070" s="80"/>
      <c r="K2070" s="81"/>
      <c r="L2070" s="80"/>
      <c r="M2070" s="80"/>
      <c r="N2070" s="80"/>
      <c r="O2070" s="80"/>
      <c r="P2070" s="80"/>
      <c r="Q2070" s="79"/>
      <c r="R2070" s="79"/>
      <c r="S2070" s="80"/>
      <c r="T2070" s="80"/>
    </row>
    <row r="2071" spans="3:20" ht="22.5" customHeight="1" x14ac:dyDescent="0.25">
      <c r="C2071" s="79"/>
      <c r="D2071" s="80"/>
      <c r="E2071" s="80"/>
      <c r="F2071" s="80"/>
      <c r="G2071" s="81"/>
      <c r="H2071" s="80"/>
      <c r="I2071" s="80"/>
      <c r="J2071" s="80"/>
      <c r="K2071" s="81"/>
      <c r="L2071" s="80"/>
      <c r="M2071" s="80"/>
      <c r="N2071" s="80"/>
      <c r="O2071" s="80"/>
      <c r="P2071" s="80"/>
      <c r="Q2071" s="79"/>
      <c r="R2071" s="79"/>
      <c r="S2071" s="80"/>
      <c r="T2071" s="80"/>
    </row>
    <row r="2072" spans="3:20" ht="22.5" customHeight="1" x14ac:dyDescent="0.25">
      <c r="C2072" s="79"/>
      <c r="D2072" s="80"/>
      <c r="E2072" s="80"/>
      <c r="F2072" s="80"/>
      <c r="G2072" s="81"/>
      <c r="H2072" s="80"/>
      <c r="I2072" s="80"/>
      <c r="J2072" s="80"/>
      <c r="K2072" s="81"/>
      <c r="L2072" s="80"/>
      <c r="M2072" s="80"/>
      <c r="N2072" s="80"/>
      <c r="O2072" s="80"/>
      <c r="P2072" s="80"/>
      <c r="Q2072" s="79"/>
      <c r="R2072" s="79"/>
      <c r="S2072" s="80"/>
      <c r="T2072" s="80"/>
    </row>
    <row r="2073" spans="3:20" ht="22.5" customHeight="1" x14ac:dyDescent="0.25">
      <c r="C2073" s="79"/>
      <c r="D2073" s="80"/>
      <c r="E2073" s="80"/>
      <c r="F2073" s="80"/>
      <c r="G2073" s="81"/>
      <c r="H2073" s="80"/>
      <c r="I2073" s="80"/>
      <c r="J2073" s="80"/>
      <c r="K2073" s="81"/>
      <c r="L2073" s="80"/>
      <c r="M2073" s="80"/>
      <c r="N2073" s="80"/>
      <c r="O2073" s="80"/>
      <c r="P2073" s="80"/>
      <c r="Q2073" s="79"/>
      <c r="R2073" s="79"/>
      <c r="S2073" s="80"/>
      <c r="T2073" s="80"/>
    </row>
    <row r="2074" spans="3:20" ht="22.5" customHeight="1" x14ac:dyDescent="0.25">
      <c r="C2074" s="79"/>
      <c r="D2074" s="80"/>
      <c r="E2074" s="80"/>
      <c r="F2074" s="80"/>
      <c r="G2074" s="81"/>
      <c r="H2074" s="80"/>
      <c r="I2074" s="80"/>
      <c r="J2074" s="80"/>
      <c r="K2074" s="81"/>
      <c r="L2074" s="80"/>
      <c r="M2074" s="80"/>
      <c r="N2074" s="80"/>
      <c r="O2074" s="80"/>
      <c r="P2074" s="80"/>
      <c r="Q2074" s="79"/>
      <c r="R2074" s="79"/>
      <c r="S2074" s="80"/>
      <c r="T2074" s="80"/>
    </row>
    <row r="2075" spans="3:20" ht="22.5" customHeight="1" x14ac:dyDescent="0.25">
      <c r="C2075" s="79"/>
      <c r="D2075" s="80"/>
      <c r="E2075" s="80"/>
      <c r="F2075" s="80"/>
      <c r="G2075" s="81"/>
      <c r="H2075" s="80"/>
      <c r="I2075" s="80"/>
      <c r="J2075" s="80"/>
      <c r="K2075" s="81"/>
      <c r="L2075" s="80"/>
      <c r="M2075" s="80"/>
      <c r="N2075" s="80"/>
      <c r="O2075" s="80"/>
      <c r="P2075" s="80"/>
      <c r="Q2075" s="79"/>
      <c r="R2075" s="79"/>
      <c r="S2075" s="80"/>
      <c r="T2075" s="80"/>
    </row>
    <row r="2076" spans="3:20" ht="22.5" customHeight="1" x14ac:dyDescent="0.25">
      <c r="C2076" s="79"/>
      <c r="D2076" s="80"/>
      <c r="E2076" s="80"/>
      <c r="F2076" s="80"/>
      <c r="G2076" s="81"/>
      <c r="H2076" s="80"/>
      <c r="I2076" s="80"/>
      <c r="J2076" s="80"/>
      <c r="K2076" s="81"/>
      <c r="L2076" s="80"/>
      <c r="M2076" s="80"/>
      <c r="N2076" s="80"/>
      <c r="O2076" s="80"/>
      <c r="P2076" s="80"/>
      <c r="Q2076" s="79"/>
      <c r="R2076" s="79"/>
      <c r="S2076" s="80"/>
      <c r="T2076" s="80"/>
    </row>
    <row r="2077" spans="3:20" ht="22.5" customHeight="1" x14ac:dyDescent="0.25">
      <c r="C2077" s="79"/>
      <c r="D2077" s="80"/>
      <c r="E2077" s="80"/>
      <c r="F2077" s="80"/>
      <c r="G2077" s="81"/>
      <c r="H2077" s="80"/>
      <c r="I2077" s="80"/>
      <c r="J2077" s="80"/>
      <c r="K2077" s="81"/>
      <c r="L2077" s="80"/>
      <c r="M2077" s="80"/>
      <c r="N2077" s="80"/>
      <c r="O2077" s="80"/>
      <c r="P2077" s="80"/>
      <c r="Q2077" s="79"/>
      <c r="R2077" s="79"/>
      <c r="S2077" s="80"/>
      <c r="T2077" s="80"/>
    </row>
    <row r="2078" spans="3:20" ht="22.5" customHeight="1" x14ac:dyDescent="0.25">
      <c r="C2078" s="79"/>
      <c r="D2078" s="80"/>
      <c r="E2078" s="80"/>
      <c r="F2078" s="80"/>
      <c r="G2078" s="81"/>
      <c r="H2078" s="80"/>
      <c r="I2078" s="80"/>
      <c r="J2078" s="80"/>
      <c r="K2078" s="81"/>
      <c r="L2078" s="80"/>
      <c r="M2078" s="80"/>
      <c r="N2078" s="80"/>
      <c r="O2078" s="80"/>
      <c r="P2078" s="80"/>
      <c r="Q2078" s="79"/>
      <c r="R2078" s="79"/>
      <c r="S2078" s="80"/>
      <c r="T2078" s="80"/>
    </row>
    <row r="2079" spans="3:20" ht="22.5" customHeight="1" x14ac:dyDescent="0.25">
      <c r="C2079" s="79"/>
      <c r="D2079" s="80"/>
      <c r="E2079" s="80"/>
      <c r="F2079" s="80"/>
      <c r="G2079" s="81"/>
      <c r="H2079" s="80"/>
      <c r="I2079" s="80"/>
      <c r="J2079" s="80"/>
      <c r="K2079" s="81"/>
      <c r="L2079" s="80"/>
      <c r="M2079" s="80"/>
      <c r="N2079" s="80"/>
      <c r="O2079" s="80"/>
      <c r="P2079" s="80"/>
      <c r="Q2079" s="79"/>
      <c r="R2079" s="79"/>
      <c r="S2079" s="80"/>
      <c r="T2079" s="80"/>
    </row>
    <row r="2080" spans="3:20" ht="22.5" customHeight="1" x14ac:dyDescent="0.25">
      <c r="C2080" s="79"/>
      <c r="D2080" s="80"/>
      <c r="E2080" s="80"/>
      <c r="F2080" s="80"/>
      <c r="G2080" s="81"/>
      <c r="H2080" s="80"/>
      <c r="I2080" s="80"/>
      <c r="J2080" s="80"/>
      <c r="K2080" s="81"/>
      <c r="L2080" s="80"/>
      <c r="M2080" s="80"/>
      <c r="N2080" s="80"/>
      <c r="O2080" s="80"/>
      <c r="P2080" s="80"/>
      <c r="Q2080" s="79"/>
      <c r="R2080" s="79"/>
      <c r="S2080" s="80"/>
      <c r="T2080" s="80"/>
    </row>
    <row r="2081" spans="3:20" ht="22.5" customHeight="1" x14ac:dyDescent="0.25">
      <c r="C2081" s="79"/>
      <c r="D2081" s="80"/>
      <c r="E2081" s="80"/>
      <c r="F2081" s="80"/>
      <c r="G2081" s="81"/>
      <c r="H2081" s="80"/>
      <c r="I2081" s="80"/>
      <c r="J2081" s="80"/>
      <c r="K2081" s="81"/>
      <c r="L2081" s="80"/>
      <c r="M2081" s="80"/>
      <c r="N2081" s="80"/>
      <c r="O2081" s="80"/>
      <c r="P2081" s="80"/>
      <c r="Q2081" s="79"/>
      <c r="R2081" s="79"/>
      <c r="S2081" s="80"/>
      <c r="T2081" s="80"/>
    </row>
    <row r="2082" spans="3:20" ht="22.5" customHeight="1" x14ac:dyDescent="0.25">
      <c r="C2082" s="79"/>
      <c r="D2082" s="80"/>
      <c r="E2082" s="80"/>
      <c r="F2082" s="80"/>
      <c r="G2082" s="81"/>
      <c r="H2082" s="80"/>
      <c r="I2082" s="80"/>
      <c r="J2082" s="80"/>
      <c r="K2082" s="81"/>
      <c r="L2082" s="80"/>
      <c r="M2082" s="80"/>
      <c r="N2082" s="80"/>
      <c r="O2082" s="80"/>
      <c r="P2082" s="80"/>
      <c r="Q2082" s="79"/>
      <c r="R2082" s="79"/>
      <c r="S2082" s="80"/>
      <c r="T2082" s="80"/>
    </row>
    <row r="2083" spans="3:20" ht="22.5" customHeight="1" x14ac:dyDescent="0.25">
      <c r="C2083" s="79"/>
      <c r="D2083" s="80"/>
      <c r="E2083" s="80"/>
      <c r="F2083" s="80"/>
      <c r="G2083" s="81"/>
      <c r="H2083" s="80"/>
      <c r="I2083" s="80"/>
      <c r="J2083" s="80"/>
      <c r="K2083" s="81"/>
      <c r="L2083" s="80"/>
      <c r="M2083" s="80"/>
      <c r="N2083" s="80"/>
      <c r="O2083" s="80"/>
      <c r="P2083" s="80"/>
      <c r="Q2083" s="79"/>
      <c r="R2083" s="79"/>
      <c r="S2083" s="80"/>
      <c r="T2083" s="80"/>
    </row>
    <row r="2084" spans="3:20" ht="22.5" customHeight="1" x14ac:dyDescent="0.25">
      <c r="C2084" s="79"/>
      <c r="D2084" s="80"/>
      <c r="E2084" s="80"/>
      <c r="F2084" s="80"/>
      <c r="G2084" s="81"/>
      <c r="H2084" s="80"/>
      <c r="I2084" s="80"/>
      <c r="J2084" s="80"/>
      <c r="K2084" s="81"/>
      <c r="L2084" s="80"/>
      <c r="M2084" s="80"/>
      <c r="N2084" s="80"/>
      <c r="O2084" s="80"/>
      <c r="P2084" s="80"/>
      <c r="Q2084" s="79"/>
      <c r="R2084" s="79"/>
      <c r="S2084" s="80"/>
      <c r="T2084" s="80"/>
    </row>
    <row r="2085" spans="3:20" ht="22.5" customHeight="1" x14ac:dyDescent="0.25">
      <c r="C2085" s="79"/>
      <c r="D2085" s="80"/>
      <c r="E2085" s="80"/>
      <c r="F2085" s="80"/>
      <c r="G2085" s="81"/>
      <c r="H2085" s="80"/>
      <c r="I2085" s="80"/>
      <c r="J2085" s="80"/>
      <c r="K2085" s="81"/>
      <c r="L2085" s="80"/>
      <c r="M2085" s="80"/>
      <c r="N2085" s="80"/>
      <c r="O2085" s="80"/>
      <c r="P2085" s="80"/>
      <c r="Q2085" s="79"/>
      <c r="R2085" s="79"/>
      <c r="S2085" s="80"/>
      <c r="T2085" s="80"/>
    </row>
    <row r="2086" spans="3:20" ht="22.5" customHeight="1" x14ac:dyDescent="0.25">
      <c r="C2086" s="79"/>
      <c r="D2086" s="80"/>
      <c r="E2086" s="80"/>
      <c r="F2086" s="80"/>
      <c r="G2086" s="81"/>
      <c r="H2086" s="80"/>
      <c r="I2086" s="80"/>
      <c r="J2086" s="80"/>
      <c r="K2086" s="81"/>
      <c r="L2086" s="80"/>
      <c r="M2086" s="80"/>
      <c r="N2086" s="80"/>
      <c r="O2086" s="80"/>
      <c r="P2086" s="80"/>
      <c r="Q2086" s="79"/>
      <c r="R2086" s="79"/>
      <c r="S2086" s="80"/>
      <c r="T2086" s="80"/>
    </row>
    <row r="2087" spans="3:20" ht="22.5" customHeight="1" x14ac:dyDescent="0.25">
      <c r="C2087" s="79"/>
      <c r="D2087" s="80"/>
      <c r="E2087" s="80"/>
      <c r="F2087" s="80"/>
      <c r="G2087" s="81"/>
      <c r="H2087" s="80"/>
      <c r="I2087" s="80"/>
      <c r="J2087" s="80"/>
      <c r="K2087" s="81"/>
      <c r="L2087" s="80"/>
      <c r="M2087" s="80"/>
      <c r="N2087" s="80"/>
      <c r="O2087" s="80"/>
      <c r="P2087" s="80"/>
      <c r="Q2087" s="79"/>
      <c r="R2087" s="79"/>
      <c r="S2087" s="80"/>
      <c r="T2087" s="80"/>
    </row>
    <row r="2088" spans="3:20" ht="22.5" customHeight="1" x14ac:dyDescent="0.25">
      <c r="C2088" s="79"/>
      <c r="D2088" s="80"/>
      <c r="E2088" s="80"/>
      <c r="F2088" s="80"/>
      <c r="G2088" s="81"/>
      <c r="H2088" s="80"/>
      <c r="I2088" s="80"/>
      <c r="J2088" s="80"/>
      <c r="K2088" s="81"/>
      <c r="L2088" s="80"/>
      <c r="M2088" s="80"/>
      <c r="N2088" s="80"/>
      <c r="O2088" s="80"/>
      <c r="P2088" s="80"/>
      <c r="Q2088" s="79"/>
      <c r="R2088" s="79"/>
      <c r="S2088" s="80"/>
      <c r="T2088" s="80"/>
    </row>
    <row r="2089" spans="3:20" ht="22.5" customHeight="1" x14ac:dyDescent="0.25">
      <c r="C2089" s="79"/>
      <c r="D2089" s="80"/>
      <c r="E2089" s="80"/>
      <c r="F2089" s="80"/>
      <c r="G2089" s="81"/>
      <c r="H2089" s="80"/>
      <c r="I2089" s="80"/>
      <c r="J2089" s="80"/>
      <c r="K2089" s="81"/>
      <c r="L2089" s="80"/>
      <c r="M2089" s="80"/>
      <c r="N2089" s="80"/>
      <c r="O2089" s="80"/>
      <c r="P2089" s="80"/>
      <c r="Q2089" s="79"/>
      <c r="R2089" s="79"/>
      <c r="S2089" s="80"/>
      <c r="T2089" s="80"/>
    </row>
    <row r="2090" spans="3:20" ht="22.5" customHeight="1" x14ac:dyDescent="0.25">
      <c r="C2090" s="79"/>
      <c r="D2090" s="80"/>
      <c r="E2090" s="80"/>
      <c r="F2090" s="80"/>
      <c r="G2090" s="81"/>
      <c r="H2090" s="80"/>
      <c r="I2090" s="80"/>
      <c r="J2090" s="80"/>
      <c r="K2090" s="81"/>
      <c r="L2090" s="80"/>
      <c r="M2090" s="80"/>
      <c r="N2090" s="80"/>
      <c r="O2090" s="80"/>
      <c r="P2090" s="80"/>
      <c r="Q2090" s="79"/>
      <c r="R2090" s="79"/>
      <c r="S2090" s="80"/>
      <c r="T2090" s="80"/>
    </row>
    <row r="2091" spans="3:20" ht="22.5" customHeight="1" x14ac:dyDescent="0.25">
      <c r="C2091" s="79"/>
      <c r="D2091" s="80"/>
      <c r="E2091" s="80"/>
      <c r="F2091" s="80"/>
      <c r="G2091" s="81"/>
      <c r="H2091" s="80"/>
      <c r="I2091" s="80"/>
      <c r="J2091" s="80"/>
      <c r="K2091" s="81"/>
      <c r="L2091" s="80"/>
      <c r="M2091" s="80"/>
      <c r="N2091" s="80"/>
      <c r="O2091" s="80"/>
      <c r="P2091" s="80"/>
      <c r="Q2091" s="79"/>
      <c r="R2091" s="79"/>
      <c r="S2091" s="80"/>
      <c r="T2091" s="80"/>
    </row>
    <row r="2092" spans="3:20" ht="22.5" customHeight="1" x14ac:dyDescent="0.25">
      <c r="C2092" s="79"/>
      <c r="D2092" s="80"/>
      <c r="E2092" s="80"/>
      <c r="F2092" s="80"/>
      <c r="G2092" s="81"/>
      <c r="H2092" s="80"/>
      <c r="I2092" s="80"/>
      <c r="J2092" s="80"/>
      <c r="K2092" s="81"/>
      <c r="L2092" s="80"/>
      <c r="M2092" s="80"/>
      <c r="N2092" s="80"/>
      <c r="O2092" s="80"/>
      <c r="P2092" s="80"/>
      <c r="Q2092" s="79"/>
      <c r="R2092" s="79"/>
      <c r="S2092" s="80"/>
      <c r="T2092" s="80"/>
    </row>
    <row r="2093" spans="3:20" ht="22.5" customHeight="1" x14ac:dyDescent="0.25">
      <c r="C2093" s="79"/>
      <c r="D2093" s="80"/>
      <c r="E2093" s="80"/>
      <c r="F2093" s="80"/>
      <c r="G2093" s="81"/>
      <c r="H2093" s="80"/>
      <c r="I2093" s="80"/>
      <c r="J2093" s="80"/>
      <c r="K2093" s="81"/>
      <c r="L2093" s="80"/>
      <c r="M2093" s="80"/>
      <c r="N2093" s="80"/>
      <c r="O2093" s="80"/>
      <c r="P2093" s="80"/>
      <c r="Q2093" s="79"/>
      <c r="R2093" s="79"/>
      <c r="S2093" s="80"/>
      <c r="T2093" s="80"/>
    </row>
    <row r="2094" spans="3:20" ht="22.5" customHeight="1" x14ac:dyDescent="0.25">
      <c r="C2094" s="79"/>
      <c r="D2094" s="80"/>
      <c r="E2094" s="80"/>
      <c r="F2094" s="80"/>
      <c r="G2094" s="81"/>
      <c r="H2094" s="80"/>
      <c r="I2094" s="80"/>
      <c r="J2094" s="80"/>
      <c r="K2094" s="81"/>
      <c r="L2094" s="80"/>
      <c r="M2094" s="80"/>
      <c r="N2094" s="80"/>
      <c r="O2094" s="80"/>
      <c r="P2094" s="80"/>
      <c r="Q2094" s="79"/>
      <c r="R2094" s="79"/>
      <c r="S2094" s="80"/>
      <c r="T2094" s="80"/>
    </row>
    <row r="2095" spans="3:20" ht="22.5" customHeight="1" x14ac:dyDescent="0.25">
      <c r="C2095" s="79"/>
      <c r="D2095" s="80"/>
      <c r="E2095" s="80"/>
      <c r="F2095" s="80"/>
      <c r="G2095" s="81"/>
      <c r="H2095" s="80"/>
      <c r="I2095" s="80"/>
      <c r="J2095" s="80"/>
      <c r="K2095" s="81"/>
      <c r="L2095" s="80"/>
      <c r="M2095" s="80"/>
      <c r="N2095" s="80"/>
      <c r="O2095" s="80"/>
      <c r="P2095" s="80"/>
      <c r="Q2095" s="79"/>
      <c r="R2095" s="79"/>
      <c r="S2095" s="80"/>
      <c r="T2095" s="80"/>
    </row>
    <row r="2096" spans="3:20" ht="22.5" customHeight="1" x14ac:dyDescent="0.25">
      <c r="C2096" s="79"/>
      <c r="D2096" s="80"/>
      <c r="E2096" s="80"/>
      <c r="F2096" s="80"/>
      <c r="G2096" s="81"/>
      <c r="H2096" s="80"/>
      <c r="I2096" s="80"/>
      <c r="J2096" s="80"/>
      <c r="K2096" s="81"/>
      <c r="L2096" s="80"/>
      <c r="M2096" s="80"/>
      <c r="N2096" s="80"/>
      <c r="O2096" s="80"/>
      <c r="P2096" s="80"/>
      <c r="Q2096" s="79"/>
      <c r="R2096" s="79"/>
      <c r="S2096" s="80"/>
      <c r="T2096" s="80"/>
    </row>
    <row r="2097" spans="3:20" ht="22.5" customHeight="1" x14ac:dyDescent="0.25">
      <c r="C2097" s="79"/>
      <c r="D2097" s="80"/>
      <c r="E2097" s="80"/>
      <c r="F2097" s="80"/>
      <c r="G2097" s="81"/>
      <c r="H2097" s="80"/>
      <c r="I2097" s="80"/>
      <c r="J2097" s="80"/>
      <c r="K2097" s="81"/>
      <c r="L2097" s="80"/>
      <c r="M2097" s="80"/>
      <c r="N2097" s="80"/>
      <c r="O2097" s="80"/>
      <c r="P2097" s="80"/>
      <c r="Q2097" s="79"/>
      <c r="R2097" s="79"/>
      <c r="S2097" s="80"/>
      <c r="T2097" s="80"/>
    </row>
    <row r="2098" spans="3:20" ht="22.5" customHeight="1" x14ac:dyDescent="0.25">
      <c r="C2098" s="79"/>
      <c r="D2098" s="80"/>
      <c r="E2098" s="80"/>
      <c r="F2098" s="80"/>
      <c r="G2098" s="81"/>
      <c r="H2098" s="80"/>
      <c r="I2098" s="80"/>
      <c r="J2098" s="80"/>
      <c r="K2098" s="81"/>
      <c r="L2098" s="80"/>
      <c r="M2098" s="80"/>
      <c r="N2098" s="80"/>
      <c r="O2098" s="80"/>
      <c r="P2098" s="80"/>
      <c r="Q2098" s="79"/>
      <c r="R2098" s="79"/>
      <c r="S2098" s="80"/>
      <c r="T2098" s="80"/>
    </row>
    <row r="2099" spans="3:20" ht="22.5" customHeight="1" x14ac:dyDescent="0.25">
      <c r="C2099" s="79"/>
      <c r="D2099" s="80"/>
      <c r="E2099" s="80"/>
      <c r="F2099" s="80"/>
      <c r="G2099" s="81"/>
      <c r="H2099" s="80"/>
      <c r="I2099" s="80"/>
      <c r="J2099" s="80"/>
      <c r="K2099" s="81"/>
      <c r="L2099" s="80"/>
      <c r="M2099" s="80"/>
      <c r="N2099" s="80"/>
      <c r="O2099" s="80"/>
      <c r="P2099" s="80"/>
      <c r="Q2099" s="79"/>
      <c r="R2099" s="79"/>
      <c r="S2099" s="80"/>
      <c r="T2099" s="80"/>
    </row>
    <row r="2100" spans="3:20" ht="22.5" customHeight="1" x14ac:dyDescent="0.25">
      <c r="C2100" s="79"/>
      <c r="D2100" s="80"/>
      <c r="E2100" s="80"/>
      <c r="F2100" s="80"/>
      <c r="G2100" s="81"/>
      <c r="H2100" s="80"/>
      <c r="I2100" s="80"/>
      <c r="J2100" s="80"/>
      <c r="K2100" s="81"/>
      <c r="L2100" s="80"/>
      <c r="M2100" s="80"/>
      <c r="N2100" s="80"/>
      <c r="O2100" s="80"/>
      <c r="P2100" s="80"/>
      <c r="Q2100" s="79"/>
      <c r="R2100" s="79"/>
      <c r="S2100" s="80"/>
      <c r="T2100" s="80"/>
    </row>
    <row r="2101" spans="3:20" ht="22.5" customHeight="1" x14ac:dyDescent="0.25">
      <c r="C2101" s="79"/>
      <c r="D2101" s="80"/>
      <c r="E2101" s="80"/>
      <c r="F2101" s="80"/>
      <c r="G2101" s="81"/>
      <c r="H2101" s="80"/>
      <c r="I2101" s="80"/>
      <c r="J2101" s="80"/>
      <c r="K2101" s="81"/>
      <c r="L2101" s="80"/>
      <c r="M2101" s="80"/>
      <c r="N2101" s="80"/>
      <c r="O2101" s="80"/>
      <c r="P2101" s="80"/>
      <c r="Q2101" s="79"/>
      <c r="R2101" s="79"/>
      <c r="S2101" s="80"/>
      <c r="T2101" s="80"/>
    </row>
    <row r="2102" spans="3:20" ht="22.5" customHeight="1" x14ac:dyDescent="0.25">
      <c r="C2102" s="79"/>
      <c r="D2102" s="80"/>
      <c r="E2102" s="80"/>
      <c r="F2102" s="80"/>
      <c r="G2102" s="81"/>
      <c r="H2102" s="80"/>
      <c r="I2102" s="80"/>
      <c r="J2102" s="80"/>
      <c r="K2102" s="81"/>
      <c r="L2102" s="80"/>
      <c r="M2102" s="80"/>
      <c r="N2102" s="80"/>
      <c r="O2102" s="80"/>
      <c r="P2102" s="80"/>
      <c r="Q2102" s="79"/>
      <c r="R2102" s="79"/>
      <c r="S2102" s="80"/>
      <c r="T2102" s="80"/>
    </row>
    <row r="2103" spans="3:20" ht="22.5" customHeight="1" x14ac:dyDescent="0.25">
      <c r="C2103" s="79"/>
      <c r="D2103" s="80"/>
      <c r="E2103" s="80"/>
      <c r="F2103" s="80"/>
      <c r="G2103" s="81"/>
      <c r="H2103" s="80"/>
      <c r="I2103" s="80"/>
      <c r="J2103" s="80"/>
      <c r="K2103" s="81"/>
      <c r="L2103" s="80"/>
      <c r="M2103" s="80"/>
      <c r="N2103" s="80"/>
      <c r="O2103" s="80"/>
      <c r="P2103" s="80"/>
      <c r="Q2103" s="79"/>
      <c r="R2103" s="79"/>
      <c r="S2103" s="80"/>
      <c r="T2103" s="80"/>
    </row>
    <row r="2104" spans="3:20" ht="22.5" customHeight="1" x14ac:dyDescent="0.25">
      <c r="C2104" s="79"/>
      <c r="D2104" s="80"/>
      <c r="E2104" s="80"/>
      <c r="F2104" s="80"/>
      <c r="G2104" s="81"/>
      <c r="H2104" s="80"/>
      <c r="I2104" s="80"/>
      <c r="J2104" s="80"/>
      <c r="K2104" s="81"/>
      <c r="L2104" s="80"/>
      <c r="M2104" s="80"/>
      <c r="N2104" s="80"/>
      <c r="O2104" s="80"/>
      <c r="P2104" s="80"/>
      <c r="Q2104" s="79"/>
      <c r="R2104" s="79"/>
      <c r="S2104" s="80"/>
      <c r="T2104" s="80"/>
    </row>
    <row r="2105" spans="3:20" ht="22.5" customHeight="1" x14ac:dyDescent="0.25">
      <c r="C2105" s="79"/>
      <c r="D2105" s="80"/>
      <c r="E2105" s="80"/>
      <c r="F2105" s="80"/>
      <c r="G2105" s="81"/>
      <c r="H2105" s="80"/>
      <c r="I2105" s="80"/>
      <c r="J2105" s="80"/>
      <c r="K2105" s="81"/>
      <c r="L2105" s="80"/>
      <c r="M2105" s="80"/>
      <c r="N2105" s="80"/>
      <c r="O2105" s="80"/>
      <c r="P2105" s="80"/>
      <c r="Q2105" s="79"/>
      <c r="R2105" s="79"/>
      <c r="S2105" s="80"/>
      <c r="T2105" s="80"/>
    </row>
    <row r="2106" spans="3:20" ht="22.5" customHeight="1" x14ac:dyDescent="0.25">
      <c r="C2106" s="79"/>
      <c r="D2106" s="80"/>
      <c r="E2106" s="80"/>
      <c r="F2106" s="80"/>
      <c r="G2106" s="81"/>
      <c r="H2106" s="80"/>
      <c r="I2106" s="80"/>
      <c r="J2106" s="80"/>
      <c r="K2106" s="81"/>
      <c r="L2106" s="80"/>
      <c r="M2106" s="80"/>
      <c r="N2106" s="80"/>
      <c r="O2106" s="80"/>
      <c r="P2106" s="80"/>
      <c r="Q2106" s="79"/>
      <c r="R2106" s="79"/>
      <c r="S2106" s="80"/>
      <c r="T2106" s="80"/>
    </row>
    <row r="2107" spans="3:20" ht="22.5" customHeight="1" x14ac:dyDescent="0.25">
      <c r="C2107" s="79"/>
      <c r="D2107" s="80"/>
      <c r="E2107" s="80"/>
      <c r="F2107" s="80"/>
      <c r="G2107" s="81"/>
      <c r="H2107" s="80"/>
      <c r="I2107" s="80"/>
      <c r="J2107" s="80"/>
      <c r="K2107" s="81"/>
      <c r="L2107" s="80"/>
      <c r="M2107" s="80"/>
      <c r="N2107" s="80"/>
      <c r="O2107" s="80"/>
      <c r="P2107" s="80"/>
      <c r="Q2107" s="79"/>
      <c r="R2107" s="79"/>
      <c r="S2107" s="80"/>
      <c r="T2107" s="80"/>
    </row>
    <row r="2108" spans="3:20" ht="22.5" customHeight="1" x14ac:dyDescent="0.25">
      <c r="C2108" s="79"/>
      <c r="D2108" s="80"/>
      <c r="E2108" s="80"/>
      <c r="F2108" s="80"/>
      <c r="G2108" s="81"/>
      <c r="H2108" s="80"/>
      <c r="I2108" s="80"/>
      <c r="J2108" s="80"/>
      <c r="K2108" s="81"/>
      <c r="L2108" s="80"/>
      <c r="M2108" s="80"/>
      <c r="N2108" s="80"/>
      <c r="O2108" s="80"/>
      <c r="P2108" s="80"/>
      <c r="Q2108" s="79"/>
      <c r="R2108" s="79"/>
      <c r="S2108" s="80"/>
      <c r="T2108" s="80"/>
    </row>
    <row r="2109" spans="3:20" ht="22.5" customHeight="1" x14ac:dyDescent="0.25">
      <c r="C2109" s="79"/>
      <c r="D2109" s="80"/>
      <c r="E2109" s="80"/>
      <c r="F2109" s="80"/>
      <c r="G2109" s="81"/>
      <c r="H2109" s="80"/>
      <c r="I2109" s="80"/>
      <c r="J2109" s="80"/>
      <c r="K2109" s="81"/>
      <c r="L2109" s="80"/>
      <c r="M2109" s="80"/>
      <c r="N2109" s="80"/>
      <c r="O2109" s="80"/>
      <c r="P2109" s="80"/>
      <c r="Q2109" s="79"/>
      <c r="R2109" s="79"/>
      <c r="S2109" s="80"/>
      <c r="T2109" s="80"/>
    </row>
    <row r="2110" spans="3:20" ht="22.5" customHeight="1" x14ac:dyDescent="0.25">
      <c r="C2110" s="79"/>
      <c r="D2110" s="80"/>
      <c r="E2110" s="80"/>
      <c r="F2110" s="80"/>
      <c r="G2110" s="81"/>
      <c r="H2110" s="80"/>
      <c r="I2110" s="80"/>
      <c r="J2110" s="80"/>
      <c r="K2110" s="81"/>
      <c r="L2110" s="80"/>
      <c r="M2110" s="80"/>
      <c r="N2110" s="80"/>
      <c r="O2110" s="80"/>
      <c r="P2110" s="80"/>
      <c r="Q2110" s="79"/>
      <c r="R2110" s="79"/>
      <c r="S2110" s="80"/>
      <c r="T2110" s="80"/>
    </row>
    <row r="2111" spans="3:20" ht="22.5" customHeight="1" x14ac:dyDescent="0.25">
      <c r="C2111" s="79"/>
      <c r="D2111" s="80"/>
      <c r="E2111" s="80"/>
      <c r="F2111" s="80"/>
      <c r="G2111" s="81"/>
      <c r="H2111" s="80"/>
      <c r="I2111" s="80"/>
      <c r="J2111" s="80"/>
      <c r="K2111" s="81"/>
      <c r="L2111" s="80"/>
      <c r="M2111" s="80"/>
      <c r="N2111" s="80"/>
      <c r="O2111" s="80"/>
      <c r="P2111" s="80"/>
      <c r="Q2111" s="79"/>
      <c r="R2111" s="79"/>
      <c r="S2111" s="80"/>
      <c r="T2111" s="80"/>
    </row>
    <row r="2112" spans="3:20" ht="22.5" customHeight="1" x14ac:dyDescent="0.25">
      <c r="C2112" s="79"/>
      <c r="D2112" s="80"/>
      <c r="E2112" s="80"/>
      <c r="F2112" s="80"/>
      <c r="G2112" s="81"/>
      <c r="H2112" s="80"/>
      <c r="I2112" s="80"/>
      <c r="J2112" s="80"/>
      <c r="K2112" s="81"/>
      <c r="L2112" s="80"/>
      <c r="M2112" s="80"/>
      <c r="N2112" s="80"/>
      <c r="O2112" s="80"/>
      <c r="P2112" s="80"/>
      <c r="Q2112" s="79"/>
      <c r="R2112" s="79"/>
      <c r="S2112" s="80"/>
      <c r="T2112" s="80"/>
    </row>
    <row r="2113" spans="3:20" ht="22.5" customHeight="1" x14ac:dyDescent="0.25">
      <c r="C2113" s="79"/>
      <c r="D2113" s="80"/>
      <c r="E2113" s="80"/>
      <c r="F2113" s="80"/>
      <c r="G2113" s="81"/>
      <c r="H2113" s="80"/>
      <c r="I2113" s="80"/>
      <c r="J2113" s="80"/>
      <c r="K2113" s="81"/>
      <c r="L2113" s="80"/>
      <c r="M2113" s="80"/>
      <c r="N2113" s="80"/>
      <c r="O2113" s="80"/>
      <c r="P2113" s="80"/>
      <c r="Q2113" s="79"/>
      <c r="R2113" s="79"/>
      <c r="S2113" s="80"/>
      <c r="T2113" s="80"/>
    </row>
    <row r="2114" spans="3:20" ht="22.5" customHeight="1" x14ac:dyDescent="0.25">
      <c r="C2114" s="79"/>
      <c r="D2114" s="80"/>
      <c r="E2114" s="80"/>
      <c r="F2114" s="80"/>
      <c r="G2114" s="81"/>
      <c r="H2114" s="80"/>
      <c r="I2114" s="80"/>
      <c r="J2114" s="80"/>
      <c r="K2114" s="81"/>
      <c r="L2114" s="80"/>
      <c r="M2114" s="80"/>
      <c r="N2114" s="80"/>
      <c r="O2114" s="80"/>
      <c r="P2114" s="80"/>
      <c r="Q2114" s="79"/>
      <c r="R2114" s="79"/>
      <c r="S2114" s="80"/>
      <c r="T2114" s="80"/>
    </row>
    <row r="2115" spans="3:20" ht="22.5" customHeight="1" x14ac:dyDescent="0.25">
      <c r="C2115" s="79"/>
      <c r="D2115" s="80"/>
      <c r="E2115" s="80"/>
      <c r="F2115" s="80"/>
      <c r="G2115" s="81"/>
      <c r="H2115" s="80"/>
      <c r="I2115" s="80"/>
      <c r="J2115" s="80"/>
      <c r="K2115" s="81"/>
      <c r="L2115" s="80"/>
      <c r="M2115" s="80"/>
      <c r="N2115" s="80"/>
      <c r="O2115" s="80"/>
      <c r="P2115" s="80"/>
      <c r="Q2115" s="79"/>
      <c r="R2115" s="79"/>
      <c r="S2115" s="80"/>
      <c r="T2115" s="80"/>
    </row>
    <row r="2116" spans="3:20" ht="22.5" customHeight="1" x14ac:dyDescent="0.25">
      <c r="C2116" s="79"/>
      <c r="D2116" s="80"/>
      <c r="E2116" s="80"/>
      <c r="F2116" s="80"/>
      <c r="G2116" s="81"/>
      <c r="H2116" s="80"/>
      <c r="I2116" s="80"/>
      <c r="J2116" s="80"/>
      <c r="K2116" s="81"/>
      <c r="L2116" s="80"/>
      <c r="M2116" s="80"/>
      <c r="N2116" s="80"/>
      <c r="O2116" s="80"/>
      <c r="P2116" s="80"/>
      <c r="Q2116" s="79"/>
      <c r="R2116" s="79"/>
      <c r="S2116" s="80"/>
      <c r="T2116" s="80"/>
    </row>
    <row r="2117" spans="3:20" ht="22.5" customHeight="1" x14ac:dyDescent="0.25">
      <c r="C2117" s="79"/>
      <c r="D2117" s="80"/>
      <c r="E2117" s="80"/>
      <c r="F2117" s="80"/>
      <c r="G2117" s="81"/>
      <c r="H2117" s="80"/>
      <c r="I2117" s="80"/>
      <c r="J2117" s="80"/>
      <c r="K2117" s="81"/>
      <c r="L2117" s="80"/>
      <c r="M2117" s="80"/>
      <c r="N2117" s="80"/>
      <c r="O2117" s="80"/>
      <c r="P2117" s="80"/>
      <c r="Q2117" s="79"/>
      <c r="R2117" s="79"/>
      <c r="S2117" s="80"/>
      <c r="T2117" s="80"/>
    </row>
    <row r="2118" spans="3:20" ht="22.5" customHeight="1" x14ac:dyDescent="0.25">
      <c r="C2118" s="79"/>
      <c r="D2118" s="80"/>
      <c r="E2118" s="80"/>
      <c r="F2118" s="80"/>
      <c r="G2118" s="81"/>
      <c r="H2118" s="80"/>
      <c r="I2118" s="80"/>
      <c r="J2118" s="80"/>
      <c r="K2118" s="81"/>
      <c r="L2118" s="80"/>
      <c r="M2118" s="80"/>
      <c r="N2118" s="80"/>
      <c r="O2118" s="80"/>
      <c r="P2118" s="80"/>
      <c r="Q2118" s="79"/>
      <c r="R2118" s="79"/>
      <c r="S2118" s="80"/>
      <c r="T2118" s="80"/>
    </row>
    <row r="2119" spans="3:20" ht="22.5" customHeight="1" x14ac:dyDescent="0.25">
      <c r="C2119" s="79"/>
      <c r="D2119" s="80"/>
      <c r="E2119" s="80"/>
      <c r="F2119" s="80"/>
      <c r="G2119" s="81"/>
      <c r="H2119" s="80"/>
      <c r="I2119" s="80"/>
      <c r="J2119" s="80"/>
      <c r="K2119" s="81"/>
      <c r="L2119" s="80"/>
      <c r="M2119" s="80"/>
      <c r="N2119" s="80"/>
      <c r="O2119" s="80"/>
      <c r="P2119" s="80"/>
      <c r="Q2119" s="79"/>
      <c r="R2119" s="79"/>
      <c r="S2119" s="80"/>
      <c r="T2119" s="80"/>
    </row>
    <row r="2120" spans="3:20" ht="22.5" customHeight="1" x14ac:dyDescent="0.25">
      <c r="C2120" s="79"/>
      <c r="D2120" s="80"/>
      <c r="E2120" s="80"/>
      <c r="F2120" s="80"/>
      <c r="G2120" s="81"/>
      <c r="H2120" s="80"/>
      <c r="I2120" s="80"/>
      <c r="J2120" s="80"/>
      <c r="K2120" s="81"/>
      <c r="L2120" s="80"/>
      <c r="M2120" s="80"/>
      <c r="N2120" s="80"/>
      <c r="O2120" s="80"/>
      <c r="P2120" s="80"/>
      <c r="Q2120" s="79"/>
      <c r="R2120" s="79"/>
      <c r="S2120" s="80"/>
      <c r="T2120" s="80"/>
    </row>
    <row r="2121" spans="3:20" ht="22.5" customHeight="1" x14ac:dyDescent="0.25">
      <c r="C2121" s="79"/>
      <c r="D2121" s="80"/>
      <c r="E2121" s="80"/>
      <c r="F2121" s="80"/>
      <c r="G2121" s="81"/>
      <c r="H2121" s="80"/>
      <c r="I2121" s="80"/>
      <c r="J2121" s="80"/>
      <c r="K2121" s="81"/>
      <c r="L2121" s="80"/>
      <c r="M2121" s="80"/>
      <c r="N2121" s="80"/>
      <c r="O2121" s="80"/>
      <c r="P2121" s="80"/>
      <c r="Q2121" s="79"/>
      <c r="R2121" s="79"/>
      <c r="S2121" s="80"/>
      <c r="T2121" s="80"/>
    </row>
    <row r="2122" spans="3:20" ht="22.5" customHeight="1" x14ac:dyDescent="0.25">
      <c r="C2122" s="79"/>
      <c r="D2122" s="80"/>
      <c r="E2122" s="80"/>
      <c r="F2122" s="80"/>
      <c r="G2122" s="81"/>
      <c r="H2122" s="80"/>
      <c r="I2122" s="80"/>
      <c r="J2122" s="80"/>
      <c r="K2122" s="81"/>
      <c r="L2122" s="80"/>
      <c r="M2122" s="80"/>
      <c r="N2122" s="80"/>
      <c r="O2122" s="80"/>
      <c r="P2122" s="80"/>
      <c r="Q2122" s="79"/>
      <c r="R2122" s="79"/>
      <c r="S2122" s="80"/>
      <c r="T2122" s="80"/>
    </row>
    <row r="2123" spans="3:20" ht="22.5" customHeight="1" x14ac:dyDescent="0.25">
      <c r="C2123" s="79"/>
      <c r="D2123" s="80"/>
      <c r="E2123" s="80"/>
      <c r="F2123" s="80"/>
      <c r="G2123" s="81"/>
      <c r="H2123" s="80"/>
      <c r="I2123" s="80"/>
      <c r="J2123" s="80"/>
      <c r="K2123" s="81"/>
      <c r="L2123" s="80"/>
      <c r="M2123" s="80"/>
      <c r="N2123" s="80"/>
      <c r="O2123" s="80"/>
      <c r="P2123" s="80"/>
      <c r="Q2123" s="79"/>
      <c r="R2123" s="79"/>
      <c r="S2123" s="80"/>
      <c r="T2123" s="80"/>
    </row>
    <row r="2124" spans="3:20" ht="22.5" customHeight="1" x14ac:dyDescent="0.25">
      <c r="C2124" s="79"/>
      <c r="D2124" s="80"/>
      <c r="E2124" s="80"/>
      <c r="F2124" s="80"/>
      <c r="G2124" s="81"/>
      <c r="H2124" s="80"/>
      <c r="I2124" s="80"/>
      <c r="J2124" s="80"/>
      <c r="K2124" s="81"/>
      <c r="L2124" s="80"/>
      <c r="M2124" s="80"/>
      <c r="N2124" s="80"/>
      <c r="O2124" s="80"/>
      <c r="P2124" s="80"/>
      <c r="Q2124" s="79"/>
      <c r="R2124" s="79"/>
      <c r="S2124" s="80"/>
      <c r="T2124" s="80"/>
    </row>
    <row r="2125" spans="3:20" ht="22.5" customHeight="1" x14ac:dyDescent="0.25">
      <c r="C2125" s="79"/>
      <c r="D2125" s="80"/>
      <c r="E2125" s="80"/>
      <c r="F2125" s="80"/>
      <c r="G2125" s="81"/>
      <c r="H2125" s="80"/>
      <c r="I2125" s="80"/>
      <c r="J2125" s="80"/>
      <c r="K2125" s="81"/>
      <c r="L2125" s="80"/>
      <c r="M2125" s="80"/>
      <c r="N2125" s="80"/>
      <c r="O2125" s="80"/>
      <c r="P2125" s="80"/>
      <c r="Q2125" s="79"/>
      <c r="R2125" s="79"/>
      <c r="S2125" s="80"/>
      <c r="T2125" s="80"/>
    </row>
    <row r="2126" spans="3:20" ht="22.5" customHeight="1" x14ac:dyDescent="0.25">
      <c r="C2126" s="79"/>
      <c r="D2126" s="80"/>
      <c r="E2126" s="80"/>
      <c r="F2126" s="80"/>
      <c r="G2126" s="81"/>
      <c r="H2126" s="80"/>
      <c r="I2126" s="80"/>
      <c r="J2126" s="80"/>
      <c r="K2126" s="81"/>
      <c r="L2126" s="80"/>
      <c r="M2126" s="80"/>
      <c r="N2126" s="80"/>
      <c r="O2126" s="80"/>
      <c r="P2126" s="80"/>
      <c r="Q2126" s="79"/>
      <c r="R2126" s="79"/>
      <c r="S2126" s="80"/>
      <c r="T2126" s="80"/>
    </row>
    <row r="2127" spans="3:20" ht="22.5" customHeight="1" x14ac:dyDescent="0.25">
      <c r="C2127" s="79"/>
      <c r="D2127" s="80"/>
      <c r="E2127" s="80"/>
      <c r="F2127" s="80"/>
      <c r="G2127" s="81"/>
      <c r="H2127" s="80"/>
      <c r="I2127" s="80"/>
      <c r="J2127" s="80"/>
      <c r="K2127" s="81"/>
      <c r="L2127" s="80"/>
      <c r="M2127" s="80"/>
      <c r="N2127" s="80"/>
      <c r="O2127" s="80"/>
      <c r="P2127" s="80"/>
      <c r="Q2127" s="79"/>
      <c r="R2127" s="79"/>
      <c r="S2127" s="80"/>
      <c r="T2127" s="80"/>
    </row>
    <row r="2128" spans="3:20" ht="22.5" customHeight="1" x14ac:dyDescent="0.25">
      <c r="C2128" s="79"/>
      <c r="D2128" s="80"/>
      <c r="E2128" s="80"/>
      <c r="F2128" s="80"/>
      <c r="G2128" s="81"/>
      <c r="H2128" s="80"/>
      <c r="I2128" s="80"/>
      <c r="J2128" s="80"/>
      <c r="K2128" s="81"/>
      <c r="L2128" s="80"/>
      <c r="M2128" s="80"/>
      <c r="N2128" s="80"/>
      <c r="O2128" s="80"/>
      <c r="P2128" s="80"/>
      <c r="Q2128" s="79"/>
      <c r="R2128" s="79"/>
      <c r="S2128" s="80"/>
      <c r="T2128" s="80"/>
    </row>
    <row r="2129" spans="3:20" ht="22.5" customHeight="1" x14ac:dyDescent="0.25">
      <c r="C2129" s="79"/>
      <c r="D2129" s="80"/>
      <c r="E2129" s="80"/>
      <c r="F2129" s="80"/>
      <c r="G2129" s="81"/>
      <c r="H2129" s="80"/>
      <c r="I2129" s="80"/>
      <c r="J2129" s="80"/>
      <c r="K2129" s="81"/>
      <c r="L2129" s="80"/>
      <c r="M2129" s="80"/>
      <c r="N2129" s="80"/>
      <c r="O2129" s="80"/>
      <c r="P2129" s="80"/>
      <c r="Q2129" s="79"/>
      <c r="R2129" s="79"/>
      <c r="S2129" s="80"/>
      <c r="T2129" s="80"/>
    </row>
    <row r="2130" spans="3:20" ht="22.5" customHeight="1" x14ac:dyDescent="0.25">
      <c r="C2130" s="79"/>
      <c r="D2130" s="80"/>
      <c r="E2130" s="80"/>
      <c r="F2130" s="80"/>
      <c r="G2130" s="81"/>
      <c r="H2130" s="80"/>
      <c r="I2130" s="80"/>
      <c r="J2130" s="80"/>
      <c r="K2130" s="81"/>
      <c r="L2130" s="80"/>
      <c r="M2130" s="80"/>
      <c r="N2130" s="80"/>
      <c r="O2130" s="80"/>
      <c r="P2130" s="80"/>
      <c r="Q2130" s="79"/>
      <c r="R2130" s="79"/>
      <c r="S2130" s="80"/>
      <c r="T2130" s="80"/>
    </row>
    <row r="2131" spans="3:20" ht="22.5" customHeight="1" x14ac:dyDescent="0.25">
      <c r="C2131" s="79"/>
      <c r="D2131" s="80"/>
      <c r="E2131" s="80"/>
      <c r="F2131" s="80"/>
      <c r="G2131" s="81"/>
      <c r="H2131" s="80"/>
      <c r="I2131" s="80"/>
      <c r="J2131" s="80"/>
      <c r="K2131" s="81"/>
      <c r="L2131" s="80"/>
      <c r="M2131" s="80"/>
      <c r="N2131" s="80"/>
      <c r="O2131" s="80"/>
      <c r="P2131" s="80"/>
      <c r="Q2131" s="79"/>
      <c r="R2131" s="79"/>
      <c r="S2131" s="80"/>
      <c r="T2131" s="80"/>
    </row>
    <row r="2132" spans="3:20" ht="22.5" customHeight="1" x14ac:dyDescent="0.25">
      <c r="C2132" s="79"/>
      <c r="D2132" s="80"/>
      <c r="E2132" s="80"/>
      <c r="F2132" s="80"/>
      <c r="G2132" s="81"/>
      <c r="H2132" s="80"/>
      <c r="I2132" s="80"/>
      <c r="J2132" s="80"/>
      <c r="K2132" s="81"/>
      <c r="L2132" s="80"/>
      <c r="M2132" s="80"/>
      <c r="N2132" s="80"/>
      <c r="O2132" s="80"/>
      <c r="P2132" s="80"/>
      <c r="Q2132" s="79"/>
      <c r="R2132" s="79"/>
      <c r="S2132" s="80"/>
      <c r="T2132" s="80"/>
    </row>
    <row r="2133" spans="3:20" ht="22.5" customHeight="1" x14ac:dyDescent="0.25">
      <c r="C2133" s="79"/>
      <c r="D2133" s="80"/>
      <c r="E2133" s="80"/>
      <c r="F2133" s="80"/>
      <c r="G2133" s="81"/>
      <c r="H2133" s="80"/>
      <c r="I2133" s="80"/>
      <c r="J2133" s="80"/>
      <c r="K2133" s="81"/>
      <c r="L2133" s="80"/>
      <c r="M2133" s="80"/>
      <c r="N2133" s="80"/>
      <c r="O2133" s="80"/>
      <c r="P2133" s="80"/>
      <c r="Q2133" s="79"/>
      <c r="R2133" s="79"/>
      <c r="S2133" s="80"/>
      <c r="T2133" s="80"/>
    </row>
    <row r="2134" spans="3:20" ht="22.5" customHeight="1" x14ac:dyDescent="0.25">
      <c r="C2134" s="79"/>
      <c r="D2134" s="80"/>
      <c r="E2134" s="80"/>
      <c r="F2134" s="80"/>
      <c r="G2134" s="81"/>
      <c r="H2134" s="80"/>
      <c r="I2134" s="80"/>
      <c r="J2134" s="80"/>
      <c r="K2134" s="81"/>
      <c r="L2134" s="80"/>
      <c r="M2134" s="80"/>
      <c r="N2134" s="80"/>
      <c r="O2134" s="80"/>
      <c r="P2134" s="80"/>
      <c r="Q2134" s="79"/>
      <c r="R2134" s="79"/>
      <c r="S2134" s="80"/>
      <c r="T2134" s="80"/>
    </row>
    <row r="2135" spans="3:20" ht="22.5" customHeight="1" x14ac:dyDescent="0.25">
      <c r="C2135" s="79"/>
      <c r="D2135" s="80"/>
      <c r="E2135" s="80"/>
      <c r="F2135" s="80"/>
      <c r="G2135" s="81"/>
      <c r="H2135" s="80"/>
      <c r="I2135" s="80"/>
      <c r="J2135" s="80"/>
      <c r="K2135" s="81"/>
      <c r="L2135" s="80"/>
      <c r="M2135" s="80"/>
      <c r="N2135" s="80"/>
      <c r="O2135" s="80"/>
      <c r="P2135" s="80"/>
      <c r="Q2135" s="79"/>
      <c r="R2135" s="79"/>
      <c r="S2135" s="80"/>
      <c r="T2135" s="80"/>
    </row>
    <row r="2136" spans="3:20" ht="22.5" customHeight="1" x14ac:dyDescent="0.25">
      <c r="C2136" s="79"/>
      <c r="D2136" s="80"/>
      <c r="E2136" s="80"/>
      <c r="F2136" s="80"/>
      <c r="G2136" s="81"/>
      <c r="H2136" s="80"/>
      <c r="I2136" s="80"/>
      <c r="J2136" s="80"/>
      <c r="K2136" s="81"/>
      <c r="L2136" s="80"/>
      <c r="M2136" s="80"/>
      <c r="N2136" s="80"/>
      <c r="O2136" s="80"/>
      <c r="P2136" s="80"/>
      <c r="Q2136" s="79"/>
      <c r="R2136" s="79"/>
      <c r="S2136" s="80"/>
      <c r="T2136" s="80"/>
    </row>
    <row r="2137" spans="3:20" ht="22.5" customHeight="1" x14ac:dyDescent="0.25">
      <c r="C2137" s="79"/>
      <c r="D2137" s="80"/>
      <c r="E2137" s="80"/>
      <c r="F2137" s="80"/>
      <c r="G2137" s="81"/>
      <c r="H2137" s="80"/>
      <c r="I2137" s="80"/>
      <c r="J2137" s="80"/>
      <c r="K2137" s="81"/>
      <c r="L2137" s="80"/>
      <c r="M2137" s="80"/>
      <c r="N2137" s="80"/>
      <c r="O2137" s="80"/>
      <c r="P2137" s="80"/>
      <c r="Q2137" s="79"/>
      <c r="R2137" s="79"/>
      <c r="S2137" s="80"/>
      <c r="T2137" s="80"/>
    </row>
    <row r="2138" spans="3:20" ht="22.5" customHeight="1" x14ac:dyDescent="0.25">
      <c r="C2138" s="79"/>
      <c r="D2138" s="80"/>
      <c r="E2138" s="80"/>
      <c r="F2138" s="80"/>
      <c r="G2138" s="81"/>
      <c r="H2138" s="80"/>
      <c r="I2138" s="80"/>
      <c r="J2138" s="80"/>
      <c r="K2138" s="81"/>
      <c r="L2138" s="80"/>
      <c r="M2138" s="80"/>
      <c r="N2138" s="80"/>
      <c r="O2138" s="80"/>
      <c r="P2138" s="80"/>
      <c r="Q2138" s="79"/>
      <c r="R2138" s="79"/>
      <c r="S2138" s="80"/>
      <c r="T2138" s="80"/>
    </row>
    <row r="2139" spans="3:20" ht="22.5" customHeight="1" x14ac:dyDescent="0.25">
      <c r="C2139" s="79"/>
      <c r="D2139" s="80"/>
      <c r="E2139" s="80"/>
      <c r="F2139" s="80"/>
      <c r="G2139" s="81"/>
      <c r="H2139" s="80"/>
      <c r="I2139" s="80"/>
      <c r="J2139" s="80"/>
      <c r="K2139" s="81"/>
      <c r="L2139" s="80"/>
      <c r="M2139" s="80"/>
      <c r="N2139" s="80"/>
      <c r="O2139" s="80"/>
      <c r="P2139" s="80"/>
      <c r="Q2139" s="79"/>
      <c r="R2139" s="79"/>
      <c r="S2139" s="80"/>
      <c r="T2139" s="80"/>
    </row>
    <row r="2140" spans="3:20" ht="22.5" customHeight="1" x14ac:dyDescent="0.25">
      <c r="C2140" s="79"/>
      <c r="D2140" s="80"/>
      <c r="E2140" s="80"/>
      <c r="F2140" s="80"/>
      <c r="G2140" s="81"/>
      <c r="H2140" s="80"/>
      <c r="I2140" s="80"/>
      <c r="J2140" s="80"/>
      <c r="K2140" s="81"/>
      <c r="L2140" s="80"/>
      <c r="M2140" s="80"/>
      <c r="N2140" s="80"/>
      <c r="O2140" s="80"/>
      <c r="P2140" s="80"/>
      <c r="Q2140" s="79"/>
      <c r="R2140" s="79"/>
      <c r="S2140" s="80"/>
      <c r="T2140" s="80"/>
    </row>
    <row r="2141" spans="3:20" ht="22.5" customHeight="1" x14ac:dyDescent="0.25">
      <c r="C2141" s="79"/>
      <c r="D2141" s="80"/>
      <c r="E2141" s="80"/>
      <c r="F2141" s="80"/>
      <c r="G2141" s="81"/>
      <c r="H2141" s="80"/>
      <c r="I2141" s="80"/>
      <c r="J2141" s="80"/>
      <c r="K2141" s="81"/>
      <c r="L2141" s="80"/>
      <c r="M2141" s="80"/>
      <c r="N2141" s="80"/>
      <c r="O2141" s="80"/>
      <c r="P2141" s="80"/>
      <c r="Q2141" s="79"/>
      <c r="R2141" s="79"/>
      <c r="S2141" s="80"/>
      <c r="T2141" s="80"/>
    </row>
    <row r="2142" spans="3:20" ht="22.5" customHeight="1" x14ac:dyDescent="0.25">
      <c r="C2142" s="79"/>
      <c r="D2142" s="80"/>
      <c r="E2142" s="80"/>
      <c r="F2142" s="80"/>
      <c r="G2142" s="81"/>
      <c r="H2142" s="80"/>
      <c r="I2142" s="80"/>
      <c r="J2142" s="80"/>
      <c r="K2142" s="81"/>
      <c r="L2142" s="80"/>
      <c r="M2142" s="80"/>
      <c r="N2142" s="80"/>
      <c r="O2142" s="80"/>
      <c r="P2142" s="80"/>
      <c r="Q2142" s="79"/>
      <c r="R2142" s="79"/>
      <c r="S2142" s="80"/>
      <c r="T2142" s="80"/>
    </row>
    <row r="2143" spans="3:20" ht="22.5" customHeight="1" x14ac:dyDescent="0.25">
      <c r="C2143" s="79"/>
      <c r="D2143" s="80"/>
      <c r="E2143" s="80"/>
      <c r="F2143" s="80"/>
      <c r="G2143" s="81"/>
      <c r="H2143" s="80"/>
      <c r="I2143" s="80"/>
      <c r="J2143" s="80"/>
      <c r="K2143" s="81"/>
      <c r="L2143" s="80"/>
      <c r="M2143" s="80"/>
      <c r="N2143" s="80"/>
      <c r="O2143" s="80"/>
      <c r="P2143" s="80"/>
      <c r="Q2143" s="79"/>
      <c r="R2143" s="79"/>
      <c r="S2143" s="80"/>
      <c r="T2143" s="80"/>
    </row>
    <row r="2144" spans="3:20" ht="22.5" customHeight="1" x14ac:dyDescent="0.25">
      <c r="C2144" s="79"/>
      <c r="D2144" s="80"/>
      <c r="E2144" s="80"/>
      <c r="F2144" s="80"/>
      <c r="G2144" s="81"/>
      <c r="H2144" s="80"/>
      <c r="I2144" s="80"/>
      <c r="J2144" s="80"/>
      <c r="K2144" s="81"/>
      <c r="L2144" s="80"/>
      <c r="M2144" s="80"/>
      <c r="N2144" s="80"/>
      <c r="O2144" s="80"/>
      <c r="P2144" s="80"/>
      <c r="Q2144" s="79"/>
      <c r="R2144" s="79"/>
      <c r="S2144" s="80"/>
      <c r="T2144" s="80"/>
    </row>
    <row r="2145" spans="3:20" ht="22.5" customHeight="1" x14ac:dyDescent="0.25">
      <c r="C2145" s="79"/>
      <c r="D2145" s="80"/>
      <c r="E2145" s="80"/>
      <c r="F2145" s="80"/>
      <c r="G2145" s="81"/>
      <c r="H2145" s="80"/>
      <c r="I2145" s="80"/>
      <c r="J2145" s="80"/>
      <c r="K2145" s="81"/>
      <c r="L2145" s="80"/>
      <c r="M2145" s="80"/>
      <c r="N2145" s="80"/>
      <c r="O2145" s="80"/>
      <c r="P2145" s="80"/>
      <c r="Q2145" s="79"/>
      <c r="R2145" s="79"/>
      <c r="S2145" s="80"/>
      <c r="T2145" s="80"/>
    </row>
    <row r="2146" spans="3:20" ht="22.5" customHeight="1" x14ac:dyDescent="0.25">
      <c r="C2146" s="79"/>
      <c r="D2146" s="80"/>
      <c r="E2146" s="80"/>
      <c r="F2146" s="80"/>
      <c r="G2146" s="81"/>
      <c r="H2146" s="80"/>
      <c r="I2146" s="80"/>
      <c r="J2146" s="80"/>
      <c r="K2146" s="81"/>
      <c r="L2146" s="80"/>
      <c r="M2146" s="80"/>
      <c r="N2146" s="80"/>
      <c r="O2146" s="80"/>
      <c r="P2146" s="80"/>
      <c r="Q2146" s="79"/>
      <c r="R2146" s="79"/>
      <c r="S2146" s="80"/>
      <c r="T2146" s="80"/>
    </row>
    <row r="2147" spans="3:20" ht="22.5" customHeight="1" x14ac:dyDescent="0.25">
      <c r="C2147" s="79"/>
      <c r="D2147" s="80"/>
      <c r="E2147" s="80"/>
      <c r="F2147" s="80"/>
      <c r="G2147" s="81"/>
      <c r="H2147" s="80"/>
      <c r="I2147" s="80"/>
      <c r="J2147" s="80"/>
      <c r="K2147" s="81"/>
      <c r="L2147" s="80"/>
      <c r="M2147" s="80"/>
      <c r="N2147" s="80"/>
      <c r="O2147" s="80"/>
      <c r="P2147" s="80"/>
      <c r="Q2147" s="79"/>
      <c r="R2147" s="79"/>
      <c r="S2147" s="80"/>
      <c r="T2147" s="80"/>
    </row>
    <row r="2148" spans="3:20" ht="22.5" customHeight="1" x14ac:dyDescent="0.25">
      <c r="C2148" s="79"/>
      <c r="D2148" s="80"/>
      <c r="E2148" s="80"/>
      <c r="F2148" s="80"/>
      <c r="G2148" s="81"/>
      <c r="H2148" s="80"/>
      <c r="I2148" s="80"/>
      <c r="J2148" s="80"/>
      <c r="K2148" s="81"/>
      <c r="L2148" s="80"/>
      <c r="M2148" s="80"/>
      <c r="N2148" s="80"/>
      <c r="O2148" s="80"/>
      <c r="P2148" s="80"/>
      <c r="Q2148" s="79"/>
      <c r="R2148" s="79"/>
      <c r="S2148" s="80"/>
      <c r="T2148" s="80"/>
    </row>
    <row r="2149" spans="3:20" ht="22.5" customHeight="1" x14ac:dyDescent="0.25">
      <c r="C2149" s="79"/>
      <c r="D2149" s="80"/>
      <c r="E2149" s="80"/>
      <c r="F2149" s="80"/>
      <c r="G2149" s="81"/>
      <c r="H2149" s="80"/>
      <c r="I2149" s="80"/>
      <c r="J2149" s="80"/>
      <c r="K2149" s="81"/>
      <c r="L2149" s="80"/>
      <c r="M2149" s="80"/>
      <c r="N2149" s="80"/>
      <c r="O2149" s="80"/>
      <c r="P2149" s="80"/>
      <c r="Q2149" s="79"/>
      <c r="R2149" s="79"/>
      <c r="S2149" s="80"/>
      <c r="T2149" s="80"/>
    </row>
    <row r="2150" spans="3:20" ht="22.5" customHeight="1" x14ac:dyDescent="0.25">
      <c r="C2150" s="79"/>
      <c r="D2150" s="80"/>
      <c r="E2150" s="80"/>
      <c r="F2150" s="80"/>
      <c r="G2150" s="81"/>
      <c r="H2150" s="80"/>
      <c r="I2150" s="80"/>
      <c r="J2150" s="80"/>
      <c r="K2150" s="81"/>
      <c r="L2150" s="80"/>
      <c r="M2150" s="80"/>
      <c r="N2150" s="80"/>
      <c r="O2150" s="80"/>
      <c r="P2150" s="80"/>
      <c r="Q2150" s="79"/>
      <c r="R2150" s="79"/>
      <c r="S2150" s="80"/>
      <c r="T2150" s="80"/>
    </row>
    <row r="2151" spans="3:20" ht="22.5" customHeight="1" x14ac:dyDescent="0.25">
      <c r="C2151" s="79"/>
      <c r="D2151" s="80"/>
      <c r="E2151" s="80"/>
      <c r="F2151" s="80"/>
      <c r="G2151" s="81"/>
      <c r="H2151" s="80"/>
      <c r="I2151" s="80"/>
      <c r="J2151" s="80"/>
      <c r="K2151" s="81"/>
      <c r="L2151" s="80"/>
      <c r="M2151" s="80"/>
      <c r="N2151" s="80"/>
      <c r="O2151" s="80"/>
      <c r="P2151" s="80"/>
      <c r="Q2151" s="79"/>
      <c r="R2151" s="79"/>
      <c r="S2151" s="80"/>
      <c r="T2151" s="80"/>
    </row>
    <row r="2152" spans="3:20" ht="22.5" customHeight="1" x14ac:dyDescent="0.25">
      <c r="C2152" s="79"/>
      <c r="D2152" s="80"/>
      <c r="E2152" s="80"/>
      <c r="F2152" s="80"/>
      <c r="G2152" s="81"/>
      <c r="H2152" s="80"/>
      <c r="I2152" s="80"/>
      <c r="J2152" s="80"/>
      <c r="K2152" s="81"/>
      <c r="L2152" s="80"/>
      <c r="M2152" s="80"/>
      <c r="N2152" s="80"/>
      <c r="O2152" s="80"/>
      <c r="P2152" s="80"/>
      <c r="Q2152" s="79"/>
      <c r="R2152" s="79"/>
      <c r="S2152" s="80"/>
      <c r="T2152" s="80"/>
    </row>
    <row r="2153" spans="3:20" ht="22.5" customHeight="1" x14ac:dyDescent="0.25">
      <c r="C2153" s="79"/>
      <c r="D2153" s="80"/>
      <c r="E2153" s="80"/>
      <c r="F2153" s="80"/>
      <c r="G2153" s="81"/>
      <c r="H2153" s="80"/>
      <c r="I2153" s="80"/>
      <c r="J2153" s="80"/>
      <c r="K2153" s="81"/>
      <c r="L2153" s="80"/>
      <c r="M2153" s="80"/>
      <c r="N2153" s="80"/>
      <c r="O2153" s="80"/>
      <c r="P2153" s="80"/>
      <c r="Q2153" s="79"/>
      <c r="R2153" s="79"/>
      <c r="S2153" s="80"/>
      <c r="T2153" s="80"/>
    </row>
    <row r="2154" spans="3:20" ht="22.5" customHeight="1" x14ac:dyDescent="0.25">
      <c r="C2154" s="79"/>
      <c r="D2154" s="80"/>
      <c r="E2154" s="80"/>
      <c r="F2154" s="80"/>
      <c r="G2154" s="81"/>
      <c r="H2154" s="80"/>
      <c r="I2154" s="80"/>
      <c r="J2154" s="80"/>
      <c r="K2154" s="81"/>
      <c r="L2154" s="80"/>
      <c r="M2154" s="80"/>
      <c r="N2154" s="80"/>
      <c r="O2154" s="80"/>
      <c r="P2154" s="80"/>
      <c r="Q2154" s="79"/>
      <c r="R2154" s="79"/>
      <c r="S2154" s="80"/>
      <c r="T2154" s="80"/>
    </row>
    <row r="2155" spans="3:20" ht="22.5" customHeight="1" x14ac:dyDescent="0.25">
      <c r="C2155" s="79"/>
      <c r="D2155" s="80"/>
      <c r="E2155" s="80"/>
      <c r="F2155" s="80"/>
      <c r="G2155" s="81"/>
      <c r="H2155" s="80"/>
      <c r="I2155" s="80"/>
      <c r="J2155" s="80"/>
      <c r="K2155" s="81"/>
      <c r="L2155" s="80"/>
      <c r="M2155" s="80"/>
      <c r="N2155" s="80"/>
      <c r="O2155" s="80"/>
      <c r="P2155" s="80"/>
      <c r="Q2155" s="79"/>
      <c r="R2155" s="79"/>
      <c r="S2155" s="80"/>
      <c r="T2155" s="80"/>
    </row>
    <row r="2156" spans="3:20" ht="22.5" customHeight="1" x14ac:dyDescent="0.25">
      <c r="C2156" s="79"/>
      <c r="D2156" s="80"/>
      <c r="E2156" s="80"/>
      <c r="F2156" s="80"/>
      <c r="G2156" s="81"/>
      <c r="H2156" s="80"/>
      <c r="I2156" s="80"/>
      <c r="J2156" s="80"/>
      <c r="K2156" s="81"/>
      <c r="L2156" s="80"/>
      <c r="M2156" s="80"/>
      <c r="N2156" s="80"/>
      <c r="O2156" s="80"/>
      <c r="P2156" s="80"/>
      <c r="Q2156" s="79"/>
      <c r="R2156" s="79"/>
      <c r="S2156" s="80"/>
      <c r="T2156" s="80"/>
    </row>
    <row r="2157" spans="3:20" ht="22.5" customHeight="1" x14ac:dyDescent="0.25">
      <c r="C2157" s="79"/>
      <c r="D2157" s="80"/>
      <c r="E2157" s="80"/>
      <c r="F2157" s="80"/>
      <c r="G2157" s="81"/>
      <c r="H2157" s="80"/>
      <c r="I2157" s="80"/>
      <c r="J2157" s="80"/>
      <c r="K2157" s="81"/>
      <c r="L2157" s="80"/>
      <c r="M2157" s="80"/>
      <c r="N2157" s="80"/>
      <c r="O2157" s="80"/>
      <c r="P2157" s="80"/>
      <c r="Q2157" s="79"/>
      <c r="R2157" s="79"/>
      <c r="S2157" s="80"/>
      <c r="T2157" s="80"/>
    </row>
    <row r="2158" spans="3:20" ht="22.5" customHeight="1" x14ac:dyDescent="0.25">
      <c r="C2158" s="79"/>
      <c r="D2158" s="80"/>
      <c r="E2158" s="80"/>
      <c r="F2158" s="80"/>
      <c r="G2158" s="81"/>
      <c r="H2158" s="80"/>
      <c r="I2158" s="80"/>
      <c r="J2158" s="80"/>
      <c r="K2158" s="81"/>
      <c r="L2158" s="80"/>
      <c r="M2158" s="80"/>
      <c r="N2158" s="80"/>
      <c r="O2158" s="80"/>
      <c r="P2158" s="80"/>
      <c r="Q2158" s="79"/>
      <c r="R2158" s="79"/>
      <c r="S2158" s="80"/>
      <c r="T2158" s="80"/>
    </row>
    <row r="2159" spans="3:20" ht="22.5" customHeight="1" x14ac:dyDescent="0.25">
      <c r="C2159" s="79"/>
      <c r="D2159" s="80"/>
      <c r="E2159" s="80"/>
      <c r="F2159" s="80"/>
      <c r="G2159" s="81"/>
      <c r="H2159" s="80"/>
      <c r="I2159" s="80"/>
      <c r="J2159" s="80"/>
      <c r="K2159" s="81"/>
      <c r="L2159" s="80"/>
      <c r="M2159" s="80"/>
      <c r="N2159" s="80"/>
      <c r="O2159" s="80"/>
      <c r="P2159" s="80"/>
      <c r="Q2159" s="79"/>
      <c r="R2159" s="79"/>
      <c r="S2159" s="80"/>
      <c r="T2159" s="80"/>
    </row>
    <row r="2160" spans="3:20" ht="22.5" customHeight="1" x14ac:dyDescent="0.25">
      <c r="C2160" s="79"/>
      <c r="D2160" s="80"/>
      <c r="E2160" s="80"/>
      <c r="F2160" s="80"/>
      <c r="G2160" s="81"/>
      <c r="H2160" s="80"/>
      <c r="I2160" s="80"/>
      <c r="J2160" s="80"/>
      <c r="K2160" s="81"/>
      <c r="L2160" s="80"/>
      <c r="M2160" s="80"/>
      <c r="N2160" s="80"/>
      <c r="O2160" s="80"/>
      <c r="P2160" s="80"/>
      <c r="Q2160" s="79"/>
      <c r="R2160" s="79"/>
      <c r="S2160" s="80"/>
      <c r="T2160" s="80"/>
    </row>
    <row r="2161" spans="3:20" ht="22.5" customHeight="1" x14ac:dyDescent="0.25">
      <c r="C2161" s="79"/>
      <c r="D2161" s="80"/>
      <c r="E2161" s="80"/>
      <c r="F2161" s="80"/>
      <c r="G2161" s="81"/>
      <c r="H2161" s="80"/>
      <c r="I2161" s="80"/>
      <c r="J2161" s="80"/>
      <c r="K2161" s="81"/>
      <c r="L2161" s="80"/>
      <c r="M2161" s="80"/>
      <c r="N2161" s="80"/>
      <c r="O2161" s="80"/>
      <c r="P2161" s="80"/>
      <c r="Q2161" s="79"/>
      <c r="R2161" s="79"/>
      <c r="S2161" s="80"/>
      <c r="T2161" s="80"/>
    </row>
    <row r="2162" spans="3:20" ht="22.5" customHeight="1" x14ac:dyDescent="0.25">
      <c r="C2162" s="79"/>
      <c r="D2162" s="80"/>
      <c r="E2162" s="80"/>
      <c r="F2162" s="80"/>
      <c r="G2162" s="81"/>
      <c r="H2162" s="80"/>
      <c r="I2162" s="80"/>
      <c r="J2162" s="80"/>
      <c r="K2162" s="81"/>
      <c r="L2162" s="80"/>
      <c r="M2162" s="80"/>
      <c r="N2162" s="80"/>
      <c r="O2162" s="80"/>
      <c r="P2162" s="80"/>
      <c r="Q2162" s="79"/>
      <c r="R2162" s="79"/>
      <c r="S2162" s="80"/>
      <c r="T2162" s="80"/>
    </row>
    <row r="2163" spans="3:20" ht="22.5" customHeight="1" x14ac:dyDescent="0.25">
      <c r="C2163" s="79"/>
      <c r="D2163" s="80"/>
      <c r="E2163" s="80"/>
      <c r="F2163" s="80"/>
      <c r="G2163" s="81"/>
      <c r="H2163" s="80"/>
      <c r="I2163" s="80"/>
      <c r="J2163" s="80"/>
      <c r="K2163" s="81"/>
      <c r="L2163" s="80"/>
      <c r="M2163" s="80"/>
      <c r="N2163" s="80"/>
      <c r="O2163" s="80"/>
      <c r="P2163" s="80"/>
      <c r="Q2163" s="79"/>
      <c r="R2163" s="79"/>
      <c r="S2163" s="80"/>
      <c r="T2163" s="80"/>
    </row>
    <row r="2164" spans="3:20" ht="22.5" customHeight="1" x14ac:dyDescent="0.25">
      <c r="C2164" s="79"/>
      <c r="D2164" s="80"/>
      <c r="E2164" s="80"/>
      <c r="F2164" s="80"/>
      <c r="G2164" s="81"/>
      <c r="H2164" s="80"/>
      <c r="I2164" s="80"/>
      <c r="J2164" s="80"/>
      <c r="K2164" s="81"/>
      <c r="L2164" s="80"/>
      <c r="M2164" s="80"/>
      <c r="N2164" s="80"/>
      <c r="O2164" s="80"/>
      <c r="P2164" s="80"/>
      <c r="Q2164" s="79"/>
      <c r="R2164" s="79"/>
      <c r="S2164" s="80"/>
      <c r="T2164" s="80"/>
    </row>
    <row r="2165" spans="3:20" ht="22.5" customHeight="1" x14ac:dyDescent="0.25">
      <c r="C2165" s="79"/>
      <c r="D2165" s="80"/>
      <c r="E2165" s="80"/>
      <c r="F2165" s="80"/>
      <c r="G2165" s="81"/>
      <c r="H2165" s="80"/>
      <c r="I2165" s="80"/>
      <c r="J2165" s="80"/>
      <c r="K2165" s="81"/>
      <c r="L2165" s="80"/>
      <c r="M2165" s="80"/>
      <c r="N2165" s="80"/>
      <c r="O2165" s="80"/>
      <c r="P2165" s="80"/>
      <c r="Q2165" s="79"/>
      <c r="R2165" s="79"/>
      <c r="S2165" s="80"/>
      <c r="T2165" s="80"/>
    </row>
    <row r="2166" spans="3:20" ht="22.5" customHeight="1" x14ac:dyDescent="0.25">
      <c r="C2166" s="79"/>
      <c r="D2166" s="80"/>
      <c r="E2166" s="80"/>
      <c r="F2166" s="80"/>
      <c r="G2166" s="81"/>
      <c r="H2166" s="80"/>
      <c r="I2166" s="80"/>
      <c r="J2166" s="80"/>
      <c r="K2166" s="81"/>
      <c r="L2166" s="80"/>
      <c r="M2166" s="80"/>
      <c r="N2166" s="80"/>
      <c r="O2166" s="80"/>
      <c r="P2166" s="80"/>
      <c r="Q2166" s="79"/>
      <c r="R2166" s="79"/>
      <c r="S2166" s="80"/>
      <c r="T2166" s="80"/>
    </row>
    <row r="2167" spans="3:20" ht="22.5" customHeight="1" x14ac:dyDescent="0.25">
      <c r="C2167" s="79"/>
      <c r="D2167" s="80"/>
      <c r="E2167" s="80"/>
      <c r="F2167" s="80"/>
      <c r="G2167" s="81"/>
      <c r="H2167" s="80"/>
      <c r="I2167" s="80"/>
      <c r="J2167" s="80"/>
      <c r="K2167" s="81"/>
      <c r="L2167" s="80"/>
      <c r="M2167" s="80"/>
      <c r="N2167" s="80"/>
      <c r="O2167" s="80"/>
      <c r="P2167" s="80"/>
      <c r="Q2167" s="79"/>
      <c r="R2167" s="79"/>
      <c r="S2167" s="80"/>
      <c r="T2167" s="80"/>
    </row>
    <row r="2168" spans="3:20" ht="22.5" customHeight="1" x14ac:dyDescent="0.25">
      <c r="C2168" s="79"/>
      <c r="D2168" s="80"/>
      <c r="E2168" s="80"/>
      <c r="F2168" s="80"/>
      <c r="G2168" s="81"/>
      <c r="H2168" s="80"/>
      <c r="I2168" s="80"/>
      <c r="J2168" s="80"/>
      <c r="K2168" s="81"/>
      <c r="L2168" s="80"/>
      <c r="M2168" s="80"/>
      <c r="N2168" s="80"/>
      <c r="O2168" s="80"/>
      <c r="P2168" s="80"/>
      <c r="Q2168" s="79"/>
      <c r="R2168" s="79"/>
      <c r="S2168" s="80"/>
      <c r="T2168" s="80"/>
    </row>
    <row r="2169" spans="3:20" ht="22.5" customHeight="1" x14ac:dyDescent="0.25">
      <c r="C2169" s="79"/>
      <c r="D2169" s="80"/>
      <c r="E2169" s="80"/>
      <c r="F2169" s="80"/>
      <c r="G2169" s="81"/>
      <c r="H2169" s="80"/>
      <c r="I2169" s="80"/>
      <c r="J2169" s="80"/>
      <c r="K2169" s="81"/>
      <c r="L2169" s="80"/>
      <c r="M2169" s="80"/>
      <c r="N2169" s="80"/>
      <c r="O2169" s="80"/>
      <c r="P2169" s="80"/>
      <c r="Q2169" s="79"/>
      <c r="R2169" s="79"/>
      <c r="S2169" s="80"/>
      <c r="T2169" s="80"/>
    </row>
    <row r="2170" spans="3:20" ht="22.5" customHeight="1" x14ac:dyDescent="0.25">
      <c r="C2170" s="79"/>
      <c r="D2170" s="80"/>
      <c r="E2170" s="80"/>
      <c r="F2170" s="80"/>
      <c r="G2170" s="81"/>
      <c r="H2170" s="80"/>
      <c r="I2170" s="80"/>
      <c r="J2170" s="80"/>
      <c r="K2170" s="81"/>
      <c r="L2170" s="80"/>
      <c r="M2170" s="80"/>
      <c r="N2170" s="80"/>
      <c r="O2170" s="80"/>
      <c r="P2170" s="80"/>
      <c r="Q2170" s="79"/>
      <c r="R2170" s="79"/>
      <c r="S2170" s="80"/>
      <c r="T2170" s="80"/>
    </row>
    <row r="2171" spans="3:20" ht="22.5" customHeight="1" x14ac:dyDescent="0.25">
      <c r="C2171" s="79"/>
      <c r="D2171" s="80"/>
      <c r="E2171" s="80"/>
      <c r="F2171" s="80"/>
      <c r="G2171" s="81"/>
      <c r="H2171" s="80"/>
      <c r="I2171" s="80"/>
      <c r="J2171" s="80"/>
      <c r="K2171" s="81"/>
      <c r="L2171" s="80"/>
      <c r="M2171" s="80"/>
      <c r="N2171" s="80"/>
      <c r="O2171" s="80"/>
      <c r="P2171" s="80"/>
      <c r="Q2171" s="79"/>
      <c r="R2171" s="79"/>
      <c r="S2171" s="80"/>
      <c r="T2171" s="80"/>
    </row>
    <row r="2172" spans="3:20" ht="22.5" customHeight="1" x14ac:dyDescent="0.25">
      <c r="C2172" s="79"/>
      <c r="D2172" s="80"/>
      <c r="E2172" s="80"/>
      <c r="F2172" s="80"/>
      <c r="G2172" s="81"/>
      <c r="H2172" s="80"/>
      <c r="I2172" s="80"/>
      <c r="J2172" s="80"/>
      <c r="K2172" s="81"/>
      <c r="L2172" s="80"/>
      <c r="M2172" s="80"/>
      <c r="N2172" s="80"/>
      <c r="O2172" s="80"/>
      <c r="P2172" s="80"/>
      <c r="Q2172" s="79"/>
      <c r="R2172" s="79"/>
      <c r="S2172" s="80"/>
      <c r="T2172" s="80"/>
    </row>
    <row r="2173" spans="3:20" ht="22.5" customHeight="1" x14ac:dyDescent="0.25">
      <c r="C2173" s="79"/>
      <c r="D2173" s="80"/>
      <c r="E2173" s="80"/>
      <c r="F2173" s="80"/>
      <c r="G2173" s="81"/>
      <c r="H2173" s="80"/>
      <c r="I2173" s="80"/>
      <c r="J2173" s="80"/>
      <c r="K2173" s="81"/>
      <c r="L2173" s="80"/>
      <c r="M2173" s="80"/>
      <c r="N2173" s="80"/>
      <c r="O2173" s="80"/>
      <c r="P2173" s="80"/>
      <c r="Q2173" s="79"/>
      <c r="R2173" s="79"/>
      <c r="S2173" s="80"/>
      <c r="T2173" s="80"/>
    </row>
    <row r="2174" spans="3:20" ht="22.5" customHeight="1" x14ac:dyDescent="0.25">
      <c r="C2174" s="79"/>
      <c r="D2174" s="80"/>
      <c r="E2174" s="80"/>
      <c r="F2174" s="80"/>
      <c r="G2174" s="81"/>
      <c r="H2174" s="80"/>
      <c r="I2174" s="80"/>
      <c r="J2174" s="80"/>
      <c r="K2174" s="81"/>
      <c r="L2174" s="80"/>
      <c r="M2174" s="80"/>
      <c r="N2174" s="80"/>
      <c r="O2174" s="80"/>
      <c r="P2174" s="80"/>
      <c r="Q2174" s="79"/>
      <c r="R2174" s="79"/>
      <c r="S2174" s="80"/>
      <c r="T2174" s="80"/>
    </row>
    <row r="2175" spans="3:20" ht="22.5" customHeight="1" x14ac:dyDescent="0.25">
      <c r="C2175" s="79"/>
      <c r="D2175" s="80"/>
      <c r="E2175" s="80"/>
      <c r="F2175" s="80"/>
      <c r="G2175" s="81"/>
      <c r="H2175" s="80"/>
      <c r="I2175" s="80"/>
      <c r="J2175" s="80"/>
      <c r="K2175" s="81"/>
      <c r="L2175" s="80"/>
      <c r="M2175" s="80"/>
      <c r="N2175" s="80"/>
      <c r="O2175" s="80"/>
      <c r="P2175" s="80"/>
      <c r="Q2175" s="79"/>
      <c r="R2175" s="79"/>
      <c r="S2175" s="80"/>
      <c r="T2175" s="80"/>
    </row>
    <row r="2176" spans="3:20" ht="22.5" customHeight="1" x14ac:dyDescent="0.25">
      <c r="C2176" s="79"/>
      <c r="D2176" s="80"/>
      <c r="E2176" s="80"/>
      <c r="F2176" s="80"/>
      <c r="G2176" s="81"/>
      <c r="H2176" s="80"/>
      <c r="I2176" s="80"/>
      <c r="J2176" s="80"/>
      <c r="K2176" s="81"/>
      <c r="L2176" s="80"/>
      <c r="M2176" s="80"/>
      <c r="N2176" s="80"/>
      <c r="O2176" s="80"/>
      <c r="P2176" s="80"/>
      <c r="Q2176" s="79"/>
      <c r="R2176" s="79"/>
      <c r="S2176" s="80"/>
      <c r="T2176" s="80"/>
    </row>
    <row r="2177" spans="3:20" ht="22.5" customHeight="1" x14ac:dyDescent="0.25">
      <c r="C2177" s="79"/>
      <c r="D2177" s="80"/>
      <c r="E2177" s="80"/>
      <c r="F2177" s="80"/>
      <c r="G2177" s="81"/>
      <c r="H2177" s="80"/>
      <c r="I2177" s="80"/>
      <c r="J2177" s="80"/>
      <c r="K2177" s="81"/>
      <c r="L2177" s="80"/>
      <c r="M2177" s="80"/>
      <c r="N2177" s="80"/>
      <c r="O2177" s="80"/>
      <c r="P2177" s="80"/>
      <c r="Q2177" s="79"/>
      <c r="R2177" s="79"/>
      <c r="S2177" s="80"/>
      <c r="T2177" s="80"/>
    </row>
    <row r="2178" spans="3:20" ht="22.5" customHeight="1" x14ac:dyDescent="0.25">
      <c r="C2178" s="79"/>
      <c r="D2178" s="80"/>
      <c r="E2178" s="80"/>
      <c r="F2178" s="80"/>
      <c r="G2178" s="81"/>
      <c r="H2178" s="80"/>
      <c r="I2178" s="80"/>
      <c r="J2178" s="80"/>
      <c r="K2178" s="81"/>
      <c r="L2178" s="80"/>
      <c r="M2178" s="80"/>
      <c r="N2178" s="80"/>
      <c r="O2178" s="80"/>
      <c r="P2178" s="80"/>
      <c r="Q2178" s="79"/>
      <c r="R2178" s="79"/>
      <c r="S2178" s="80"/>
      <c r="T2178" s="80"/>
    </row>
    <row r="2179" spans="3:20" ht="22.5" customHeight="1" x14ac:dyDescent="0.25">
      <c r="C2179" s="79"/>
      <c r="D2179" s="80"/>
      <c r="E2179" s="80"/>
      <c r="F2179" s="80"/>
      <c r="G2179" s="81"/>
      <c r="H2179" s="80"/>
      <c r="I2179" s="80"/>
      <c r="J2179" s="80"/>
      <c r="K2179" s="81"/>
      <c r="L2179" s="80"/>
      <c r="M2179" s="80"/>
      <c r="N2179" s="80"/>
      <c r="O2179" s="80"/>
      <c r="P2179" s="80"/>
      <c r="Q2179" s="79"/>
      <c r="R2179" s="79"/>
      <c r="S2179" s="80"/>
      <c r="T2179" s="80"/>
    </row>
    <row r="2180" spans="3:20" ht="22.5" customHeight="1" x14ac:dyDescent="0.25">
      <c r="C2180" s="79"/>
      <c r="D2180" s="80"/>
      <c r="E2180" s="80"/>
      <c r="F2180" s="80"/>
      <c r="G2180" s="81"/>
      <c r="H2180" s="80"/>
      <c r="I2180" s="80"/>
      <c r="J2180" s="80"/>
      <c r="K2180" s="81"/>
      <c r="L2180" s="80"/>
      <c r="M2180" s="80"/>
      <c r="N2180" s="80"/>
      <c r="O2180" s="80"/>
      <c r="P2180" s="80"/>
      <c r="Q2180" s="79"/>
      <c r="R2180" s="79"/>
      <c r="S2180" s="80"/>
      <c r="T2180" s="80"/>
    </row>
    <row r="2181" spans="3:20" ht="22.5" customHeight="1" x14ac:dyDescent="0.25">
      <c r="C2181" s="79"/>
      <c r="D2181" s="80"/>
      <c r="E2181" s="80"/>
      <c r="F2181" s="80"/>
      <c r="G2181" s="81"/>
      <c r="H2181" s="80"/>
      <c r="I2181" s="80"/>
      <c r="J2181" s="80"/>
      <c r="K2181" s="81"/>
      <c r="L2181" s="80"/>
      <c r="M2181" s="80"/>
      <c r="N2181" s="80"/>
      <c r="O2181" s="80"/>
      <c r="P2181" s="80"/>
      <c r="Q2181" s="79"/>
      <c r="R2181" s="79"/>
      <c r="S2181" s="80"/>
      <c r="T2181" s="80"/>
    </row>
    <row r="2182" spans="3:20" ht="22.5" customHeight="1" x14ac:dyDescent="0.25">
      <c r="C2182" s="79"/>
      <c r="D2182" s="80"/>
      <c r="E2182" s="80"/>
      <c r="F2182" s="80"/>
      <c r="G2182" s="81"/>
      <c r="H2182" s="80"/>
      <c r="I2182" s="80"/>
      <c r="J2182" s="80"/>
      <c r="K2182" s="81"/>
      <c r="L2182" s="80"/>
      <c r="M2182" s="80"/>
      <c r="N2182" s="80"/>
      <c r="O2182" s="80"/>
      <c r="P2182" s="80"/>
      <c r="Q2182" s="79"/>
      <c r="R2182" s="79"/>
      <c r="S2182" s="80"/>
      <c r="T2182" s="80"/>
    </row>
    <row r="2183" spans="3:20" ht="22.5" customHeight="1" x14ac:dyDescent="0.25">
      <c r="C2183" s="79"/>
      <c r="D2183" s="80"/>
      <c r="E2183" s="80"/>
      <c r="F2183" s="80"/>
      <c r="G2183" s="81"/>
      <c r="H2183" s="80"/>
      <c r="I2183" s="80"/>
      <c r="J2183" s="80"/>
      <c r="K2183" s="81"/>
      <c r="L2183" s="80"/>
      <c r="M2183" s="80"/>
      <c r="N2183" s="80"/>
      <c r="O2183" s="80"/>
      <c r="P2183" s="80"/>
      <c r="Q2183" s="79"/>
      <c r="R2183" s="79"/>
      <c r="S2183" s="80"/>
      <c r="T2183" s="80"/>
    </row>
    <row r="2184" spans="3:20" ht="22.5" customHeight="1" x14ac:dyDescent="0.25">
      <c r="C2184" s="79"/>
      <c r="D2184" s="80"/>
      <c r="E2184" s="80"/>
      <c r="F2184" s="80"/>
      <c r="G2184" s="81"/>
      <c r="H2184" s="80"/>
      <c r="I2184" s="80"/>
      <c r="J2184" s="80"/>
      <c r="K2184" s="81"/>
      <c r="L2184" s="80"/>
      <c r="M2184" s="80"/>
      <c r="N2184" s="80"/>
      <c r="O2184" s="80"/>
      <c r="P2184" s="80"/>
      <c r="Q2184" s="79"/>
      <c r="R2184" s="79"/>
      <c r="S2184" s="80"/>
      <c r="T2184" s="80"/>
    </row>
    <row r="2185" spans="3:20" ht="22.5" customHeight="1" x14ac:dyDescent="0.25">
      <c r="C2185" s="79"/>
      <c r="D2185" s="80"/>
      <c r="E2185" s="80"/>
      <c r="F2185" s="80"/>
      <c r="G2185" s="81"/>
      <c r="H2185" s="80"/>
      <c r="I2185" s="80"/>
      <c r="J2185" s="80"/>
      <c r="K2185" s="81"/>
      <c r="L2185" s="80"/>
      <c r="M2185" s="80"/>
      <c r="N2185" s="80"/>
      <c r="O2185" s="80"/>
      <c r="P2185" s="80"/>
      <c r="Q2185" s="79"/>
      <c r="R2185" s="79"/>
      <c r="S2185" s="80"/>
      <c r="T2185" s="80"/>
    </row>
    <row r="2186" spans="3:20" ht="22.5" customHeight="1" x14ac:dyDescent="0.25">
      <c r="C2186" s="79"/>
      <c r="D2186" s="80"/>
      <c r="E2186" s="80"/>
      <c r="F2186" s="80"/>
      <c r="G2186" s="81"/>
      <c r="H2186" s="80"/>
      <c r="I2186" s="80"/>
      <c r="J2186" s="80"/>
      <c r="K2186" s="81"/>
      <c r="L2186" s="80"/>
      <c r="M2186" s="80"/>
      <c r="N2186" s="80"/>
      <c r="O2186" s="80"/>
      <c r="P2186" s="80"/>
      <c r="Q2186" s="79"/>
      <c r="R2186" s="79"/>
      <c r="S2186" s="80"/>
      <c r="T2186" s="80"/>
    </row>
    <row r="2187" spans="3:20" ht="22.5" customHeight="1" x14ac:dyDescent="0.25">
      <c r="C2187" s="79"/>
      <c r="D2187" s="80"/>
      <c r="E2187" s="80"/>
      <c r="F2187" s="80"/>
      <c r="G2187" s="81"/>
      <c r="H2187" s="80"/>
      <c r="I2187" s="80"/>
      <c r="J2187" s="80"/>
      <c r="K2187" s="81"/>
      <c r="L2187" s="80"/>
      <c r="M2187" s="80"/>
      <c r="N2187" s="80"/>
      <c r="O2187" s="80"/>
      <c r="P2187" s="80"/>
      <c r="Q2187" s="79"/>
      <c r="R2187" s="79"/>
      <c r="S2187" s="80"/>
      <c r="T2187" s="80"/>
    </row>
    <row r="2188" spans="3:20" ht="22.5" customHeight="1" x14ac:dyDescent="0.25">
      <c r="C2188" s="79"/>
      <c r="D2188" s="80"/>
      <c r="E2188" s="80"/>
      <c r="F2188" s="80"/>
      <c r="G2188" s="81"/>
      <c r="H2188" s="80"/>
      <c r="I2188" s="80"/>
      <c r="J2188" s="80"/>
      <c r="K2188" s="81"/>
      <c r="L2188" s="80"/>
      <c r="M2188" s="80"/>
      <c r="N2188" s="80"/>
      <c r="O2188" s="80"/>
      <c r="P2188" s="80"/>
      <c r="Q2188" s="79"/>
      <c r="R2188" s="79"/>
      <c r="S2188" s="80"/>
      <c r="T2188" s="80"/>
    </row>
    <row r="2189" spans="3:20" ht="22.5" customHeight="1" x14ac:dyDescent="0.25">
      <c r="C2189" s="79"/>
      <c r="D2189" s="80"/>
      <c r="E2189" s="80"/>
      <c r="F2189" s="80"/>
      <c r="G2189" s="81"/>
      <c r="H2189" s="80"/>
      <c r="I2189" s="80"/>
      <c r="J2189" s="80"/>
      <c r="K2189" s="81"/>
      <c r="L2189" s="80"/>
      <c r="M2189" s="80"/>
      <c r="N2189" s="80"/>
      <c r="O2189" s="80"/>
      <c r="P2189" s="80"/>
      <c r="Q2189" s="79"/>
      <c r="R2189" s="79"/>
      <c r="S2189" s="80"/>
      <c r="T2189" s="80"/>
    </row>
    <row r="2190" spans="3:20" ht="22.5" customHeight="1" x14ac:dyDescent="0.25">
      <c r="C2190" s="79"/>
      <c r="D2190" s="80"/>
      <c r="E2190" s="80"/>
      <c r="F2190" s="80"/>
      <c r="G2190" s="81"/>
      <c r="H2190" s="80"/>
      <c r="I2190" s="80"/>
      <c r="J2190" s="80"/>
      <c r="K2190" s="81"/>
      <c r="L2190" s="80"/>
      <c r="M2190" s="80"/>
      <c r="N2190" s="80"/>
      <c r="O2190" s="80"/>
      <c r="P2190" s="80"/>
      <c r="Q2190" s="79"/>
      <c r="R2190" s="79"/>
      <c r="S2190" s="80"/>
      <c r="T2190" s="80"/>
    </row>
    <row r="2191" spans="3:20" ht="22.5" customHeight="1" x14ac:dyDescent="0.25">
      <c r="C2191" s="79"/>
      <c r="D2191" s="80"/>
      <c r="E2191" s="80"/>
      <c r="F2191" s="80"/>
      <c r="G2191" s="81"/>
      <c r="H2191" s="80"/>
      <c r="I2191" s="80"/>
      <c r="J2191" s="80"/>
      <c r="K2191" s="81"/>
      <c r="L2191" s="80"/>
      <c r="M2191" s="80"/>
      <c r="N2191" s="80"/>
      <c r="O2191" s="80"/>
      <c r="P2191" s="80"/>
      <c r="Q2191" s="79"/>
      <c r="R2191" s="79"/>
      <c r="S2191" s="80"/>
      <c r="T2191" s="80"/>
    </row>
    <row r="2192" spans="3:20" ht="22.5" customHeight="1" x14ac:dyDescent="0.25">
      <c r="C2192" s="79"/>
      <c r="D2192" s="80"/>
      <c r="E2192" s="80"/>
      <c r="F2192" s="80"/>
      <c r="G2192" s="81"/>
      <c r="H2192" s="80"/>
      <c r="I2192" s="80"/>
      <c r="J2192" s="80"/>
      <c r="K2192" s="81"/>
      <c r="L2192" s="80"/>
      <c r="M2192" s="80"/>
      <c r="N2192" s="80"/>
      <c r="O2192" s="80"/>
      <c r="P2192" s="80"/>
      <c r="Q2192" s="79"/>
      <c r="R2192" s="79"/>
      <c r="S2192" s="80"/>
      <c r="T2192" s="80"/>
    </row>
    <row r="2193" spans="3:20" ht="22.5" customHeight="1" x14ac:dyDescent="0.25">
      <c r="C2193" s="79"/>
      <c r="D2193" s="80"/>
      <c r="E2193" s="80"/>
      <c r="F2193" s="80"/>
      <c r="G2193" s="81"/>
      <c r="H2193" s="80"/>
      <c r="I2193" s="80"/>
      <c r="J2193" s="80"/>
      <c r="K2193" s="81"/>
      <c r="L2193" s="80"/>
      <c r="M2193" s="80"/>
      <c r="N2193" s="80"/>
      <c r="O2193" s="80"/>
      <c r="P2193" s="80"/>
      <c r="Q2193" s="79"/>
      <c r="R2193" s="79"/>
      <c r="S2193" s="80"/>
      <c r="T2193" s="80"/>
    </row>
    <row r="2194" spans="3:20" ht="22.5" customHeight="1" x14ac:dyDescent="0.25">
      <c r="C2194" s="79"/>
      <c r="D2194" s="80"/>
      <c r="E2194" s="80"/>
      <c r="F2194" s="80"/>
      <c r="G2194" s="81"/>
      <c r="H2194" s="80"/>
      <c r="I2194" s="80"/>
      <c r="J2194" s="80"/>
      <c r="K2194" s="81"/>
      <c r="L2194" s="80"/>
      <c r="M2194" s="80"/>
      <c r="N2194" s="80"/>
      <c r="O2194" s="80"/>
      <c r="P2194" s="80"/>
      <c r="Q2194" s="79"/>
      <c r="R2194" s="79"/>
      <c r="S2194" s="80"/>
      <c r="T2194" s="80"/>
    </row>
    <row r="2195" spans="3:20" ht="22.5" customHeight="1" x14ac:dyDescent="0.25">
      <c r="C2195" s="79"/>
      <c r="D2195" s="80"/>
      <c r="E2195" s="80"/>
      <c r="F2195" s="80"/>
      <c r="G2195" s="81"/>
      <c r="H2195" s="80"/>
      <c r="I2195" s="80"/>
      <c r="J2195" s="80"/>
      <c r="K2195" s="81"/>
      <c r="L2195" s="80"/>
      <c r="M2195" s="80"/>
      <c r="N2195" s="80"/>
      <c r="O2195" s="80"/>
      <c r="P2195" s="80"/>
      <c r="Q2195" s="79"/>
      <c r="R2195" s="79"/>
      <c r="S2195" s="80"/>
      <c r="T2195" s="80"/>
    </row>
    <row r="2196" spans="3:20" ht="22.5" customHeight="1" x14ac:dyDescent="0.25">
      <c r="C2196" s="79"/>
      <c r="D2196" s="80"/>
      <c r="E2196" s="80"/>
      <c r="F2196" s="80"/>
      <c r="G2196" s="81"/>
      <c r="H2196" s="80"/>
      <c r="I2196" s="80"/>
      <c r="J2196" s="80"/>
      <c r="K2196" s="81"/>
      <c r="L2196" s="80"/>
      <c r="M2196" s="80"/>
      <c r="N2196" s="80"/>
      <c r="O2196" s="80"/>
      <c r="P2196" s="80"/>
      <c r="Q2196" s="79"/>
      <c r="R2196" s="79"/>
      <c r="S2196" s="80"/>
      <c r="T2196" s="80"/>
    </row>
    <row r="2197" spans="3:20" ht="22.5" customHeight="1" x14ac:dyDescent="0.25">
      <c r="C2197" s="79"/>
      <c r="D2197" s="80"/>
      <c r="E2197" s="80"/>
      <c r="F2197" s="80"/>
      <c r="G2197" s="81"/>
      <c r="H2197" s="80"/>
      <c r="I2197" s="80"/>
      <c r="J2197" s="80"/>
      <c r="K2197" s="81"/>
      <c r="L2197" s="80"/>
      <c r="M2197" s="80"/>
      <c r="N2197" s="80"/>
      <c r="O2197" s="80"/>
      <c r="P2197" s="80"/>
      <c r="Q2197" s="79"/>
      <c r="R2197" s="79"/>
      <c r="S2197" s="80"/>
      <c r="T2197" s="80"/>
    </row>
    <row r="2198" spans="3:20" ht="22.5" customHeight="1" x14ac:dyDescent="0.25">
      <c r="C2198" s="79"/>
      <c r="D2198" s="80"/>
      <c r="E2198" s="80"/>
      <c r="F2198" s="80"/>
      <c r="G2198" s="81"/>
      <c r="H2198" s="80"/>
      <c r="I2198" s="80"/>
      <c r="J2198" s="80"/>
      <c r="K2198" s="81"/>
      <c r="L2198" s="80"/>
      <c r="M2198" s="80"/>
      <c r="N2198" s="80"/>
      <c r="O2198" s="80"/>
      <c r="P2198" s="80"/>
      <c r="Q2198" s="79"/>
      <c r="R2198" s="79"/>
      <c r="S2198" s="80"/>
      <c r="T2198" s="80"/>
    </row>
    <row r="2199" spans="3:20" ht="22.5" customHeight="1" x14ac:dyDescent="0.25">
      <c r="C2199" s="79"/>
      <c r="D2199" s="80"/>
      <c r="E2199" s="80"/>
      <c r="F2199" s="80"/>
      <c r="G2199" s="81"/>
      <c r="H2199" s="80"/>
      <c r="I2199" s="80"/>
      <c r="J2199" s="80"/>
      <c r="K2199" s="81"/>
      <c r="L2199" s="80"/>
      <c r="M2199" s="80"/>
      <c r="N2199" s="80"/>
      <c r="O2199" s="80"/>
      <c r="P2199" s="80"/>
      <c r="Q2199" s="79"/>
      <c r="R2199" s="79"/>
      <c r="S2199" s="80"/>
      <c r="T2199" s="80"/>
    </row>
    <row r="2200" spans="3:20" ht="22.5" customHeight="1" x14ac:dyDescent="0.25">
      <c r="C2200" s="79"/>
      <c r="D2200" s="80"/>
      <c r="E2200" s="80"/>
      <c r="F2200" s="80"/>
      <c r="G2200" s="81"/>
      <c r="H2200" s="80"/>
      <c r="I2200" s="80"/>
      <c r="J2200" s="80"/>
      <c r="K2200" s="81"/>
      <c r="L2200" s="80"/>
      <c r="M2200" s="80"/>
      <c r="N2200" s="80"/>
      <c r="O2200" s="80"/>
      <c r="P2200" s="80"/>
      <c r="Q2200" s="79"/>
      <c r="R2200" s="79"/>
      <c r="S2200" s="80"/>
      <c r="T2200" s="80"/>
    </row>
    <row r="2201" spans="3:20" ht="22.5" customHeight="1" x14ac:dyDescent="0.25">
      <c r="C2201" s="79"/>
      <c r="D2201" s="80"/>
      <c r="E2201" s="80"/>
      <c r="F2201" s="80"/>
      <c r="G2201" s="81"/>
      <c r="H2201" s="80"/>
      <c r="I2201" s="80"/>
      <c r="J2201" s="80"/>
      <c r="K2201" s="81"/>
      <c r="L2201" s="80"/>
      <c r="M2201" s="80"/>
      <c r="N2201" s="80"/>
      <c r="O2201" s="80"/>
      <c r="P2201" s="80"/>
      <c r="Q2201" s="79"/>
      <c r="R2201" s="79"/>
      <c r="S2201" s="80"/>
      <c r="T2201" s="80"/>
    </row>
    <row r="2202" spans="3:20" ht="22.5" customHeight="1" x14ac:dyDescent="0.25">
      <c r="C2202" s="79"/>
      <c r="D2202" s="80"/>
      <c r="E2202" s="80"/>
      <c r="F2202" s="80"/>
      <c r="G2202" s="81"/>
      <c r="H2202" s="80"/>
      <c r="I2202" s="80"/>
      <c r="J2202" s="80"/>
      <c r="K2202" s="81"/>
      <c r="L2202" s="80"/>
      <c r="M2202" s="80"/>
      <c r="N2202" s="80"/>
      <c r="O2202" s="80"/>
      <c r="P2202" s="80"/>
      <c r="Q2202" s="79"/>
      <c r="R2202" s="79"/>
      <c r="S2202" s="80"/>
      <c r="T2202" s="80"/>
    </row>
    <row r="2203" spans="3:20" ht="22.5" customHeight="1" x14ac:dyDescent="0.25">
      <c r="C2203" s="79"/>
      <c r="D2203" s="80"/>
      <c r="E2203" s="80"/>
      <c r="F2203" s="80"/>
      <c r="G2203" s="81"/>
      <c r="H2203" s="80"/>
      <c r="I2203" s="80"/>
      <c r="J2203" s="80"/>
      <c r="K2203" s="81"/>
      <c r="L2203" s="80"/>
      <c r="M2203" s="80"/>
      <c r="N2203" s="80"/>
      <c r="O2203" s="80"/>
      <c r="P2203" s="80"/>
      <c r="Q2203" s="79"/>
      <c r="R2203" s="79"/>
      <c r="S2203" s="80"/>
      <c r="T2203" s="80"/>
    </row>
    <row r="2204" spans="3:20" ht="22.5" customHeight="1" x14ac:dyDescent="0.25">
      <c r="C2204" s="79"/>
      <c r="D2204" s="80"/>
      <c r="E2204" s="80"/>
      <c r="F2204" s="80"/>
      <c r="G2204" s="81"/>
      <c r="H2204" s="80"/>
      <c r="I2204" s="80"/>
      <c r="J2204" s="80"/>
      <c r="K2204" s="81"/>
      <c r="L2204" s="80"/>
      <c r="M2204" s="80"/>
      <c r="N2204" s="80"/>
      <c r="O2204" s="80"/>
      <c r="P2204" s="80"/>
      <c r="Q2204" s="79"/>
      <c r="R2204" s="79"/>
      <c r="S2204" s="80"/>
      <c r="T2204" s="80"/>
    </row>
    <row r="2205" spans="3:20" ht="22.5" customHeight="1" x14ac:dyDescent="0.25">
      <c r="C2205" s="79"/>
      <c r="D2205" s="80"/>
      <c r="E2205" s="80"/>
      <c r="F2205" s="80"/>
      <c r="G2205" s="81"/>
      <c r="H2205" s="80"/>
      <c r="I2205" s="80"/>
      <c r="J2205" s="80"/>
      <c r="K2205" s="81"/>
      <c r="L2205" s="80"/>
      <c r="M2205" s="80"/>
      <c r="N2205" s="80"/>
      <c r="O2205" s="80"/>
      <c r="P2205" s="80"/>
      <c r="Q2205" s="79"/>
      <c r="R2205" s="79"/>
      <c r="S2205" s="80"/>
      <c r="T2205" s="80"/>
    </row>
    <row r="2206" spans="3:20" ht="22.5" customHeight="1" x14ac:dyDescent="0.25">
      <c r="C2206" s="79"/>
      <c r="D2206" s="80"/>
      <c r="E2206" s="80"/>
      <c r="F2206" s="80"/>
      <c r="G2206" s="81"/>
      <c r="H2206" s="80"/>
      <c r="I2206" s="80"/>
      <c r="J2206" s="80"/>
      <c r="K2206" s="81"/>
      <c r="L2206" s="80"/>
      <c r="M2206" s="80"/>
      <c r="N2206" s="80"/>
      <c r="O2206" s="80"/>
      <c r="P2206" s="80"/>
      <c r="Q2206" s="79"/>
      <c r="R2206" s="79"/>
      <c r="S2206" s="80"/>
      <c r="T2206" s="80"/>
    </row>
    <row r="2207" spans="3:20" ht="22.5" customHeight="1" x14ac:dyDescent="0.25">
      <c r="C2207" s="79"/>
      <c r="D2207" s="80"/>
      <c r="E2207" s="80"/>
      <c r="F2207" s="80"/>
      <c r="G2207" s="81"/>
      <c r="H2207" s="80"/>
      <c r="I2207" s="80"/>
      <c r="J2207" s="80"/>
      <c r="K2207" s="81"/>
      <c r="L2207" s="80"/>
      <c r="M2207" s="80"/>
      <c r="N2207" s="80"/>
      <c r="O2207" s="80"/>
      <c r="P2207" s="80"/>
      <c r="Q2207" s="79"/>
      <c r="R2207" s="79"/>
      <c r="S2207" s="80"/>
      <c r="T2207" s="80"/>
    </row>
    <row r="2208" spans="3:20" ht="22.5" customHeight="1" x14ac:dyDescent="0.25">
      <c r="C2208" s="79"/>
      <c r="D2208" s="80"/>
      <c r="E2208" s="80"/>
      <c r="F2208" s="80"/>
      <c r="G2208" s="81"/>
      <c r="H2208" s="80"/>
      <c r="I2208" s="80"/>
      <c r="J2208" s="80"/>
      <c r="K2208" s="81"/>
      <c r="L2208" s="80"/>
      <c r="M2208" s="80"/>
      <c r="N2208" s="80"/>
      <c r="O2208" s="80"/>
      <c r="P2208" s="80"/>
      <c r="Q2208" s="79"/>
      <c r="R2208" s="79"/>
      <c r="S2208" s="80"/>
      <c r="T2208" s="80"/>
    </row>
    <row r="2209" spans="3:20" ht="22.5" customHeight="1" x14ac:dyDescent="0.25">
      <c r="C2209" s="79"/>
      <c r="D2209" s="80"/>
      <c r="E2209" s="80"/>
      <c r="F2209" s="80"/>
      <c r="G2209" s="81"/>
      <c r="H2209" s="80"/>
      <c r="I2209" s="80"/>
      <c r="J2209" s="80"/>
      <c r="K2209" s="81"/>
      <c r="L2209" s="80"/>
      <c r="M2209" s="80"/>
      <c r="N2209" s="80"/>
      <c r="O2209" s="80"/>
      <c r="P2209" s="80"/>
      <c r="Q2209" s="79"/>
      <c r="R2209" s="79"/>
      <c r="S2209" s="80"/>
      <c r="T2209" s="80"/>
    </row>
    <row r="2210" spans="3:20" ht="22.5" customHeight="1" x14ac:dyDescent="0.25">
      <c r="C2210" s="79"/>
      <c r="D2210" s="80"/>
      <c r="E2210" s="80"/>
      <c r="F2210" s="80"/>
      <c r="G2210" s="81"/>
      <c r="H2210" s="80"/>
      <c r="I2210" s="80"/>
      <c r="J2210" s="80"/>
      <c r="K2210" s="81"/>
      <c r="L2210" s="80"/>
      <c r="M2210" s="80"/>
      <c r="N2210" s="80"/>
      <c r="O2210" s="80"/>
      <c r="P2210" s="80"/>
      <c r="Q2210" s="79"/>
      <c r="R2210" s="79"/>
      <c r="S2210" s="80"/>
      <c r="T2210" s="80"/>
    </row>
    <row r="2211" spans="3:20" ht="22.5" customHeight="1" x14ac:dyDescent="0.25">
      <c r="C2211" s="79"/>
      <c r="D2211" s="80"/>
      <c r="E2211" s="80"/>
      <c r="F2211" s="80"/>
      <c r="G2211" s="81"/>
      <c r="H2211" s="80"/>
      <c r="I2211" s="80"/>
      <c r="J2211" s="80"/>
      <c r="K2211" s="81"/>
      <c r="L2211" s="80"/>
      <c r="M2211" s="80"/>
      <c r="N2211" s="80"/>
      <c r="O2211" s="80"/>
      <c r="P2211" s="80"/>
      <c r="Q2211" s="79"/>
      <c r="R2211" s="79"/>
      <c r="S2211" s="80"/>
      <c r="T2211" s="80"/>
    </row>
    <row r="2212" spans="3:20" ht="22.5" customHeight="1" x14ac:dyDescent="0.25">
      <c r="C2212" s="79"/>
      <c r="D2212" s="80"/>
      <c r="E2212" s="80"/>
      <c r="F2212" s="80"/>
      <c r="G2212" s="81"/>
      <c r="H2212" s="80"/>
      <c r="I2212" s="80"/>
      <c r="J2212" s="80"/>
      <c r="K2212" s="81"/>
      <c r="L2212" s="80"/>
      <c r="M2212" s="80"/>
      <c r="N2212" s="80"/>
      <c r="O2212" s="80"/>
      <c r="P2212" s="80"/>
      <c r="Q2212" s="79"/>
      <c r="R2212" s="79"/>
      <c r="S2212" s="80"/>
      <c r="T2212" s="80"/>
    </row>
    <row r="2213" spans="3:20" ht="22.5" customHeight="1" x14ac:dyDescent="0.25">
      <c r="C2213" s="79"/>
      <c r="D2213" s="80"/>
      <c r="E2213" s="80"/>
      <c r="F2213" s="80"/>
      <c r="G2213" s="81"/>
      <c r="H2213" s="80"/>
      <c r="I2213" s="80"/>
      <c r="J2213" s="80"/>
      <c r="K2213" s="81"/>
      <c r="L2213" s="80"/>
      <c r="M2213" s="80"/>
      <c r="N2213" s="80"/>
      <c r="O2213" s="80"/>
      <c r="P2213" s="80"/>
      <c r="Q2213" s="79"/>
      <c r="R2213" s="79"/>
      <c r="S2213" s="80"/>
      <c r="T2213" s="80"/>
    </row>
    <row r="2214" spans="3:20" ht="22.5" customHeight="1" x14ac:dyDescent="0.25">
      <c r="C2214" s="79"/>
      <c r="D2214" s="80"/>
      <c r="E2214" s="80"/>
      <c r="F2214" s="80"/>
      <c r="G2214" s="81"/>
      <c r="H2214" s="80"/>
      <c r="I2214" s="80"/>
      <c r="J2214" s="80"/>
      <c r="K2214" s="81"/>
      <c r="L2214" s="80"/>
      <c r="M2214" s="80"/>
      <c r="N2214" s="80"/>
      <c r="O2214" s="80"/>
      <c r="P2214" s="80"/>
      <c r="Q2214" s="79"/>
      <c r="R2214" s="79"/>
      <c r="S2214" s="80"/>
      <c r="T2214" s="80"/>
    </row>
    <row r="2215" spans="3:20" ht="22.5" customHeight="1" x14ac:dyDescent="0.25">
      <c r="C2215" s="79"/>
      <c r="D2215" s="80"/>
      <c r="E2215" s="80"/>
      <c r="F2215" s="80"/>
      <c r="G2215" s="81"/>
      <c r="H2215" s="80"/>
      <c r="I2215" s="80"/>
      <c r="J2215" s="80"/>
      <c r="K2215" s="81"/>
      <c r="L2215" s="80"/>
      <c r="M2215" s="80"/>
      <c r="N2215" s="80"/>
      <c r="O2215" s="80"/>
      <c r="P2215" s="80"/>
      <c r="Q2215" s="79"/>
      <c r="R2215" s="79"/>
      <c r="S2215" s="80"/>
      <c r="T2215" s="80"/>
    </row>
    <row r="2216" spans="3:20" ht="22.5" customHeight="1" x14ac:dyDescent="0.25">
      <c r="C2216" s="79"/>
      <c r="D2216" s="80"/>
      <c r="E2216" s="80"/>
      <c r="F2216" s="80"/>
      <c r="G2216" s="81"/>
      <c r="H2216" s="80"/>
      <c r="I2216" s="80"/>
      <c r="J2216" s="80"/>
      <c r="K2216" s="81"/>
      <c r="L2216" s="80"/>
      <c r="M2216" s="80"/>
      <c r="N2216" s="80"/>
      <c r="O2216" s="80"/>
      <c r="P2216" s="80"/>
      <c r="Q2216" s="79"/>
      <c r="R2216" s="79"/>
      <c r="S2216" s="80"/>
      <c r="T2216" s="80"/>
    </row>
    <row r="2217" spans="3:20" ht="22.5" customHeight="1" x14ac:dyDescent="0.25">
      <c r="C2217" s="79"/>
      <c r="D2217" s="80"/>
      <c r="E2217" s="80"/>
      <c r="F2217" s="80"/>
      <c r="G2217" s="81"/>
      <c r="H2217" s="80"/>
      <c r="I2217" s="80"/>
      <c r="J2217" s="80"/>
      <c r="K2217" s="81"/>
      <c r="L2217" s="80"/>
      <c r="M2217" s="80"/>
      <c r="N2217" s="80"/>
      <c r="O2217" s="80"/>
      <c r="P2217" s="80"/>
      <c r="Q2217" s="79"/>
      <c r="R2217" s="79"/>
      <c r="S2217" s="80"/>
      <c r="T2217" s="80"/>
    </row>
    <row r="2218" spans="3:20" ht="22.5" customHeight="1" x14ac:dyDescent="0.25">
      <c r="C2218" s="79"/>
      <c r="D2218" s="80"/>
      <c r="E2218" s="80"/>
      <c r="F2218" s="80"/>
      <c r="G2218" s="81"/>
      <c r="H2218" s="80"/>
      <c r="I2218" s="80"/>
      <c r="J2218" s="80"/>
      <c r="K2218" s="81"/>
      <c r="L2218" s="80"/>
      <c r="M2218" s="80"/>
      <c r="N2218" s="80"/>
      <c r="O2218" s="80"/>
      <c r="P2218" s="80"/>
      <c r="Q2218" s="79"/>
      <c r="R2218" s="79"/>
      <c r="S2218" s="80"/>
      <c r="T2218" s="80"/>
    </row>
    <row r="2219" spans="3:20" ht="22.5" customHeight="1" x14ac:dyDescent="0.25">
      <c r="C2219" s="79"/>
      <c r="D2219" s="80"/>
      <c r="E2219" s="80"/>
      <c r="F2219" s="80"/>
      <c r="G2219" s="81"/>
      <c r="H2219" s="80"/>
      <c r="I2219" s="80"/>
      <c r="J2219" s="80"/>
      <c r="K2219" s="81"/>
      <c r="L2219" s="80"/>
      <c r="M2219" s="80"/>
      <c r="N2219" s="80"/>
      <c r="O2219" s="80"/>
      <c r="P2219" s="80"/>
      <c r="Q2219" s="79"/>
      <c r="R2219" s="79"/>
      <c r="S2219" s="80"/>
      <c r="T2219" s="80"/>
    </row>
    <row r="2220" spans="3:20" ht="22.5" customHeight="1" x14ac:dyDescent="0.25">
      <c r="C2220" s="79"/>
      <c r="D2220" s="80"/>
      <c r="E2220" s="80"/>
      <c r="F2220" s="80"/>
      <c r="G2220" s="81"/>
      <c r="H2220" s="80"/>
      <c r="I2220" s="80"/>
      <c r="J2220" s="80"/>
      <c r="K2220" s="81"/>
      <c r="L2220" s="80"/>
      <c r="M2220" s="80"/>
      <c r="N2220" s="80"/>
      <c r="O2220" s="80"/>
      <c r="P2220" s="80"/>
      <c r="Q2220" s="79"/>
      <c r="R2220" s="79"/>
      <c r="S2220" s="80"/>
      <c r="T2220" s="80"/>
    </row>
    <row r="2221" spans="3:20" ht="22.5" customHeight="1" x14ac:dyDescent="0.25">
      <c r="C2221" s="79"/>
      <c r="D2221" s="80"/>
      <c r="E2221" s="80"/>
      <c r="F2221" s="80"/>
      <c r="G2221" s="81"/>
      <c r="H2221" s="80"/>
      <c r="I2221" s="80"/>
      <c r="J2221" s="80"/>
      <c r="K2221" s="81"/>
      <c r="L2221" s="80"/>
      <c r="M2221" s="80"/>
      <c r="N2221" s="80"/>
      <c r="O2221" s="80"/>
      <c r="P2221" s="80"/>
      <c r="Q2221" s="79"/>
      <c r="R2221" s="79"/>
      <c r="S2221" s="80"/>
      <c r="T2221" s="80"/>
    </row>
    <row r="2222" spans="3:20" ht="22.5" customHeight="1" x14ac:dyDescent="0.25">
      <c r="C2222" s="79"/>
      <c r="D2222" s="80"/>
      <c r="E2222" s="80"/>
      <c r="F2222" s="80"/>
      <c r="G2222" s="81"/>
      <c r="H2222" s="80"/>
      <c r="I2222" s="80"/>
      <c r="J2222" s="80"/>
      <c r="K2222" s="81"/>
      <c r="L2222" s="80"/>
      <c r="M2222" s="80"/>
      <c r="N2222" s="80"/>
      <c r="O2222" s="80"/>
      <c r="P2222" s="80"/>
      <c r="Q2222" s="79"/>
      <c r="R2222" s="79"/>
      <c r="S2222" s="80"/>
      <c r="T2222" s="80"/>
    </row>
    <row r="2223" spans="3:20" ht="22.5" customHeight="1" x14ac:dyDescent="0.25">
      <c r="C2223" s="79"/>
      <c r="D2223" s="80"/>
      <c r="E2223" s="80"/>
      <c r="F2223" s="80"/>
      <c r="G2223" s="81"/>
      <c r="H2223" s="80"/>
      <c r="I2223" s="80"/>
      <c r="J2223" s="80"/>
      <c r="K2223" s="81"/>
      <c r="L2223" s="80"/>
      <c r="M2223" s="80"/>
      <c r="N2223" s="80"/>
      <c r="O2223" s="80"/>
      <c r="P2223" s="80"/>
      <c r="Q2223" s="79"/>
      <c r="R2223" s="79"/>
      <c r="S2223" s="80"/>
      <c r="T2223" s="80"/>
    </row>
    <row r="2224" spans="3:20" ht="22.5" customHeight="1" x14ac:dyDescent="0.25">
      <c r="C2224" s="79"/>
      <c r="D2224" s="80"/>
      <c r="E2224" s="80"/>
      <c r="F2224" s="80"/>
      <c r="G2224" s="81"/>
      <c r="H2224" s="80"/>
      <c r="I2224" s="80"/>
      <c r="J2224" s="80"/>
      <c r="K2224" s="81"/>
      <c r="L2224" s="80"/>
      <c r="M2224" s="80"/>
      <c r="N2224" s="80"/>
      <c r="O2224" s="80"/>
      <c r="P2224" s="80"/>
      <c r="Q2224" s="79"/>
      <c r="R2224" s="79"/>
      <c r="S2224" s="80"/>
      <c r="T2224" s="80"/>
    </row>
    <row r="2225" spans="3:20" ht="22.5" customHeight="1" x14ac:dyDescent="0.25">
      <c r="C2225" s="79"/>
      <c r="D2225" s="80"/>
      <c r="E2225" s="80"/>
      <c r="F2225" s="80"/>
      <c r="G2225" s="81"/>
      <c r="H2225" s="80"/>
      <c r="I2225" s="80"/>
      <c r="J2225" s="80"/>
      <c r="K2225" s="81"/>
      <c r="L2225" s="80"/>
      <c r="M2225" s="80"/>
      <c r="N2225" s="80"/>
      <c r="O2225" s="80"/>
      <c r="P2225" s="80"/>
      <c r="Q2225" s="79"/>
      <c r="R2225" s="79"/>
      <c r="S2225" s="80"/>
      <c r="T2225" s="80"/>
    </row>
    <row r="2226" spans="3:20" ht="22.5" customHeight="1" x14ac:dyDescent="0.25">
      <c r="C2226" s="79"/>
      <c r="D2226" s="80"/>
      <c r="E2226" s="80"/>
      <c r="F2226" s="80"/>
      <c r="G2226" s="81"/>
      <c r="H2226" s="80"/>
      <c r="I2226" s="80"/>
      <c r="J2226" s="80"/>
      <c r="K2226" s="81"/>
      <c r="L2226" s="80"/>
      <c r="M2226" s="80"/>
      <c r="N2226" s="80"/>
      <c r="O2226" s="80"/>
      <c r="P2226" s="80"/>
      <c r="Q2226" s="79"/>
      <c r="R2226" s="79"/>
      <c r="S2226" s="80"/>
      <c r="T2226" s="80"/>
    </row>
    <row r="2227" spans="3:20" ht="22.5" customHeight="1" x14ac:dyDescent="0.25">
      <c r="C2227" s="79"/>
      <c r="D2227" s="80"/>
      <c r="E2227" s="80"/>
      <c r="F2227" s="80"/>
      <c r="G2227" s="81"/>
      <c r="H2227" s="80"/>
      <c r="I2227" s="80"/>
      <c r="J2227" s="80"/>
      <c r="K2227" s="81"/>
      <c r="L2227" s="80"/>
      <c r="M2227" s="80"/>
      <c r="N2227" s="80"/>
      <c r="O2227" s="80"/>
      <c r="P2227" s="80"/>
      <c r="Q2227" s="79"/>
      <c r="R2227" s="79"/>
      <c r="S2227" s="80"/>
      <c r="T2227" s="80"/>
    </row>
    <row r="2228" spans="3:20" ht="22.5" customHeight="1" x14ac:dyDescent="0.25">
      <c r="C2228" s="79"/>
      <c r="D2228" s="80"/>
      <c r="E2228" s="80"/>
      <c r="F2228" s="80"/>
      <c r="G2228" s="81"/>
      <c r="H2228" s="80"/>
      <c r="I2228" s="80"/>
      <c r="J2228" s="80"/>
      <c r="K2228" s="81"/>
      <c r="L2228" s="80"/>
      <c r="M2228" s="80"/>
      <c r="N2228" s="80"/>
      <c r="O2228" s="80"/>
      <c r="P2228" s="80"/>
      <c r="Q2228" s="79"/>
      <c r="R2228" s="79"/>
      <c r="S2228" s="80"/>
      <c r="T2228" s="80"/>
    </row>
    <row r="2229" spans="3:20" ht="22.5" customHeight="1" x14ac:dyDescent="0.25">
      <c r="C2229" s="79"/>
      <c r="D2229" s="80"/>
      <c r="E2229" s="80"/>
      <c r="F2229" s="80"/>
      <c r="G2229" s="81"/>
      <c r="H2229" s="80"/>
      <c r="I2229" s="80"/>
      <c r="J2229" s="80"/>
      <c r="K2229" s="81"/>
      <c r="L2229" s="80"/>
      <c r="M2229" s="80"/>
      <c r="N2229" s="80"/>
      <c r="O2229" s="80"/>
      <c r="P2229" s="80"/>
      <c r="Q2229" s="79"/>
      <c r="R2229" s="79"/>
      <c r="S2229" s="80"/>
      <c r="T2229" s="80"/>
    </row>
    <row r="2230" spans="3:20" ht="22.5" customHeight="1" x14ac:dyDescent="0.25">
      <c r="C2230" s="79"/>
      <c r="D2230" s="80"/>
      <c r="E2230" s="80"/>
      <c r="F2230" s="80"/>
      <c r="G2230" s="81"/>
      <c r="H2230" s="80"/>
      <c r="I2230" s="80"/>
      <c r="J2230" s="80"/>
      <c r="K2230" s="81"/>
      <c r="L2230" s="80"/>
      <c r="M2230" s="80"/>
      <c r="N2230" s="80"/>
      <c r="O2230" s="80"/>
      <c r="P2230" s="80"/>
      <c r="Q2230" s="79"/>
      <c r="R2230" s="79"/>
      <c r="S2230" s="80"/>
      <c r="T2230" s="80"/>
    </row>
    <row r="2231" spans="3:20" ht="22.5" customHeight="1" x14ac:dyDescent="0.25">
      <c r="C2231" s="79"/>
      <c r="D2231" s="80"/>
      <c r="E2231" s="80"/>
      <c r="F2231" s="80"/>
      <c r="G2231" s="81"/>
      <c r="H2231" s="80"/>
      <c r="I2231" s="80"/>
      <c r="J2231" s="80"/>
      <c r="K2231" s="81"/>
      <c r="L2231" s="80"/>
      <c r="M2231" s="80"/>
      <c r="N2231" s="80"/>
      <c r="O2231" s="80"/>
      <c r="P2231" s="80"/>
      <c r="Q2231" s="79"/>
      <c r="R2231" s="79"/>
      <c r="S2231" s="80"/>
      <c r="T2231" s="80"/>
    </row>
    <row r="2232" spans="3:20" ht="22.5" customHeight="1" x14ac:dyDescent="0.25">
      <c r="C2232" s="79"/>
      <c r="D2232" s="80"/>
      <c r="E2232" s="80"/>
      <c r="F2232" s="80"/>
      <c r="G2232" s="81"/>
      <c r="H2232" s="80"/>
      <c r="I2232" s="80"/>
      <c r="J2232" s="80"/>
      <c r="K2232" s="81"/>
      <c r="L2232" s="80"/>
      <c r="M2232" s="80"/>
      <c r="N2232" s="80"/>
      <c r="O2232" s="80"/>
      <c r="P2232" s="80"/>
      <c r="Q2232" s="79"/>
      <c r="R2232" s="79"/>
      <c r="S2232" s="80"/>
      <c r="T2232" s="80"/>
    </row>
    <row r="2233" spans="3:20" ht="22.5" customHeight="1" x14ac:dyDescent="0.25">
      <c r="C2233" s="79"/>
      <c r="D2233" s="80"/>
      <c r="E2233" s="80"/>
      <c r="F2233" s="80"/>
      <c r="G2233" s="81"/>
      <c r="H2233" s="80"/>
      <c r="I2233" s="80"/>
      <c r="J2233" s="80"/>
      <c r="K2233" s="81"/>
      <c r="L2233" s="80"/>
      <c r="M2233" s="80"/>
      <c r="N2233" s="80"/>
      <c r="O2233" s="80"/>
      <c r="P2233" s="80"/>
      <c r="Q2233" s="79"/>
      <c r="R2233" s="79"/>
      <c r="S2233" s="80"/>
      <c r="T2233" s="80"/>
    </row>
    <row r="2234" spans="3:20" ht="22.5" customHeight="1" x14ac:dyDescent="0.25">
      <c r="C2234" s="79"/>
      <c r="D2234" s="80"/>
      <c r="E2234" s="80"/>
      <c r="F2234" s="80"/>
      <c r="G2234" s="81"/>
      <c r="H2234" s="80"/>
      <c r="I2234" s="80"/>
      <c r="J2234" s="80"/>
      <c r="K2234" s="81"/>
      <c r="L2234" s="80"/>
      <c r="M2234" s="80"/>
      <c r="N2234" s="80"/>
      <c r="O2234" s="80"/>
      <c r="P2234" s="80"/>
      <c r="Q2234" s="79"/>
      <c r="R2234" s="79"/>
      <c r="S2234" s="80"/>
      <c r="T2234" s="80"/>
    </row>
    <row r="2235" spans="3:20" ht="22.5" customHeight="1" x14ac:dyDescent="0.25">
      <c r="C2235" s="79"/>
      <c r="D2235" s="80"/>
      <c r="E2235" s="80"/>
      <c r="F2235" s="80"/>
      <c r="G2235" s="81"/>
      <c r="H2235" s="80"/>
      <c r="I2235" s="80"/>
      <c r="J2235" s="80"/>
      <c r="K2235" s="81"/>
      <c r="L2235" s="80"/>
      <c r="M2235" s="80"/>
      <c r="N2235" s="80"/>
      <c r="O2235" s="80"/>
      <c r="P2235" s="80"/>
      <c r="Q2235" s="79"/>
      <c r="R2235" s="79"/>
      <c r="S2235" s="80"/>
      <c r="T2235" s="80"/>
    </row>
    <row r="2236" spans="3:20" ht="22.5" customHeight="1" x14ac:dyDescent="0.25">
      <c r="C2236" s="79"/>
      <c r="D2236" s="80"/>
      <c r="E2236" s="80"/>
      <c r="F2236" s="80"/>
      <c r="G2236" s="81"/>
      <c r="H2236" s="80"/>
      <c r="I2236" s="80"/>
      <c r="J2236" s="80"/>
      <c r="K2236" s="81"/>
      <c r="L2236" s="80"/>
      <c r="M2236" s="80"/>
      <c r="N2236" s="80"/>
      <c r="O2236" s="80"/>
      <c r="P2236" s="80"/>
      <c r="Q2236" s="79"/>
      <c r="R2236" s="79"/>
      <c r="S2236" s="80"/>
      <c r="T2236" s="80"/>
    </row>
    <row r="2237" spans="3:20" ht="22.5" customHeight="1" x14ac:dyDescent="0.25">
      <c r="C2237" s="79"/>
      <c r="D2237" s="80"/>
      <c r="E2237" s="80"/>
      <c r="F2237" s="80"/>
      <c r="G2237" s="81"/>
      <c r="H2237" s="80"/>
      <c r="I2237" s="80"/>
      <c r="J2237" s="80"/>
      <c r="K2237" s="81"/>
      <c r="L2237" s="80"/>
      <c r="M2237" s="80"/>
      <c r="N2237" s="80"/>
      <c r="O2237" s="80"/>
      <c r="P2237" s="80"/>
      <c r="Q2237" s="79"/>
      <c r="R2237" s="79"/>
      <c r="S2237" s="80"/>
      <c r="T2237" s="80"/>
    </row>
    <row r="2238" spans="3:20" ht="22.5" customHeight="1" x14ac:dyDescent="0.25">
      <c r="C2238" s="79"/>
      <c r="D2238" s="80"/>
      <c r="E2238" s="80"/>
      <c r="F2238" s="80"/>
      <c r="G2238" s="81"/>
      <c r="H2238" s="80"/>
      <c r="I2238" s="80"/>
      <c r="J2238" s="80"/>
      <c r="K2238" s="81"/>
      <c r="L2238" s="80"/>
      <c r="M2238" s="80"/>
      <c r="N2238" s="80"/>
      <c r="O2238" s="80"/>
      <c r="P2238" s="80"/>
      <c r="Q2238" s="79"/>
      <c r="R2238" s="79"/>
      <c r="S2238" s="80"/>
      <c r="T2238" s="80"/>
    </row>
    <row r="2239" spans="3:20" ht="22.5" customHeight="1" x14ac:dyDescent="0.25">
      <c r="C2239" s="79"/>
      <c r="D2239" s="80"/>
      <c r="E2239" s="80"/>
      <c r="F2239" s="80"/>
      <c r="G2239" s="81"/>
      <c r="H2239" s="80"/>
      <c r="I2239" s="80"/>
      <c r="J2239" s="80"/>
      <c r="K2239" s="81"/>
      <c r="L2239" s="80"/>
      <c r="M2239" s="80"/>
      <c r="N2239" s="80"/>
      <c r="O2239" s="80"/>
      <c r="P2239" s="80"/>
      <c r="Q2239" s="79"/>
      <c r="R2239" s="79"/>
      <c r="S2239" s="80"/>
      <c r="T2239" s="80"/>
    </row>
    <row r="2240" spans="3:20" ht="22.5" customHeight="1" x14ac:dyDescent="0.25">
      <c r="C2240" s="79"/>
      <c r="D2240" s="80"/>
      <c r="E2240" s="80"/>
      <c r="F2240" s="80"/>
      <c r="G2240" s="81"/>
      <c r="H2240" s="80"/>
      <c r="I2240" s="80"/>
      <c r="J2240" s="80"/>
      <c r="K2240" s="81"/>
      <c r="L2240" s="80"/>
      <c r="M2240" s="80"/>
      <c r="N2240" s="80"/>
      <c r="O2240" s="80"/>
      <c r="P2240" s="80"/>
      <c r="Q2240" s="79"/>
      <c r="R2240" s="79"/>
      <c r="S2240" s="80"/>
      <c r="T2240" s="80"/>
    </row>
    <row r="2241" spans="3:20" ht="22.5" customHeight="1" x14ac:dyDescent="0.25">
      <c r="C2241" s="79"/>
      <c r="D2241" s="80"/>
      <c r="E2241" s="80"/>
      <c r="F2241" s="80"/>
      <c r="G2241" s="81"/>
      <c r="H2241" s="80"/>
      <c r="I2241" s="80"/>
      <c r="J2241" s="80"/>
      <c r="K2241" s="81"/>
      <c r="L2241" s="80"/>
      <c r="M2241" s="80"/>
      <c r="N2241" s="80"/>
      <c r="O2241" s="80"/>
      <c r="P2241" s="80"/>
      <c r="Q2241" s="79"/>
      <c r="R2241" s="79"/>
      <c r="S2241" s="80"/>
      <c r="T2241" s="80"/>
    </row>
    <row r="2242" spans="3:20" ht="22.5" customHeight="1" x14ac:dyDescent="0.25">
      <c r="C2242" s="79"/>
      <c r="D2242" s="80"/>
      <c r="E2242" s="80"/>
      <c r="F2242" s="80"/>
      <c r="G2242" s="81"/>
      <c r="H2242" s="80"/>
      <c r="I2242" s="80"/>
      <c r="J2242" s="80"/>
      <c r="K2242" s="81"/>
      <c r="L2242" s="80"/>
      <c r="M2242" s="80"/>
      <c r="N2242" s="80"/>
      <c r="O2242" s="80"/>
      <c r="P2242" s="80"/>
      <c r="Q2242" s="79"/>
      <c r="R2242" s="79"/>
      <c r="S2242" s="80"/>
      <c r="T2242" s="80"/>
    </row>
    <row r="2243" spans="3:20" ht="22.5" customHeight="1" x14ac:dyDescent="0.25">
      <c r="C2243" s="79"/>
      <c r="D2243" s="80"/>
      <c r="E2243" s="80"/>
      <c r="F2243" s="80"/>
      <c r="G2243" s="81"/>
      <c r="H2243" s="80"/>
      <c r="I2243" s="80"/>
      <c r="J2243" s="80"/>
      <c r="K2243" s="81"/>
      <c r="L2243" s="80"/>
      <c r="M2243" s="80"/>
      <c r="N2243" s="80"/>
      <c r="O2243" s="80"/>
      <c r="P2243" s="80"/>
      <c r="Q2243" s="79"/>
      <c r="R2243" s="79"/>
      <c r="S2243" s="80"/>
      <c r="T2243" s="80"/>
    </row>
    <row r="2244" spans="3:20" ht="22.5" customHeight="1" x14ac:dyDescent="0.25">
      <c r="C2244" s="79"/>
      <c r="D2244" s="80"/>
      <c r="E2244" s="80"/>
      <c r="F2244" s="80"/>
      <c r="G2244" s="81"/>
      <c r="H2244" s="80"/>
      <c r="I2244" s="80"/>
      <c r="J2244" s="80"/>
      <c r="K2244" s="81"/>
      <c r="L2244" s="80"/>
      <c r="M2244" s="80"/>
      <c r="N2244" s="80"/>
      <c r="O2244" s="80"/>
      <c r="P2244" s="80"/>
      <c r="Q2244" s="79"/>
      <c r="R2244" s="79"/>
      <c r="S2244" s="80"/>
      <c r="T2244" s="80"/>
    </row>
    <row r="2245" spans="3:20" ht="22.5" customHeight="1" x14ac:dyDescent="0.25">
      <c r="C2245" s="79"/>
      <c r="D2245" s="80"/>
      <c r="E2245" s="80"/>
      <c r="F2245" s="80"/>
      <c r="G2245" s="81"/>
      <c r="H2245" s="80"/>
      <c r="I2245" s="80"/>
      <c r="J2245" s="80"/>
      <c r="K2245" s="81"/>
      <c r="L2245" s="80"/>
      <c r="M2245" s="80"/>
      <c r="N2245" s="80"/>
      <c r="O2245" s="80"/>
      <c r="P2245" s="80"/>
      <c r="Q2245" s="79"/>
      <c r="R2245" s="79"/>
      <c r="S2245" s="80"/>
      <c r="T2245" s="80"/>
    </row>
    <row r="2246" spans="3:20" ht="22.5" customHeight="1" x14ac:dyDescent="0.25">
      <c r="C2246" s="79"/>
      <c r="D2246" s="80"/>
      <c r="E2246" s="80"/>
      <c r="F2246" s="80"/>
      <c r="G2246" s="81"/>
      <c r="H2246" s="80"/>
      <c r="I2246" s="80"/>
      <c r="J2246" s="80"/>
      <c r="K2246" s="81"/>
      <c r="L2246" s="80"/>
      <c r="M2246" s="80"/>
      <c r="N2246" s="80"/>
      <c r="O2246" s="80"/>
      <c r="P2246" s="80"/>
      <c r="Q2246" s="79"/>
      <c r="R2246" s="79"/>
      <c r="S2246" s="80"/>
      <c r="T2246" s="80"/>
    </row>
    <row r="2247" spans="3:20" ht="22.5" customHeight="1" x14ac:dyDescent="0.25">
      <c r="C2247" s="79"/>
      <c r="D2247" s="80"/>
      <c r="E2247" s="80"/>
      <c r="F2247" s="80"/>
      <c r="G2247" s="81"/>
      <c r="H2247" s="80"/>
      <c r="I2247" s="80"/>
      <c r="J2247" s="80"/>
      <c r="K2247" s="81"/>
      <c r="L2247" s="80"/>
      <c r="M2247" s="80"/>
      <c r="N2247" s="80"/>
      <c r="O2247" s="80"/>
      <c r="P2247" s="80"/>
      <c r="Q2247" s="79"/>
      <c r="R2247" s="79"/>
      <c r="S2247" s="80"/>
      <c r="T2247" s="80"/>
    </row>
    <row r="2248" spans="3:20" ht="22.5" customHeight="1" x14ac:dyDescent="0.25">
      <c r="C2248" s="79"/>
      <c r="D2248" s="80"/>
      <c r="E2248" s="80"/>
      <c r="F2248" s="80"/>
      <c r="G2248" s="81"/>
      <c r="H2248" s="80"/>
      <c r="I2248" s="80"/>
      <c r="J2248" s="80"/>
      <c r="K2248" s="81"/>
      <c r="L2248" s="80"/>
      <c r="M2248" s="80"/>
      <c r="N2248" s="80"/>
      <c r="O2248" s="80"/>
      <c r="P2248" s="80"/>
      <c r="Q2248" s="79"/>
      <c r="R2248" s="79"/>
      <c r="S2248" s="80"/>
      <c r="T2248" s="80"/>
    </row>
    <row r="2249" spans="3:20" ht="22.5" customHeight="1" x14ac:dyDescent="0.25">
      <c r="C2249" s="79"/>
      <c r="D2249" s="80"/>
      <c r="E2249" s="80"/>
      <c r="F2249" s="80"/>
      <c r="G2249" s="81"/>
      <c r="H2249" s="80"/>
      <c r="I2249" s="80"/>
      <c r="J2249" s="80"/>
      <c r="K2249" s="81"/>
      <c r="L2249" s="80"/>
      <c r="M2249" s="80"/>
      <c r="N2249" s="80"/>
      <c r="O2249" s="80"/>
      <c r="P2249" s="80"/>
      <c r="Q2249" s="79"/>
      <c r="R2249" s="79"/>
      <c r="S2249" s="80"/>
      <c r="T2249" s="80"/>
    </row>
    <row r="2250" spans="3:20" ht="22.5" customHeight="1" x14ac:dyDescent="0.25">
      <c r="C2250" s="79"/>
      <c r="D2250" s="80"/>
      <c r="E2250" s="80"/>
      <c r="F2250" s="80"/>
      <c r="G2250" s="81"/>
      <c r="H2250" s="80"/>
      <c r="I2250" s="80"/>
      <c r="J2250" s="80"/>
      <c r="K2250" s="81"/>
      <c r="L2250" s="80"/>
      <c r="M2250" s="80"/>
      <c r="N2250" s="80"/>
      <c r="O2250" s="80"/>
      <c r="P2250" s="80"/>
      <c r="Q2250" s="79"/>
      <c r="R2250" s="79"/>
      <c r="S2250" s="80"/>
      <c r="T2250" s="80"/>
    </row>
    <row r="2251" spans="3:20" ht="22.5" customHeight="1" x14ac:dyDescent="0.25">
      <c r="C2251" s="79"/>
      <c r="D2251" s="80"/>
      <c r="E2251" s="80"/>
      <c r="F2251" s="80"/>
      <c r="G2251" s="81"/>
      <c r="H2251" s="80"/>
      <c r="I2251" s="80"/>
      <c r="J2251" s="80"/>
      <c r="K2251" s="81"/>
      <c r="L2251" s="80"/>
      <c r="M2251" s="80"/>
      <c r="N2251" s="80"/>
      <c r="O2251" s="80"/>
      <c r="P2251" s="80"/>
      <c r="Q2251" s="79"/>
      <c r="R2251" s="79"/>
      <c r="S2251" s="80"/>
      <c r="T2251" s="80"/>
    </row>
    <row r="2252" spans="3:20" ht="22.5" customHeight="1" x14ac:dyDescent="0.25">
      <c r="C2252" s="79"/>
      <c r="D2252" s="80"/>
      <c r="E2252" s="80"/>
      <c r="F2252" s="80"/>
      <c r="G2252" s="81"/>
      <c r="H2252" s="80"/>
      <c r="I2252" s="80"/>
      <c r="J2252" s="80"/>
      <c r="K2252" s="81"/>
      <c r="L2252" s="80"/>
      <c r="M2252" s="80"/>
      <c r="N2252" s="80"/>
      <c r="O2252" s="80"/>
      <c r="P2252" s="80"/>
      <c r="Q2252" s="79"/>
      <c r="R2252" s="79"/>
      <c r="S2252" s="80"/>
      <c r="T2252" s="80"/>
    </row>
    <row r="2253" spans="3:20" ht="22.5" customHeight="1" x14ac:dyDescent="0.25">
      <c r="C2253" s="79"/>
      <c r="D2253" s="80"/>
      <c r="E2253" s="80"/>
      <c r="F2253" s="80"/>
      <c r="G2253" s="81"/>
      <c r="H2253" s="80"/>
      <c r="I2253" s="80"/>
      <c r="J2253" s="80"/>
      <c r="K2253" s="81"/>
      <c r="L2253" s="80"/>
      <c r="M2253" s="80"/>
      <c r="N2253" s="80"/>
      <c r="O2253" s="80"/>
      <c r="P2253" s="80"/>
      <c r="Q2253" s="79"/>
      <c r="R2253" s="79"/>
      <c r="S2253" s="80"/>
      <c r="T2253" s="80"/>
    </row>
    <row r="2254" spans="3:20" ht="22.5" customHeight="1" x14ac:dyDescent="0.25">
      <c r="C2254" s="79"/>
      <c r="D2254" s="80"/>
      <c r="E2254" s="80"/>
      <c r="F2254" s="80"/>
      <c r="G2254" s="81"/>
      <c r="H2254" s="80"/>
      <c r="I2254" s="80"/>
      <c r="J2254" s="80"/>
      <c r="K2254" s="81"/>
      <c r="L2254" s="80"/>
      <c r="M2254" s="80"/>
      <c r="N2254" s="80"/>
      <c r="O2254" s="80"/>
      <c r="P2254" s="80"/>
      <c r="Q2254" s="79"/>
      <c r="R2254" s="79"/>
      <c r="S2254" s="80"/>
      <c r="T2254" s="80"/>
    </row>
    <row r="2255" spans="3:20" ht="22.5" customHeight="1" x14ac:dyDescent="0.25">
      <c r="C2255" s="79"/>
      <c r="D2255" s="80"/>
      <c r="E2255" s="80"/>
      <c r="F2255" s="80"/>
      <c r="G2255" s="81"/>
      <c r="H2255" s="80"/>
      <c r="I2255" s="80"/>
      <c r="J2255" s="80"/>
      <c r="K2255" s="81"/>
      <c r="L2255" s="80"/>
      <c r="M2255" s="80"/>
      <c r="N2255" s="80"/>
      <c r="O2255" s="80"/>
      <c r="P2255" s="80"/>
      <c r="Q2255" s="79"/>
      <c r="R2255" s="79"/>
      <c r="S2255" s="80"/>
      <c r="T2255" s="80"/>
    </row>
    <row r="2256" spans="3:20" ht="22.5" customHeight="1" x14ac:dyDescent="0.25">
      <c r="C2256" s="79"/>
      <c r="D2256" s="80"/>
      <c r="E2256" s="80"/>
      <c r="F2256" s="80"/>
      <c r="G2256" s="81"/>
      <c r="H2256" s="80"/>
      <c r="I2256" s="80"/>
      <c r="J2256" s="80"/>
      <c r="K2256" s="81"/>
      <c r="L2256" s="80"/>
      <c r="M2256" s="80"/>
      <c r="N2256" s="80"/>
      <c r="O2256" s="80"/>
      <c r="P2256" s="80"/>
      <c r="Q2256" s="79"/>
      <c r="R2256" s="79"/>
      <c r="S2256" s="80"/>
      <c r="T2256" s="80"/>
    </row>
    <row r="2257" spans="3:20" ht="22.5" customHeight="1" x14ac:dyDescent="0.25">
      <c r="C2257" s="79"/>
      <c r="D2257" s="80"/>
      <c r="E2257" s="80"/>
      <c r="F2257" s="80"/>
      <c r="G2257" s="81"/>
      <c r="H2257" s="80"/>
      <c r="I2257" s="80"/>
      <c r="J2257" s="80"/>
      <c r="K2257" s="81"/>
      <c r="L2257" s="80"/>
      <c r="M2257" s="80"/>
      <c r="N2257" s="80"/>
      <c r="O2257" s="80"/>
      <c r="P2257" s="80"/>
      <c r="Q2257" s="79"/>
      <c r="R2257" s="79"/>
      <c r="S2257" s="80"/>
      <c r="T2257" s="80"/>
    </row>
    <row r="2258" spans="3:20" ht="22.5" customHeight="1" x14ac:dyDescent="0.25">
      <c r="C2258" s="79"/>
      <c r="D2258" s="80"/>
      <c r="E2258" s="80"/>
      <c r="F2258" s="80"/>
      <c r="G2258" s="81"/>
      <c r="H2258" s="80"/>
      <c r="I2258" s="80"/>
      <c r="J2258" s="80"/>
      <c r="K2258" s="81"/>
      <c r="L2258" s="80"/>
      <c r="M2258" s="80"/>
      <c r="N2258" s="80"/>
      <c r="O2258" s="80"/>
      <c r="P2258" s="80"/>
      <c r="Q2258" s="79"/>
      <c r="R2258" s="79"/>
      <c r="S2258" s="80"/>
      <c r="T2258" s="80"/>
    </row>
    <row r="2259" spans="3:20" ht="22.5" customHeight="1" x14ac:dyDescent="0.25">
      <c r="C2259" s="79"/>
      <c r="D2259" s="80"/>
      <c r="E2259" s="80"/>
      <c r="F2259" s="80"/>
      <c r="G2259" s="81"/>
      <c r="H2259" s="80"/>
      <c r="I2259" s="80"/>
      <c r="J2259" s="80"/>
      <c r="K2259" s="81"/>
      <c r="L2259" s="80"/>
      <c r="M2259" s="80"/>
      <c r="N2259" s="80"/>
      <c r="O2259" s="80"/>
      <c r="P2259" s="80"/>
      <c r="Q2259" s="79"/>
      <c r="R2259" s="79"/>
      <c r="S2259" s="80"/>
      <c r="T2259" s="80"/>
    </row>
    <row r="2260" spans="3:20" ht="22.5" customHeight="1" x14ac:dyDescent="0.25">
      <c r="C2260" s="79"/>
      <c r="D2260" s="80"/>
      <c r="E2260" s="80"/>
      <c r="F2260" s="80"/>
      <c r="G2260" s="81"/>
      <c r="H2260" s="80"/>
      <c r="I2260" s="80"/>
      <c r="J2260" s="80"/>
      <c r="K2260" s="81"/>
      <c r="L2260" s="80"/>
      <c r="M2260" s="80"/>
      <c r="N2260" s="80"/>
      <c r="O2260" s="80"/>
      <c r="P2260" s="80"/>
      <c r="Q2260" s="79"/>
      <c r="R2260" s="79"/>
      <c r="S2260" s="80"/>
      <c r="T2260" s="80"/>
    </row>
    <row r="2261" spans="3:20" ht="22.5" customHeight="1" x14ac:dyDescent="0.25">
      <c r="C2261" s="79"/>
      <c r="D2261" s="80"/>
      <c r="E2261" s="80"/>
      <c r="F2261" s="80"/>
      <c r="G2261" s="81"/>
      <c r="H2261" s="80"/>
      <c r="I2261" s="80"/>
      <c r="J2261" s="80"/>
      <c r="K2261" s="81"/>
      <c r="L2261" s="80"/>
      <c r="M2261" s="80"/>
      <c r="N2261" s="80"/>
      <c r="O2261" s="80"/>
      <c r="P2261" s="80"/>
      <c r="Q2261" s="79"/>
      <c r="R2261" s="79"/>
      <c r="S2261" s="80"/>
      <c r="T2261" s="80"/>
    </row>
    <row r="2262" spans="3:20" ht="22.5" customHeight="1" x14ac:dyDescent="0.25">
      <c r="C2262" s="79"/>
      <c r="D2262" s="80"/>
      <c r="E2262" s="80"/>
      <c r="F2262" s="80"/>
      <c r="G2262" s="81"/>
      <c r="H2262" s="80"/>
      <c r="I2262" s="80"/>
      <c r="J2262" s="80"/>
      <c r="K2262" s="81"/>
      <c r="L2262" s="80"/>
      <c r="M2262" s="80"/>
      <c r="N2262" s="80"/>
      <c r="O2262" s="80"/>
      <c r="P2262" s="80"/>
      <c r="Q2262" s="79"/>
      <c r="R2262" s="79"/>
      <c r="S2262" s="80"/>
      <c r="T2262" s="80"/>
    </row>
    <row r="2263" spans="3:20" ht="22.5" customHeight="1" x14ac:dyDescent="0.25">
      <c r="C2263" s="79"/>
      <c r="D2263" s="80"/>
      <c r="E2263" s="80"/>
      <c r="F2263" s="80"/>
      <c r="G2263" s="81"/>
      <c r="H2263" s="80"/>
      <c r="I2263" s="80"/>
      <c r="J2263" s="80"/>
      <c r="K2263" s="81"/>
      <c r="L2263" s="80"/>
      <c r="M2263" s="80"/>
      <c r="N2263" s="80"/>
      <c r="O2263" s="80"/>
      <c r="P2263" s="80"/>
      <c r="Q2263" s="79"/>
      <c r="R2263" s="79"/>
      <c r="S2263" s="80"/>
      <c r="T2263" s="80"/>
    </row>
    <row r="2264" spans="3:20" ht="22.5" customHeight="1" x14ac:dyDescent="0.25">
      <c r="C2264" s="79"/>
      <c r="D2264" s="80"/>
      <c r="E2264" s="80"/>
      <c r="F2264" s="80"/>
      <c r="G2264" s="81"/>
      <c r="H2264" s="80"/>
      <c r="I2264" s="80"/>
      <c r="J2264" s="80"/>
      <c r="K2264" s="81"/>
      <c r="L2264" s="80"/>
      <c r="M2264" s="80"/>
      <c r="N2264" s="80"/>
      <c r="O2264" s="80"/>
      <c r="P2264" s="80"/>
      <c r="Q2264" s="79"/>
      <c r="R2264" s="79"/>
      <c r="S2264" s="80"/>
      <c r="T2264" s="80"/>
    </row>
    <row r="2265" spans="3:20" ht="22.5" customHeight="1" x14ac:dyDescent="0.25">
      <c r="C2265" s="79"/>
      <c r="D2265" s="80"/>
      <c r="E2265" s="80"/>
      <c r="F2265" s="80"/>
      <c r="G2265" s="81"/>
      <c r="H2265" s="80"/>
      <c r="I2265" s="80"/>
      <c r="J2265" s="80"/>
      <c r="K2265" s="81"/>
      <c r="L2265" s="80"/>
      <c r="M2265" s="80"/>
      <c r="N2265" s="80"/>
      <c r="O2265" s="80"/>
      <c r="P2265" s="80"/>
      <c r="Q2265" s="79"/>
      <c r="R2265" s="79"/>
      <c r="S2265" s="80"/>
      <c r="T2265" s="80"/>
    </row>
    <row r="2266" spans="3:20" ht="22.5" customHeight="1" x14ac:dyDescent="0.25">
      <c r="C2266" s="79"/>
      <c r="D2266" s="80"/>
      <c r="E2266" s="80"/>
      <c r="F2266" s="80"/>
      <c r="G2266" s="81"/>
      <c r="H2266" s="80"/>
      <c r="I2266" s="80"/>
      <c r="J2266" s="80"/>
      <c r="K2266" s="81"/>
      <c r="L2266" s="80"/>
      <c r="M2266" s="80"/>
      <c r="N2266" s="80"/>
      <c r="O2266" s="80"/>
      <c r="P2266" s="80"/>
      <c r="Q2266" s="79"/>
      <c r="R2266" s="79"/>
      <c r="S2266" s="80"/>
      <c r="T2266" s="80"/>
    </row>
    <row r="2267" spans="3:20" ht="22.5" customHeight="1" x14ac:dyDescent="0.25">
      <c r="C2267" s="79"/>
      <c r="D2267" s="80"/>
      <c r="E2267" s="80"/>
      <c r="F2267" s="80"/>
      <c r="G2267" s="81"/>
      <c r="H2267" s="80"/>
      <c r="I2267" s="80"/>
      <c r="J2267" s="80"/>
      <c r="K2267" s="81"/>
      <c r="L2267" s="80"/>
      <c r="M2267" s="80"/>
      <c r="N2267" s="80"/>
      <c r="O2267" s="80"/>
      <c r="P2267" s="80"/>
      <c r="Q2267" s="79"/>
      <c r="R2267" s="79"/>
      <c r="S2267" s="80"/>
      <c r="T2267" s="80"/>
    </row>
    <row r="2268" spans="3:20" ht="22.5" customHeight="1" x14ac:dyDescent="0.25">
      <c r="C2268" s="79"/>
      <c r="D2268" s="80"/>
      <c r="E2268" s="80"/>
      <c r="F2268" s="80"/>
      <c r="G2268" s="81"/>
      <c r="H2268" s="80"/>
      <c r="I2268" s="80"/>
      <c r="J2268" s="80"/>
      <c r="K2268" s="81"/>
      <c r="L2268" s="80"/>
      <c r="M2268" s="80"/>
      <c r="N2268" s="80"/>
      <c r="O2268" s="80"/>
      <c r="P2268" s="80"/>
      <c r="Q2268" s="79"/>
      <c r="R2268" s="79"/>
      <c r="S2268" s="80"/>
      <c r="T2268" s="80"/>
    </row>
    <row r="2269" spans="3:20" ht="22.5" customHeight="1" x14ac:dyDescent="0.25">
      <c r="C2269" s="79"/>
      <c r="D2269" s="80"/>
      <c r="E2269" s="80"/>
      <c r="F2269" s="80"/>
      <c r="G2269" s="81"/>
      <c r="H2269" s="80"/>
      <c r="I2269" s="80"/>
      <c r="J2269" s="80"/>
      <c r="K2269" s="81"/>
      <c r="L2269" s="80"/>
      <c r="M2269" s="80"/>
      <c r="N2269" s="80"/>
      <c r="O2269" s="80"/>
      <c r="P2269" s="80"/>
      <c r="Q2269" s="79"/>
      <c r="R2269" s="79"/>
      <c r="S2269" s="80"/>
      <c r="T2269" s="80"/>
    </row>
    <row r="2270" spans="3:20" ht="22.5" customHeight="1" x14ac:dyDescent="0.25">
      <c r="C2270" s="79"/>
      <c r="D2270" s="80"/>
      <c r="E2270" s="80"/>
      <c r="F2270" s="80"/>
      <c r="G2270" s="81"/>
      <c r="H2270" s="80"/>
      <c r="I2270" s="80"/>
      <c r="J2270" s="80"/>
      <c r="K2270" s="81"/>
      <c r="L2270" s="80"/>
      <c r="M2270" s="80"/>
      <c r="N2270" s="80"/>
      <c r="O2270" s="80"/>
      <c r="P2270" s="80"/>
      <c r="Q2270" s="79"/>
      <c r="R2270" s="79"/>
      <c r="S2270" s="80"/>
      <c r="T2270" s="80"/>
    </row>
    <row r="2271" spans="3:20" ht="22.5" customHeight="1" x14ac:dyDescent="0.25">
      <c r="C2271" s="79"/>
      <c r="D2271" s="80"/>
      <c r="E2271" s="80"/>
      <c r="F2271" s="80"/>
      <c r="G2271" s="81"/>
      <c r="H2271" s="80"/>
      <c r="I2271" s="80"/>
      <c r="J2271" s="80"/>
      <c r="K2271" s="81"/>
      <c r="L2271" s="80"/>
      <c r="M2271" s="80"/>
      <c r="N2271" s="80"/>
      <c r="O2271" s="80"/>
      <c r="P2271" s="80"/>
      <c r="Q2271" s="79"/>
      <c r="R2271" s="79"/>
      <c r="S2271" s="80"/>
      <c r="T2271" s="80"/>
    </row>
    <row r="2272" spans="3:20" ht="22.5" customHeight="1" x14ac:dyDescent="0.25">
      <c r="C2272" s="79"/>
      <c r="D2272" s="80"/>
      <c r="E2272" s="80"/>
      <c r="F2272" s="80"/>
      <c r="G2272" s="81"/>
      <c r="H2272" s="80"/>
      <c r="I2272" s="80"/>
      <c r="J2272" s="80"/>
      <c r="K2272" s="81"/>
      <c r="L2272" s="80"/>
      <c r="M2272" s="80"/>
      <c r="N2272" s="80"/>
      <c r="O2272" s="80"/>
      <c r="P2272" s="80"/>
      <c r="Q2272" s="79"/>
      <c r="R2272" s="79"/>
      <c r="S2272" s="80"/>
      <c r="T2272" s="80"/>
    </row>
    <row r="2273" spans="3:20" ht="22.5" customHeight="1" x14ac:dyDescent="0.25">
      <c r="C2273" s="79"/>
      <c r="D2273" s="80"/>
      <c r="E2273" s="80"/>
      <c r="F2273" s="80"/>
      <c r="G2273" s="81"/>
      <c r="H2273" s="80"/>
      <c r="I2273" s="80"/>
      <c r="J2273" s="80"/>
      <c r="K2273" s="81"/>
      <c r="L2273" s="80"/>
      <c r="M2273" s="80"/>
      <c r="N2273" s="80"/>
      <c r="O2273" s="80"/>
      <c r="P2273" s="80"/>
      <c r="Q2273" s="79"/>
      <c r="R2273" s="79"/>
      <c r="S2273" s="80"/>
      <c r="T2273" s="80"/>
    </row>
    <row r="2274" spans="3:20" ht="22.5" customHeight="1" x14ac:dyDescent="0.25">
      <c r="C2274" s="79"/>
      <c r="D2274" s="80"/>
      <c r="E2274" s="80"/>
      <c r="F2274" s="80"/>
      <c r="G2274" s="81"/>
      <c r="H2274" s="80"/>
      <c r="I2274" s="80"/>
      <c r="J2274" s="80"/>
      <c r="K2274" s="81"/>
      <c r="L2274" s="80"/>
      <c r="M2274" s="80"/>
      <c r="N2274" s="80"/>
      <c r="O2274" s="80"/>
      <c r="P2274" s="80"/>
      <c r="Q2274" s="79"/>
      <c r="R2274" s="79"/>
      <c r="S2274" s="80"/>
      <c r="T2274" s="80"/>
    </row>
    <row r="2275" spans="3:20" ht="22.5" customHeight="1" x14ac:dyDescent="0.25">
      <c r="C2275" s="79"/>
      <c r="D2275" s="80"/>
      <c r="E2275" s="80"/>
      <c r="F2275" s="80"/>
      <c r="G2275" s="81"/>
      <c r="H2275" s="80"/>
      <c r="I2275" s="80"/>
      <c r="J2275" s="80"/>
      <c r="K2275" s="81"/>
      <c r="L2275" s="80"/>
      <c r="M2275" s="80"/>
      <c r="N2275" s="80"/>
      <c r="O2275" s="80"/>
      <c r="P2275" s="80"/>
      <c r="Q2275" s="79"/>
      <c r="R2275" s="79"/>
      <c r="S2275" s="80"/>
      <c r="T2275" s="80"/>
    </row>
    <row r="2276" spans="3:20" ht="22.5" customHeight="1" x14ac:dyDescent="0.25">
      <c r="C2276" s="79"/>
      <c r="D2276" s="80"/>
      <c r="E2276" s="80"/>
      <c r="F2276" s="80"/>
      <c r="G2276" s="81"/>
      <c r="H2276" s="80"/>
      <c r="I2276" s="80"/>
      <c r="J2276" s="80"/>
      <c r="K2276" s="81"/>
      <c r="L2276" s="80"/>
      <c r="M2276" s="80"/>
      <c r="N2276" s="80"/>
      <c r="O2276" s="80"/>
      <c r="P2276" s="80"/>
      <c r="Q2276" s="79"/>
      <c r="R2276" s="79"/>
      <c r="S2276" s="80"/>
      <c r="T2276" s="80"/>
    </row>
    <row r="2277" spans="3:20" ht="22.5" customHeight="1" x14ac:dyDescent="0.25">
      <c r="C2277" s="79"/>
      <c r="D2277" s="80"/>
      <c r="E2277" s="80"/>
      <c r="F2277" s="80"/>
      <c r="G2277" s="81"/>
      <c r="H2277" s="80"/>
      <c r="I2277" s="80"/>
      <c r="J2277" s="80"/>
      <c r="K2277" s="81"/>
      <c r="L2277" s="80"/>
      <c r="M2277" s="80"/>
      <c r="N2277" s="80"/>
      <c r="O2277" s="80"/>
      <c r="P2277" s="80"/>
      <c r="Q2277" s="79"/>
      <c r="R2277" s="79"/>
      <c r="S2277" s="80"/>
      <c r="T2277" s="80"/>
    </row>
    <row r="2278" spans="3:20" ht="22.5" customHeight="1" x14ac:dyDescent="0.25">
      <c r="C2278" s="79"/>
      <c r="D2278" s="80"/>
      <c r="E2278" s="80"/>
      <c r="F2278" s="80"/>
      <c r="G2278" s="81"/>
      <c r="H2278" s="80"/>
      <c r="I2278" s="80"/>
      <c r="J2278" s="80"/>
      <c r="K2278" s="81"/>
      <c r="L2278" s="80"/>
      <c r="M2278" s="80"/>
      <c r="N2278" s="80"/>
      <c r="O2278" s="80"/>
      <c r="P2278" s="80"/>
      <c r="Q2278" s="79"/>
      <c r="R2278" s="79"/>
      <c r="S2278" s="80"/>
      <c r="T2278" s="80"/>
    </row>
    <row r="2279" spans="3:20" ht="22.5" customHeight="1" x14ac:dyDescent="0.25">
      <c r="C2279" s="79"/>
      <c r="D2279" s="80"/>
      <c r="E2279" s="80"/>
      <c r="F2279" s="80"/>
      <c r="G2279" s="81"/>
      <c r="H2279" s="80"/>
      <c r="I2279" s="80"/>
      <c r="J2279" s="80"/>
      <c r="K2279" s="81"/>
      <c r="L2279" s="80"/>
      <c r="M2279" s="80"/>
      <c r="N2279" s="80"/>
      <c r="O2279" s="80"/>
      <c r="P2279" s="80"/>
      <c r="Q2279" s="79"/>
      <c r="R2279" s="79"/>
      <c r="S2279" s="80"/>
      <c r="T2279" s="80"/>
    </row>
    <row r="2280" spans="3:20" ht="22.5" customHeight="1" x14ac:dyDescent="0.25">
      <c r="C2280" s="79"/>
      <c r="D2280" s="80"/>
      <c r="E2280" s="80"/>
      <c r="F2280" s="80"/>
      <c r="G2280" s="81"/>
      <c r="H2280" s="80"/>
      <c r="I2280" s="80"/>
      <c r="J2280" s="80"/>
      <c r="K2280" s="81"/>
      <c r="L2280" s="80"/>
      <c r="M2280" s="80"/>
      <c r="N2280" s="80"/>
      <c r="O2280" s="80"/>
      <c r="P2280" s="80"/>
      <c r="Q2280" s="79"/>
      <c r="R2280" s="79"/>
      <c r="S2280" s="80"/>
      <c r="T2280" s="80"/>
    </row>
    <row r="2281" spans="3:20" ht="22.5" customHeight="1" x14ac:dyDescent="0.25">
      <c r="C2281" s="79"/>
      <c r="D2281" s="80"/>
      <c r="E2281" s="80"/>
      <c r="F2281" s="80"/>
      <c r="G2281" s="81"/>
      <c r="H2281" s="80"/>
      <c r="I2281" s="80"/>
      <c r="J2281" s="80"/>
      <c r="K2281" s="81"/>
      <c r="L2281" s="80"/>
      <c r="M2281" s="80"/>
      <c r="N2281" s="80"/>
      <c r="O2281" s="80"/>
      <c r="P2281" s="80"/>
      <c r="Q2281" s="79"/>
      <c r="R2281" s="79"/>
      <c r="S2281" s="80"/>
      <c r="T2281" s="80"/>
    </row>
    <row r="2282" spans="3:20" ht="22.5" customHeight="1" x14ac:dyDescent="0.25">
      <c r="C2282" s="79"/>
      <c r="D2282" s="80"/>
      <c r="E2282" s="80"/>
      <c r="F2282" s="80"/>
      <c r="G2282" s="81"/>
      <c r="H2282" s="80"/>
      <c r="I2282" s="80"/>
      <c r="J2282" s="80"/>
      <c r="K2282" s="81"/>
      <c r="L2282" s="80"/>
      <c r="M2282" s="80"/>
      <c r="N2282" s="80"/>
      <c r="O2282" s="80"/>
      <c r="P2282" s="80"/>
      <c r="Q2282" s="79"/>
      <c r="R2282" s="79"/>
      <c r="S2282" s="80"/>
      <c r="T2282" s="80"/>
    </row>
    <row r="2283" spans="3:20" ht="22.5" customHeight="1" x14ac:dyDescent="0.25">
      <c r="C2283" s="79"/>
      <c r="D2283" s="80"/>
      <c r="E2283" s="80"/>
      <c r="F2283" s="80"/>
      <c r="G2283" s="81"/>
      <c r="H2283" s="80"/>
      <c r="I2283" s="80"/>
      <c r="J2283" s="80"/>
      <c r="K2283" s="81"/>
      <c r="L2283" s="80"/>
      <c r="M2283" s="80"/>
      <c r="N2283" s="80"/>
      <c r="O2283" s="80"/>
      <c r="P2283" s="80"/>
      <c r="Q2283" s="79"/>
      <c r="R2283" s="79"/>
      <c r="S2283" s="80"/>
      <c r="T2283" s="80"/>
    </row>
    <row r="2284" spans="3:20" ht="22.5" customHeight="1" x14ac:dyDescent="0.25">
      <c r="C2284" s="79"/>
      <c r="D2284" s="80"/>
      <c r="E2284" s="80"/>
      <c r="F2284" s="80"/>
      <c r="G2284" s="81"/>
      <c r="H2284" s="80"/>
      <c r="I2284" s="80"/>
      <c r="J2284" s="80"/>
      <c r="K2284" s="81"/>
      <c r="L2284" s="80"/>
      <c r="M2284" s="80"/>
      <c r="N2284" s="80"/>
      <c r="O2284" s="80"/>
      <c r="P2284" s="80"/>
      <c r="Q2284" s="79"/>
      <c r="R2284" s="79"/>
      <c r="S2284" s="80"/>
      <c r="T2284" s="80"/>
    </row>
    <row r="2285" spans="3:20" ht="22.5" customHeight="1" x14ac:dyDescent="0.25">
      <c r="C2285" s="79"/>
      <c r="D2285" s="80"/>
      <c r="E2285" s="80"/>
      <c r="F2285" s="80"/>
      <c r="G2285" s="81"/>
      <c r="H2285" s="80"/>
      <c r="I2285" s="80"/>
      <c r="J2285" s="80"/>
      <c r="K2285" s="81"/>
      <c r="L2285" s="80"/>
      <c r="M2285" s="80"/>
      <c r="N2285" s="80"/>
      <c r="O2285" s="80"/>
      <c r="P2285" s="80"/>
      <c r="Q2285" s="79"/>
      <c r="R2285" s="79"/>
      <c r="S2285" s="80"/>
      <c r="T2285" s="80"/>
    </row>
    <row r="2286" spans="3:20" ht="22.5" customHeight="1" x14ac:dyDescent="0.25">
      <c r="C2286" s="79"/>
      <c r="D2286" s="80"/>
      <c r="E2286" s="80"/>
      <c r="F2286" s="80"/>
      <c r="G2286" s="81"/>
      <c r="H2286" s="80"/>
      <c r="I2286" s="80"/>
      <c r="J2286" s="80"/>
      <c r="K2286" s="81"/>
      <c r="L2286" s="80"/>
      <c r="M2286" s="80"/>
      <c r="N2286" s="80"/>
      <c r="O2286" s="80"/>
      <c r="P2286" s="80"/>
      <c r="Q2286" s="79"/>
      <c r="R2286" s="79"/>
      <c r="S2286" s="80"/>
      <c r="T2286" s="80"/>
    </row>
    <row r="2287" spans="3:20" ht="22.5" customHeight="1" x14ac:dyDescent="0.25">
      <c r="C2287" s="79"/>
      <c r="D2287" s="80"/>
      <c r="E2287" s="80"/>
      <c r="F2287" s="80"/>
      <c r="G2287" s="81"/>
      <c r="H2287" s="80"/>
      <c r="I2287" s="80"/>
      <c r="J2287" s="80"/>
      <c r="K2287" s="81"/>
      <c r="L2287" s="80"/>
      <c r="M2287" s="80"/>
      <c r="N2287" s="80"/>
      <c r="O2287" s="80"/>
      <c r="P2287" s="80"/>
      <c r="Q2287" s="79"/>
      <c r="R2287" s="79"/>
      <c r="S2287" s="80"/>
      <c r="T2287" s="80"/>
    </row>
    <row r="2288" spans="3:20" ht="22.5" customHeight="1" x14ac:dyDescent="0.25">
      <c r="C2288" s="79"/>
      <c r="D2288" s="80"/>
      <c r="E2288" s="80"/>
      <c r="F2288" s="80"/>
      <c r="G2288" s="81"/>
      <c r="H2288" s="80"/>
      <c r="I2288" s="80"/>
      <c r="J2288" s="80"/>
      <c r="K2288" s="81"/>
      <c r="L2288" s="80"/>
      <c r="M2288" s="80"/>
      <c r="N2288" s="80"/>
      <c r="O2288" s="80"/>
      <c r="P2288" s="80"/>
      <c r="Q2288" s="79"/>
      <c r="R2288" s="79"/>
      <c r="S2288" s="80"/>
      <c r="T2288" s="80"/>
    </row>
    <row r="2289" spans="3:20" ht="22.5" customHeight="1" x14ac:dyDescent="0.25">
      <c r="C2289" s="79"/>
      <c r="D2289" s="80"/>
      <c r="E2289" s="80"/>
      <c r="F2289" s="80"/>
      <c r="G2289" s="81"/>
      <c r="H2289" s="80"/>
      <c r="I2289" s="80"/>
      <c r="J2289" s="80"/>
      <c r="K2289" s="81"/>
      <c r="L2289" s="80"/>
      <c r="M2289" s="80"/>
      <c r="N2289" s="80"/>
      <c r="O2289" s="80"/>
      <c r="P2289" s="80"/>
      <c r="Q2289" s="79"/>
      <c r="R2289" s="79"/>
      <c r="S2289" s="80"/>
      <c r="T2289" s="80"/>
    </row>
    <row r="2290" spans="3:20" ht="22.5" customHeight="1" x14ac:dyDescent="0.25">
      <c r="C2290" s="79"/>
      <c r="D2290" s="80"/>
      <c r="E2290" s="80"/>
      <c r="F2290" s="80"/>
      <c r="G2290" s="81"/>
      <c r="H2290" s="80"/>
      <c r="I2290" s="80"/>
      <c r="J2290" s="80"/>
      <c r="K2290" s="81"/>
      <c r="L2290" s="80"/>
      <c r="M2290" s="80"/>
      <c r="N2290" s="80"/>
      <c r="O2290" s="80"/>
      <c r="P2290" s="80"/>
      <c r="Q2290" s="79"/>
      <c r="R2290" s="79"/>
      <c r="S2290" s="80"/>
      <c r="T2290" s="80"/>
    </row>
    <row r="2291" spans="3:20" ht="22.5" customHeight="1" x14ac:dyDescent="0.25">
      <c r="C2291" s="79"/>
      <c r="D2291" s="80"/>
      <c r="E2291" s="80"/>
      <c r="F2291" s="80"/>
      <c r="G2291" s="81"/>
      <c r="H2291" s="80"/>
      <c r="I2291" s="80"/>
      <c r="J2291" s="80"/>
      <c r="K2291" s="81"/>
      <c r="L2291" s="80"/>
      <c r="M2291" s="80"/>
      <c r="N2291" s="80"/>
      <c r="O2291" s="80"/>
      <c r="P2291" s="80"/>
      <c r="Q2291" s="79"/>
      <c r="R2291" s="79"/>
      <c r="S2291" s="80"/>
      <c r="T2291" s="80"/>
    </row>
    <row r="2292" spans="3:20" ht="22.5" customHeight="1" x14ac:dyDescent="0.25">
      <c r="C2292" s="79"/>
      <c r="D2292" s="80"/>
      <c r="E2292" s="80"/>
      <c r="F2292" s="80"/>
      <c r="G2292" s="81"/>
      <c r="H2292" s="80"/>
      <c r="I2292" s="80"/>
      <c r="J2292" s="80"/>
      <c r="K2292" s="81"/>
      <c r="L2292" s="80"/>
      <c r="M2292" s="80"/>
      <c r="N2292" s="80"/>
      <c r="O2292" s="80"/>
      <c r="P2292" s="80"/>
      <c r="Q2292" s="79"/>
      <c r="R2292" s="79"/>
      <c r="S2292" s="80"/>
      <c r="T2292" s="80"/>
    </row>
    <row r="2293" spans="3:20" ht="22.5" customHeight="1" x14ac:dyDescent="0.25">
      <c r="C2293" s="79"/>
      <c r="D2293" s="80"/>
      <c r="E2293" s="80"/>
      <c r="F2293" s="80"/>
      <c r="G2293" s="81"/>
      <c r="H2293" s="80"/>
      <c r="I2293" s="80"/>
      <c r="J2293" s="80"/>
      <c r="K2293" s="81"/>
      <c r="L2293" s="80"/>
      <c r="M2293" s="80"/>
      <c r="N2293" s="80"/>
      <c r="O2293" s="80"/>
      <c r="P2293" s="80"/>
      <c r="Q2293" s="79"/>
      <c r="R2293" s="79"/>
      <c r="S2293" s="80"/>
      <c r="T2293" s="80"/>
    </row>
    <row r="2294" spans="3:20" ht="22.5" customHeight="1" x14ac:dyDescent="0.25">
      <c r="C2294" s="79"/>
      <c r="D2294" s="80"/>
      <c r="E2294" s="80"/>
      <c r="F2294" s="80"/>
      <c r="G2294" s="81"/>
      <c r="H2294" s="80"/>
      <c r="I2294" s="80"/>
      <c r="J2294" s="80"/>
      <c r="K2294" s="81"/>
      <c r="L2294" s="80"/>
      <c r="M2294" s="80"/>
      <c r="N2294" s="80"/>
      <c r="O2294" s="80"/>
      <c r="P2294" s="80"/>
      <c r="Q2294" s="79"/>
      <c r="R2294" s="79"/>
      <c r="S2294" s="80"/>
      <c r="T2294" s="80"/>
    </row>
    <row r="2295" spans="3:20" ht="22.5" customHeight="1" x14ac:dyDescent="0.25">
      <c r="C2295" s="79"/>
      <c r="D2295" s="80"/>
      <c r="E2295" s="80"/>
      <c r="F2295" s="80"/>
      <c r="G2295" s="81"/>
      <c r="H2295" s="80"/>
      <c r="I2295" s="80"/>
      <c r="J2295" s="80"/>
      <c r="K2295" s="81"/>
      <c r="L2295" s="80"/>
      <c r="M2295" s="80"/>
      <c r="N2295" s="80"/>
      <c r="O2295" s="80"/>
      <c r="P2295" s="80"/>
      <c r="Q2295" s="79"/>
      <c r="R2295" s="79"/>
      <c r="S2295" s="80"/>
      <c r="T2295" s="80"/>
    </row>
    <row r="2296" spans="3:20" ht="22.5" customHeight="1" x14ac:dyDescent="0.25">
      <c r="C2296" s="79"/>
      <c r="D2296" s="80"/>
      <c r="E2296" s="80"/>
      <c r="F2296" s="80"/>
      <c r="G2296" s="81"/>
      <c r="H2296" s="80"/>
      <c r="I2296" s="80"/>
      <c r="J2296" s="80"/>
      <c r="K2296" s="81"/>
      <c r="L2296" s="80"/>
      <c r="M2296" s="80"/>
      <c r="N2296" s="80"/>
      <c r="O2296" s="80"/>
      <c r="P2296" s="80"/>
      <c r="Q2296" s="79"/>
      <c r="R2296" s="79"/>
      <c r="S2296" s="80"/>
      <c r="T2296" s="80"/>
    </row>
    <row r="2297" spans="3:20" ht="22.5" customHeight="1" x14ac:dyDescent="0.25">
      <c r="C2297" s="79"/>
      <c r="D2297" s="80"/>
      <c r="E2297" s="80"/>
      <c r="F2297" s="80"/>
      <c r="G2297" s="81"/>
      <c r="H2297" s="80"/>
      <c r="I2297" s="80"/>
      <c r="J2297" s="80"/>
      <c r="K2297" s="81"/>
      <c r="L2297" s="80"/>
      <c r="M2297" s="80"/>
      <c r="N2297" s="80"/>
      <c r="O2297" s="80"/>
      <c r="P2297" s="80"/>
      <c r="Q2297" s="79"/>
      <c r="R2297" s="79"/>
      <c r="S2297" s="80"/>
      <c r="T2297" s="80"/>
    </row>
    <row r="2298" spans="3:20" ht="22.5" customHeight="1" x14ac:dyDescent="0.25">
      <c r="C2298" s="79"/>
      <c r="D2298" s="80"/>
      <c r="E2298" s="80"/>
      <c r="F2298" s="80"/>
      <c r="G2298" s="81"/>
      <c r="H2298" s="80"/>
      <c r="I2298" s="80"/>
      <c r="J2298" s="80"/>
      <c r="K2298" s="81"/>
      <c r="L2298" s="80"/>
      <c r="M2298" s="80"/>
      <c r="N2298" s="80"/>
      <c r="O2298" s="80"/>
      <c r="P2298" s="80"/>
      <c r="Q2298" s="79"/>
      <c r="R2298" s="79"/>
      <c r="S2298" s="80"/>
      <c r="T2298" s="80"/>
    </row>
    <row r="2299" spans="3:20" ht="22.5" customHeight="1" x14ac:dyDescent="0.25">
      <c r="C2299" s="79"/>
      <c r="D2299" s="80"/>
      <c r="E2299" s="80"/>
      <c r="F2299" s="80"/>
      <c r="G2299" s="81"/>
      <c r="H2299" s="80"/>
      <c r="I2299" s="80"/>
      <c r="J2299" s="80"/>
      <c r="K2299" s="81"/>
      <c r="L2299" s="80"/>
      <c r="M2299" s="80"/>
      <c r="N2299" s="80"/>
      <c r="O2299" s="80"/>
      <c r="P2299" s="80"/>
      <c r="Q2299" s="79"/>
      <c r="R2299" s="79"/>
      <c r="S2299" s="80"/>
      <c r="T2299" s="80"/>
    </row>
    <row r="2300" spans="3:20" ht="22.5" customHeight="1" x14ac:dyDescent="0.25">
      <c r="C2300" s="79"/>
      <c r="D2300" s="80"/>
      <c r="E2300" s="80"/>
      <c r="F2300" s="80"/>
      <c r="G2300" s="81"/>
      <c r="H2300" s="80"/>
      <c r="I2300" s="80"/>
      <c r="J2300" s="80"/>
      <c r="K2300" s="81"/>
      <c r="L2300" s="80"/>
      <c r="M2300" s="80"/>
      <c r="N2300" s="80"/>
      <c r="O2300" s="80"/>
      <c r="P2300" s="80"/>
      <c r="Q2300" s="79"/>
      <c r="R2300" s="79"/>
      <c r="S2300" s="80"/>
      <c r="T2300" s="80"/>
    </row>
    <row r="2301" spans="3:20" ht="22.5" customHeight="1" x14ac:dyDescent="0.25">
      <c r="C2301" s="79"/>
      <c r="D2301" s="80"/>
      <c r="E2301" s="80"/>
      <c r="F2301" s="80"/>
      <c r="G2301" s="81"/>
      <c r="H2301" s="80"/>
      <c r="I2301" s="80"/>
      <c r="J2301" s="80"/>
      <c r="K2301" s="81"/>
      <c r="L2301" s="80"/>
      <c r="M2301" s="80"/>
      <c r="N2301" s="80"/>
      <c r="O2301" s="80"/>
      <c r="P2301" s="80"/>
      <c r="Q2301" s="79"/>
      <c r="R2301" s="79"/>
      <c r="S2301" s="80"/>
      <c r="T2301" s="80"/>
    </row>
    <row r="2302" spans="3:20" ht="22.5" customHeight="1" x14ac:dyDescent="0.25">
      <c r="C2302" s="79"/>
      <c r="D2302" s="80"/>
      <c r="E2302" s="80"/>
      <c r="F2302" s="80"/>
      <c r="G2302" s="81"/>
      <c r="H2302" s="80"/>
      <c r="I2302" s="80"/>
      <c r="J2302" s="80"/>
      <c r="K2302" s="81"/>
      <c r="L2302" s="80"/>
      <c r="M2302" s="80"/>
      <c r="N2302" s="80"/>
      <c r="O2302" s="80"/>
      <c r="P2302" s="80"/>
      <c r="Q2302" s="79"/>
      <c r="R2302" s="79"/>
      <c r="S2302" s="80"/>
      <c r="T2302" s="80"/>
    </row>
    <row r="2303" spans="3:20" ht="22.5" customHeight="1" x14ac:dyDescent="0.25">
      <c r="C2303" s="79"/>
      <c r="D2303" s="80"/>
      <c r="E2303" s="80"/>
      <c r="F2303" s="80"/>
      <c r="G2303" s="81"/>
      <c r="H2303" s="80"/>
      <c r="I2303" s="80"/>
      <c r="J2303" s="80"/>
      <c r="K2303" s="81"/>
      <c r="L2303" s="80"/>
      <c r="M2303" s="80"/>
      <c r="N2303" s="80"/>
      <c r="O2303" s="80"/>
      <c r="P2303" s="80"/>
      <c r="Q2303" s="79"/>
      <c r="R2303" s="79"/>
      <c r="S2303" s="80"/>
      <c r="T2303" s="80"/>
    </row>
    <row r="2304" spans="3:20" ht="22.5" customHeight="1" x14ac:dyDescent="0.25">
      <c r="C2304" s="79"/>
      <c r="D2304" s="80"/>
      <c r="E2304" s="80"/>
      <c r="F2304" s="80"/>
      <c r="G2304" s="81"/>
      <c r="H2304" s="80"/>
      <c r="I2304" s="80"/>
      <c r="J2304" s="80"/>
      <c r="K2304" s="81"/>
      <c r="L2304" s="80"/>
      <c r="M2304" s="80"/>
      <c r="N2304" s="80"/>
      <c r="O2304" s="80"/>
      <c r="P2304" s="80"/>
      <c r="Q2304" s="79"/>
      <c r="R2304" s="79"/>
      <c r="S2304" s="80"/>
      <c r="T2304" s="80"/>
    </row>
    <row r="2305" spans="3:20" ht="22.5" customHeight="1" x14ac:dyDescent="0.25">
      <c r="C2305" s="79"/>
      <c r="D2305" s="80"/>
      <c r="E2305" s="80"/>
      <c r="F2305" s="80"/>
      <c r="G2305" s="81"/>
      <c r="H2305" s="80"/>
      <c r="I2305" s="80"/>
      <c r="J2305" s="80"/>
      <c r="K2305" s="81"/>
      <c r="L2305" s="80"/>
      <c r="M2305" s="80"/>
      <c r="N2305" s="80"/>
      <c r="O2305" s="80"/>
      <c r="P2305" s="80"/>
      <c r="Q2305" s="79"/>
      <c r="R2305" s="79"/>
      <c r="S2305" s="80"/>
      <c r="T2305" s="80"/>
    </row>
    <row r="2306" spans="3:20" ht="22.5" customHeight="1" x14ac:dyDescent="0.25">
      <c r="C2306" s="79"/>
      <c r="D2306" s="80"/>
      <c r="E2306" s="80"/>
      <c r="F2306" s="80"/>
      <c r="G2306" s="81"/>
      <c r="H2306" s="80"/>
      <c r="I2306" s="80"/>
      <c r="J2306" s="80"/>
      <c r="K2306" s="81"/>
      <c r="L2306" s="80"/>
      <c r="M2306" s="80"/>
      <c r="N2306" s="80"/>
      <c r="O2306" s="80"/>
      <c r="P2306" s="80"/>
      <c r="Q2306" s="79"/>
      <c r="R2306" s="79"/>
      <c r="S2306" s="80"/>
      <c r="T2306" s="80"/>
    </row>
    <row r="2307" spans="3:20" ht="22.5" customHeight="1" x14ac:dyDescent="0.25">
      <c r="C2307" s="79"/>
      <c r="D2307" s="80"/>
      <c r="E2307" s="80"/>
      <c r="F2307" s="80"/>
      <c r="G2307" s="81"/>
      <c r="H2307" s="80"/>
      <c r="I2307" s="80"/>
      <c r="J2307" s="80"/>
      <c r="K2307" s="81"/>
      <c r="L2307" s="80"/>
      <c r="M2307" s="80"/>
      <c r="N2307" s="80"/>
      <c r="O2307" s="80"/>
      <c r="P2307" s="80"/>
      <c r="Q2307" s="79"/>
      <c r="R2307" s="79"/>
      <c r="S2307" s="80"/>
      <c r="T2307" s="80"/>
    </row>
    <row r="2308" spans="3:20" ht="22.5" customHeight="1" x14ac:dyDescent="0.25">
      <c r="C2308" s="79"/>
      <c r="D2308" s="80"/>
      <c r="E2308" s="80"/>
      <c r="F2308" s="80"/>
      <c r="G2308" s="81"/>
      <c r="H2308" s="80"/>
      <c r="I2308" s="80"/>
      <c r="J2308" s="80"/>
      <c r="K2308" s="81"/>
      <c r="L2308" s="80"/>
      <c r="M2308" s="80"/>
      <c r="N2308" s="80"/>
      <c r="O2308" s="80"/>
      <c r="P2308" s="80"/>
      <c r="Q2308" s="79"/>
      <c r="R2308" s="79"/>
      <c r="S2308" s="80"/>
      <c r="T2308" s="80"/>
    </row>
    <row r="2309" spans="3:20" ht="22.5" customHeight="1" x14ac:dyDescent="0.25">
      <c r="C2309" s="79"/>
      <c r="D2309" s="80"/>
      <c r="E2309" s="80"/>
      <c r="F2309" s="80"/>
      <c r="G2309" s="81"/>
      <c r="H2309" s="80"/>
      <c r="I2309" s="80"/>
      <c r="J2309" s="80"/>
      <c r="K2309" s="81"/>
      <c r="L2309" s="80"/>
      <c r="M2309" s="80"/>
      <c r="N2309" s="80"/>
      <c r="O2309" s="80"/>
      <c r="P2309" s="80"/>
      <c r="Q2309" s="79"/>
      <c r="R2309" s="79"/>
      <c r="S2309" s="80"/>
      <c r="T2309" s="80"/>
    </row>
    <row r="2310" spans="3:20" ht="22.5" customHeight="1" x14ac:dyDescent="0.25">
      <c r="C2310" s="79"/>
      <c r="D2310" s="80"/>
      <c r="E2310" s="80"/>
      <c r="F2310" s="80"/>
      <c r="G2310" s="81"/>
      <c r="H2310" s="80"/>
      <c r="I2310" s="80"/>
      <c r="J2310" s="80"/>
      <c r="K2310" s="81"/>
      <c r="L2310" s="80"/>
      <c r="M2310" s="80"/>
      <c r="N2310" s="80"/>
      <c r="O2310" s="80"/>
      <c r="P2310" s="80"/>
      <c r="Q2310" s="79"/>
      <c r="R2310" s="79"/>
      <c r="S2310" s="80"/>
      <c r="T2310" s="80"/>
    </row>
    <row r="2311" spans="3:20" ht="22.5" customHeight="1" x14ac:dyDescent="0.25">
      <c r="C2311" s="79"/>
      <c r="D2311" s="80"/>
      <c r="E2311" s="80"/>
      <c r="F2311" s="80"/>
      <c r="G2311" s="81"/>
      <c r="H2311" s="80"/>
      <c r="I2311" s="80"/>
      <c r="J2311" s="80"/>
      <c r="K2311" s="81"/>
      <c r="L2311" s="80"/>
      <c r="M2311" s="80"/>
      <c r="N2311" s="80"/>
      <c r="O2311" s="80"/>
      <c r="P2311" s="80"/>
      <c r="Q2311" s="79"/>
      <c r="R2311" s="79"/>
      <c r="S2311" s="80"/>
      <c r="T2311" s="80"/>
    </row>
    <row r="2312" spans="3:20" ht="22.5" customHeight="1" x14ac:dyDescent="0.25">
      <c r="C2312" s="79"/>
      <c r="D2312" s="80"/>
      <c r="E2312" s="80"/>
      <c r="F2312" s="80"/>
      <c r="G2312" s="81"/>
      <c r="H2312" s="80"/>
      <c r="I2312" s="80"/>
      <c r="J2312" s="80"/>
      <c r="K2312" s="81"/>
      <c r="L2312" s="80"/>
      <c r="M2312" s="80"/>
      <c r="N2312" s="80"/>
      <c r="O2312" s="80"/>
      <c r="P2312" s="80"/>
      <c r="Q2312" s="79"/>
      <c r="R2312" s="79"/>
      <c r="S2312" s="80"/>
      <c r="T2312" s="80"/>
    </row>
    <row r="2313" spans="3:20" ht="22.5" customHeight="1" x14ac:dyDescent="0.25">
      <c r="C2313" s="79"/>
      <c r="D2313" s="80"/>
      <c r="E2313" s="80"/>
      <c r="F2313" s="80"/>
      <c r="G2313" s="81"/>
      <c r="H2313" s="80"/>
      <c r="I2313" s="80"/>
      <c r="J2313" s="80"/>
      <c r="K2313" s="81"/>
      <c r="L2313" s="80"/>
      <c r="M2313" s="80"/>
      <c r="N2313" s="80"/>
      <c r="O2313" s="80"/>
      <c r="P2313" s="80"/>
      <c r="Q2313" s="79"/>
      <c r="R2313" s="79"/>
      <c r="S2313" s="80"/>
      <c r="T2313" s="80"/>
    </row>
    <row r="2314" spans="3:20" ht="22.5" customHeight="1" x14ac:dyDescent="0.25">
      <c r="C2314" s="79"/>
      <c r="D2314" s="80"/>
      <c r="E2314" s="80"/>
      <c r="F2314" s="80"/>
      <c r="G2314" s="81"/>
      <c r="H2314" s="80"/>
      <c r="I2314" s="80"/>
      <c r="J2314" s="80"/>
      <c r="K2314" s="81"/>
      <c r="L2314" s="80"/>
      <c r="M2314" s="80"/>
      <c r="N2314" s="80"/>
      <c r="O2314" s="80"/>
      <c r="P2314" s="80"/>
      <c r="Q2314" s="79"/>
      <c r="R2314" s="79"/>
      <c r="S2314" s="80"/>
      <c r="T2314" s="80"/>
    </row>
    <row r="2315" spans="3:20" ht="22.5" customHeight="1" x14ac:dyDescent="0.25">
      <c r="C2315" s="79"/>
      <c r="D2315" s="80"/>
      <c r="E2315" s="80"/>
      <c r="F2315" s="80"/>
      <c r="G2315" s="81"/>
      <c r="H2315" s="80"/>
      <c r="I2315" s="80"/>
      <c r="J2315" s="80"/>
      <c r="K2315" s="81"/>
      <c r="L2315" s="80"/>
      <c r="M2315" s="80"/>
      <c r="N2315" s="80"/>
      <c r="O2315" s="80"/>
      <c r="P2315" s="80"/>
      <c r="Q2315" s="79"/>
      <c r="R2315" s="79"/>
      <c r="S2315" s="80"/>
      <c r="T2315" s="80"/>
    </row>
    <row r="2316" spans="3:20" ht="22.5" customHeight="1" x14ac:dyDescent="0.25">
      <c r="C2316" s="79"/>
      <c r="D2316" s="80"/>
      <c r="E2316" s="80"/>
      <c r="F2316" s="80"/>
      <c r="G2316" s="81"/>
      <c r="H2316" s="80"/>
      <c r="I2316" s="80"/>
      <c r="J2316" s="80"/>
      <c r="K2316" s="81"/>
      <c r="L2316" s="80"/>
      <c r="M2316" s="80"/>
      <c r="N2316" s="80"/>
      <c r="O2316" s="80"/>
      <c r="P2316" s="80"/>
      <c r="Q2316" s="79"/>
      <c r="R2316" s="79"/>
      <c r="S2316" s="80"/>
      <c r="T2316" s="80"/>
    </row>
    <row r="2317" spans="3:20" ht="22.5" customHeight="1" x14ac:dyDescent="0.25">
      <c r="C2317" s="79"/>
      <c r="D2317" s="80"/>
      <c r="E2317" s="80"/>
      <c r="F2317" s="80"/>
      <c r="G2317" s="81"/>
      <c r="H2317" s="80"/>
      <c r="I2317" s="80"/>
      <c r="J2317" s="80"/>
      <c r="K2317" s="81"/>
      <c r="L2317" s="80"/>
      <c r="M2317" s="80"/>
      <c r="N2317" s="80"/>
      <c r="O2317" s="80"/>
      <c r="P2317" s="80"/>
      <c r="Q2317" s="79"/>
      <c r="R2317" s="79"/>
      <c r="S2317" s="80"/>
      <c r="T2317" s="80"/>
    </row>
    <row r="2318" spans="3:20" ht="22.5" customHeight="1" x14ac:dyDescent="0.25">
      <c r="C2318" s="79"/>
      <c r="D2318" s="80"/>
      <c r="E2318" s="80"/>
      <c r="F2318" s="80"/>
      <c r="G2318" s="81"/>
      <c r="H2318" s="80"/>
      <c r="I2318" s="80"/>
      <c r="J2318" s="80"/>
      <c r="K2318" s="81"/>
      <c r="L2318" s="80"/>
      <c r="M2318" s="80"/>
      <c r="N2318" s="80"/>
      <c r="O2318" s="80"/>
      <c r="P2318" s="80"/>
      <c r="Q2318" s="79"/>
      <c r="R2318" s="79"/>
      <c r="S2318" s="80"/>
      <c r="T2318" s="80"/>
    </row>
    <row r="2319" spans="3:20" ht="22.5" customHeight="1" x14ac:dyDescent="0.25">
      <c r="C2319" s="79"/>
      <c r="D2319" s="80"/>
      <c r="E2319" s="80"/>
      <c r="F2319" s="80"/>
      <c r="G2319" s="81"/>
      <c r="H2319" s="80"/>
      <c r="I2319" s="80"/>
      <c r="J2319" s="80"/>
      <c r="K2319" s="81"/>
      <c r="L2319" s="80"/>
      <c r="M2319" s="80"/>
      <c r="N2319" s="80"/>
      <c r="O2319" s="80"/>
      <c r="P2319" s="80"/>
      <c r="Q2319" s="79"/>
      <c r="R2319" s="79"/>
      <c r="S2319" s="80"/>
      <c r="T2319" s="80"/>
    </row>
    <row r="2320" spans="3:20" ht="22.5" customHeight="1" x14ac:dyDescent="0.25">
      <c r="C2320" s="79"/>
      <c r="D2320" s="80"/>
      <c r="E2320" s="80"/>
      <c r="F2320" s="80"/>
      <c r="G2320" s="81"/>
      <c r="H2320" s="80"/>
      <c r="I2320" s="80"/>
      <c r="J2320" s="80"/>
      <c r="K2320" s="81"/>
      <c r="L2320" s="80"/>
      <c r="M2320" s="80"/>
      <c r="N2320" s="80"/>
      <c r="O2320" s="80"/>
      <c r="P2320" s="80"/>
      <c r="Q2320" s="79"/>
      <c r="R2320" s="79"/>
      <c r="S2320" s="80"/>
      <c r="T2320" s="80"/>
    </row>
    <row r="2321" spans="3:20" ht="22.5" customHeight="1" x14ac:dyDescent="0.25">
      <c r="C2321" s="79"/>
      <c r="D2321" s="80"/>
      <c r="E2321" s="80"/>
      <c r="F2321" s="80"/>
      <c r="G2321" s="81"/>
      <c r="H2321" s="80"/>
      <c r="I2321" s="80"/>
      <c r="J2321" s="80"/>
      <c r="K2321" s="81"/>
      <c r="L2321" s="80"/>
      <c r="M2321" s="80"/>
      <c r="N2321" s="80"/>
      <c r="O2321" s="80"/>
      <c r="P2321" s="80"/>
      <c r="Q2321" s="79"/>
      <c r="R2321" s="79"/>
      <c r="S2321" s="80"/>
      <c r="T2321" s="80"/>
    </row>
    <row r="2322" spans="3:20" ht="22.5" customHeight="1" x14ac:dyDescent="0.25">
      <c r="C2322" s="79"/>
      <c r="D2322" s="80"/>
      <c r="E2322" s="80"/>
      <c r="F2322" s="80"/>
      <c r="G2322" s="81"/>
      <c r="H2322" s="80"/>
      <c r="I2322" s="80"/>
      <c r="J2322" s="80"/>
      <c r="K2322" s="81"/>
      <c r="L2322" s="80"/>
      <c r="M2322" s="80"/>
      <c r="N2322" s="80"/>
      <c r="O2322" s="80"/>
      <c r="P2322" s="80"/>
      <c r="Q2322" s="79"/>
      <c r="R2322" s="79"/>
      <c r="S2322" s="80"/>
      <c r="T2322" s="80"/>
    </row>
    <row r="2323" spans="3:20" ht="22.5" customHeight="1" x14ac:dyDescent="0.25">
      <c r="C2323" s="79"/>
      <c r="D2323" s="80"/>
      <c r="E2323" s="80"/>
      <c r="F2323" s="80"/>
      <c r="G2323" s="81"/>
      <c r="H2323" s="80"/>
      <c r="I2323" s="80"/>
      <c r="J2323" s="80"/>
      <c r="K2323" s="81"/>
      <c r="L2323" s="80"/>
      <c r="M2323" s="80"/>
      <c r="N2323" s="80"/>
      <c r="O2323" s="80"/>
      <c r="P2323" s="80"/>
      <c r="Q2323" s="79"/>
      <c r="R2323" s="79"/>
      <c r="S2323" s="80"/>
      <c r="T2323" s="80"/>
    </row>
    <row r="2324" spans="3:20" ht="22.5" customHeight="1" x14ac:dyDescent="0.25">
      <c r="C2324" s="79"/>
      <c r="D2324" s="80"/>
      <c r="E2324" s="80"/>
      <c r="F2324" s="80"/>
      <c r="G2324" s="81"/>
      <c r="H2324" s="80"/>
      <c r="I2324" s="80"/>
      <c r="J2324" s="80"/>
      <c r="K2324" s="81"/>
      <c r="L2324" s="80"/>
      <c r="M2324" s="80"/>
      <c r="N2324" s="80"/>
      <c r="O2324" s="80"/>
      <c r="P2324" s="80"/>
      <c r="Q2324" s="79"/>
      <c r="R2324" s="79"/>
      <c r="S2324" s="80"/>
      <c r="T2324" s="80"/>
    </row>
    <row r="2325" spans="3:20" ht="22.5" customHeight="1" x14ac:dyDescent="0.25">
      <c r="C2325" s="79"/>
      <c r="D2325" s="80"/>
      <c r="E2325" s="80"/>
      <c r="F2325" s="80"/>
      <c r="G2325" s="81"/>
      <c r="H2325" s="80"/>
      <c r="I2325" s="80"/>
      <c r="J2325" s="80"/>
      <c r="K2325" s="81"/>
      <c r="L2325" s="80"/>
      <c r="M2325" s="80"/>
      <c r="N2325" s="80"/>
      <c r="O2325" s="80"/>
      <c r="P2325" s="80"/>
      <c r="Q2325" s="79"/>
      <c r="R2325" s="79"/>
      <c r="S2325" s="80"/>
      <c r="T2325" s="80"/>
    </row>
    <row r="2326" spans="3:20" ht="22.5" customHeight="1" x14ac:dyDescent="0.25">
      <c r="C2326" s="79"/>
      <c r="D2326" s="80"/>
      <c r="E2326" s="80"/>
      <c r="F2326" s="80"/>
      <c r="G2326" s="81"/>
      <c r="H2326" s="80"/>
      <c r="I2326" s="80"/>
      <c r="J2326" s="80"/>
      <c r="K2326" s="81"/>
      <c r="L2326" s="80"/>
      <c r="M2326" s="80"/>
      <c r="N2326" s="80"/>
      <c r="O2326" s="80"/>
      <c r="P2326" s="80"/>
      <c r="Q2326" s="79"/>
      <c r="R2326" s="79"/>
      <c r="S2326" s="80"/>
      <c r="T2326" s="80"/>
    </row>
    <row r="2327" spans="3:20" ht="22.5" customHeight="1" x14ac:dyDescent="0.25">
      <c r="C2327" s="79"/>
      <c r="D2327" s="80"/>
      <c r="E2327" s="80"/>
      <c r="F2327" s="80"/>
      <c r="G2327" s="81"/>
      <c r="H2327" s="80"/>
      <c r="I2327" s="80"/>
      <c r="J2327" s="80"/>
      <c r="K2327" s="81"/>
      <c r="L2327" s="80"/>
      <c r="M2327" s="80"/>
      <c r="N2327" s="80"/>
      <c r="O2327" s="80"/>
      <c r="P2327" s="80"/>
      <c r="Q2327" s="79"/>
      <c r="R2327" s="79"/>
      <c r="S2327" s="80"/>
      <c r="T2327" s="80"/>
    </row>
    <row r="2328" spans="3:20" ht="22.5" customHeight="1" x14ac:dyDescent="0.25">
      <c r="C2328" s="79"/>
      <c r="D2328" s="80"/>
      <c r="E2328" s="80"/>
      <c r="F2328" s="80"/>
      <c r="G2328" s="81"/>
      <c r="H2328" s="80"/>
      <c r="I2328" s="80"/>
      <c r="J2328" s="80"/>
      <c r="K2328" s="81"/>
      <c r="L2328" s="80"/>
      <c r="M2328" s="80"/>
      <c r="N2328" s="80"/>
      <c r="O2328" s="80"/>
      <c r="P2328" s="80"/>
      <c r="Q2328" s="79"/>
      <c r="R2328" s="79"/>
      <c r="S2328" s="80"/>
      <c r="T2328" s="80"/>
    </row>
    <row r="2329" spans="3:20" ht="22.5" customHeight="1" x14ac:dyDescent="0.25">
      <c r="C2329" s="79"/>
      <c r="D2329" s="80"/>
      <c r="E2329" s="80"/>
      <c r="F2329" s="80"/>
      <c r="G2329" s="81"/>
      <c r="H2329" s="80"/>
      <c r="I2329" s="80"/>
      <c r="J2329" s="80"/>
      <c r="K2329" s="81"/>
      <c r="L2329" s="80"/>
      <c r="M2329" s="80"/>
      <c r="N2329" s="80"/>
      <c r="O2329" s="80"/>
      <c r="P2329" s="80"/>
      <c r="Q2329" s="79"/>
      <c r="R2329" s="79"/>
      <c r="S2329" s="80"/>
      <c r="T2329" s="80"/>
    </row>
    <row r="2330" spans="3:20" ht="22.5" customHeight="1" x14ac:dyDescent="0.25">
      <c r="C2330" s="79"/>
      <c r="D2330" s="80"/>
      <c r="E2330" s="80"/>
      <c r="F2330" s="80"/>
      <c r="G2330" s="81"/>
      <c r="H2330" s="80"/>
      <c r="I2330" s="80"/>
      <c r="J2330" s="80"/>
      <c r="K2330" s="81"/>
      <c r="L2330" s="80"/>
      <c r="M2330" s="80"/>
      <c r="N2330" s="80"/>
      <c r="O2330" s="80"/>
      <c r="P2330" s="80"/>
      <c r="Q2330" s="79"/>
      <c r="R2330" s="79"/>
      <c r="S2330" s="80"/>
      <c r="T2330" s="80"/>
    </row>
    <row r="2331" spans="3:20" ht="22.5" customHeight="1" x14ac:dyDescent="0.25">
      <c r="C2331" s="79"/>
      <c r="D2331" s="80"/>
      <c r="E2331" s="80"/>
      <c r="F2331" s="80"/>
      <c r="G2331" s="81"/>
      <c r="H2331" s="80"/>
      <c r="I2331" s="80"/>
      <c r="J2331" s="80"/>
      <c r="K2331" s="81"/>
      <c r="L2331" s="80"/>
      <c r="M2331" s="80"/>
      <c r="N2331" s="80"/>
      <c r="O2331" s="80"/>
      <c r="P2331" s="80"/>
      <c r="Q2331" s="79"/>
      <c r="R2331" s="79"/>
      <c r="S2331" s="80"/>
      <c r="T2331" s="80"/>
    </row>
    <row r="2332" spans="3:20" ht="22.5" customHeight="1" x14ac:dyDescent="0.25">
      <c r="C2332" s="79"/>
      <c r="D2332" s="80"/>
      <c r="E2332" s="80"/>
      <c r="F2332" s="80"/>
      <c r="G2332" s="81"/>
      <c r="H2332" s="80"/>
      <c r="I2332" s="80"/>
      <c r="J2332" s="80"/>
      <c r="K2332" s="81"/>
      <c r="L2332" s="80"/>
      <c r="M2332" s="80"/>
      <c r="N2332" s="80"/>
      <c r="O2332" s="80"/>
      <c r="P2332" s="80"/>
      <c r="Q2332" s="79"/>
      <c r="R2332" s="79"/>
      <c r="S2332" s="80"/>
      <c r="T2332" s="80"/>
    </row>
    <row r="2333" spans="3:20" ht="22.5" customHeight="1" x14ac:dyDescent="0.25">
      <c r="C2333" s="79"/>
      <c r="D2333" s="80"/>
      <c r="E2333" s="80"/>
      <c r="F2333" s="80"/>
      <c r="G2333" s="81"/>
      <c r="H2333" s="80"/>
      <c r="I2333" s="80"/>
      <c r="J2333" s="80"/>
      <c r="K2333" s="81"/>
      <c r="L2333" s="80"/>
      <c r="M2333" s="80"/>
      <c r="N2333" s="80"/>
      <c r="O2333" s="80"/>
      <c r="P2333" s="80"/>
      <c r="Q2333" s="79"/>
      <c r="R2333" s="79"/>
      <c r="S2333" s="80"/>
      <c r="T2333" s="80"/>
    </row>
    <row r="2334" spans="3:20" ht="22.5" customHeight="1" x14ac:dyDescent="0.25">
      <c r="C2334" s="79"/>
      <c r="D2334" s="80"/>
      <c r="E2334" s="80"/>
      <c r="F2334" s="80"/>
      <c r="G2334" s="81"/>
      <c r="H2334" s="80"/>
      <c r="I2334" s="80"/>
      <c r="J2334" s="80"/>
      <c r="K2334" s="81"/>
      <c r="L2334" s="80"/>
      <c r="M2334" s="80"/>
      <c r="N2334" s="80"/>
      <c r="O2334" s="80"/>
      <c r="P2334" s="80"/>
      <c r="Q2334" s="79"/>
      <c r="R2334" s="79"/>
      <c r="S2334" s="80"/>
      <c r="T2334" s="80"/>
    </row>
    <row r="2335" spans="3:20" ht="22.5" customHeight="1" x14ac:dyDescent="0.25">
      <c r="C2335" s="79"/>
      <c r="D2335" s="80"/>
      <c r="E2335" s="80"/>
      <c r="F2335" s="80"/>
      <c r="G2335" s="81"/>
      <c r="H2335" s="80"/>
      <c r="I2335" s="80"/>
      <c r="J2335" s="80"/>
      <c r="K2335" s="81"/>
      <c r="L2335" s="80"/>
      <c r="M2335" s="80"/>
      <c r="N2335" s="80"/>
      <c r="O2335" s="80"/>
      <c r="P2335" s="80"/>
      <c r="Q2335" s="79"/>
      <c r="R2335" s="79"/>
      <c r="S2335" s="80"/>
      <c r="T2335" s="80"/>
    </row>
    <row r="2336" spans="3:20" ht="22.5" customHeight="1" x14ac:dyDescent="0.25">
      <c r="C2336" s="79"/>
      <c r="D2336" s="80"/>
      <c r="E2336" s="80"/>
      <c r="F2336" s="80"/>
      <c r="G2336" s="81"/>
      <c r="H2336" s="80"/>
      <c r="I2336" s="80"/>
      <c r="J2336" s="80"/>
      <c r="K2336" s="81"/>
      <c r="L2336" s="80"/>
      <c r="M2336" s="80"/>
      <c r="N2336" s="80"/>
      <c r="O2336" s="80"/>
      <c r="P2336" s="80"/>
      <c r="Q2336" s="79"/>
      <c r="R2336" s="79"/>
      <c r="S2336" s="80"/>
      <c r="T2336" s="80"/>
    </row>
    <row r="2337" spans="3:20" ht="22.5" customHeight="1" x14ac:dyDescent="0.25">
      <c r="C2337" s="79"/>
      <c r="D2337" s="80"/>
      <c r="E2337" s="80"/>
      <c r="F2337" s="80"/>
      <c r="G2337" s="81"/>
      <c r="H2337" s="80"/>
      <c r="I2337" s="80"/>
      <c r="J2337" s="80"/>
      <c r="K2337" s="81"/>
      <c r="L2337" s="80"/>
      <c r="M2337" s="80"/>
      <c r="N2337" s="80"/>
      <c r="O2337" s="80"/>
      <c r="P2337" s="80"/>
      <c r="Q2337" s="79"/>
      <c r="R2337" s="79"/>
      <c r="S2337" s="80"/>
      <c r="T2337" s="80"/>
    </row>
    <row r="2338" spans="3:20" ht="22.5" customHeight="1" x14ac:dyDescent="0.25">
      <c r="C2338" s="79"/>
      <c r="D2338" s="80"/>
      <c r="E2338" s="80"/>
      <c r="F2338" s="80"/>
      <c r="G2338" s="81"/>
      <c r="H2338" s="80"/>
      <c r="I2338" s="80"/>
      <c r="J2338" s="80"/>
      <c r="K2338" s="81"/>
      <c r="L2338" s="80"/>
      <c r="M2338" s="80"/>
      <c r="N2338" s="80"/>
      <c r="O2338" s="80"/>
      <c r="P2338" s="80"/>
      <c r="Q2338" s="79"/>
      <c r="R2338" s="79"/>
      <c r="S2338" s="80"/>
      <c r="T2338" s="80"/>
    </row>
    <row r="2339" spans="3:20" ht="22.5" customHeight="1" x14ac:dyDescent="0.25">
      <c r="C2339" s="79"/>
      <c r="D2339" s="80"/>
      <c r="E2339" s="80"/>
      <c r="F2339" s="80"/>
      <c r="G2339" s="81"/>
      <c r="H2339" s="80"/>
      <c r="I2339" s="80"/>
      <c r="J2339" s="80"/>
      <c r="K2339" s="81"/>
      <c r="L2339" s="80"/>
      <c r="M2339" s="80"/>
      <c r="N2339" s="80"/>
      <c r="O2339" s="80"/>
      <c r="P2339" s="80"/>
      <c r="Q2339" s="79"/>
      <c r="R2339" s="79"/>
      <c r="S2339" s="80"/>
      <c r="T2339" s="80"/>
    </row>
    <row r="2340" spans="3:20" ht="22.5" customHeight="1" x14ac:dyDescent="0.25">
      <c r="C2340" s="79"/>
      <c r="D2340" s="80"/>
      <c r="E2340" s="80"/>
      <c r="F2340" s="80"/>
      <c r="G2340" s="81"/>
      <c r="H2340" s="80"/>
      <c r="I2340" s="80"/>
      <c r="J2340" s="80"/>
      <c r="K2340" s="81"/>
      <c r="L2340" s="80"/>
      <c r="M2340" s="80"/>
      <c r="N2340" s="80"/>
      <c r="O2340" s="80"/>
      <c r="P2340" s="80"/>
      <c r="Q2340" s="79"/>
      <c r="R2340" s="79"/>
      <c r="S2340" s="80"/>
      <c r="T2340" s="80"/>
    </row>
    <row r="2341" spans="3:20" ht="22.5" customHeight="1" x14ac:dyDescent="0.25">
      <c r="C2341" s="79"/>
      <c r="D2341" s="80"/>
      <c r="E2341" s="80"/>
      <c r="F2341" s="80"/>
      <c r="G2341" s="81"/>
      <c r="H2341" s="80"/>
      <c r="I2341" s="80"/>
      <c r="J2341" s="80"/>
      <c r="K2341" s="81"/>
      <c r="L2341" s="80"/>
      <c r="M2341" s="80"/>
      <c r="N2341" s="80"/>
      <c r="O2341" s="80"/>
      <c r="P2341" s="80"/>
      <c r="Q2341" s="79"/>
      <c r="R2341" s="79"/>
      <c r="S2341" s="80"/>
      <c r="T2341" s="80"/>
    </row>
    <row r="2342" spans="3:20" ht="22.5" customHeight="1" x14ac:dyDescent="0.25">
      <c r="C2342" s="79"/>
      <c r="D2342" s="80"/>
      <c r="E2342" s="80"/>
      <c r="F2342" s="80"/>
      <c r="G2342" s="81"/>
      <c r="H2342" s="80"/>
      <c r="I2342" s="80"/>
      <c r="J2342" s="80"/>
      <c r="K2342" s="81"/>
      <c r="L2342" s="80"/>
      <c r="M2342" s="80"/>
      <c r="N2342" s="80"/>
      <c r="O2342" s="80"/>
      <c r="P2342" s="80"/>
      <c r="Q2342" s="79"/>
      <c r="R2342" s="79"/>
      <c r="S2342" s="80"/>
      <c r="T2342" s="80"/>
    </row>
    <row r="2343" spans="3:20" ht="22.5" customHeight="1" x14ac:dyDescent="0.25">
      <c r="C2343" s="79"/>
      <c r="D2343" s="80"/>
      <c r="E2343" s="80"/>
      <c r="F2343" s="80"/>
      <c r="G2343" s="81"/>
      <c r="H2343" s="80"/>
      <c r="I2343" s="80"/>
      <c r="J2343" s="80"/>
      <c r="K2343" s="81"/>
      <c r="L2343" s="80"/>
      <c r="M2343" s="80"/>
      <c r="N2343" s="80"/>
      <c r="O2343" s="80"/>
      <c r="P2343" s="80"/>
      <c r="Q2343" s="79"/>
      <c r="R2343" s="79"/>
      <c r="S2343" s="80"/>
      <c r="T2343" s="80"/>
    </row>
    <row r="2344" spans="3:20" ht="22.5" customHeight="1" x14ac:dyDescent="0.25">
      <c r="C2344" s="79"/>
      <c r="D2344" s="80"/>
      <c r="E2344" s="80"/>
      <c r="F2344" s="80"/>
      <c r="G2344" s="81"/>
      <c r="H2344" s="80"/>
      <c r="I2344" s="80"/>
      <c r="J2344" s="80"/>
      <c r="K2344" s="81"/>
      <c r="L2344" s="80"/>
      <c r="M2344" s="80"/>
      <c r="N2344" s="80"/>
      <c r="O2344" s="80"/>
      <c r="P2344" s="80"/>
      <c r="Q2344" s="79"/>
      <c r="R2344" s="79"/>
      <c r="S2344" s="80"/>
      <c r="T2344" s="80"/>
    </row>
    <row r="2345" spans="3:20" ht="22.5" customHeight="1" x14ac:dyDescent="0.25">
      <c r="C2345" s="79"/>
      <c r="D2345" s="80"/>
      <c r="E2345" s="80"/>
      <c r="F2345" s="80"/>
      <c r="G2345" s="81"/>
      <c r="H2345" s="80"/>
      <c r="I2345" s="80"/>
      <c r="J2345" s="80"/>
      <c r="K2345" s="81"/>
      <c r="L2345" s="80"/>
      <c r="M2345" s="80"/>
      <c r="N2345" s="80"/>
      <c r="O2345" s="80"/>
      <c r="P2345" s="80"/>
      <c r="Q2345" s="79"/>
      <c r="R2345" s="79"/>
      <c r="S2345" s="80"/>
      <c r="T2345" s="80"/>
    </row>
    <row r="2346" spans="3:20" ht="22.5" customHeight="1" x14ac:dyDescent="0.25">
      <c r="C2346" s="79"/>
      <c r="D2346" s="80"/>
      <c r="E2346" s="80"/>
      <c r="F2346" s="80"/>
      <c r="G2346" s="81"/>
      <c r="H2346" s="80"/>
      <c r="I2346" s="80"/>
      <c r="J2346" s="80"/>
      <c r="K2346" s="81"/>
      <c r="L2346" s="80"/>
      <c r="M2346" s="80"/>
      <c r="N2346" s="80"/>
      <c r="O2346" s="80"/>
      <c r="P2346" s="80"/>
      <c r="Q2346" s="79"/>
      <c r="R2346" s="79"/>
      <c r="S2346" s="80"/>
      <c r="T2346" s="80"/>
    </row>
    <row r="2347" spans="3:20" ht="22.5" customHeight="1" x14ac:dyDescent="0.25">
      <c r="C2347" s="79"/>
      <c r="D2347" s="80"/>
      <c r="E2347" s="80"/>
      <c r="F2347" s="80"/>
      <c r="G2347" s="81"/>
      <c r="H2347" s="80"/>
      <c r="I2347" s="80"/>
      <c r="J2347" s="80"/>
      <c r="K2347" s="81"/>
      <c r="L2347" s="80"/>
      <c r="M2347" s="80"/>
      <c r="N2347" s="80"/>
      <c r="O2347" s="80"/>
      <c r="P2347" s="80"/>
      <c r="Q2347" s="79"/>
      <c r="R2347" s="79"/>
      <c r="S2347" s="80"/>
      <c r="T2347" s="80"/>
    </row>
    <row r="2348" spans="3:20" ht="22.5" customHeight="1" x14ac:dyDescent="0.25">
      <c r="C2348" s="79"/>
      <c r="D2348" s="80"/>
      <c r="E2348" s="80"/>
      <c r="F2348" s="80"/>
      <c r="G2348" s="81"/>
      <c r="H2348" s="80"/>
      <c r="I2348" s="80"/>
      <c r="J2348" s="80"/>
      <c r="K2348" s="81"/>
      <c r="L2348" s="80"/>
      <c r="M2348" s="80"/>
      <c r="N2348" s="80"/>
      <c r="O2348" s="80"/>
      <c r="P2348" s="80"/>
      <c r="Q2348" s="79"/>
      <c r="R2348" s="79"/>
      <c r="S2348" s="80"/>
      <c r="T2348" s="80"/>
    </row>
    <row r="2349" spans="3:20" ht="22.5" customHeight="1" x14ac:dyDescent="0.25">
      <c r="C2349" s="79"/>
      <c r="D2349" s="80"/>
      <c r="E2349" s="80"/>
      <c r="F2349" s="80"/>
      <c r="G2349" s="81"/>
      <c r="H2349" s="80"/>
      <c r="I2349" s="80"/>
      <c r="J2349" s="80"/>
      <c r="K2349" s="81"/>
      <c r="L2349" s="80"/>
      <c r="M2349" s="80"/>
      <c r="N2349" s="80"/>
      <c r="O2349" s="80"/>
      <c r="P2349" s="80"/>
      <c r="Q2349" s="79"/>
      <c r="R2349" s="79"/>
      <c r="S2349" s="80"/>
      <c r="T2349" s="80"/>
    </row>
    <row r="2350" spans="3:20" ht="22.5" customHeight="1" x14ac:dyDescent="0.25">
      <c r="C2350" s="79"/>
      <c r="D2350" s="80"/>
      <c r="E2350" s="80"/>
      <c r="F2350" s="80"/>
      <c r="G2350" s="81"/>
      <c r="H2350" s="80"/>
      <c r="I2350" s="80"/>
      <c r="J2350" s="80"/>
      <c r="K2350" s="81"/>
      <c r="L2350" s="80"/>
      <c r="M2350" s="80"/>
      <c r="N2350" s="80"/>
      <c r="O2350" s="80"/>
      <c r="P2350" s="80"/>
      <c r="Q2350" s="79"/>
      <c r="R2350" s="79"/>
      <c r="S2350" s="80"/>
      <c r="T2350" s="80"/>
    </row>
    <row r="2351" spans="3:20" ht="22.5" customHeight="1" x14ac:dyDescent="0.25">
      <c r="C2351" s="79"/>
      <c r="D2351" s="80"/>
      <c r="E2351" s="80"/>
      <c r="F2351" s="80"/>
      <c r="G2351" s="81"/>
      <c r="H2351" s="80"/>
      <c r="I2351" s="80"/>
      <c r="J2351" s="80"/>
      <c r="K2351" s="81"/>
      <c r="L2351" s="80"/>
      <c r="M2351" s="80"/>
      <c r="N2351" s="80"/>
      <c r="O2351" s="80"/>
      <c r="P2351" s="80"/>
      <c r="Q2351" s="79"/>
      <c r="R2351" s="79"/>
      <c r="S2351" s="80"/>
      <c r="T2351" s="80"/>
    </row>
    <row r="2352" spans="3:20" ht="22.5" customHeight="1" x14ac:dyDescent="0.25">
      <c r="C2352" s="79"/>
      <c r="D2352" s="80"/>
      <c r="E2352" s="80"/>
      <c r="F2352" s="80"/>
      <c r="G2352" s="81"/>
      <c r="H2352" s="80"/>
      <c r="I2352" s="80"/>
      <c r="J2352" s="80"/>
      <c r="K2352" s="81"/>
      <c r="L2352" s="80"/>
      <c r="M2352" s="80"/>
      <c r="N2352" s="80"/>
      <c r="O2352" s="80"/>
      <c r="P2352" s="80"/>
      <c r="Q2352" s="79"/>
      <c r="R2352" s="79"/>
      <c r="S2352" s="80"/>
      <c r="T2352" s="80"/>
    </row>
    <row r="2353" spans="3:20" ht="22.5" customHeight="1" x14ac:dyDescent="0.25">
      <c r="C2353" s="79"/>
      <c r="D2353" s="80"/>
      <c r="E2353" s="80"/>
      <c r="F2353" s="80"/>
      <c r="G2353" s="81"/>
      <c r="H2353" s="80"/>
      <c r="I2353" s="80"/>
      <c r="J2353" s="80"/>
      <c r="K2353" s="81"/>
      <c r="L2353" s="80"/>
      <c r="M2353" s="80"/>
      <c r="N2353" s="80"/>
      <c r="O2353" s="80"/>
      <c r="P2353" s="80"/>
      <c r="Q2353" s="79"/>
      <c r="R2353" s="79"/>
      <c r="S2353" s="80"/>
      <c r="T2353" s="80"/>
    </row>
    <row r="2354" spans="3:20" ht="22.5" customHeight="1" x14ac:dyDescent="0.25">
      <c r="C2354" s="79"/>
      <c r="D2354" s="80"/>
      <c r="E2354" s="80"/>
      <c r="F2354" s="80"/>
      <c r="G2354" s="81"/>
      <c r="H2354" s="80"/>
      <c r="I2354" s="80"/>
      <c r="J2354" s="80"/>
      <c r="K2354" s="81"/>
      <c r="L2354" s="80"/>
      <c r="M2354" s="80"/>
      <c r="N2354" s="80"/>
      <c r="O2354" s="80"/>
      <c r="P2354" s="80"/>
      <c r="Q2354" s="79"/>
      <c r="R2354" s="79"/>
      <c r="S2354" s="80"/>
      <c r="T2354" s="80"/>
    </row>
    <row r="2355" spans="3:20" ht="22.5" customHeight="1" x14ac:dyDescent="0.25">
      <c r="C2355" s="79"/>
      <c r="D2355" s="80"/>
      <c r="E2355" s="80"/>
      <c r="F2355" s="80"/>
      <c r="G2355" s="81"/>
      <c r="H2355" s="80"/>
      <c r="I2355" s="80"/>
      <c r="J2355" s="80"/>
      <c r="K2355" s="81"/>
      <c r="L2355" s="80"/>
      <c r="M2355" s="80"/>
      <c r="N2355" s="80"/>
      <c r="O2355" s="80"/>
      <c r="P2355" s="80"/>
      <c r="Q2355" s="79"/>
      <c r="R2355" s="79"/>
      <c r="S2355" s="80"/>
      <c r="T2355" s="80"/>
    </row>
    <row r="2356" spans="3:20" ht="22.5" customHeight="1" x14ac:dyDescent="0.25">
      <c r="C2356" s="79"/>
      <c r="D2356" s="80"/>
      <c r="E2356" s="80"/>
      <c r="F2356" s="80"/>
      <c r="G2356" s="81"/>
      <c r="H2356" s="80"/>
      <c r="I2356" s="80"/>
      <c r="J2356" s="80"/>
      <c r="K2356" s="81"/>
      <c r="L2356" s="80"/>
      <c r="M2356" s="80"/>
      <c r="N2356" s="80"/>
      <c r="O2356" s="80"/>
      <c r="P2356" s="80"/>
      <c r="Q2356" s="79"/>
      <c r="R2356" s="79"/>
      <c r="S2356" s="80"/>
      <c r="T2356" s="80"/>
    </row>
    <row r="2357" spans="3:20" ht="22.5" customHeight="1" x14ac:dyDescent="0.25">
      <c r="C2357" s="79"/>
      <c r="D2357" s="80"/>
      <c r="E2357" s="80"/>
      <c r="F2357" s="80"/>
      <c r="G2357" s="81"/>
      <c r="H2357" s="80"/>
      <c r="I2357" s="80"/>
      <c r="J2357" s="80"/>
      <c r="K2357" s="81"/>
      <c r="L2357" s="80"/>
      <c r="M2357" s="80"/>
      <c r="N2357" s="80"/>
      <c r="O2357" s="80"/>
      <c r="P2357" s="80"/>
      <c r="Q2357" s="79"/>
      <c r="R2357" s="79"/>
      <c r="S2357" s="80"/>
      <c r="T2357" s="80"/>
    </row>
    <row r="2358" spans="3:20" ht="22.5" customHeight="1" x14ac:dyDescent="0.25">
      <c r="C2358" s="79"/>
      <c r="D2358" s="80"/>
      <c r="E2358" s="80"/>
      <c r="F2358" s="80"/>
      <c r="G2358" s="81"/>
      <c r="H2358" s="80"/>
      <c r="I2358" s="80"/>
      <c r="J2358" s="80"/>
      <c r="K2358" s="81"/>
      <c r="L2358" s="80"/>
      <c r="M2358" s="80"/>
      <c r="N2358" s="80"/>
      <c r="O2358" s="80"/>
      <c r="P2358" s="80"/>
      <c r="Q2358" s="79"/>
      <c r="R2358" s="79"/>
      <c r="S2358" s="80"/>
      <c r="T2358" s="80"/>
    </row>
    <row r="2359" spans="3:20" ht="22.5" customHeight="1" x14ac:dyDescent="0.25">
      <c r="C2359" s="79"/>
      <c r="D2359" s="80"/>
      <c r="E2359" s="80"/>
      <c r="F2359" s="80"/>
      <c r="G2359" s="81"/>
      <c r="H2359" s="80"/>
      <c r="I2359" s="80"/>
      <c r="J2359" s="80"/>
      <c r="K2359" s="81"/>
      <c r="L2359" s="80"/>
      <c r="M2359" s="80"/>
      <c r="N2359" s="80"/>
      <c r="O2359" s="80"/>
      <c r="P2359" s="80"/>
      <c r="Q2359" s="79"/>
      <c r="R2359" s="79"/>
      <c r="S2359" s="80"/>
      <c r="T2359" s="80"/>
    </row>
    <row r="2360" spans="3:20" ht="22.5" customHeight="1" x14ac:dyDescent="0.25">
      <c r="C2360" s="79"/>
      <c r="D2360" s="80"/>
      <c r="E2360" s="80"/>
      <c r="F2360" s="80"/>
      <c r="G2360" s="81"/>
      <c r="H2360" s="80"/>
      <c r="I2360" s="80"/>
      <c r="J2360" s="80"/>
      <c r="K2360" s="81"/>
      <c r="L2360" s="80"/>
      <c r="M2360" s="80"/>
      <c r="N2360" s="80"/>
      <c r="O2360" s="80"/>
      <c r="P2360" s="80"/>
      <c r="Q2360" s="79"/>
      <c r="R2360" s="79"/>
      <c r="S2360" s="80"/>
      <c r="T2360" s="80"/>
    </row>
    <row r="2361" spans="3:20" ht="22.5" customHeight="1" x14ac:dyDescent="0.25">
      <c r="C2361" s="79"/>
      <c r="D2361" s="80"/>
      <c r="E2361" s="80"/>
      <c r="F2361" s="80"/>
      <c r="G2361" s="81"/>
      <c r="H2361" s="80"/>
      <c r="I2361" s="80"/>
      <c r="J2361" s="80"/>
      <c r="K2361" s="81"/>
      <c r="L2361" s="80"/>
      <c r="M2361" s="80"/>
      <c r="N2361" s="80"/>
      <c r="O2361" s="80"/>
      <c r="P2361" s="80"/>
      <c r="Q2361" s="79"/>
      <c r="R2361" s="79"/>
      <c r="S2361" s="80"/>
      <c r="T2361" s="80"/>
    </row>
    <row r="2362" spans="3:20" ht="22.5" customHeight="1" x14ac:dyDescent="0.25">
      <c r="C2362" s="79"/>
      <c r="D2362" s="80"/>
      <c r="E2362" s="80"/>
      <c r="F2362" s="80"/>
      <c r="G2362" s="81"/>
      <c r="H2362" s="80"/>
      <c r="I2362" s="80"/>
      <c r="J2362" s="80"/>
      <c r="K2362" s="81"/>
      <c r="L2362" s="80"/>
      <c r="M2362" s="80"/>
      <c r="N2362" s="80"/>
      <c r="O2362" s="80"/>
      <c r="P2362" s="80"/>
      <c r="Q2362" s="79"/>
      <c r="R2362" s="79"/>
      <c r="S2362" s="80"/>
      <c r="T2362" s="80"/>
    </row>
    <row r="2363" spans="3:20" ht="22.5" customHeight="1" x14ac:dyDescent="0.25">
      <c r="C2363" s="79"/>
      <c r="D2363" s="80"/>
      <c r="E2363" s="80"/>
      <c r="F2363" s="80"/>
      <c r="G2363" s="81"/>
      <c r="H2363" s="80"/>
      <c r="I2363" s="80"/>
      <c r="J2363" s="80"/>
      <c r="K2363" s="81"/>
      <c r="L2363" s="80"/>
      <c r="M2363" s="80"/>
      <c r="N2363" s="80"/>
      <c r="O2363" s="80"/>
      <c r="P2363" s="80"/>
      <c r="Q2363" s="79"/>
      <c r="R2363" s="79"/>
      <c r="S2363" s="80"/>
      <c r="T2363" s="80"/>
    </row>
    <row r="2364" spans="3:20" ht="22.5" customHeight="1" x14ac:dyDescent="0.25">
      <c r="C2364" s="79"/>
      <c r="D2364" s="80"/>
      <c r="E2364" s="80"/>
      <c r="F2364" s="80"/>
      <c r="G2364" s="81"/>
      <c r="H2364" s="80"/>
      <c r="I2364" s="80"/>
      <c r="J2364" s="80"/>
      <c r="K2364" s="81"/>
      <c r="L2364" s="80"/>
      <c r="M2364" s="80"/>
      <c r="N2364" s="80"/>
      <c r="O2364" s="80"/>
      <c r="P2364" s="80"/>
      <c r="Q2364" s="79"/>
      <c r="R2364" s="79"/>
      <c r="S2364" s="80"/>
      <c r="T2364" s="80"/>
    </row>
    <row r="2365" spans="3:20" ht="22.5" customHeight="1" x14ac:dyDescent="0.25">
      <c r="C2365" s="79"/>
      <c r="D2365" s="80"/>
      <c r="E2365" s="80"/>
      <c r="F2365" s="80"/>
      <c r="G2365" s="81"/>
      <c r="H2365" s="80"/>
      <c r="I2365" s="80"/>
      <c r="J2365" s="80"/>
      <c r="K2365" s="81"/>
      <c r="L2365" s="80"/>
      <c r="M2365" s="80"/>
      <c r="N2365" s="80"/>
      <c r="O2365" s="80"/>
      <c r="P2365" s="80"/>
      <c r="Q2365" s="79"/>
      <c r="R2365" s="79"/>
      <c r="S2365" s="80"/>
      <c r="T2365" s="80"/>
    </row>
    <row r="2366" spans="3:20" ht="22.5" customHeight="1" x14ac:dyDescent="0.25">
      <c r="C2366" s="79"/>
      <c r="D2366" s="80"/>
      <c r="E2366" s="80"/>
      <c r="F2366" s="80"/>
      <c r="G2366" s="81"/>
      <c r="H2366" s="80"/>
      <c r="I2366" s="80"/>
      <c r="J2366" s="80"/>
      <c r="K2366" s="81"/>
      <c r="L2366" s="80"/>
      <c r="M2366" s="80"/>
      <c r="N2366" s="80"/>
      <c r="O2366" s="80"/>
      <c r="P2366" s="80"/>
      <c r="Q2366" s="79"/>
      <c r="R2366" s="79"/>
      <c r="S2366" s="80"/>
      <c r="T2366" s="80"/>
    </row>
    <row r="2367" spans="3:20" ht="22.5" customHeight="1" x14ac:dyDescent="0.25">
      <c r="C2367" s="79"/>
      <c r="D2367" s="80"/>
      <c r="E2367" s="80"/>
      <c r="F2367" s="80"/>
      <c r="G2367" s="81"/>
      <c r="H2367" s="80"/>
      <c r="I2367" s="80"/>
      <c r="J2367" s="80"/>
      <c r="K2367" s="81"/>
      <c r="L2367" s="80"/>
      <c r="M2367" s="80"/>
      <c r="N2367" s="80"/>
      <c r="O2367" s="80"/>
      <c r="P2367" s="80"/>
      <c r="Q2367" s="79"/>
      <c r="R2367" s="79"/>
      <c r="S2367" s="80"/>
      <c r="T2367" s="80"/>
    </row>
    <row r="2368" spans="3:20" ht="22.5" customHeight="1" x14ac:dyDescent="0.25">
      <c r="C2368" s="79"/>
      <c r="D2368" s="80"/>
      <c r="E2368" s="80"/>
      <c r="F2368" s="80"/>
      <c r="G2368" s="81"/>
      <c r="H2368" s="80"/>
      <c r="I2368" s="80"/>
      <c r="J2368" s="80"/>
      <c r="K2368" s="81"/>
      <c r="L2368" s="80"/>
      <c r="M2368" s="80"/>
      <c r="N2368" s="80"/>
      <c r="O2368" s="80"/>
      <c r="P2368" s="80"/>
      <c r="Q2368" s="79"/>
      <c r="R2368" s="79"/>
      <c r="S2368" s="80"/>
      <c r="T2368" s="80"/>
    </row>
    <row r="2369" spans="3:20" ht="22.5" customHeight="1" x14ac:dyDescent="0.25">
      <c r="C2369" s="79"/>
      <c r="D2369" s="80"/>
      <c r="E2369" s="80"/>
      <c r="F2369" s="80"/>
      <c r="G2369" s="81"/>
      <c r="H2369" s="80"/>
      <c r="I2369" s="80"/>
      <c r="J2369" s="80"/>
      <c r="K2369" s="81"/>
      <c r="L2369" s="80"/>
      <c r="M2369" s="80"/>
      <c r="N2369" s="80"/>
      <c r="O2369" s="80"/>
      <c r="P2369" s="80"/>
      <c r="Q2369" s="79"/>
      <c r="R2369" s="79"/>
      <c r="S2369" s="80"/>
      <c r="T2369" s="80"/>
    </row>
    <row r="2370" spans="3:20" ht="22.5" customHeight="1" x14ac:dyDescent="0.25">
      <c r="C2370" s="79"/>
      <c r="D2370" s="80"/>
      <c r="E2370" s="80"/>
      <c r="F2370" s="80"/>
      <c r="G2370" s="81"/>
      <c r="H2370" s="80"/>
      <c r="I2370" s="80"/>
      <c r="J2370" s="80"/>
      <c r="K2370" s="81"/>
      <c r="L2370" s="80"/>
      <c r="M2370" s="80"/>
      <c r="N2370" s="80"/>
      <c r="O2370" s="80"/>
      <c r="P2370" s="80"/>
      <c r="Q2370" s="79"/>
      <c r="R2370" s="79"/>
      <c r="S2370" s="80"/>
      <c r="T2370" s="80"/>
    </row>
    <row r="2371" spans="3:20" ht="22.5" customHeight="1" x14ac:dyDescent="0.25">
      <c r="C2371" s="79"/>
      <c r="D2371" s="80"/>
      <c r="E2371" s="80"/>
      <c r="F2371" s="80"/>
      <c r="G2371" s="81"/>
      <c r="H2371" s="80"/>
      <c r="I2371" s="80"/>
      <c r="J2371" s="80"/>
      <c r="K2371" s="81"/>
      <c r="L2371" s="80"/>
      <c r="M2371" s="80"/>
      <c r="N2371" s="80"/>
      <c r="O2371" s="80"/>
      <c r="P2371" s="80"/>
      <c r="Q2371" s="79"/>
      <c r="R2371" s="79"/>
      <c r="S2371" s="80"/>
      <c r="T2371" s="80"/>
    </row>
    <row r="2372" spans="3:20" ht="22.5" customHeight="1" x14ac:dyDescent="0.25">
      <c r="C2372" s="79"/>
      <c r="D2372" s="80"/>
      <c r="E2372" s="80"/>
      <c r="F2372" s="80"/>
      <c r="G2372" s="81"/>
      <c r="H2372" s="80"/>
      <c r="I2372" s="80"/>
      <c r="J2372" s="80"/>
      <c r="K2372" s="81"/>
      <c r="L2372" s="80"/>
      <c r="M2372" s="80"/>
      <c r="N2372" s="80"/>
      <c r="O2372" s="80"/>
      <c r="P2372" s="80"/>
      <c r="Q2372" s="79"/>
      <c r="R2372" s="79"/>
      <c r="S2372" s="80"/>
      <c r="T2372" s="80"/>
    </row>
    <row r="2373" spans="3:20" ht="22.5" customHeight="1" x14ac:dyDescent="0.25">
      <c r="C2373" s="79"/>
      <c r="D2373" s="80"/>
      <c r="E2373" s="80"/>
      <c r="F2373" s="80"/>
      <c r="G2373" s="81"/>
      <c r="H2373" s="80"/>
      <c r="I2373" s="80"/>
      <c r="J2373" s="80"/>
      <c r="K2373" s="81"/>
      <c r="L2373" s="80"/>
      <c r="M2373" s="80"/>
      <c r="N2373" s="80"/>
      <c r="O2373" s="80"/>
      <c r="P2373" s="80"/>
      <c r="Q2373" s="79"/>
      <c r="R2373" s="79"/>
      <c r="S2373" s="80"/>
      <c r="T2373" s="80"/>
    </row>
    <row r="2374" spans="3:20" ht="22.5" customHeight="1" x14ac:dyDescent="0.25">
      <c r="C2374" s="79"/>
      <c r="D2374" s="80"/>
      <c r="E2374" s="80"/>
      <c r="F2374" s="80"/>
      <c r="G2374" s="81"/>
      <c r="H2374" s="80"/>
      <c r="I2374" s="80"/>
      <c r="J2374" s="80"/>
      <c r="K2374" s="81"/>
      <c r="L2374" s="80"/>
      <c r="M2374" s="80"/>
      <c r="N2374" s="80"/>
      <c r="O2374" s="80"/>
      <c r="P2374" s="80"/>
      <c r="Q2374" s="79"/>
      <c r="R2374" s="79"/>
      <c r="S2374" s="80"/>
      <c r="T2374" s="80"/>
    </row>
    <row r="2375" spans="3:20" ht="22.5" customHeight="1" x14ac:dyDescent="0.25">
      <c r="C2375" s="79"/>
      <c r="D2375" s="80"/>
      <c r="E2375" s="80"/>
      <c r="F2375" s="80"/>
      <c r="G2375" s="81"/>
      <c r="H2375" s="80"/>
      <c r="I2375" s="80"/>
      <c r="J2375" s="80"/>
      <c r="K2375" s="81"/>
      <c r="L2375" s="80"/>
      <c r="M2375" s="80"/>
      <c r="N2375" s="80"/>
      <c r="O2375" s="80"/>
      <c r="P2375" s="80"/>
      <c r="Q2375" s="79"/>
      <c r="R2375" s="79"/>
      <c r="S2375" s="80"/>
      <c r="T2375" s="80"/>
    </row>
    <row r="2376" spans="3:20" ht="22.5" customHeight="1" x14ac:dyDescent="0.25">
      <c r="C2376" s="79"/>
      <c r="D2376" s="80"/>
      <c r="E2376" s="80"/>
      <c r="F2376" s="80"/>
      <c r="G2376" s="81"/>
      <c r="H2376" s="80"/>
      <c r="I2376" s="80"/>
      <c r="J2376" s="80"/>
      <c r="K2376" s="81"/>
      <c r="L2376" s="80"/>
      <c r="M2376" s="80"/>
      <c r="N2376" s="80"/>
      <c r="O2376" s="80"/>
      <c r="P2376" s="80"/>
      <c r="Q2376" s="79"/>
      <c r="R2376" s="79"/>
      <c r="S2376" s="80"/>
      <c r="T2376" s="80"/>
    </row>
    <row r="2377" spans="3:20" ht="22.5" customHeight="1" x14ac:dyDescent="0.25">
      <c r="C2377" s="79"/>
      <c r="D2377" s="80"/>
      <c r="E2377" s="80"/>
      <c r="F2377" s="80"/>
      <c r="G2377" s="81"/>
      <c r="H2377" s="80"/>
      <c r="I2377" s="80"/>
      <c r="J2377" s="80"/>
      <c r="K2377" s="81"/>
      <c r="L2377" s="80"/>
      <c r="M2377" s="80"/>
      <c r="N2377" s="80"/>
      <c r="O2377" s="80"/>
      <c r="P2377" s="80"/>
      <c r="Q2377" s="79"/>
      <c r="R2377" s="79"/>
      <c r="S2377" s="80"/>
      <c r="T2377" s="80"/>
    </row>
    <row r="2378" spans="3:20" ht="22.5" customHeight="1" x14ac:dyDescent="0.25">
      <c r="C2378" s="79"/>
      <c r="D2378" s="80"/>
      <c r="E2378" s="80"/>
      <c r="F2378" s="80"/>
      <c r="G2378" s="81"/>
      <c r="H2378" s="80"/>
      <c r="I2378" s="80"/>
      <c r="J2378" s="80"/>
      <c r="K2378" s="81"/>
      <c r="L2378" s="80"/>
      <c r="M2378" s="80"/>
      <c r="N2378" s="80"/>
      <c r="O2378" s="80"/>
      <c r="P2378" s="80"/>
      <c r="Q2378" s="79"/>
      <c r="R2378" s="79"/>
      <c r="S2378" s="80"/>
      <c r="T2378" s="80"/>
    </row>
    <row r="2379" spans="3:20" ht="22.5" customHeight="1" x14ac:dyDescent="0.25">
      <c r="C2379" s="79"/>
      <c r="D2379" s="80"/>
      <c r="E2379" s="80"/>
      <c r="F2379" s="80"/>
      <c r="G2379" s="81"/>
      <c r="H2379" s="80"/>
      <c r="I2379" s="80"/>
      <c r="J2379" s="80"/>
      <c r="K2379" s="81"/>
      <c r="L2379" s="80"/>
      <c r="M2379" s="80"/>
      <c r="N2379" s="80"/>
      <c r="O2379" s="80"/>
      <c r="P2379" s="80"/>
      <c r="Q2379" s="79"/>
      <c r="R2379" s="79"/>
      <c r="S2379" s="80"/>
      <c r="T2379" s="80"/>
    </row>
    <row r="2380" spans="3:20" ht="22.5" customHeight="1" x14ac:dyDescent="0.25">
      <c r="C2380" s="79"/>
      <c r="D2380" s="80"/>
      <c r="E2380" s="80"/>
      <c r="F2380" s="80"/>
      <c r="G2380" s="81"/>
      <c r="H2380" s="80"/>
      <c r="I2380" s="80"/>
      <c r="J2380" s="80"/>
      <c r="K2380" s="81"/>
      <c r="L2380" s="80"/>
      <c r="M2380" s="80"/>
      <c r="N2380" s="80"/>
      <c r="O2380" s="80"/>
      <c r="P2380" s="80"/>
      <c r="Q2380" s="79"/>
      <c r="R2380" s="79"/>
      <c r="S2380" s="80"/>
      <c r="T2380" s="80"/>
    </row>
    <row r="2381" spans="3:20" ht="22.5" customHeight="1" x14ac:dyDescent="0.25">
      <c r="C2381" s="79"/>
      <c r="D2381" s="80"/>
      <c r="E2381" s="80"/>
      <c r="F2381" s="80"/>
      <c r="G2381" s="81"/>
      <c r="H2381" s="80"/>
      <c r="I2381" s="80"/>
      <c r="J2381" s="80"/>
      <c r="K2381" s="81"/>
      <c r="L2381" s="80"/>
      <c r="M2381" s="80"/>
      <c r="N2381" s="80"/>
      <c r="O2381" s="80"/>
      <c r="P2381" s="80"/>
      <c r="Q2381" s="79"/>
      <c r="R2381" s="79"/>
      <c r="S2381" s="80"/>
      <c r="T2381" s="80"/>
    </row>
    <row r="2382" spans="3:20" ht="22.5" customHeight="1" x14ac:dyDescent="0.25">
      <c r="C2382" s="79"/>
      <c r="D2382" s="80"/>
      <c r="E2382" s="80"/>
      <c r="F2382" s="80"/>
      <c r="G2382" s="81"/>
      <c r="H2382" s="80"/>
      <c r="I2382" s="80"/>
      <c r="J2382" s="80"/>
      <c r="K2382" s="81"/>
      <c r="L2382" s="80"/>
      <c r="M2382" s="80"/>
      <c r="N2382" s="80"/>
      <c r="O2382" s="80"/>
      <c r="P2382" s="80"/>
      <c r="Q2382" s="79"/>
      <c r="R2382" s="79"/>
      <c r="S2382" s="80"/>
      <c r="T2382" s="80"/>
    </row>
    <row r="2383" spans="3:20" ht="22.5" customHeight="1" x14ac:dyDescent="0.25">
      <c r="C2383" s="79"/>
      <c r="D2383" s="80"/>
      <c r="E2383" s="80"/>
      <c r="F2383" s="80"/>
      <c r="G2383" s="81"/>
      <c r="H2383" s="80"/>
      <c r="I2383" s="80"/>
      <c r="J2383" s="80"/>
      <c r="K2383" s="81"/>
      <c r="L2383" s="80"/>
      <c r="M2383" s="80"/>
      <c r="N2383" s="80"/>
      <c r="O2383" s="80"/>
      <c r="P2383" s="80"/>
      <c r="Q2383" s="79"/>
      <c r="R2383" s="79"/>
      <c r="S2383" s="80"/>
      <c r="T2383" s="80"/>
    </row>
    <row r="2384" spans="3:20" ht="22.5" customHeight="1" x14ac:dyDescent="0.25">
      <c r="C2384" s="79"/>
      <c r="D2384" s="80"/>
      <c r="E2384" s="80"/>
      <c r="F2384" s="80"/>
      <c r="G2384" s="81"/>
      <c r="H2384" s="80"/>
      <c r="I2384" s="80"/>
      <c r="J2384" s="80"/>
      <c r="K2384" s="81"/>
      <c r="L2384" s="80"/>
      <c r="M2384" s="80"/>
      <c r="N2384" s="80"/>
      <c r="O2384" s="80"/>
      <c r="P2384" s="80"/>
      <c r="Q2384" s="79"/>
      <c r="R2384" s="79"/>
      <c r="S2384" s="80"/>
      <c r="T2384" s="80"/>
    </row>
    <row r="2385" spans="3:20" ht="22.5" customHeight="1" x14ac:dyDescent="0.25">
      <c r="C2385" s="79"/>
      <c r="D2385" s="80"/>
      <c r="E2385" s="80"/>
      <c r="F2385" s="80"/>
      <c r="G2385" s="81"/>
      <c r="H2385" s="80"/>
      <c r="I2385" s="80"/>
      <c r="J2385" s="80"/>
      <c r="K2385" s="81"/>
      <c r="L2385" s="80"/>
      <c r="M2385" s="80"/>
      <c r="N2385" s="80"/>
      <c r="O2385" s="80"/>
      <c r="P2385" s="80"/>
      <c r="Q2385" s="79"/>
      <c r="R2385" s="79"/>
      <c r="S2385" s="80"/>
      <c r="T2385" s="80"/>
    </row>
    <row r="2386" spans="3:20" ht="22.5" customHeight="1" x14ac:dyDescent="0.25">
      <c r="C2386" s="79"/>
      <c r="D2386" s="80"/>
      <c r="E2386" s="80"/>
      <c r="F2386" s="80"/>
      <c r="G2386" s="81"/>
      <c r="H2386" s="80"/>
      <c r="I2386" s="80"/>
      <c r="J2386" s="80"/>
      <c r="K2386" s="81"/>
      <c r="L2386" s="80"/>
      <c r="M2386" s="80"/>
      <c r="N2386" s="80"/>
      <c r="O2386" s="80"/>
      <c r="P2386" s="80"/>
      <c r="Q2386" s="79"/>
      <c r="R2386" s="79"/>
      <c r="S2386" s="80"/>
      <c r="T2386" s="80"/>
    </row>
    <row r="2387" spans="3:20" ht="22.5" customHeight="1" x14ac:dyDescent="0.25">
      <c r="C2387" s="79"/>
      <c r="D2387" s="80"/>
      <c r="E2387" s="80"/>
      <c r="F2387" s="80"/>
      <c r="G2387" s="81"/>
      <c r="H2387" s="80"/>
      <c r="I2387" s="80"/>
      <c r="J2387" s="80"/>
      <c r="K2387" s="81"/>
      <c r="L2387" s="80"/>
      <c r="M2387" s="80"/>
      <c r="N2387" s="80"/>
      <c r="O2387" s="80"/>
      <c r="P2387" s="80"/>
      <c r="Q2387" s="79"/>
      <c r="R2387" s="79"/>
      <c r="S2387" s="80"/>
      <c r="T2387" s="80"/>
    </row>
    <row r="2388" spans="3:20" ht="22.5" customHeight="1" x14ac:dyDescent="0.25">
      <c r="C2388" s="79"/>
      <c r="D2388" s="80"/>
      <c r="E2388" s="80"/>
      <c r="F2388" s="80"/>
      <c r="G2388" s="81"/>
      <c r="H2388" s="80"/>
      <c r="I2388" s="80"/>
      <c r="J2388" s="80"/>
      <c r="K2388" s="81"/>
      <c r="L2388" s="80"/>
      <c r="M2388" s="80"/>
      <c r="N2388" s="80"/>
      <c r="O2388" s="80"/>
      <c r="P2388" s="80"/>
      <c r="Q2388" s="79"/>
      <c r="R2388" s="79"/>
      <c r="S2388" s="80"/>
      <c r="T2388" s="80"/>
    </row>
    <row r="2389" spans="3:20" ht="22.5" customHeight="1" x14ac:dyDescent="0.25">
      <c r="C2389" s="79"/>
      <c r="D2389" s="80"/>
      <c r="E2389" s="80"/>
      <c r="F2389" s="80"/>
      <c r="G2389" s="81"/>
      <c r="H2389" s="80"/>
      <c r="I2389" s="80"/>
      <c r="J2389" s="80"/>
      <c r="K2389" s="81"/>
      <c r="L2389" s="80"/>
      <c r="M2389" s="80"/>
      <c r="N2389" s="80"/>
      <c r="O2389" s="80"/>
      <c r="P2389" s="80"/>
      <c r="Q2389" s="79"/>
      <c r="R2389" s="79"/>
      <c r="S2389" s="80"/>
      <c r="T2389" s="80"/>
    </row>
    <row r="2390" spans="3:20" ht="22.5" customHeight="1" x14ac:dyDescent="0.25">
      <c r="C2390" s="79"/>
      <c r="D2390" s="80"/>
      <c r="E2390" s="80"/>
      <c r="F2390" s="80"/>
      <c r="G2390" s="81"/>
      <c r="H2390" s="80"/>
      <c r="I2390" s="80"/>
      <c r="J2390" s="80"/>
      <c r="K2390" s="81"/>
      <c r="L2390" s="80"/>
      <c r="M2390" s="80"/>
      <c r="N2390" s="80"/>
      <c r="O2390" s="80"/>
      <c r="P2390" s="80"/>
      <c r="Q2390" s="79"/>
      <c r="R2390" s="79"/>
      <c r="S2390" s="80"/>
      <c r="T2390" s="80"/>
    </row>
    <row r="2391" spans="3:20" ht="22.5" customHeight="1" x14ac:dyDescent="0.25">
      <c r="C2391" s="79"/>
      <c r="D2391" s="80"/>
      <c r="E2391" s="80"/>
      <c r="F2391" s="80"/>
      <c r="G2391" s="81"/>
      <c r="H2391" s="80"/>
      <c r="I2391" s="80"/>
      <c r="J2391" s="80"/>
      <c r="K2391" s="81"/>
      <c r="L2391" s="80"/>
      <c r="M2391" s="80"/>
      <c r="N2391" s="80"/>
      <c r="O2391" s="80"/>
      <c r="P2391" s="80"/>
      <c r="Q2391" s="79"/>
      <c r="R2391" s="79"/>
      <c r="S2391" s="80"/>
      <c r="T2391" s="80"/>
    </row>
    <row r="2392" spans="3:20" ht="22.5" customHeight="1" x14ac:dyDescent="0.25">
      <c r="C2392" s="79"/>
      <c r="D2392" s="80"/>
      <c r="E2392" s="80"/>
      <c r="F2392" s="80"/>
      <c r="G2392" s="81"/>
      <c r="H2392" s="80"/>
      <c r="I2392" s="80"/>
      <c r="J2392" s="80"/>
      <c r="K2392" s="81"/>
      <c r="L2392" s="80"/>
      <c r="M2392" s="80"/>
      <c r="N2392" s="80"/>
      <c r="O2392" s="80"/>
      <c r="P2392" s="80"/>
      <c r="Q2392" s="79"/>
      <c r="R2392" s="79"/>
      <c r="S2392" s="80"/>
      <c r="T2392" s="80"/>
    </row>
    <row r="2393" spans="3:20" ht="22.5" customHeight="1" x14ac:dyDescent="0.25">
      <c r="C2393" s="79"/>
      <c r="D2393" s="80"/>
      <c r="E2393" s="80"/>
      <c r="F2393" s="80"/>
      <c r="G2393" s="81"/>
      <c r="H2393" s="80"/>
      <c r="I2393" s="80"/>
      <c r="J2393" s="80"/>
      <c r="K2393" s="81"/>
      <c r="L2393" s="80"/>
      <c r="M2393" s="80"/>
      <c r="N2393" s="80"/>
      <c r="O2393" s="80"/>
      <c r="P2393" s="80"/>
      <c r="Q2393" s="79"/>
      <c r="R2393" s="79"/>
      <c r="S2393" s="80"/>
      <c r="T2393" s="80"/>
    </row>
    <row r="2394" spans="3:20" ht="22.5" customHeight="1" x14ac:dyDescent="0.25">
      <c r="C2394" s="79"/>
      <c r="D2394" s="80"/>
      <c r="E2394" s="80"/>
      <c r="F2394" s="80"/>
      <c r="G2394" s="81"/>
      <c r="H2394" s="80"/>
      <c r="I2394" s="80"/>
      <c r="J2394" s="80"/>
      <c r="K2394" s="81"/>
      <c r="L2394" s="80"/>
      <c r="M2394" s="80"/>
      <c r="N2394" s="80"/>
      <c r="O2394" s="80"/>
      <c r="P2394" s="80"/>
      <c r="Q2394" s="79"/>
      <c r="R2394" s="79"/>
      <c r="S2394" s="80"/>
      <c r="T2394" s="80"/>
    </row>
    <row r="2395" spans="3:20" ht="22.5" customHeight="1" x14ac:dyDescent="0.25">
      <c r="C2395" s="79"/>
      <c r="D2395" s="80"/>
      <c r="E2395" s="80"/>
      <c r="F2395" s="80"/>
      <c r="G2395" s="81"/>
      <c r="H2395" s="80"/>
      <c r="I2395" s="80"/>
      <c r="J2395" s="80"/>
      <c r="K2395" s="81"/>
      <c r="L2395" s="80"/>
      <c r="M2395" s="80"/>
      <c r="N2395" s="80"/>
      <c r="O2395" s="80"/>
      <c r="P2395" s="80"/>
      <c r="Q2395" s="79"/>
      <c r="R2395" s="79"/>
      <c r="S2395" s="80"/>
      <c r="T2395" s="80"/>
    </row>
    <row r="2396" spans="3:20" ht="22.5" customHeight="1" x14ac:dyDescent="0.25">
      <c r="C2396" s="79"/>
      <c r="D2396" s="80"/>
      <c r="E2396" s="80"/>
      <c r="F2396" s="80"/>
      <c r="G2396" s="81"/>
      <c r="H2396" s="80"/>
      <c r="I2396" s="80"/>
      <c r="J2396" s="80"/>
      <c r="K2396" s="81"/>
      <c r="L2396" s="80"/>
      <c r="M2396" s="80"/>
      <c r="N2396" s="80"/>
      <c r="O2396" s="80"/>
      <c r="P2396" s="80"/>
      <c r="Q2396" s="79"/>
      <c r="R2396" s="79"/>
      <c r="S2396" s="80"/>
      <c r="T2396" s="80"/>
    </row>
    <row r="2397" spans="3:20" ht="22.5" customHeight="1" x14ac:dyDescent="0.25">
      <c r="C2397" s="79"/>
      <c r="D2397" s="80"/>
      <c r="E2397" s="80"/>
      <c r="F2397" s="80"/>
      <c r="G2397" s="81"/>
      <c r="H2397" s="80"/>
      <c r="I2397" s="80"/>
      <c r="J2397" s="80"/>
      <c r="K2397" s="81"/>
      <c r="L2397" s="80"/>
      <c r="M2397" s="80"/>
      <c r="N2397" s="80"/>
      <c r="O2397" s="80"/>
      <c r="P2397" s="80"/>
      <c r="Q2397" s="79"/>
      <c r="R2397" s="79"/>
      <c r="S2397" s="80"/>
      <c r="T2397" s="80"/>
    </row>
    <row r="2398" spans="3:20" ht="22.5" customHeight="1" x14ac:dyDescent="0.25">
      <c r="C2398" s="79"/>
      <c r="D2398" s="80"/>
      <c r="E2398" s="80"/>
      <c r="F2398" s="80"/>
      <c r="G2398" s="81"/>
      <c r="H2398" s="80"/>
      <c r="I2398" s="80"/>
      <c r="J2398" s="80"/>
      <c r="K2398" s="81"/>
      <c r="L2398" s="80"/>
      <c r="M2398" s="80"/>
      <c r="N2398" s="80"/>
      <c r="O2398" s="80"/>
      <c r="P2398" s="80"/>
      <c r="Q2398" s="79"/>
      <c r="R2398" s="79"/>
      <c r="S2398" s="80"/>
      <c r="T2398" s="80"/>
    </row>
    <row r="2399" spans="3:20" ht="22.5" customHeight="1" x14ac:dyDescent="0.25">
      <c r="C2399" s="79"/>
      <c r="D2399" s="80"/>
      <c r="E2399" s="80"/>
      <c r="F2399" s="80"/>
      <c r="G2399" s="81"/>
      <c r="H2399" s="80"/>
      <c r="I2399" s="80"/>
      <c r="J2399" s="80"/>
      <c r="K2399" s="81"/>
      <c r="L2399" s="80"/>
      <c r="M2399" s="80"/>
      <c r="N2399" s="80"/>
      <c r="O2399" s="80"/>
      <c r="P2399" s="80"/>
      <c r="Q2399" s="79"/>
      <c r="R2399" s="79"/>
      <c r="S2399" s="80"/>
      <c r="T2399" s="80"/>
    </row>
    <row r="2400" spans="3:20" ht="22.5" customHeight="1" x14ac:dyDescent="0.25">
      <c r="C2400" s="79"/>
      <c r="D2400" s="80"/>
      <c r="E2400" s="80"/>
      <c r="F2400" s="80"/>
      <c r="G2400" s="81"/>
      <c r="H2400" s="80"/>
      <c r="I2400" s="80"/>
      <c r="J2400" s="80"/>
      <c r="K2400" s="81"/>
      <c r="L2400" s="80"/>
      <c r="M2400" s="80"/>
      <c r="N2400" s="80"/>
      <c r="O2400" s="80"/>
      <c r="P2400" s="80"/>
      <c r="Q2400" s="79"/>
      <c r="R2400" s="79"/>
      <c r="S2400" s="80"/>
      <c r="T2400" s="80"/>
    </row>
    <row r="2401" spans="3:20" ht="22.5" customHeight="1" x14ac:dyDescent="0.25">
      <c r="C2401" s="79"/>
      <c r="D2401" s="80"/>
      <c r="E2401" s="80"/>
      <c r="F2401" s="80"/>
      <c r="G2401" s="81"/>
      <c r="H2401" s="80"/>
      <c r="I2401" s="80"/>
      <c r="J2401" s="80"/>
      <c r="K2401" s="81"/>
      <c r="L2401" s="80"/>
      <c r="M2401" s="80"/>
      <c r="N2401" s="80"/>
      <c r="O2401" s="80"/>
      <c r="P2401" s="80"/>
      <c r="Q2401" s="79"/>
      <c r="R2401" s="79"/>
      <c r="S2401" s="80"/>
      <c r="T2401" s="80"/>
    </row>
    <row r="2402" spans="3:20" ht="22.5" customHeight="1" x14ac:dyDescent="0.25">
      <c r="C2402" s="79"/>
      <c r="D2402" s="80"/>
      <c r="E2402" s="80"/>
      <c r="F2402" s="80"/>
      <c r="G2402" s="81"/>
      <c r="H2402" s="80"/>
      <c r="I2402" s="80"/>
      <c r="J2402" s="80"/>
      <c r="K2402" s="81"/>
      <c r="L2402" s="80"/>
      <c r="M2402" s="80"/>
      <c r="N2402" s="80"/>
      <c r="O2402" s="80"/>
      <c r="P2402" s="80"/>
      <c r="Q2402" s="79"/>
      <c r="R2402" s="79"/>
      <c r="S2402" s="80"/>
      <c r="T2402" s="80"/>
    </row>
    <row r="2403" spans="3:20" ht="22.5" customHeight="1" x14ac:dyDescent="0.25">
      <c r="C2403" s="79"/>
      <c r="D2403" s="80"/>
      <c r="E2403" s="80"/>
      <c r="F2403" s="80"/>
      <c r="G2403" s="81"/>
      <c r="H2403" s="80"/>
      <c r="I2403" s="80"/>
      <c r="J2403" s="80"/>
      <c r="K2403" s="81"/>
      <c r="L2403" s="80"/>
      <c r="M2403" s="80"/>
      <c r="N2403" s="80"/>
      <c r="O2403" s="80"/>
      <c r="P2403" s="80"/>
      <c r="Q2403" s="79"/>
      <c r="R2403" s="79"/>
      <c r="S2403" s="80"/>
      <c r="T2403" s="80"/>
    </row>
    <row r="2404" spans="3:20" ht="22.5" customHeight="1" x14ac:dyDescent="0.25">
      <c r="C2404" s="79"/>
      <c r="D2404" s="80"/>
      <c r="E2404" s="80"/>
      <c r="F2404" s="80"/>
      <c r="G2404" s="81"/>
      <c r="H2404" s="80"/>
      <c r="I2404" s="80"/>
      <c r="J2404" s="80"/>
      <c r="K2404" s="81"/>
      <c r="L2404" s="80"/>
      <c r="M2404" s="80"/>
      <c r="N2404" s="80"/>
      <c r="O2404" s="80"/>
      <c r="P2404" s="80"/>
      <c r="Q2404" s="79"/>
      <c r="R2404" s="79"/>
      <c r="S2404" s="80"/>
      <c r="T2404" s="80"/>
    </row>
    <row r="2405" spans="3:20" ht="22.5" customHeight="1" x14ac:dyDescent="0.25">
      <c r="C2405" s="79"/>
      <c r="D2405" s="80"/>
      <c r="E2405" s="80"/>
      <c r="F2405" s="80"/>
      <c r="G2405" s="81"/>
      <c r="H2405" s="80"/>
      <c r="I2405" s="80"/>
      <c r="J2405" s="80"/>
      <c r="K2405" s="81"/>
      <c r="L2405" s="80"/>
      <c r="M2405" s="80"/>
      <c r="N2405" s="80"/>
      <c r="O2405" s="80"/>
      <c r="P2405" s="80"/>
      <c r="Q2405" s="79"/>
      <c r="R2405" s="79"/>
      <c r="S2405" s="80"/>
      <c r="T2405" s="80"/>
    </row>
    <row r="2406" spans="3:20" ht="22.5" customHeight="1" x14ac:dyDescent="0.25">
      <c r="C2406" s="79"/>
      <c r="D2406" s="80"/>
      <c r="E2406" s="80"/>
      <c r="F2406" s="80"/>
      <c r="G2406" s="81"/>
      <c r="H2406" s="80"/>
      <c r="I2406" s="80"/>
      <c r="J2406" s="80"/>
      <c r="K2406" s="81"/>
      <c r="L2406" s="80"/>
      <c r="M2406" s="80"/>
      <c r="N2406" s="80"/>
      <c r="O2406" s="80"/>
      <c r="P2406" s="80"/>
      <c r="Q2406" s="79"/>
      <c r="R2406" s="79"/>
      <c r="S2406" s="80"/>
      <c r="T2406" s="80"/>
    </row>
    <row r="2407" spans="3:20" ht="22.5" customHeight="1" x14ac:dyDescent="0.25">
      <c r="C2407" s="79"/>
      <c r="D2407" s="80"/>
      <c r="E2407" s="80"/>
      <c r="F2407" s="80"/>
      <c r="G2407" s="81"/>
      <c r="H2407" s="80"/>
      <c r="I2407" s="80"/>
      <c r="J2407" s="80"/>
      <c r="K2407" s="81"/>
      <c r="L2407" s="80"/>
      <c r="M2407" s="80"/>
      <c r="N2407" s="80"/>
      <c r="O2407" s="80"/>
      <c r="P2407" s="80"/>
      <c r="Q2407" s="79"/>
      <c r="R2407" s="79"/>
      <c r="S2407" s="80"/>
      <c r="T2407" s="80"/>
    </row>
    <row r="2408" spans="3:20" ht="22.5" customHeight="1" x14ac:dyDescent="0.25">
      <c r="C2408" s="79"/>
      <c r="D2408" s="80"/>
      <c r="E2408" s="80"/>
      <c r="F2408" s="80"/>
      <c r="G2408" s="81"/>
      <c r="H2408" s="80"/>
      <c r="I2408" s="80"/>
      <c r="J2408" s="80"/>
      <c r="K2408" s="81"/>
      <c r="L2408" s="80"/>
      <c r="M2408" s="80"/>
      <c r="N2408" s="80"/>
      <c r="O2408" s="80"/>
      <c r="P2408" s="80"/>
      <c r="Q2408" s="79"/>
      <c r="R2408" s="79"/>
      <c r="S2408" s="80"/>
      <c r="T2408" s="80"/>
    </row>
    <row r="2409" spans="3:20" ht="22.5" customHeight="1" x14ac:dyDescent="0.25">
      <c r="C2409" s="79"/>
      <c r="D2409" s="80"/>
      <c r="E2409" s="80"/>
      <c r="F2409" s="80"/>
      <c r="G2409" s="81"/>
      <c r="H2409" s="80"/>
      <c r="I2409" s="80"/>
      <c r="J2409" s="80"/>
      <c r="K2409" s="81"/>
      <c r="L2409" s="80"/>
      <c r="M2409" s="80"/>
      <c r="N2409" s="80"/>
      <c r="O2409" s="80"/>
      <c r="P2409" s="80"/>
      <c r="Q2409" s="79"/>
      <c r="R2409" s="79"/>
      <c r="S2409" s="80"/>
      <c r="T2409" s="80"/>
    </row>
    <row r="2410" spans="3:20" ht="22.5" customHeight="1" x14ac:dyDescent="0.25">
      <c r="C2410" s="79"/>
      <c r="D2410" s="80"/>
      <c r="E2410" s="80"/>
      <c r="F2410" s="80"/>
      <c r="G2410" s="81"/>
      <c r="H2410" s="80"/>
      <c r="I2410" s="80"/>
      <c r="J2410" s="80"/>
      <c r="K2410" s="81"/>
      <c r="L2410" s="80"/>
      <c r="M2410" s="80"/>
      <c r="N2410" s="80"/>
      <c r="O2410" s="80"/>
      <c r="P2410" s="80"/>
      <c r="Q2410" s="79"/>
      <c r="R2410" s="79"/>
      <c r="S2410" s="80"/>
      <c r="T2410" s="80"/>
    </row>
    <row r="2411" spans="3:20" ht="22.5" customHeight="1" x14ac:dyDescent="0.25">
      <c r="C2411" s="79"/>
      <c r="D2411" s="80"/>
      <c r="E2411" s="80"/>
      <c r="F2411" s="80"/>
      <c r="G2411" s="81"/>
      <c r="H2411" s="80"/>
      <c r="I2411" s="80"/>
      <c r="J2411" s="80"/>
      <c r="K2411" s="81"/>
      <c r="L2411" s="80"/>
      <c r="M2411" s="80"/>
      <c r="N2411" s="80"/>
      <c r="O2411" s="80"/>
      <c r="P2411" s="80"/>
      <c r="Q2411" s="79"/>
      <c r="R2411" s="79"/>
      <c r="S2411" s="80"/>
      <c r="T2411" s="80"/>
    </row>
    <row r="2412" spans="3:20" ht="22.5" customHeight="1" x14ac:dyDescent="0.25">
      <c r="C2412" s="79"/>
      <c r="D2412" s="80"/>
      <c r="E2412" s="80"/>
      <c r="F2412" s="80"/>
      <c r="G2412" s="81"/>
      <c r="H2412" s="80"/>
      <c r="I2412" s="80"/>
      <c r="J2412" s="80"/>
      <c r="K2412" s="81"/>
      <c r="L2412" s="80"/>
      <c r="M2412" s="80"/>
      <c r="N2412" s="80"/>
      <c r="O2412" s="80"/>
      <c r="P2412" s="80"/>
      <c r="Q2412" s="79"/>
      <c r="R2412" s="79"/>
      <c r="S2412" s="80"/>
      <c r="T2412" s="80"/>
    </row>
    <row r="2413" spans="3:20" ht="22.5" customHeight="1" x14ac:dyDescent="0.25">
      <c r="C2413" s="79"/>
      <c r="D2413" s="80"/>
      <c r="E2413" s="80"/>
      <c r="F2413" s="80"/>
      <c r="G2413" s="81"/>
      <c r="H2413" s="80"/>
      <c r="I2413" s="80"/>
      <c r="J2413" s="80"/>
      <c r="K2413" s="81"/>
      <c r="L2413" s="80"/>
      <c r="M2413" s="80"/>
      <c r="N2413" s="80"/>
      <c r="O2413" s="80"/>
      <c r="P2413" s="80"/>
      <c r="Q2413" s="79"/>
      <c r="R2413" s="79"/>
      <c r="S2413" s="80"/>
      <c r="T2413" s="80"/>
    </row>
    <row r="2414" spans="3:20" ht="22.5" customHeight="1" x14ac:dyDescent="0.25">
      <c r="C2414" s="79"/>
      <c r="D2414" s="80"/>
      <c r="E2414" s="80"/>
      <c r="F2414" s="80"/>
      <c r="G2414" s="81"/>
      <c r="H2414" s="80"/>
      <c r="I2414" s="80"/>
      <c r="J2414" s="80"/>
      <c r="K2414" s="81"/>
      <c r="L2414" s="80"/>
      <c r="M2414" s="80"/>
      <c r="N2414" s="80"/>
      <c r="O2414" s="80"/>
      <c r="P2414" s="80"/>
      <c r="Q2414" s="79"/>
      <c r="R2414" s="79"/>
      <c r="S2414" s="80"/>
      <c r="T2414" s="80"/>
    </row>
    <row r="2415" spans="3:20" ht="22.5" customHeight="1" x14ac:dyDescent="0.25">
      <c r="C2415" s="79"/>
      <c r="D2415" s="80"/>
      <c r="E2415" s="80"/>
      <c r="F2415" s="80"/>
      <c r="G2415" s="81"/>
      <c r="H2415" s="80"/>
      <c r="I2415" s="80"/>
      <c r="J2415" s="80"/>
      <c r="K2415" s="81"/>
      <c r="L2415" s="80"/>
      <c r="M2415" s="80"/>
      <c r="N2415" s="80"/>
      <c r="O2415" s="80"/>
      <c r="P2415" s="80"/>
      <c r="Q2415" s="79"/>
      <c r="R2415" s="79"/>
      <c r="S2415" s="80"/>
      <c r="T2415" s="80"/>
    </row>
    <row r="2416" spans="3:20" ht="22.5" customHeight="1" x14ac:dyDescent="0.25">
      <c r="C2416" s="79"/>
      <c r="D2416" s="80"/>
      <c r="E2416" s="80"/>
      <c r="F2416" s="80"/>
      <c r="G2416" s="81"/>
      <c r="H2416" s="80"/>
      <c r="I2416" s="80"/>
      <c r="J2416" s="80"/>
      <c r="K2416" s="81"/>
      <c r="L2416" s="80"/>
      <c r="M2416" s="80"/>
      <c r="N2416" s="80"/>
      <c r="O2416" s="80"/>
      <c r="P2416" s="80"/>
      <c r="Q2416" s="79"/>
      <c r="R2416" s="79"/>
      <c r="S2416" s="80"/>
      <c r="T2416" s="80"/>
    </row>
    <row r="2417" spans="3:20" ht="22.5" customHeight="1" x14ac:dyDescent="0.25">
      <c r="C2417" s="79"/>
      <c r="D2417" s="80"/>
      <c r="E2417" s="80"/>
      <c r="F2417" s="80"/>
      <c r="G2417" s="81"/>
      <c r="H2417" s="80"/>
      <c r="I2417" s="80"/>
      <c r="J2417" s="80"/>
      <c r="K2417" s="81"/>
      <c r="L2417" s="80"/>
      <c r="M2417" s="80"/>
      <c r="N2417" s="80"/>
      <c r="O2417" s="80"/>
      <c r="P2417" s="80"/>
      <c r="Q2417" s="79"/>
      <c r="R2417" s="79"/>
      <c r="S2417" s="80"/>
      <c r="T2417" s="80"/>
    </row>
    <row r="2418" spans="3:20" ht="22.5" customHeight="1" x14ac:dyDescent="0.25">
      <c r="C2418" s="79"/>
      <c r="D2418" s="80"/>
      <c r="E2418" s="80"/>
      <c r="F2418" s="80"/>
      <c r="G2418" s="81"/>
      <c r="H2418" s="80"/>
      <c r="I2418" s="80"/>
      <c r="J2418" s="80"/>
      <c r="K2418" s="81"/>
      <c r="L2418" s="80"/>
      <c r="M2418" s="80"/>
      <c r="N2418" s="80"/>
      <c r="O2418" s="80"/>
      <c r="P2418" s="80"/>
      <c r="Q2418" s="79"/>
      <c r="R2418" s="79"/>
      <c r="S2418" s="80"/>
      <c r="T2418" s="80"/>
    </row>
    <row r="2419" spans="3:20" ht="22.5" customHeight="1" x14ac:dyDescent="0.25">
      <c r="C2419" s="79"/>
      <c r="D2419" s="80"/>
      <c r="E2419" s="80"/>
      <c r="F2419" s="80"/>
      <c r="G2419" s="81"/>
      <c r="H2419" s="80"/>
      <c r="I2419" s="80"/>
      <c r="J2419" s="80"/>
      <c r="K2419" s="81"/>
      <c r="L2419" s="80"/>
      <c r="M2419" s="80"/>
      <c r="N2419" s="80"/>
      <c r="O2419" s="80"/>
      <c r="P2419" s="80"/>
      <c r="Q2419" s="79"/>
      <c r="R2419" s="79"/>
      <c r="S2419" s="80"/>
      <c r="T2419" s="80"/>
    </row>
    <row r="2420" spans="3:20" ht="22.5" customHeight="1" x14ac:dyDescent="0.25">
      <c r="C2420" s="79"/>
      <c r="D2420" s="80"/>
      <c r="E2420" s="80"/>
      <c r="F2420" s="80"/>
      <c r="G2420" s="81"/>
      <c r="H2420" s="80"/>
      <c r="I2420" s="80"/>
      <c r="J2420" s="80"/>
      <c r="K2420" s="81"/>
      <c r="L2420" s="80"/>
      <c r="M2420" s="80"/>
      <c r="N2420" s="80"/>
      <c r="O2420" s="80"/>
      <c r="P2420" s="80"/>
      <c r="Q2420" s="79"/>
      <c r="R2420" s="79"/>
      <c r="S2420" s="80"/>
      <c r="T2420" s="80"/>
    </row>
    <row r="2421" spans="3:20" ht="22.5" customHeight="1" x14ac:dyDescent="0.25">
      <c r="C2421" s="79"/>
      <c r="D2421" s="80"/>
      <c r="E2421" s="80"/>
      <c r="F2421" s="80"/>
      <c r="G2421" s="81"/>
      <c r="H2421" s="80"/>
      <c r="I2421" s="80"/>
      <c r="J2421" s="80"/>
      <c r="K2421" s="81"/>
      <c r="L2421" s="80"/>
      <c r="M2421" s="80"/>
      <c r="N2421" s="80"/>
      <c r="O2421" s="80"/>
      <c r="P2421" s="80"/>
      <c r="Q2421" s="79"/>
      <c r="R2421" s="79"/>
      <c r="S2421" s="80"/>
      <c r="T2421" s="80"/>
    </row>
    <row r="2422" spans="3:20" ht="22.5" customHeight="1" x14ac:dyDescent="0.25">
      <c r="C2422" s="79"/>
      <c r="D2422" s="80"/>
      <c r="E2422" s="80"/>
      <c r="F2422" s="80"/>
      <c r="G2422" s="81"/>
      <c r="H2422" s="80"/>
      <c r="I2422" s="80"/>
      <c r="J2422" s="80"/>
      <c r="K2422" s="81"/>
      <c r="L2422" s="80"/>
      <c r="M2422" s="80"/>
      <c r="N2422" s="80"/>
      <c r="O2422" s="80"/>
      <c r="P2422" s="80"/>
      <c r="Q2422" s="79"/>
      <c r="R2422" s="79"/>
      <c r="S2422" s="80"/>
      <c r="T2422" s="80"/>
    </row>
    <row r="2423" spans="3:20" ht="22.5" customHeight="1" x14ac:dyDescent="0.25">
      <c r="C2423" s="79"/>
      <c r="D2423" s="80"/>
      <c r="E2423" s="80"/>
      <c r="F2423" s="80"/>
      <c r="G2423" s="81"/>
      <c r="H2423" s="80"/>
      <c r="I2423" s="80"/>
      <c r="J2423" s="80"/>
      <c r="K2423" s="81"/>
      <c r="L2423" s="80"/>
      <c r="M2423" s="80"/>
      <c r="N2423" s="80"/>
      <c r="O2423" s="80"/>
      <c r="P2423" s="80"/>
      <c r="Q2423" s="79"/>
      <c r="R2423" s="79"/>
      <c r="S2423" s="80"/>
      <c r="T2423" s="80"/>
    </row>
    <row r="2424" spans="3:20" ht="22.5" customHeight="1" x14ac:dyDescent="0.25">
      <c r="C2424" s="79"/>
      <c r="D2424" s="80"/>
      <c r="E2424" s="80"/>
      <c r="F2424" s="80"/>
      <c r="G2424" s="81"/>
      <c r="H2424" s="80"/>
      <c r="I2424" s="80"/>
      <c r="J2424" s="80"/>
      <c r="K2424" s="81"/>
      <c r="L2424" s="80"/>
      <c r="M2424" s="80"/>
      <c r="N2424" s="80"/>
      <c r="O2424" s="80"/>
      <c r="P2424" s="80"/>
      <c r="Q2424" s="79"/>
      <c r="R2424" s="79"/>
      <c r="S2424" s="80"/>
      <c r="T2424" s="80"/>
    </row>
    <row r="2425" spans="3:20" ht="22.5" customHeight="1" x14ac:dyDescent="0.25">
      <c r="C2425" s="79"/>
      <c r="D2425" s="80"/>
      <c r="E2425" s="80"/>
      <c r="F2425" s="80"/>
      <c r="G2425" s="81"/>
      <c r="H2425" s="80"/>
      <c r="I2425" s="80"/>
      <c r="J2425" s="80"/>
      <c r="K2425" s="81"/>
      <c r="L2425" s="80"/>
      <c r="M2425" s="80"/>
      <c r="N2425" s="80"/>
      <c r="O2425" s="80"/>
      <c r="P2425" s="80"/>
      <c r="Q2425" s="79"/>
      <c r="R2425" s="79"/>
      <c r="S2425" s="80"/>
      <c r="T2425" s="80"/>
    </row>
    <row r="2426" spans="3:20" ht="22.5" customHeight="1" x14ac:dyDescent="0.25">
      <c r="C2426" s="79"/>
      <c r="D2426" s="80"/>
      <c r="E2426" s="80"/>
      <c r="F2426" s="80"/>
      <c r="G2426" s="81"/>
      <c r="H2426" s="80"/>
      <c r="I2426" s="80"/>
      <c r="J2426" s="80"/>
      <c r="K2426" s="81"/>
      <c r="L2426" s="80"/>
      <c r="M2426" s="80"/>
      <c r="N2426" s="80"/>
      <c r="O2426" s="80"/>
      <c r="P2426" s="80"/>
      <c r="Q2426" s="79"/>
      <c r="R2426" s="79"/>
      <c r="S2426" s="80"/>
      <c r="T2426" s="80"/>
    </row>
    <row r="2427" spans="3:20" ht="22.5" customHeight="1" x14ac:dyDescent="0.25">
      <c r="C2427" s="79"/>
      <c r="D2427" s="80"/>
      <c r="E2427" s="80"/>
      <c r="F2427" s="80"/>
      <c r="G2427" s="81"/>
      <c r="H2427" s="80"/>
      <c r="I2427" s="80"/>
      <c r="J2427" s="80"/>
      <c r="K2427" s="81"/>
      <c r="L2427" s="80"/>
      <c r="M2427" s="80"/>
      <c r="N2427" s="80"/>
      <c r="O2427" s="80"/>
      <c r="P2427" s="80"/>
      <c r="Q2427" s="79"/>
      <c r="R2427" s="79"/>
      <c r="S2427" s="80"/>
      <c r="T2427" s="80"/>
    </row>
    <row r="2428" spans="3:20" ht="22.5" customHeight="1" x14ac:dyDescent="0.25">
      <c r="C2428" s="79"/>
      <c r="D2428" s="80"/>
      <c r="E2428" s="80"/>
      <c r="F2428" s="80"/>
      <c r="G2428" s="81"/>
      <c r="H2428" s="80"/>
      <c r="I2428" s="80"/>
      <c r="J2428" s="80"/>
      <c r="K2428" s="81"/>
      <c r="L2428" s="80"/>
      <c r="M2428" s="80"/>
      <c r="N2428" s="80"/>
      <c r="O2428" s="80"/>
      <c r="P2428" s="80"/>
      <c r="Q2428" s="79"/>
      <c r="R2428" s="79"/>
      <c r="S2428" s="80"/>
      <c r="T2428" s="80"/>
    </row>
    <row r="2429" spans="3:20" ht="22.5" customHeight="1" x14ac:dyDescent="0.25">
      <c r="C2429" s="79"/>
      <c r="D2429" s="80"/>
      <c r="E2429" s="80"/>
      <c r="F2429" s="80"/>
      <c r="G2429" s="81"/>
      <c r="H2429" s="80"/>
      <c r="I2429" s="80"/>
      <c r="J2429" s="80"/>
      <c r="K2429" s="81"/>
      <c r="L2429" s="80"/>
      <c r="M2429" s="80"/>
      <c r="N2429" s="80"/>
      <c r="O2429" s="80"/>
      <c r="P2429" s="80"/>
      <c r="Q2429" s="79"/>
      <c r="R2429" s="79"/>
      <c r="S2429" s="80"/>
      <c r="T2429" s="80"/>
    </row>
    <row r="2430" spans="3:20" ht="22.5" customHeight="1" x14ac:dyDescent="0.25">
      <c r="C2430" s="79"/>
      <c r="D2430" s="80"/>
      <c r="E2430" s="80"/>
      <c r="F2430" s="80"/>
      <c r="G2430" s="81"/>
      <c r="H2430" s="80"/>
      <c r="I2430" s="80"/>
      <c r="J2430" s="80"/>
      <c r="K2430" s="81"/>
      <c r="L2430" s="80"/>
      <c r="M2430" s="80"/>
      <c r="N2430" s="80"/>
      <c r="O2430" s="80"/>
      <c r="P2430" s="80"/>
      <c r="Q2430" s="79"/>
      <c r="R2430" s="79"/>
      <c r="S2430" s="80"/>
      <c r="T2430" s="80"/>
    </row>
    <row r="2431" spans="3:20" ht="22.5" customHeight="1" x14ac:dyDescent="0.25">
      <c r="C2431" s="79"/>
      <c r="D2431" s="80"/>
      <c r="E2431" s="80"/>
      <c r="F2431" s="80"/>
      <c r="G2431" s="81"/>
      <c r="H2431" s="80"/>
      <c r="I2431" s="80"/>
      <c r="J2431" s="80"/>
      <c r="K2431" s="81"/>
      <c r="L2431" s="80"/>
      <c r="M2431" s="80"/>
      <c r="N2431" s="80"/>
      <c r="O2431" s="80"/>
      <c r="P2431" s="80"/>
      <c r="Q2431" s="79"/>
      <c r="R2431" s="79"/>
      <c r="S2431" s="80"/>
      <c r="T2431" s="80"/>
    </row>
    <row r="2432" spans="3:20" ht="22.5" customHeight="1" x14ac:dyDescent="0.25">
      <c r="C2432" s="79"/>
      <c r="D2432" s="80"/>
      <c r="E2432" s="80"/>
      <c r="F2432" s="80"/>
      <c r="G2432" s="81"/>
      <c r="H2432" s="80"/>
      <c r="I2432" s="80"/>
      <c r="J2432" s="80"/>
      <c r="K2432" s="81"/>
      <c r="L2432" s="80"/>
      <c r="M2432" s="80"/>
      <c r="N2432" s="80"/>
      <c r="O2432" s="80"/>
      <c r="P2432" s="80"/>
      <c r="Q2432" s="79"/>
      <c r="R2432" s="79"/>
      <c r="S2432" s="80"/>
      <c r="T2432" s="80"/>
    </row>
    <row r="2433" spans="3:20" ht="22.5" customHeight="1" x14ac:dyDescent="0.25">
      <c r="C2433" s="79"/>
      <c r="D2433" s="80"/>
      <c r="E2433" s="80"/>
      <c r="F2433" s="80"/>
      <c r="G2433" s="81"/>
      <c r="H2433" s="80"/>
      <c r="I2433" s="80"/>
      <c r="J2433" s="80"/>
      <c r="K2433" s="81"/>
      <c r="L2433" s="80"/>
      <c r="M2433" s="80"/>
      <c r="N2433" s="80"/>
      <c r="O2433" s="80"/>
      <c r="P2433" s="80"/>
      <c r="Q2433" s="79"/>
      <c r="R2433" s="79"/>
      <c r="S2433" s="80"/>
      <c r="T2433" s="80"/>
    </row>
    <row r="2434" spans="3:20" ht="22.5" customHeight="1" x14ac:dyDescent="0.25">
      <c r="C2434" s="79"/>
      <c r="D2434" s="80"/>
      <c r="E2434" s="80"/>
      <c r="F2434" s="80"/>
      <c r="G2434" s="81"/>
      <c r="H2434" s="80"/>
      <c r="I2434" s="80"/>
      <c r="J2434" s="80"/>
      <c r="K2434" s="81"/>
      <c r="L2434" s="80"/>
      <c r="M2434" s="80"/>
      <c r="N2434" s="80"/>
      <c r="O2434" s="80"/>
      <c r="P2434" s="80"/>
      <c r="Q2434" s="79"/>
      <c r="R2434" s="79"/>
      <c r="S2434" s="80"/>
      <c r="T2434" s="80"/>
    </row>
    <row r="2435" spans="3:20" ht="22.5" customHeight="1" x14ac:dyDescent="0.25">
      <c r="C2435" s="79"/>
      <c r="D2435" s="80"/>
      <c r="E2435" s="80"/>
      <c r="F2435" s="80"/>
      <c r="G2435" s="81"/>
      <c r="H2435" s="80"/>
      <c r="I2435" s="80"/>
      <c r="J2435" s="80"/>
      <c r="K2435" s="81"/>
      <c r="L2435" s="80"/>
      <c r="M2435" s="80"/>
      <c r="N2435" s="80"/>
      <c r="O2435" s="80"/>
      <c r="P2435" s="80"/>
      <c r="Q2435" s="79"/>
      <c r="R2435" s="79"/>
      <c r="S2435" s="80"/>
      <c r="T2435" s="80"/>
    </row>
    <row r="2436" spans="3:20" ht="22.5" customHeight="1" x14ac:dyDescent="0.25">
      <c r="C2436" s="79"/>
      <c r="D2436" s="80"/>
      <c r="E2436" s="80"/>
      <c r="F2436" s="80"/>
      <c r="G2436" s="81"/>
      <c r="H2436" s="80"/>
      <c r="I2436" s="80"/>
      <c r="J2436" s="80"/>
      <c r="K2436" s="81"/>
      <c r="L2436" s="80"/>
      <c r="M2436" s="80"/>
      <c r="N2436" s="80"/>
      <c r="O2436" s="80"/>
      <c r="P2436" s="80"/>
      <c r="Q2436" s="79"/>
      <c r="R2436" s="79"/>
      <c r="S2436" s="80"/>
      <c r="T2436" s="80"/>
    </row>
    <row r="2437" spans="3:20" ht="22.5" customHeight="1" x14ac:dyDescent="0.25">
      <c r="C2437" s="79"/>
      <c r="D2437" s="80"/>
      <c r="E2437" s="80"/>
      <c r="F2437" s="80"/>
      <c r="G2437" s="81"/>
      <c r="H2437" s="80"/>
      <c r="I2437" s="80"/>
      <c r="J2437" s="80"/>
      <c r="K2437" s="81"/>
      <c r="L2437" s="80"/>
      <c r="M2437" s="80"/>
      <c r="N2437" s="80"/>
      <c r="O2437" s="80"/>
      <c r="P2437" s="80"/>
      <c r="Q2437" s="79"/>
      <c r="R2437" s="79"/>
      <c r="S2437" s="80"/>
      <c r="T2437" s="80"/>
    </row>
    <row r="2438" spans="3:20" ht="22.5" customHeight="1" x14ac:dyDescent="0.25">
      <c r="C2438" s="79"/>
      <c r="D2438" s="80"/>
      <c r="E2438" s="80"/>
      <c r="F2438" s="80"/>
      <c r="G2438" s="81"/>
      <c r="H2438" s="80"/>
      <c r="I2438" s="80"/>
      <c r="J2438" s="80"/>
      <c r="K2438" s="81"/>
      <c r="L2438" s="80"/>
      <c r="M2438" s="80"/>
      <c r="N2438" s="80"/>
      <c r="O2438" s="80"/>
      <c r="P2438" s="80"/>
      <c r="Q2438" s="79"/>
      <c r="R2438" s="79"/>
      <c r="S2438" s="80"/>
      <c r="T2438" s="80"/>
    </row>
    <row r="2439" spans="3:20" ht="22.5" customHeight="1" x14ac:dyDescent="0.25">
      <c r="C2439" s="79"/>
      <c r="D2439" s="80"/>
      <c r="E2439" s="80"/>
      <c r="F2439" s="80"/>
      <c r="G2439" s="81"/>
      <c r="H2439" s="80"/>
      <c r="I2439" s="80"/>
      <c r="J2439" s="80"/>
      <c r="K2439" s="81"/>
      <c r="L2439" s="80"/>
      <c r="M2439" s="80"/>
      <c r="N2439" s="80"/>
      <c r="O2439" s="80"/>
      <c r="P2439" s="80"/>
      <c r="Q2439" s="79"/>
      <c r="R2439" s="79"/>
      <c r="S2439" s="80"/>
      <c r="T2439" s="80"/>
    </row>
    <row r="2440" spans="3:20" ht="22.5" customHeight="1" x14ac:dyDescent="0.25">
      <c r="C2440" s="79"/>
      <c r="D2440" s="80"/>
      <c r="E2440" s="80"/>
      <c r="F2440" s="80"/>
      <c r="G2440" s="81"/>
      <c r="H2440" s="80"/>
      <c r="I2440" s="80"/>
      <c r="J2440" s="80"/>
      <c r="K2440" s="81"/>
      <c r="L2440" s="80"/>
      <c r="M2440" s="80"/>
      <c r="N2440" s="80"/>
      <c r="O2440" s="80"/>
      <c r="P2440" s="80"/>
      <c r="Q2440" s="79"/>
      <c r="R2440" s="79"/>
      <c r="S2440" s="80"/>
      <c r="T2440" s="80"/>
    </row>
    <row r="2441" spans="3:20" ht="22.5" customHeight="1" x14ac:dyDescent="0.25">
      <c r="C2441" s="79"/>
      <c r="D2441" s="80"/>
      <c r="E2441" s="80"/>
      <c r="F2441" s="80"/>
      <c r="G2441" s="81"/>
      <c r="H2441" s="80"/>
      <c r="I2441" s="80"/>
      <c r="J2441" s="80"/>
      <c r="K2441" s="81"/>
      <c r="L2441" s="80"/>
      <c r="M2441" s="80"/>
      <c r="N2441" s="80"/>
      <c r="O2441" s="80"/>
      <c r="P2441" s="80"/>
      <c r="Q2441" s="79"/>
      <c r="R2441" s="79"/>
      <c r="S2441" s="80"/>
      <c r="T2441" s="80"/>
    </row>
    <row r="2442" spans="3:20" ht="22.5" customHeight="1" x14ac:dyDescent="0.25">
      <c r="C2442" s="79"/>
      <c r="D2442" s="80"/>
      <c r="E2442" s="80"/>
      <c r="F2442" s="80"/>
      <c r="G2442" s="81"/>
      <c r="H2442" s="80"/>
      <c r="I2442" s="80"/>
      <c r="J2442" s="80"/>
      <c r="K2442" s="81"/>
      <c r="L2442" s="80"/>
      <c r="M2442" s="80"/>
      <c r="N2442" s="80"/>
      <c r="O2442" s="80"/>
      <c r="P2442" s="80"/>
      <c r="Q2442" s="79"/>
      <c r="R2442" s="79"/>
      <c r="S2442" s="80"/>
      <c r="T2442" s="80"/>
    </row>
    <row r="2443" spans="3:20" ht="22.5" customHeight="1" x14ac:dyDescent="0.25">
      <c r="C2443" s="79"/>
      <c r="D2443" s="80"/>
      <c r="E2443" s="80"/>
      <c r="F2443" s="80"/>
      <c r="G2443" s="81"/>
      <c r="H2443" s="80"/>
      <c r="I2443" s="80"/>
      <c r="J2443" s="80"/>
      <c r="K2443" s="81"/>
      <c r="L2443" s="80"/>
      <c r="M2443" s="80"/>
      <c r="N2443" s="80"/>
      <c r="O2443" s="80"/>
      <c r="P2443" s="80"/>
      <c r="Q2443" s="79"/>
      <c r="R2443" s="79"/>
      <c r="S2443" s="80"/>
      <c r="T2443" s="80"/>
    </row>
    <row r="2444" spans="3:20" ht="22.5" customHeight="1" x14ac:dyDescent="0.25">
      <c r="C2444" s="79"/>
      <c r="D2444" s="80"/>
      <c r="E2444" s="80"/>
      <c r="F2444" s="80"/>
      <c r="G2444" s="81"/>
      <c r="H2444" s="80"/>
      <c r="I2444" s="80"/>
      <c r="J2444" s="80"/>
      <c r="K2444" s="81"/>
      <c r="L2444" s="80"/>
      <c r="M2444" s="80"/>
      <c r="N2444" s="80"/>
      <c r="O2444" s="80"/>
      <c r="P2444" s="80"/>
      <c r="Q2444" s="79"/>
      <c r="R2444" s="79"/>
      <c r="S2444" s="80"/>
      <c r="T2444" s="80"/>
    </row>
    <row r="2445" spans="3:20" ht="22.5" customHeight="1" x14ac:dyDescent="0.25">
      <c r="C2445" s="79"/>
      <c r="D2445" s="80"/>
      <c r="E2445" s="80"/>
      <c r="F2445" s="80"/>
      <c r="G2445" s="81"/>
      <c r="H2445" s="80"/>
      <c r="I2445" s="80"/>
      <c r="J2445" s="80"/>
      <c r="K2445" s="81"/>
      <c r="L2445" s="80"/>
      <c r="M2445" s="80"/>
      <c r="N2445" s="80"/>
      <c r="O2445" s="80"/>
      <c r="P2445" s="80"/>
      <c r="Q2445" s="79"/>
      <c r="R2445" s="79"/>
      <c r="S2445" s="80"/>
      <c r="T2445" s="80"/>
    </row>
    <row r="2446" spans="3:20" ht="22.5" customHeight="1" x14ac:dyDescent="0.25">
      <c r="C2446" s="79"/>
      <c r="D2446" s="80"/>
      <c r="E2446" s="80"/>
      <c r="F2446" s="80"/>
      <c r="G2446" s="81"/>
      <c r="H2446" s="80"/>
      <c r="I2446" s="80"/>
      <c r="J2446" s="80"/>
      <c r="K2446" s="81"/>
      <c r="L2446" s="80"/>
      <c r="M2446" s="80"/>
      <c r="N2446" s="80"/>
      <c r="O2446" s="80"/>
      <c r="P2446" s="80"/>
      <c r="Q2446" s="79"/>
      <c r="R2446" s="79"/>
      <c r="S2446" s="80"/>
      <c r="T2446" s="80"/>
    </row>
    <row r="2447" spans="3:20" ht="22.5" customHeight="1" x14ac:dyDescent="0.25">
      <c r="C2447" s="79"/>
      <c r="D2447" s="80"/>
      <c r="E2447" s="80"/>
      <c r="F2447" s="80"/>
      <c r="G2447" s="81"/>
      <c r="H2447" s="80"/>
      <c r="I2447" s="80"/>
      <c r="J2447" s="80"/>
      <c r="K2447" s="81"/>
      <c r="L2447" s="80"/>
      <c r="M2447" s="80"/>
      <c r="N2447" s="80"/>
      <c r="O2447" s="80"/>
      <c r="P2447" s="80"/>
      <c r="Q2447" s="79"/>
      <c r="R2447" s="79"/>
      <c r="S2447" s="80"/>
      <c r="T2447" s="80"/>
    </row>
    <row r="2448" spans="3:20" ht="22.5" customHeight="1" x14ac:dyDescent="0.25">
      <c r="C2448" s="79"/>
      <c r="D2448" s="80"/>
      <c r="E2448" s="80"/>
      <c r="F2448" s="80"/>
      <c r="G2448" s="81"/>
      <c r="H2448" s="80"/>
      <c r="I2448" s="80"/>
      <c r="J2448" s="80"/>
      <c r="K2448" s="81"/>
      <c r="L2448" s="80"/>
      <c r="M2448" s="80"/>
      <c r="N2448" s="80"/>
      <c r="O2448" s="80"/>
      <c r="P2448" s="80"/>
      <c r="Q2448" s="79"/>
      <c r="R2448" s="79"/>
      <c r="S2448" s="80"/>
      <c r="T2448" s="80"/>
    </row>
    <row r="2449" spans="3:20" ht="22.5" customHeight="1" x14ac:dyDescent="0.25">
      <c r="C2449" s="79"/>
      <c r="D2449" s="80"/>
      <c r="E2449" s="80"/>
      <c r="F2449" s="80"/>
      <c r="G2449" s="81"/>
      <c r="H2449" s="80"/>
      <c r="I2449" s="80"/>
      <c r="J2449" s="80"/>
      <c r="K2449" s="81"/>
      <c r="L2449" s="80"/>
      <c r="M2449" s="80"/>
      <c r="N2449" s="80"/>
      <c r="O2449" s="80"/>
      <c r="P2449" s="80"/>
      <c r="Q2449" s="79"/>
      <c r="R2449" s="79"/>
      <c r="S2449" s="80"/>
      <c r="T2449" s="80"/>
    </row>
    <row r="2450" spans="3:20" ht="22.5" customHeight="1" x14ac:dyDescent="0.25">
      <c r="C2450" s="79"/>
      <c r="D2450" s="80"/>
      <c r="E2450" s="80"/>
      <c r="F2450" s="80"/>
      <c r="G2450" s="81"/>
      <c r="H2450" s="80"/>
      <c r="I2450" s="80"/>
      <c r="J2450" s="80"/>
      <c r="K2450" s="81"/>
      <c r="L2450" s="80"/>
      <c r="M2450" s="80"/>
      <c r="N2450" s="80"/>
      <c r="O2450" s="80"/>
      <c r="P2450" s="80"/>
      <c r="Q2450" s="79"/>
      <c r="R2450" s="79"/>
      <c r="S2450" s="80"/>
      <c r="T2450" s="80"/>
    </row>
    <row r="2451" spans="3:20" ht="22.5" customHeight="1" x14ac:dyDescent="0.25">
      <c r="C2451" s="79"/>
      <c r="D2451" s="80"/>
      <c r="E2451" s="80"/>
      <c r="F2451" s="80"/>
      <c r="G2451" s="81"/>
      <c r="H2451" s="80"/>
      <c r="I2451" s="80"/>
      <c r="J2451" s="80"/>
      <c r="K2451" s="81"/>
      <c r="L2451" s="80"/>
      <c r="M2451" s="80"/>
      <c r="N2451" s="80"/>
      <c r="O2451" s="80"/>
      <c r="P2451" s="80"/>
      <c r="Q2451" s="79"/>
      <c r="R2451" s="79"/>
      <c r="S2451" s="80"/>
      <c r="T2451" s="80"/>
    </row>
    <row r="2452" spans="3:20" ht="22.5" customHeight="1" x14ac:dyDescent="0.25">
      <c r="C2452" s="79"/>
      <c r="D2452" s="80"/>
      <c r="E2452" s="80"/>
      <c r="F2452" s="80"/>
      <c r="G2452" s="81"/>
      <c r="H2452" s="80"/>
      <c r="I2452" s="80"/>
      <c r="J2452" s="80"/>
      <c r="K2452" s="81"/>
      <c r="L2452" s="80"/>
      <c r="M2452" s="80"/>
      <c r="N2452" s="80"/>
      <c r="O2452" s="80"/>
      <c r="P2452" s="80"/>
      <c r="Q2452" s="79"/>
      <c r="R2452" s="79"/>
      <c r="S2452" s="80"/>
      <c r="T2452" s="80"/>
    </row>
    <row r="2453" spans="3:20" ht="22.5" customHeight="1" x14ac:dyDescent="0.25">
      <c r="C2453" s="79"/>
      <c r="D2453" s="80"/>
      <c r="E2453" s="80"/>
      <c r="F2453" s="80"/>
      <c r="G2453" s="81"/>
      <c r="H2453" s="80"/>
      <c r="I2453" s="80"/>
      <c r="J2453" s="80"/>
      <c r="K2453" s="81"/>
      <c r="L2453" s="80"/>
      <c r="M2453" s="80"/>
      <c r="N2453" s="80"/>
      <c r="O2453" s="80"/>
      <c r="P2453" s="80"/>
      <c r="Q2453" s="79"/>
      <c r="R2453" s="79"/>
      <c r="S2453" s="80"/>
      <c r="T2453" s="80"/>
    </row>
    <row r="2454" spans="3:20" ht="22.5" customHeight="1" x14ac:dyDescent="0.25">
      <c r="C2454" s="79"/>
      <c r="D2454" s="80"/>
      <c r="E2454" s="80"/>
      <c r="F2454" s="80"/>
      <c r="G2454" s="81"/>
      <c r="H2454" s="80"/>
      <c r="I2454" s="80"/>
      <c r="J2454" s="80"/>
      <c r="K2454" s="81"/>
      <c r="L2454" s="80"/>
      <c r="M2454" s="80"/>
      <c r="N2454" s="80"/>
      <c r="O2454" s="80"/>
      <c r="P2454" s="80"/>
      <c r="Q2454" s="79"/>
      <c r="R2454" s="79"/>
      <c r="S2454" s="80"/>
      <c r="T2454" s="80"/>
    </row>
    <row r="2455" spans="3:20" ht="22.5" customHeight="1" x14ac:dyDescent="0.25">
      <c r="C2455" s="79"/>
      <c r="D2455" s="80"/>
      <c r="E2455" s="80"/>
      <c r="F2455" s="80"/>
      <c r="G2455" s="81"/>
      <c r="H2455" s="80"/>
      <c r="I2455" s="80"/>
      <c r="J2455" s="80"/>
      <c r="K2455" s="81"/>
      <c r="L2455" s="80"/>
      <c r="M2455" s="80"/>
      <c r="N2455" s="80"/>
      <c r="O2455" s="80"/>
      <c r="P2455" s="80"/>
      <c r="Q2455" s="79"/>
      <c r="R2455" s="79"/>
      <c r="S2455" s="80"/>
      <c r="T2455" s="80"/>
    </row>
    <row r="2456" spans="3:20" ht="22.5" customHeight="1" x14ac:dyDescent="0.25">
      <c r="C2456" s="79"/>
      <c r="D2456" s="80"/>
      <c r="E2456" s="80"/>
      <c r="F2456" s="80"/>
      <c r="G2456" s="81"/>
      <c r="H2456" s="80"/>
      <c r="I2456" s="80"/>
      <c r="J2456" s="80"/>
      <c r="K2456" s="81"/>
      <c r="L2456" s="80"/>
      <c r="M2456" s="80"/>
      <c r="N2456" s="80"/>
      <c r="O2456" s="80"/>
      <c r="P2456" s="80"/>
      <c r="Q2456" s="79"/>
      <c r="R2456" s="79"/>
      <c r="S2456" s="80"/>
      <c r="T2456" s="80"/>
    </row>
    <row r="2457" spans="3:20" ht="22.5" customHeight="1" x14ac:dyDescent="0.25">
      <c r="C2457" s="79"/>
      <c r="D2457" s="80"/>
      <c r="E2457" s="80"/>
      <c r="F2457" s="80"/>
      <c r="G2457" s="81"/>
      <c r="H2457" s="80"/>
      <c r="I2457" s="80"/>
      <c r="J2457" s="80"/>
      <c r="K2457" s="81"/>
      <c r="L2457" s="80"/>
      <c r="M2457" s="80"/>
      <c r="N2457" s="80"/>
      <c r="O2457" s="80"/>
      <c r="P2457" s="80"/>
      <c r="Q2457" s="79"/>
      <c r="R2457" s="79"/>
      <c r="S2457" s="80"/>
      <c r="T2457" s="80"/>
    </row>
    <row r="2458" spans="3:20" ht="22.5" customHeight="1" x14ac:dyDescent="0.25">
      <c r="C2458" s="79"/>
      <c r="D2458" s="80"/>
      <c r="E2458" s="80"/>
      <c r="F2458" s="80"/>
      <c r="G2458" s="81"/>
      <c r="H2458" s="80"/>
      <c r="I2458" s="80"/>
      <c r="J2458" s="80"/>
      <c r="K2458" s="81"/>
      <c r="L2458" s="80"/>
      <c r="M2458" s="80"/>
      <c r="N2458" s="80"/>
      <c r="O2458" s="80"/>
      <c r="P2458" s="80"/>
      <c r="Q2458" s="79"/>
      <c r="R2458" s="79"/>
      <c r="S2458" s="80"/>
      <c r="T2458" s="80"/>
    </row>
    <row r="2459" spans="3:20" ht="22.5" customHeight="1" x14ac:dyDescent="0.25">
      <c r="C2459" s="79"/>
      <c r="D2459" s="80"/>
      <c r="E2459" s="80"/>
      <c r="F2459" s="80"/>
      <c r="G2459" s="81"/>
      <c r="H2459" s="80"/>
      <c r="I2459" s="80"/>
      <c r="J2459" s="80"/>
      <c r="K2459" s="81"/>
      <c r="L2459" s="80"/>
      <c r="M2459" s="80"/>
      <c r="N2459" s="80"/>
      <c r="O2459" s="80"/>
      <c r="P2459" s="80"/>
      <c r="Q2459" s="79"/>
      <c r="R2459" s="79"/>
      <c r="S2459" s="80"/>
      <c r="T2459" s="80"/>
    </row>
    <row r="2460" spans="3:20" ht="22.5" customHeight="1" x14ac:dyDescent="0.25">
      <c r="C2460" s="79"/>
      <c r="D2460" s="80"/>
      <c r="E2460" s="80"/>
      <c r="F2460" s="80"/>
      <c r="G2460" s="81"/>
      <c r="H2460" s="80"/>
      <c r="I2460" s="80"/>
      <c r="J2460" s="80"/>
      <c r="K2460" s="81"/>
      <c r="L2460" s="80"/>
      <c r="M2460" s="80"/>
      <c r="N2460" s="80"/>
      <c r="O2460" s="80"/>
      <c r="P2460" s="80"/>
      <c r="Q2460" s="79"/>
      <c r="R2460" s="79"/>
      <c r="S2460" s="80"/>
      <c r="T2460" s="80"/>
    </row>
    <row r="2461" spans="3:20" ht="22.5" customHeight="1" x14ac:dyDescent="0.25">
      <c r="C2461" s="79"/>
      <c r="D2461" s="80"/>
      <c r="E2461" s="80"/>
      <c r="F2461" s="80"/>
      <c r="G2461" s="81"/>
      <c r="H2461" s="80"/>
      <c r="I2461" s="80"/>
      <c r="J2461" s="80"/>
      <c r="K2461" s="81"/>
      <c r="L2461" s="80"/>
      <c r="M2461" s="80"/>
      <c r="N2461" s="80"/>
      <c r="O2461" s="80"/>
      <c r="P2461" s="80"/>
      <c r="Q2461" s="79"/>
      <c r="R2461" s="79"/>
      <c r="S2461" s="80"/>
      <c r="T2461" s="80"/>
    </row>
    <row r="2462" spans="3:20" ht="22.5" customHeight="1" x14ac:dyDescent="0.25">
      <c r="C2462" s="79"/>
      <c r="D2462" s="80"/>
      <c r="E2462" s="80"/>
      <c r="F2462" s="80"/>
      <c r="G2462" s="81"/>
      <c r="H2462" s="80"/>
      <c r="I2462" s="80"/>
      <c r="J2462" s="80"/>
      <c r="K2462" s="81"/>
      <c r="L2462" s="80"/>
      <c r="M2462" s="80"/>
      <c r="N2462" s="80"/>
      <c r="O2462" s="80"/>
      <c r="P2462" s="80"/>
      <c r="Q2462" s="79"/>
      <c r="R2462" s="79"/>
      <c r="S2462" s="80"/>
      <c r="T2462" s="80"/>
    </row>
    <row r="2463" spans="3:20" ht="22.5" customHeight="1" x14ac:dyDescent="0.25">
      <c r="C2463" s="79"/>
      <c r="D2463" s="80"/>
      <c r="E2463" s="80"/>
      <c r="F2463" s="80"/>
      <c r="G2463" s="81"/>
      <c r="H2463" s="80"/>
      <c r="I2463" s="80"/>
      <c r="J2463" s="80"/>
      <c r="K2463" s="81"/>
      <c r="L2463" s="80"/>
      <c r="M2463" s="80"/>
      <c r="N2463" s="80"/>
      <c r="O2463" s="80"/>
      <c r="P2463" s="80"/>
      <c r="Q2463" s="79"/>
      <c r="R2463" s="79"/>
      <c r="S2463" s="80"/>
      <c r="T2463" s="80"/>
    </row>
    <row r="2464" spans="3:20" ht="22.5" customHeight="1" x14ac:dyDescent="0.25">
      <c r="C2464" s="79"/>
      <c r="D2464" s="80"/>
      <c r="E2464" s="80"/>
      <c r="F2464" s="80"/>
      <c r="G2464" s="81"/>
      <c r="H2464" s="80"/>
      <c r="I2464" s="80"/>
      <c r="J2464" s="80"/>
      <c r="K2464" s="81"/>
      <c r="L2464" s="80"/>
      <c r="M2464" s="80"/>
      <c r="N2464" s="80"/>
      <c r="O2464" s="80"/>
      <c r="P2464" s="80"/>
      <c r="Q2464" s="79"/>
      <c r="R2464" s="79"/>
      <c r="S2464" s="80"/>
      <c r="T2464" s="80"/>
    </row>
    <row r="2465" spans="3:20" ht="22.5" customHeight="1" x14ac:dyDescent="0.25">
      <c r="C2465" s="79"/>
      <c r="D2465" s="80"/>
      <c r="E2465" s="80"/>
      <c r="F2465" s="80"/>
      <c r="G2465" s="81"/>
      <c r="H2465" s="80"/>
      <c r="I2465" s="80"/>
      <c r="J2465" s="80"/>
      <c r="K2465" s="81"/>
      <c r="L2465" s="80"/>
      <c r="M2465" s="80"/>
      <c r="N2465" s="80"/>
      <c r="O2465" s="80"/>
      <c r="P2465" s="80"/>
      <c r="Q2465" s="79"/>
      <c r="R2465" s="79"/>
      <c r="S2465" s="80"/>
      <c r="T2465" s="80"/>
    </row>
    <row r="2466" spans="3:20" ht="22.5" customHeight="1" x14ac:dyDescent="0.25">
      <c r="C2466" s="79"/>
      <c r="D2466" s="80"/>
      <c r="E2466" s="80"/>
      <c r="F2466" s="80"/>
      <c r="G2466" s="81"/>
      <c r="H2466" s="80"/>
      <c r="I2466" s="80"/>
      <c r="J2466" s="80"/>
      <c r="K2466" s="81"/>
      <c r="L2466" s="80"/>
      <c r="M2466" s="80"/>
      <c r="N2466" s="80"/>
      <c r="O2466" s="80"/>
      <c r="P2466" s="80"/>
      <c r="Q2466" s="79"/>
      <c r="R2466" s="79"/>
      <c r="S2466" s="80"/>
      <c r="T2466" s="80"/>
    </row>
    <row r="2467" spans="3:20" ht="22.5" customHeight="1" x14ac:dyDescent="0.25">
      <c r="C2467" s="79"/>
      <c r="D2467" s="80"/>
      <c r="E2467" s="80"/>
      <c r="F2467" s="80"/>
      <c r="G2467" s="81"/>
      <c r="H2467" s="80"/>
      <c r="I2467" s="80"/>
      <c r="J2467" s="80"/>
      <c r="K2467" s="81"/>
      <c r="L2467" s="80"/>
      <c r="M2467" s="80"/>
      <c r="N2467" s="80"/>
      <c r="O2467" s="80"/>
      <c r="P2467" s="80"/>
      <c r="Q2467" s="79"/>
      <c r="R2467" s="79"/>
      <c r="S2467" s="80"/>
      <c r="T2467" s="80"/>
    </row>
    <row r="2468" spans="3:20" ht="22.5" customHeight="1" x14ac:dyDescent="0.25">
      <c r="C2468" s="79"/>
      <c r="D2468" s="80"/>
      <c r="E2468" s="80"/>
      <c r="F2468" s="80"/>
      <c r="G2468" s="81"/>
      <c r="H2468" s="80"/>
      <c r="I2468" s="80"/>
      <c r="J2468" s="80"/>
      <c r="K2468" s="81"/>
      <c r="L2468" s="80"/>
      <c r="M2468" s="80"/>
      <c r="N2468" s="80"/>
      <c r="O2468" s="80"/>
      <c r="P2468" s="80"/>
      <c r="Q2468" s="79"/>
      <c r="R2468" s="79"/>
      <c r="S2468" s="80"/>
      <c r="T2468" s="80"/>
    </row>
    <row r="2469" spans="3:20" ht="22.5" customHeight="1" x14ac:dyDescent="0.25">
      <c r="C2469" s="79"/>
      <c r="D2469" s="80"/>
      <c r="E2469" s="80"/>
      <c r="F2469" s="80"/>
      <c r="G2469" s="81"/>
      <c r="H2469" s="80"/>
      <c r="I2469" s="80"/>
      <c r="J2469" s="80"/>
      <c r="K2469" s="81"/>
      <c r="L2469" s="80"/>
      <c r="M2469" s="80"/>
      <c r="N2469" s="80"/>
      <c r="O2469" s="80"/>
      <c r="P2469" s="80"/>
      <c r="Q2469" s="79"/>
      <c r="R2469" s="79"/>
      <c r="S2469" s="80"/>
      <c r="T2469" s="80"/>
    </row>
    <row r="2470" spans="3:20" ht="22.5" customHeight="1" x14ac:dyDescent="0.25">
      <c r="C2470" s="79"/>
      <c r="D2470" s="80"/>
      <c r="E2470" s="80"/>
      <c r="F2470" s="80"/>
      <c r="G2470" s="81"/>
      <c r="H2470" s="80"/>
      <c r="I2470" s="80"/>
      <c r="J2470" s="80"/>
      <c r="K2470" s="81"/>
      <c r="L2470" s="80"/>
      <c r="M2470" s="80"/>
      <c r="N2470" s="80"/>
      <c r="O2470" s="80"/>
      <c r="P2470" s="80"/>
      <c r="Q2470" s="79"/>
      <c r="R2470" s="79"/>
      <c r="S2470" s="80"/>
      <c r="T2470" s="80"/>
    </row>
    <row r="2471" spans="3:20" ht="22.5" customHeight="1" x14ac:dyDescent="0.25">
      <c r="C2471" s="79"/>
      <c r="D2471" s="80"/>
      <c r="E2471" s="80"/>
      <c r="F2471" s="80"/>
      <c r="G2471" s="81"/>
      <c r="H2471" s="80"/>
      <c r="I2471" s="80"/>
      <c r="J2471" s="80"/>
      <c r="K2471" s="81"/>
      <c r="L2471" s="80"/>
      <c r="M2471" s="80"/>
      <c r="N2471" s="80"/>
      <c r="O2471" s="80"/>
      <c r="P2471" s="80"/>
      <c r="Q2471" s="79"/>
      <c r="R2471" s="79"/>
      <c r="S2471" s="80"/>
      <c r="T2471" s="80"/>
    </row>
    <row r="2472" spans="3:20" ht="22.5" customHeight="1" x14ac:dyDescent="0.25">
      <c r="C2472" s="79"/>
      <c r="D2472" s="80"/>
      <c r="E2472" s="80"/>
      <c r="F2472" s="80"/>
      <c r="G2472" s="81"/>
      <c r="H2472" s="80"/>
      <c r="I2472" s="80"/>
      <c r="J2472" s="80"/>
      <c r="K2472" s="81"/>
      <c r="L2472" s="80"/>
      <c r="M2472" s="80"/>
      <c r="N2472" s="80"/>
      <c r="O2472" s="80"/>
      <c r="P2472" s="80"/>
      <c r="Q2472" s="79"/>
      <c r="R2472" s="79"/>
      <c r="S2472" s="80"/>
      <c r="T2472" s="80"/>
    </row>
    <row r="2473" spans="3:20" ht="22.5" customHeight="1" x14ac:dyDescent="0.25">
      <c r="C2473" s="79"/>
      <c r="D2473" s="80"/>
      <c r="E2473" s="80"/>
      <c r="F2473" s="80"/>
      <c r="G2473" s="81"/>
      <c r="H2473" s="80"/>
      <c r="I2473" s="80"/>
      <c r="J2473" s="80"/>
      <c r="K2473" s="81"/>
      <c r="L2473" s="80"/>
      <c r="M2473" s="80"/>
      <c r="N2473" s="80"/>
      <c r="O2473" s="80"/>
      <c r="P2473" s="80"/>
      <c r="Q2473" s="79"/>
      <c r="R2473" s="79"/>
      <c r="S2473" s="80"/>
      <c r="T2473" s="80"/>
    </row>
    <row r="2474" spans="3:20" ht="22.5" customHeight="1" x14ac:dyDescent="0.25">
      <c r="C2474" s="79"/>
      <c r="D2474" s="80"/>
      <c r="E2474" s="80"/>
      <c r="F2474" s="80"/>
      <c r="G2474" s="81"/>
      <c r="H2474" s="80"/>
      <c r="I2474" s="80"/>
      <c r="J2474" s="80"/>
      <c r="K2474" s="81"/>
      <c r="L2474" s="80"/>
      <c r="M2474" s="80"/>
      <c r="N2474" s="80"/>
      <c r="O2474" s="80"/>
      <c r="P2474" s="80"/>
      <c r="Q2474" s="79"/>
      <c r="R2474" s="79"/>
      <c r="S2474" s="80"/>
      <c r="T2474" s="80"/>
    </row>
    <row r="2475" spans="3:20" ht="22.5" customHeight="1" x14ac:dyDescent="0.25">
      <c r="C2475" s="79"/>
      <c r="D2475" s="80"/>
      <c r="E2475" s="80"/>
      <c r="F2475" s="80"/>
      <c r="G2475" s="81"/>
      <c r="H2475" s="80"/>
      <c r="I2475" s="80"/>
      <c r="J2475" s="80"/>
      <c r="K2475" s="81"/>
      <c r="L2475" s="80"/>
      <c r="M2475" s="80"/>
      <c r="N2475" s="80"/>
      <c r="O2475" s="80"/>
      <c r="P2475" s="80"/>
      <c r="Q2475" s="79"/>
      <c r="R2475" s="79"/>
      <c r="S2475" s="80"/>
      <c r="T2475" s="80"/>
    </row>
    <row r="2476" spans="3:20" ht="22.5" customHeight="1" x14ac:dyDescent="0.25">
      <c r="C2476" s="79"/>
      <c r="D2476" s="80"/>
      <c r="E2476" s="80"/>
      <c r="F2476" s="80"/>
      <c r="G2476" s="81"/>
      <c r="H2476" s="80"/>
      <c r="I2476" s="80"/>
      <c r="J2476" s="80"/>
      <c r="K2476" s="81"/>
      <c r="L2476" s="80"/>
      <c r="M2476" s="80"/>
      <c r="N2476" s="80"/>
      <c r="O2476" s="80"/>
      <c r="P2476" s="80"/>
      <c r="Q2476" s="79"/>
      <c r="R2476" s="79"/>
      <c r="S2476" s="80"/>
      <c r="T2476" s="80"/>
    </row>
    <row r="2477" spans="3:20" ht="22.5" customHeight="1" x14ac:dyDescent="0.25">
      <c r="C2477" s="79"/>
      <c r="D2477" s="80"/>
      <c r="E2477" s="80"/>
      <c r="F2477" s="80"/>
      <c r="G2477" s="81"/>
      <c r="H2477" s="80"/>
      <c r="I2477" s="80"/>
      <c r="J2477" s="80"/>
      <c r="K2477" s="81"/>
      <c r="L2477" s="80"/>
      <c r="M2477" s="80"/>
      <c r="N2477" s="80"/>
      <c r="O2477" s="80"/>
      <c r="P2477" s="80"/>
      <c r="Q2477" s="79"/>
      <c r="R2477" s="79"/>
      <c r="S2477" s="80"/>
      <c r="T2477" s="80"/>
    </row>
    <row r="2478" spans="3:20" ht="22.5" customHeight="1" x14ac:dyDescent="0.25">
      <c r="C2478" s="79"/>
      <c r="D2478" s="80"/>
      <c r="E2478" s="80"/>
      <c r="F2478" s="80"/>
      <c r="G2478" s="81"/>
      <c r="H2478" s="80"/>
      <c r="I2478" s="80"/>
      <c r="J2478" s="80"/>
      <c r="K2478" s="81"/>
      <c r="L2478" s="80"/>
      <c r="M2478" s="80"/>
      <c r="N2478" s="80"/>
      <c r="O2478" s="80"/>
      <c r="P2478" s="80"/>
      <c r="Q2478" s="79"/>
      <c r="R2478" s="79"/>
      <c r="S2478" s="80"/>
      <c r="T2478" s="80"/>
    </row>
    <row r="2479" spans="3:20" ht="22.5" customHeight="1" x14ac:dyDescent="0.25">
      <c r="C2479" s="79"/>
      <c r="D2479" s="80"/>
      <c r="E2479" s="80"/>
      <c r="F2479" s="80"/>
      <c r="G2479" s="81"/>
      <c r="H2479" s="80"/>
      <c r="I2479" s="80"/>
      <c r="J2479" s="80"/>
      <c r="K2479" s="81"/>
      <c r="L2479" s="80"/>
      <c r="M2479" s="80"/>
      <c r="N2479" s="80"/>
      <c r="O2479" s="80"/>
      <c r="P2479" s="80"/>
      <c r="Q2479" s="79"/>
      <c r="R2479" s="79"/>
      <c r="S2479" s="80"/>
      <c r="T2479" s="80"/>
    </row>
    <row r="2480" spans="3:20" ht="22.5" customHeight="1" x14ac:dyDescent="0.25">
      <c r="C2480" s="79"/>
      <c r="D2480" s="80"/>
      <c r="E2480" s="80"/>
      <c r="F2480" s="80"/>
      <c r="G2480" s="81"/>
      <c r="H2480" s="80"/>
      <c r="I2480" s="80"/>
      <c r="J2480" s="80"/>
      <c r="K2480" s="81"/>
      <c r="L2480" s="80"/>
      <c r="M2480" s="80"/>
      <c r="N2480" s="80"/>
      <c r="O2480" s="80"/>
      <c r="P2480" s="80"/>
      <c r="Q2480" s="79"/>
      <c r="R2480" s="79"/>
      <c r="S2480" s="80"/>
      <c r="T2480" s="80"/>
    </row>
    <row r="2481" spans="3:20" ht="22.5" customHeight="1" x14ac:dyDescent="0.25">
      <c r="C2481" s="79"/>
      <c r="D2481" s="80"/>
      <c r="E2481" s="80"/>
      <c r="F2481" s="80"/>
      <c r="G2481" s="81"/>
      <c r="H2481" s="80"/>
      <c r="I2481" s="80"/>
      <c r="J2481" s="80"/>
      <c r="K2481" s="81"/>
      <c r="L2481" s="80"/>
      <c r="M2481" s="80"/>
      <c r="N2481" s="80"/>
      <c r="O2481" s="80"/>
      <c r="P2481" s="80"/>
      <c r="Q2481" s="79"/>
      <c r="R2481" s="79"/>
      <c r="S2481" s="80"/>
      <c r="T2481" s="80"/>
    </row>
    <row r="2482" spans="3:20" ht="22.5" customHeight="1" x14ac:dyDescent="0.25">
      <c r="C2482" s="79"/>
      <c r="D2482" s="80"/>
      <c r="E2482" s="80"/>
      <c r="F2482" s="80"/>
      <c r="G2482" s="81"/>
      <c r="H2482" s="80"/>
      <c r="I2482" s="80"/>
      <c r="J2482" s="80"/>
      <c r="K2482" s="81"/>
      <c r="L2482" s="80"/>
      <c r="M2482" s="80"/>
      <c r="N2482" s="80"/>
      <c r="O2482" s="80"/>
      <c r="P2482" s="80"/>
      <c r="Q2482" s="79"/>
      <c r="R2482" s="79"/>
      <c r="S2482" s="80"/>
      <c r="T2482" s="80"/>
    </row>
    <row r="2483" spans="3:20" ht="22.5" customHeight="1" x14ac:dyDescent="0.25">
      <c r="C2483" s="79"/>
      <c r="D2483" s="80"/>
      <c r="E2483" s="80"/>
      <c r="F2483" s="80"/>
      <c r="G2483" s="81"/>
      <c r="H2483" s="80"/>
      <c r="I2483" s="80"/>
      <c r="J2483" s="80"/>
      <c r="K2483" s="81"/>
      <c r="L2483" s="80"/>
      <c r="M2483" s="80"/>
      <c r="N2483" s="80"/>
      <c r="O2483" s="80"/>
      <c r="P2483" s="80"/>
      <c r="Q2483" s="79"/>
      <c r="R2483" s="79"/>
      <c r="S2483" s="80"/>
      <c r="T2483" s="80"/>
    </row>
    <row r="2484" spans="3:20" ht="22.5" customHeight="1" x14ac:dyDescent="0.25">
      <c r="C2484" s="79"/>
      <c r="D2484" s="80"/>
      <c r="E2484" s="80"/>
      <c r="F2484" s="80"/>
      <c r="G2484" s="81"/>
      <c r="H2484" s="80"/>
      <c r="I2484" s="80"/>
      <c r="J2484" s="80"/>
      <c r="K2484" s="81"/>
      <c r="L2484" s="80"/>
      <c r="M2484" s="80"/>
      <c r="N2484" s="80"/>
      <c r="O2484" s="80"/>
      <c r="P2484" s="80"/>
      <c r="Q2484" s="79"/>
      <c r="R2484" s="79"/>
      <c r="S2484" s="80"/>
      <c r="T2484" s="80"/>
    </row>
    <row r="2485" spans="3:20" ht="22.5" customHeight="1" x14ac:dyDescent="0.25">
      <c r="C2485" s="79"/>
      <c r="D2485" s="80"/>
      <c r="E2485" s="80"/>
      <c r="F2485" s="80"/>
      <c r="G2485" s="81"/>
      <c r="H2485" s="80"/>
      <c r="I2485" s="80"/>
      <c r="J2485" s="80"/>
      <c r="K2485" s="81"/>
      <c r="L2485" s="80"/>
      <c r="M2485" s="80"/>
      <c r="N2485" s="80"/>
      <c r="O2485" s="80"/>
      <c r="P2485" s="80"/>
      <c r="Q2485" s="79"/>
      <c r="R2485" s="79"/>
      <c r="S2485" s="80"/>
      <c r="T2485" s="80"/>
    </row>
    <row r="2486" spans="3:20" ht="22.5" customHeight="1" x14ac:dyDescent="0.25">
      <c r="C2486" s="79"/>
      <c r="D2486" s="80"/>
      <c r="E2486" s="80"/>
      <c r="F2486" s="80"/>
      <c r="G2486" s="81"/>
      <c r="H2486" s="80"/>
      <c r="I2486" s="80"/>
      <c r="J2486" s="80"/>
      <c r="K2486" s="81"/>
      <c r="L2486" s="80"/>
      <c r="M2486" s="80"/>
      <c r="N2486" s="80"/>
      <c r="O2486" s="80"/>
      <c r="P2486" s="80"/>
      <c r="Q2486" s="79"/>
      <c r="R2486" s="79"/>
      <c r="S2486" s="80"/>
      <c r="T2486" s="80"/>
    </row>
    <row r="2487" spans="3:20" ht="22.5" customHeight="1" x14ac:dyDescent="0.25">
      <c r="C2487" s="79"/>
      <c r="D2487" s="80"/>
      <c r="E2487" s="80"/>
      <c r="F2487" s="80"/>
      <c r="G2487" s="81"/>
      <c r="H2487" s="80"/>
      <c r="I2487" s="80"/>
      <c r="J2487" s="80"/>
      <c r="K2487" s="81"/>
      <c r="L2487" s="80"/>
      <c r="M2487" s="80"/>
      <c r="N2487" s="80"/>
      <c r="O2487" s="80"/>
      <c r="P2487" s="80"/>
      <c r="Q2487" s="79"/>
      <c r="R2487" s="79"/>
      <c r="S2487" s="80"/>
      <c r="T2487" s="80"/>
    </row>
    <row r="2488" spans="3:20" ht="22.5" customHeight="1" x14ac:dyDescent="0.25">
      <c r="C2488" s="79"/>
      <c r="D2488" s="80"/>
      <c r="E2488" s="80"/>
      <c r="F2488" s="80"/>
      <c r="G2488" s="81"/>
      <c r="H2488" s="80"/>
      <c r="I2488" s="80"/>
      <c r="J2488" s="80"/>
      <c r="K2488" s="81"/>
      <c r="L2488" s="80"/>
      <c r="M2488" s="80"/>
      <c r="N2488" s="80"/>
      <c r="O2488" s="80"/>
      <c r="P2488" s="80"/>
      <c r="Q2488" s="79"/>
      <c r="R2488" s="79"/>
      <c r="S2488" s="80"/>
      <c r="T2488" s="80"/>
    </row>
    <row r="2489" spans="3:20" ht="22.5" customHeight="1" x14ac:dyDescent="0.25">
      <c r="C2489" s="79"/>
      <c r="D2489" s="80"/>
      <c r="E2489" s="80"/>
      <c r="F2489" s="80"/>
      <c r="G2489" s="81"/>
      <c r="H2489" s="80"/>
      <c r="I2489" s="80"/>
      <c r="J2489" s="80"/>
      <c r="K2489" s="81"/>
      <c r="L2489" s="80"/>
      <c r="M2489" s="80"/>
      <c r="N2489" s="80"/>
      <c r="O2489" s="80"/>
      <c r="P2489" s="80"/>
      <c r="Q2489" s="79"/>
      <c r="R2489" s="79"/>
      <c r="S2489" s="80"/>
      <c r="T2489" s="80"/>
    </row>
    <row r="2490" spans="3:20" ht="22.5" customHeight="1" x14ac:dyDescent="0.25">
      <c r="C2490" s="79"/>
      <c r="D2490" s="80"/>
      <c r="E2490" s="80"/>
      <c r="F2490" s="80"/>
      <c r="G2490" s="81"/>
      <c r="H2490" s="80"/>
      <c r="I2490" s="80"/>
      <c r="J2490" s="80"/>
      <c r="K2490" s="81"/>
      <c r="L2490" s="80"/>
      <c r="M2490" s="80"/>
      <c r="N2490" s="80"/>
      <c r="O2490" s="80"/>
      <c r="P2490" s="80"/>
      <c r="Q2490" s="79"/>
      <c r="R2490" s="79"/>
      <c r="S2490" s="80"/>
      <c r="T2490" s="80"/>
    </row>
    <row r="2491" spans="3:20" ht="22.5" customHeight="1" x14ac:dyDescent="0.25">
      <c r="C2491" s="79"/>
      <c r="D2491" s="80"/>
      <c r="E2491" s="80"/>
      <c r="F2491" s="80"/>
      <c r="G2491" s="81"/>
      <c r="H2491" s="80"/>
      <c r="I2491" s="80"/>
      <c r="J2491" s="80"/>
      <c r="K2491" s="81"/>
      <c r="L2491" s="80"/>
      <c r="M2491" s="80"/>
      <c r="N2491" s="80"/>
      <c r="O2491" s="80"/>
      <c r="P2491" s="80"/>
      <c r="Q2491" s="79"/>
      <c r="R2491" s="79"/>
      <c r="S2491" s="80"/>
      <c r="T2491" s="80"/>
    </row>
    <row r="2492" spans="3:20" ht="22.5" customHeight="1" x14ac:dyDescent="0.25">
      <c r="C2492" s="79"/>
      <c r="D2492" s="80"/>
      <c r="E2492" s="80"/>
      <c r="F2492" s="80"/>
      <c r="G2492" s="81"/>
      <c r="H2492" s="80"/>
      <c r="I2492" s="80"/>
      <c r="J2492" s="80"/>
      <c r="K2492" s="81"/>
      <c r="L2492" s="80"/>
      <c r="M2492" s="80"/>
      <c r="N2492" s="80"/>
      <c r="O2492" s="80"/>
      <c r="P2492" s="80"/>
      <c r="Q2492" s="79"/>
      <c r="R2492" s="79"/>
      <c r="S2492" s="80"/>
      <c r="T2492" s="80"/>
    </row>
    <row r="2493" spans="3:20" ht="22.5" customHeight="1" x14ac:dyDescent="0.25">
      <c r="C2493" s="79"/>
      <c r="D2493" s="80"/>
      <c r="E2493" s="80"/>
      <c r="F2493" s="80"/>
      <c r="G2493" s="81"/>
      <c r="H2493" s="80"/>
      <c r="I2493" s="80"/>
      <c r="J2493" s="80"/>
      <c r="K2493" s="81"/>
      <c r="L2493" s="80"/>
      <c r="M2493" s="80"/>
      <c r="N2493" s="80"/>
      <c r="O2493" s="80"/>
      <c r="P2493" s="80"/>
      <c r="Q2493" s="79"/>
      <c r="R2493" s="79"/>
      <c r="S2493" s="80"/>
      <c r="T2493" s="80"/>
    </row>
    <row r="2494" spans="3:20" ht="22.5" customHeight="1" x14ac:dyDescent="0.25">
      <c r="C2494" s="79"/>
      <c r="D2494" s="80"/>
      <c r="E2494" s="80"/>
      <c r="F2494" s="80"/>
      <c r="G2494" s="81"/>
      <c r="H2494" s="80"/>
      <c r="I2494" s="80"/>
      <c r="J2494" s="80"/>
      <c r="K2494" s="81"/>
      <c r="L2494" s="80"/>
      <c r="M2494" s="80"/>
      <c r="N2494" s="80"/>
      <c r="O2494" s="80"/>
      <c r="P2494" s="80"/>
      <c r="Q2494" s="79"/>
      <c r="R2494" s="79"/>
      <c r="S2494" s="80"/>
      <c r="T2494" s="80"/>
    </row>
    <row r="2495" spans="3:20" ht="22.5" customHeight="1" x14ac:dyDescent="0.25">
      <c r="C2495" s="79"/>
      <c r="D2495" s="80"/>
      <c r="E2495" s="80"/>
      <c r="F2495" s="80"/>
      <c r="G2495" s="81"/>
      <c r="H2495" s="80"/>
      <c r="I2495" s="80"/>
      <c r="J2495" s="80"/>
      <c r="K2495" s="81"/>
      <c r="L2495" s="80"/>
      <c r="M2495" s="80"/>
      <c r="N2495" s="80"/>
      <c r="O2495" s="80"/>
      <c r="P2495" s="80"/>
      <c r="Q2495" s="79"/>
      <c r="R2495" s="79"/>
      <c r="S2495" s="80"/>
      <c r="T2495" s="80"/>
    </row>
    <row r="2496" spans="3:20" ht="22.5" customHeight="1" x14ac:dyDescent="0.25">
      <c r="C2496" s="79"/>
      <c r="D2496" s="80"/>
      <c r="E2496" s="80"/>
      <c r="F2496" s="80"/>
      <c r="G2496" s="81"/>
      <c r="H2496" s="80"/>
      <c r="I2496" s="80"/>
      <c r="J2496" s="80"/>
      <c r="K2496" s="81"/>
      <c r="L2496" s="80"/>
      <c r="M2496" s="80"/>
      <c r="N2496" s="80"/>
      <c r="O2496" s="80"/>
      <c r="P2496" s="80"/>
      <c r="Q2496" s="79"/>
      <c r="R2496" s="79"/>
      <c r="S2496" s="80"/>
      <c r="T2496" s="80"/>
    </row>
    <row r="2497" spans="3:20" ht="22.5" customHeight="1" x14ac:dyDescent="0.25">
      <c r="C2497" s="79"/>
      <c r="D2497" s="80"/>
      <c r="E2497" s="80"/>
      <c r="F2497" s="80"/>
      <c r="G2497" s="81"/>
      <c r="H2497" s="80"/>
      <c r="I2497" s="80"/>
      <c r="J2497" s="80"/>
      <c r="K2497" s="81"/>
      <c r="L2497" s="80"/>
      <c r="M2497" s="80"/>
      <c r="N2497" s="80"/>
      <c r="O2497" s="80"/>
      <c r="P2497" s="80"/>
      <c r="Q2497" s="79"/>
      <c r="R2497" s="79"/>
      <c r="S2497" s="80"/>
      <c r="T2497" s="80"/>
    </row>
    <row r="2498" spans="3:20" ht="22.5" customHeight="1" x14ac:dyDescent="0.25">
      <c r="C2498" s="79"/>
      <c r="D2498" s="80"/>
      <c r="E2498" s="80"/>
      <c r="F2498" s="80"/>
      <c r="G2498" s="81"/>
      <c r="H2498" s="80"/>
      <c r="I2498" s="80"/>
      <c r="J2498" s="80"/>
      <c r="K2498" s="81"/>
      <c r="L2498" s="80"/>
      <c r="M2498" s="80"/>
      <c r="N2498" s="80"/>
      <c r="O2498" s="80"/>
      <c r="P2498" s="80"/>
      <c r="Q2498" s="79"/>
      <c r="R2498" s="79"/>
      <c r="S2498" s="80"/>
      <c r="T2498" s="80"/>
    </row>
    <row r="2499" spans="3:20" ht="22.5" customHeight="1" x14ac:dyDescent="0.25">
      <c r="C2499" s="79"/>
      <c r="D2499" s="80"/>
      <c r="E2499" s="80"/>
      <c r="F2499" s="80"/>
      <c r="G2499" s="81"/>
      <c r="H2499" s="80"/>
      <c r="I2499" s="80"/>
      <c r="J2499" s="80"/>
      <c r="K2499" s="81"/>
      <c r="L2499" s="80"/>
      <c r="M2499" s="80"/>
      <c r="N2499" s="80"/>
      <c r="O2499" s="80"/>
      <c r="P2499" s="80"/>
      <c r="Q2499" s="79"/>
      <c r="R2499" s="79"/>
      <c r="S2499" s="80"/>
      <c r="T2499" s="80"/>
    </row>
    <row r="2500" spans="3:20" ht="22.5" customHeight="1" x14ac:dyDescent="0.25">
      <c r="C2500" s="79"/>
      <c r="D2500" s="80"/>
      <c r="E2500" s="80"/>
      <c r="F2500" s="80"/>
      <c r="G2500" s="81"/>
      <c r="H2500" s="80"/>
      <c r="I2500" s="80"/>
      <c r="J2500" s="80"/>
      <c r="K2500" s="81"/>
      <c r="L2500" s="80"/>
      <c r="M2500" s="80"/>
      <c r="N2500" s="80"/>
      <c r="O2500" s="80"/>
      <c r="P2500" s="80"/>
      <c r="Q2500" s="79"/>
      <c r="R2500" s="79"/>
      <c r="S2500" s="80"/>
      <c r="T2500" s="80"/>
    </row>
    <row r="2501" spans="3:20" ht="22.5" customHeight="1" x14ac:dyDescent="0.25">
      <c r="C2501" s="79"/>
      <c r="D2501" s="80"/>
      <c r="E2501" s="80"/>
      <c r="F2501" s="80"/>
      <c r="G2501" s="81"/>
      <c r="H2501" s="80"/>
      <c r="I2501" s="80"/>
      <c r="J2501" s="80"/>
      <c r="K2501" s="81"/>
      <c r="L2501" s="80"/>
      <c r="M2501" s="80"/>
      <c r="N2501" s="80"/>
      <c r="O2501" s="80"/>
      <c r="P2501" s="80"/>
      <c r="Q2501" s="79"/>
      <c r="R2501" s="79"/>
      <c r="S2501" s="80"/>
      <c r="T2501" s="80"/>
    </row>
    <row r="2502" spans="3:20" ht="22.5" customHeight="1" x14ac:dyDescent="0.25">
      <c r="C2502" s="79"/>
      <c r="D2502" s="80"/>
      <c r="E2502" s="80"/>
      <c r="F2502" s="80"/>
      <c r="G2502" s="81"/>
      <c r="H2502" s="80"/>
      <c r="I2502" s="80"/>
      <c r="J2502" s="80"/>
      <c r="K2502" s="81"/>
      <c r="L2502" s="80"/>
      <c r="M2502" s="80"/>
      <c r="N2502" s="80"/>
      <c r="O2502" s="80"/>
      <c r="P2502" s="80"/>
      <c r="Q2502" s="79"/>
      <c r="R2502" s="79"/>
      <c r="S2502" s="80"/>
      <c r="T2502" s="80"/>
    </row>
    <row r="2503" spans="3:20" ht="22.5" customHeight="1" x14ac:dyDescent="0.25">
      <c r="C2503" s="79"/>
      <c r="D2503" s="80"/>
      <c r="E2503" s="80"/>
      <c r="F2503" s="80"/>
      <c r="G2503" s="81"/>
      <c r="H2503" s="80"/>
      <c r="I2503" s="80"/>
      <c r="J2503" s="80"/>
      <c r="K2503" s="81"/>
      <c r="L2503" s="80"/>
      <c r="M2503" s="80"/>
      <c r="N2503" s="80"/>
      <c r="O2503" s="80"/>
      <c r="P2503" s="80"/>
      <c r="Q2503" s="79"/>
      <c r="R2503" s="79"/>
      <c r="S2503" s="80"/>
      <c r="T2503" s="80"/>
    </row>
    <row r="2504" spans="3:20" ht="22.5" customHeight="1" x14ac:dyDescent="0.25">
      <c r="C2504" s="79"/>
      <c r="D2504" s="80"/>
      <c r="E2504" s="80"/>
      <c r="F2504" s="80"/>
      <c r="G2504" s="81"/>
      <c r="H2504" s="80"/>
      <c r="I2504" s="80"/>
      <c r="J2504" s="80"/>
      <c r="K2504" s="81"/>
      <c r="L2504" s="80"/>
      <c r="M2504" s="80"/>
      <c r="N2504" s="80"/>
      <c r="O2504" s="80"/>
      <c r="P2504" s="80"/>
      <c r="Q2504" s="79"/>
      <c r="R2504" s="79"/>
      <c r="S2504" s="80"/>
      <c r="T2504" s="80"/>
    </row>
    <row r="2505" spans="3:20" ht="22.5" customHeight="1" x14ac:dyDescent="0.25">
      <c r="C2505" s="79"/>
      <c r="D2505" s="80"/>
      <c r="E2505" s="80"/>
      <c r="F2505" s="80"/>
      <c r="G2505" s="81"/>
      <c r="H2505" s="80"/>
      <c r="I2505" s="80"/>
      <c r="J2505" s="80"/>
      <c r="K2505" s="81"/>
      <c r="L2505" s="80"/>
      <c r="M2505" s="80"/>
      <c r="N2505" s="80"/>
      <c r="O2505" s="80"/>
      <c r="P2505" s="80"/>
      <c r="Q2505" s="79"/>
      <c r="R2505" s="79"/>
      <c r="S2505" s="80"/>
      <c r="T2505" s="80"/>
    </row>
    <row r="2506" spans="3:20" ht="22.5" customHeight="1" x14ac:dyDescent="0.25">
      <c r="C2506" s="79"/>
      <c r="D2506" s="80"/>
      <c r="E2506" s="80"/>
      <c r="F2506" s="80"/>
      <c r="G2506" s="81"/>
      <c r="H2506" s="80"/>
      <c r="I2506" s="80"/>
      <c r="J2506" s="80"/>
      <c r="K2506" s="81"/>
      <c r="L2506" s="80"/>
      <c r="M2506" s="80"/>
      <c r="N2506" s="80"/>
      <c r="O2506" s="80"/>
      <c r="P2506" s="80"/>
      <c r="Q2506" s="79"/>
      <c r="R2506" s="79"/>
      <c r="S2506" s="80"/>
      <c r="T2506" s="80"/>
    </row>
    <row r="2507" spans="3:20" ht="22.5" customHeight="1" x14ac:dyDescent="0.25">
      <c r="C2507" s="79"/>
      <c r="D2507" s="80"/>
      <c r="E2507" s="80"/>
      <c r="F2507" s="80"/>
      <c r="G2507" s="81"/>
      <c r="H2507" s="80"/>
      <c r="I2507" s="80"/>
      <c r="J2507" s="80"/>
      <c r="K2507" s="81"/>
      <c r="L2507" s="80"/>
      <c r="M2507" s="80"/>
      <c r="N2507" s="80"/>
      <c r="O2507" s="80"/>
      <c r="P2507" s="80"/>
      <c r="Q2507" s="79"/>
      <c r="R2507" s="79"/>
      <c r="S2507" s="80"/>
      <c r="T2507" s="80"/>
    </row>
    <row r="2508" spans="3:20" ht="22.5" customHeight="1" x14ac:dyDescent="0.25">
      <c r="C2508" s="79"/>
      <c r="D2508" s="80"/>
      <c r="E2508" s="80"/>
      <c r="F2508" s="80"/>
      <c r="G2508" s="81"/>
      <c r="H2508" s="80"/>
      <c r="I2508" s="80"/>
      <c r="J2508" s="80"/>
      <c r="K2508" s="81"/>
      <c r="L2508" s="80"/>
      <c r="M2508" s="80"/>
      <c r="N2508" s="80"/>
      <c r="O2508" s="80"/>
      <c r="P2508" s="80"/>
      <c r="Q2508" s="79"/>
      <c r="R2508" s="79"/>
      <c r="S2508" s="80"/>
      <c r="T2508" s="80"/>
    </row>
    <row r="2509" spans="3:20" ht="22.5" customHeight="1" x14ac:dyDescent="0.25">
      <c r="C2509" s="79"/>
      <c r="D2509" s="80"/>
      <c r="E2509" s="80"/>
      <c r="F2509" s="80"/>
      <c r="G2509" s="81"/>
      <c r="H2509" s="80"/>
      <c r="I2509" s="80"/>
      <c r="J2509" s="80"/>
      <c r="K2509" s="81"/>
      <c r="L2509" s="80"/>
      <c r="M2509" s="80"/>
      <c r="N2509" s="80"/>
      <c r="O2509" s="80"/>
      <c r="P2509" s="80"/>
      <c r="Q2509" s="79"/>
      <c r="R2509" s="79"/>
      <c r="S2509" s="80"/>
      <c r="T2509" s="80"/>
    </row>
    <row r="2510" spans="3:20" ht="22.5" customHeight="1" x14ac:dyDescent="0.25">
      <c r="C2510" s="79"/>
      <c r="D2510" s="80"/>
      <c r="E2510" s="80"/>
      <c r="F2510" s="80"/>
      <c r="G2510" s="81"/>
      <c r="H2510" s="80"/>
      <c r="I2510" s="80"/>
      <c r="J2510" s="80"/>
      <c r="K2510" s="81"/>
      <c r="L2510" s="80"/>
      <c r="M2510" s="80"/>
      <c r="N2510" s="80"/>
      <c r="O2510" s="80"/>
      <c r="P2510" s="80"/>
      <c r="Q2510" s="79"/>
      <c r="R2510" s="79"/>
      <c r="S2510" s="80"/>
      <c r="T2510" s="80"/>
    </row>
    <row r="2511" spans="3:20" ht="22.5" customHeight="1" x14ac:dyDescent="0.25">
      <c r="C2511" s="79"/>
      <c r="D2511" s="80"/>
      <c r="E2511" s="80"/>
      <c r="F2511" s="80"/>
      <c r="G2511" s="81"/>
      <c r="H2511" s="80"/>
      <c r="I2511" s="80"/>
      <c r="J2511" s="80"/>
      <c r="K2511" s="81"/>
      <c r="L2511" s="80"/>
      <c r="M2511" s="80"/>
      <c r="N2511" s="80"/>
      <c r="O2511" s="80"/>
      <c r="P2511" s="80"/>
      <c r="Q2511" s="79"/>
      <c r="R2511" s="79"/>
      <c r="S2511" s="80"/>
      <c r="T2511" s="80"/>
    </row>
    <row r="2512" spans="3:20" ht="22.5" customHeight="1" x14ac:dyDescent="0.25">
      <c r="C2512" s="79"/>
      <c r="D2512" s="80"/>
      <c r="E2512" s="80"/>
      <c r="F2512" s="80"/>
      <c r="G2512" s="81"/>
      <c r="H2512" s="80"/>
      <c r="I2512" s="80"/>
      <c r="J2512" s="80"/>
      <c r="K2512" s="81"/>
      <c r="L2512" s="80"/>
      <c r="M2512" s="80"/>
      <c r="N2512" s="80"/>
      <c r="O2512" s="80"/>
      <c r="P2512" s="80"/>
      <c r="Q2512" s="79"/>
      <c r="R2512" s="79"/>
      <c r="S2512" s="80"/>
      <c r="T2512" s="80"/>
    </row>
    <row r="2513" spans="3:20" ht="22.5" customHeight="1" x14ac:dyDescent="0.25">
      <c r="C2513" s="79"/>
      <c r="D2513" s="80"/>
      <c r="E2513" s="80"/>
      <c r="F2513" s="80"/>
      <c r="G2513" s="81"/>
      <c r="H2513" s="80"/>
      <c r="I2513" s="80"/>
      <c r="J2513" s="80"/>
      <c r="K2513" s="81"/>
      <c r="L2513" s="80"/>
      <c r="M2513" s="80"/>
      <c r="N2513" s="80"/>
      <c r="O2513" s="80"/>
      <c r="P2513" s="80"/>
      <c r="Q2513" s="79"/>
      <c r="R2513" s="79"/>
      <c r="S2513" s="80"/>
      <c r="T2513" s="80"/>
    </row>
    <row r="2514" spans="3:20" ht="22.5" customHeight="1" x14ac:dyDescent="0.25">
      <c r="C2514" s="79"/>
      <c r="D2514" s="80"/>
      <c r="E2514" s="80"/>
      <c r="F2514" s="80"/>
      <c r="G2514" s="81"/>
      <c r="H2514" s="80"/>
      <c r="I2514" s="80"/>
      <c r="J2514" s="80"/>
      <c r="K2514" s="81"/>
      <c r="L2514" s="80"/>
      <c r="M2514" s="80"/>
      <c r="N2514" s="80"/>
      <c r="O2514" s="80"/>
      <c r="P2514" s="80"/>
      <c r="Q2514" s="79"/>
      <c r="R2514" s="79"/>
      <c r="S2514" s="80"/>
      <c r="T2514" s="80"/>
    </row>
    <row r="2515" spans="3:20" ht="22.5" customHeight="1" x14ac:dyDescent="0.25">
      <c r="C2515" s="79"/>
      <c r="D2515" s="80"/>
      <c r="E2515" s="80"/>
      <c r="F2515" s="80"/>
      <c r="G2515" s="81"/>
      <c r="H2515" s="80"/>
      <c r="I2515" s="80"/>
      <c r="J2515" s="80"/>
      <c r="K2515" s="81"/>
      <c r="L2515" s="80"/>
      <c r="M2515" s="80"/>
      <c r="N2515" s="80"/>
      <c r="O2515" s="80"/>
      <c r="P2515" s="80"/>
      <c r="Q2515" s="79"/>
      <c r="R2515" s="79"/>
      <c r="S2515" s="80"/>
      <c r="T2515" s="80"/>
    </row>
    <row r="2516" spans="3:20" ht="22.5" customHeight="1" x14ac:dyDescent="0.25">
      <c r="C2516" s="79"/>
      <c r="D2516" s="80"/>
      <c r="E2516" s="80"/>
      <c r="F2516" s="80"/>
      <c r="G2516" s="81"/>
      <c r="H2516" s="80"/>
      <c r="I2516" s="80"/>
      <c r="J2516" s="80"/>
      <c r="K2516" s="81"/>
      <c r="L2516" s="80"/>
      <c r="M2516" s="80"/>
      <c r="N2516" s="80"/>
      <c r="O2516" s="80"/>
      <c r="P2516" s="80"/>
      <c r="Q2516" s="79"/>
      <c r="R2516" s="79"/>
      <c r="S2516" s="80"/>
      <c r="T2516" s="80"/>
    </row>
    <row r="2517" spans="3:20" ht="22.5" customHeight="1" x14ac:dyDescent="0.25">
      <c r="C2517" s="79"/>
      <c r="D2517" s="80"/>
      <c r="E2517" s="80"/>
      <c r="F2517" s="80"/>
      <c r="G2517" s="81"/>
      <c r="H2517" s="80"/>
      <c r="I2517" s="80"/>
      <c r="J2517" s="80"/>
      <c r="K2517" s="81"/>
      <c r="L2517" s="80"/>
      <c r="M2517" s="80"/>
      <c r="N2517" s="80"/>
      <c r="O2517" s="80"/>
      <c r="P2517" s="80"/>
      <c r="Q2517" s="79"/>
      <c r="R2517" s="79"/>
      <c r="S2517" s="80"/>
      <c r="T2517" s="80"/>
    </row>
    <row r="2518" spans="3:20" ht="22.5" customHeight="1" x14ac:dyDescent="0.25">
      <c r="C2518" s="79"/>
      <c r="D2518" s="80"/>
      <c r="E2518" s="80"/>
      <c r="F2518" s="80"/>
      <c r="G2518" s="81"/>
      <c r="H2518" s="80"/>
      <c r="I2518" s="80"/>
      <c r="J2518" s="80"/>
      <c r="K2518" s="81"/>
      <c r="L2518" s="80"/>
      <c r="M2518" s="80"/>
      <c r="N2518" s="80"/>
      <c r="O2518" s="80"/>
      <c r="P2518" s="80"/>
      <c r="Q2518" s="79"/>
      <c r="R2518" s="79"/>
      <c r="S2518" s="80"/>
      <c r="T2518" s="80"/>
    </row>
    <row r="2519" spans="3:20" ht="22.5" customHeight="1" x14ac:dyDescent="0.25">
      <c r="C2519" s="79"/>
      <c r="D2519" s="80"/>
      <c r="E2519" s="80"/>
      <c r="F2519" s="80"/>
      <c r="G2519" s="81"/>
      <c r="H2519" s="80"/>
      <c r="I2519" s="80"/>
      <c r="J2519" s="80"/>
      <c r="K2519" s="81"/>
      <c r="L2519" s="80"/>
      <c r="M2519" s="80"/>
      <c r="N2519" s="80"/>
      <c r="O2519" s="80"/>
      <c r="P2519" s="80"/>
      <c r="Q2519" s="79"/>
      <c r="R2519" s="79"/>
      <c r="S2519" s="80"/>
      <c r="T2519" s="80"/>
    </row>
    <row r="2520" spans="3:20" ht="22.5" customHeight="1" x14ac:dyDescent="0.25">
      <c r="C2520" s="79"/>
      <c r="D2520" s="80"/>
      <c r="E2520" s="80"/>
      <c r="F2520" s="80"/>
      <c r="G2520" s="81"/>
      <c r="H2520" s="80"/>
      <c r="I2520" s="80"/>
      <c r="J2520" s="80"/>
      <c r="K2520" s="81"/>
      <c r="L2520" s="80"/>
      <c r="M2520" s="80"/>
      <c r="N2520" s="80"/>
      <c r="O2520" s="80"/>
      <c r="P2520" s="80"/>
      <c r="Q2520" s="79"/>
      <c r="R2520" s="79"/>
      <c r="S2520" s="80"/>
      <c r="T2520" s="80"/>
    </row>
    <row r="2521" spans="3:20" ht="22.5" customHeight="1" x14ac:dyDescent="0.25">
      <c r="C2521" s="79"/>
      <c r="D2521" s="80"/>
      <c r="E2521" s="80"/>
      <c r="F2521" s="80"/>
      <c r="G2521" s="81"/>
      <c r="H2521" s="80"/>
      <c r="I2521" s="80"/>
      <c r="J2521" s="80"/>
      <c r="K2521" s="81"/>
      <c r="L2521" s="80"/>
      <c r="M2521" s="80"/>
      <c r="N2521" s="80"/>
      <c r="O2521" s="80"/>
      <c r="P2521" s="80"/>
      <c r="Q2521" s="79"/>
      <c r="R2521" s="79"/>
      <c r="S2521" s="80"/>
      <c r="T2521" s="80"/>
    </row>
    <row r="2522" spans="3:20" ht="22.5" customHeight="1" x14ac:dyDescent="0.25">
      <c r="C2522" s="79"/>
      <c r="D2522" s="80"/>
      <c r="E2522" s="80"/>
      <c r="F2522" s="80"/>
      <c r="G2522" s="81"/>
      <c r="H2522" s="80"/>
      <c r="I2522" s="80"/>
      <c r="J2522" s="80"/>
      <c r="K2522" s="81"/>
      <c r="L2522" s="80"/>
      <c r="M2522" s="80"/>
      <c r="N2522" s="80"/>
      <c r="O2522" s="80"/>
      <c r="P2522" s="80"/>
      <c r="Q2522" s="79"/>
      <c r="R2522" s="79"/>
      <c r="S2522" s="80"/>
      <c r="T2522" s="80"/>
    </row>
    <row r="2523" spans="3:20" ht="22.5" customHeight="1" x14ac:dyDescent="0.25">
      <c r="C2523" s="79"/>
      <c r="D2523" s="80"/>
      <c r="E2523" s="80"/>
      <c r="F2523" s="80"/>
      <c r="G2523" s="81"/>
      <c r="H2523" s="80"/>
      <c r="I2523" s="80"/>
      <c r="J2523" s="80"/>
      <c r="K2523" s="81"/>
      <c r="L2523" s="80"/>
      <c r="M2523" s="80"/>
      <c r="N2523" s="80"/>
      <c r="O2523" s="80"/>
      <c r="P2523" s="80"/>
      <c r="Q2523" s="79"/>
      <c r="R2523" s="79"/>
      <c r="S2523" s="80"/>
      <c r="T2523" s="80"/>
    </row>
    <row r="2524" spans="3:20" ht="22.5" customHeight="1" x14ac:dyDescent="0.25">
      <c r="C2524" s="79"/>
      <c r="D2524" s="80"/>
      <c r="E2524" s="80"/>
      <c r="F2524" s="80"/>
      <c r="G2524" s="81"/>
      <c r="H2524" s="80"/>
      <c r="I2524" s="80"/>
      <c r="J2524" s="80"/>
      <c r="K2524" s="81"/>
      <c r="L2524" s="80"/>
      <c r="M2524" s="80"/>
      <c r="N2524" s="80"/>
      <c r="O2524" s="80"/>
      <c r="P2524" s="80"/>
      <c r="Q2524" s="79"/>
      <c r="R2524" s="79"/>
      <c r="S2524" s="80"/>
      <c r="T2524" s="80"/>
    </row>
    <row r="2525" spans="3:20" ht="22.5" customHeight="1" x14ac:dyDescent="0.25">
      <c r="C2525" s="79"/>
      <c r="D2525" s="80"/>
      <c r="E2525" s="80"/>
      <c r="F2525" s="80"/>
      <c r="G2525" s="81"/>
      <c r="H2525" s="80"/>
      <c r="I2525" s="80"/>
      <c r="J2525" s="80"/>
      <c r="K2525" s="81"/>
      <c r="L2525" s="80"/>
      <c r="M2525" s="80"/>
      <c r="N2525" s="80"/>
      <c r="O2525" s="80"/>
      <c r="P2525" s="80"/>
      <c r="Q2525" s="79"/>
      <c r="R2525" s="79"/>
      <c r="S2525" s="80"/>
      <c r="T2525" s="80"/>
    </row>
    <row r="2526" spans="3:20" ht="22.5" customHeight="1" x14ac:dyDescent="0.25">
      <c r="C2526" s="79"/>
      <c r="D2526" s="80"/>
      <c r="E2526" s="80"/>
      <c r="F2526" s="80"/>
      <c r="G2526" s="81"/>
      <c r="H2526" s="80"/>
      <c r="I2526" s="80"/>
      <c r="J2526" s="80"/>
      <c r="K2526" s="81"/>
      <c r="L2526" s="80"/>
      <c r="M2526" s="80"/>
      <c r="N2526" s="80"/>
      <c r="O2526" s="80"/>
      <c r="P2526" s="80"/>
      <c r="Q2526" s="79"/>
      <c r="R2526" s="79"/>
      <c r="S2526" s="80"/>
      <c r="T2526" s="80"/>
    </row>
    <row r="2527" spans="3:20" ht="22.5" customHeight="1" x14ac:dyDescent="0.25">
      <c r="C2527" s="79"/>
      <c r="D2527" s="80"/>
      <c r="E2527" s="80"/>
      <c r="F2527" s="80"/>
      <c r="G2527" s="81"/>
      <c r="H2527" s="80"/>
      <c r="I2527" s="80"/>
      <c r="J2527" s="80"/>
      <c r="K2527" s="81"/>
      <c r="L2527" s="80"/>
      <c r="M2527" s="80"/>
      <c r="N2527" s="80"/>
      <c r="O2527" s="80"/>
      <c r="P2527" s="80"/>
      <c r="Q2527" s="79"/>
      <c r="R2527" s="79"/>
      <c r="S2527" s="80"/>
      <c r="T2527" s="80"/>
    </row>
    <row r="2528" spans="3:20" ht="22.5" customHeight="1" x14ac:dyDescent="0.25">
      <c r="C2528" s="79"/>
      <c r="D2528" s="80"/>
      <c r="E2528" s="80"/>
      <c r="F2528" s="80"/>
      <c r="G2528" s="81"/>
      <c r="H2528" s="80"/>
      <c r="I2528" s="80"/>
      <c r="J2528" s="80"/>
      <c r="K2528" s="81"/>
      <c r="L2528" s="80"/>
      <c r="M2528" s="80"/>
      <c r="N2528" s="80"/>
      <c r="O2528" s="80"/>
      <c r="P2528" s="80"/>
      <c r="Q2528" s="79"/>
      <c r="R2528" s="79"/>
      <c r="S2528" s="80"/>
      <c r="T2528" s="80"/>
    </row>
    <row r="2529" spans="3:20" ht="22.5" customHeight="1" x14ac:dyDescent="0.25">
      <c r="C2529" s="79"/>
      <c r="D2529" s="80"/>
      <c r="E2529" s="80"/>
      <c r="F2529" s="80"/>
      <c r="G2529" s="81"/>
      <c r="H2529" s="80"/>
      <c r="I2529" s="80"/>
      <c r="J2529" s="80"/>
      <c r="K2529" s="81"/>
      <c r="L2529" s="80"/>
      <c r="M2529" s="80"/>
      <c r="N2529" s="80"/>
      <c r="O2529" s="80"/>
      <c r="P2529" s="80"/>
      <c r="Q2529" s="79"/>
      <c r="R2529" s="79"/>
      <c r="S2529" s="80"/>
      <c r="T2529" s="80"/>
    </row>
    <row r="2530" spans="3:20" ht="22.5" customHeight="1" x14ac:dyDescent="0.25">
      <c r="C2530" s="79"/>
      <c r="D2530" s="80"/>
      <c r="E2530" s="80"/>
      <c r="F2530" s="80"/>
      <c r="G2530" s="81"/>
      <c r="H2530" s="80"/>
      <c r="I2530" s="80"/>
      <c r="J2530" s="80"/>
      <c r="K2530" s="81"/>
      <c r="L2530" s="80"/>
      <c r="M2530" s="80"/>
      <c r="N2530" s="80"/>
      <c r="O2530" s="80"/>
      <c r="P2530" s="80"/>
      <c r="Q2530" s="79"/>
      <c r="R2530" s="79"/>
      <c r="S2530" s="80"/>
      <c r="T2530" s="80"/>
    </row>
    <row r="2531" spans="3:20" ht="22.5" customHeight="1" x14ac:dyDescent="0.25">
      <c r="C2531" s="79"/>
      <c r="D2531" s="80"/>
      <c r="E2531" s="80"/>
      <c r="F2531" s="80"/>
      <c r="G2531" s="81"/>
      <c r="H2531" s="80"/>
      <c r="I2531" s="80"/>
      <c r="J2531" s="80"/>
      <c r="K2531" s="81"/>
      <c r="L2531" s="80"/>
      <c r="M2531" s="80"/>
      <c r="N2531" s="80"/>
      <c r="O2531" s="80"/>
      <c r="P2531" s="80"/>
      <c r="Q2531" s="79"/>
      <c r="R2531" s="79"/>
      <c r="S2531" s="80"/>
      <c r="T2531" s="80"/>
    </row>
    <row r="2532" spans="3:20" ht="22.5" customHeight="1" x14ac:dyDescent="0.25">
      <c r="C2532" s="79"/>
      <c r="D2532" s="80"/>
      <c r="E2532" s="80"/>
      <c r="F2532" s="80"/>
      <c r="G2532" s="81"/>
      <c r="H2532" s="80"/>
      <c r="I2532" s="80"/>
      <c r="J2532" s="80"/>
      <c r="K2532" s="81"/>
      <c r="L2532" s="80"/>
      <c r="M2532" s="80"/>
      <c r="N2532" s="80"/>
      <c r="O2532" s="80"/>
      <c r="P2532" s="80"/>
      <c r="Q2532" s="79"/>
      <c r="R2532" s="79"/>
      <c r="S2532" s="80"/>
      <c r="T2532" s="80"/>
    </row>
    <row r="2533" spans="3:20" ht="22.5" customHeight="1" x14ac:dyDescent="0.25">
      <c r="C2533" s="79"/>
      <c r="D2533" s="80"/>
      <c r="E2533" s="80"/>
      <c r="F2533" s="80"/>
      <c r="G2533" s="81"/>
      <c r="H2533" s="80"/>
      <c r="I2533" s="80"/>
      <c r="J2533" s="80"/>
      <c r="K2533" s="81"/>
      <c r="L2533" s="80"/>
      <c r="M2533" s="80"/>
      <c r="N2533" s="80"/>
      <c r="O2533" s="80"/>
      <c r="P2533" s="80"/>
      <c r="Q2533" s="79"/>
      <c r="R2533" s="79"/>
      <c r="S2533" s="80"/>
      <c r="T2533" s="80"/>
    </row>
    <row r="2534" spans="3:20" ht="22.5" customHeight="1" x14ac:dyDescent="0.25">
      <c r="C2534" s="79"/>
      <c r="D2534" s="80"/>
      <c r="E2534" s="80"/>
      <c r="F2534" s="80"/>
      <c r="G2534" s="81"/>
      <c r="H2534" s="80"/>
      <c r="I2534" s="80"/>
      <c r="J2534" s="80"/>
      <c r="K2534" s="81"/>
      <c r="L2534" s="80"/>
      <c r="M2534" s="80"/>
      <c r="N2534" s="80"/>
      <c r="O2534" s="80"/>
      <c r="P2534" s="80"/>
      <c r="Q2534" s="79"/>
      <c r="R2534" s="79"/>
      <c r="S2534" s="80"/>
      <c r="T2534" s="80"/>
    </row>
    <row r="2535" spans="3:20" ht="22.5" customHeight="1" x14ac:dyDescent="0.25">
      <c r="C2535" s="79"/>
      <c r="D2535" s="80"/>
      <c r="E2535" s="80"/>
      <c r="F2535" s="80"/>
      <c r="G2535" s="81"/>
      <c r="H2535" s="80"/>
      <c r="I2535" s="80"/>
      <c r="J2535" s="80"/>
      <c r="K2535" s="81"/>
      <c r="L2535" s="80"/>
      <c r="M2535" s="80"/>
      <c r="N2535" s="80"/>
      <c r="O2535" s="80"/>
      <c r="P2535" s="80"/>
      <c r="Q2535" s="79"/>
      <c r="R2535" s="79"/>
      <c r="S2535" s="80"/>
      <c r="T2535" s="80"/>
    </row>
    <row r="2536" spans="3:20" ht="22.5" customHeight="1" x14ac:dyDescent="0.25">
      <c r="C2536" s="79"/>
      <c r="D2536" s="80"/>
      <c r="E2536" s="80"/>
      <c r="F2536" s="80"/>
      <c r="G2536" s="81"/>
      <c r="H2536" s="80"/>
      <c r="I2536" s="80"/>
      <c r="J2536" s="80"/>
      <c r="K2536" s="81"/>
      <c r="L2536" s="80"/>
      <c r="M2536" s="80"/>
      <c r="N2536" s="80"/>
      <c r="O2536" s="80"/>
      <c r="P2536" s="80"/>
      <c r="Q2536" s="79"/>
      <c r="R2536" s="79"/>
      <c r="S2536" s="80"/>
      <c r="T2536" s="80"/>
    </row>
    <row r="2537" spans="3:20" ht="22.5" customHeight="1" x14ac:dyDescent="0.25">
      <c r="C2537" s="79"/>
      <c r="D2537" s="80"/>
      <c r="E2537" s="80"/>
      <c r="F2537" s="80"/>
      <c r="G2537" s="81"/>
      <c r="H2537" s="80"/>
      <c r="I2537" s="80"/>
      <c r="J2537" s="80"/>
      <c r="K2537" s="81"/>
      <c r="L2537" s="80"/>
      <c r="M2537" s="80"/>
      <c r="N2537" s="80"/>
      <c r="O2537" s="80"/>
      <c r="P2537" s="80"/>
      <c r="Q2537" s="79"/>
      <c r="R2537" s="79"/>
      <c r="S2537" s="80"/>
      <c r="T2537" s="80"/>
    </row>
    <row r="2538" spans="3:20" ht="22.5" customHeight="1" x14ac:dyDescent="0.25">
      <c r="C2538" s="79"/>
      <c r="D2538" s="80"/>
      <c r="E2538" s="80"/>
      <c r="F2538" s="80"/>
      <c r="G2538" s="81"/>
      <c r="H2538" s="80"/>
      <c r="I2538" s="80"/>
      <c r="J2538" s="80"/>
      <c r="K2538" s="81"/>
      <c r="L2538" s="80"/>
      <c r="M2538" s="80"/>
      <c r="N2538" s="80"/>
      <c r="O2538" s="80"/>
      <c r="P2538" s="80"/>
      <c r="Q2538" s="79"/>
      <c r="R2538" s="79"/>
      <c r="S2538" s="80"/>
      <c r="T2538" s="80"/>
    </row>
    <row r="2539" spans="3:20" ht="22.5" customHeight="1" x14ac:dyDescent="0.25">
      <c r="C2539" s="79"/>
      <c r="D2539" s="80"/>
      <c r="E2539" s="80"/>
      <c r="F2539" s="80"/>
      <c r="G2539" s="81"/>
      <c r="H2539" s="80"/>
      <c r="I2539" s="80"/>
      <c r="J2539" s="80"/>
      <c r="K2539" s="81"/>
      <c r="L2539" s="80"/>
      <c r="M2539" s="80"/>
      <c r="N2539" s="80"/>
      <c r="O2539" s="80"/>
      <c r="P2539" s="80"/>
      <c r="Q2539" s="79"/>
      <c r="R2539" s="79"/>
      <c r="S2539" s="80"/>
      <c r="T2539" s="80"/>
    </row>
    <row r="2540" spans="3:20" ht="22.5" customHeight="1" x14ac:dyDescent="0.25">
      <c r="C2540" s="79"/>
      <c r="D2540" s="80"/>
      <c r="E2540" s="80"/>
      <c r="F2540" s="80"/>
      <c r="G2540" s="81"/>
      <c r="H2540" s="80"/>
      <c r="I2540" s="80"/>
      <c r="J2540" s="80"/>
      <c r="K2540" s="81"/>
      <c r="L2540" s="80"/>
      <c r="M2540" s="80"/>
      <c r="N2540" s="80"/>
      <c r="O2540" s="80"/>
      <c r="P2540" s="80"/>
      <c r="Q2540" s="79"/>
      <c r="R2540" s="79"/>
      <c r="S2540" s="80"/>
      <c r="T2540" s="80"/>
    </row>
    <row r="2541" spans="3:20" ht="22.5" customHeight="1" x14ac:dyDescent="0.25">
      <c r="C2541" s="79"/>
      <c r="D2541" s="80"/>
      <c r="E2541" s="80"/>
      <c r="F2541" s="80"/>
      <c r="G2541" s="81"/>
      <c r="H2541" s="80"/>
      <c r="I2541" s="80"/>
      <c r="J2541" s="80"/>
      <c r="K2541" s="81"/>
      <c r="L2541" s="80"/>
      <c r="M2541" s="80"/>
      <c r="N2541" s="80"/>
      <c r="O2541" s="80"/>
      <c r="P2541" s="80"/>
      <c r="Q2541" s="79"/>
      <c r="R2541" s="79"/>
      <c r="S2541" s="80"/>
      <c r="T2541" s="80"/>
    </row>
    <row r="2542" spans="3:20" ht="22.5" customHeight="1" x14ac:dyDescent="0.25">
      <c r="C2542" s="79"/>
      <c r="D2542" s="80"/>
      <c r="E2542" s="80"/>
      <c r="F2542" s="80"/>
      <c r="G2542" s="81"/>
      <c r="H2542" s="80"/>
      <c r="I2542" s="80"/>
      <c r="J2542" s="80"/>
      <c r="K2542" s="81"/>
      <c r="L2542" s="80"/>
      <c r="M2542" s="80"/>
      <c r="N2542" s="80"/>
      <c r="O2542" s="80"/>
      <c r="P2542" s="80"/>
      <c r="Q2542" s="79"/>
      <c r="R2542" s="79"/>
      <c r="S2542" s="80"/>
      <c r="T2542" s="80"/>
    </row>
    <row r="2543" spans="3:20" ht="22.5" customHeight="1" x14ac:dyDescent="0.25">
      <c r="C2543" s="79"/>
      <c r="D2543" s="80"/>
      <c r="E2543" s="80"/>
      <c r="F2543" s="80"/>
      <c r="G2543" s="81"/>
      <c r="H2543" s="80"/>
      <c r="I2543" s="80"/>
      <c r="J2543" s="80"/>
      <c r="K2543" s="81"/>
      <c r="L2543" s="80"/>
      <c r="M2543" s="80"/>
      <c r="N2543" s="80"/>
      <c r="O2543" s="80"/>
      <c r="P2543" s="80"/>
      <c r="Q2543" s="79"/>
      <c r="R2543" s="79"/>
      <c r="S2543" s="80"/>
      <c r="T2543" s="80"/>
    </row>
    <row r="2544" spans="3:20" ht="22.5" customHeight="1" x14ac:dyDescent="0.25">
      <c r="C2544" s="79"/>
      <c r="D2544" s="80"/>
      <c r="E2544" s="80"/>
      <c r="F2544" s="80"/>
      <c r="G2544" s="81"/>
      <c r="H2544" s="80"/>
      <c r="I2544" s="80"/>
      <c r="J2544" s="80"/>
      <c r="K2544" s="81"/>
      <c r="L2544" s="80"/>
      <c r="M2544" s="80"/>
      <c r="N2544" s="80"/>
      <c r="O2544" s="80"/>
      <c r="P2544" s="80"/>
      <c r="Q2544" s="79"/>
      <c r="R2544" s="79"/>
      <c r="S2544" s="80"/>
      <c r="T2544" s="80"/>
    </row>
    <row r="2545" spans="3:20" ht="22.5" customHeight="1" x14ac:dyDescent="0.25">
      <c r="C2545" s="79"/>
      <c r="D2545" s="80"/>
      <c r="E2545" s="80"/>
      <c r="F2545" s="80"/>
      <c r="G2545" s="81"/>
      <c r="H2545" s="80"/>
      <c r="I2545" s="80"/>
      <c r="J2545" s="80"/>
      <c r="K2545" s="81"/>
      <c r="L2545" s="80"/>
      <c r="M2545" s="80"/>
      <c r="N2545" s="80"/>
      <c r="O2545" s="80"/>
      <c r="P2545" s="80"/>
      <c r="Q2545" s="79"/>
      <c r="R2545" s="79"/>
      <c r="S2545" s="80"/>
      <c r="T2545" s="80"/>
    </row>
    <row r="2546" spans="3:20" ht="22.5" customHeight="1" x14ac:dyDescent="0.25">
      <c r="C2546" s="79"/>
      <c r="D2546" s="80"/>
      <c r="E2546" s="80"/>
      <c r="F2546" s="80"/>
      <c r="G2546" s="81"/>
      <c r="H2546" s="80"/>
      <c r="I2546" s="80"/>
      <c r="J2546" s="80"/>
      <c r="K2546" s="81"/>
      <c r="L2546" s="80"/>
      <c r="M2546" s="80"/>
      <c r="N2546" s="80"/>
      <c r="O2546" s="80"/>
      <c r="P2546" s="80"/>
      <c r="Q2546" s="79"/>
      <c r="R2546" s="79"/>
      <c r="S2546" s="80"/>
      <c r="T2546" s="80"/>
    </row>
    <row r="2547" spans="3:20" ht="22.5" customHeight="1" x14ac:dyDescent="0.25">
      <c r="C2547" s="79"/>
      <c r="D2547" s="80"/>
      <c r="E2547" s="80"/>
      <c r="F2547" s="80"/>
      <c r="G2547" s="81"/>
      <c r="H2547" s="80"/>
      <c r="I2547" s="80"/>
      <c r="J2547" s="80"/>
      <c r="K2547" s="81"/>
      <c r="L2547" s="80"/>
      <c r="M2547" s="80"/>
      <c r="N2547" s="80"/>
      <c r="O2547" s="80"/>
      <c r="P2547" s="80"/>
      <c r="Q2547" s="79"/>
      <c r="R2547" s="79"/>
      <c r="S2547" s="80"/>
      <c r="T2547" s="80"/>
    </row>
    <row r="2548" spans="3:20" ht="22.5" customHeight="1" x14ac:dyDescent="0.25">
      <c r="C2548" s="79"/>
      <c r="D2548" s="80"/>
      <c r="E2548" s="80"/>
      <c r="F2548" s="80"/>
      <c r="G2548" s="81"/>
      <c r="H2548" s="80"/>
      <c r="I2548" s="80"/>
      <c r="J2548" s="80"/>
      <c r="K2548" s="81"/>
      <c r="L2548" s="80"/>
      <c r="M2548" s="80"/>
      <c r="N2548" s="80"/>
      <c r="O2548" s="80"/>
      <c r="P2548" s="80"/>
      <c r="Q2548" s="79"/>
      <c r="R2548" s="79"/>
      <c r="S2548" s="80"/>
      <c r="T2548" s="80"/>
    </row>
    <row r="2549" spans="3:20" ht="22.5" customHeight="1" x14ac:dyDescent="0.25">
      <c r="C2549" s="79"/>
      <c r="D2549" s="80"/>
      <c r="E2549" s="80"/>
      <c r="F2549" s="80"/>
      <c r="G2549" s="81"/>
      <c r="H2549" s="80"/>
      <c r="I2549" s="80"/>
      <c r="J2549" s="80"/>
      <c r="K2549" s="81"/>
      <c r="L2549" s="80"/>
      <c r="M2549" s="80"/>
      <c r="N2549" s="80"/>
      <c r="O2549" s="80"/>
      <c r="P2549" s="80"/>
      <c r="Q2549" s="79"/>
      <c r="R2549" s="79"/>
      <c r="S2549" s="80"/>
      <c r="T2549" s="80"/>
    </row>
    <row r="2550" spans="3:20" ht="22.5" customHeight="1" x14ac:dyDescent="0.25">
      <c r="C2550" s="79"/>
      <c r="D2550" s="80"/>
      <c r="E2550" s="80"/>
      <c r="F2550" s="80"/>
      <c r="G2550" s="81"/>
      <c r="H2550" s="80"/>
      <c r="I2550" s="80"/>
      <c r="J2550" s="80"/>
      <c r="K2550" s="81"/>
      <c r="L2550" s="80"/>
      <c r="M2550" s="80"/>
      <c r="N2550" s="80"/>
      <c r="O2550" s="80"/>
      <c r="P2550" s="80"/>
      <c r="Q2550" s="79"/>
      <c r="R2550" s="79"/>
      <c r="S2550" s="80"/>
      <c r="T2550" s="80"/>
    </row>
    <row r="2551" spans="3:20" ht="22.5" customHeight="1" x14ac:dyDescent="0.25">
      <c r="C2551" s="79"/>
      <c r="D2551" s="80"/>
      <c r="E2551" s="80"/>
      <c r="F2551" s="80"/>
      <c r="G2551" s="81"/>
      <c r="H2551" s="80"/>
      <c r="I2551" s="80"/>
      <c r="J2551" s="80"/>
      <c r="K2551" s="81"/>
      <c r="L2551" s="80"/>
      <c r="M2551" s="80"/>
      <c r="N2551" s="80"/>
      <c r="O2551" s="80"/>
      <c r="P2551" s="80"/>
      <c r="Q2551" s="79"/>
      <c r="R2551" s="79"/>
      <c r="S2551" s="80"/>
      <c r="T2551" s="80"/>
    </row>
    <row r="2552" spans="3:20" ht="22.5" customHeight="1" x14ac:dyDescent="0.25">
      <c r="C2552" s="79"/>
      <c r="D2552" s="80"/>
      <c r="E2552" s="80"/>
      <c r="F2552" s="80"/>
      <c r="G2552" s="81"/>
      <c r="H2552" s="80"/>
      <c r="I2552" s="80"/>
      <c r="J2552" s="80"/>
      <c r="K2552" s="81"/>
      <c r="L2552" s="80"/>
      <c r="M2552" s="80"/>
      <c r="N2552" s="80"/>
      <c r="O2552" s="80"/>
      <c r="P2552" s="80"/>
      <c r="Q2552" s="79"/>
      <c r="R2552" s="79"/>
      <c r="S2552" s="80"/>
      <c r="T2552" s="80"/>
    </row>
    <row r="2553" spans="3:20" ht="22.5" customHeight="1" x14ac:dyDescent="0.25">
      <c r="C2553" s="79"/>
      <c r="D2553" s="80"/>
      <c r="E2553" s="80"/>
      <c r="F2553" s="80"/>
      <c r="G2553" s="81"/>
      <c r="H2553" s="80"/>
      <c r="I2553" s="80"/>
      <c r="J2553" s="80"/>
      <c r="K2553" s="81"/>
      <c r="L2553" s="80"/>
      <c r="M2553" s="80"/>
      <c r="N2553" s="80"/>
      <c r="O2553" s="80"/>
      <c r="P2553" s="80"/>
      <c r="Q2553" s="79"/>
      <c r="R2553" s="79"/>
      <c r="S2553" s="80"/>
      <c r="T2553" s="80"/>
    </row>
    <row r="2554" spans="3:20" ht="22.5" customHeight="1" x14ac:dyDescent="0.25">
      <c r="C2554" s="79"/>
      <c r="D2554" s="80"/>
      <c r="E2554" s="80"/>
      <c r="F2554" s="80"/>
      <c r="G2554" s="81"/>
      <c r="H2554" s="80"/>
      <c r="I2554" s="80"/>
      <c r="J2554" s="80"/>
      <c r="K2554" s="81"/>
      <c r="L2554" s="80"/>
      <c r="M2554" s="80"/>
      <c r="N2554" s="80"/>
      <c r="O2554" s="80"/>
      <c r="P2554" s="80"/>
      <c r="Q2554" s="79"/>
      <c r="R2554" s="79"/>
      <c r="S2554" s="80"/>
      <c r="T2554" s="80"/>
    </row>
    <row r="2555" spans="3:20" ht="22.5" customHeight="1" x14ac:dyDescent="0.25">
      <c r="C2555" s="79"/>
      <c r="D2555" s="80"/>
      <c r="E2555" s="80"/>
      <c r="F2555" s="80"/>
      <c r="G2555" s="81"/>
      <c r="H2555" s="80"/>
      <c r="I2555" s="80"/>
      <c r="J2555" s="80"/>
      <c r="K2555" s="81"/>
      <c r="L2555" s="80"/>
      <c r="M2555" s="80"/>
      <c r="N2555" s="80"/>
      <c r="O2555" s="80"/>
      <c r="P2555" s="80"/>
      <c r="Q2555" s="79"/>
      <c r="R2555" s="79"/>
      <c r="S2555" s="80"/>
      <c r="T2555" s="80"/>
    </row>
    <row r="2556" spans="3:20" ht="22.5" customHeight="1" x14ac:dyDescent="0.25">
      <c r="C2556" s="79"/>
      <c r="D2556" s="80"/>
      <c r="E2556" s="80"/>
      <c r="F2556" s="80"/>
      <c r="G2556" s="81"/>
      <c r="H2556" s="80"/>
      <c r="I2556" s="80"/>
      <c r="J2556" s="80"/>
      <c r="K2556" s="81"/>
      <c r="L2556" s="80"/>
      <c r="M2556" s="80"/>
      <c r="N2556" s="80"/>
      <c r="O2556" s="80"/>
      <c r="P2556" s="80"/>
      <c r="Q2556" s="79"/>
      <c r="R2556" s="79"/>
      <c r="S2556" s="80"/>
      <c r="T2556" s="80"/>
    </row>
    <row r="2557" spans="3:20" ht="22.5" customHeight="1" x14ac:dyDescent="0.25">
      <c r="C2557" s="79"/>
      <c r="D2557" s="80"/>
      <c r="E2557" s="80"/>
      <c r="F2557" s="80"/>
      <c r="G2557" s="81"/>
      <c r="H2557" s="80"/>
      <c r="I2557" s="80"/>
      <c r="J2557" s="80"/>
      <c r="K2557" s="81"/>
      <c r="L2557" s="80"/>
      <c r="M2557" s="80"/>
      <c r="N2557" s="80"/>
      <c r="O2557" s="80"/>
      <c r="P2557" s="80"/>
      <c r="Q2557" s="79"/>
      <c r="R2557" s="79"/>
      <c r="S2557" s="80"/>
      <c r="T2557" s="80"/>
    </row>
    <row r="2558" spans="3:20" ht="22.5" customHeight="1" x14ac:dyDescent="0.25">
      <c r="C2558" s="79"/>
      <c r="D2558" s="80"/>
      <c r="E2558" s="80"/>
      <c r="F2558" s="80"/>
      <c r="G2558" s="81"/>
      <c r="H2558" s="80"/>
      <c r="I2558" s="80"/>
      <c r="J2558" s="80"/>
      <c r="K2558" s="81"/>
      <c r="L2558" s="80"/>
      <c r="M2558" s="80"/>
      <c r="N2558" s="80"/>
      <c r="O2558" s="80"/>
      <c r="P2558" s="80"/>
      <c r="Q2558" s="79"/>
      <c r="R2558" s="79"/>
      <c r="S2558" s="80"/>
      <c r="T2558" s="80"/>
    </row>
    <row r="2559" spans="3:20" ht="22.5" customHeight="1" x14ac:dyDescent="0.25">
      <c r="C2559" s="79"/>
      <c r="D2559" s="80"/>
      <c r="E2559" s="80"/>
      <c r="F2559" s="80"/>
      <c r="G2559" s="81"/>
      <c r="H2559" s="80"/>
      <c r="I2559" s="80"/>
      <c r="J2559" s="80"/>
      <c r="K2559" s="81"/>
      <c r="L2559" s="80"/>
      <c r="M2559" s="80"/>
      <c r="N2559" s="80"/>
      <c r="O2559" s="80"/>
      <c r="P2559" s="80"/>
      <c r="Q2559" s="79"/>
      <c r="R2559" s="79"/>
      <c r="S2559" s="80"/>
      <c r="T2559" s="80"/>
    </row>
    <row r="2560" spans="3:20" ht="22.5" customHeight="1" x14ac:dyDescent="0.25">
      <c r="C2560" s="79"/>
      <c r="D2560" s="80"/>
      <c r="E2560" s="80"/>
      <c r="F2560" s="80"/>
      <c r="G2560" s="81"/>
      <c r="H2560" s="80"/>
      <c r="I2560" s="80"/>
      <c r="J2560" s="80"/>
      <c r="K2560" s="81"/>
      <c r="L2560" s="80"/>
      <c r="M2560" s="80"/>
      <c r="N2560" s="80"/>
      <c r="O2560" s="80"/>
      <c r="P2560" s="80"/>
      <c r="Q2560" s="79"/>
      <c r="R2560" s="79"/>
      <c r="S2560" s="80"/>
      <c r="T2560" s="80"/>
    </row>
    <row r="2561" spans="3:20" ht="22.5" customHeight="1" x14ac:dyDescent="0.25">
      <c r="C2561" s="79"/>
      <c r="D2561" s="80"/>
      <c r="E2561" s="80"/>
      <c r="F2561" s="80"/>
      <c r="G2561" s="81"/>
      <c r="H2561" s="80"/>
      <c r="I2561" s="80"/>
      <c r="J2561" s="80"/>
      <c r="K2561" s="81"/>
      <c r="L2561" s="80"/>
      <c r="M2561" s="80"/>
      <c r="N2561" s="80"/>
      <c r="O2561" s="80"/>
      <c r="P2561" s="80"/>
      <c r="Q2561" s="79"/>
      <c r="R2561" s="79"/>
      <c r="S2561" s="80"/>
      <c r="T2561" s="80"/>
    </row>
    <row r="2562" spans="3:20" ht="22.5" customHeight="1" x14ac:dyDescent="0.25">
      <c r="C2562" s="79"/>
      <c r="D2562" s="80"/>
      <c r="E2562" s="80"/>
      <c r="F2562" s="80"/>
      <c r="G2562" s="81"/>
      <c r="H2562" s="80"/>
      <c r="I2562" s="80"/>
      <c r="J2562" s="80"/>
      <c r="K2562" s="81"/>
      <c r="L2562" s="80"/>
      <c r="M2562" s="80"/>
      <c r="N2562" s="80"/>
      <c r="O2562" s="80"/>
      <c r="P2562" s="80"/>
      <c r="Q2562" s="79"/>
      <c r="R2562" s="79"/>
      <c r="S2562" s="80"/>
      <c r="T2562" s="80"/>
    </row>
    <row r="2563" spans="3:20" ht="22.5" customHeight="1" x14ac:dyDescent="0.25">
      <c r="C2563" s="79"/>
      <c r="D2563" s="80"/>
      <c r="E2563" s="80"/>
      <c r="F2563" s="80"/>
      <c r="G2563" s="81"/>
      <c r="H2563" s="80"/>
      <c r="I2563" s="80"/>
      <c r="J2563" s="80"/>
      <c r="K2563" s="81"/>
      <c r="L2563" s="80"/>
      <c r="M2563" s="80"/>
      <c r="N2563" s="80"/>
      <c r="O2563" s="80"/>
      <c r="P2563" s="80"/>
      <c r="Q2563" s="79"/>
      <c r="R2563" s="79"/>
      <c r="S2563" s="80"/>
      <c r="T2563" s="80"/>
    </row>
    <row r="2564" spans="3:20" ht="22.5" customHeight="1" x14ac:dyDescent="0.25">
      <c r="C2564" s="79"/>
      <c r="D2564" s="80"/>
      <c r="E2564" s="80"/>
      <c r="F2564" s="80"/>
      <c r="G2564" s="81"/>
      <c r="H2564" s="80"/>
      <c r="I2564" s="80"/>
      <c r="J2564" s="80"/>
      <c r="K2564" s="81"/>
      <c r="L2564" s="80"/>
      <c r="M2564" s="80"/>
      <c r="N2564" s="80"/>
      <c r="O2564" s="80"/>
      <c r="P2564" s="80"/>
      <c r="Q2564" s="79"/>
      <c r="R2564" s="79"/>
      <c r="S2564" s="80"/>
      <c r="T2564" s="80"/>
    </row>
    <row r="2565" spans="3:20" ht="22.5" customHeight="1" x14ac:dyDescent="0.25">
      <c r="C2565" s="79"/>
      <c r="D2565" s="80"/>
      <c r="E2565" s="80"/>
      <c r="F2565" s="80"/>
      <c r="G2565" s="81"/>
      <c r="H2565" s="80"/>
      <c r="I2565" s="80"/>
      <c r="J2565" s="80"/>
      <c r="K2565" s="81"/>
      <c r="L2565" s="80"/>
      <c r="M2565" s="80"/>
      <c r="N2565" s="80"/>
      <c r="O2565" s="80"/>
      <c r="P2565" s="80"/>
      <c r="Q2565" s="79"/>
      <c r="R2565" s="79"/>
      <c r="S2565" s="80"/>
      <c r="T2565" s="80"/>
    </row>
    <row r="2566" spans="3:20" ht="22.5" customHeight="1" x14ac:dyDescent="0.25">
      <c r="C2566" s="79"/>
      <c r="D2566" s="80"/>
      <c r="E2566" s="80"/>
      <c r="F2566" s="80"/>
      <c r="G2566" s="81"/>
      <c r="H2566" s="80"/>
      <c r="I2566" s="80"/>
      <c r="J2566" s="80"/>
      <c r="K2566" s="81"/>
      <c r="L2566" s="80"/>
      <c r="M2566" s="80"/>
      <c r="N2566" s="80"/>
      <c r="O2566" s="80"/>
      <c r="P2566" s="80"/>
      <c r="Q2566" s="79"/>
      <c r="R2566" s="79"/>
      <c r="S2566" s="80"/>
      <c r="T2566" s="80"/>
    </row>
    <row r="2567" spans="3:20" ht="22.5" customHeight="1" x14ac:dyDescent="0.25">
      <c r="C2567" s="79"/>
      <c r="D2567" s="80"/>
      <c r="E2567" s="80"/>
      <c r="F2567" s="80"/>
      <c r="G2567" s="81"/>
      <c r="H2567" s="80"/>
      <c r="I2567" s="80"/>
      <c r="J2567" s="80"/>
      <c r="K2567" s="81"/>
      <c r="L2567" s="80"/>
      <c r="M2567" s="80"/>
      <c r="N2567" s="80"/>
      <c r="O2567" s="80"/>
      <c r="P2567" s="80"/>
      <c r="Q2567" s="79"/>
      <c r="R2567" s="79"/>
      <c r="S2567" s="80"/>
      <c r="T2567" s="80"/>
    </row>
    <row r="2568" spans="3:20" ht="22.5" customHeight="1" x14ac:dyDescent="0.25">
      <c r="C2568" s="79"/>
      <c r="D2568" s="80"/>
      <c r="E2568" s="80"/>
      <c r="F2568" s="80"/>
      <c r="G2568" s="81"/>
      <c r="H2568" s="80"/>
      <c r="I2568" s="80"/>
      <c r="J2568" s="80"/>
      <c r="K2568" s="81"/>
      <c r="L2568" s="80"/>
      <c r="M2568" s="80"/>
      <c r="N2568" s="80"/>
      <c r="O2568" s="80"/>
      <c r="P2568" s="80"/>
      <c r="Q2568" s="79"/>
      <c r="R2568" s="79"/>
      <c r="S2568" s="80"/>
      <c r="T2568" s="80"/>
    </row>
    <row r="2569" spans="3:20" ht="22.5" customHeight="1" x14ac:dyDescent="0.25">
      <c r="C2569" s="79"/>
      <c r="D2569" s="80"/>
      <c r="E2569" s="80"/>
      <c r="F2569" s="80"/>
      <c r="G2569" s="81"/>
      <c r="H2569" s="80"/>
      <c r="I2569" s="80"/>
      <c r="J2569" s="80"/>
      <c r="K2569" s="81"/>
      <c r="L2569" s="80"/>
      <c r="M2569" s="80"/>
      <c r="N2569" s="80"/>
      <c r="O2569" s="80"/>
      <c r="P2569" s="80"/>
      <c r="Q2569" s="79"/>
      <c r="R2569" s="79"/>
      <c r="S2569" s="80"/>
      <c r="T2569" s="80"/>
    </row>
    <row r="2570" spans="3:20" ht="22.5" customHeight="1" x14ac:dyDescent="0.25">
      <c r="C2570" s="79"/>
      <c r="D2570" s="80"/>
      <c r="E2570" s="80"/>
      <c r="F2570" s="80"/>
      <c r="G2570" s="81"/>
      <c r="H2570" s="80"/>
      <c r="I2570" s="80"/>
      <c r="J2570" s="80"/>
      <c r="K2570" s="81"/>
      <c r="L2570" s="80"/>
      <c r="M2570" s="80"/>
      <c r="N2570" s="80"/>
      <c r="O2570" s="80"/>
      <c r="P2570" s="80"/>
      <c r="Q2570" s="79"/>
      <c r="R2570" s="79"/>
      <c r="S2570" s="80"/>
      <c r="T2570" s="80"/>
    </row>
    <row r="2571" spans="3:20" ht="22.5" customHeight="1" x14ac:dyDescent="0.25">
      <c r="C2571" s="79"/>
      <c r="D2571" s="80"/>
      <c r="E2571" s="80"/>
      <c r="F2571" s="80"/>
      <c r="G2571" s="81"/>
      <c r="H2571" s="80"/>
      <c r="I2571" s="80"/>
      <c r="J2571" s="80"/>
      <c r="K2571" s="81"/>
      <c r="L2571" s="80"/>
      <c r="M2571" s="80"/>
      <c r="N2571" s="80"/>
      <c r="O2571" s="80"/>
      <c r="P2571" s="80"/>
      <c r="Q2571" s="79"/>
      <c r="R2571" s="79"/>
      <c r="S2571" s="80"/>
      <c r="T2571" s="80"/>
    </row>
    <row r="2572" spans="3:20" ht="22.5" customHeight="1" x14ac:dyDescent="0.25">
      <c r="C2572" s="79"/>
      <c r="D2572" s="80"/>
      <c r="E2572" s="80"/>
      <c r="F2572" s="80"/>
      <c r="G2572" s="81"/>
      <c r="H2572" s="80"/>
      <c r="I2572" s="80"/>
      <c r="J2572" s="80"/>
      <c r="K2572" s="81"/>
      <c r="L2572" s="80"/>
      <c r="M2572" s="80"/>
      <c r="N2572" s="80"/>
      <c r="O2572" s="80"/>
      <c r="P2572" s="80"/>
      <c r="Q2572" s="79"/>
      <c r="R2572" s="79"/>
      <c r="S2572" s="80"/>
      <c r="T2572" s="80"/>
    </row>
    <row r="2573" spans="3:20" ht="22.5" customHeight="1" x14ac:dyDescent="0.25">
      <c r="C2573" s="79"/>
      <c r="D2573" s="80"/>
      <c r="E2573" s="80"/>
      <c r="F2573" s="80"/>
      <c r="G2573" s="81"/>
      <c r="H2573" s="80"/>
      <c r="I2573" s="80"/>
      <c r="J2573" s="80"/>
      <c r="K2573" s="81"/>
      <c r="L2573" s="80"/>
      <c r="M2573" s="80"/>
      <c r="N2573" s="80"/>
      <c r="O2573" s="80"/>
      <c r="P2573" s="80"/>
      <c r="Q2573" s="79"/>
      <c r="R2573" s="79"/>
      <c r="S2573" s="80"/>
      <c r="T2573" s="80"/>
    </row>
    <row r="2574" spans="3:20" ht="22.5" customHeight="1" x14ac:dyDescent="0.25">
      <c r="C2574" s="79"/>
      <c r="D2574" s="80"/>
      <c r="E2574" s="80"/>
      <c r="F2574" s="80"/>
      <c r="G2574" s="81"/>
      <c r="H2574" s="80"/>
      <c r="I2574" s="80"/>
      <c r="J2574" s="80"/>
      <c r="K2574" s="81"/>
      <c r="L2574" s="80"/>
      <c r="M2574" s="80"/>
      <c r="N2574" s="80"/>
      <c r="O2574" s="80"/>
      <c r="P2574" s="80"/>
      <c r="Q2574" s="79"/>
      <c r="R2574" s="79"/>
      <c r="S2574" s="80"/>
      <c r="T2574" s="80"/>
    </row>
    <row r="2575" spans="3:20" ht="22.5" customHeight="1" x14ac:dyDescent="0.25">
      <c r="C2575" s="79"/>
      <c r="D2575" s="80"/>
      <c r="E2575" s="80"/>
      <c r="F2575" s="80"/>
      <c r="G2575" s="81"/>
      <c r="H2575" s="80"/>
      <c r="I2575" s="80"/>
      <c r="J2575" s="80"/>
      <c r="K2575" s="81"/>
      <c r="L2575" s="80"/>
      <c r="M2575" s="80"/>
      <c r="N2575" s="80"/>
      <c r="O2575" s="80"/>
      <c r="P2575" s="80"/>
      <c r="Q2575" s="79"/>
      <c r="R2575" s="79"/>
      <c r="S2575" s="80"/>
      <c r="T2575" s="80"/>
    </row>
    <row r="2576" spans="3:20" ht="22.5" customHeight="1" x14ac:dyDescent="0.25">
      <c r="C2576" s="79"/>
      <c r="D2576" s="80"/>
      <c r="E2576" s="80"/>
      <c r="F2576" s="80"/>
      <c r="G2576" s="81"/>
      <c r="H2576" s="80"/>
      <c r="I2576" s="80"/>
      <c r="J2576" s="80"/>
      <c r="K2576" s="81"/>
      <c r="L2576" s="80"/>
      <c r="M2576" s="80"/>
      <c r="N2576" s="80"/>
      <c r="O2576" s="80"/>
      <c r="P2576" s="80"/>
      <c r="Q2576" s="79"/>
      <c r="R2576" s="79"/>
      <c r="S2576" s="80"/>
      <c r="T2576" s="80"/>
    </row>
    <row r="2577" spans="3:20" ht="22.5" customHeight="1" x14ac:dyDescent="0.25">
      <c r="C2577" s="79"/>
      <c r="D2577" s="80"/>
      <c r="E2577" s="80"/>
      <c r="F2577" s="80"/>
      <c r="G2577" s="81"/>
      <c r="H2577" s="80"/>
      <c r="I2577" s="80"/>
      <c r="J2577" s="80"/>
      <c r="K2577" s="81"/>
      <c r="L2577" s="80"/>
      <c r="M2577" s="80"/>
      <c r="N2577" s="80"/>
      <c r="O2577" s="80"/>
      <c r="P2577" s="80"/>
      <c r="Q2577" s="79"/>
      <c r="R2577" s="79"/>
      <c r="S2577" s="80"/>
      <c r="T2577" s="80"/>
    </row>
    <row r="2578" spans="3:20" ht="22.5" customHeight="1" x14ac:dyDescent="0.25">
      <c r="C2578" s="79"/>
      <c r="D2578" s="80"/>
      <c r="E2578" s="80"/>
      <c r="F2578" s="80"/>
      <c r="G2578" s="81"/>
      <c r="H2578" s="80"/>
      <c r="I2578" s="80"/>
      <c r="J2578" s="80"/>
      <c r="K2578" s="81"/>
      <c r="L2578" s="80"/>
      <c r="M2578" s="80"/>
      <c r="N2578" s="80"/>
      <c r="O2578" s="80"/>
      <c r="P2578" s="80"/>
      <c r="Q2578" s="79"/>
      <c r="R2578" s="79"/>
      <c r="S2578" s="80"/>
      <c r="T2578" s="80"/>
    </row>
    <row r="2579" spans="3:20" ht="22.5" customHeight="1" x14ac:dyDescent="0.25">
      <c r="C2579" s="79"/>
      <c r="D2579" s="80"/>
      <c r="E2579" s="80"/>
      <c r="F2579" s="80"/>
      <c r="G2579" s="81"/>
      <c r="H2579" s="80"/>
      <c r="I2579" s="80"/>
      <c r="J2579" s="80"/>
      <c r="K2579" s="81"/>
      <c r="L2579" s="80"/>
      <c r="M2579" s="80"/>
      <c r="N2579" s="80"/>
      <c r="O2579" s="80"/>
      <c r="P2579" s="80"/>
      <c r="Q2579" s="79"/>
      <c r="R2579" s="79"/>
      <c r="S2579" s="80"/>
      <c r="T2579" s="80"/>
    </row>
    <row r="2580" spans="3:20" ht="22.5" customHeight="1" x14ac:dyDescent="0.25">
      <c r="C2580" s="79"/>
      <c r="D2580" s="80"/>
      <c r="E2580" s="80"/>
      <c r="F2580" s="80"/>
      <c r="G2580" s="81"/>
      <c r="H2580" s="80"/>
      <c r="I2580" s="80"/>
      <c r="J2580" s="80"/>
      <c r="K2580" s="81"/>
      <c r="L2580" s="80"/>
      <c r="M2580" s="80"/>
      <c r="N2580" s="80"/>
      <c r="O2580" s="80"/>
      <c r="P2580" s="80"/>
      <c r="Q2580" s="79"/>
      <c r="R2580" s="79"/>
      <c r="S2580" s="80"/>
      <c r="T2580" s="80"/>
    </row>
    <row r="2581" spans="3:20" ht="22.5" customHeight="1" x14ac:dyDescent="0.25">
      <c r="C2581" s="79"/>
      <c r="D2581" s="80"/>
      <c r="E2581" s="80"/>
      <c r="F2581" s="80"/>
      <c r="G2581" s="81"/>
      <c r="H2581" s="80"/>
      <c r="I2581" s="80"/>
      <c r="J2581" s="80"/>
      <c r="K2581" s="81"/>
      <c r="L2581" s="80"/>
      <c r="M2581" s="80"/>
      <c r="N2581" s="80"/>
      <c r="O2581" s="80"/>
      <c r="P2581" s="80"/>
      <c r="Q2581" s="79"/>
      <c r="R2581" s="79"/>
      <c r="S2581" s="80"/>
      <c r="T2581" s="80"/>
    </row>
    <row r="2582" spans="3:20" ht="22.5" customHeight="1" x14ac:dyDescent="0.25">
      <c r="C2582" s="79"/>
      <c r="D2582" s="80"/>
      <c r="E2582" s="80"/>
      <c r="F2582" s="80"/>
      <c r="G2582" s="81"/>
      <c r="H2582" s="80"/>
      <c r="I2582" s="80"/>
      <c r="J2582" s="80"/>
      <c r="K2582" s="81"/>
      <c r="L2582" s="80"/>
      <c r="M2582" s="80"/>
      <c r="N2582" s="80"/>
      <c r="O2582" s="80"/>
      <c r="P2582" s="80"/>
      <c r="Q2582" s="79"/>
      <c r="R2582" s="79"/>
      <c r="S2582" s="80"/>
      <c r="T2582" s="80"/>
    </row>
    <row r="2583" spans="3:20" ht="22.5" customHeight="1" x14ac:dyDescent="0.25">
      <c r="C2583" s="79"/>
      <c r="D2583" s="80"/>
      <c r="E2583" s="80"/>
      <c r="F2583" s="80"/>
      <c r="G2583" s="81"/>
      <c r="H2583" s="80"/>
      <c r="I2583" s="80"/>
      <c r="J2583" s="80"/>
      <c r="K2583" s="81"/>
      <c r="L2583" s="80"/>
      <c r="M2583" s="80"/>
      <c r="N2583" s="80"/>
      <c r="O2583" s="80"/>
      <c r="P2583" s="80"/>
      <c r="Q2583" s="79"/>
      <c r="R2583" s="79"/>
      <c r="S2583" s="80"/>
      <c r="T2583" s="80"/>
    </row>
    <row r="2584" spans="3:20" ht="22.5" customHeight="1" x14ac:dyDescent="0.25">
      <c r="C2584" s="79"/>
      <c r="D2584" s="80"/>
      <c r="E2584" s="80"/>
      <c r="F2584" s="80"/>
      <c r="G2584" s="81"/>
      <c r="H2584" s="80"/>
      <c r="I2584" s="80"/>
      <c r="J2584" s="80"/>
      <c r="K2584" s="81"/>
      <c r="L2584" s="80"/>
      <c r="M2584" s="80"/>
      <c r="N2584" s="80"/>
      <c r="O2584" s="80"/>
      <c r="P2584" s="80"/>
      <c r="Q2584" s="79"/>
      <c r="R2584" s="79"/>
      <c r="S2584" s="80"/>
      <c r="T2584" s="80"/>
    </row>
    <row r="2585" spans="3:20" ht="22.5" customHeight="1" x14ac:dyDescent="0.25">
      <c r="C2585" s="79"/>
      <c r="D2585" s="80"/>
      <c r="E2585" s="80"/>
      <c r="F2585" s="80"/>
      <c r="G2585" s="81"/>
      <c r="H2585" s="80"/>
      <c r="I2585" s="80"/>
      <c r="J2585" s="80"/>
      <c r="K2585" s="81"/>
      <c r="L2585" s="80"/>
      <c r="M2585" s="80"/>
      <c r="N2585" s="80"/>
      <c r="O2585" s="80"/>
      <c r="P2585" s="80"/>
      <c r="Q2585" s="79"/>
      <c r="R2585" s="79"/>
      <c r="S2585" s="80"/>
      <c r="T2585" s="80"/>
    </row>
    <row r="2586" spans="3:20" ht="22.5" customHeight="1" x14ac:dyDescent="0.25">
      <c r="C2586" s="79"/>
      <c r="D2586" s="80"/>
      <c r="E2586" s="80"/>
      <c r="F2586" s="80"/>
      <c r="G2586" s="81"/>
      <c r="H2586" s="80"/>
      <c r="I2586" s="80"/>
      <c r="J2586" s="80"/>
      <c r="K2586" s="81"/>
      <c r="L2586" s="80"/>
      <c r="M2586" s="80"/>
      <c r="N2586" s="80"/>
      <c r="O2586" s="80"/>
      <c r="P2586" s="80"/>
      <c r="Q2586" s="79"/>
      <c r="R2586" s="79"/>
      <c r="S2586" s="80"/>
      <c r="T2586" s="80"/>
    </row>
    <row r="2587" spans="3:20" ht="22.5" customHeight="1" x14ac:dyDescent="0.25">
      <c r="C2587" s="79"/>
      <c r="D2587" s="80"/>
      <c r="E2587" s="80"/>
      <c r="F2587" s="80"/>
      <c r="G2587" s="81"/>
      <c r="H2587" s="80"/>
      <c r="I2587" s="80"/>
      <c r="J2587" s="80"/>
      <c r="K2587" s="81"/>
      <c r="L2587" s="80"/>
      <c r="M2587" s="80"/>
      <c r="N2587" s="80"/>
      <c r="O2587" s="80"/>
      <c r="P2587" s="80"/>
      <c r="Q2587" s="79"/>
      <c r="R2587" s="79"/>
      <c r="S2587" s="80"/>
      <c r="T2587" s="80"/>
    </row>
    <row r="2588" spans="3:20" ht="22.5" customHeight="1" x14ac:dyDescent="0.25">
      <c r="C2588" s="79"/>
      <c r="D2588" s="80"/>
      <c r="E2588" s="80"/>
      <c r="F2588" s="80"/>
      <c r="G2588" s="81"/>
      <c r="H2588" s="80"/>
      <c r="I2588" s="80"/>
      <c r="J2588" s="80"/>
      <c r="K2588" s="81"/>
      <c r="L2588" s="80"/>
      <c r="M2588" s="80"/>
      <c r="N2588" s="80"/>
      <c r="O2588" s="80"/>
      <c r="P2588" s="80"/>
      <c r="Q2588" s="79"/>
      <c r="R2588" s="79"/>
      <c r="S2588" s="80"/>
      <c r="T2588" s="80"/>
    </row>
    <row r="2589" spans="3:20" ht="22.5" customHeight="1" x14ac:dyDescent="0.25">
      <c r="C2589" s="79"/>
      <c r="D2589" s="80"/>
      <c r="E2589" s="80"/>
      <c r="F2589" s="80"/>
      <c r="G2589" s="81"/>
      <c r="H2589" s="80"/>
      <c r="I2589" s="80"/>
      <c r="J2589" s="80"/>
      <c r="K2589" s="81"/>
      <c r="L2589" s="80"/>
      <c r="M2589" s="80"/>
      <c r="N2589" s="80"/>
      <c r="O2589" s="80"/>
      <c r="P2589" s="80"/>
      <c r="Q2589" s="79"/>
      <c r="R2589" s="79"/>
      <c r="S2589" s="80"/>
      <c r="T2589" s="80"/>
    </row>
    <row r="2590" spans="3:20" ht="22.5" customHeight="1" x14ac:dyDescent="0.25">
      <c r="C2590" s="79"/>
      <c r="D2590" s="80"/>
      <c r="E2590" s="80"/>
      <c r="F2590" s="80"/>
      <c r="G2590" s="81"/>
      <c r="H2590" s="80"/>
      <c r="I2590" s="80"/>
      <c r="J2590" s="80"/>
      <c r="K2590" s="81"/>
      <c r="L2590" s="80"/>
      <c r="M2590" s="80"/>
      <c r="N2590" s="80"/>
      <c r="O2590" s="80"/>
      <c r="P2590" s="80"/>
      <c r="Q2590" s="79"/>
      <c r="R2590" s="79"/>
      <c r="S2590" s="80"/>
      <c r="T2590" s="80"/>
    </row>
    <row r="2591" spans="3:20" ht="22.5" customHeight="1" x14ac:dyDescent="0.25">
      <c r="C2591" s="79"/>
      <c r="D2591" s="80"/>
      <c r="E2591" s="80"/>
      <c r="F2591" s="80"/>
      <c r="G2591" s="81"/>
      <c r="H2591" s="80"/>
      <c r="I2591" s="80"/>
      <c r="J2591" s="80"/>
      <c r="K2591" s="81"/>
      <c r="L2591" s="80"/>
      <c r="M2591" s="80"/>
      <c r="N2591" s="80"/>
      <c r="O2591" s="80"/>
      <c r="P2591" s="80"/>
      <c r="Q2591" s="79"/>
      <c r="R2591" s="79"/>
      <c r="S2591" s="80"/>
      <c r="T2591" s="80"/>
    </row>
    <row r="2592" spans="3:20" ht="22.5" customHeight="1" x14ac:dyDescent="0.25">
      <c r="C2592" s="79"/>
      <c r="D2592" s="80"/>
      <c r="E2592" s="80"/>
      <c r="F2592" s="80"/>
      <c r="G2592" s="81"/>
      <c r="H2592" s="80"/>
      <c r="I2592" s="80"/>
      <c r="J2592" s="80"/>
      <c r="K2592" s="81"/>
      <c r="L2592" s="80"/>
      <c r="M2592" s="80"/>
      <c r="N2592" s="80"/>
      <c r="O2592" s="80"/>
      <c r="P2592" s="80"/>
      <c r="Q2592" s="79"/>
      <c r="R2592" s="79"/>
      <c r="S2592" s="80"/>
      <c r="T2592" s="80"/>
    </row>
    <row r="2593" spans="3:20" ht="22.5" customHeight="1" x14ac:dyDescent="0.25">
      <c r="C2593" s="79"/>
      <c r="D2593" s="80"/>
      <c r="E2593" s="80"/>
      <c r="F2593" s="80"/>
      <c r="G2593" s="81"/>
      <c r="H2593" s="80"/>
      <c r="I2593" s="80"/>
      <c r="J2593" s="80"/>
      <c r="K2593" s="81"/>
      <c r="L2593" s="80"/>
      <c r="M2593" s="80"/>
      <c r="N2593" s="80"/>
      <c r="O2593" s="80"/>
      <c r="P2593" s="80"/>
      <c r="Q2593" s="79"/>
      <c r="R2593" s="79"/>
      <c r="S2593" s="80"/>
      <c r="T2593" s="80"/>
    </row>
    <row r="2594" spans="3:20" ht="22.5" customHeight="1" x14ac:dyDescent="0.25">
      <c r="C2594" s="79"/>
      <c r="D2594" s="80"/>
      <c r="E2594" s="80"/>
      <c r="F2594" s="80"/>
      <c r="G2594" s="81"/>
      <c r="H2594" s="80"/>
      <c r="I2594" s="80"/>
      <c r="J2594" s="80"/>
      <c r="K2594" s="81"/>
      <c r="L2594" s="80"/>
      <c r="M2594" s="80"/>
      <c r="N2594" s="80"/>
      <c r="O2594" s="80"/>
      <c r="P2594" s="80"/>
      <c r="Q2594" s="79"/>
      <c r="R2594" s="79"/>
      <c r="S2594" s="80"/>
      <c r="T2594" s="80"/>
    </row>
    <row r="2595" spans="3:20" ht="22.5" customHeight="1" x14ac:dyDescent="0.25">
      <c r="C2595" s="79"/>
      <c r="D2595" s="80"/>
      <c r="E2595" s="80"/>
      <c r="F2595" s="80"/>
      <c r="G2595" s="81"/>
      <c r="H2595" s="80"/>
      <c r="I2595" s="80"/>
      <c r="J2595" s="80"/>
      <c r="K2595" s="81"/>
      <c r="L2595" s="80"/>
      <c r="M2595" s="80"/>
      <c r="N2595" s="80"/>
      <c r="O2595" s="80"/>
      <c r="P2595" s="80"/>
      <c r="Q2595" s="79"/>
      <c r="R2595" s="79"/>
      <c r="S2595" s="80"/>
      <c r="T2595" s="80"/>
    </row>
    <row r="2596" spans="3:20" ht="22.5" customHeight="1" x14ac:dyDescent="0.25">
      <c r="C2596" s="79"/>
      <c r="D2596" s="80"/>
      <c r="E2596" s="80"/>
      <c r="F2596" s="80"/>
      <c r="G2596" s="81"/>
      <c r="H2596" s="80"/>
      <c r="I2596" s="80"/>
      <c r="J2596" s="80"/>
      <c r="K2596" s="81"/>
      <c r="L2596" s="80"/>
      <c r="M2596" s="80"/>
      <c r="N2596" s="80"/>
      <c r="O2596" s="80"/>
      <c r="P2596" s="80"/>
      <c r="Q2596" s="79"/>
      <c r="R2596" s="79"/>
      <c r="S2596" s="80"/>
      <c r="T2596" s="80"/>
    </row>
    <row r="2597" spans="3:20" ht="22.5" customHeight="1" x14ac:dyDescent="0.25">
      <c r="C2597" s="79"/>
      <c r="D2597" s="80"/>
      <c r="E2597" s="80"/>
      <c r="F2597" s="80"/>
      <c r="G2597" s="81"/>
      <c r="H2597" s="80"/>
      <c r="I2597" s="80"/>
      <c r="J2597" s="80"/>
      <c r="K2597" s="81"/>
      <c r="L2597" s="80"/>
      <c r="M2597" s="80"/>
      <c r="N2597" s="80"/>
      <c r="O2597" s="80"/>
      <c r="P2597" s="80"/>
      <c r="Q2597" s="79"/>
      <c r="R2597" s="79"/>
      <c r="S2597" s="80"/>
      <c r="T2597" s="80"/>
    </row>
    <row r="2598" spans="3:20" ht="22.5" customHeight="1" x14ac:dyDescent="0.25">
      <c r="C2598" s="79"/>
      <c r="D2598" s="80"/>
      <c r="E2598" s="80"/>
      <c r="F2598" s="80"/>
      <c r="G2598" s="81"/>
      <c r="H2598" s="80"/>
      <c r="I2598" s="80"/>
      <c r="J2598" s="80"/>
      <c r="K2598" s="81"/>
      <c r="L2598" s="80"/>
      <c r="M2598" s="80"/>
      <c r="N2598" s="80"/>
      <c r="O2598" s="80"/>
      <c r="P2598" s="80"/>
      <c r="Q2598" s="79"/>
      <c r="R2598" s="79"/>
      <c r="S2598" s="80"/>
      <c r="T2598" s="80"/>
    </row>
    <row r="2599" spans="3:20" ht="22.5" customHeight="1" x14ac:dyDescent="0.25">
      <c r="C2599" s="79"/>
      <c r="D2599" s="80"/>
      <c r="E2599" s="80"/>
      <c r="F2599" s="80"/>
      <c r="G2599" s="81"/>
      <c r="H2599" s="80"/>
      <c r="I2599" s="80"/>
      <c r="J2599" s="80"/>
      <c r="K2599" s="81"/>
      <c r="L2599" s="80"/>
      <c r="M2599" s="80"/>
      <c r="N2599" s="80"/>
      <c r="O2599" s="80"/>
      <c r="P2599" s="80"/>
      <c r="Q2599" s="79"/>
      <c r="R2599" s="79"/>
      <c r="S2599" s="80"/>
      <c r="T2599" s="80"/>
    </row>
    <row r="2600" spans="3:20" ht="22.5" customHeight="1" x14ac:dyDescent="0.25">
      <c r="C2600" s="79"/>
      <c r="D2600" s="80"/>
      <c r="E2600" s="80"/>
      <c r="F2600" s="80"/>
      <c r="G2600" s="81"/>
      <c r="H2600" s="80"/>
      <c r="I2600" s="80"/>
      <c r="J2600" s="80"/>
      <c r="K2600" s="81"/>
      <c r="L2600" s="80"/>
      <c r="M2600" s="80"/>
      <c r="N2600" s="80"/>
      <c r="O2600" s="80"/>
      <c r="P2600" s="80"/>
      <c r="Q2600" s="79"/>
      <c r="R2600" s="79"/>
      <c r="S2600" s="80"/>
      <c r="T2600" s="80"/>
    </row>
    <row r="2601" spans="3:20" ht="22.5" customHeight="1" x14ac:dyDescent="0.25">
      <c r="C2601" s="79"/>
      <c r="D2601" s="80"/>
      <c r="E2601" s="80"/>
      <c r="F2601" s="80"/>
      <c r="G2601" s="81"/>
      <c r="H2601" s="80"/>
      <c r="I2601" s="80"/>
      <c r="J2601" s="80"/>
      <c r="K2601" s="81"/>
      <c r="L2601" s="80"/>
      <c r="M2601" s="80"/>
      <c r="N2601" s="80"/>
      <c r="O2601" s="80"/>
      <c r="P2601" s="80"/>
      <c r="Q2601" s="79"/>
      <c r="R2601" s="79"/>
      <c r="S2601" s="80"/>
      <c r="T2601" s="80"/>
    </row>
    <row r="2602" spans="3:20" ht="22.5" customHeight="1" x14ac:dyDescent="0.25">
      <c r="C2602" s="79"/>
      <c r="D2602" s="80"/>
      <c r="E2602" s="80"/>
      <c r="F2602" s="80"/>
      <c r="G2602" s="81"/>
      <c r="H2602" s="80"/>
      <c r="I2602" s="80"/>
      <c r="J2602" s="80"/>
      <c r="K2602" s="81"/>
      <c r="L2602" s="80"/>
      <c r="M2602" s="80"/>
      <c r="N2602" s="80"/>
      <c r="O2602" s="80"/>
      <c r="P2602" s="80"/>
      <c r="Q2602" s="79"/>
      <c r="R2602" s="79"/>
      <c r="S2602" s="80"/>
      <c r="T2602" s="80"/>
    </row>
    <row r="2603" spans="3:20" ht="22.5" customHeight="1" x14ac:dyDescent="0.25">
      <c r="C2603" s="79"/>
      <c r="D2603" s="80"/>
      <c r="E2603" s="80"/>
      <c r="F2603" s="80"/>
      <c r="G2603" s="81"/>
      <c r="H2603" s="80"/>
      <c r="I2603" s="80"/>
      <c r="J2603" s="80"/>
      <c r="K2603" s="81"/>
      <c r="L2603" s="80"/>
      <c r="M2603" s="80"/>
      <c r="N2603" s="80"/>
      <c r="O2603" s="80"/>
      <c r="P2603" s="80"/>
      <c r="Q2603" s="79"/>
      <c r="R2603" s="79"/>
      <c r="S2603" s="80"/>
      <c r="T2603" s="80"/>
    </row>
    <row r="2604" spans="3:20" ht="22.5" customHeight="1" x14ac:dyDescent="0.25">
      <c r="C2604" s="79"/>
      <c r="D2604" s="80"/>
      <c r="E2604" s="80"/>
      <c r="F2604" s="80"/>
      <c r="G2604" s="81"/>
      <c r="H2604" s="80"/>
      <c r="I2604" s="80"/>
      <c r="J2604" s="80"/>
      <c r="K2604" s="81"/>
      <c r="L2604" s="80"/>
      <c r="M2604" s="80"/>
      <c r="N2604" s="80"/>
      <c r="O2604" s="80"/>
      <c r="P2604" s="80"/>
      <c r="Q2604" s="79"/>
      <c r="R2604" s="79"/>
      <c r="S2604" s="80"/>
      <c r="T2604" s="80"/>
    </row>
    <row r="2605" spans="3:20" ht="22.5" customHeight="1" x14ac:dyDescent="0.25">
      <c r="C2605" s="79"/>
      <c r="D2605" s="80"/>
      <c r="E2605" s="80"/>
      <c r="F2605" s="80"/>
      <c r="G2605" s="81"/>
      <c r="H2605" s="80"/>
      <c r="I2605" s="80"/>
      <c r="J2605" s="80"/>
      <c r="K2605" s="81"/>
      <c r="L2605" s="80"/>
      <c r="M2605" s="80"/>
      <c r="N2605" s="80"/>
      <c r="O2605" s="80"/>
      <c r="P2605" s="80"/>
      <c r="Q2605" s="79"/>
      <c r="R2605" s="79"/>
      <c r="S2605" s="80"/>
      <c r="T2605" s="80"/>
    </row>
    <row r="2606" spans="3:20" ht="22.5" customHeight="1" x14ac:dyDescent="0.25">
      <c r="C2606" s="79"/>
      <c r="D2606" s="80"/>
      <c r="E2606" s="80"/>
      <c r="F2606" s="80"/>
      <c r="G2606" s="81"/>
      <c r="H2606" s="80"/>
      <c r="I2606" s="80"/>
      <c r="J2606" s="80"/>
      <c r="K2606" s="81"/>
      <c r="L2606" s="80"/>
      <c r="M2606" s="80"/>
      <c r="N2606" s="80"/>
      <c r="O2606" s="80"/>
      <c r="P2606" s="80"/>
      <c r="Q2606" s="79"/>
      <c r="R2606" s="79"/>
      <c r="S2606" s="80"/>
      <c r="T2606" s="80"/>
    </row>
    <row r="2607" spans="3:20" ht="22.5" customHeight="1" x14ac:dyDescent="0.25">
      <c r="C2607" s="79"/>
      <c r="D2607" s="80"/>
      <c r="E2607" s="80"/>
      <c r="F2607" s="80"/>
      <c r="G2607" s="81"/>
      <c r="H2607" s="80"/>
      <c r="I2607" s="80"/>
      <c r="J2607" s="80"/>
      <c r="K2607" s="81"/>
      <c r="L2607" s="80"/>
      <c r="M2607" s="80"/>
      <c r="N2607" s="80"/>
      <c r="O2607" s="80"/>
      <c r="P2607" s="80"/>
      <c r="Q2607" s="79"/>
      <c r="R2607" s="79"/>
      <c r="S2607" s="80"/>
      <c r="T2607" s="80"/>
    </row>
    <row r="2608" spans="3:20" ht="22.5" customHeight="1" x14ac:dyDescent="0.25">
      <c r="C2608" s="79"/>
      <c r="D2608" s="80"/>
      <c r="E2608" s="80"/>
      <c r="F2608" s="80"/>
      <c r="G2608" s="81"/>
      <c r="H2608" s="80"/>
      <c r="I2608" s="80"/>
      <c r="J2608" s="80"/>
      <c r="K2608" s="81"/>
      <c r="L2608" s="80"/>
      <c r="M2608" s="80"/>
      <c r="N2608" s="80"/>
      <c r="O2608" s="80"/>
      <c r="P2608" s="80"/>
      <c r="Q2608" s="79"/>
      <c r="R2608" s="79"/>
      <c r="S2608" s="80"/>
      <c r="T2608" s="80"/>
    </row>
    <row r="2609" spans="3:20" ht="22.5" customHeight="1" x14ac:dyDescent="0.25">
      <c r="C2609" s="79"/>
      <c r="D2609" s="80"/>
      <c r="E2609" s="80"/>
      <c r="F2609" s="80"/>
      <c r="G2609" s="81"/>
      <c r="H2609" s="80"/>
      <c r="I2609" s="80"/>
      <c r="J2609" s="80"/>
      <c r="K2609" s="81"/>
      <c r="L2609" s="80"/>
      <c r="M2609" s="80"/>
      <c r="N2609" s="80"/>
      <c r="O2609" s="80"/>
      <c r="P2609" s="80"/>
      <c r="Q2609" s="79"/>
      <c r="R2609" s="79"/>
      <c r="S2609" s="80"/>
      <c r="T2609" s="80"/>
    </row>
    <row r="2610" spans="3:20" ht="22.5" customHeight="1" x14ac:dyDescent="0.25">
      <c r="C2610" s="79"/>
      <c r="D2610" s="80"/>
      <c r="E2610" s="80"/>
      <c r="F2610" s="80"/>
      <c r="G2610" s="81"/>
      <c r="H2610" s="80"/>
      <c r="I2610" s="80"/>
      <c r="J2610" s="80"/>
      <c r="K2610" s="81"/>
      <c r="L2610" s="80"/>
      <c r="M2610" s="80"/>
      <c r="N2610" s="80"/>
      <c r="O2610" s="80"/>
      <c r="P2610" s="80"/>
      <c r="Q2610" s="79"/>
      <c r="R2610" s="79"/>
      <c r="S2610" s="80"/>
      <c r="T2610" s="80"/>
    </row>
    <row r="2611" spans="3:20" ht="22.5" customHeight="1" x14ac:dyDescent="0.25">
      <c r="C2611" s="79"/>
      <c r="D2611" s="80"/>
      <c r="E2611" s="80"/>
      <c r="F2611" s="80"/>
      <c r="G2611" s="81"/>
      <c r="H2611" s="80"/>
      <c r="I2611" s="80"/>
      <c r="J2611" s="80"/>
      <c r="K2611" s="81"/>
      <c r="L2611" s="80"/>
      <c r="M2611" s="80"/>
      <c r="N2611" s="80"/>
      <c r="O2611" s="80"/>
      <c r="P2611" s="80"/>
      <c r="Q2611" s="79"/>
      <c r="R2611" s="79"/>
      <c r="S2611" s="80"/>
      <c r="T2611" s="80"/>
    </row>
    <row r="2612" spans="3:20" ht="22.5" customHeight="1" x14ac:dyDescent="0.25">
      <c r="C2612" s="79"/>
      <c r="D2612" s="80"/>
      <c r="E2612" s="80"/>
      <c r="F2612" s="80"/>
      <c r="G2612" s="81"/>
      <c r="H2612" s="80"/>
      <c r="I2612" s="80"/>
      <c r="J2612" s="80"/>
      <c r="K2612" s="81"/>
      <c r="L2612" s="80"/>
      <c r="M2612" s="80"/>
      <c r="N2612" s="80"/>
      <c r="O2612" s="80"/>
      <c r="P2612" s="80"/>
      <c r="Q2612" s="79"/>
      <c r="R2612" s="79"/>
      <c r="S2612" s="80"/>
      <c r="T2612" s="80"/>
    </row>
    <row r="2613" spans="3:20" ht="22.5" customHeight="1" x14ac:dyDescent="0.25">
      <c r="C2613" s="79"/>
      <c r="D2613" s="80"/>
      <c r="E2613" s="80"/>
      <c r="F2613" s="80"/>
      <c r="G2613" s="81"/>
      <c r="H2613" s="80"/>
      <c r="I2613" s="80"/>
      <c r="J2613" s="80"/>
      <c r="K2613" s="81"/>
      <c r="L2613" s="80"/>
      <c r="M2613" s="80"/>
      <c r="N2613" s="80"/>
      <c r="O2613" s="80"/>
      <c r="P2613" s="80"/>
      <c r="Q2613" s="79"/>
      <c r="R2613" s="79"/>
      <c r="S2613" s="80"/>
      <c r="T2613" s="80"/>
    </row>
    <row r="2614" spans="3:20" ht="22.5" customHeight="1" x14ac:dyDescent="0.25">
      <c r="C2614" s="79"/>
      <c r="D2614" s="80"/>
      <c r="E2614" s="80"/>
      <c r="F2614" s="80"/>
      <c r="G2614" s="81"/>
      <c r="H2614" s="80"/>
      <c r="I2614" s="80"/>
      <c r="J2614" s="80"/>
      <c r="K2614" s="81"/>
      <c r="L2614" s="80"/>
      <c r="M2614" s="80"/>
      <c r="N2614" s="80"/>
      <c r="O2614" s="80"/>
      <c r="P2614" s="80"/>
      <c r="Q2614" s="79"/>
      <c r="R2614" s="79"/>
      <c r="S2614" s="80"/>
      <c r="T2614" s="80"/>
    </row>
    <row r="2615" spans="3:20" ht="22.5" customHeight="1" x14ac:dyDescent="0.25">
      <c r="C2615" s="79"/>
      <c r="D2615" s="80"/>
      <c r="E2615" s="80"/>
      <c r="F2615" s="80"/>
      <c r="G2615" s="81"/>
      <c r="H2615" s="80"/>
      <c r="I2615" s="80"/>
      <c r="J2615" s="80"/>
      <c r="K2615" s="81"/>
      <c r="L2615" s="80"/>
      <c r="M2615" s="80"/>
      <c r="N2615" s="80"/>
      <c r="O2615" s="80"/>
      <c r="P2615" s="80"/>
      <c r="Q2615" s="79"/>
      <c r="R2615" s="79"/>
      <c r="S2615" s="80"/>
      <c r="T2615" s="80"/>
    </row>
    <row r="2616" spans="3:20" ht="22.5" customHeight="1" x14ac:dyDescent="0.25">
      <c r="C2616" s="79"/>
      <c r="D2616" s="80"/>
      <c r="E2616" s="80"/>
      <c r="F2616" s="80"/>
      <c r="G2616" s="81"/>
      <c r="H2616" s="80"/>
      <c r="I2616" s="80"/>
      <c r="J2616" s="80"/>
      <c r="K2616" s="81"/>
      <c r="L2616" s="80"/>
      <c r="M2616" s="80"/>
      <c r="N2616" s="80"/>
      <c r="O2616" s="80"/>
      <c r="P2616" s="80"/>
      <c r="Q2616" s="79"/>
      <c r="R2616" s="79"/>
      <c r="S2616" s="80"/>
      <c r="T2616" s="80"/>
    </row>
    <row r="2617" spans="3:20" ht="22.5" customHeight="1" x14ac:dyDescent="0.25">
      <c r="C2617" s="79"/>
      <c r="D2617" s="80"/>
      <c r="E2617" s="80"/>
      <c r="F2617" s="80"/>
      <c r="G2617" s="81"/>
      <c r="H2617" s="80"/>
      <c r="I2617" s="80"/>
      <c r="J2617" s="80"/>
      <c r="K2617" s="81"/>
      <c r="L2617" s="80"/>
      <c r="M2617" s="80"/>
      <c r="N2617" s="80"/>
      <c r="O2617" s="80"/>
      <c r="P2617" s="80"/>
      <c r="Q2617" s="79"/>
      <c r="R2617" s="79"/>
      <c r="S2617" s="80"/>
      <c r="T2617" s="80"/>
    </row>
    <row r="2618" spans="3:20" ht="22.5" customHeight="1" x14ac:dyDescent="0.25">
      <c r="C2618" s="79"/>
      <c r="D2618" s="80"/>
      <c r="E2618" s="80"/>
      <c r="F2618" s="80"/>
      <c r="G2618" s="81"/>
      <c r="H2618" s="80"/>
      <c r="I2618" s="80"/>
      <c r="J2618" s="80"/>
      <c r="K2618" s="81"/>
      <c r="L2618" s="80"/>
      <c r="M2618" s="80"/>
      <c r="N2618" s="80"/>
      <c r="O2618" s="80"/>
      <c r="P2618" s="80"/>
      <c r="Q2618" s="79"/>
      <c r="R2618" s="79"/>
      <c r="S2618" s="80"/>
      <c r="T2618" s="80"/>
    </row>
    <row r="2619" spans="3:20" ht="22.5" customHeight="1" x14ac:dyDescent="0.25">
      <c r="C2619" s="79"/>
      <c r="D2619" s="80"/>
      <c r="E2619" s="80"/>
      <c r="F2619" s="80"/>
      <c r="G2619" s="81"/>
      <c r="H2619" s="80"/>
      <c r="I2619" s="80"/>
      <c r="J2619" s="80"/>
      <c r="K2619" s="81"/>
      <c r="L2619" s="80"/>
      <c r="M2619" s="80"/>
      <c r="N2619" s="80"/>
      <c r="O2619" s="80"/>
      <c r="P2619" s="80"/>
      <c r="Q2619" s="79"/>
      <c r="R2619" s="79"/>
      <c r="S2619" s="80"/>
      <c r="T2619" s="80"/>
    </row>
    <row r="2620" spans="3:20" ht="22.5" customHeight="1" x14ac:dyDescent="0.25">
      <c r="C2620" s="79"/>
      <c r="D2620" s="80"/>
      <c r="E2620" s="80"/>
      <c r="F2620" s="80"/>
      <c r="G2620" s="81"/>
      <c r="H2620" s="80"/>
      <c r="I2620" s="80"/>
      <c r="J2620" s="80"/>
      <c r="K2620" s="81"/>
      <c r="L2620" s="80"/>
      <c r="M2620" s="80"/>
      <c r="N2620" s="80"/>
      <c r="O2620" s="80"/>
      <c r="P2620" s="80"/>
      <c r="Q2620" s="79"/>
      <c r="R2620" s="79"/>
      <c r="S2620" s="80"/>
      <c r="T2620" s="80"/>
    </row>
    <row r="2621" spans="3:20" ht="22.5" customHeight="1" x14ac:dyDescent="0.25">
      <c r="C2621" s="79"/>
      <c r="D2621" s="80"/>
      <c r="E2621" s="80"/>
      <c r="F2621" s="80"/>
      <c r="G2621" s="81"/>
      <c r="H2621" s="80"/>
      <c r="I2621" s="80"/>
      <c r="J2621" s="80"/>
      <c r="K2621" s="81"/>
      <c r="L2621" s="80"/>
      <c r="M2621" s="80"/>
      <c r="N2621" s="80"/>
      <c r="O2621" s="80"/>
      <c r="P2621" s="80"/>
      <c r="Q2621" s="79"/>
      <c r="R2621" s="79"/>
      <c r="S2621" s="80"/>
      <c r="T2621" s="80"/>
    </row>
    <row r="2622" spans="3:20" ht="22.5" customHeight="1" x14ac:dyDescent="0.25">
      <c r="C2622" s="79"/>
      <c r="D2622" s="80"/>
      <c r="E2622" s="80"/>
      <c r="F2622" s="80"/>
      <c r="G2622" s="81"/>
      <c r="H2622" s="80"/>
      <c r="I2622" s="80"/>
      <c r="J2622" s="80"/>
      <c r="K2622" s="81"/>
      <c r="L2622" s="80"/>
      <c r="M2622" s="80"/>
      <c r="N2622" s="80"/>
      <c r="O2622" s="80"/>
      <c r="P2622" s="80"/>
      <c r="Q2622" s="79"/>
      <c r="R2622" s="79"/>
      <c r="S2622" s="80"/>
      <c r="T2622" s="80"/>
    </row>
    <row r="2623" spans="3:20" ht="22.5" customHeight="1" x14ac:dyDescent="0.25">
      <c r="C2623" s="79"/>
      <c r="D2623" s="80"/>
      <c r="E2623" s="80"/>
      <c r="F2623" s="80"/>
      <c r="G2623" s="81"/>
      <c r="H2623" s="80"/>
      <c r="I2623" s="80"/>
      <c r="J2623" s="80"/>
      <c r="K2623" s="81"/>
      <c r="L2623" s="80"/>
      <c r="M2623" s="80"/>
      <c r="N2623" s="80"/>
      <c r="O2623" s="80"/>
      <c r="P2623" s="80"/>
      <c r="Q2623" s="79"/>
      <c r="R2623" s="79"/>
      <c r="S2623" s="80"/>
      <c r="T2623" s="80"/>
    </row>
    <row r="2624" spans="3:20" ht="22.5" customHeight="1" x14ac:dyDescent="0.25">
      <c r="C2624" s="79"/>
      <c r="D2624" s="80"/>
      <c r="E2624" s="80"/>
      <c r="F2624" s="80"/>
      <c r="G2624" s="81"/>
      <c r="H2624" s="80"/>
      <c r="I2624" s="80"/>
      <c r="J2624" s="80"/>
      <c r="K2624" s="81"/>
      <c r="L2624" s="80"/>
      <c r="M2624" s="80"/>
      <c r="N2624" s="80"/>
      <c r="O2624" s="80"/>
      <c r="P2624" s="80"/>
      <c r="Q2624" s="79"/>
      <c r="R2624" s="79"/>
      <c r="S2624" s="80"/>
      <c r="T2624" s="80"/>
    </row>
    <row r="2625" spans="3:20" ht="22.5" customHeight="1" x14ac:dyDescent="0.25">
      <c r="C2625" s="79"/>
      <c r="D2625" s="80"/>
      <c r="E2625" s="80"/>
      <c r="F2625" s="80"/>
      <c r="G2625" s="81"/>
      <c r="H2625" s="80"/>
      <c r="I2625" s="80"/>
      <c r="J2625" s="80"/>
      <c r="K2625" s="81"/>
      <c r="L2625" s="80"/>
      <c r="M2625" s="80"/>
      <c r="N2625" s="80"/>
      <c r="O2625" s="80"/>
      <c r="P2625" s="80"/>
      <c r="Q2625" s="79"/>
      <c r="R2625" s="79"/>
      <c r="S2625" s="80"/>
      <c r="T2625" s="80"/>
    </row>
    <row r="2626" spans="3:20" ht="22.5" customHeight="1" x14ac:dyDescent="0.25">
      <c r="C2626" s="79"/>
      <c r="D2626" s="80"/>
      <c r="E2626" s="80"/>
      <c r="F2626" s="80"/>
      <c r="G2626" s="81"/>
      <c r="H2626" s="80"/>
      <c r="I2626" s="80"/>
      <c r="J2626" s="80"/>
      <c r="K2626" s="81"/>
      <c r="L2626" s="80"/>
      <c r="M2626" s="80"/>
      <c r="N2626" s="80"/>
      <c r="O2626" s="80"/>
      <c r="P2626" s="80"/>
      <c r="Q2626" s="79"/>
      <c r="R2626" s="79"/>
      <c r="S2626" s="80"/>
      <c r="T2626" s="80"/>
    </row>
    <row r="2627" spans="3:20" ht="22.5" customHeight="1" x14ac:dyDescent="0.25">
      <c r="C2627" s="79"/>
      <c r="D2627" s="80"/>
      <c r="E2627" s="80"/>
      <c r="F2627" s="80"/>
      <c r="G2627" s="81"/>
      <c r="H2627" s="80"/>
      <c r="I2627" s="80"/>
      <c r="J2627" s="80"/>
      <c r="K2627" s="81"/>
      <c r="L2627" s="80"/>
      <c r="M2627" s="80"/>
      <c r="N2627" s="80"/>
      <c r="O2627" s="80"/>
      <c r="P2627" s="80"/>
      <c r="Q2627" s="79"/>
      <c r="R2627" s="79"/>
      <c r="S2627" s="80"/>
      <c r="T2627" s="80"/>
    </row>
    <row r="2628" spans="3:20" ht="22.5" customHeight="1" x14ac:dyDescent="0.25">
      <c r="C2628" s="79"/>
      <c r="D2628" s="80"/>
      <c r="E2628" s="80"/>
      <c r="F2628" s="80"/>
      <c r="G2628" s="81"/>
      <c r="H2628" s="80"/>
      <c r="I2628" s="80"/>
      <c r="J2628" s="80"/>
      <c r="K2628" s="81"/>
      <c r="L2628" s="80"/>
      <c r="M2628" s="80"/>
      <c r="N2628" s="80"/>
      <c r="O2628" s="80"/>
      <c r="P2628" s="80"/>
      <c r="Q2628" s="79"/>
      <c r="R2628" s="79"/>
      <c r="S2628" s="80"/>
      <c r="T2628" s="80"/>
    </row>
    <row r="2629" spans="3:20" ht="22.5" customHeight="1" x14ac:dyDescent="0.25">
      <c r="C2629" s="79"/>
      <c r="D2629" s="80"/>
      <c r="E2629" s="80"/>
      <c r="F2629" s="80"/>
      <c r="G2629" s="81"/>
      <c r="H2629" s="80"/>
      <c r="I2629" s="80"/>
      <c r="J2629" s="80"/>
      <c r="K2629" s="81"/>
      <c r="L2629" s="80"/>
      <c r="M2629" s="80"/>
      <c r="N2629" s="80"/>
      <c r="O2629" s="80"/>
      <c r="P2629" s="80"/>
      <c r="Q2629" s="79"/>
      <c r="R2629" s="79"/>
      <c r="S2629" s="80"/>
      <c r="T2629" s="80"/>
    </row>
    <row r="2630" spans="3:20" ht="22.5" customHeight="1" x14ac:dyDescent="0.25">
      <c r="C2630" s="79"/>
      <c r="D2630" s="80"/>
      <c r="E2630" s="80"/>
      <c r="F2630" s="80"/>
      <c r="G2630" s="81"/>
      <c r="H2630" s="80"/>
      <c r="I2630" s="80"/>
      <c r="J2630" s="80"/>
      <c r="K2630" s="81"/>
      <c r="L2630" s="80"/>
      <c r="M2630" s="80"/>
      <c r="N2630" s="80"/>
      <c r="O2630" s="80"/>
      <c r="P2630" s="80"/>
      <c r="Q2630" s="79"/>
      <c r="R2630" s="79"/>
      <c r="S2630" s="80"/>
      <c r="T2630" s="80"/>
    </row>
    <row r="2631" spans="3:20" ht="22.5" customHeight="1" x14ac:dyDescent="0.25">
      <c r="C2631" s="79"/>
      <c r="D2631" s="80"/>
      <c r="E2631" s="80"/>
      <c r="F2631" s="80"/>
      <c r="G2631" s="81"/>
      <c r="H2631" s="80"/>
      <c r="I2631" s="80"/>
      <c r="J2631" s="80"/>
      <c r="K2631" s="81"/>
      <c r="L2631" s="80"/>
      <c r="M2631" s="80"/>
      <c r="N2631" s="80"/>
      <c r="O2631" s="80"/>
      <c r="P2631" s="80"/>
      <c r="Q2631" s="79"/>
      <c r="R2631" s="79"/>
      <c r="S2631" s="80"/>
      <c r="T2631" s="80"/>
    </row>
    <row r="2632" spans="3:20" ht="22.5" customHeight="1" x14ac:dyDescent="0.25">
      <c r="C2632" s="79"/>
      <c r="D2632" s="80"/>
      <c r="E2632" s="80"/>
      <c r="F2632" s="80"/>
      <c r="G2632" s="81"/>
      <c r="H2632" s="80"/>
      <c r="I2632" s="80"/>
      <c r="J2632" s="80"/>
      <c r="K2632" s="81"/>
      <c r="L2632" s="80"/>
      <c r="M2632" s="80"/>
      <c r="N2632" s="80"/>
      <c r="O2632" s="80"/>
      <c r="P2632" s="80"/>
      <c r="Q2632" s="79"/>
      <c r="R2632" s="79"/>
      <c r="S2632" s="80"/>
      <c r="T2632" s="80"/>
    </row>
    <row r="2633" spans="3:20" ht="22.5" customHeight="1" x14ac:dyDescent="0.25">
      <c r="C2633" s="79"/>
      <c r="D2633" s="80"/>
      <c r="E2633" s="80"/>
      <c r="F2633" s="80"/>
      <c r="G2633" s="81"/>
      <c r="H2633" s="80"/>
      <c r="I2633" s="80"/>
      <c r="J2633" s="80"/>
      <c r="K2633" s="81"/>
      <c r="L2633" s="80"/>
      <c r="M2633" s="80"/>
      <c r="N2633" s="80"/>
      <c r="O2633" s="80"/>
      <c r="P2633" s="80"/>
      <c r="Q2633" s="79"/>
      <c r="R2633" s="79"/>
      <c r="S2633" s="80"/>
      <c r="T2633" s="80"/>
    </row>
    <row r="2634" spans="3:20" ht="22.5" customHeight="1" x14ac:dyDescent="0.25">
      <c r="C2634" s="79"/>
      <c r="D2634" s="80"/>
      <c r="E2634" s="80"/>
      <c r="F2634" s="80"/>
      <c r="G2634" s="81"/>
      <c r="H2634" s="80"/>
      <c r="I2634" s="80"/>
      <c r="J2634" s="80"/>
      <c r="K2634" s="81"/>
      <c r="L2634" s="80"/>
      <c r="M2634" s="80"/>
      <c r="N2634" s="80"/>
      <c r="O2634" s="80"/>
      <c r="P2634" s="80"/>
      <c r="Q2634" s="79"/>
      <c r="R2634" s="79"/>
      <c r="S2634" s="80"/>
      <c r="T2634" s="80"/>
    </row>
    <row r="2635" spans="3:20" ht="22.5" customHeight="1" x14ac:dyDescent="0.25">
      <c r="C2635" s="79"/>
      <c r="D2635" s="80"/>
      <c r="E2635" s="80"/>
      <c r="F2635" s="80"/>
      <c r="G2635" s="81"/>
      <c r="H2635" s="80"/>
      <c r="I2635" s="80"/>
      <c r="J2635" s="80"/>
      <c r="K2635" s="81"/>
      <c r="L2635" s="80"/>
      <c r="M2635" s="80"/>
      <c r="N2635" s="80"/>
      <c r="O2635" s="80"/>
      <c r="P2635" s="80"/>
      <c r="Q2635" s="79"/>
      <c r="R2635" s="79"/>
      <c r="S2635" s="80"/>
      <c r="T2635" s="80"/>
    </row>
    <row r="2636" spans="3:20" ht="22.5" customHeight="1" x14ac:dyDescent="0.25">
      <c r="C2636" s="79"/>
      <c r="D2636" s="80"/>
      <c r="E2636" s="80"/>
      <c r="F2636" s="80"/>
      <c r="G2636" s="81"/>
      <c r="H2636" s="80"/>
      <c r="I2636" s="80"/>
      <c r="J2636" s="80"/>
      <c r="K2636" s="81"/>
      <c r="L2636" s="80"/>
      <c r="M2636" s="80"/>
      <c r="N2636" s="80"/>
      <c r="O2636" s="80"/>
      <c r="P2636" s="80"/>
      <c r="Q2636" s="79"/>
      <c r="R2636" s="79"/>
      <c r="S2636" s="80"/>
      <c r="T2636" s="80"/>
    </row>
    <row r="2637" spans="3:20" ht="22.5" customHeight="1" x14ac:dyDescent="0.25">
      <c r="C2637" s="79"/>
      <c r="D2637" s="80"/>
      <c r="E2637" s="80"/>
      <c r="F2637" s="80"/>
      <c r="G2637" s="81"/>
      <c r="H2637" s="80"/>
      <c r="I2637" s="80"/>
      <c r="J2637" s="80"/>
      <c r="K2637" s="81"/>
      <c r="L2637" s="80"/>
      <c r="M2637" s="80"/>
      <c r="N2637" s="80"/>
      <c r="O2637" s="80"/>
      <c r="P2637" s="80"/>
      <c r="Q2637" s="79"/>
      <c r="R2637" s="79"/>
      <c r="S2637" s="80"/>
      <c r="T2637" s="80"/>
    </row>
    <row r="2638" spans="3:20" ht="22.5" customHeight="1" x14ac:dyDescent="0.25">
      <c r="C2638" s="79"/>
      <c r="D2638" s="80"/>
      <c r="E2638" s="80"/>
      <c r="F2638" s="80"/>
      <c r="G2638" s="81"/>
      <c r="H2638" s="80"/>
      <c r="I2638" s="80"/>
      <c r="J2638" s="80"/>
      <c r="K2638" s="81"/>
      <c r="L2638" s="80"/>
      <c r="M2638" s="80"/>
      <c r="N2638" s="80"/>
      <c r="O2638" s="80"/>
      <c r="P2638" s="80"/>
      <c r="Q2638" s="79"/>
      <c r="R2638" s="79"/>
      <c r="S2638" s="80"/>
      <c r="T2638" s="80"/>
    </row>
    <row r="2639" spans="3:20" ht="22.5" customHeight="1" x14ac:dyDescent="0.25">
      <c r="C2639" s="79"/>
      <c r="D2639" s="80"/>
      <c r="E2639" s="80"/>
      <c r="F2639" s="80"/>
      <c r="G2639" s="81"/>
      <c r="H2639" s="80"/>
      <c r="I2639" s="80"/>
      <c r="J2639" s="80"/>
      <c r="K2639" s="81"/>
      <c r="L2639" s="80"/>
      <c r="M2639" s="80"/>
      <c r="N2639" s="80"/>
      <c r="O2639" s="80"/>
      <c r="P2639" s="80"/>
      <c r="Q2639" s="79"/>
      <c r="R2639" s="79"/>
      <c r="S2639" s="80"/>
      <c r="T2639" s="80"/>
    </row>
    <row r="2640" spans="3:20" ht="22.5" customHeight="1" x14ac:dyDescent="0.25">
      <c r="C2640" s="79"/>
      <c r="D2640" s="80"/>
      <c r="E2640" s="80"/>
      <c r="F2640" s="80"/>
      <c r="G2640" s="81"/>
      <c r="H2640" s="80"/>
      <c r="I2640" s="80"/>
      <c r="J2640" s="80"/>
      <c r="K2640" s="81"/>
      <c r="L2640" s="80"/>
      <c r="M2640" s="80"/>
      <c r="N2640" s="80"/>
      <c r="O2640" s="80"/>
      <c r="P2640" s="80"/>
      <c r="Q2640" s="79"/>
      <c r="R2640" s="79"/>
      <c r="S2640" s="80"/>
      <c r="T2640" s="80"/>
    </row>
    <row r="2641" spans="3:20" ht="22.5" customHeight="1" x14ac:dyDescent="0.25">
      <c r="C2641" s="79"/>
      <c r="D2641" s="80"/>
      <c r="E2641" s="80"/>
      <c r="F2641" s="80"/>
      <c r="G2641" s="81"/>
      <c r="H2641" s="80"/>
      <c r="I2641" s="80"/>
      <c r="J2641" s="80"/>
      <c r="K2641" s="81"/>
      <c r="L2641" s="80"/>
      <c r="M2641" s="80"/>
      <c r="N2641" s="80"/>
      <c r="O2641" s="80"/>
      <c r="P2641" s="80"/>
      <c r="Q2641" s="79"/>
      <c r="R2641" s="79"/>
      <c r="S2641" s="80"/>
      <c r="T2641" s="80"/>
    </row>
    <row r="2642" spans="3:20" ht="22.5" customHeight="1" x14ac:dyDescent="0.25">
      <c r="C2642" s="79"/>
      <c r="D2642" s="80"/>
      <c r="E2642" s="80"/>
      <c r="F2642" s="80"/>
      <c r="G2642" s="81"/>
      <c r="H2642" s="80"/>
      <c r="I2642" s="80"/>
      <c r="J2642" s="80"/>
      <c r="K2642" s="81"/>
      <c r="L2642" s="80"/>
      <c r="M2642" s="80"/>
      <c r="N2642" s="80"/>
      <c r="O2642" s="80"/>
      <c r="P2642" s="80"/>
      <c r="Q2642" s="79"/>
      <c r="R2642" s="79"/>
      <c r="S2642" s="80"/>
      <c r="T2642" s="80"/>
    </row>
    <row r="2643" spans="3:20" ht="22.5" customHeight="1" x14ac:dyDescent="0.25">
      <c r="C2643" s="79"/>
      <c r="D2643" s="80"/>
      <c r="E2643" s="80"/>
      <c r="F2643" s="80"/>
      <c r="G2643" s="81"/>
      <c r="H2643" s="80"/>
      <c r="I2643" s="80"/>
      <c r="J2643" s="80"/>
      <c r="K2643" s="81"/>
      <c r="L2643" s="80"/>
      <c r="M2643" s="80"/>
      <c r="N2643" s="80"/>
      <c r="O2643" s="80"/>
      <c r="P2643" s="80"/>
      <c r="Q2643" s="79"/>
      <c r="R2643" s="79"/>
      <c r="S2643" s="80"/>
      <c r="T2643" s="80"/>
    </row>
    <row r="2644" spans="3:20" ht="22.5" customHeight="1" x14ac:dyDescent="0.25">
      <c r="C2644" s="79"/>
      <c r="D2644" s="80"/>
      <c r="E2644" s="80"/>
      <c r="F2644" s="80"/>
      <c r="G2644" s="81"/>
      <c r="H2644" s="80"/>
      <c r="I2644" s="80"/>
      <c r="J2644" s="80"/>
      <c r="K2644" s="81"/>
      <c r="L2644" s="80"/>
      <c r="M2644" s="80"/>
      <c r="N2644" s="80"/>
      <c r="O2644" s="80"/>
      <c r="P2644" s="80"/>
      <c r="Q2644" s="79"/>
      <c r="R2644" s="79"/>
      <c r="S2644" s="80"/>
      <c r="T2644" s="80"/>
    </row>
    <row r="2645" spans="3:20" ht="22.5" customHeight="1" x14ac:dyDescent="0.25">
      <c r="C2645" s="79"/>
      <c r="D2645" s="80"/>
      <c r="E2645" s="80"/>
      <c r="F2645" s="80"/>
      <c r="G2645" s="81"/>
      <c r="H2645" s="80"/>
      <c r="I2645" s="80"/>
      <c r="J2645" s="80"/>
      <c r="K2645" s="81"/>
      <c r="L2645" s="80"/>
      <c r="M2645" s="80"/>
      <c r="N2645" s="80"/>
      <c r="O2645" s="80"/>
      <c r="P2645" s="80"/>
      <c r="Q2645" s="79"/>
      <c r="R2645" s="79"/>
      <c r="S2645" s="80"/>
      <c r="T2645" s="80"/>
    </row>
    <row r="2646" spans="3:20" ht="22.5" customHeight="1" x14ac:dyDescent="0.25">
      <c r="C2646" s="79"/>
      <c r="D2646" s="80"/>
      <c r="E2646" s="80"/>
      <c r="F2646" s="80"/>
      <c r="G2646" s="81"/>
      <c r="H2646" s="80"/>
      <c r="I2646" s="80"/>
      <c r="J2646" s="80"/>
      <c r="K2646" s="81"/>
      <c r="L2646" s="80"/>
      <c r="M2646" s="80"/>
      <c r="N2646" s="80"/>
      <c r="O2646" s="80"/>
      <c r="P2646" s="80"/>
      <c r="Q2646" s="79"/>
      <c r="R2646" s="79"/>
      <c r="S2646" s="80"/>
      <c r="T2646" s="80"/>
    </row>
    <row r="2647" spans="3:20" ht="22.5" customHeight="1" x14ac:dyDescent="0.25">
      <c r="C2647" s="79"/>
      <c r="D2647" s="80"/>
      <c r="E2647" s="80"/>
      <c r="F2647" s="80"/>
      <c r="G2647" s="81"/>
      <c r="H2647" s="80"/>
      <c r="I2647" s="80"/>
      <c r="J2647" s="80"/>
      <c r="K2647" s="81"/>
      <c r="L2647" s="80"/>
      <c r="M2647" s="80"/>
      <c r="N2647" s="80"/>
      <c r="O2647" s="80"/>
      <c r="P2647" s="80"/>
      <c r="Q2647" s="79"/>
      <c r="R2647" s="79"/>
      <c r="S2647" s="80"/>
      <c r="T2647" s="80"/>
    </row>
    <row r="2648" spans="3:20" ht="22.5" customHeight="1" x14ac:dyDescent="0.25">
      <c r="C2648" s="79"/>
      <c r="D2648" s="80"/>
      <c r="E2648" s="80"/>
      <c r="F2648" s="80"/>
      <c r="G2648" s="81"/>
      <c r="H2648" s="80"/>
      <c r="I2648" s="80"/>
      <c r="J2648" s="80"/>
      <c r="K2648" s="81"/>
      <c r="L2648" s="80"/>
      <c r="M2648" s="80"/>
      <c r="N2648" s="80"/>
      <c r="O2648" s="80"/>
      <c r="P2648" s="80"/>
      <c r="Q2648" s="79"/>
      <c r="R2648" s="79"/>
      <c r="S2648" s="80"/>
      <c r="T2648" s="80"/>
    </row>
    <row r="2649" spans="3:20" ht="22.5" customHeight="1" x14ac:dyDescent="0.25">
      <c r="C2649" s="79"/>
      <c r="D2649" s="80"/>
      <c r="E2649" s="80"/>
      <c r="F2649" s="80"/>
      <c r="G2649" s="81"/>
      <c r="H2649" s="80"/>
      <c r="I2649" s="80"/>
      <c r="J2649" s="80"/>
      <c r="K2649" s="81"/>
      <c r="L2649" s="80"/>
      <c r="M2649" s="80"/>
      <c r="N2649" s="80"/>
      <c r="O2649" s="80"/>
      <c r="P2649" s="80"/>
      <c r="Q2649" s="79"/>
      <c r="R2649" s="79"/>
      <c r="S2649" s="80"/>
      <c r="T2649" s="80"/>
    </row>
    <row r="2650" spans="3:20" ht="22.5" customHeight="1" x14ac:dyDescent="0.25">
      <c r="C2650" s="79"/>
      <c r="D2650" s="80"/>
      <c r="E2650" s="80"/>
      <c r="F2650" s="80"/>
      <c r="G2650" s="81"/>
      <c r="H2650" s="80"/>
      <c r="I2650" s="80"/>
      <c r="J2650" s="80"/>
      <c r="K2650" s="81"/>
      <c r="L2650" s="80"/>
      <c r="M2650" s="80"/>
      <c r="N2650" s="80"/>
      <c r="O2650" s="80"/>
      <c r="P2650" s="80"/>
      <c r="Q2650" s="79"/>
      <c r="R2650" s="79"/>
      <c r="S2650" s="80"/>
      <c r="T2650" s="80"/>
    </row>
    <row r="2651" spans="3:20" ht="22.5" customHeight="1" x14ac:dyDescent="0.25">
      <c r="C2651" s="79"/>
      <c r="D2651" s="80"/>
      <c r="E2651" s="80"/>
      <c r="F2651" s="80"/>
      <c r="G2651" s="81"/>
      <c r="H2651" s="80"/>
      <c r="I2651" s="80"/>
      <c r="J2651" s="80"/>
      <c r="K2651" s="81"/>
      <c r="L2651" s="80"/>
      <c r="M2651" s="80"/>
      <c r="N2651" s="80"/>
      <c r="O2651" s="80"/>
      <c r="P2651" s="80"/>
      <c r="Q2651" s="79"/>
      <c r="R2651" s="79"/>
      <c r="S2651" s="80"/>
      <c r="T2651" s="80"/>
    </row>
    <row r="2652" spans="3:20" ht="22.5" customHeight="1" x14ac:dyDescent="0.25">
      <c r="C2652" s="79"/>
      <c r="D2652" s="80"/>
      <c r="E2652" s="80"/>
      <c r="F2652" s="80"/>
      <c r="G2652" s="81"/>
      <c r="H2652" s="80"/>
      <c r="I2652" s="80"/>
      <c r="J2652" s="80"/>
      <c r="K2652" s="81"/>
      <c r="L2652" s="80"/>
      <c r="M2652" s="80"/>
      <c r="N2652" s="80"/>
      <c r="O2652" s="80"/>
      <c r="P2652" s="80"/>
      <c r="Q2652" s="79"/>
      <c r="R2652" s="79"/>
      <c r="S2652" s="80"/>
      <c r="T2652" s="80"/>
    </row>
    <row r="2653" spans="3:20" ht="22.5" customHeight="1" x14ac:dyDescent="0.25">
      <c r="C2653" s="79"/>
      <c r="D2653" s="80"/>
      <c r="E2653" s="80"/>
      <c r="F2653" s="80"/>
      <c r="G2653" s="81"/>
      <c r="H2653" s="80"/>
      <c r="I2653" s="80"/>
      <c r="J2653" s="80"/>
      <c r="K2653" s="81"/>
      <c r="L2653" s="80"/>
      <c r="M2653" s="80"/>
      <c r="N2653" s="80"/>
      <c r="O2653" s="80"/>
      <c r="P2653" s="80"/>
      <c r="Q2653" s="79"/>
      <c r="R2653" s="79"/>
      <c r="S2653" s="80"/>
      <c r="T2653" s="80"/>
    </row>
    <row r="2654" spans="3:20" ht="22.5" customHeight="1" x14ac:dyDescent="0.25">
      <c r="C2654" s="79"/>
      <c r="D2654" s="80"/>
      <c r="E2654" s="80"/>
      <c r="F2654" s="80"/>
      <c r="G2654" s="81"/>
      <c r="H2654" s="80"/>
      <c r="I2654" s="80"/>
      <c r="J2654" s="80"/>
      <c r="K2654" s="81"/>
      <c r="L2654" s="80"/>
      <c r="M2654" s="80"/>
      <c r="N2654" s="80"/>
      <c r="O2654" s="80"/>
      <c r="P2654" s="80"/>
      <c r="Q2654" s="79"/>
      <c r="R2654" s="79"/>
      <c r="S2654" s="80"/>
      <c r="T2654" s="80"/>
    </row>
    <row r="2655" spans="3:20" ht="22.5" customHeight="1" x14ac:dyDescent="0.25">
      <c r="C2655" s="79"/>
      <c r="D2655" s="80"/>
      <c r="E2655" s="80"/>
      <c r="F2655" s="80"/>
      <c r="G2655" s="81"/>
      <c r="H2655" s="80"/>
      <c r="I2655" s="80"/>
      <c r="J2655" s="80"/>
      <c r="K2655" s="81"/>
      <c r="L2655" s="80"/>
      <c r="M2655" s="80"/>
      <c r="N2655" s="80"/>
      <c r="O2655" s="80"/>
      <c r="P2655" s="80"/>
      <c r="Q2655" s="79"/>
      <c r="R2655" s="79"/>
      <c r="S2655" s="80"/>
      <c r="T2655" s="80"/>
    </row>
    <row r="2656" spans="3:20" ht="22.5" customHeight="1" x14ac:dyDescent="0.25">
      <c r="C2656" s="79"/>
      <c r="D2656" s="80"/>
      <c r="E2656" s="80"/>
      <c r="F2656" s="80"/>
      <c r="G2656" s="81"/>
      <c r="H2656" s="80"/>
      <c r="I2656" s="80"/>
      <c r="J2656" s="80"/>
      <c r="K2656" s="81"/>
      <c r="L2656" s="80"/>
      <c r="M2656" s="80"/>
      <c r="N2656" s="80"/>
      <c r="O2656" s="80"/>
      <c r="P2656" s="80"/>
      <c r="Q2656" s="79"/>
      <c r="R2656" s="79"/>
      <c r="S2656" s="80"/>
      <c r="T2656" s="80"/>
    </row>
    <row r="2657" spans="3:20" ht="22.5" customHeight="1" x14ac:dyDescent="0.25">
      <c r="C2657" s="79"/>
      <c r="D2657" s="80"/>
      <c r="E2657" s="80"/>
      <c r="F2657" s="80"/>
      <c r="G2657" s="81"/>
      <c r="H2657" s="80"/>
      <c r="I2657" s="80"/>
      <c r="J2657" s="80"/>
      <c r="K2657" s="81"/>
      <c r="L2657" s="80"/>
      <c r="M2657" s="80"/>
      <c r="N2657" s="80"/>
      <c r="O2657" s="80"/>
      <c r="P2657" s="80"/>
      <c r="Q2657" s="79"/>
      <c r="R2657" s="79"/>
      <c r="S2657" s="80"/>
      <c r="T2657" s="80"/>
    </row>
    <row r="2658" spans="3:20" ht="22.5" customHeight="1" x14ac:dyDescent="0.25">
      <c r="C2658" s="79"/>
      <c r="D2658" s="80"/>
      <c r="E2658" s="80"/>
      <c r="F2658" s="80"/>
      <c r="G2658" s="81"/>
      <c r="H2658" s="80"/>
      <c r="I2658" s="80"/>
      <c r="J2658" s="80"/>
      <c r="K2658" s="81"/>
      <c r="L2658" s="80"/>
      <c r="M2658" s="80"/>
      <c r="N2658" s="80"/>
      <c r="O2658" s="80"/>
      <c r="P2658" s="80"/>
      <c r="Q2658" s="79"/>
      <c r="R2658" s="79"/>
      <c r="S2658" s="80"/>
      <c r="T2658" s="80"/>
    </row>
    <row r="2659" spans="3:20" ht="22.5" customHeight="1" x14ac:dyDescent="0.25">
      <c r="C2659" s="79"/>
      <c r="D2659" s="80"/>
      <c r="E2659" s="80"/>
      <c r="F2659" s="80"/>
      <c r="G2659" s="81"/>
      <c r="H2659" s="80"/>
      <c r="I2659" s="80"/>
      <c r="J2659" s="80"/>
      <c r="K2659" s="81"/>
      <c r="L2659" s="80"/>
      <c r="M2659" s="80"/>
      <c r="N2659" s="80"/>
      <c r="O2659" s="80"/>
      <c r="P2659" s="80"/>
      <c r="Q2659" s="79"/>
      <c r="R2659" s="79"/>
      <c r="S2659" s="80"/>
      <c r="T2659" s="80"/>
    </row>
    <row r="2660" spans="3:20" ht="22.5" customHeight="1" x14ac:dyDescent="0.25">
      <c r="C2660" s="79"/>
      <c r="D2660" s="80"/>
      <c r="E2660" s="80"/>
      <c r="F2660" s="80"/>
      <c r="G2660" s="81"/>
      <c r="H2660" s="80"/>
      <c r="I2660" s="80"/>
      <c r="J2660" s="80"/>
      <c r="K2660" s="81"/>
      <c r="L2660" s="80"/>
      <c r="M2660" s="80"/>
      <c r="N2660" s="80"/>
      <c r="O2660" s="80"/>
      <c r="P2660" s="80"/>
      <c r="Q2660" s="79"/>
      <c r="R2660" s="79"/>
      <c r="S2660" s="80"/>
      <c r="T2660" s="80"/>
    </row>
    <row r="2661" spans="3:20" ht="22.5" customHeight="1" x14ac:dyDescent="0.25">
      <c r="C2661" s="79"/>
      <c r="D2661" s="80"/>
      <c r="E2661" s="80"/>
      <c r="F2661" s="80"/>
      <c r="G2661" s="81"/>
      <c r="H2661" s="80"/>
      <c r="I2661" s="80"/>
      <c r="J2661" s="80"/>
      <c r="K2661" s="81"/>
      <c r="L2661" s="80"/>
      <c r="M2661" s="80"/>
      <c r="N2661" s="80"/>
      <c r="O2661" s="80"/>
      <c r="P2661" s="80"/>
      <c r="Q2661" s="79"/>
      <c r="R2661" s="79"/>
      <c r="S2661" s="80"/>
      <c r="T2661" s="80"/>
    </row>
    <row r="2662" spans="3:20" ht="22.5" customHeight="1" x14ac:dyDescent="0.25">
      <c r="C2662" s="79"/>
      <c r="D2662" s="80"/>
      <c r="E2662" s="80"/>
      <c r="F2662" s="80"/>
      <c r="G2662" s="81"/>
      <c r="H2662" s="80"/>
      <c r="I2662" s="80"/>
      <c r="J2662" s="80"/>
      <c r="K2662" s="81"/>
      <c r="L2662" s="80"/>
      <c r="M2662" s="80"/>
      <c r="N2662" s="80"/>
      <c r="O2662" s="80"/>
      <c r="P2662" s="80"/>
      <c r="Q2662" s="79"/>
      <c r="R2662" s="79"/>
      <c r="S2662" s="80"/>
      <c r="T2662" s="80"/>
    </row>
    <row r="2663" spans="3:20" ht="22.5" customHeight="1" x14ac:dyDescent="0.25">
      <c r="C2663" s="79"/>
      <c r="D2663" s="80"/>
      <c r="E2663" s="80"/>
      <c r="F2663" s="80"/>
      <c r="G2663" s="81"/>
      <c r="H2663" s="80"/>
      <c r="I2663" s="80"/>
      <c r="J2663" s="80"/>
      <c r="K2663" s="81"/>
      <c r="L2663" s="80"/>
      <c r="M2663" s="80"/>
      <c r="N2663" s="80"/>
      <c r="O2663" s="80"/>
      <c r="P2663" s="80"/>
      <c r="Q2663" s="79"/>
      <c r="R2663" s="79"/>
      <c r="S2663" s="80"/>
      <c r="T2663" s="80"/>
    </row>
    <row r="2664" spans="3:20" ht="22.5" customHeight="1" x14ac:dyDescent="0.25">
      <c r="C2664" s="79"/>
      <c r="D2664" s="80"/>
      <c r="E2664" s="80"/>
      <c r="F2664" s="80"/>
      <c r="G2664" s="81"/>
      <c r="H2664" s="80"/>
      <c r="I2664" s="80"/>
      <c r="J2664" s="80"/>
      <c r="K2664" s="81"/>
      <c r="L2664" s="80"/>
      <c r="M2664" s="80"/>
      <c r="N2664" s="80"/>
      <c r="O2664" s="80"/>
      <c r="P2664" s="80"/>
      <c r="Q2664" s="79"/>
      <c r="R2664" s="79"/>
      <c r="S2664" s="80"/>
      <c r="T2664" s="80"/>
    </row>
    <row r="2665" spans="3:20" ht="22.5" customHeight="1" x14ac:dyDescent="0.25">
      <c r="C2665" s="79"/>
      <c r="D2665" s="80"/>
      <c r="E2665" s="80"/>
      <c r="F2665" s="80"/>
      <c r="G2665" s="81"/>
      <c r="H2665" s="80"/>
      <c r="I2665" s="80"/>
      <c r="J2665" s="80"/>
      <c r="K2665" s="81"/>
      <c r="L2665" s="80"/>
      <c r="M2665" s="80"/>
      <c r="N2665" s="80"/>
      <c r="O2665" s="80"/>
      <c r="P2665" s="80"/>
      <c r="Q2665" s="79"/>
      <c r="R2665" s="79"/>
      <c r="S2665" s="80"/>
      <c r="T2665" s="80"/>
    </row>
    <row r="2666" spans="3:20" ht="22.5" customHeight="1" x14ac:dyDescent="0.25">
      <c r="C2666" s="79"/>
      <c r="D2666" s="80"/>
      <c r="E2666" s="80"/>
      <c r="F2666" s="80"/>
      <c r="G2666" s="81"/>
      <c r="H2666" s="80"/>
      <c r="I2666" s="80"/>
      <c r="J2666" s="80"/>
      <c r="K2666" s="81"/>
      <c r="L2666" s="80"/>
      <c r="M2666" s="80"/>
      <c r="N2666" s="80"/>
      <c r="O2666" s="80"/>
      <c r="P2666" s="80"/>
      <c r="Q2666" s="79"/>
      <c r="R2666" s="79"/>
      <c r="S2666" s="80"/>
      <c r="T2666" s="80"/>
    </row>
    <row r="2667" spans="3:20" ht="22.5" customHeight="1" x14ac:dyDescent="0.25">
      <c r="C2667" s="79"/>
      <c r="D2667" s="80"/>
      <c r="E2667" s="80"/>
      <c r="F2667" s="80"/>
      <c r="G2667" s="81"/>
      <c r="H2667" s="80"/>
      <c r="I2667" s="80"/>
      <c r="J2667" s="80"/>
      <c r="K2667" s="81"/>
      <c r="L2667" s="80"/>
      <c r="M2667" s="80"/>
      <c r="N2667" s="80"/>
      <c r="O2667" s="80"/>
      <c r="P2667" s="80"/>
      <c r="Q2667" s="79"/>
      <c r="R2667" s="79"/>
      <c r="S2667" s="80"/>
      <c r="T2667" s="80"/>
    </row>
    <row r="2668" spans="3:20" ht="22.5" customHeight="1" x14ac:dyDescent="0.25">
      <c r="C2668" s="79"/>
      <c r="D2668" s="80"/>
      <c r="E2668" s="80"/>
      <c r="F2668" s="80"/>
      <c r="G2668" s="81"/>
      <c r="H2668" s="80"/>
      <c r="I2668" s="80"/>
      <c r="J2668" s="80"/>
      <c r="K2668" s="81"/>
      <c r="L2668" s="80"/>
      <c r="M2668" s="80"/>
      <c r="N2668" s="80"/>
      <c r="O2668" s="80"/>
      <c r="P2668" s="80"/>
      <c r="Q2668" s="79"/>
      <c r="R2668" s="79"/>
      <c r="S2668" s="80"/>
      <c r="T2668" s="80"/>
    </row>
    <row r="2669" spans="3:20" ht="22.5" customHeight="1" x14ac:dyDescent="0.25">
      <c r="C2669" s="79"/>
      <c r="D2669" s="80"/>
      <c r="E2669" s="80"/>
      <c r="F2669" s="80"/>
      <c r="G2669" s="81"/>
      <c r="H2669" s="80"/>
      <c r="I2669" s="80"/>
      <c r="J2669" s="80"/>
      <c r="K2669" s="81"/>
      <c r="L2669" s="80"/>
      <c r="M2669" s="80"/>
      <c r="N2669" s="80"/>
      <c r="O2669" s="80"/>
      <c r="P2669" s="80"/>
      <c r="Q2669" s="79"/>
      <c r="R2669" s="79"/>
      <c r="S2669" s="80"/>
      <c r="T2669" s="80"/>
    </row>
    <row r="2670" spans="3:20" ht="22.5" customHeight="1" x14ac:dyDescent="0.25">
      <c r="C2670" s="79"/>
      <c r="D2670" s="80"/>
      <c r="E2670" s="80"/>
      <c r="F2670" s="80"/>
      <c r="G2670" s="81"/>
      <c r="H2670" s="80"/>
      <c r="I2670" s="80"/>
      <c r="J2670" s="80"/>
      <c r="K2670" s="81"/>
      <c r="L2670" s="80"/>
      <c r="M2670" s="80"/>
      <c r="N2670" s="80"/>
      <c r="O2670" s="80"/>
      <c r="P2670" s="80"/>
      <c r="Q2670" s="79"/>
      <c r="R2670" s="79"/>
      <c r="S2670" s="80"/>
      <c r="T2670" s="80"/>
    </row>
    <row r="2671" spans="3:20" ht="22.5" customHeight="1" x14ac:dyDescent="0.25">
      <c r="C2671" s="79"/>
      <c r="D2671" s="80"/>
      <c r="E2671" s="80"/>
      <c r="F2671" s="80"/>
      <c r="G2671" s="81"/>
      <c r="H2671" s="80"/>
      <c r="I2671" s="80"/>
      <c r="J2671" s="80"/>
      <c r="K2671" s="81"/>
      <c r="L2671" s="80"/>
      <c r="M2671" s="80"/>
      <c r="N2671" s="80"/>
      <c r="O2671" s="80"/>
      <c r="P2671" s="80"/>
      <c r="Q2671" s="79"/>
      <c r="R2671" s="79"/>
      <c r="S2671" s="80"/>
      <c r="T2671" s="80"/>
    </row>
    <row r="2672" spans="3:20" ht="22.5" customHeight="1" x14ac:dyDescent="0.25">
      <c r="C2672" s="79"/>
      <c r="D2672" s="80"/>
      <c r="E2672" s="80"/>
      <c r="F2672" s="80"/>
      <c r="G2672" s="81"/>
      <c r="H2672" s="80"/>
      <c r="I2672" s="80"/>
      <c r="J2672" s="80"/>
      <c r="K2672" s="81"/>
      <c r="L2672" s="80"/>
      <c r="M2672" s="80"/>
      <c r="N2672" s="80"/>
      <c r="O2672" s="80"/>
      <c r="P2672" s="80"/>
      <c r="Q2672" s="79"/>
      <c r="R2672" s="79"/>
      <c r="S2672" s="80"/>
      <c r="T2672" s="80"/>
    </row>
    <row r="2673" spans="3:20" ht="22.5" customHeight="1" x14ac:dyDescent="0.25">
      <c r="C2673" s="79"/>
      <c r="D2673" s="80"/>
      <c r="E2673" s="80"/>
      <c r="F2673" s="80"/>
      <c r="G2673" s="81"/>
      <c r="H2673" s="80"/>
      <c r="I2673" s="80"/>
      <c r="J2673" s="80"/>
      <c r="K2673" s="81"/>
      <c r="L2673" s="80"/>
      <c r="M2673" s="80"/>
      <c r="N2673" s="80"/>
      <c r="O2673" s="80"/>
      <c r="P2673" s="80"/>
      <c r="Q2673" s="79"/>
      <c r="R2673" s="79"/>
      <c r="S2673" s="80"/>
      <c r="T2673" s="80"/>
    </row>
    <row r="2674" spans="3:20" ht="22.5" customHeight="1" x14ac:dyDescent="0.25">
      <c r="C2674" s="79"/>
      <c r="D2674" s="80"/>
      <c r="E2674" s="80"/>
      <c r="F2674" s="80"/>
      <c r="G2674" s="81"/>
      <c r="H2674" s="80"/>
      <c r="I2674" s="80"/>
      <c r="J2674" s="80"/>
      <c r="K2674" s="81"/>
      <c r="L2674" s="80"/>
      <c r="M2674" s="80"/>
      <c r="N2674" s="80"/>
      <c r="O2674" s="80"/>
      <c r="P2674" s="80"/>
      <c r="Q2674" s="79"/>
      <c r="R2674" s="79"/>
      <c r="S2674" s="80"/>
      <c r="T2674" s="80"/>
    </row>
    <row r="2675" spans="3:20" ht="22.5" customHeight="1" x14ac:dyDescent="0.25">
      <c r="C2675" s="79"/>
      <c r="D2675" s="80"/>
      <c r="E2675" s="80"/>
      <c r="F2675" s="80"/>
      <c r="G2675" s="81"/>
      <c r="H2675" s="80"/>
      <c r="I2675" s="80"/>
      <c r="J2675" s="80"/>
      <c r="K2675" s="81"/>
      <c r="L2675" s="80"/>
      <c r="M2675" s="80"/>
      <c r="N2675" s="80"/>
      <c r="O2675" s="80"/>
      <c r="P2675" s="80"/>
      <c r="Q2675" s="79"/>
      <c r="R2675" s="79"/>
      <c r="S2675" s="80"/>
      <c r="T2675" s="80"/>
    </row>
    <row r="2676" spans="3:20" ht="22.5" customHeight="1" x14ac:dyDescent="0.25">
      <c r="C2676" s="79"/>
      <c r="D2676" s="80"/>
      <c r="E2676" s="80"/>
      <c r="F2676" s="80"/>
      <c r="G2676" s="81"/>
      <c r="H2676" s="80"/>
      <c r="I2676" s="80"/>
      <c r="J2676" s="80"/>
      <c r="K2676" s="81"/>
      <c r="L2676" s="80"/>
      <c r="M2676" s="80"/>
      <c r="N2676" s="80"/>
      <c r="O2676" s="80"/>
      <c r="P2676" s="80"/>
      <c r="Q2676" s="79"/>
      <c r="R2676" s="79"/>
      <c r="S2676" s="80"/>
      <c r="T2676" s="80"/>
    </row>
    <row r="2677" spans="3:20" ht="22.5" customHeight="1" x14ac:dyDescent="0.25">
      <c r="C2677" s="79"/>
      <c r="D2677" s="80"/>
      <c r="E2677" s="80"/>
      <c r="F2677" s="80"/>
      <c r="G2677" s="81"/>
      <c r="H2677" s="80"/>
      <c r="I2677" s="80"/>
      <c r="J2677" s="80"/>
      <c r="K2677" s="81"/>
      <c r="L2677" s="80"/>
      <c r="M2677" s="80"/>
      <c r="N2677" s="80"/>
      <c r="O2677" s="80"/>
      <c r="P2677" s="80"/>
      <c r="Q2677" s="79"/>
      <c r="R2677" s="79"/>
      <c r="S2677" s="80"/>
      <c r="T2677" s="80"/>
    </row>
    <row r="2678" spans="3:20" ht="22.5" customHeight="1" x14ac:dyDescent="0.25">
      <c r="C2678" s="79"/>
      <c r="D2678" s="80"/>
      <c r="E2678" s="80"/>
      <c r="F2678" s="80"/>
      <c r="G2678" s="81"/>
      <c r="H2678" s="80"/>
      <c r="I2678" s="80"/>
      <c r="J2678" s="80"/>
      <c r="K2678" s="81"/>
      <c r="L2678" s="80"/>
      <c r="M2678" s="80"/>
      <c r="N2678" s="80"/>
      <c r="O2678" s="80"/>
      <c r="P2678" s="80"/>
      <c r="Q2678" s="79"/>
      <c r="R2678" s="79"/>
      <c r="S2678" s="80"/>
      <c r="T2678" s="80"/>
    </row>
    <row r="2679" spans="3:20" ht="22.5" customHeight="1" x14ac:dyDescent="0.25">
      <c r="C2679" s="79"/>
      <c r="D2679" s="80"/>
      <c r="E2679" s="80"/>
      <c r="F2679" s="80"/>
      <c r="G2679" s="81"/>
      <c r="H2679" s="80"/>
      <c r="I2679" s="80"/>
      <c r="J2679" s="80"/>
      <c r="K2679" s="81"/>
      <c r="L2679" s="80"/>
      <c r="M2679" s="80"/>
      <c r="N2679" s="80"/>
      <c r="O2679" s="80"/>
      <c r="P2679" s="80"/>
      <c r="Q2679" s="79"/>
      <c r="R2679" s="79"/>
      <c r="S2679" s="80"/>
      <c r="T2679" s="80"/>
    </row>
    <row r="2680" spans="3:20" ht="22.5" customHeight="1" x14ac:dyDescent="0.25">
      <c r="C2680" s="79"/>
      <c r="D2680" s="80"/>
      <c r="E2680" s="80"/>
      <c r="F2680" s="80"/>
      <c r="G2680" s="81"/>
      <c r="H2680" s="80"/>
      <c r="I2680" s="80"/>
      <c r="J2680" s="80"/>
      <c r="K2680" s="81"/>
      <c r="L2680" s="80"/>
      <c r="M2680" s="80"/>
      <c r="N2680" s="80"/>
      <c r="O2680" s="80"/>
      <c r="P2680" s="80"/>
      <c r="Q2680" s="79"/>
      <c r="R2680" s="79"/>
      <c r="S2680" s="80"/>
      <c r="T2680" s="80"/>
    </row>
    <row r="2681" spans="3:20" ht="22.5" customHeight="1" x14ac:dyDescent="0.25">
      <c r="C2681" s="79"/>
      <c r="D2681" s="80"/>
      <c r="E2681" s="80"/>
      <c r="F2681" s="80"/>
      <c r="G2681" s="81"/>
      <c r="H2681" s="80"/>
      <c r="I2681" s="80"/>
      <c r="J2681" s="80"/>
      <c r="K2681" s="81"/>
      <c r="L2681" s="80"/>
      <c r="M2681" s="80"/>
      <c r="N2681" s="80"/>
      <c r="O2681" s="80"/>
      <c r="P2681" s="80"/>
      <c r="Q2681" s="79"/>
      <c r="R2681" s="79"/>
      <c r="S2681" s="80"/>
      <c r="T2681" s="80"/>
    </row>
    <row r="2682" spans="3:20" ht="22.5" customHeight="1" x14ac:dyDescent="0.25">
      <c r="C2682" s="79"/>
      <c r="D2682" s="80"/>
      <c r="E2682" s="80"/>
      <c r="F2682" s="80"/>
      <c r="G2682" s="81"/>
      <c r="H2682" s="80"/>
      <c r="I2682" s="80"/>
      <c r="J2682" s="80"/>
      <c r="K2682" s="81"/>
      <c r="L2682" s="80"/>
      <c r="M2682" s="80"/>
      <c r="N2682" s="80"/>
      <c r="O2682" s="80"/>
      <c r="P2682" s="80"/>
      <c r="Q2682" s="79"/>
      <c r="R2682" s="79"/>
      <c r="S2682" s="80"/>
      <c r="T2682" s="80"/>
    </row>
    <row r="2683" spans="3:20" ht="22.5" customHeight="1" x14ac:dyDescent="0.25">
      <c r="C2683" s="79"/>
      <c r="D2683" s="80"/>
      <c r="E2683" s="80"/>
      <c r="F2683" s="80"/>
      <c r="G2683" s="81"/>
      <c r="H2683" s="80"/>
      <c r="I2683" s="80"/>
      <c r="J2683" s="80"/>
      <c r="K2683" s="81"/>
      <c r="L2683" s="80"/>
      <c r="M2683" s="80"/>
      <c r="N2683" s="80"/>
      <c r="O2683" s="80"/>
      <c r="P2683" s="80"/>
      <c r="Q2683" s="79"/>
      <c r="R2683" s="79"/>
      <c r="S2683" s="80"/>
      <c r="T2683" s="80"/>
    </row>
    <row r="2684" spans="3:20" ht="22.5" customHeight="1" x14ac:dyDescent="0.25">
      <c r="C2684" s="79"/>
      <c r="D2684" s="80"/>
      <c r="E2684" s="80"/>
      <c r="F2684" s="80"/>
      <c r="G2684" s="81"/>
      <c r="H2684" s="80"/>
      <c r="I2684" s="80"/>
      <c r="J2684" s="80"/>
      <c r="K2684" s="81"/>
      <c r="L2684" s="80"/>
      <c r="M2684" s="80"/>
      <c r="N2684" s="80"/>
      <c r="O2684" s="80"/>
      <c r="P2684" s="80"/>
      <c r="Q2684" s="79"/>
      <c r="R2684" s="79"/>
      <c r="S2684" s="80"/>
      <c r="T2684" s="80"/>
    </row>
    <row r="2685" spans="3:20" ht="22.5" customHeight="1" x14ac:dyDescent="0.25">
      <c r="C2685" s="79"/>
      <c r="D2685" s="80"/>
      <c r="E2685" s="80"/>
      <c r="F2685" s="80"/>
      <c r="G2685" s="81"/>
      <c r="H2685" s="80"/>
      <c r="I2685" s="80"/>
      <c r="J2685" s="80"/>
      <c r="K2685" s="81"/>
      <c r="L2685" s="80"/>
      <c r="M2685" s="80"/>
      <c r="N2685" s="80"/>
      <c r="O2685" s="80"/>
      <c r="P2685" s="80"/>
      <c r="Q2685" s="79"/>
      <c r="R2685" s="79"/>
      <c r="S2685" s="80"/>
      <c r="T2685" s="80"/>
    </row>
    <row r="2686" spans="3:20" ht="22.5" customHeight="1" x14ac:dyDescent="0.25">
      <c r="C2686" s="79"/>
      <c r="D2686" s="80"/>
      <c r="E2686" s="80"/>
      <c r="F2686" s="80"/>
      <c r="G2686" s="81"/>
      <c r="H2686" s="80"/>
      <c r="I2686" s="80"/>
      <c r="J2686" s="80"/>
      <c r="K2686" s="81"/>
      <c r="L2686" s="80"/>
      <c r="M2686" s="80"/>
      <c r="N2686" s="80"/>
      <c r="O2686" s="80"/>
      <c r="P2686" s="80"/>
      <c r="Q2686" s="79"/>
      <c r="R2686" s="79"/>
      <c r="S2686" s="80"/>
      <c r="T2686" s="80"/>
    </row>
    <row r="2687" spans="3:20" ht="22.5" customHeight="1" x14ac:dyDescent="0.25">
      <c r="C2687" s="79"/>
      <c r="D2687" s="80"/>
      <c r="E2687" s="80"/>
      <c r="F2687" s="80"/>
      <c r="G2687" s="81"/>
      <c r="H2687" s="80"/>
      <c r="I2687" s="80"/>
      <c r="J2687" s="80"/>
      <c r="K2687" s="81"/>
      <c r="L2687" s="80"/>
      <c r="M2687" s="80"/>
      <c r="N2687" s="80"/>
      <c r="O2687" s="80"/>
      <c r="P2687" s="80"/>
      <c r="Q2687" s="79"/>
      <c r="R2687" s="79"/>
      <c r="S2687" s="80"/>
      <c r="T2687" s="80"/>
    </row>
    <row r="2688" spans="3:20" ht="22.5" customHeight="1" x14ac:dyDescent="0.25">
      <c r="C2688" s="79"/>
      <c r="D2688" s="80"/>
      <c r="E2688" s="80"/>
      <c r="F2688" s="80"/>
      <c r="G2688" s="81"/>
      <c r="H2688" s="80"/>
      <c r="I2688" s="80"/>
      <c r="J2688" s="80"/>
      <c r="K2688" s="81"/>
      <c r="L2688" s="80"/>
      <c r="M2688" s="80"/>
      <c r="N2688" s="80"/>
      <c r="O2688" s="80"/>
      <c r="P2688" s="80"/>
      <c r="Q2688" s="79"/>
      <c r="R2688" s="79"/>
      <c r="S2688" s="80"/>
      <c r="T2688" s="80"/>
    </row>
    <row r="2689" spans="3:20" ht="22.5" customHeight="1" x14ac:dyDescent="0.25">
      <c r="C2689" s="79"/>
      <c r="D2689" s="80"/>
      <c r="E2689" s="80"/>
      <c r="F2689" s="80"/>
      <c r="G2689" s="81"/>
      <c r="H2689" s="80"/>
      <c r="I2689" s="80"/>
      <c r="J2689" s="80"/>
      <c r="K2689" s="81"/>
      <c r="L2689" s="80"/>
      <c r="M2689" s="80"/>
      <c r="N2689" s="80"/>
      <c r="O2689" s="80"/>
      <c r="P2689" s="80"/>
      <c r="Q2689" s="79"/>
      <c r="R2689" s="79"/>
      <c r="S2689" s="80"/>
      <c r="T2689" s="80"/>
    </row>
    <row r="2690" spans="3:20" ht="22.5" customHeight="1" x14ac:dyDescent="0.25">
      <c r="C2690" s="79"/>
      <c r="D2690" s="80"/>
      <c r="E2690" s="80"/>
      <c r="F2690" s="80"/>
      <c r="G2690" s="81"/>
      <c r="H2690" s="80"/>
      <c r="I2690" s="80"/>
      <c r="J2690" s="80"/>
      <c r="K2690" s="81"/>
      <c r="L2690" s="80"/>
      <c r="M2690" s="80"/>
      <c r="N2690" s="80"/>
      <c r="O2690" s="80"/>
      <c r="P2690" s="80"/>
      <c r="Q2690" s="79"/>
      <c r="R2690" s="79"/>
      <c r="S2690" s="80"/>
      <c r="T2690" s="80"/>
    </row>
    <row r="2691" spans="3:20" ht="22.5" customHeight="1" x14ac:dyDescent="0.25">
      <c r="C2691" s="79"/>
      <c r="D2691" s="80"/>
      <c r="E2691" s="80"/>
      <c r="F2691" s="80"/>
      <c r="G2691" s="81"/>
      <c r="H2691" s="80"/>
      <c r="I2691" s="80"/>
      <c r="J2691" s="80"/>
      <c r="K2691" s="81"/>
      <c r="L2691" s="80"/>
      <c r="M2691" s="80"/>
      <c r="N2691" s="80"/>
      <c r="O2691" s="80"/>
      <c r="P2691" s="80"/>
      <c r="Q2691" s="79"/>
      <c r="R2691" s="79"/>
      <c r="S2691" s="80"/>
      <c r="T2691" s="80"/>
    </row>
    <row r="2692" spans="3:20" ht="22.5" customHeight="1" x14ac:dyDescent="0.25">
      <c r="C2692" s="79"/>
      <c r="D2692" s="80"/>
      <c r="E2692" s="80"/>
      <c r="F2692" s="80"/>
      <c r="G2692" s="81"/>
      <c r="H2692" s="80"/>
      <c r="I2692" s="80"/>
      <c r="J2692" s="80"/>
      <c r="K2692" s="81"/>
      <c r="L2692" s="80"/>
      <c r="M2692" s="80"/>
      <c r="N2692" s="80"/>
      <c r="O2692" s="80"/>
      <c r="P2692" s="80"/>
      <c r="Q2692" s="79"/>
      <c r="R2692" s="79"/>
      <c r="S2692" s="80"/>
      <c r="T2692" s="80"/>
    </row>
    <row r="2693" spans="3:20" ht="22.5" customHeight="1" x14ac:dyDescent="0.25">
      <c r="C2693" s="79"/>
      <c r="D2693" s="80"/>
      <c r="E2693" s="80"/>
      <c r="F2693" s="80"/>
      <c r="G2693" s="81"/>
      <c r="H2693" s="80"/>
      <c r="I2693" s="80"/>
      <c r="J2693" s="80"/>
      <c r="K2693" s="81"/>
      <c r="L2693" s="80"/>
      <c r="M2693" s="80"/>
      <c r="N2693" s="80"/>
      <c r="O2693" s="80"/>
      <c r="P2693" s="80"/>
      <c r="Q2693" s="79"/>
      <c r="R2693" s="79"/>
      <c r="S2693" s="80"/>
      <c r="T2693" s="80"/>
    </row>
    <row r="2694" spans="3:20" ht="22.5" customHeight="1" x14ac:dyDescent="0.25">
      <c r="C2694" s="79"/>
      <c r="D2694" s="80"/>
      <c r="E2694" s="80"/>
      <c r="F2694" s="80"/>
      <c r="G2694" s="81"/>
      <c r="H2694" s="80"/>
      <c r="I2694" s="80"/>
      <c r="J2694" s="80"/>
      <c r="K2694" s="81"/>
      <c r="L2694" s="80"/>
      <c r="M2694" s="80"/>
      <c r="N2694" s="80"/>
      <c r="O2694" s="80"/>
      <c r="P2694" s="80"/>
      <c r="Q2694" s="79"/>
      <c r="R2694" s="79"/>
      <c r="S2694" s="80"/>
      <c r="T2694" s="80"/>
    </row>
    <row r="2695" spans="3:20" ht="22.5" customHeight="1" x14ac:dyDescent="0.25">
      <c r="C2695" s="79"/>
      <c r="D2695" s="80"/>
      <c r="E2695" s="80"/>
      <c r="F2695" s="80"/>
      <c r="G2695" s="81"/>
      <c r="H2695" s="80"/>
      <c r="I2695" s="80"/>
      <c r="J2695" s="80"/>
      <c r="K2695" s="81"/>
      <c r="L2695" s="80"/>
      <c r="M2695" s="80"/>
      <c r="N2695" s="80"/>
      <c r="O2695" s="80"/>
      <c r="P2695" s="80"/>
      <c r="Q2695" s="79"/>
      <c r="R2695" s="79"/>
      <c r="S2695" s="80"/>
      <c r="T2695" s="80"/>
    </row>
    <row r="2696" spans="3:20" ht="22.5" customHeight="1" x14ac:dyDescent="0.25">
      <c r="C2696" s="79"/>
      <c r="D2696" s="80"/>
      <c r="E2696" s="80"/>
      <c r="F2696" s="80"/>
      <c r="G2696" s="81"/>
      <c r="H2696" s="80"/>
      <c r="I2696" s="80"/>
      <c r="J2696" s="80"/>
      <c r="K2696" s="81"/>
      <c r="L2696" s="80"/>
      <c r="M2696" s="80"/>
      <c r="N2696" s="80"/>
      <c r="O2696" s="80"/>
      <c r="P2696" s="80"/>
      <c r="Q2696" s="79"/>
      <c r="R2696" s="79"/>
      <c r="S2696" s="80"/>
      <c r="T2696" s="80"/>
    </row>
    <row r="2697" spans="3:20" ht="22.5" customHeight="1" x14ac:dyDescent="0.25">
      <c r="C2697" s="79"/>
      <c r="D2697" s="80"/>
      <c r="E2697" s="80"/>
      <c r="F2697" s="80"/>
      <c r="G2697" s="81"/>
      <c r="H2697" s="80"/>
      <c r="I2697" s="80"/>
      <c r="J2697" s="80"/>
      <c r="K2697" s="81"/>
      <c r="L2697" s="80"/>
      <c r="M2697" s="80"/>
      <c r="N2697" s="80"/>
      <c r="O2697" s="80"/>
      <c r="P2697" s="80"/>
      <c r="Q2697" s="79"/>
      <c r="R2697" s="79"/>
      <c r="S2697" s="80"/>
      <c r="T2697" s="80"/>
    </row>
    <row r="2698" spans="3:20" ht="22.5" customHeight="1" x14ac:dyDescent="0.25">
      <c r="C2698" s="79"/>
      <c r="D2698" s="80"/>
      <c r="E2698" s="80"/>
      <c r="F2698" s="80"/>
      <c r="G2698" s="81"/>
      <c r="H2698" s="80"/>
      <c r="I2698" s="80"/>
      <c r="J2698" s="80"/>
      <c r="K2698" s="81"/>
      <c r="L2698" s="80"/>
      <c r="M2698" s="80"/>
      <c r="N2698" s="80"/>
      <c r="O2698" s="80"/>
      <c r="P2698" s="80"/>
      <c r="Q2698" s="79"/>
      <c r="R2698" s="79"/>
      <c r="S2698" s="80"/>
      <c r="T2698" s="80"/>
    </row>
    <row r="2699" spans="3:20" ht="22.5" customHeight="1" x14ac:dyDescent="0.25">
      <c r="C2699" s="79"/>
      <c r="D2699" s="80"/>
      <c r="E2699" s="80"/>
      <c r="F2699" s="80"/>
      <c r="G2699" s="81"/>
      <c r="H2699" s="80"/>
      <c r="I2699" s="80"/>
      <c r="J2699" s="80"/>
      <c r="K2699" s="81"/>
      <c r="L2699" s="80"/>
      <c r="M2699" s="80"/>
      <c r="N2699" s="80"/>
      <c r="O2699" s="80"/>
      <c r="P2699" s="80"/>
      <c r="Q2699" s="79"/>
      <c r="R2699" s="79"/>
      <c r="S2699" s="80"/>
      <c r="T2699" s="80"/>
    </row>
    <row r="2700" spans="3:20" ht="22.5" customHeight="1" x14ac:dyDescent="0.25">
      <c r="C2700" s="79"/>
      <c r="D2700" s="80"/>
      <c r="E2700" s="80"/>
      <c r="F2700" s="80"/>
      <c r="G2700" s="81"/>
      <c r="H2700" s="80"/>
      <c r="I2700" s="80"/>
      <c r="J2700" s="80"/>
      <c r="K2700" s="81"/>
      <c r="L2700" s="80"/>
      <c r="M2700" s="80"/>
      <c r="N2700" s="80"/>
      <c r="O2700" s="80"/>
      <c r="P2700" s="80"/>
      <c r="Q2700" s="79"/>
      <c r="R2700" s="79"/>
      <c r="S2700" s="80"/>
      <c r="T2700" s="80"/>
    </row>
    <row r="2701" spans="3:20" ht="22.5" customHeight="1" x14ac:dyDescent="0.25">
      <c r="C2701" s="79"/>
      <c r="D2701" s="80"/>
      <c r="E2701" s="80"/>
      <c r="F2701" s="80"/>
      <c r="G2701" s="81"/>
      <c r="H2701" s="80"/>
      <c r="I2701" s="80"/>
      <c r="J2701" s="80"/>
      <c r="K2701" s="81"/>
      <c r="L2701" s="80"/>
      <c r="M2701" s="80"/>
      <c r="N2701" s="80"/>
      <c r="O2701" s="80"/>
      <c r="P2701" s="80"/>
      <c r="Q2701" s="79"/>
      <c r="R2701" s="79"/>
      <c r="S2701" s="80"/>
      <c r="T2701" s="80"/>
    </row>
    <row r="2702" spans="3:20" ht="22.5" customHeight="1" x14ac:dyDescent="0.25">
      <c r="C2702" s="79"/>
      <c r="D2702" s="80"/>
      <c r="E2702" s="80"/>
      <c r="F2702" s="80"/>
      <c r="G2702" s="81"/>
      <c r="H2702" s="80"/>
      <c r="I2702" s="80"/>
      <c r="J2702" s="80"/>
      <c r="K2702" s="81"/>
      <c r="L2702" s="80"/>
      <c r="M2702" s="80"/>
      <c r="N2702" s="80"/>
      <c r="O2702" s="80"/>
      <c r="P2702" s="80"/>
      <c r="Q2702" s="79"/>
      <c r="R2702" s="79"/>
      <c r="S2702" s="80"/>
      <c r="T2702" s="80"/>
    </row>
    <row r="2703" spans="3:20" ht="22.5" customHeight="1" x14ac:dyDescent="0.25">
      <c r="C2703" s="79"/>
      <c r="D2703" s="80"/>
      <c r="E2703" s="80"/>
      <c r="F2703" s="80"/>
      <c r="G2703" s="81"/>
      <c r="H2703" s="80"/>
      <c r="I2703" s="80"/>
      <c r="J2703" s="80"/>
      <c r="K2703" s="81"/>
      <c r="L2703" s="80"/>
      <c r="M2703" s="80"/>
      <c r="N2703" s="80"/>
      <c r="O2703" s="80"/>
      <c r="P2703" s="80"/>
      <c r="Q2703" s="79"/>
      <c r="R2703" s="79"/>
      <c r="S2703" s="80"/>
      <c r="T2703" s="80"/>
    </row>
    <row r="2704" spans="3:20" ht="22.5" customHeight="1" x14ac:dyDescent="0.25">
      <c r="C2704" s="79"/>
      <c r="D2704" s="80"/>
      <c r="E2704" s="80"/>
      <c r="F2704" s="80"/>
      <c r="G2704" s="81"/>
      <c r="H2704" s="80"/>
      <c r="I2704" s="80"/>
      <c r="J2704" s="80"/>
      <c r="K2704" s="81"/>
      <c r="L2704" s="80"/>
      <c r="M2704" s="80"/>
      <c r="N2704" s="80"/>
      <c r="O2704" s="80"/>
      <c r="P2704" s="80"/>
      <c r="Q2704" s="79"/>
      <c r="R2704" s="79"/>
      <c r="S2704" s="80"/>
      <c r="T2704" s="80"/>
    </row>
    <row r="2705" spans="3:20" ht="22.5" customHeight="1" x14ac:dyDescent="0.25">
      <c r="C2705" s="79"/>
      <c r="D2705" s="80"/>
      <c r="E2705" s="80"/>
      <c r="F2705" s="80"/>
      <c r="G2705" s="81"/>
      <c r="H2705" s="80"/>
      <c r="I2705" s="80"/>
      <c r="J2705" s="80"/>
      <c r="K2705" s="81"/>
      <c r="L2705" s="80"/>
      <c r="M2705" s="80"/>
      <c r="N2705" s="80"/>
      <c r="O2705" s="80"/>
      <c r="P2705" s="80"/>
      <c r="Q2705" s="79"/>
      <c r="R2705" s="79"/>
      <c r="S2705" s="80"/>
      <c r="T2705" s="80"/>
    </row>
    <row r="2706" spans="3:20" ht="22.5" customHeight="1" x14ac:dyDescent="0.25">
      <c r="C2706" s="79"/>
      <c r="D2706" s="80"/>
      <c r="E2706" s="80"/>
      <c r="F2706" s="80"/>
      <c r="G2706" s="81"/>
      <c r="H2706" s="80"/>
      <c r="I2706" s="80"/>
      <c r="J2706" s="80"/>
      <c r="K2706" s="81"/>
      <c r="L2706" s="80"/>
      <c r="M2706" s="80"/>
      <c r="N2706" s="80"/>
      <c r="O2706" s="80"/>
      <c r="P2706" s="80"/>
      <c r="Q2706" s="79"/>
      <c r="R2706" s="79"/>
      <c r="S2706" s="80"/>
      <c r="T2706" s="80"/>
    </row>
    <row r="2707" spans="3:20" ht="22.5" customHeight="1" x14ac:dyDescent="0.25">
      <c r="C2707" s="79"/>
      <c r="D2707" s="80"/>
      <c r="E2707" s="80"/>
      <c r="F2707" s="80"/>
      <c r="G2707" s="81"/>
      <c r="H2707" s="80"/>
      <c r="I2707" s="80"/>
      <c r="J2707" s="80"/>
      <c r="K2707" s="81"/>
      <c r="L2707" s="80"/>
      <c r="M2707" s="80"/>
      <c r="N2707" s="80"/>
      <c r="O2707" s="80"/>
      <c r="P2707" s="80"/>
      <c r="Q2707" s="79"/>
      <c r="R2707" s="79"/>
      <c r="S2707" s="80"/>
      <c r="T2707" s="80"/>
    </row>
    <row r="2708" spans="3:20" ht="22.5" customHeight="1" x14ac:dyDescent="0.25">
      <c r="C2708" s="79"/>
      <c r="D2708" s="80"/>
      <c r="E2708" s="80"/>
      <c r="F2708" s="80"/>
      <c r="G2708" s="81"/>
      <c r="H2708" s="80"/>
      <c r="I2708" s="80"/>
      <c r="J2708" s="80"/>
      <c r="K2708" s="81"/>
      <c r="L2708" s="80"/>
      <c r="M2708" s="80"/>
      <c r="N2708" s="80"/>
      <c r="O2708" s="80"/>
      <c r="P2708" s="80"/>
      <c r="Q2708" s="79"/>
      <c r="R2708" s="79"/>
      <c r="S2708" s="80"/>
      <c r="T2708" s="80"/>
    </row>
    <row r="2709" spans="3:20" ht="22.5" customHeight="1" x14ac:dyDescent="0.25">
      <c r="C2709" s="79"/>
      <c r="D2709" s="80"/>
      <c r="E2709" s="80"/>
      <c r="F2709" s="80"/>
      <c r="G2709" s="81"/>
      <c r="H2709" s="80"/>
      <c r="I2709" s="80"/>
      <c r="J2709" s="80"/>
      <c r="K2709" s="81"/>
      <c r="L2709" s="80"/>
      <c r="M2709" s="80"/>
      <c r="N2709" s="80"/>
      <c r="O2709" s="80"/>
      <c r="P2709" s="80"/>
      <c r="Q2709" s="79"/>
      <c r="R2709" s="79"/>
      <c r="S2709" s="80"/>
      <c r="T2709" s="80"/>
    </row>
    <row r="2710" spans="3:20" ht="22.5" customHeight="1" x14ac:dyDescent="0.25">
      <c r="C2710" s="79"/>
      <c r="D2710" s="80"/>
      <c r="E2710" s="80"/>
      <c r="F2710" s="80"/>
      <c r="G2710" s="81"/>
      <c r="H2710" s="80"/>
      <c r="I2710" s="80"/>
      <c r="J2710" s="80"/>
      <c r="K2710" s="81"/>
      <c r="L2710" s="80"/>
      <c r="M2710" s="80"/>
      <c r="N2710" s="80"/>
      <c r="O2710" s="80"/>
      <c r="P2710" s="80"/>
      <c r="Q2710" s="79"/>
      <c r="R2710" s="79"/>
      <c r="S2710" s="80"/>
      <c r="T2710" s="80"/>
    </row>
    <row r="2711" spans="3:20" ht="22.5" customHeight="1" x14ac:dyDescent="0.25">
      <c r="C2711" s="79"/>
      <c r="D2711" s="80"/>
      <c r="E2711" s="80"/>
      <c r="F2711" s="80"/>
      <c r="G2711" s="81"/>
      <c r="H2711" s="80"/>
      <c r="I2711" s="80"/>
      <c r="J2711" s="80"/>
      <c r="K2711" s="81"/>
      <c r="L2711" s="80"/>
      <c r="M2711" s="80"/>
      <c r="N2711" s="80"/>
      <c r="O2711" s="80"/>
      <c r="P2711" s="80"/>
      <c r="Q2711" s="79"/>
      <c r="R2711" s="79"/>
      <c r="S2711" s="80"/>
      <c r="T2711" s="80"/>
    </row>
    <row r="2712" spans="3:20" ht="22.5" customHeight="1" x14ac:dyDescent="0.25">
      <c r="C2712" s="79"/>
      <c r="D2712" s="80"/>
      <c r="E2712" s="80"/>
      <c r="F2712" s="80"/>
      <c r="G2712" s="81"/>
      <c r="H2712" s="80"/>
      <c r="I2712" s="80"/>
      <c r="J2712" s="80"/>
      <c r="K2712" s="81"/>
      <c r="L2712" s="80"/>
      <c r="M2712" s="80"/>
      <c r="N2712" s="80"/>
      <c r="O2712" s="80"/>
      <c r="P2712" s="80"/>
      <c r="Q2712" s="79"/>
      <c r="R2712" s="79"/>
      <c r="S2712" s="80"/>
      <c r="T2712" s="80"/>
    </row>
    <row r="2713" spans="3:20" ht="22.5" customHeight="1" x14ac:dyDescent="0.25">
      <c r="C2713" s="79"/>
      <c r="D2713" s="80"/>
      <c r="E2713" s="80"/>
      <c r="F2713" s="80"/>
      <c r="G2713" s="81"/>
      <c r="H2713" s="80"/>
      <c r="I2713" s="80"/>
      <c r="J2713" s="80"/>
      <c r="K2713" s="81"/>
      <c r="L2713" s="80"/>
      <c r="M2713" s="80"/>
      <c r="N2713" s="80"/>
      <c r="O2713" s="80"/>
      <c r="P2713" s="80"/>
      <c r="Q2713" s="79"/>
      <c r="R2713" s="79"/>
      <c r="S2713" s="80"/>
      <c r="T2713" s="80"/>
    </row>
    <row r="2714" spans="3:20" ht="22.5" customHeight="1" x14ac:dyDescent="0.25">
      <c r="C2714" s="79"/>
      <c r="D2714" s="80"/>
      <c r="E2714" s="80"/>
      <c r="F2714" s="80"/>
      <c r="G2714" s="81"/>
      <c r="H2714" s="80"/>
      <c r="I2714" s="80"/>
      <c r="J2714" s="80"/>
      <c r="K2714" s="81"/>
      <c r="L2714" s="80"/>
      <c r="M2714" s="80"/>
      <c r="N2714" s="80"/>
      <c r="O2714" s="80"/>
      <c r="P2714" s="80"/>
      <c r="Q2714" s="79"/>
      <c r="R2714" s="79"/>
      <c r="S2714" s="80"/>
      <c r="T2714" s="80"/>
    </row>
    <row r="2715" spans="3:20" ht="22.5" customHeight="1" x14ac:dyDescent="0.25">
      <c r="C2715" s="79"/>
      <c r="D2715" s="80"/>
      <c r="E2715" s="80"/>
      <c r="F2715" s="80"/>
      <c r="G2715" s="81"/>
      <c r="H2715" s="80"/>
      <c r="I2715" s="80"/>
      <c r="J2715" s="80"/>
      <c r="K2715" s="81"/>
      <c r="L2715" s="80"/>
      <c r="M2715" s="80"/>
      <c r="N2715" s="80"/>
      <c r="O2715" s="80"/>
      <c r="P2715" s="80"/>
      <c r="Q2715" s="79"/>
      <c r="R2715" s="79"/>
      <c r="S2715" s="80"/>
      <c r="T2715" s="80"/>
    </row>
    <row r="2716" spans="3:20" ht="22.5" customHeight="1" x14ac:dyDescent="0.25">
      <c r="C2716" s="79"/>
      <c r="D2716" s="80"/>
      <c r="E2716" s="80"/>
      <c r="F2716" s="80"/>
      <c r="G2716" s="81"/>
      <c r="H2716" s="80"/>
      <c r="I2716" s="80"/>
      <c r="J2716" s="80"/>
      <c r="K2716" s="81"/>
      <c r="L2716" s="80"/>
      <c r="M2716" s="80"/>
      <c r="N2716" s="80"/>
      <c r="O2716" s="80"/>
      <c r="P2716" s="80"/>
      <c r="Q2716" s="79"/>
      <c r="R2716" s="79"/>
      <c r="S2716" s="80"/>
      <c r="T2716" s="80"/>
    </row>
    <row r="2717" spans="3:20" ht="22.5" customHeight="1" x14ac:dyDescent="0.25">
      <c r="C2717" s="79"/>
      <c r="D2717" s="80"/>
      <c r="E2717" s="80"/>
      <c r="F2717" s="80"/>
      <c r="G2717" s="81"/>
      <c r="H2717" s="80"/>
      <c r="I2717" s="80"/>
      <c r="J2717" s="80"/>
      <c r="K2717" s="81"/>
      <c r="L2717" s="80"/>
      <c r="M2717" s="80"/>
      <c r="N2717" s="80"/>
      <c r="O2717" s="80"/>
      <c r="P2717" s="80"/>
      <c r="Q2717" s="79"/>
      <c r="R2717" s="79"/>
      <c r="S2717" s="80"/>
      <c r="T2717" s="80"/>
    </row>
    <row r="2718" spans="3:20" ht="22.5" customHeight="1" x14ac:dyDescent="0.25">
      <c r="C2718" s="79"/>
      <c r="D2718" s="80"/>
      <c r="E2718" s="80"/>
      <c r="F2718" s="80"/>
      <c r="G2718" s="81"/>
      <c r="H2718" s="80"/>
      <c r="I2718" s="80"/>
      <c r="J2718" s="80"/>
      <c r="K2718" s="81"/>
      <c r="L2718" s="80"/>
      <c r="M2718" s="80"/>
      <c r="N2718" s="80"/>
      <c r="O2718" s="80"/>
      <c r="P2718" s="80"/>
      <c r="Q2718" s="79"/>
      <c r="R2718" s="79"/>
      <c r="S2718" s="80"/>
      <c r="T2718" s="80"/>
    </row>
    <row r="2719" spans="3:20" ht="22.5" customHeight="1" x14ac:dyDescent="0.25">
      <c r="C2719" s="79"/>
      <c r="D2719" s="80"/>
      <c r="E2719" s="80"/>
      <c r="F2719" s="80"/>
      <c r="G2719" s="81"/>
      <c r="H2719" s="80"/>
      <c r="I2719" s="80"/>
      <c r="J2719" s="80"/>
      <c r="K2719" s="81"/>
      <c r="L2719" s="80"/>
      <c r="M2719" s="80"/>
      <c r="N2719" s="80"/>
      <c r="O2719" s="80"/>
      <c r="P2719" s="80"/>
      <c r="Q2719" s="79"/>
      <c r="R2719" s="79"/>
      <c r="S2719" s="80"/>
      <c r="T2719" s="80"/>
    </row>
    <row r="2720" spans="3:20" ht="22.5" customHeight="1" x14ac:dyDescent="0.25">
      <c r="C2720" s="79"/>
      <c r="D2720" s="80"/>
      <c r="E2720" s="80"/>
      <c r="F2720" s="80"/>
      <c r="G2720" s="81"/>
      <c r="H2720" s="80"/>
      <c r="I2720" s="80"/>
      <c r="J2720" s="80"/>
      <c r="K2720" s="81"/>
      <c r="L2720" s="80"/>
      <c r="M2720" s="80"/>
      <c r="N2720" s="80"/>
      <c r="O2720" s="80"/>
      <c r="P2720" s="80"/>
      <c r="Q2720" s="79"/>
      <c r="R2720" s="79"/>
      <c r="S2720" s="80"/>
      <c r="T2720" s="80"/>
    </row>
    <row r="2721" spans="3:20" ht="22.5" customHeight="1" x14ac:dyDescent="0.25">
      <c r="C2721" s="79"/>
      <c r="D2721" s="80"/>
      <c r="E2721" s="80"/>
      <c r="F2721" s="80"/>
      <c r="G2721" s="81"/>
      <c r="H2721" s="80"/>
      <c r="I2721" s="80"/>
      <c r="J2721" s="80"/>
      <c r="K2721" s="81"/>
      <c r="L2721" s="80"/>
      <c r="M2721" s="80"/>
      <c r="N2721" s="80"/>
      <c r="O2721" s="80"/>
      <c r="P2721" s="80"/>
      <c r="Q2721" s="79"/>
      <c r="R2721" s="79"/>
      <c r="S2721" s="80"/>
      <c r="T2721" s="80"/>
    </row>
    <row r="2722" spans="3:20" ht="22.5" customHeight="1" x14ac:dyDescent="0.25">
      <c r="C2722" s="79"/>
      <c r="D2722" s="80"/>
      <c r="E2722" s="80"/>
      <c r="F2722" s="80"/>
      <c r="G2722" s="81"/>
      <c r="H2722" s="80"/>
      <c r="I2722" s="80"/>
      <c r="J2722" s="80"/>
      <c r="K2722" s="81"/>
      <c r="L2722" s="80"/>
      <c r="M2722" s="80"/>
      <c r="N2722" s="80"/>
      <c r="O2722" s="80"/>
      <c r="P2722" s="80"/>
      <c r="Q2722" s="79"/>
      <c r="R2722" s="79"/>
      <c r="S2722" s="80"/>
      <c r="T2722" s="80"/>
    </row>
    <row r="2723" spans="3:20" ht="22.5" customHeight="1" x14ac:dyDescent="0.25">
      <c r="C2723" s="79"/>
      <c r="D2723" s="80"/>
      <c r="E2723" s="80"/>
      <c r="F2723" s="80"/>
      <c r="G2723" s="81"/>
      <c r="H2723" s="80"/>
      <c r="I2723" s="80"/>
      <c r="J2723" s="80"/>
      <c r="K2723" s="81"/>
      <c r="L2723" s="80"/>
      <c r="M2723" s="80"/>
      <c r="N2723" s="80"/>
      <c r="O2723" s="80"/>
      <c r="P2723" s="80"/>
      <c r="Q2723" s="79"/>
      <c r="R2723" s="79"/>
      <c r="S2723" s="80"/>
      <c r="T2723" s="80"/>
    </row>
    <row r="2724" spans="3:20" ht="22.5" customHeight="1" x14ac:dyDescent="0.25">
      <c r="C2724" s="79"/>
      <c r="D2724" s="80"/>
      <c r="E2724" s="80"/>
      <c r="F2724" s="80"/>
      <c r="G2724" s="81"/>
      <c r="H2724" s="80"/>
      <c r="I2724" s="80"/>
      <c r="J2724" s="80"/>
      <c r="K2724" s="81"/>
      <c r="L2724" s="80"/>
      <c r="M2724" s="80"/>
      <c r="N2724" s="80"/>
      <c r="O2724" s="80"/>
      <c r="P2724" s="80"/>
      <c r="Q2724" s="79"/>
      <c r="R2724" s="79"/>
      <c r="S2724" s="80"/>
      <c r="T2724" s="80"/>
    </row>
    <row r="2725" spans="3:20" ht="22.5" customHeight="1" x14ac:dyDescent="0.25">
      <c r="C2725" s="79"/>
      <c r="D2725" s="80"/>
      <c r="E2725" s="80"/>
      <c r="F2725" s="80"/>
      <c r="G2725" s="81"/>
      <c r="H2725" s="80"/>
      <c r="I2725" s="80"/>
      <c r="J2725" s="80"/>
      <c r="K2725" s="81"/>
      <c r="L2725" s="80"/>
      <c r="M2725" s="80"/>
      <c r="N2725" s="80"/>
      <c r="O2725" s="80"/>
      <c r="P2725" s="80"/>
      <c r="Q2725" s="79"/>
      <c r="R2725" s="79"/>
      <c r="S2725" s="80"/>
      <c r="T2725" s="80"/>
    </row>
    <row r="2726" spans="3:20" ht="22.5" customHeight="1" x14ac:dyDescent="0.25">
      <c r="C2726" s="79"/>
      <c r="D2726" s="80"/>
      <c r="E2726" s="80"/>
      <c r="F2726" s="80"/>
      <c r="G2726" s="81"/>
      <c r="H2726" s="80"/>
      <c r="I2726" s="80"/>
      <c r="J2726" s="80"/>
      <c r="K2726" s="81"/>
      <c r="L2726" s="80"/>
      <c r="M2726" s="80"/>
      <c r="N2726" s="80"/>
      <c r="O2726" s="80"/>
      <c r="P2726" s="80"/>
      <c r="Q2726" s="79"/>
      <c r="R2726" s="79"/>
      <c r="S2726" s="80"/>
      <c r="T2726" s="80"/>
    </row>
    <row r="2727" spans="3:20" ht="22.5" customHeight="1" x14ac:dyDescent="0.25">
      <c r="C2727" s="79"/>
      <c r="D2727" s="80"/>
      <c r="E2727" s="80"/>
      <c r="F2727" s="80"/>
      <c r="G2727" s="81"/>
      <c r="H2727" s="80"/>
      <c r="I2727" s="80"/>
      <c r="J2727" s="80"/>
      <c r="K2727" s="81"/>
      <c r="L2727" s="80"/>
      <c r="M2727" s="80"/>
      <c r="N2727" s="80"/>
      <c r="O2727" s="80"/>
      <c r="P2727" s="80"/>
      <c r="Q2727" s="79"/>
      <c r="R2727" s="79"/>
      <c r="S2727" s="80"/>
      <c r="T2727" s="80"/>
    </row>
    <row r="2728" spans="3:20" ht="22.5" customHeight="1" x14ac:dyDescent="0.25">
      <c r="C2728" s="79"/>
      <c r="D2728" s="80"/>
      <c r="E2728" s="80"/>
      <c r="F2728" s="80"/>
      <c r="G2728" s="81"/>
      <c r="H2728" s="80"/>
      <c r="I2728" s="80"/>
      <c r="J2728" s="80"/>
      <c r="K2728" s="81"/>
      <c r="L2728" s="80"/>
      <c r="M2728" s="80"/>
      <c r="N2728" s="80"/>
      <c r="O2728" s="80"/>
      <c r="P2728" s="80"/>
      <c r="Q2728" s="79"/>
      <c r="R2728" s="79"/>
      <c r="S2728" s="80"/>
      <c r="T2728" s="80"/>
    </row>
    <row r="2729" spans="3:20" ht="22.5" customHeight="1" x14ac:dyDescent="0.25">
      <c r="C2729" s="79"/>
      <c r="D2729" s="80"/>
      <c r="E2729" s="80"/>
      <c r="F2729" s="80"/>
      <c r="G2729" s="81"/>
      <c r="H2729" s="80"/>
      <c r="I2729" s="80"/>
      <c r="J2729" s="80"/>
      <c r="K2729" s="81"/>
      <c r="L2729" s="80"/>
      <c r="M2729" s="80"/>
      <c r="N2729" s="80"/>
      <c r="O2729" s="80"/>
      <c r="P2729" s="80"/>
      <c r="Q2729" s="79"/>
      <c r="R2729" s="79"/>
      <c r="S2729" s="80"/>
      <c r="T2729" s="80"/>
    </row>
    <row r="2730" spans="3:20" ht="22.5" customHeight="1" x14ac:dyDescent="0.25">
      <c r="C2730" s="79"/>
      <c r="D2730" s="80"/>
      <c r="E2730" s="80"/>
      <c r="F2730" s="80"/>
      <c r="G2730" s="81"/>
      <c r="H2730" s="80"/>
      <c r="I2730" s="80"/>
      <c r="J2730" s="80"/>
      <c r="K2730" s="81"/>
      <c r="L2730" s="80"/>
      <c r="M2730" s="80"/>
      <c r="N2730" s="80"/>
      <c r="O2730" s="80"/>
      <c r="P2730" s="80"/>
      <c r="Q2730" s="79"/>
      <c r="R2730" s="79"/>
      <c r="S2730" s="80"/>
      <c r="T2730" s="80"/>
    </row>
    <row r="2731" spans="3:20" ht="22.5" customHeight="1" x14ac:dyDescent="0.25">
      <c r="C2731" s="79"/>
      <c r="D2731" s="80"/>
      <c r="E2731" s="80"/>
      <c r="F2731" s="80"/>
      <c r="G2731" s="81"/>
      <c r="H2731" s="80"/>
      <c r="I2731" s="80"/>
      <c r="J2731" s="80"/>
      <c r="K2731" s="81"/>
      <c r="L2731" s="80"/>
      <c r="M2731" s="80"/>
      <c r="N2731" s="80"/>
      <c r="O2731" s="80"/>
      <c r="P2731" s="80"/>
      <c r="Q2731" s="79"/>
      <c r="R2731" s="79"/>
      <c r="S2731" s="80"/>
      <c r="T2731" s="80"/>
    </row>
    <row r="2732" spans="3:20" ht="22.5" customHeight="1" x14ac:dyDescent="0.25">
      <c r="C2732" s="79"/>
      <c r="D2732" s="80"/>
      <c r="E2732" s="80"/>
      <c r="F2732" s="80"/>
      <c r="G2732" s="81"/>
      <c r="H2732" s="80"/>
      <c r="I2732" s="80"/>
      <c r="J2732" s="80"/>
      <c r="K2732" s="81"/>
      <c r="L2732" s="80"/>
      <c r="M2732" s="80"/>
      <c r="N2732" s="80"/>
      <c r="O2732" s="80"/>
      <c r="P2732" s="80"/>
      <c r="Q2732" s="79"/>
      <c r="R2732" s="79"/>
      <c r="S2732" s="80"/>
      <c r="T2732" s="80"/>
    </row>
    <row r="2733" spans="3:20" ht="22.5" customHeight="1" x14ac:dyDescent="0.25">
      <c r="C2733" s="79"/>
      <c r="D2733" s="80"/>
      <c r="E2733" s="80"/>
      <c r="F2733" s="80"/>
      <c r="G2733" s="81"/>
      <c r="H2733" s="80"/>
      <c r="I2733" s="80"/>
      <c r="J2733" s="80"/>
      <c r="K2733" s="81"/>
      <c r="L2733" s="80"/>
      <c r="M2733" s="80"/>
      <c r="N2733" s="80"/>
      <c r="O2733" s="80"/>
      <c r="P2733" s="80"/>
      <c r="Q2733" s="79"/>
      <c r="R2733" s="79"/>
      <c r="S2733" s="80"/>
      <c r="T2733" s="80"/>
    </row>
    <row r="2734" spans="3:20" ht="22.5" customHeight="1" x14ac:dyDescent="0.25">
      <c r="C2734" s="79"/>
      <c r="D2734" s="80"/>
      <c r="E2734" s="80"/>
      <c r="F2734" s="80"/>
      <c r="G2734" s="81"/>
      <c r="H2734" s="80"/>
      <c r="I2734" s="80"/>
      <c r="J2734" s="80"/>
      <c r="K2734" s="81"/>
      <c r="L2734" s="80"/>
      <c r="M2734" s="80"/>
      <c r="N2734" s="80"/>
      <c r="O2734" s="80"/>
      <c r="P2734" s="80"/>
      <c r="Q2734" s="79"/>
      <c r="R2734" s="79"/>
      <c r="S2734" s="80"/>
      <c r="T2734" s="80"/>
    </row>
    <row r="2735" spans="3:20" ht="22.5" customHeight="1" x14ac:dyDescent="0.25">
      <c r="C2735" s="79"/>
      <c r="D2735" s="80"/>
      <c r="E2735" s="80"/>
      <c r="F2735" s="80"/>
      <c r="G2735" s="81"/>
      <c r="H2735" s="80"/>
      <c r="I2735" s="80"/>
      <c r="J2735" s="80"/>
      <c r="K2735" s="81"/>
      <c r="L2735" s="80"/>
      <c r="M2735" s="80"/>
      <c r="N2735" s="80"/>
      <c r="O2735" s="80"/>
      <c r="P2735" s="80"/>
      <c r="Q2735" s="79"/>
      <c r="R2735" s="79"/>
      <c r="S2735" s="80"/>
      <c r="T2735" s="80"/>
    </row>
    <row r="2736" spans="3:20" ht="22.5" customHeight="1" x14ac:dyDescent="0.25">
      <c r="C2736" s="79"/>
      <c r="D2736" s="80"/>
      <c r="E2736" s="80"/>
      <c r="F2736" s="80"/>
      <c r="G2736" s="81"/>
      <c r="H2736" s="80"/>
      <c r="I2736" s="80"/>
      <c r="J2736" s="80"/>
      <c r="K2736" s="81"/>
      <c r="L2736" s="80"/>
      <c r="M2736" s="80"/>
      <c r="N2736" s="80"/>
      <c r="O2736" s="80"/>
      <c r="P2736" s="80"/>
      <c r="Q2736" s="79"/>
      <c r="R2736" s="79"/>
      <c r="S2736" s="80"/>
      <c r="T2736" s="80"/>
    </row>
    <row r="2737" spans="3:20" ht="22.5" customHeight="1" x14ac:dyDescent="0.25">
      <c r="C2737" s="79"/>
      <c r="D2737" s="80"/>
      <c r="E2737" s="80"/>
      <c r="F2737" s="80"/>
      <c r="G2737" s="81"/>
      <c r="H2737" s="80"/>
      <c r="I2737" s="80"/>
      <c r="J2737" s="80"/>
      <c r="K2737" s="81"/>
      <c r="L2737" s="80"/>
      <c r="M2737" s="80"/>
      <c r="N2737" s="80"/>
      <c r="O2737" s="80"/>
      <c r="P2737" s="80"/>
      <c r="Q2737" s="79"/>
      <c r="R2737" s="79"/>
      <c r="S2737" s="80"/>
      <c r="T2737" s="80"/>
    </row>
    <row r="2738" spans="3:20" ht="22.5" customHeight="1" x14ac:dyDescent="0.25">
      <c r="C2738" s="79"/>
      <c r="D2738" s="80"/>
      <c r="E2738" s="80"/>
      <c r="F2738" s="80"/>
      <c r="G2738" s="81"/>
      <c r="H2738" s="80"/>
      <c r="I2738" s="80"/>
      <c r="J2738" s="80"/>
      <c r="K2738" s="81"/>
      <c r="L2738" s="80"/>
      <c r="M2738" s="80"/>
      <c r="N2738" s="80"/>
      <c r="O2738" s="80"/>
      <c r="P2738" s="80"/>
      <c r="Q2738" s="79"/>
      <c r="R2738" s="79"/>
      <c r="S2738" s="80"/>
      <c r="T2738" s="80"/>
    </row>
    <row r="2739" spans="3:20" ht="22.5" customHeight="1" x14ac:dyDescent="0.25">
      <c r="C2739" s="79"/>
      <c r="D2739" s="80"/>
      <c r="E2739" s="80"/>
      <c r="F2739" s="80"/>
      <c r="G2739" s="81"/>
      <c r="H2739" s="80"/>
      <c r="I2739" s="80"/>
      <c r="J2739" s="80"/>
      <c r="K2739" s="81"/>
      <c r="L2739" s="80"/>
      <c r="M2739" s="80"/>
      <c r="N2739" s="80"/>
      <c r="O2739" s="80"/>
      <c r="P2739" s="80"/>
      <c r="Q2739" s="79"/>
      <c r="R2739" s="79"/>
      <c r="S2739" s="80"/>
      <c r="T2739" s="80"/>
    </row>
    <row r="2740" spans="3:20" ht="22.5" customHeight="1" x14ac:dyDescent="0.25">
      <c r="C2740" s="79"/>
      <c r="D2740" s="80"/>
      <c r="E2740" s="80"/>
      <c r="F2740" s="80"/>
      <c r="G2740" s="81"/>
      <c r="H2740" s="80"/>
      <c r="I2740" s="80"/>
      <c r="J2740" s="80"/>
      <c r="K2740" s="81"/>
      <c r="L2740" s="80"/>
      <c r="M2740" s="80"/>
      <c r="N2740" s="80"/>
      <c r="O2740" s="80"/>
      <c r="P2740" s="80"/>
      <c r="Q2740" s="79"/>
      <c r="R2740" s="79"/>
      <c r="S2740" s="80"/>
      <c r="T2740" s="80"/>
    </row>
    <row r="2741" spans="3:20" ht="22.5" customHeight="1" x14ac:dyDescent="0.25">
      <c r="C2741" s="79"/>
      <c r="D2741" s="80"/>
      <c r="E2741" s="80"/>
      <c r="F2741" s="80"/>
      <c r="G2741" s="81"/>
      <c r="H2741" s="80"/>
      <c r="I2741" s="80"/>
      <c r="J2741" s="80"/>
      <c r="K2741" s="81"/>
      <c r="L2741" s="80"/>
      <c r="M2741" s="80"/>
      <c r="N2741" s="80"/>
      <c r="O2741" s="80"/>
      <c r="P2741" s="80"/>
      <c r="Q2741" s="79"/>
      <c r="R2741" s="79"/>
      <c r="S2741" s="80"/>
      <c r="T2741" s="80"/>
    </row>
    <row r="2742" spans="3:20" ht="22.5" customHeight="1" x14ac:dyDescent="0.25">
      <c r="C2742" s="79"/>
      <c r="D2742" s="80"/>
      <c r="E2742" s="80"/>
      <c r="F2742" s="80"/>
      <c r="G2742" s="81"/>
      <c r="H2742" s="80"/>
      <c r="I2742" s="80"/>
      <c r="J2742" s="80"/>
      <c r="K2742" s="81"/>
      <c r="L2742" s="80"/>
      <c r="M2742" s="80"/>
      <c r="N2742" s="80"/>
      <c r="O2742" s="80"/>
      <c r="P2742" s="80"/>
      <c r="Q2742" s="79"/>
      <c r="R2742" s="79"/>
      <c r="S2742" s="80"/>
      <c r="T2742" s="80"/>
    </row>
    <row r="2743" spans="3:20" ht="22.5" customHeight="1" x14ac:dyDescent="0.25">
      <c r="C2743" s="79"/>
      <c r="D2743" s="80"/>
      <c r="E2743" s="80"/>
      <c r="F2743" s="80"/>
      <c r="G2743" s="81"/>
      <c r="H2743" s="80"/>
      <c r="I2743" s="80"/>
      <c r="J2743" s="80"/>
      <c r="K2743" s="81"/>
      <c r="L2743" s="80"/>
      <c r="M2743" s="80"/>
      <c r="N2743" s="80"/>
      <c r="O2743" s="80"/>
      <c r="P2743" s="80"/>
      <c r="Q2743" s="79"/>
      <c r="R2743" s="79"/>
      <c r="S2743" s="80"/>
      <c r="T2743" s="80"/>
    </row>
    <row r="2744" spans="3:20" ht="22.5" customHeight="1" x14ac:dyDescent="0.25">
      <c r="C2744" s="79"/>
      <c r="D2744" s="80"/>
      <c r="E2744" s="80"/>
      <c r="F2744" s="80"/>
      <c r="G2744" s="81"/>
      <c r="H2744" s="80"/>
      <c r="I2744" s="80"/>
      <c r="J2744" s="80"/>
      <c r="K2744" s="81"/>
      <c r="L2744" s="80"/>
      <c r="M2744" s="80"/>
      <c r="N2744" s="80"/>
      <c r="O2744" s="80"/>
      <c r="P2744" s="80"/>
      <c r="Q2744" s="79"/>
      <c r="R2744" s="79"/>
      <c r="S2744" s="80"/>
      <c r="T2744" s="80"/>
    </row>
    <row r="2745" spans="3:20" ht="22.5" customHeight="1" x14ac:dyDescent="0.25">
      <c r="C2745" s="79"/>
      <c r="D2745" s="80"/>
      <c r="E2745" s="80"/>
      <c r="F2745" s="80"/>
      <c r="G2745" s="81"/>
      <c r="H2745" s="80"/>
      <c r="I2745" s="80"/>
      <c r="J2745" s="80"/>
      <c r="K2745" s="81"/>
      <c r="L2745" s="80"/>
      <c r="M2745" s="80"/>
      <c r="N2745" s="80"/>
      <c r="O2745" s="80"/>
      <c r="P2745" s="80"/>
      <c r="Q2745" s="79"/>
      <c r="R2745" s="79"/>
      <c r="S2745" s="80"/>
      <c r="T2745" s="80"/>
    </row>
    <row r="2746" spans="3:20" ht="22.5" customHeight="1" x14ac:dyDescent="0.25">
      <c r="C2746" s="79"/>
      <c r="D2746" s="80"/>
      <c r="E2746" s="80"/>
      <c r="F2746" s="80"/>
      <c r="G2746" s="81"/>
      <c r="H2746" s="80"/>
      <c r="I2746" s="80"/>
      <c r="J2746" s="80"/>
      <c r="K2746" s="81"/>
      <c r="L2746" s="80"/>
      <c r="M2746" s="80"/>
      <c r="N2746" s="80"/>
      <c r="O2746" s="80"/>
      <c r="P2746" s="80"/>
      <c r="Q2746" s="79"/>
      <c r="R2746" s="79"/>
      <c r="S2746" s="80"/>
      <c r="T2746" s="80"/>
    </row>
    <row r="2747" spans="3:20" ht="22.5" customHeight="1" x14ac:dyDescent="0.25">
      <c r="C2747" s="79"/>
      <c r="D2747" s="80"/>
      <c r="E2747" s="80"/>
      <c r="F2747" s="80"/>
      <c r="G2747" s="81"/>
      <c r="H2747" s="80"/>
      <c r="I2747" s="80"/>
      <c r="J2747" s="80"/>
      <c r="K2747" s="81"/>
      <c r="L2747" s="80"/>
      <c r="M2747" s="80"/>
      <c r="N2747" s="80"/>
      <c r="O2747" s="80"/>
      <c r="P2747" s="80"/>
      <c r="Q2747" s="79"/>
      <c r="R2747" s="79"/>
      <c r="S2747" s="80"/>
      <c r="T2747" s="80"/>
    </row>
    <row r="2748" spans="3:20" ht="22.5" customHeight="1" x14ac:dyDescent="0.25">
      <c r="C2748" s="79"/>
      <c r="D2748" s="80"/>
      <c r="E2748" s="80"/>
      <c r="F2748" s="80"/>
      <c r="G2748" s="81"/>
      <c r="H2748" s="80"/>
      <c r="I2748" s="80"/>
      <c r="J2748" s="80"/>
      <c r="K2748" s="81"/>
      <c r="L2748" s="80"/>
      <c r="M2748" s="80"/>
      <c r="N2748" s="80"/>
      <c r="O2748" s="80"/>
      <c r="P2748" s="80"/>
      <c r="Q2748" s="79"/>
      <c r="R2748" s="79"/>
      <c r="S2748" s="80"/>
      <c r="T2748" s="80"/>
    </row>
    <row r="2749" spans="3:20" ht="22.5" customHeight="1" x14ac:dyDescent="0.25">
      <c r="C2749" s="79"/>
      <c r="D2749" s="80"/>
      <c r="E2749" s="80"/>
      <c r="F2749" s="80"/>
      <c r="G2749" s="81"/>
      <c r="H2749" s="80"/>
      <c r="I2749" s="80"/>
      <c r="J2749" s="80"/>
      <c r="K2749" s="81"/>
      <c r="L2749" s="80"/>
      <c r="M2749" s="80"/>
      <c r="N2749" s="80"/>
      <c r="O2749" s="80"/>
      <c r="P2749" s="80"/>
      <c r="Q2749" s="79"/>
      <c r="R2749" s="79"/>
      <c r="S2749" s="80"/>
      <c r="T2749" s="80"/>
    </row>
    <row r="2750" spans="3:20" ht="22.5" customHeight="1" x14ac:dyDescent="0.25">
      <c r="C2750" s="79"/>
      <c r="D2750" s="80"/>
      <c r="E2750" s="80"/>
      <c r="F2750" s="80"/>
      <c r="G2750" s="81"/>
      <c r="H2750" s="80"/>
      <c r="I2750" s="80"/>
      <c r="J2750" s="80"/>
      <c r="K2750" s="81"/>
      <c r="L2750" s="80"/>
      <c r="M2750" s="80"/>
      <c r="N2750" s="80"/>
      <c r="O2750" s="80"/>
      <c r="P2750" s="80"/>
      <c r="Q2750" s="79"/>
      <c r="R2750" s="79"/>
      <c r="S2750" s="80"/>
      <c r="T2750" s="80"/>
    </row>
    <row r="2751" spans="3:20" ht="22.5" customHeight="1" x14ac:dyDescent="0.25">
      <c r="C2751" s="79"/>
      <c r="D2751" s="80"/>
      <c r="E2751" s="80"/>
      <c r="F2751" s="80"/>
      <c r="G2751" s="81"/>
      <c r="H2751" s="80"/>
      <c r="I2751" s="80"/>
      <c r="J2751" s="80"/>
      <c r="K2751" s="81"/>
      <c r="L2751" s="80"/>
      <c r="M2751" s="80"/>
      <c r="N2751" s="80"/>
      <c r="O2751" s="80"/>
      <c r="P2751" s="80"/>
      <c r="Q2751" s="79"/>
      <c r="R2751" s="79"/>
      <c r="S2751" s="80"/>
      <c r="T2751" s="80"/>
    </row>
    <row r="2752" spans="3:20" ht="22.5" customHeight="1" x14ac:dyDescent="0.25">
      <c r="C2752" s="79"/>
      <c r="D2752" s="80"/>
      <c r="E2752" s="80"/>
      <c r="F2752" s="80"/>
      <c r="G2752" s="81"/>
      <c r="H2752" s="80"/>
      <c r="I2752" s="80"/>
      <c r="J2752" s="80"/>
      <c r="K2752" s="81"/>
      <c r="L2752" s="80"/>
      <c r="M2752" s="80"/>
      <c r="N2752" s="80"/>
      <c r="O2752" s="80"/>
      <c r="P2752" s="80"/>
      <c r="Q2752" s="79"/>
      <c r="R2752" s="79"/>
      <c r="S2752" s="80"/>
      <c r="T2752" s="80"/>
    </row>
    <row r="2753" spans="3:20" ht="22.5" customHeight="1" x14ac:dyDescent="0.25">
      <c r="C2753" s="79"/>
      <c r="D2753" s="80"/>
      <c r="E2753" s="80"/>
      <c r="F2753" s="80"/>
      <c r="G2753" s="81"/>
      <c r="H2753" s="80"/>
      <c r="I2753" s="80"/>
      <c r="J2753" s="80"/>
      <c r="K2753" s="81"/>
      <c r="L2753" s="80"/>
      <c r="M2753" s="80"/>
      <c r="N2753" s="80"/>
      <c r="O2753" s="80"/>
      <c r="P2753" s="80"/>
      <c r="Q2753" s="79"/>
      <c r="R2753" s="79"/>
      <c r="S2753" s="80"/>
      <c r="T2753" s="80"/>
    </row>
    <row r="2754" spans="3:20" ht="22.5" customHeight="1" x14ac:dyDescent="0.25">
      <c r="C2754" s="79"/>
      <c r="D2754" s="80"/>
      <c r="E2754" s="80"/>
      <c r="F2754" s="80"/>
      <c r="G2754" s="81"/>
      <c r="H2754" s="80"/>
      <c r="I2754" s="80"/>
      <c r="J2754" s="80"/>
      <c r="K2754" s="81"/>
      <c r="L2754" s="80"/>
      <c r="M2754" s="80"/>
      <c r="N2754" s="80"/>
      <c r="O2754" s="80"/>
      <c r="P2754" s="80"/>
      <c r="Q2754" s="79"/>
      <c r="R2754" s="79"/>
      <c r="S2754" s="80"/>
      <c r="T2754" s="80"/>
    </row>
    <row r="2755" spans="3:20" ht="22.5" customHeight="1" x14ac:dyDescent="0.25">
      <c r="C2755" s="79"/>
      <c r="D2755" s="80"/>
      <c r="E2755" s="80"/>
      <c r="F2755" s="80"/>
      <c r="G2755" s="81"/>
      <c r="H2755" s="80"/>
      <c r="I2755" s="80"/>
      <c r="J2755" s="80"/>
      <c r="K2755" s="81"/>
      <c r="L2755" s="80"/>
      <c r="M2755" s="80"/>
      <c r="N2755" s="80"/>
      <c r="O2755" s="80"/>
      <c r="P2755" s="80"/>
      <c r="Q2755" s="79"/>
      <c r="R2755" s="79"/>
      <c r="S2755" s="80"/>
      <c r="T2755" s="80"/>
    </row>
    <row r="2756" spans="3:20" ht="22.5" customHeight="1" x14ac:dyDescent="0.25">
      <c r="C2756" s="79"/>
      <c r="D2756" s="80"/>
      <c r="E2756" s="80"/>
      <c r="F2756" s="80"/>
      <c r="G2756" s="81"/>
      <c r="H2756" s="80"/>
      <c r="I2756" s="80"/>
      <c r="J2756" s="80"/>
      <c r="K2756" s="81"/>
      <c r="L2756" s="80"/>
      <c r="M2756" s="80"/>
      <c r="N2756" s="80"/>
      <c r="O2756" s="80"/>
      <c r="P2756" s="80"/>
      <c r="Q2756" s="79"/>
      <c r="R2756" s="79"/>
      <c r="S2756" s="80"/>
      <c r="T2756" s="80"/>
    </row>
    <row r="2757" spans="3:20" ht="22.5" customHeight="1" x14ac:dyDescent="0.25">
      <c r="C2757" s="79"/>
      <c r="D2757" s="80"/>
      <c r="E2757" s="80"/>
      <c r="F2757" s="80"/>
      <c r="G2757" s="81"/>
      <c r="H2757" s="80"/>
      <c r="I2757" s="80"/>
      <c r="J2757" s="80"/>
      <c r="K2757" s="81"/>
      <c r="L2757" s="80"/>
      <c r="M2757" s="80"/>
      <c r="N2757" s="80"/>
      <c r="O2757" s="80"/>
      <c r="P2757" s="80"/>
      <c r="Q2757" s="79"/>
      <c r="R2757" s="79"/>
      <c r="S2757" s="80"/>
      <c r="T2757" s="80"/>
    </row>
    <row r="2758" spans="3:20" ht="22.5" customHeight="1" x14ac:dyDescent="0.25">
      <c r="C2758" s="79"/>
      <c r="D2758" s="80"/>
      <c r="E2758" s="80"/>
      <c r="F2758" s="80"/>
      <c r="G2758" s="81"/>
      <c r="H2758" s="80"/>
      <c r="I2758" s="80"/>
      <c r="J2758" s="80"/>
      <c r="K2758" s="81"/>
      <c r="L2758" s="80"/>
      <c r="M2758" s="80"/>
      <c r="N2758" s="80"/>
      <c r="O2758" s="80"/>
      <c r="P2758" s="80"/>
      <c r="Q2758" s="79"/>
      <c r="R2758" s="79"/>
      <c r="S2758" s="80"/>
      <c r="T2758" s="80"/>
    </row>
    <row r="2759" spans="3:20" ht="22.5" customHeight="1" x14ac:dyDescent="0.25">
      <c r="C2759" s="79"/>
      <c r="D2759" s="80"/>
      <c r="E2759" s="80"/>
      <c r="F2759" s="80"/>
      <c r="G2759" s="81"/>
      <c r="H2759" s="80"/>
      <c r="I2759" s="80"/>
      <c r="J2759" s="80"/>
      <c r="K2759" s="81"/>
      <c r="L2759" s="80"/>
      <c r="M2759" s="80"/>
      <c r="N2759" s="80"/>
      <c r="O2759" s="80"/>
      <c r="P2759" s="80"/>
      <c r="Q2759" s="79"/>
      <c r="R2759" s="79"/>
      <c r="S2759" s="80"/>
      <c r="T2759" s="80"/>
    </row>
    <row r="2760" spans="3:20" ht="22.5" customHeight="1" x14ac:dyDescent="0.25">
      <c r="C2760" s="79"/>
      <c r="D2760" s="80"/>
      <c r="E2760" s="80"/>
      <c r="F2760" s="80"/>
      <c r="G2760" s="81"/>
      <c r="H2760" s="80"/>
      <c r="I2760" s="80"/>
      <c r="J2760" s="80"/>
      <c r="K2760" s="81"/>
      <c r="L2760" s="80"/>
      <c r="M2760" s="80"/>
      <c r="N2760" s="80"/>
      <c r="O2760" s="80"/>
      <c r="P2760" s="80"/>
      <c r="Q2760" s="79"/>
      <c r="R2760" s="79"/>
      <c r="S2760" s="80"/>
      <c r="T2760" s="80"/>
    </row>
    <row r="2761" spans="3:20" ht="22.5" customHeight="1" x14ac:dyDescent="0.25">
      <c r="C2761" s="79"/>
      <c r="D2761" s="80"/>
      <c r="E2761" s="80"/>
      <c r="F2761" s="80"/>
      <c r="G2761" s="81"/>
      <c r="H2761" s="80"/>
      <c r="I2761" s="80"/>
      <c r="J2761" s="80"/>
      <c r="K2761" s="81"/>
      <c r="L2761" s="80"/>
      <c r="M2761" s="80"/>
      <c r="N2761" s="80"/>
      <c r="O2761" s="80"/>
      <c r="P2761" s="80"/>
      <c r="Q2761" s="79"/>
      <c r="R2761" s="79"/>
      <c r="S2761" s="80"/>
      <c r="T2761" s="80"/>
    </row>
    <row r="2762" spans="3:20" ht="22.5" customHeight="1" x14ac:dyDescent="0.25">
      <c r="C2762" s="79"/>
      <c r="D2762" s="80"/>
      <c r="E2762" s="80"/>
      <c r="F2762" s="80"/>
      <c r="G2762" s="81"/>
      <c r="H2762" s="80"/>
      <c r="I2762" s="80"/>
      <c r="J2762" s="80"/>
      <c r="K2762" s="81"/>
      <c r="L2762" s="80"/>
      <c r="M2762" s="80"/>
      <c r="N2762" s="80"/>
      <c r="O2762" s="80"/>
      <c r="P2762" s="80"/>
      <c r="Q2762" s="79"/>
      <c r="R2762" s="79"/>
      <c r="S2762" s="80"/>
      <c r="T2762" s="80"/>
    </row>
    <row r="2763" spans="3:20" ht="22.5" customHeight="1" x14ac:dyDescent="0.25">
      <c r="C2763" s="79"/>
      <c r="D2763" s="80"/>
      <c r="E2763" s="80"/>
      <c r="F2763" s="80"/>
      <c r="G2763" s="81"/>
      <c r="H2763" s="80"/>
      <c r="I2763" s="80"/>
      <c r="J2763" s="80"/>
      <c r="K2763" s="81"/>
      <c r="L2763" s="80"/>
      <c r="M2763" s="80"/>
      <c r="N2763" s="80"/>
      <c r="O2763" s="80"/>
      <c r="P2763" s="80"/>
      <c r="Q2763" s="79"/>
      <c r="R2763" s="79"/>
      <c r="S2763" s="80"/>
      <c r="T2763" s="80"/>
    </row>
    <row r="2764" spans="3:20" ht="22.5" customHeight="1" x14ac:dyDescent="0.25">
      <c r="C2764" s="79"/>
      <c r="D2764" s="80"/>
      <c r="E2764" s="80"/>
      <c r="F2764" s="80"/>
      <c r="G2764" s="81"/>
      <c r="H2764" s="80"/>
      <c r="I2764" s="80"/>
      <c r="J2764" s="80"/>
      <c r="K2764" s="81"/>
      <c r="L2764" s="80"/>
      <c r="M2764" s="80"/>
      <c r="N2764" s="80"/>
      <c r="O2764" s="80"/>
      <c r="P2764" s="80"/>
      <c r="Q2764" s="79"/>
      <c r="R2764" s="79"/>
      <c r="S2764" s="80"/>
      <c r="T2764" s="80"/>
    </row>
    <row r="2765" spans="3:20" ht="22.5" customHeight="1" x14ac:dyDescent="0.25">
      <c r="C2765" s="79"/>
      <c r="D2765" s="80"/>
      <c r="E2765" s="80"/>
      <c r="F2765" s="80"/>
      <c r="G2765" s="81"/>
      <c r="H2765" s="80"/>
      <c r="I2765" s="80"/>
      <c r="J2765" s="80"/>
      <c r="K2765" s="81"/>
      <c r="L2765" s="80"/>
      <c r="M2765" s="80"/>
      <c r="N2765" s="80"/>
      <c r="O2765" s="80"/>
      <c r="P2765" s="80"/>
      <c r="Q2765" s="79"/>
      <c r="R2765" s="79"/>
      <c r="S2765" s="80"/>
      <c r="T2765" s="80"/>
    </row>
    <row r="2766" spans="3:20" ht="22.5" customHeight="1" x14ac:dyDescent="0.25">
      <c r="C2766" s="79"/>
      <c r="D2766" s="80"/>
      <c r="E2766" s="80"/>
      <c r="F2766" s="80"/>
      <c r="G2766" s="81"/>
      <c r="H2766" s="80"/>
      <c r="I2766" s="80"/>
      <c r="J2766" s="80"/>
      <c r="K2766" s="81"/>
      <c r="L2766" s="80"/>
      <c r="M2766" s="80"/>
      <c r="N2766" s="80"/>
      <c r="O2766" s="80"/>
      <c r="P2766" s="80"/>
      <c r="Q2766" s="79"/>
      <c r="R2766" s="79"/>
      <c r="S2766" s="80"/>
      <c r="T2766" s="80"/>
    </row>
    <row r="2767" spans="3:20" ht="22.5" customHeight="1" x14ac:dyDescent="0.25">
      <c r="C2767" s="79"/>
      <c r="D2767" s="80"/>
      <c r="E2767" s="80"/>
      <c r="F2767" s="80"/>
      <c r="G2767" s="81"/>
      <c r="H2767" s="80"/>
      <c r="I2767" s="80"/>
      <c r="J2767" s="80"/>
      <c r="K2767" s="81"/>
      <c r="L2767" s="80"/>
      <c r="M2767" s="80"/>
      <c r="N2767" s="80"/>
      <c r="O2767" s="80"/>
      <c r="P2767" s="80"/>
      <c r="Q2767" s="79"/>
      <c r="R2767" s="79"/>
      <c r="S2767" s="80"/>
      <c r="T2767" s="80"/>
    </row>
    <row r="2768" spans="3:20" ht="22.5" customHeight="1" x14ac:dyDescent="0.25">
      <c r="C2768" s="79"/>
      <c r="D2768" s="80"/>
      <c r="E2768" s="80"/>
      <c r="F2768" s="80"/>
      <c r="G2768" s="81"/>
      <c r="H2768" s="80"/>
      <c r="I2768" s="80"/>
      <c r="J2768" s="80"/>
      <c r="K2768" s="81"/>
      <c r="L2768" s="80"/>
      <c r="M2768" s="80"/>
      <c r="N2768" s="80"/>
      <c r="O2768" s="80"/>
      <c r="P2768" s="80"/>
      <c r="Q2768" s="79"/>
      <c r="R2768" s="79"/>
      <c r="S2768" s="80"/>
      <c r="T2768" s="80"/>
    </row>
    <row r="2769" spans="3:20" ht="22.5" customHeight="1" x14ac:dyDescent="0.25">
      <c r="C2769" s="79"/>
      <c r="D2769" s="80"/>
      <c r="E2769" s="80"/>
      <c r="F2769" s="80"/>
      <c r="G2769" s="81"/>
      <c r="H2769" s="80"/>
      <c r="I2769" s="80"/>
      <c r="J2769" s="80"/>
      <c r="K2769" s="81"/>
      <c r="L2769" s="80"/>
      <c r="M2769" s="80"/>
      <c r="N2769" s="80"/>
      <c r="O2769" s="80"/>
      <c r="P2769" s="80"/>
      <c r="Q2769" s="79"/>
      <c r="R2769" s="79"/>
      <c r="S2769" s="80"/>
      <c r="T2769" s="80"/>
    </row>
    <row r="2770" spans="3:20" ht="22.5" customHeight="1" x14ac:dyDescent="0.25">
      <c r="C2770" s="79"/>
      <c r="D2770" s="80"/>
      <c r="E2770" s="80"/>
      <c r="F2770" s="80"/>
      <c r="G2770" s="81"/>
      <c r="H2770" s="80"/>
      <c r="I2770" s="80"/>
      <c r="J2770" s="80"/>
      <c r="K2770" s="81"/>
      <c r="L2770" s="80"/>
      <c r="M2770" s="80"/>
      <c r="N2770" s="80"/>
      <c r="O2770" s="80"/>
      <c r="P2770" s="80"/>
      <c r="Q2770" s="79"/>
      <c r="R2770" s="79"/>
      <c r="S2770" s="80"/>
      <c r="T2770" s="80"/>
    </row>
    <row r="2771" spans="3:20" ht="22.5" customHeight="1" x14ac:dyDescent="0.25">
      <c r="C2771" s="79"/>
      <c r="D2771" s="80"/>
      <c r="E2771" s="80"/>
      <c r="F2771" s="80"/>
      <c r="G2771" s="81"/>
      <c r="H2771" s="80"/>
      <c r="I2771" s="80"/>
      <c r="J2771" s="80"/>
      <c r="K2771" s="81"/>
      <c r="L2771" s="80"/>
      <c r="M2771" s="80"/>
      <c r="N2771" s="80"/>
      <c r="O2771" s="80"/>
      <c r="P2771" s="80"/>
      <c r="Q2771" s="79"/>
      <c r="R2771" s="79"/>
      <c r="S2771" s="80"/>
      <c r="T2771" s="80"/>
    </row>
    <row r="2772" spans="3:20" ht="22.5" customHeight="1" x14ac:dyDescent="0.25">
      <c r="C2772" s="79"/>
      <c r="D2772" s="80"/>
      <c r="E2772" s="80"/>
      <c r="F2772" s="80"/>
      <c r="G2772" s="81"/>
      <c r="H2772" s="80"/>
      <c r="I2772" s="80"/>
      <c r="J2772" s="80"/>
      <c r="K2772" s="81"/>
      <c r="L2772" s="80"/>
      <c r="M2772" s="80"/>
      <c r="N2772" s="80"/>
      <c r="O2772" s="80"/>
      <c r="P2772" s="80"/>
      <c r="Q2772" s="79"/>
      <c r="R2772" s="79"/>
      <c r="S2772" s="80"/>
      <c r="T2772" s="80"/>
    </row>
    <row r="2773" spans="3:20" ht="22.5" customHeight="1" x14ac:dyDescent="0.25">
      <c r="C2773" s="79"/>
      <c r="D2773" s="80"/>
      <c r="E2773" s="80"/>
      <c r="F2773" s="80"/>
      <c r="G2773" s="81"/>
      <c r="H2773" s="80"/>
      <c r="I2773" s="80"/>
      <c r="J2773" s="80"/>
      <c r="K2773" s="81"/>
      <c r="L2773" s="80"/>
      <c r="M2773" s="80"/>
      <c r="N2773" s="80"/>
      <c r="O2773" s="80"/>
      <c r="P2773" s="80"/>
      <c r="Q2773" s="79"/>
      <c r="R2773" s="79"/>
      <c r="S2773" s="80"/>
      <c r="T2773" s="80"/>
    </row>
    <row r="2774" spans="3:20" ht="22.5" customHeight="1" x14ac:dyDescent="0.25">
      <c r="C2774" s="79"/>
      <c r="D2774" s="80"/>
      <c r="E2774" s="80"/>
      <c r="F2774" s="80"/>
      <c r="G2774" s="81"/>
      <c r="H2774" s="80"/>
      <c r="I2774" s="80"/>
      <c r="J2774" s="80"/>
      <c r="K2774" s="81"/>
      <c r="L2774" s="80"/>
      <c r="M2774" s="80"/>
      <c r="N2774" s="80"/>
      <c r="O2774" s="80"/>
      <c r="P2774" s="80"/>
      <c r="Q2774" s="79"/>
      <c r="R2774" s="79"/>
      <c r="S2774" s="80"/>
      <c r="T2774" s="80"/>
    </row>
    <row r="2775" spans="3:20" ht="22.5" customHeight="1" x14ac:dyDescent="0.25">
      <c r="C2775" s="79"/>
      <c r="D2775" s="80"/>
      <c r="E2775" s="80"/>
      <c r="F2775" s="80"/>
      <c r="G2775" s="81"/>
      <c r="H2775" s="80"/>
      <c r="I2775" s="80"/>
      <c r="J2775" s="80"/>
      <c r="K2775" s="81"/>
      <c r="L2775" s="80"/>
      <c r="M2775" s="80"/>
      <c r="N2775" s="80"/>
      <c r="O2775" s="80"/>
      <c r="P2775" s="80"/>
      <c r="Q2775" s="79"/>
      <c r="R2775" s="79"/>
      <c r="S2775" s="80"/>
      <c r="T2775" s="80"/>
    </row>
    <row r="2776" spans="3:20" ht="22.5" customHeight="1" x14ac:dyDescent="0.25">
      <c r="C2776" s="79"/>
      <c r="D2776" s="80"/>
      <c r="E2776" s="80"/>
      <c r="F2776" s="80"/>
      <c r="G2776" s="81"/>
      <c r="H2776" s="80"/>
      <c r="I2776" s="80"/>
      <c r="J2776" s="80"/>
      <c r="K2776" s="81"/>
      <c r="L2776" s="80"/>
      <c r="M2776" s="80"/>
      <c r="N2776" s="80"/>
      <c r="O2776" s="80"/>
      <c r="P2776" s="80"/>
      <c r="Q2776" s="79"/>
      <c r="R2776" s="79"/>
      <c r="S2776" s="80"/>
      <c r="T2776" s="80"/>
    </row>
    <row r="2777" spans="3:20" ht="22.5" customHeight="1" x14ac:dyDescent="0.25">
      <c r="C2777" s="79"/>
      <c r="D2777" s="80"/>
      <c r="E2777" s="80"/>
      <c r="F2777" s="80"/>
      <c r="G2777" s="81"/>
      <c r="H2777" s="80"/>
      <c r="I2777" s="80"/>
      <c r="J2777" s="80"/>
      <c r="K2777" s="81"/>
      <c r="L2777" s="80"/>
      <c r="M2777" s="80"/>
      <c r="N2777" s="80"/>
      <c r="O2777" s="80"/>
      <c r="P2777" s="80"/>
      <c r="Q2777" s="79"/>
      <c r="R2777" s="79"/>
      <c r="S2777" s="80"/>
      <c r="T2777" s="80"/>
    </row>
    <row r="2778" spans="3:20" ht="22.5" customHeight="1" x14ac:dyDescent="0.25">
      <c r="C2778" s="79"/>
      <c r="D2778" s="80"/>
      <c r="E2778" s="80"/>
      <c r="F2778" s="80"/>
      <c r="G2778" s="81"/>
      <c r="H2778" s="80"/>
      <c r="I2778" s="80"/>
      <c r="J2778" s="80"/>
      <c r="K2778" s="81"/>
      <c r="L2778" s="80"/>
      <c r="M2778" s="80"/>
      <c r="N2778" s="80"/>
      <c r="O2778" s="80"/>
      <c r="P2778" s="80"/>
      <c r="Q2778" s="79"/>
      <c r="R2778" s="79"/>
      <c r="S2778" s="80"/>
      <c r="T2778" s="80"/>
    </row>
    <row r="2779" spans="3:20" ht="22.5" customHeight="1" x14ac:dyDescent="0.25">
      <c r="C2779" s="79"/>
      <c r="D2779" s="80"/>
      <c r="E2779" s="80"/>
      <c r="F2779" s="80"/>
      <c r="G2779" s="81"/>
      <c r="H2779" s="80"/>
      <c r="I2779" s="80"/>
      <c r="J2779" s="80"/>
      <c r="K2779" s="81"/>
      <c r="L2779" s="80"/>
      <c r="M2779" s="80"/>
      <c r="N2779" s="80"/>
      <c r="O2779" s="80"/>
      <c r="P2779" s="80"/>
      <c r="Q2779" s="79"/>
      <c r="R2779" s="79"/>
      <c r="S2779" s="80"/>
      <c r="T2779" s="80"/>
    </row>
    <row r="2780" spans="3:20" ht="22.5" customHeight="1" x14ac:dyDescent="0.25">
      <c r="C2780" s="79"/>
      <c r="D2780" s="80"/>
      <c r="E2780" s="80"/>
      <c r="F2780" s="80"/>
      <c r="G2780" s="81"/>
      <c r="H2780" s="80"/>
      <c r="I2780" s="80"/>
      <c r="J2780" s="80"/>
      <c r="K2780" s="81"/>
      <c r="L2780" s="80"/>
      <c r="M2780" s="80"/>
      <c r="N2780" s="80"/>
      <c r="O2780" s="80"/>
      <c r="P2780" s="80"/>
      <c r="Q2780" s="79"/>
      <c r="R2780" s="79"/>
      <c r="S2780" s="80"/>
      <c r="T2780" s="80"/>
    </row>
    <row r="2781" spans="3:20" ht="22.5" customHeight="1" x14ac:dyDescent="0.25">
      <c r="C2781" s="79"/>
      <c r="D2781" s="80"/>
      <c r="E2781" s="80"/>
      <c r="F2781" s="80"/>
      <c r="G2781" s="81"/>
      <c r="H2781" s="80"/>
      <c r="I2781" s="80"/>
      <c r="J2781" s="80"/>
      <c r="K2781" s="81"/>
      <c r="L2781" s="80"/>
      <c r="M2781" s="80"/>
      <c r="N2781" s="80"/>
      <c r="O2781" s="80"/>
      <c r="P2781" s="80"/>
      <c r="Q2781" s="79"/>
      <c r="R2781" s="79"/>
      <c r="S2781" s="80"/>
      <c r="T2781" s="80"/>
    </row>
    <row r="2782" spans="3:20" ht="22.5" customHeight="1" x14ac:dyDescent="0.25">
      <c r="C2782" s="79"/>
      <c r="D2782" s="80"/>
      <c r="E2782" s="80"/>
      <c r="F2782" s="80"/>
      <c r="G2782" s="81"/>
      <c r="H2782" s="80"/>
      <c r="I2782" s="80"/>
      <c r="J2782" s="80"/>
      <c r="K2782" s="81"/>
      <c r="L2782" s="80"/>
      <c r="M2782" s="80"/>
      <c r="N2782" s="80"/>
      <c r="O2782" s="80"/>
      <c r="P2782" s="80"/>
      <c r="Q2782" s="79"/>
      <c r="R2782" s="79"/>
      <c r="S2782" s="80"/>
      <c r="T2782" s="80"/>
    </row>
    <row r="2783" spans="3:20" ht="22.5" customHeight="1" x14ac:dyDescent="0.25">
      <c r="C2783" s="79"/>
      <c r="D2783" s="80"/>
      <c r="E2783" s="80"/>
      <c r="F2783" s="80"/>
      <c r="G2783" s="81"/>
      <c r="H2783" s="80"/>
      <c r="I2783" s="80"/>
      <c r="J2783" s="80"/>
      <c r="K2783" s="81"/>
      <c r="L2783" s="80"/>
      <c r="M2783" s="80"/>
      <c r="N2783" s="80"/>
      <c r="O2783" s="80"/>
      <c r="P2783" s="80"/>
      <c r="Q2783" s="79"/>
      <c r="R2783" s="79"/>
      <c r="S2783" s="80"/>
      <c r="T2783" s="80"/>
    </row>
    <row r="2784" spans="3:20" ht="22.5" customHeight="1" x14ac:dyDescent="0.25">
      <c r="C2784" s="79"/>
      <c r="D2784" s="80"/>
      <c r="E2784" s="80"/>
      <c r="F2784" s="80"/>
      <c r="G2784" s="81"/>
      <c r="H2784" s="80"/>
      <c r="I2784" s="80"/>
      <c r="J2784" s="80"/>
      <c r="K2784" s="81"/>
      <c r="L2784" s="80"/>
      <c r="M2784" s="80"/>
      <c r="N2784" s="80"/>
      <c r="O2784" s="80"/>
      <c r="P2784" s="80"/>
      <c r="Q2784" s="79"/>
      <c r="R2784" s="79"/>
      <c r="S2784" s="80"/>
      <c r="T2784" s="80"/>
    </row>
    <row r="2785" spans="3:20" ht="22.5" customHeight="1" x14ac:dyDescent="0.25">
      <c r="C2785" s="79"/>
      <c r="D2785" s="80"/>
      <c r="E2785" s="80"/>
      <c r="F2785" s="80"/>
      <c r="G2785" s="81"/>
      <c r="H2785" s="80"/>
      <c r="I2785" s="80"/>
      <c r="J2785" s="80"/>
      <c r="K2785" s="81"/>
      <c r="L2785" s="80"/>
      <c r="M2785" s="80"/>
      <c r="N2785" s="80"/>
      <c r="O2785" s="80"/>
      <c r="P2785" s="80"/>
      <c r="Q2785" s="79"/>
      <c r="R2785" s="79"/>
      <c r="S2785" s="80"/>
      <c r="T2785" s="80"/>
    </row>
    <row r="2786" spans="3:20" ht="22.5" customHeight="1" x14ac:dyDescent="0.25">
      <c r="C2786" s="79"/>
      <c r="D2786" s="80"/>
      <c r="E2786" s="80"/>
      <c r="F2786" s="80"/>
      <c r="G2786" s="81"/>
      <c r="H2786" s="80"/>
      <c r="I2786" s="80"/>
      <c r="J2786" s="80"/>
      <c r="K2786" s="81"/>
      <c r="L2786" s="80"/>
      <c r="M2786" s="80"/>
      <c r="N2786" s="80"/>
      <c r="O2786" s="80"/>
      <c r="P2786" s="80"/>
      <c r="Q2786" s="79"/>
      <c r="R2786" s="79"/>
      <c r="S2786" s="80"/>
      <c r="T2786" s="80"/>
    </row>
    <row r="2787" spans="3:20" ht="22.5" customHeight="1" x14ac:dyDescent="0.25">
      <c r="C2787" s="79"/>
      <c r="D2787" s="80"/>
      <c r="E2787" s="80"/>
      <c r="F2787" s="80"/>
      <c r="G2787" s="81"/>
      <c r="H2787" s="80"/>
      <c r="I2787" s="80"/>
      <c r="J2787" s="80"/>
      <c r="K2787" s="81"/>
      <c r="L2787" s="80"/>
      <c r="M2787" s="80"/>
      <c r="N2787" s="80"/>
      <c r="O2787" s="80"/>
      <c r="P2787" s="80"/>
      <c r="Q2787" s="79"/>
      <c r="R2787" s="79"/>
      <c r="S2787" s="80"/>
      <c r="T2787" s="80"/>
    </row>
    <row r="2788" spans="3:20" ht="22.5" customHeight="1" x14ac:dyDescent="0.25">
      <c r="C2788" s="79"/>
      <c r="D2788" s="80"/>
      <c r="E2788" s="80"/>
      <c r="F2788" s="80"/>
      <c r="G2788" s="81"/>
      <c r="H2788" s="80"/>
      <c r="I2788" s="80"/>
      <c r="J2788" s="80"/>
      <c r="K2788" s="81"/>
      <c r="L2788" s="80"/>
      <c r="M2788" s="80"/>
      <c r="N2788" s="80"/>
      <c r="O2788" s="80"/>
      <c r="P2788" s="80"/>
      <c r="Q2788" s="79"/>
      <c r="R2788" s="79"/>
      <c r="S2788" s="80"/>
      <c r="T2788" s="80"/>
    </row>
    <row r="2789" spans="3:20" ht="22.5" customHeight="1" x14ac:dyDescent="0.25">
      <c r="C2789" s="79"/>
      <c r="D2789" s="80"/>
      <c r="E2789" s="80"/>
      <c r="F2789" s="80"/>
      <c r="G2789" s="81"/>
      <c r="H2789" s="80"/>
      <c r="I2789" s="80"/>
      <c r="J2789" s="80"/>
      <c r="K2789" s="81"/>
      <c r="L2789" s="80"/>
      <c r="M2789" s="80"/>
      <c r="N2789" s="80"/>
      <c r="O2789" s="80"/>
      <c r="P2789" s="80"/>
      <c r="Q2789" s="79"/>
      <c r="R2789" s="79"/>
      <c r="S2789" s="80"/>
      <c r="T2789" s="80"/>
    </row>
    <row r="2790" spans="3:20" ht="22.5" customHeight="1" x14ac:dyDescent="0.25">
      <c r="C2790" s="79"/>
      <c r="D2790" s="80"/>
      <c r="E2790" s="80"/>
      <c r="F2790" s="80"/>
      <c r="G2790" s="81"/>
      <c r="H2790" s="80"/>
      <c r="I2790" s="80"/>
      <c r="J2790" s="80"/>
      <c r="K2790" s="81"/>
      <c r="L2790" s="80"/>
      <c r="M2790" s="80"/>
      <c r="N2790" s="80"/>
      <c r="O2790" s="80"/>
      <c r="P2790" s="80"/>
      <c r="Q2790" s="79"/>
      <c r="R2790" s="79"/>
      <c r="S2790" s="80"/>
      <c r="T2790" s="80"/>
    </row>
    <row r="2791" spans="3:20" ht="22.5" customHeight="1" x14ac:dyDescent="0.25">
      <c r="C2791" s="79"/>
      <c r="D2791" s="80"/>
      <c r="E2791" s="80"/>
      <c r="F2791" s="80"/>
      <c r="G2791" s="81"/>
      <c r="H2791" s="80"/>
      <c r="I2791" s="80"/>
      <c r="J2791" s="80"/>
      <c r="K2791" s="81"/>
      <c r="L2791" s="80"/>
      <c r="M2791" s="80"/>
      <c r="N2791" s="80"/>
      <c r="O2791" s="80"/>
      <c r="P2791" s="80"/>
      <c r="Q2791" s="79"/>
      <c r="R2791" s="79"/>
      <c r="S2791" s="80"/>
      <c r="T2791" s="80"/>
    </row>
    <row r="2792" spans="3:20" ht="22.5" customHeight="1" x14ac:dyDescent="0.25">
      <c r="C2792" s="79"/>
      <c r="D2792" s="80"/>
      <c r="E2792" s="80"/>
      <c r="F2792" s="80"/>
      <c r="G2792" s="81"/>
      <c r="H2792" s="80"/>
      <c r="I2792" s="80"/>
      <c r="J2792" s="80"/>
      <c r="K2792" s="81"/>
      <c r="L2792" s="80"/>
      <c r="M2792" s="80"/>
      <c r="N2792" s="80"/>
      <c r="O2792" s="80"/>
      <c r="P2792" s="80"/>
      <c r="Q2792" s="79"/>
      <c r="R2792" s="79"/>
      <c r="S2792" s="80"/>
      <c r="T2792" s="80"/>
    </row>
    <row r="2793" spans="3:20" ht="22.5" customHeight="1" x14ac:dyDescent="0.25">
      <c r="C2793" s="79"/>
      <c r="D2793" s="80"/>
      <c r="E2793" s="80"/>
      <c r="F2793" s="80"/>
      <c r="G2793" s="81"/>
      <c r="H2793" s="80"/>
      <c r="I2793" s="80"/>
      <c r="J2793" s="80"/>
      <c r="K2793" s="81"/>
      <c r="L2793" s="80"/>
      <c r="M2793" s="80"/>
      <c r="N2793" s="80"/>
      <c r="O2793" s="80"/>
      <c r="P2793" s="80"/>
      <c r="Q2793" s="79"/>
      <c r="R2793" s="79"/>
      <c r="S2793" s="80"/>
      <c r="T2793" s="80"/>
    </row>
    <row r="2794" spans="3:20" ht="22.5" customHeight="1" x14ac:dyDescent="0.25">
      <c r="C2794" s="79"/>
      <c r="D2794" s="80"/>
      <c r="E2794" s="80"/>
      <c r="F2794" s="80"/>
      <c r="G2794" s="81"/>
      <c r="H2794" s="80"/>
      <c r="I2794" s="80"/>
      <c r="J2794" s="80"/>
      <c r="K2794" s="81"/>
      <c r="L2794" s="80"/>
      <c r="M2794" s="80"/>
      <c r="N2794" s="80"/>
      <c r="O2794" s="80"/>
      <c r="P2794" s="80"/>
      <c r="Q2794" s="79"/>
      <c r="R2794" s="79"/>
      <c r="S2794" s="80"/>
      <c r="T2794" s="80"/>
    </row>
    <row r="2795" spans="3:20" ht="22.5" customHeight="1" x14ac:dyDescent="0.25">
      <c r="C2795" s="79"/>
      <c r="D2795" s="80"/>
      <c r="E2795" s="80"/>
      <c r="F2795" s="80"/>
      <c r="G2795" s="81"/>
      <c r="H2795" s="80"/>
      <c r="I2795" s="80"/>
      <c r="J2795" s="80"/>
      <c r="K2795" s="81"/>
      <c r="L2795" s="80"/>
      <c r="M2795" s="80"/>
      <c r="N2795" s="80"/>
      <c r="O2795" s="80"/>
      <c r="P2795" s="80"/>
      <c r="Q2795" s="79"/>
      <c r="R2795" s="79"/>
      <c r="S2795" s="80"/>
      <c r="T2795" s="80"/>
    </row>
    <row r="2796" spans="3:20" ht="22.5" customHeight="1" x14ac:dyDescent="0.25">
      <c r="C2796" s="79"/>
      <c r="D2796" s="80"/>
      <c r="E2796" s="80"/>
      <c r="F2796" s="80"/>
      <c r="G2796" s="81"/>
      <c r="H2796" s="80"/>
      <c r="I2796" s="80"/>
      <c r="J2796" s="80"/>
      <c r="K2796" s="81"/>
      <c r="L2796" s="80"/>
      <c r="M2796" s="80"/>
      <c r="N2796" s="80"/>
      <c r="O2796" s="80"/>
      <c r="P2796" s="80"/>
      <c r="Q2796" s="79"/>
      <c r="R2796" s="79"/>
      <c r="S2796" s="80"/>
      <c r="T2796" s="80"/>
    </row>
    <row r="2797" spans="3:20" ht="22.5" customHeight="1" x14ac:dyDescent="0.25">
      <c r="C2797" s="79"/>
      <c r="D2797" s="80"/>
      <c r="E2797" s="80"/>
      <c r="F2797" s="80"/>
      <c r="G2797" s="81"/>
      <c r="H2797" s="80"/>
      <c r="I2797" s="80"/>
      <c r="J2797" s="80"/>
      <c r="K2797" s="81"/>
      <c r="L2797" s="80"/>
      <c r="M2797" s="80"/>
      <c r="N2797" s="80"/>
      <c r="O2797" s="80"/>
      <c r="P2797" s="80"/>
      <c r="Q2797" s="79"/>
      <c r="R2797" s="79"/>
      <c r="S2797" s="80"/>
      <c r="T2797" s="80"/>
    </row>
    <row r="2798" spans="3:20" ht="22.5" customHeight="1" x14ac:dyDescent="0.25">
      <c r="C2798" s="79"/>
      <c r="D2798" s="80"/>
      <c r="E2798" s="80"/>
      <c r="F2798" s="80"/>
      <c r="G2798" s="81"/>
      <c r="H2798" s="80"/>
      <c r="I2798" s="80"/>
      <c r="J2798" s="80"/>
      <c r="K2798" s="81"/>
      <c r="L2798" s="80"/>
      <c r="M2798" s="80"/>
      <c r="N2798" s="80"/>
      <c r="O2798" s="80"/>
      <c r="P2798" s="80"/>
      <c r="Q2798" s="79"/>
      <c r="R2798" s="79"/>
      <c r="S2798" s="80"/>
      <c r="T2798" s="80"/>
    </row>
    <row r="2799" spans="3:20" ht="22.5" customHeight="1" x14ac:dyDescent="0.25">
      <c r="C2799" s="79"/>
      <c r="D2799" s="80"/>
      <c r="E2799" s="80"/>
      <c r="F2799" s="80"/>
      <c r="G2799" s="81"/>
      <c r="H2799" s="80"/>
      <c r="I2799" s="80"/>
      <c r="J2799" s="80"/>
      <c r="K2799" s="81"/>
      <c r="L2799" s="80"/>
      <c r="M2799" s="80"/>
      <c r="N2799" s="80"/>
      <c r="O2799" s="80"/>
      <c r="P2799" s="80"/>
      <c r="Q2799" s="79"/>
      <c r="R2799" s="79"/>
      <c r="S2799" s="80"/>
      <c r="T2799" s="80"/>
    </row>
    <row r="2800" spans="3:20" ht="22.5" customHeight="1" x14ac:dyDescent="0.25">
      <c r="C2800" s="79"/>
      <c r="D2800" s="80"/>
      <c r="E2800" s="80"/>
      <c r="F2800" s="80"/>
      <c r="G2800" s="81"/>
      <c r="H2800" s="80"/>
      <c r="I2800" s="80"/>
      <c r="J2800" s="80"/>
      <c r="K2800" s="81"/>
      <c r="L2800" s="80"/>
      <c r="M2800" s="80"/>
      <c r="N2800" s="80"/>
      <c r="O2800" s="80"/>
      <c r="P2800" s="80"/>
      <c r="Q2800" s="79"/>
      <c r="R2800" s="79"/>
      <c r="S2800" s="80"/>
      <c r="T2800" s="80"/>
    </row>
    <row r="2801" spans="3:20" ht="22.5" customHeight="1" x14ac:dyDescent="0.25">
      <c r="C2801" s="79"/>
      <c r="D2801" s="80"/>
      <c r="E2801" s="80"/>
      <c r="F2801" s="80"/>
      <c r="G2801" s="81"/>
      <c r="H2801" s="80"/>
      <c r="I2801" s="80"/>
      <c r="J2801" s="80"/>
      <c r="K2801" s="81"/>
      <c r="L2801" s="80"/>
      <c r="M2801" s="80"/>
      <c r="N2801" s="80"/>
      <c r="O2801" s="80"/>
      <c r="P2801" s="80"/>
      <c r="Q2801" s="79"/>
      <c r="R2801" s="79"/>
      <c r="S2801" s="80"/>
      <c r="T2801" s="80"/>
    </row>
    <row r="2802" spans="3:20" ht="22.5" customHeight="1" x14ac:dyDescent="0.25">
      <c r="C2802" s="79"/>
      <c r="D2802" s="80"/>
      <c r="E2802" s="80"/>
      <c r="F2802" s="80"/>
      <c r="G2802" s="81"/>
      <c r="H2802" s="80"/>
      <c r="I2802" s="80"/>
      <c r="J2802" s="80"/>
      <c r="K2802" s="81"/>
      <c r="L2802" s="80"/>
      <c r="M2802" s="80"/>
      <c r="N2802" s="80"/>
      <c r="O2802" s="80"/>
      <c r="P2802" s="80"/>
      <c r="Q2802" s="79"/>
      <c r="R2802" s="79"/>
      <c r="S2802" s="80"/>
      <c r="T2802" s="80"/>
    </row>
    <row r="2803" spans="3:20" ht="22.5" customHeight="1" x14ac:dyDescent="0.25">
      <c r="C2803" s="79"/>
      <c r="D2803" s="80"/>
      <c r="E2803" s="80"/>
      <c r="F2803" s="80"/>
      <c r="G2803" s="81"/>
      <c r="H2803" s="80"/>
      <c r="I2803" s="80"/>
      <c r="J2803" s="80"/>
      <c r="K2803" s="81"/>
      <c r="L2803" s="80"/>
      <c r="M2803" s="80"/>
      <c r="N2803" s="80"/>
      <c r="O2803" s="80"/>
      <c r="P2803" s="80"/>
      <c r="Q2803" s="79"/>
      <c r="R2803" s="79"/>
      <c r="S2803" s="80"/>
      <c r="T2803" s="80"/>
    </row>
    <row r="2804" spans="3:20" ht="22.5" customHeight="1" x14ac:dyDescent="0.25">
      <c r="C2804" s="79"/>
      <c r="D2804" s="80"/>
      <c r="E2804" s="80"/>
      <c r="F2804" s="80"/>
      <c r="G2804" s="81"/>
      <c r="H2804" s="80"/>
      <c r="I2804" s="80"/>
      <c r="J2804" s="80"/>
      <c r="K2804" s="81"/>
      <c r="L2804" s="80"/>
      <c r="M2804" s="80"/>
      <c r="N2804" s="80"/>
      <c r="O2804" s="80"/>
      <c r="P2804" s="80"/>
      <c r="Q2804" s="79"/>
      <c r="R2804" s="79"/>
      <c r="S2804" s="80"/>
      <c r="T2804" s="80"/>
    </row>
    <row r="2805" spans="3:20" ht="22.5" customHeight="1" x14ac:dyDescent="0.25">
      <c r="C2805" s="79"/>
      <c r="D2805" s="80"/>
      <c r="E2805" s="80"/>
      <c r="F2805" s="80"/>
      <c r="G2805" s="81"/>
      <c r="H2805" s="80"/>
      <c r="I2805" s="80"/>
      <c r="J2805" s="80"/>
      <c r="K2805" s="81"/>
      <c r="L2805" s="80"/>
      <c r="M2805" s="80"/>
      <c r="N2805" s="80"/>
      <c r="O2805" s="80"/>
      <c r="P2805" s="80"/>
      <c r="Q2805" s="79"/>
      <c r="R2805" s="79"/>
      <c r="S2805" s="80"/>
      <c r="T2805" s="80"/>
    </row>
    <row r="2806" spans="3:20" ht="22.5" customHeight="1" x14ac:dyDescent="0.25">
      <c r="C2806" s="79"/>
      <c r="D2806" s="80"/>
      <c r="E2806" s="80"/>
      <c r="F2806" s="80"/>
      <c r="G2806" s="81"/>
      <c r="H2806" s="80"/>
      <c r="I2806" s="80"/>
      <c r="J2806" s="80"/>
      <c r="K2806" s="81"/>
      <c r="L2806" s="80"/>
      <c r="M2806" s="80"/>
      <c r="N2806" s="80"/>
      <c r="O2806" s="80"/>
      <c r="P2806" s="80"/>
      <c r="Q2806" s="79"/>
      <c r="R2806" s="79"/>
      <c r="S2806" s="80"/>
      <c r="T2806" s="80"/>
    </row>
    <row r="2807" spans="3:20" ht="22.5" customHeight="1" x14ac:dyDescent="0.25">
      <c r="C2807" s="79"/>
      <c r="D2807" s="80"/>
      <c r="E2807" s="80"/>
      <c r="F2807" s="80"/>
      <c r="G2807" s="81"/>
      <c r="H2807" s="80"/>
      <c r="I2807" s="80"/>
      <c r="J2807" s="80"/>
      <c r="K2807" s="81"/>
      <c r="L2807" s="80"/>
      <c r="M2807" s="80"/>
      <c r="N2807" s="80"/>
      <c r="O2807" s="80"/>
      <c r="P2807" s="80"/>
      <c r="Q2807" s="79"/>
      <c r="R2807" s="79"/>
      <c r="S2807" s="80"/>
      <c r="T2807" s="80"/>
    </row>
    <row r="2808" spans="3:20" ht="22.5" customHeight="1" x14ac:dyDescent="0.25">
      <c r="C2808" s="79"/>
      <c r="D2808" s="80"/>
      <c r="E2808" s="80"/>
      <c r="F2808" s="80"/>
      <c r="G2808" s="81"/>
      <c r="H2808" s="80"/>
      <c r="I2808" s="80"/>
      <c r="J2808" s="80"/>
      <c r="K2808" s="81"/>
      <c r="L2808" s="80"/>
      <c r="M2808" s="80"/>
      <c r="N2808" s="80"/>
      <c r="O2808" s="80"/>
      <c r="P2808" s="80"/>
      <c r="Q2808" s="79"/>
      <c r="R2808" s="79"/>
      <c r="S2808" s="80"/>
      <c r="T2808" s="80"/>
    </row>
    <row r="2809" spans="3:20" ht="22.5" customHeight="1" x14ac:dyDescent="0.25">
      <c r="C2809" s="79"/>
      <c r="D2809" s="80"/>
      <c r="E2809" s="80"/>
      <c r="F2809" s="80"/>
      <c r="G2809" s="81"/>
      <c r="H2809" s="80"/>
      <c r="I2809" s="80"/>
      <c r="J2809" s="80"/>
      <c r="K2809" s="81"/>
      <c r="L2809" s="80"/>
      <c r="M2809" s="80"/>
      <c r="N2809" s="80"/>
      <c r="O2809" s="80"/>
      <c r="P2809" s="80"/>
      <c r="Q2809" s="79"/>
      <c r="R2809" s="79"/>
      <c r="S2809" s="80"/>
      <c r="T2809" s="80"/>
    </row>
    <row r="2810" spans="3:20" ht="22.5" customHeight="1" x14ac:dyDescent="0.25">
      <c r="C2810" s="79"/>
      <c r="D2810" s="80"/>
      <c r="E2810" s="80"/>
      <c r="F2810" s="80"/>
      <c r="G2810" s="81"/>
      <c r="H2810" s="80"/>
      <c r="I2810" s="80"/>
      <c r="J2810" s="80"/>
      <c r="K2810" s="81"/>
      <c r="L2810" s="80"/>
      <c r="M2810" s="80"/>
      <c r="N2810" s="80"/>
      <c r="O2810" s="80"/>
      <c r="P2810" s="80"/>
      <c r="Q2810" s="79"/>
      <c r="R2810" s="79"/>
      <c r="S2810" s="80"/>
      <c r="T2810" s="80"/>
    </row>
    <row r="2811" spans="3:20" ht="22.5" customHeight="1" x14ac:dyDescent="0.25">
      <c r="C2811" s="79"/>
      <c r="D2811" s="80"/>
      <c r="E2811" s="80"/>
      <c r="F2811" s="80"/>
      <c r="G2811" s="81"/>
      <c r="H2811" s="80"/>
      <c r="I2811" s="80"/>
      <c r="J2811" s="80"/>
      <c r="K2811" s="81"/>
      <c r="L2811" s="80"/>
      <c r="M2811" s="80"/>
      <c r="N2811" s="80"/>
      <c r="O2811" s="80"/>
      <c r="P2811" s="80"/>
      <c r="Q2811" s="79"/>
      <c r="R2811" s="79"/>
      <c r="S2811" s="80"/>
      <c r="T2811" s="80"/>
    </row>
    <row r="2812" spans="3:20" ht="22.5" customHeight="1" x14ac:dyDescent="0.25">
      <c r="C2812" s="79"/>
      <c r="D2812" s="80"/>
      <c r="E2812" s="80"/>
      <c r="F2812" s="80"/>
      <c r="G2812" s="81"/>
      <c r="H2812" s="80"/>
      <c r="I2812" s="80"/>
      <c r="J2812" s="80"/>
      <c r="K2812" s="81"/>
      <c r="L2812" s="80"/>
      <c r="M2812" s="80"/>
      <c r="N2812" s="80"/>
      <c r="O2812" s="80"/>
      <c r="P2812" s="80"/>
      <c r="Q2812" s="79"/>
      <c r="R2812" s="79"/>
      <c r="S2812" s="80"/>
      <c r="T2812" s="80"/>
    </row>
    <row r="2813" spans="3:20" ht="22.5" customHeight="1" x14ac:dyDescent="0.25">
      <c r="C2813" s="79"/>
      <c r="D2813" s="80"/>
      <c r="E2813" s="80"/>
      <c r="F2813" s="80"/>
      <c r="G2813" s="81"/>
      <c r="H2813" s="80"/>
      <c r="I2813" s="80"/>
      <c r="J2813" s="80"/>
      <c r="K2813" s="81"/>
      <c r="L2813" s="80"/>
      <c r="M2813" s="80"/>
      <c r="N2813" s="80"/>
      <c r="O2813" s="80"/>
      <c r="P2813" s="80"/>
      <c r="Q2813" s="79"/>
      <c r="R2813" s="79"/>
      <c r="S2813" s="80"/>
      <c r="T2813" s="80"/>
    </row>
    <row r="2814" spans="3:20" ht="22.5" customHeight="1" x14ac:dyDescent="0.25">
      <c r="C2814" s="79"/>
      <c r="D2814" s="80"/>
      <c r="E2814" s="80"/>
      <c r="F2814" s="80"/>
      <c r="G2814" s="81"/>
      <c r="H2814" s="80"/>
      <c r="I2814" s="80"/>
      <c r="J2814" s="80"/>
      <c r="K2814" s="81"/>
      <c r="L2814" s="80"/>
      <c r="M2814" s="80"/>
      <c r="N2814" s="80"/>
      <c r="O2814" s="80"/>
      <c r="P2814" s="80"/>
      <c r="Q2814" s="79"/>
      <c r="R2814" s="79"/>
      <c r="S2814" s="80"/>
      <c r="T2814" s="80"/>
    </row>
    <row r="2815" spans="3:20" ht="22.5" customHeight="1" x14ac:dyDescent="0.25">
      <c r="C2815" s="79"/>
      <c r="D2815" s="80"/>
      <c r="E2815" s="80"/>
      <c r="F2815" s="80"/>
      <c r="G2815" s="81"/>
      <c r="H2815" s="80"/>
      <c r="I2815" s="80"/>
      <c r="J2815" s="80"/>
      <c r="K2815" s="81"/>
      <c r="L2815" s="80"/>
      <c r="M2815" s="80"/>
      <c r="N2815" s="80"/>
      <c r="O2815" s="80"/>
      <c r="P2815" s="80"/>
      <c r="Q2815" s="79"/>
      <c r="R2815" s="79"/>
      <c r="S2815" s="80"/>
      <c r="T2815" s="80"/>
    </row>
    <row r="2816" spans="3:20" ht="22.5" customHeight="1" x14ac:dyDescent="0.25">
      <c r="C2816" s="79"/>
      <c r="D2816" s="80"/>
      <c r="E2816" s="80"/>
      <c r="F2816" s="80"/>
      <c r="G2816" s="81"/>
      <c r="H2816" s="80"/>
      <c r="I2816" s="80"/>
      <c r="J2816" s="80"/>
      <c r="K2816" s="81"/>
      <c r="L2816" s="80"/>
      <c r="M2816" s="80"/>
      <c r="N2816" s="80"/>
      <c r="O2816" s="80"/>
      <c r="P2816" s="80"/>
      <c r="Q2816" s="79"/>
      <c r="R2816" s="79"/>
      <c r="S2816" s="80"/>
      <c r="T2816" s="80"/>
    </row>
    <row r="2817" spans="3:20" ht="22.5" customHeight="1" x14ac:dyDescent="0.25">
      <c r="C2817" s="79"/>
      <c r="D2817" s="80"/>
      <c r="E2817" s="80"/>
      <c r="F2817" s="80"/>
      <c r="G2817" s="81"/>
      <c r="H2817" s="80"/>
      <c r="I2817" s="80"/>
      <c r="J2817" s="80"/>
      <c r="K2817" s="81"/>
      <c r="L2817" s="80"/>
      <c r="M2817" s="80"/>
      <c r="N2817" s="80"/>
      <c r="O2817" s="80"/>
      <c r="P2817" s="80"/>
      <c r="Q2817" s="79"/>
      <c r="R2817" s="79"/>
      <c r="S2817" s="80"/>
      <c r="T2817" s="80"/>
    </row>
    <row r="2818" spans="3:20" ht="22.5" customHeight="1" x14ac:dyDescent="0.25">
      <c r="C2818" s="79"/>
      <c r="D2818" s="80"/>
      <c r="E2818" s="80"/>
      <c r="F2818" s="80"/>
      <c r="G2818" s="81"/>
      <c r="H2818" s="80"/>
      <c r="I2818" s="80"/>
      <c r="J2818" s="80"/>
      <c r="K2818" s="81"/>
      <c r="L2818" s="80"/>
      <c r="M2818" s="80"/>
      <c r="N2818" s="80"/>
      <c r="O2818" s="80"/>
      <c r="P2818" s="80"/>
      <c r="Q2818" s="79"/>
      <c r="R2818" s="79"/>
      <c r="S2818" s="80"/>
      <c r="T2818" s="80"/>
    </row>
    <row r="2819" spans="3:20" ht="22.5" customHeight="1" x14ac:dyDescent="0.25">
      <c r="C2819" s="79"/>
      <c r="D2819" s="80"/>
      <c r="E2819" s="80"/>
      <c r="F2819" s="80"/>
      <c r="G2819" s="81"/>
      <c r="H2819" s="80"/>
      <c r="I2819" s="80"/>
      <c r="J2819" s="80"/>
      <c r="K2819" s="81"/>
      <c r="L2819" s="80"/>
      <c r="M2819" s="80"/>
      <c r="N2819" s="80"/>
      <c r="O2819" s="80"/>
      <c r="P2819" s="80"/>
      <c r="Q2819" s="79"/>
      <c r="R2819" s="79"/>
      <c r="S2819" s="80"/>
      <c r="T2819" s="80"/>
    </row>
    <row r="2820" spans="3:20" ht="22.5" customHeight="1" x14ac:dyDescent="0.25">
      <c r="C2820" s="79"/>
      <c r="D2820" s="80"/>
      <c r="E2820" s="80"/>
      <c r="F2820" s="80"/>
      <c r="G2820" s="81"/>
      <c r="H2820" s="80"/>
      <c r="I2820" s="80"/>
      <c r="J2820" s="80"/>
      <c r="K2820" s="81"/>
      <c r="L2820" s="80"/>
      <c r="M2820" s="80"/>
      <c r="N2820" s="80"/>
      <c r="O2820" s="80"/>
      <c r="P2820" s="80"/>
      <c r="Q2820" s="79"/>
      <c r="R2820" s="79"/>
      <c r="S2820" s="80"/>
      <c r="T2820" s="80"/>
    </row>
    <row r="2821" spans="3:20" ht="22.5" customHeight="1" x14ac:dyDescent="0.25">
      <c r="C2821" s="79"/>
      <c r="D2821" s="80"/>
      <c r="E2821" s="80"/>
      <c r="F2821" s="80"/>
      <c r="G2821" s="81"/>
      <c r="H2821" s="80"/>
      <c r="I2821" s="80"/>
      <c r="J2821" s="80"/>
      <c r="K2821" s="81"/>
      <c r="L2821" s="80"/>
      <c r="M2821" s="80"/>
      <c r="N2821" s="80"/>
      <c r="O2821" s="80"/>
      <c r="P2821" s="80"/>
      <c r="Q2821" s="79"/>
      <c r="R2821" s="79"/>
      <c r="S2821" s="80"/>
      <c r="T2821" s="80"/>
    </row>
    <row r="2822" spans="3:20" ht="22.5" customHeight="1" x14ac:dyDescent="0.25">
      <c r="C2822" s="79"/>
      <c r="D2822" s="80"/>
      <c r="E2822" s="80"/>
      <c r="F2822" s="80"/>
      <c r="G2822" s="81"/>
      <c r="H2822" s="80"/>
      <c r="I2822" s="80"/>
      <c r="J2822" s="80"/>
      <c r="K2822" s="81"/>
      <c r="L2822" s="80"/>
      <c r="M2822" s="80"/>
      <c r="N2822" s="80"/>
      <c r="O2822" s="80"/>
      <c r="P2822" s="80"/>
      <c r="Q2822" s="79"/>
      <c r="R2822" s="79"/>
      <c r="S2822" s="80"/>
      <c r="T2822" s="80"/>
    </row>
    <row r="2823" spans="3:20" ht="22.5" customHeight="1" x14ac:dyDescent="0.25">
      <c r="C2823" s="79"/>
      <c r="D2823" s="80"/>
      <c r="E2823" s="80"/>
      <c r="F2823" s="80"/>
      <c r="G2823" s="81"/>
      <c r="H2823" s="80"/>
      <c r="I2823" s="80"/>
      <c r="J2823" s="80"/>
      <c r="K2823" s="81"/>
      <c r="L2823" s="80"/>
      <c r="M2823" s="80"/>
      <c r="N2823" s="80"/>
      <c r="O2823" s="80"/>
      <c r="P2823" s="80"/>
      <c r="Q2823" s="79"/>
      <c r="R2823" s="79"/>
      <c r="S2823" s="80"/>
      <c r="T2823" s="80"/>
    </row>
    <row r="2824" spans="3:20" ht="22.5" customHeight="1" x14ac:dyDescent="0.25">
      <c r="C2824" s="79"/>
      <c r="D2824" s="80"/>
      <c r="E2824" s="80"/>
      <c r="F2824" s="80"/>
      <c r="G2824" s="81"/>
      <c r="H2824" s="80"/>
      <c r="I2824" s="80"/>
      <c r="J2824" s="80"/>
      <c r="K2824" s="81"/>
      <c r="L2824" s="80"/>
      <c r="M2824" s="80"/>
      <c r="N2824" s="80"/>
      <c r="O2824" s="80"/>
      <c r="P2824" s="80"/>
      <c r="Q2824" s="79"/>
      <c r="R2824" s="79"/>
      <c r="S2824" s="80"/>
      <c r="T2824" s="80"/>
    </row>
    <row r="2825" spans="3:20" ht="22.5" customHeight="1" x14ac:dyDescent="0.25">
      <c r="C2825" s="79"/>
      <c r="D2825" s="80"/>
      <c r="E2825" s="80"/>
      <c r="F2825" s="80"/>
      <c r="G2825" s="81"/>
      <c r="H2825" s="80"/>
      <c r="I2825" s="80"/>
      <c r="J2825" s="80"/>
      <c r="K2825" s="81"/>
      <c r="L2825" s="80"/>
      <c r="M2825" s="80"/>
      <c r="N2825" s="80"/>
      <c r="O2825" s="80"/>
      <c r="P2825" s="80"/>
      <c r="Q2825" s="79"/>
      <c r="R2825" s="79"/>
      <c r="S2825" s="80"/>
      <c r="T2825" s="80"/>
    </row>
    <row r="2826" spans="3:20" ht="22.5" customHeight="1" x14ac:dyDescent="0.25">
      <c r="C2826" s="79"/>
      <c r="D2826" s="80"/>
      <c r="E2826" s="80"/>
      <c r="F2826" s="80"/>
      <c r="G2826" s="81"/>
      <c r="H2826" s="80"/>
      <c r="I2826" s="80"/>
      <c r="J2826" s="80"/>
      <c r="K2826" s="81"/>
      <c r="L2826" s="80"/>
      <c r="M2826" s="80"/>
      <c r="N2826" s="80"/>
      <c r="O2826" s="80"/>
      <c r="P2826" s="80"/>
      <c r="Q2826" s="79"/>
      <c r="R2826" s="79"/>
      <c r="S2826" s="80"/>
      <c r="T2826" s="80"/>
    </row>
    <row r="2827" spans="3:20" ht="22.5" customHeight="1" x14ac:dyDescent="0.25">
      <c r="C2827" s="79"/>
      <c r="D2827" s="80"/>
      <c r="E2827" s="80"/>
      <c r="F2827" s="80"/>
      <c r="G2827" s="81"/>
      <c r="H2827" s="80"/>
      <c r="I2827" s="80"/>
      <c r="J2827" s="80"/>
      <c r="K2827" s="81"/>
      <c r="L2827" s="80"/>
      <c r="M2827" s="80"/>
      <c r="N2827" s="80"/>
      <c r="O2827" s="80"/>
      <c r="P2827" s="80"/>
      <c r="Q2827" s="79"/>
      <c r="R2827" s="79"/>
      <c r="S2827" s="80"/>
      <c r="T2827" s="80"/>
    </row>
    <row r="2828" spans="3:20" ht="22.5" customHeight="1" x14ac:dyDescent="0.25">
      <c r="C2828" s="79"/>
      <c r="D2828" s="80"/>
      <c r="E2828" s="80"/>
      <c r="F2828" s="80"/>
      <c r="G2828" s="81"/>
      <c r="H2828" s="80"/>
      <c r="I2828" s="80"/>
      <c r="J2828" s="80"/>
      <c r="K2828" s="81"/>
      <c r="L2828" s="80"/>
      <c r="M2828" s="80"/>
      <c r="N2828" s="80"/>
      <c r="O2828" s="80"/>
      <c r="P2828" s="80"/>
      <c r="Q2828" s="79"/>
      <c r="R2828" s="79"/>
      <c r="S2828" s="80"/>
      <c r="T2828" s="80"/>
    </row>
    <row r="2829" spans="3:20" ht="22.5" customHeight="1" x14ac:dyDescent="0.25">
      <c r="C2829" s="79"/>
      <c r="D2829" s="80"/>
      <c r="E2829" s="80"/>
      <c r="F2829" s="80"/>
      <c r="G2829" s="81"/>
      <c r="H2829" s="80"/>
      <c r="I2829" s="80"/>
      <c r="J2829" s="80"/>
      <c r="K2829" s="81"/>
      <c r="L2829" s="80"/>
      <c r="M2829" s="80"/>
      <c r="N2829" s="80"/>
      <c r="O2829" s="80"/>
      <c r="P2829" s="80"/>
      <c r="Q2829" s="79"/>
      <c r="R2829" s="79"/>
      <c r="S2829" s="80"/>
      <c r="T2829" s="80"/>
    </row>
    <row r="2830" spans="3:20" ht="22.5" customHeight="1" x14ac:dyDescent="0.25">
      <c r="C2830" s="79"/>
      <c r="D2830" s="80"/>
      <c r="E2830" s="80"/>
      <c r="F2830" s="80"/>
      <c r="G2830" s="81"/>
      <c r="H2830" s="80"/>
      <c r="I2830" s="80"/>
      <c r="J2830" s="80"/>
      <c r="K2830" s="81"/>
      <c r="L2830" s="80"/>
      <c r="M2830" s="80"/>
      <c r="N2830" s="80"/>
      <c r="O2830" s="80"/>
      <c r="P2830" s="80"/>
      <c r="Q2830" s="79"/>
      <c r="R2830" s="79"/>
      <c r="S2830" s="80"/>
      <c r="T2830" s="80"/>
    </row>
    <row r="2831" spans="3:20" ht="22.5" customHeight="1" x14ac:dyDescent="0.25">
      <c r="C2831" s="79"/>
      <c r="D2831" s="80"/>
      <c r="E2831" s="80"/>
      <c r="F2831" s="80"/>
      <c r="G2831" s="81"/>
      <c r="H2831" s="80"/>
      <c r="I2831" s="80"/>
      <c r="J2831" s="80"/>
      <c r="K2831" s="81"/>
      <c r="L2831" s="80"/>
      <c r="M2831" s="80"/>
      <c r="N2831" s="80"/>
      <c r="O2831" s="80"/>
      <c r="P2831" s="80"/>
      <c r="Q2831" s="79"/>
      <c r="R2831" s="79"/>
      <c r="S2831" s="80"/>
      <c r="T2831" s="80"/>
    </row>
    <row r="2832" spans="3:20" ht="22.5" customHeight="1" x14ac:dyDescent="0.25">
      <c r="C2832" s="79"/>
      <c r="D2832" s="80"/>
      <c r="E2832" s="80"/>
      <c r="F2832" s="80"/>
      <c r="G2832" s="81"/>
      <c r="H2832" s="80"/>
      <c r="I2832" s="80"/>
      <c r="J2832" s="80"/>
      <c r="K2832" s="81"/>
      <c r="L2832" s="80"/>
      <c r="M2832" s="80"/>
      <c r="N2832" s="80"/>
      <c r="O2832" s="80"/>
      <c r="P2832" s="80"/>
      <c r="Q2832" s="79"/>
      <c r="R2832" s="79"/>
      <c r="S2832" s="80"/>
      <c r="T2832" s="80"/>
    </row>
    <row r="2833" spans="3:20" ht="22.5" customHeight="1" x14ac:dyDescent="0.25">
      <c r="C2833" s="79"/>
      <c r="D2833" s="80"/>
      <c r="E2833" s="80"/>
      <c r="F2833" s="80"/>
      <c r="G2833" s="81"/>
      <c r="H2833" s="80"/>
      <c r="I2833" s="80"/>
      <c r="J2833" s="80"/>
      <c r="K2833" s="81"/>
      <c r="L2833" s="80"/>
      <c r="M2833" s="80"/>
      <c r="N2833" s="80"/>
      <c r="O2833" s="80"/>
      <c r="P2833" s="80"/>
      <c r="Q2833" s="79"/>
      <c r="R2833" s="79"/>
      <c r="S2833" s="80"/>
      <c r="T2833" s="80"/>
    </row>
    <row r="2834" spans="3:20" ht="22.5" customHeight="1" x14ac:dyDescent="0.25">
      <c r="C2834" s="79"/>
      <c r="D2834" s="80"/>
      <c r="E2834" s="80"/>
      <c r="F2834" s="80"/>
      <c r="G2834" s="81"/>
      <c r="H2834" s="80"/>
      <c r="I2834" s="80"/>
      <c r="J2834" s="80"/>
      <c r="K2834" s="81"/>
      <c r="L2834" s="80"/>
      <c r="M2834" s="80"/>
      <c r="N2834" s="80"/>
      <c r="O2834" s="80"/>
      <c r="P2834" s="80"/>
      <c r="Q2834" s="79"/>
      <c r="R2834" s="79"/>
      <c r="S2834" s="80"/>
      <c r="T2834" s="80"/>
    </row>
    <row r="2835" spans="3:20" ht="22.5" customHeight="1" x14ac:dyDescent="0.25">
      <c r="C2835" s="79"/>
      <c r="D2835" s="80"/>
      <c r="E2835" s="80"/>
      <c r="F2835" s="80"/>
      <c r="G2835" s="81"/>
      <c r="H2835" s="80"/>
      <c r="I2835" s="80"/>
      <c r="J2835" s="80"/>
      <c r="K2835" s="81"/>
      <c r="L2835" s="80"/>
      <c r="M2835" s="80"/>
      <c r="N2835" s="80"/>
      <c r="O2835" s="80"/>
      <c r="P2835" s="80"/>
      <c r="Q2835" s="79"/>
      <c r="R2835" s="79"/>
      <c r="S2835" s="80"/>
      <c r="T2835" s="80"/>
    </row>
    <row r="2836" spans="3:20" ht="22.5" customHeight="1" x14ac:dyDescent="0.25">
      <c r="C2836" s="79"/>
      <c r="D2836" s="80"/>
      <c r="E2836" s="80"/>
      <c r="F2836" s="80"/>
      <c r="G2836" s="81"/>
      <c r="H2836" s="80"/>
      <c r="I2836" s="80"/>
      <c r="J2836" s="80"/>
      <c r="K2836" s="81"/>
      <c r="L2836" s="80"/>
      <c r="M2836" s="80"/>
      <c r="N2836" s="80"/>
      <c r="O2836" s="80"/>
      <c r="P2836" s="80"/>
      <c r="Q2836" s="79"/>
      <c r="R2836" s="79"/>
      <c r="S2836" s="80"/>
      <c r="T2836" s="80"/>
    </row>
    <row r="2837" spans="3:20" ht="22.5" customHeight="1" x14ac:dyDescent="0.25">
      <c r="C2837" s="79"/>
      <c r="D2837" s="80"/>
      <c r="E2837" s="80"/>
      <c r="F2837" s="80"/>
      <c r="G2837" s="81"/>
      <c r="H2837" s="80"/>
      <c r="I2837" s="80"/>
      <c r="J2837" s="80"/>
      <c r="K2837" s="81"/>
      <c r="L2837" s="80"/>
      <c r="M2837" s="80"/>
      <c r="N2837" s="80"/>
      <c r="O2837" s="80"/>
      <c r="P2837" s="80"/>
      <c r="Q2837" s="79"/>
      <c r="R2837" s="79"/>
      <c r="S2837" s="80"/>
      <c r="T2837" s="80"/>
    </row>
    <row r="2838" spans="3:20" ht="22.5" customHeight="1" x14ac:dyDescent="0.25">
      <c r="C2838" s="79"/>
      <c r="D2838" s="80"/>
      <c r="E2838" s="80"/>
      <c r="F2838" s="80"/>
      <c r="G2838" s="81"/>
      <c r="H2838" s="80"/>
      <c r="I2838" s="80"/>
      <c r="J2838" s="80"/>
      <c r="K2838" s="81"/>
      <c r="L2838" s="80"/>
      <c r="M2838" s="80"/>
      <c r="N2838" s="80"/>
      <c r="O2838" s="80"/>
      <c r="P2838" s="80"/>
      <c r="Q2838" s="79"/>
      <c r="R2838" s="79"/>
      <c r="S2838" s="80"/>
      <c r="T2838" s="80"/>
    </row>
    <row r="2839" spans="3:20" ht="22.5" customHeight="1" x14ac:dyDescent="0.25">
      <c r="C2839" s="79"/>
      <c r="D2839" s="80"/>
      <c r="E2839" s="80"/>
      <c r="F2839" s="80"/>
      <c r="G2839" s="81"/>
      <c r="H2839" s="80"/>
      <c r="I2839" s="80"/>
      <c r="J2839" s="80"/>
      <c r="K2839" s="81"/>
      <c r="L2839" s="80"/>
      <c r="M2839" s="80"/>
      <c r="N2839" s="80"/>
      <c r="O2839" s="80"/>
      <c r="P2839" s="80"/>
      <c r="Q2839" s="79"/>
      <c r="R2839" s="79"/>
      <c r="S2839" s="80"/>
      <c r="T2839" s="80"/>
    </row>
    <row r="2840" spans="3:20" ht="22.5" customHeight="1" x14ac:dyDescent="0.25">
      <c r="C2840" s="79"/>
      <c r="D2840" s="80"/>
      <c r="E2840" s="80"/>
      <c r="F2840" s="80"/>
      <c r="G2840" s="81"/>
      <c r="H2840" s="80"/>
      <c r="I2840" s="80"/>
      <c r="J2840" s="80"/>
      <c r="K2840" s="81"/>
      <c r="L2840" s="80"/>
      <c r="M2840" s="80"/>
      <c r="N2840" s="80"/>
      <c r="O2840" s="80"/>
      <c r="P2840" s="80"/>
      <c r="Q2840" s="79"/>
      <c r="R2840" s="79"/>
      <c r="S2840" s="80"/>
      <c r="T2840" s="80"/>
    </row>
    <row r="2841" spans="3:20" ht="22.5" customHeight="1" x14ac:dyDescent="0.25">
      <c r="C2841" s="79"/>
      <c r="D2841" s="80"/>
      <c r="E2841" s="80"/>
      <c r="F2841" s="80"/>
      <c r="G2841" s="81"/>
      <c r="H2841" s="80"/>
      <c r="I2841" s="80"/>
      <c r="J2841" s="80"/>
      <c r="K2841" s="81"/>
      <c r="L2841" s="80"/>
      <c r="M2841" s="80"/>
      <c r="N2841" s="80"/>
      <c r="O2841" s="80"/>
      <c r="P2841" s="80"/>
      <c r="Q2841" s="79"/>
      <c r="R2841" s="79"/>
      <c r="S2841" s="80"/>
      <c r="T2841" s="80"/>
    </row>
    <row r="2842" spans="3:20" ht="22.5" customHeight="1" x14ac:dyDescent="0.25">
      <c r="C2842" s="79"/>
      <c r="D2842" s="80"/>
      <c r="E2842" s="80"/>
      <c r="F2842" s="80"/>
      <c r="G2842" s="81"/>
      <c r="H2842" s="80"/>
      <c r="I2842" s="80"/>
      <c r="J2842" s="80"/>
      <c r="K2842" s="81"/>
      <c r="L2842" s="80"/>
      <c r="M2842" s="80"/>
      <c r="N2842" s="80"/>
      <c r="O2842" s="80"/>
      <c r="P2842" s="80"/>
      <c r="Q2842" s="79"/>
      <c r="R2842" s="79"/>
      <c r="S2842" s="80"/>
      <c r="T2842" s="80"/>
    </row>
    <row r="2843" spans="3:20" ht="22.5" customHeight="1" x14ac:dyDescent="0.25">
      <c r="C2843" s="79"/>
      <c r="D2843" s="80"/>
      <c r="E2843" s="80"/>
      <c r="F2843" s="80"/>
      <c r="G2843" s="81"/>
      <c r="H2843" s="80"/>
      <c r="I2843" s="80"/>
      <c r="J2843" s="80"/>
      <c r="K2843" s="81"/>
      <c r="L2843" s="80"/>
      <c r="M2843" s="80"/>
      <c r="N2843" s="80"/>
      <c r="O2843" s="80"/>
      <c r="P2843" s="80"/>
      <c r="Q2843" s="79"/>
      <c r="R2843" s="79"/>
      <c r="S2843" s="80"/>
      <c r="T2843" s="80"/>
    </row>
    <row r="2844" spans="3:20" ht="22.5" customHeight="1" x14ac:dyDescent="0.25">
      <c r="C2844" s="79"/>
      <c r="D2844" s="80"/>
      <c r="E2844" s="80"/>
      <c r="F2844" s="80"/>
      <c r="G2844" s="81"/>
      <c r="H2844" s="80"/>
      <c r="I2844" s="80"/>
      <c r="J2844" s="80"/>
      <c r="K2844" s="81"/>
      <c r="L2844" s="80"/>
      <c r="M2844" s="80"/>
      <c r="N2844" s="80"/>
      <c r="O2844" s="80"/>
      <c r="P2844" s="80"/>
      <c r="Q2844" s="79"/>
      <c r="R2844" s="79"/>
      <c r="S2844" s="80"/>
      <c r="T2844" s="80"/>
    </row>
    <row r="2845" spans="3:20" ht="22.5" customHeight="1" x14ac:dyDescent="0.25">
      <c r="C2845" s="79"/>
      <c r="D2845" s="80"/>
      <c r="E2845" s="80"/>
      <c r="F2845" s="80"/>
      <c r="G2845" s="81"/>
      <c r="H2845" s="80"/>
      <c r="I2845" s="80"/>
      <c r="J2845" s="80"/>
      <c r="K2845" s="81"/>
      <c r="L2845" s="80"/>
      <c r="M2845" s="80"/>
      <c r="N2845" s="80"/>
      <c r="O2845" s="80"/>
      <c r="P2845" s="80"/>
      <c r="Q2845" s="79"/>
      <c r="R2845" s="79"/>
      <c r="S2845" s="80"/>
      <c r="T2845" s="80"/>
    </row>
    <row r="2846" spans="3:20" ht="22.5" customHeight="1" x14ac:dyDescent="0.25">
      <c r="C2846" s="79"/>
      <c r="D2846" s="80"/>
      <c r="E2846" s="80"/>
      <c r="F2846" s="80"/>
      <c r="G2846" s="81"/>
      <c r="H2846" s="80"/>
      <c r="I2846" s="80"/>
      <c r="J2846" s="80"/>
      <c r="K2846" s="81"/>
      <c r="L2846" s="80"/>
      <c r="M2846" s="80"/>
      <c r="N2846" s="80"/>
      <c r="O2846" s="80"/>
      <c r="P2846" s="80"/>
      <c r="Q2846" s="79"/>
      <c r="R2846" s="79"/>
      <c r="S2846" s="80"/>
      <c r="T2846" s="80"/>
    </row>
    <row r="2847" spans="3:20" ht="22.5" customHeight="1" x14ac:dyDescent="0.25">
      <c r="C2847" s="79"/>
      <c r="D2847" s="80"/>
      <c r="E2847" s="80"/>
      <c r="F2847" s="80"/>
      <c r="G2847" s="81"/>
      <c r="H2847" s="80"/>
      <c r="I2847" s="80"/>
      <c r="J2847" s="80"/>
      <c r="K2847" s="81"/>
      <c r="L2847" s="80"/>
      <c r="M2847" s="80"/>
      <c r="N2847" s="80"/>
      <c r="O2847" s="80"/>
      <c r="P2847" s="80"/>
      <c r="Q2847" s="79"/>
      <c r="R2847" s="79"/>
      <c r="S2847" s="80"/>
      <c r="T2847" s="80"/>
    </row>
    <row r="2848" spans="3:20" ht="22.5" customHeight="1" x14ac:dyDescent="0.25">
      <c r="C2848" s="79"/>
      <c r="D2848" s="80"/>
      <c r="E2848" s="80"/>
      <c r="F2848" s="80"/>
      <c r="G2848" s="81"/>
      <c r="H2848" s="80"/>
      <c r="I2848" s="80"/>
      <c r="J2848" s="80"/>
      <c r="K2848" s="81"/>
      <c r="L2848" s="80"/>
      <c r="M2848" s="80"/>
      <c r="N2848" s="80"/>
      <c r="O2848" s="80"/>
      <c r="P2848" s="80"/>
      <c r="Q2848" s="79"/>
      <c r="R2848" s="79"/>
      <c r="S2848" s="80"/>
      <c r="T2848" s="80"/>
    </row>
    <row r="2849" spans="3:20" ht="22.5" customHeight="1" x14ac:dyDescent="0.25">
      <c r="C2849" s="79"/>
      <c r="D2849" s="80"/>
      <c r="E2849" s="80"/>
      <c r="F2849" s="80"/>
      <c r="G2849" s="81"/>
      <c r="H2849" s="80"/>
      <c r="I2849" s="80"/>
      <c r="J2849" s="80"/>
      <c r="K2849" s="81"/>
      <c r="L2849" s="80"/>
      <c r="M2849" s="80"/>
      <c r="N2849" s="80"/>
      <c r="O2849" s="80"/>
      <c r="P2849" s="80"/>
      <c r="Q2849" s="79"/>
      <c r="R2849" s="79"/>
      <c r="S2849" s="80"/>
      <c r="T2849" s="80"/>
    </row>
    <row r="2850" spans="3:20" ht="22.5" customHeight="1" x14ac:dyDescent="0.25">
      <c r="C2850" s="79"/>
      <c r="D2850" s="80"/>
      <c r="E2850" s="80"/>
      <c r="F2850" s="80"/>
      <c r="G2850" s="81"/>
      <c r="H2850" s="80"/>
      <c r="I2850" s="80"/>
      <c r="J2850" s="80"/>
      <c r="K2850" s="81"/>
      <c r="L2850" s="80"/>
      <c r="M2850" s="80"/>
      <c r="N2850" s="80"/>
      <c r="O2850" s="80"/>
      <c r="P2850" s="80"/>
      <c r="Q2850" s="79"/>
      <c r="R2850" s="79"/>
      <c r="S2850" s="80"/>
      <c r="T2850" s="80"/>
    </row>
    <row r="2851" spans="3:20" ht="22.5" customHeight="1" x14ac:dyDescent="0.25">
      <c r="C2851" s="79"/>
      <c r="D2851" s="80"/>
      <c r="E2851" s="80"/>
      <c r="F2851" s="80"/>
      <c r="G2851" s="81"/>
      <c r="H2851" s="80"/>
      <c r="I2851" s="80"/>
      <c r="J2851" s="80"/>
      <c r="K2851" s="81"/>
      <c r="L2851" s="80"/>
      <c r="M2851" s="80"/>
      <c r="N2851" s="80"/>
      <c r="O2851" s="80"/>
      <c r="P2851" s="80"/>
      <c r="Q2851" s="79"/>
      <c r="R2851" s="79"/>
      <c r="S2851" s="80"/>
      <c r="T2851" s="80"/>
    </row>
    <row r="2852" spans="3:20" ht="22.5" customHeight="1" x14ac:dyDescent="0.25">
      <c r="C2852" s="79"/>
      <c r="D2852" s="80"/>
      <c r="E2852" s="80"/>
      <c r="F2852" s="80"/>
      <c r="G2852" s="81"/>
      <c r="H2852" s="80"/>
      <c r="I2852" s="80"/>
      <c r="J2852" s="80"/>
      <c r="K2852" s="81"/>
      <c r="L2852" s="80"/>
      <c r="M2852" s="80"/>
      <c r="N2852" s="80"/>
      <c r="O2852" s="80"/>
      <c r="P2852" s="80"/>
      <c r="Q2852" s="79"/>
      <c r="R2852" s="79"/>
      <c r="S2852" s="80"/>
      <c r="T2852" s="80"/>
    </row>
    <row r="2853" spans="3:20" ht="22.5" customHeight="1" x14ac:dyDescent="0.25">
      <c r="C2853" s="79"/>
      <c r="D2853" s="80"/>
      <c r="E2853" s="80"/>
      <c r="F2853" s="80"/>
      <c r="G2853" s="81"/>
      <c r="H2853" s="80"/>
      <c r="I2853" s="80"/>
      <c r="J2853" s="80"/>
      <c r="K2853" s="81"/>
      <c r="L2853" s="80"/>
      <c r="M2853" s="80"/>
      <c r="N2853" s="80"/>
      <c r="O2853" s="80"/>
      <c r="P2853" s="80"/>
      <c r="Q2853" s="79"/>
      <c r="R2853" s="79"/>
      <c r="S2853" s="80"/>
      <c r="T2853" s="80"/>
    </row>
    <row r="2854" spans="3:20" ht="22.5" customHeight="1" x14ac:dyDescent="0.25">
      <c r="C2854" s="79"/>
      <c r="D2854" s="80"/>
      <c r="E2854" s="80"/>
      <c r="F2854" s="80"/>
      <c r="G2854" s="81"/>
      <c r="H2854" s="80"/>
      <c r="I2854" s="80"/>
      <c r="J2854" s="80"/>
      <c r="K2854" s="81"/>
      <c r="L2854" s="80"/>
      <c r="M2854" s="80"/>
      <c r="N2854" s="80"/>
      <c r="O2854" s="80"/>
      <c r="P2854" s="80"/>
      <c r="Q2854" s="79"/>
      <c r="R2854" s="79"/>
      <c r="S2854" s="80"/>
      <c r="T2854" s="80"/>
    </row>
    <row r="2855" spans="3:20" ht="22.5" customHeight="1" x14ac:dyDescent="0.25">
      <c r="C2855" s="79"/>
      <c r="D2855" s="80"/>
      <c r="E2855" s="80"/>
      <c r="F2855" s="80"/>
      <c r="G2855" s="81"/>
      <c r="H2855" s="80"/>
      <c r="I2855" s="80"/>
      <c r="J2855" s="80"/>
      <c r="K2855" s="81"/>
      <c r="L2855" s="80"/>
      <c r="M2855" s="80"/>
      <c r="N2855" s="80"/>
      <c r="O2855" s="80"/>
      <c r="P2855" s="80"/>
      <c r="Q2855" s="79"/>
      <c r="R2855" s="79"/>
      <c r="S2855" s="80"/>
      <c r="T2855" s="80"/>
    </row>
    <row r="2856" spans="3:20" ht="22.5" customHeight="1" x14ac:dyDescent="0.25">
      <c r="C2856" s="79"/>
      <c r="D2856" s="80"/>
      <c r="E2856" s="80"/>
      <c r="F2856" s="80"/>
      <c r="G2856" s="81"/>
      <c r="H2856" s="80"/>
      <c r="I2856" s="80"/>
      <c r="J2856" s="80"/>
      <c r="K2856" s="81"/>
      <c r="L2856" s="80"/>
      <c r="M2856" s="80"/>
      <c r="N2856" s="80"/>
      <c r="O2856" s="80"/>
      <c r="P2856" s="80"/>
      <c r="Q2856" s="79"/>
      <c r="R2856" s="79"/>
      <c r="S2856" s="80"/>
      <c r="T2856" s="80"/>
    </row>
    <row r="2857" spans="3:20" ht="22.5" customHeight="1" x14ac:dyDescent="0.25">
      <c r="C2857" s="79"/>
      <c r="D2857" s="80"/>
      <c r="E2857" s="80"/>
      <c r="F2857" s="80"/>
      <c r="G2857" s="81"/>
      <c r="H2857" s="80"/>
      <c r="I2857" s="80"/>
      <c r="J2857" s="80"/>
      <c r="K2857" s="81"/>
      <c r="L2857" s="80"/>
      <c r="M2857" s="80"/>
      <c r="N2857" s="80"/>
      <c r="O2857" s="80"/>
      <c r="P2857" s="80"/>
      <c r="Q2857" s="79"/>
      <c r="R2857" s="79"/>
      <c r="S2857" s="80"/>
      <c r="T2857" s="80"/>
    </row>
    <row r="2858" spans="3:20" ht="22.5" customHeight="1" x14ac:dyDescent="0.25">
      <c r="C2858" s="79"/>
      <c r="D2858" s="80"/>
      <c r="E2858" s="80"/>
      <c r="F2858" s="80"/>
      <c r="G2858" s="81"/>
      <c r="H2858" s="80"/>
      <c r="I2858" s="80"/>
      <c r="J2858" s="80"/>
      <c r="K2858" s="81"/>
      <c r="L2858" s="80"/>
      <c r="M2858" s="80"/>
      <c r="N2858" s="80"/>
      <c r="O2858" s="80"/>
      <c r="P2858" s="80"/>
      <c r="Q2858" s="79"/>
      <c r="R2858" s="79"/>
      <c r="S2858" s="80"/>
      <c r="T2858" s="80"/>
    </row>
    <row r="2859" spans="3:20" ht="22.5" customHeight="1" x14ac:dyDescent="0.25">
      <c r="C2859" s="79"/>
      <c r="D2859" s="80"/>
      <c r="E2859" s="80"/>
      <c r="F2859" s="80"/>
      <c r="G2859" s="81"/>
      <c r="H2859" s="80"/>
      <c r="I2859" s="80"/>
      <c r="J2859" s="80"/>
      <c r="K2859" s="81"/>
      <c r="L2859" s="80"/>
      <c r="M2859" s="80"/>
      <c r="N2859" s="80"/>
      <c r="O2859" s="80"/>
      <c r="P2859" s="80"/>
      <c r="Q2859" s="79"/>
      <c r="R2859" s="79"/>
      <c r="S2859" s="80"/>
      <c r="T2859" s="80"/>
    </row>
    <row r="2860" spans="3:20" ht="22.5" customHeight="1" x14ac:dyDescent="0.25">
      <c r="C2860" s="79"/>
      <c r="D2860" s="80"/>
      <c r="E2860" s="80"/>
      <c r="F2860" s="80"/>
      <c r="G2860" s="81"/>
      <c r="H2860" s="80"/>
      <c r="I2860" s="80"/>
      <c r="J2860" s="80"/>
      <c r="K2860" s="81"/>
      <c r="L2860" s="80"/>
      <c r="M2860" s="80"/>
      <c r="N2860" s="80"/>
      <c r="O2860" s="80"/>
      <c r="P2860" s="80"/>
      <c r="Q2860" s="79"/>
      <c r="R2860" s="79"/>
      <c r="S2860" s="80"/>
      <c r="T2860" s="80"/>
    </row>
    <row r="2861" spans="3:20" ht="22.5" customHeight="1" x14ac:dyDescent="0.25">
      <c r="C2861" s="79"/>
      <c r="D2861" s="80"/>
      <c r="E2861" s="80"/>
      <c r="F2861" s="80"/>
      <c r="G2861" s="81"/>
      <c r="H2861" s="80"/>
      <c r="I2861" s="80"/>
      <c r="J2861" s="80"/>
      <c r="K2861" s="81"/>
      <c r="L2861" s="80"/>
      <c r="M2861" s="80"/>
      <c r="N2861" s="80"/>
      <c r="O2861" s="80"/>
      <c r="P2861" s="80"/>
      <c r="Q2861" s="79"/>
      <c r="R2861" s="79"/>
      <c r="S2861" s="80"/>
      <c r="T2861" s="80"/>
    </row>
    <row r="2862" spans="3:20" ht="22.5" customHeight="1" x14ac:dyDescent="0.25">
      <c r="C2862" s="79"/>
      <c r="D2862" s="80"/>
      <c r="E2862" s="80"/>
      <c r="F2862" s="80"/>
      <c r="G2862" s="81"/>
      <c r="H2862" s="80"/>
      <c r="I2862" s="80"/>
      <c r="J2862" s="80"/>
      <c r="K2862" s="81"/>
      <c r="L2862" s="80"/>
      <c r="M2862" s="80"/>
      <c r="N2862" s="80"/>
      <c r="O2862" s="80"/>
      <c r="P2862" s="80"/>
      <c r="Q2862" s="79"/>
      <c r="R2862" s="79"/>
      <c r="S2862" s="80"/>
      <c r="T2862" s="80"/>
    </row>
    <row r="2863" spans="3:20" ht="22.5" customHeight="1" x14ac:dyDescent="0.25">
      <c r="C2863" s="79"/>
      <c r="D2863" s="80"/>
      <c r="E2863" s="80"/>
      <c r="F2863" s="80"/>
      <c r="G2863" s="81"/>
      <c r="H2863" s="80"/>
      <c r="I2863" s="80"/>
      <c r="J2863" s="80"/>
      <c r="K2863" s="81"/>
      <c r="L2863" s="80"/>
      <c r="M2863" s="80"/>
      <c r="N2863" s="80"/>
      <c r="O2863" s="80"/>
      <c r="P2863" s="80"/>
      <c r="Q2863" s="79"/>
      <c r="R2863" s="79"/>
      <c r="S2863" s="80"/>
      <c r="T2863" s="80"/>
    </row>
    <row r="2864" spans="3:20" ht="22.5" customHeight="1" x14ac:dyDescent="0.25">
      <c r="C2864" s="79"/>
      <c r="D2864" s="80"/>
      <c r="E2864" s="80"/>
      <c r="F2864" s="80"/>
      <c r="G2864" s="81"/>
      <c r="H2864" s="80"/>
      <c r="I2864" s="80"/>
      <c r="J2864" s="80"/>
      <c r="K2864" s="81"/>
      <c r="L2864" s="80"/>
      <c r="M2864" s="80"/>
      <c r="N2864" s="80"/>
      <c r="O2864" s="80"/>
      <c r="P2864" s="80"/>
      <c r="Q2864" s="79"/>
      <c r="R2864" s="79"/>
      <c r="S2864" s="80"/>
      <c r="T2864" s="80"/>
    </row>
    <row r="2865" spans="3:20" ht="22.5" customHeight="1" x14ac:dyDescent="0.25">
      <c r="C2865" s="79"/>
      <c r="D2865" s="80"/>
      <c r="E2865" s="80"/>
      <c r="F2865" s="80"/>
      <c r="G2865" s="81"/>
      <c r="H2865" s="80"/>
      <c r="I2865" s="80"/>
      <c r="J2865" s="80"/>
      <c r="K2865" s="81"/>
      <c r="L2865" s="80"/>
      <c r="M2865" s="80"/>
      <c r="N2865" s="80"/>
      <c r="O2865" s="80"/>
      <c r="P2865" s="80"/>
      <c r="Q2865" s="79"/>
      <c r="R2865" s="79"/>
      <c r="S2865" s="80"/>
      <c r="T2865" s="80"/>
    </row>
    <row r="2866" spans="3:20" ht="22.5" customHeight="1" x14ac:dyDescent="0.25">
      <c r="C2866" s="79"/>
      <c r="D2866" s="80"/>
      <c r="E2866" s="80"/>
      <c r="F2866" s="80"/>
      <c r="G2866" s="81"/>
      <c r="H2866" s="80"/>
      <c r="I2866" s="80"/>
      <c r="J2866" s="80"/>
      <c r="K2866" s="81"/>
      <c r="L2866" s="80"/>
      <c r="M2866" s="80"/>
      <c r="N2866" s="80"/>
      <c r="O2866" s="80"/>
      <c r="P2866" s="80"/>
      <c r="Q2866" s="79"/>
      <c r="R2866" s="79"/>
      <c r="S2866" s="80"/>
      <c r="T2866" s="80"/>
    </row>
    <row r="2867" spans="3:20" ht="22.5" customHeight="1" x14ac:dyDescent="0.25">
      <c r="C2867" s="79"/>
      <c r="D2867" s="80"/>
      <c r="E2867" s="80"/>
      <c r="F2867" s="80"/>
      <c r="G2867" s="81"/>
      <c r="H2867" s="80"/>
      <c r="I2867" s="80"/>
      <c r="J2867" s="80"/>
      <c r="K2867" s="81"/>
      <c r="L2867" s="80"/>
      <c r="M2867" s="80"/>
      <c r="N2867" s="80"/>
      <c r="O2867" s="80"/>
      <c r="P2867" s="80"/>
      <c r="Q2867" s="79"/>
      <c r="R2867" s="79"/>
      <c r="S2867" s="80"/>
      <c r="T2867" s="80"/>
    </row>
    <row r="2868" spans="3:20" ht="22.5" customHeight="1" x14ac:dyDescent="0.25">
      <c r="C2868" s="79"/>
      <c r="D2868" s="80"/>
      <c r="E2868" s="80"/>
      <c r="F2868" s="80"/>
      <c r="G2868" s="81"/>
      <c r="H2868" s="80"/>
      <c r="I2868" s="80"/>
      <c r="J2868" s="80"/>
      <c r="K2868" s="81"/>
      <c r="L2868" s="80"/>
      <c r="M2868" s="80"/>
      <c r="N2868" s="80"/>
      <c r="O2868" s="80"/>
      <c r="P2868" s="80"/>
      <c r="Q2868" s="79"/>
      <c r="R2868" s="79"/>
      <c r="S2868" s="80"/>
      <c r="T2868" s="80"/>
    </row>
    <row r="2869" spans="3:20" ht="22.5" customHeight="1" x14ac:dyDescent="0.25">
      <c r="C2869" s="79"/>
      <c r="D2869" s="80"/>
      <c r="E2869" s="80"/>
      <c r="F2869" s="80"/>
      <c r="G2869" s="81"/>
      <c r="H2869" s="80"/>
      <c r="I2869" s="80"/>
      <c r="J2869" s="80"/>
      <c r="K2869" s="81"/>
      <c r="L2869" s="80"/>
      <c r="M2869" s="80"/>
      <c r="N2869" s="80"/>
      <c r="O2869" s="80"/>
      <c r="P2869" s="80"/>
      <c r="Q2869" s="79"/>
      <c r="R2869" s="79"/>
      <c r="S2869" s="80"/>
      <c r="T2869" s="80"/>
    </row>
    <row r="2870" spans="3:20" ht="22.5" customHeight="1" x14ac:dyDescent="0.25">
      <c r="C2870" s="79"/>
      <c r="D2870" s="80"/>
      <c r="E2870" s="80"/>
      <c r="F2870" s="80"/>
      <c r="G2870" s="81"/>
      <c r="H2870" s="80"/>
      <c r="I2870" s="80"/>
      <c r="J2870" s="80"/>
      <c r="K2870" s="81"/>
      <c r="L2870" s="80"/>
      <c r="M2870" s="80"/>
      <c r="N2870" s="80"/>
      <c r="O2870" s="80"/>
      <c r="P2870" s="80"/>
      <c r="Q2870" s="79"/>
      <c r="R2870" s="79"/>
      <c r="S2870" s="80"/>
      <c r="T2870" s="80"/>
    </row>
    <row r="2871" spans="3:20" ht="22.5" customHeight="1" x14ac:dyDescent="0.25">
      <c r="C2871" s="79"/>
      <c r="D2871" s="80"/>
      <c r="E2871" s="80"/>
      <c r="F2871" s="80"/>
      <c r="G2871" s="81"/>
      <c r="H2871" s="80"/>
      <c r="I2871" s="80"/>
      <c r="J2871" s="80"/>
      <c r="K2871" s="81"/>
      <c r="L2871" s="80"/>
      <c r="M2871" s="80"/>
      <c r="N2871" s="80"/>
      <c r="O2871" s="80"/>
      <c r="P2871" s="80"/>
      <c r="Q2871" s="79"/>
      <c r="R2871" s="79"/>
      <c r="S2871" s="80"/>
      <c r="T2871" s="80"/>
    </row>
    <row r="2872" spans="3:20" ht="22.5" customHeight="1" x14ac:dyDescent="0.25">
      <c r="C2872" s="79"/>
      <c r="D2872" s="80"/>
      <c r="E2872" s="80"/>
      <c r="F2872" s="80"/>
      <c r="G2872" s="81"/>
      <c r="H2872" s="80"/>
      <c r="I2872" s="80"/>
      <c r="J2872" s="80"/>
      <c r="K2872" s="81"/>
      <c r="L2872" s="80"/>
      <c r="M2872" s="80"/>
      <c r="N2872" s="80"/>
      <c r="O2872" s="80"/>
      <c r="P2872" s="80"/>
      <c r="Q2872" s="79"/>
      <c r="R2872" s="79"/>
      <c r="S2872" s="80"/>
      <c r="T2872" s="80"/>
    </row>
    <row r="2873" spans="3:20" ht="22.5" customHeight="1" x14ac:dyDescent="0.25">
      <c r="C2873" s="79"/>
      <c r="D2873" s="80"/>
      <c r="E2873" s="80"/>
      <c r="F2873" s="80"/>
      <c r="G2873" s="81"/>
      <c r="H2873" s="80"/>
      <c r="I2873" s="80"/>
      <c r="J2873" s="80"/>
      <c r="K2873" s="81"/>
      <c r="L2873" s="80"/>
      <c r="M2873" s="80"/>
      <c r="N2873" s="80"/>
      <c r="O2873" s="80"/>
      <c r="P2873" s="80"/>
      <c r="Q2873" s="79"/>
      <c r="R2873" s="79"/>
      <c r="S2873" s="80"/>
      <c r="T2873" s="80"/>
    </row>
    <row r="2874" spans="3:20" ht="22.5" customHeight="1" x14ac:dyDescent="0.25">
      <c r="C2874" s="79"/>
      <c r="D2874" s="80"/>
      <c r="E2874" s="80"/>
      <c r="F2874" s="80"/>
      <c r="G2874" s="81"/>
      <c r="H2874" s="80"/>
      <c r="I2874" s="80"/>
      <c r="J2874" s="80"/>
      <c r="K2874" s="81"/>
      <c r="L2874" s="80"/>
      <c r="M2874" s="80"/>
      <c r="N2874" s="80"/>
      <c r="O2874" s="80"/>
      <c r="P2874" s="80"/>
      <c r="Q2874" s="79"/>
      <c r="R2874" s="79"/>
      <c r="S2874" s="80"/>
      <c r="T2874" s="80"/>
    </row>
    <row r="2875" spans="3:20" ht="22.5" customHeight="1" x14ac:dyDescent="0.25">
      <c r="C2875" s="79"/>
      <c r="D2875" s="80"/>
      <c r="E2875" s="80"/>
      <c r="F2875" s="80"/>
      <c r="G2875" s="81"/>
      <c r="H2875" s="80"/>
      <c r="I2875" s="80"/>
      <c r="J2875" s="80"/>
      <c r="K2875" s="81"/>
      <c r="L2875" s="80"/>
      <c r="M2875" s="80"/>
      <c r="N2875" s="80"/>
      <c r="O2875" s="80"/>
      <c r="P2875" s="80"/>
      <c r="Q2875" s="79"/>
      <c r="R2875" s="79"/>
      <c r="S2875" s="80"/>
      <c r="T2875" s="80"/>
    </row>
    <row r="2876" spans="3:20" ht="22.5" customHeight="1" x14ac:dyDescent="0.25">
      <c r="C2876" s="79"/>
      <c r="D2876" s="80"/>
      <c r="E2876" s="80"/>
      <c r="F2876" s="80"/>
      <c r="G2876" s="81"/>
      <c r="H2876" s="80"/>
      <c r="I2876" s="80"/>
      <c r="J2876" s="80"/>
      <c r="K2876" s="81"/>
      <c r="L2876" s="80"/>
      <c r="M2876" s="80"/>
      <c r="N2876" s="80"/>
      <c r="O2876" s="80"/>
      <c r="P2876" s="80"/>
      <c r="Q2876" s="79"/>
      <c r="R2876" s="79"/>
      <c r="S2876" s="80"/>
      <c r="T2876" s="80"/>
    </row>
    <row r="2877" spans="3:20" ht="22.5" customHeight="1" x14ac:dyDescent="0.25">
      <c r="C2877" s="79"/>
      <c r="D2877" s="80"/>
      <c r="E2877" s="80"/>
      <c r="F2877" s="80"/>
      <c r="G2877" s="81"/>
      <c r="H2877" s="80"/>
      <c r="I2877" s="80"/>
      <c r="J2877" s="80"/>
      <c r="K2877" s="81"/>
      <c r="L2877" s="80"/>
      <c r="M2877" s="80"/>
      <c r="N2877" s="80"/>
      <c r="O2877" s="80"/>
      <c r="P2877" s="80"/>
      <c r="Q2877" s="79"/>
      <c r="R2877" s="79"/>
      <c r="S2877" s="80"/>
      <c r="T2877" s="80"/>
    </row>
    <row r="2878" spans="3:20" ht="22.5" customHeight="1" x14ac:dyDescent="0.25">
      <c r="C2878" s="79"/>
      <c r="D2878" s="80"/>
      <c r="E2878" s="80"/>
      <c r="F2878" s="80"/>
      <c r="G2878" s="81"/>
      <c r="H2878" s="80"/>
      <c r="I2878" s="80"/>
      <c r="J2878" s="80"/>
      <c r="K2878" s="81"/>
      <c r="L2878" s="80"/>
      <c r="M2878" s="80"/>
      <c r="N2878" s="80"/>
      <c r="O2878" s="80"/>
      <c r="P2878" s="80"/>
      <c r="Q2878" s="79"/>
      <c r="R2878" s="79"/>
      <c r="S2878" s="80"/>
      <c r="T2878" s="80"/>
    </row>
    <row r="2879" spans="3:20" ht="22.5" customHeight="1" x14ac:dyDescent="0.25">
      <c r="C2879" s="79"/>
      <c r="D2879" s="80"/>
      <c r="E2879" s="80"/>
      <c r="F2879" s="80"/>
      <c r="G2879" s="81"/>
      <c r="H2879" s="80"/>
      <c r="I2879" s="80"/>
      <c r="J2879" s="80"/>
      <c r="K2879" s="81"/>
      <c r="L2879" s="80"/>
      <c r="M2879" s="80"/>
      <c r="N2879" s="80"/>
      <c r="O2879" s="80"/>
      <c r="P2879" s="80"/>
      <c r="Q2879" s="79"/>
      <c r="R2879" s="79"/>
      <c r="S2879" s="80"/>
      <c r="T2879" s="80"/>
    </row>
    <row r="2880" spans="3:20" ht="22.5" customHeight="1" x14ac:dyDescent="0.25">
      <c r="C2880" s="79"/>
      <c r="D2880" s="80"/>
      <c r="E2880" s="80"/>
      <c r="F2880" s="80"/>
      <c r="G2880" s="81"/>
      <c r="H2880" s="80"/>
      <c r="I2880" s="80"/>
      <c r="J2880" s="80"/>
      <c r="K2880" s="81"/>
      <c r="L2880" s="80"/>
      <c r="M2880" s="80"/>
      <c r="N2880" s="80"/>
      <c r="O2880" s="80"/>
      <c r="P2880" s="80"/>
      <c r="Q2880" s="79"/>
      <c r="R2880" s="79"/>
      <c r="S2880" s="80"/>
      <c r="T2880" s="80"/>
    </row>
    <row r="2881" spans="3:20" ht="22.5" customHeight="1" x14ac:dyDescent="0.25">
      <c r="C2881" s="79"/>
      <c r="D2881" s="80"/>
      <c r="E2881" s="80"/>
      <c r="F2881" s="80"/>
      <c r="G2881" s="81"/>
      <c r="H2881" s="80"/>
      <c r="I2881" s="80"/>
      <c r="J2881" s="80"/>
      <c r="K2881" s="81"/>
      <c r="L2881" s="80"/>
      <c r="M2881" s="80"/>
      <c r="N2881" s="80"/>
      <c r="O2881" s="80"/>
      <c r="P2881" s="80"/>
      <c r="Q2881" s="79"/>
      <c r="R2881" s="79"/>
      <c r="S2881" s="80"/>
      <c r="T2881" s="80"/>
    </row>
    <row r="2882" spans="3:20" ht="22.5" customHeight="1" x14ac:dyDescent="0.25">
      <c r="C2882" s="79"/>
      <c r="D2882" s="80"/>
      <c r="E2882" s="80"/>
      <c r="F2882" s="80"/>
      <c r="G2882" s="81"/>
      <c r="H2882" s="80"/>
      <c r="I2882" s="80"/>
      <c r="J2882" s="80"/>
      <c r="K2882" s="81"/>
      <c r="L2882" s="80"/>
      <c r="M2882" s="80"/>
      <c r="N2882" s="80"/>
      <c r="O2882" s="80"/>
      <c r="P2882" s="80"/>
      <c r="Q2882" s="79"/>
      <c r="R2882" s="79"/>
      <c r="S2882" s="80"/>
      <c r="T2882" s="80"/>
    </row>
    <row r="2883" spans="3:20" ht="22.5" customHeight="1" x14ac:dyDescent="0.25">
      <c r="C2883" s="79"/>
      <c r="D2883" s="80"/>
      <c r="E2883" s="80"/>
      <c r="F2883" s="80"/>
      <c r="G2883" s="81"/>
      <c r="H2883" s="80"/>
      <c r="I2883" s="80"/>
      <c r="J2883" s="80"/>
      <c r="K2883" s="81"/>
      <c r="L2883" s="80"/>
      <c r="M2883" s="80"/>
      <c r="N2883" s="80"/>
      <c r="O2883" s="80"/>
      <c r="P2883" s="80"/>
      <c r="Q2883" s="79"/>
      <c r="R2883" s="79"/>
      <c r="S2883" s="80"/>
      <c r="T2883" s="80"/>
    </row>
    <row r="2884" spans="3:20" ht="22.5" customHeight="1" x14ac:dyDescent="0.25">
      <c r="C2884" s="79"/>
      <c r="D2884" s="80"/>
      <c r="E2884" s="80"/>
      <c r="F2884" s="80"/>
      <c r="G2884" s="81"/>
      <c r="H2884" s="80"/>
      <c r="I2884" s="80"/>
      <c r="J2884" s="80"/>
      <c r="K2884" s="81"/>
      <c r="L2884" s="80"/>
      <c r="M2884" s="80"/>
      <c r="N2884" s="80"/>
      <c r="O2884" s="80"/>
      <c r="P2884" s="80"/>
      <c r="Q2884" s="79"/>
      <c r="R2884" s="79"/>
      <c r="S2884" s="80"/>
      <c r="T2884" s="80"/>
    </row>
    <row r="2885" spans="3:20" ht="22.5" customHeight="1" x14ac:dyDescent="0.25">
      <c r="C2885" s="79"/>
      <c r="D2885" s="80"/>
      <c r="E2885" s="80"/>
      <c r="F2885" s="80"/>
      <c r="G2885" s="81"/>
      <c r="H2885" s="80"/>
      <c r="I2885" s="80"/>
      <c r="J2885" s="80"/>
      <c r="K2885" s="81"/>
      <c r="L2885" s="80"/>
      <c r="M2885" s="80"/>
      <c r="N2885" s="80"/>
      <c r="O2885" s="80"/>
      <c r="P2885" s="80"/>
      <c r="Q2885" s="79"/>
      <c r="R2885" s="79"/>
      <c r="S2885" s="80"/>
      <c r="T2885" s="80"/>
    </row>
    <row r="2886" spans="3:20" ht="22.5" customHeight="1" x14ac:dyDescent="0.25">
      <c r="C2886" s="79"/>
      <c r="D2886" s="80"/>
      <c r="E2886" s="80"/>
      <c r="F2886" s="80"/>
      <c r="G2886" s="81"/>
      <c r="H2886" s="80"/>
      <c r="I2886" s="80"/>
      <c r="J2886" s="80"/>
      <c r="K2886" s="81"/>
      <c r="L2886" s="80"/>
      <c r="M2886" s="80"/>
      <c r="N2886" s="80"/>
      <c r="O2886" s="80"/>
      <c r="P2886" s="80"/>
      <c r="Q2886" s="79"/>
      <c r="R2886" s="79"/>
      <c r="S2886" s="80"/>
      <c r="T2886" s="80"/>
    </row>
    <row r="2887" spans="3:20" ht="22.5" customHeight="1" x14ac:dyDescent="0.25">
      <c r="C2887" s="79"/>
      <c r="D2887" s="80"/>
      <c r="E2887" s="80"/>
      <c r="F2887" s="80"/>
      <c r="G2887" s="81"/>
      <c r="H2887" s="80"/>
      <c r="I2887" s="80"/>
      <c r="J2887" s="80"/>
      <c r="K2887" s="81"/>
      <c r="L2887" s="80"/>
      <c r="M2887" s="80"/>
      <c r="N2887" s="80"/>
      <c r="O2887" s="80"/>
      <c r="P2887" s="80"/>
      <c r="Q2887" s="79"/>
      <c r="R2887" s="79"/>
      <c r="S2887" s="80"/>
      <c r="T2887" s="80"/>
    </row>
    <row r="2888" spans="3:20" ht="22.5" customHeight="1" x14ac:dyDescent="0.25">
      <c r="C2888" s="79"/>
      <c r="D2888" s="80"/>
      <c r="E2888" s="80"/>
      <c r="F2888" s="80"/>
      <c r="G2888" s="81"/>
      <c r="H2888" s="80"/>
      <c r="I2888" s="80"/>
      <c r="J2888" s="80"/>
      <c r="K2888" s="81"/>
      <c r="L2888" s="80"/>
      <c r="M2888" s="80"/>
      <c r="N2888" s="80"/>
      <c r="O2888" s="80"/>
      <c r="P2888" s="80"/>
      <c r="Q2888" s="79"/>
      <c r="R2888" s="79"/>
      <c r="S2888" s="80"/>
      <c r="T2888" s="80"/>
    </row>
    <row r="2889" spans="3:20" ht="22.5" customHeight="1" x14ac:dyDescent="0.25">
      <c r="C2889" s="79"/>
      <c r="D2889" s="80"/>
      <c r="E2889" s="80"/>
      <c r="F2889" s="80"/>
      <c r="G2889" s="81"/>
      <c r="H2889" s="80"/>
      <c r="I2889" s="80"/>
      <c r="J2889" s="80"/>
      <c r="K2889" s="81"/>
      <c r="L2889" s="80"/>
      <c r="M2889" s="80"/>
      <c r="N2889" s="80"/>
      <c r="O2889" s="80"/>
      <c r="P2889" s="80"/>
      <c r="Q2889" s="79"/>
      <c r="R2889" s="79"/>
      <c r="S2889" s="80"/>
      <c r="T2889" s="80"/>
    </row>
    <row r="2890" spans="3:20" ht="22.5" customHeight="1" x14ac:dyDescent="0.25">
      <c r="C2890" s="79"/>
      <c r="D2890" s="80"/>
      <c r="E2890" s="80"/>
      <c r="F2890" s="80"/>
      <c r="G2890" s="81"/>
      <c r="H2890" s="80"/>
      <c r="I2890" s="80"/>
      <c r="J2890" s="80"/>
      <c r="K2890" s="81"/>
      <c r="L2890" s="80"/>
      <c r="M2890" s="80"/>
      <c r="N2890" s="80"/>
      <c r="O2890" s="80"/>
      <c r="P2890" s="80"/>
      <c r="Q2890" s="79"/>
      <c r="R2890" s="79"/>
      <c r="S2890" s="80"/>
      <c r="T2890" s="80"/>
    </row>
    <row r="2891" spans="3:20" ht="22.5" customHeight="1" x14ac:dyDescent="0.25">
      <c r="C2891" s="79"/>
      <c r="D2891" s="80"/>
      <c r="E2891" s="80"/>
      <c r="F2891" s="80"/>
      <c r="G2891" s="81"/>
      <c r="H2891" s="80"/>
      <c r="I2891" s="80"/>
      <c r="J2891" s="80"/>
      <c r="K2891" s="81"/>
      <c r="L2891" s="80"/>
      <c r="M2891" s="80"/>
      <c r="N2891" s="80"/>
      <c r="O2891" s="80"/>
      <c r="P2891" s="80"/>
      <c r="Q2891" s="79"/>
      <c r="R2891" s="79"/>
      <c r="S2891" s="80"/>
      <c r="T2891" s="80"/>
    </row>
    <row r="2892" spans="3:20" ht="22.5" customHeight="1" x14ac:dyDescent="0.25">
      <c r="C2892" s="79"/>
      <c r="D2892" s="80"/>
      <c r="E2892" s="80"/>
      <c r="F2892" s="80"/>
      <c r="G2892" s="81"/>
      <c r="H2892" s="80"/>
      <c r="I2892" s="80"/>
      <c r="J2892" s="80"/>
      <c r="K2892" s="81"/>
      <c r="L2892" s="80"/>
      <c r="M2892" s="80"/>
      <c r="N2892" s="80"/>
      <c r="O2892" s="80"/>
      <c r="P2892" s="80"/>
      <c r="Q2892" s="79"/>
      <c r="R2892" s="79"/>
      <c r="S2892" s="80"/>
      <c r="T2892" s="80"/>
    </row>
    <row r="2893" spans="3:20" ht="22.5" customHeight="1" x14ac:dyDescent="0.25">
      <c r="C2893" s="79"/>
      <c r="D2893" s="80"/>
      <c r="E2893" s="80"/>
      <c r="F2893" s="80"/>
      <c r="G2893" s="81"/>
      <c r="H2893" s="80"/>
      <c r="I2893" s="80"/>
      <c r="J2893" s="80"/>
      <c r="K2893" s="81"/>
      <c r="L2893" s="80"/>
      <c r="M2893" s="80"/>
      <c r="N2893" s="80"/>
      <c r="O2893" s="80"/>
      <c r="P2893" s="80"/>
      <c r="Q2893" s="79"/>
      <c r="R2893" s="79"/>
      <c r="S2893" s="80"/>
      <c r="T2893" s="80"/>
    </row>
    <row r="2894" spans="3:20" ht="22.5" customHeight="1" x14ac:dyDescent="0.25">
      <c r="C2894" s="79"/>
      <c r="D2894" s="80"/>
      <c r="E2894" s="80"/>
      <c r="F2894" s="80"/>
      <c r="G2894" s="81"/>
      <c r="H2894" s="80"/>
      <c r="I2894" s="80"/>
      <c r="J2894" s="80"/>
      <c r="K2894" s="81"/>
      <c r="L2894" s="80"/>
      <c r="M2894" s="80"/>
      <c r="N2894" s="80"/>
      <c r="O2894" s="80"/>
      <c r="P2894" s="80"/>
      <c r="Q2894" s="79"/>
      <c r="R2894" s="79"/>
      <c r="S2894" s="80"/>
      <c r="T2894" s="80"/>
    </row>
    <row r="2895" spans="3:20" ht="22.5" customHeight="1" x14ac:dyDescent="0.25">
      <c r="C2895" s="79"/>
      <c r="D2895" s="80"/>
      <c r="E2895" s="80"/>
      <c r="F2895" s="80"/>
      <c r="G2895" s="81"/>
      <c r="H2895" s="80"/>
      <c r="I2895" s="80"/>
      <c r="J2895" s="80"/>
      <c r="K2895" s="81"/>
      <c r="L2895" s="80"/>
      <c r="M2895" s="80"/>
      <c r="N2895" s="80"/>
      <c r="O2895" s="80"/>
      <c r="P2895" s="80"/>
      <c r="Q2895" s="79"/>
      <c r="R2895" s="79"/>
      <c r="S2895" s="80"/>
      <c r="T2895" s="80"/>
    </row>
    <row r="2896" spans="3:20" ht="22.5" customHeight="1" x14ac:dyDescent="0.25">
      <c r="C2896" s="79"/>
      <c r="D2896" s="80"/>
      <c r="E2896" s="80"/>
      <c r="F2896" s="80"/>
      <c r="G2896" s="81"/>
      <c r="H2896" s="80"/>
      <c r="I2896" s="80"/>
      <c r="J2896" s="80"/>
      <c r="K2896" s="81"/>
      <c r="L2896" s="80"/>
      <c r="M2896" s="80"/>
      <c r="N2896" s="80"/>
      <c r="O2896" s="80"/>
      <c r="P2896" s="80"/>
      <c r="Q2896" s="79"/>
      <c r="R2896" s="79"/>
      <c r="S2896" s="80"/>
      <c r="T2896" s="80"/>
    </row>
    <row r="2897" spans="3:20" ht="22.5" customHeight="1" x14ac:dyDescent="0.25">
      <c r="C2897" s="79"/>
      <c r="D2897" s="80"/>
      <c r="E2897" s="80"/>
      <c r="F2897" s="80"/>
      <c r="G2897" s="81"/>
      <c r="H2897" s="80"/>
      <c r="I2897" s="80"/>
      <c r="J2897" s="80"/>
      <c r="K2897" s="81"/>
      <c r="L2897" s="80"/>
      <c r="M2897" s="80"/>
      <c r="N2897" s="80"/>
      <c r="O2897" s="80"/>
      <c r="P2897" s="80"/>
      <c r="Q2897" s="79"/>
      <c r="R2897" s="79"/>
      <c r="S2897" s="80"/>
      <c r="T2897" s="80"/>
    </row>
    <row r="2898" spans="3:20" ht="22.5" customHeight="1" x14ac:dyDescent="0.25">
      <c r="C2898" s="79"/>
      <c r="D2898" s="80"/>
      <c r="E2898" s="80"/>
      <c r="F2898" s="80"/>
      <c r="G2898" s="81"/>
      <c r="H2898" s="80"/>
      <c r="I2898" s="80"/>
      <c r="J2898" s="80"/>
      <c r="K2898" s="81"/>
      <c r="L2898" s="80"/>
      <c r="M2898" s="80"/>
      <c r="N2898" s="80"/>
      <c r="O2898" s="80"/>
      <c r="P2898" s="80"/>
      <c r="Q2898" s="79"/>
      <c r="R2898" s="79"/>
      <c r="S2898" s="80"/>
      <c r="T2898" s="80"/>
    </row>
    <row r="2899" spans="3:20" ht="22.5" customHeight="1" x14ac:dyDescent="0.25">
      <c r="C2899" s="79"/>
      <c r="D2899" s="80"/>
      <c r="E2899" s="80"/>
      <c r="F2899" s="80"/>
      <c r="G2899" s="81"/>
      <c r="H2899" s="80"/>
      <c r="I2899" s="80"/>
      <c r="J2899" s="80"/>
      <c r="K2899" s="81"/>
      <c r="L2899" s="80"/>
      <c r="M2899" s="80"/>
      <c r="N2899" s="80"/>
      <c r="O2899" s="80"/>
      <c r="P2899" s="80"/>
      <c r="Q2899" s="79"/>
      <c r="R2899" s="79"/>
      <c r="S2899" s="80"/>
      <c r="T2899" s="80"/>
    </row>
    <row r="2900" spans="3:20" ht="22.5" customHeight="1" x14ac:dyDescent="0.25">
      <c r="C2900" s="79"/>
      <c r="D2900" s="80"/>
      <c r="E2900" s="80"/>
      <c r="F2900" s="80"/>
      <c r="G2900" s="81"/>
      <c r="H2900" s="80"/>
      <c r="I2900" s="80"/>
      <c r="J2900" s="80"/>
      <c r="K2900" s="81"/>
      <c r="L2900" s="80"/>
      <c r="M2900" s="80"/>
      <c r="N2900" s="80"/>
      <c r="O2900" s="80"/>
      <c r="P2900" s="80"/>
      <c r="Q2900" s="79"/>
      <c r="R2900" s="79"/>
      <c r="S2900" s="80"/>
      <c r="T2900" s="80"/>
    </row>
    <row r="2901" spans="3:20" ht="22.5" customHeight="1" x14ac:dyDescent="0.25">
      <c r="C2901" s="79"/>
      <c r="D2901" s="80"/>
      <c r="E2901" s="80"/>
      <c r="F2901" s="80"/>
      <c r="G2901" s="81"/>
      <c r="H2901" s="80"/>
      <c r="I2901" s="80"/>
      <c r="J2901" s="80"/>
      <c r="K2901" s="81"/>
      <c r="L2901" s="80"/>
      <c r="M2901" s="80"/>
      <c r="N2901" s="80"/>
      <c r="O2901" s="80"/>
      <c r="P2901" s="80"/>
      <c r="Q2901" s="79"/>
      <c r="R2901" s="79"/>
      <c r="S2901" s="80"/>
      <c r="T2901" s="80"/>
    </row>
    <row r="2902" spans="3:20" ht="22.5" customHeight="1" x14ac:dyDescent="0.25">
      <c r="C2902" s="79"/>
      <c r="D2902" s="80"/>
      <c r="E2902" s="80"/>
      <c r="F2902" s="80"/>
      <c r="G2902" s="81"/>
      <c r="H2902" s="80"/>
      <c r="I2902" s="80"/>
      <c r="J2902" s="80"/>
      <c r="K2902" s="81"/>
      <c r="L2902" s="80"/>
      <c r="M2902" s="80"/>
      <c r="N2902" s="80"/>
      <c r="O2902" s="80"/>
      <c r="P2902" s="80"/>
      <c r="Q2902" s="79"/>
      <c r="R2902" s="79"/>
      <c r="S2902" s="80"/>
      <c r="T2902" s="80"/>
    </row>
    <row r="2903" spans="3:20" ht="22.5" customHeight="1" x14ac:dyDescent="0.25">
      <c r="C2903" s="79"/>
      <c r="D2903" s="80"/>
      <c r="E2903" s="80"/>
      <c r="F2903" s="80"/>
      <c r="G2903" s="81"/>
      <c r="H2903" s="80"/>
      <c r="I2903" s="80"/>
      <c r="J2903" s="80"/>
      <c r="K2903" s="81"/>
      <c r="L2903" s="80"/>
      <c r="M2903" s="80"/>
      <c r="N2903" s="80"/>
      <c r="O2903" s="80"/>
      <c r="P2903" s="80"/>
      <c r="Q2903" s="79"/>
      <c r="R2903" s="79"/>
      <c r="S2903" s="80"/>
      <c r="T2903" s="80"/>
    </row>
    <row r="2904" spans="3:20" ht="22.5" customHeight="1" x14ac:dyDescent="0.25">
      <c r="C2904" s="79"/>
      <c r="D2904" s="80"/>
      <c r="E2904" s="80"/>
      <c r="F2904" s="80"/>
      <c r="G2904" s="81"/>
      <c r="H2904" s="80"/>
      <c r="I2904" s="80"/>
      <c r="J2904" s="80"/>
      <c r="K2904" s="81"/>
      <c r="L2904" s="80"/>
      <c r="M2904" s="80"/>
      <c r="N2904" s="80"/>
      <c r="O2904" s="80"/>
      <c r="P2904" s="80"/>
      <c r="Q2904" s="79"/>
      <c r="R2904" s="79"/>
      <c r="S2904" s="80"/>
      <c r="T2904" s="80"/>
    </row>
    <row r="2905" spans="3:20" ht="22.5" customHeight="1" x14ac:dyDescent="0.25">
      <c r="C2905" s="79"/>
      <c r="D2905" s="80"/>
      <c r="E2905" s="80"/>
      <c r="F2905" s="80"/>
      <c r="G2905" s="81"/>
      <c r="H2905" s="80"/>
      <c r="I2905" s="80"/>
      <c r="J2905" s="80"/>
      <c r="K2905" s="81"/>
      <c r="L2905" s="80"/>
      <c r="M2905" s="80"/>
      <c r="N2905" s="80"/>
      <c r="O2905" s="80"/>
      <c r="P2905" s="80"/>
      <c r="Q2905" s="79"/>
      <c r="R2905" s="79"/>
      <c r="S2905" s="80"/>
      <c r="T2905" s="80"/>
    </row>
    <row r="2906" spans="3:20" ht="22.5" customHeight="1" x14ac:dyDescent="0.25">
      <c r="C2906" s="79"/>
      <c r="D2906" s="80"/>
      <c r="E2906" s="80"/>
      <c r="F2906" s="80"/>
      <c r="G2906" s="81"/>
      <c r="H2906" s="80"/>
      <c r="I2906" s="80"/>
      <c r="J2906" s="80"/>
      <c r="K2906" s="81"/>
      <c r="L2906" s="80"/>
      <c r="M2906" s="80"/>
      <c r="N2906" s="80"/>
      <c r="O2906" s="80"/>
      <c r="P2906" s="80"/>
      <c r="Q2906" s="79"/>
      <c r="R2906" s="79"/>
      <c r="S2906" s="80"/>
      <c r="T2906" s="80"/>
    </row>
    <row r="2907" spans="3:20" ht="22.5" customHeight="1" x14ac:dyDescent="0.25">
      <c r="C2907" s="79"/>
      <c r="D2907" s="80"/>
      <c r="E2907" s="80"/>
      <c r="F2907" s="80"/>
      <c r="G2907" s="81"/>
      <c r="H2907" s="80"/>
      <c r="I2907" s="80"/>
      <c r="J2907" s="80"/>
      <c r="K2907" s="81"/>
      <c r="L2907" s="80"/>
      <c r="M2907" s="80"/>
      <c r="N2907" s="80"/>
      <c r="O2907" s="80"/>
      <c r="P2907" s="80"/>
      <c r="Q2907" s="79"/>
      <c r="R2907" s="79"/>
      <c r="S2907" s="80"/>
      <c r="T2907" s="80"/>
    </row>
    <row r="2908" spans="3:20" ht="22.5" customHeight="1" x14ac:dyDescent="0.25">
      <c r="C2908" s="79"/>
      <c r="D2908" s="80"/>
      <c r="E2908" s="80"/>
      <c r="F2908" s="80"/>
      <c r="G2908" s="81"/>
      <c r="H2908" s="80"/>
      <c r="I2908" s="80"/>
      <c r="J2908" s="80"/>
      <c r="K2908" s="81"/>
      <c r="L2908" s="80"/>
      <c r="M2908" s="80"/>
      <c r="N2908" s="80"/>
      <c r="O2908" s="80"/>
      <c r="P2908" s="80"/>
      <c r="Q2908" s="79"/>
      <c r="R2908" s="79"/>
      <c r="S2908" s="80"/>
      <c r="T2908" s="80"/>
    </row>
    <row r="2909" spans="3:20" ht="22.5" customHeight="1" x14ac:dyDescent="0.25">
      <c r="C2909" s="79"/>
      <c r="D2909" s="80"/>
      <c r="E2909" s="80"/>
      <c r="F2909" s="80"/>
      <c r="G2909" s="81"/>
      <c r="H2909" s="80"/>
      <c r="I2909" s="80"/>
      <c r="J2909" s="80"/>
      <c r="K2909" s="81"/>
      <c r="L2909" s="80"/>
      <c r="M2909" s="80"/>
      <c r="N2909" s="80"/>
      <c r="O2909" s="80"/>
      <c r="P2909" s="80"/>
      <c r="Q2909" s="79"/>
      <c r="R2909" s="79"/>
      <c r="S2909" s="80"/>
      <c r="T2909" s="80"/>
    </row>
    <row r="2910" spans="3:20" ht="22.5" customHeight="1" x14ac:dyDescent="0.25">
      <c r="C2910" s="79"/>
      <c r="D2910" s="80"/>
      <c r="E2910" s="80"/>
      <c r="F2910" s="80"/>
      <c r="G2910" s="81"/>
      <c r="H2910" s="80"/>
      <c r="I2910" s="80"/>
      <c r="J2910" s="80"/>
      <c r="K2910" s="81"/>
      <c r="L2910" s="80"/>
      <c r="M2910" s="80"/>
      <c r="N2910" s="80"/>
      <c r="O2910" s="80"/>
      <c r="P2910" s="80"/>
      <c r="Q2910" s="79"/>
      <c r="R2910" s="79"/>
      <c r="S2910" s="80"/>
      <c r="T2910" s="80"/>
    </row>
    <row r="2911" spans="3:20" ht="22.5" customHeight="1" x14ac:dyDescent="0.25">
      <c r="C2911" s="79"/>
      <c r="D2911" s="80"/>
      <c r="E2911" s="80"/>
      <c r="F2911" s="80"/>
      <c r="G2911" s="81"/>
      <c r="H2911" s="80"/>
      <c r="I2911" s="80"/>
      <c r="J2911" s="80"/>
      <c r="K2911" s="81"/>
      <c r="L2911" s="80"/>
      <c r="M2911" s="80"/>
      <c r="N2911" s="80"/>
      <c r="O2911" s="80"/>
      <c r="P2911" s="80"/>
      <c r="Q2911" s="79"/>
      <c r="R2911" s="79"/>
      <c r="S2911" s="80"/>
      <c r="T2911" s="80"/>
    </row>
    <row r="2912" spans="3:20" ht="22.5" customHeight="1" x14ac:dyDescent="0.25">
      <c r="C2912" s="79"/>
      <c r="D2912" s="80"/>
      <c r="E2912" s="80"/>
      <c r="F2912" s="80"/>
      <c r="G2912" s="81"/>
      <c r="H2912" s="80"/>
      <c r="I2912" s="80"/>
      <c r="J2912" s="80"/>
      <c r="K2912" s="81"/>
      <c r="L2912" s="80"/>
      <c r="M2912" s="80"/>
      <c r="N2912" s="80"/>
      <c r="O2912" s="80"/>
      <c r="P2912" s="80"/>
      <c r="Q2912" s="79"/>
      <c r="R2912" s="79"/>
      <c r="S2912" s="80"/>
      <c r="T2912" s="80"/>
    </row>
    <row r="2913" spans="3:20" ht="22.5" customHeight="1" x14ac:dyDescent="0.25">
      <c r="C2913" s="79"/>
      <c r="D2913" s="80"/>
      <c r="E2913" s="80"/>
      <c r="F2913" s="80"/>
      <c r="G2913" s="81"/>
      <c r="H2913" s="80"/>
      <c r="I2913" s="80"/>
      <c r="J2913" s="80"/>
      <c r="K2913" s="81"/>
      <c r="L2913" s="80"/>
      <c r="M2913" s="80"/>
      <c r="N2913" s="80"/>
      <c r="O2913" s="80"/>
      <c r="P2913" s="80"/>
      <c r="Q2913" s="79"/>
      <c r="R2913" s="79"/>
      <c r="S2913" s="80"/>
      <c r="T2913" s="80"/>
    </row>
    <row r="2914" spans="3:20" ht="22.5" customHeight="1" x14ac:dyDescent="0.25">
      <c r="C2914" s="79"/>
      <c r="D2914" s="80"/>
      <c r="E2914" s="80"/>
      <c r="F2914" s="80"/>
      <c r="G2914" s="81"/>
      <c r="H2914" s="80"/>
      <c r="I2914" s="80"/>
      <c r="J2914" s="80"/>
      <c r="K2914" s="81"/>
      <c r="L2914" s="80"/>
      <c r="M2914" s="80"/>
      <c r="N2914" s="80"/>
      <c r="O2914" s="80"/>
      <c r="P2914" s="80"/>
      <c r="Q2914" s="79"/>
      <c r="R2914" s="79"/>
      <c r="S2914" s="80"/>
      <c r="T2914" s="80"/>
    </row>
    <row r="2915" spans="3:20" ht="22.5" customHeight="1" x14ac:dyDescent="0.25">
      <c r="C2915" s="79"/>
      <c r="D2915" s="80"/>
      <c r="E2915" s="80"/>
      <c r="F2915" s="80"/>
      <c r="G2915" s="81"/>
      <c r="H2915" s="80"/>
      <c r="I2915" s="80"/>
      <c r="J2915" s="80"/>
      <c r="K2915" s="81"/>
      <c r="L2915" s="80"/>
      <c r="M2915" s="80"/>
      <c r="N2915" s="80"/>
      <c r="O2915" s="80"/>
      <c r="P2915" s="80"/>
      <c r="Q2915" s="79"/>
      <c r="R2915" s="79"/>
      <c r="S2915" s="80"/>
      <c r="T2915" s="80"/>
    </row>
    <row r="2916" spans="3:20" ht="22.5" customHeight="1" x14ac:dyDescent="0.25">
      <c r="C2916" s="79"/>
      <c r="D2916" s="80"/>
      <c r="E2916" s="80"/>
      <c r="F2916" s="80"/>
      <c r="G2916" s="81"/>
      <c r="H2916" s="80"/>
      <c r="I2916" s="80"/>
      <c r="J2916" s="80"/>
      <c r="K2916" s="81"/>
      <c r="L2916" s="80"/>
      <c r="M2916" s="80"/>
      <c r="N2916" s="80"/>
      <c r="O2916" s="80"/>
      <c r="P2916" s="80"/>
      <c r="Q2916" s="79"/>
      <c r="R2916" s="79"/>
      <c r="S2916" s="80"/>
      <c r="T2916" s="80"/>
    </row>
    <row r="2917" spans="3:20" ht="22.5" customHeight="1" x14ac:dyDescent="0.25">
      <c r="C2917" s="79"/>
      <c r="D2917" s="80"/>
      <c r="E2917" s="80"/>
      <c r="F2917" s="80"/>
      <c r="G2917" s="81"/>
      <c r="H2917" s="80"/>
      <c r="I2917" s="80"/>
      <c r="J2917" s="80"/>
      <c r="K2917" s="81"/>
      <c r="L2917" s="80"/>
      <c r="M2917" s="80"/>
      <c r="N2917" s="80"/>
      <c r="O2917" s="80"/>
      <c r="P2917" s="80"/>
      <c r="Q2917" s="79"/>
      <c r="R2917" s="79"/>
      <c r="S2917" s="80"/>
      <c r="T2917" s="80"/>
    </row>
    <row r="2918" spans="3:20" ht="22.5" customHeight="1" x14ac:dyDescent="0.25">
      <c r="C2918" s="79"/>
      <c r="D2918" s="80"/>
      <c r="E2918" s="80"/>
      <c r="F2918" s="80"/>
      <c r="G2918" s="81"/>
      <c r="H2918" s="80"/>
      <c r="I2918" s="80"/>
      <c r="J2918" s="80"/>
      <c r="K2918" s="81"/>
      <c r="L2918" s="80"/>
      <c r="M2918" s="80"/>
      <c r="N2918" s="80"/>
      <c r="O2918" s="80"/>
      <c r="P2918" s="80"/>
      <c r="Q2918" s="79"/>
      <c r="R2918" s="79"/>
      <c r="S2918" s="80"/>
      <c r="T2918" s="80"/>
    </row>
    <row r="2919" spans="3:20" ht="22.5" customHeight="1" x14ac:dyDescent="0.25">
      <c r="C2919" s="79"/>
      <c r="D2919" s="80"/>
      <c r="E2919" s="80"/>
      <c r="F2919" s="80"/>
      <c r="G2919" s="81"/>
      <c r="H2919" s="80"/>
      <c r="I2919" s="80"/>
      <c r="J2919" s="80"/>
      <c r="K2919" s="81"/>
      <c r="L2919" s="80"/>
      <c r="M2919" s="80"/>
      <c r="N2919" s="80"/>
      <c r="O2919" s="80"/>
      <c r="P2919" s="80"/>
      <c r="Q2919" s="79"/>
      <c r="R2919" s="79"/>
      <c r="S2919" s="80"/>
      <c r="T2919" s="80"/>
    </row>
    <row r="2920" spans="3:20" ht="22.5" customHeight="1" x14ac:dyDescent="0.25">
      <c r="C2920" s="79"/>
      <c r="D2920" s="80"/>
      <c r="E2920" s="80"/>
      <c r="F2920" s="80"/>
      <c r="G2920" s="81"/>
      <c r="H2920" s="80"/>
      <c r="I2920" s="80"/>
      <c r="J2920" s="80"/>
      <c r="K2920" s="81"/>
      <c r="L2920" s="80"/>
      <c r="M2920" s="80"/>
      <c r="N2920" s="80"/>
      <c r="O2920" s="80"/>
      <c r="P2920" s="80"/>
      <c r="Q2920" s="79"/>
      <c r="R2920" s="79"/>
      <c r="S2920" s="80"/>
      <c r="T2920" s="80"/>
    </row>
    <row r="2921" spans="3:20" ht="22.5" customHeight="1" x14ac:dyDescent="0.25">
      <c r="C2921" s="79"/>
      <c r="D2921" s="80"/>
      <c r="E2921" s="80"/>
      <c r="F2921" s="80"/>
      <c r="G2921" s="81"/>
      <c r="H2921" s="80"/>
      <c r="I2921" s="80"/>
      <c r="J2921" s="80"/>
      <c r="K2921" s="81"/>
      <c r="L2921" s="80"/>
      <c r="M2921" s="80"/>
      <c r="N2921" s="80"/>
      <c r="O2921" s="80"/>
      <c r="P2921" s="80"/>
      <c r="Q2921" s="79"/>
      <c r="R2921" s="79"/>
      <c r="S2921" s="80"/>
      <c r="T2921" s="80"/>
    </row>
    <row r="2922" spans="3:20" ht="22.5" customHeight="1" x14ac:dyDescent="0.25">
      <c r="C2922" s="79"/>
      <c r="D2922" s="80"/>
      <c r="E2922" s="80"/>
      <c r="F2922" s="80"/>
      <c r="G2922" s="81"/>
      <c r="H2922" s="80"/>
      <c r="I2922" s="80"/>
      <c r="J2922" s="80"/>
      <c r="K2922" s="81"/>
      <c r="L2922" s="80"/>
      <c r="M2922" s="80"/>
      <c r="N2922" s="80"/>
      <c r="O2922" s="80"/>
      <c r="P2922" s="80"/>
      <c r="Q2922" s="79"/>
      <c r="R2922" s="79"/>
      <c r="S2922" s="80"/>
      <c r="T2922" s="80"/>
    </row>
    <row r="2923" spans="3:20" ht="22.5" customHeight="1" x14ac:dyDescent="0.25">
      <c r="C2923" s="79"/>
      <c r="D2923" s="80"/>
      <c r="E2923" s="80"/>
      <c r="F2923" s="80"/>
      <c r="G2923" s="81"/>
      <c r="H2923" s="80"/>
      <c r="I2923" s="80"/>
      <c r="J2923" s="80"/>
      <c r="K2923" s="81"/>
      <c r="L2923" s="80"/>
      <c r="M2923" s="80"/>
      <c r="N2923" s="80"/>
      <c r="O2923" s="80"/>
      <c r="P2923" s="80"/>
      <c r="Q2923" s="79"/>
      <c r="R2923" s="79"/>
      <c r="S2923" s="80"/>
      <c r="T2923" s="80"/>
    </row>
    <row r="2924" spans="3:20" ht="22.5" customHeight="1" x14ac:dyDescent="0.25">
      <c r="C2924" s="79"/>
      <c r="D2924" s="80"/>
      <c r="E2924" s="80"/>
      <c r="F2924" s="80"/>
      <c r="G2924" s="81"/>
      <c r="H2924" s="80"/>
      <c r="I2924" s="80"/>
      <c r="J2924" s="80"/>
      <c r="K2924" s="81"/>
      <c r="L2924" s="80"/>
      <c r="M2924" s="80"/>
      <c r="N2924" s="80"/>
      <c r="O2924" s="80"/>
      <c r="P2924" s="80"/>
      <c r="Q2924" s="79"/>
      <c r="R2924" s="79"/>
      <c r="S2924" s="80"/>
      <c r="T2924" s="80"/>
    </row>
    <row r="2925" spans="3:20" ht="22.5" customHeight="1" x14ac:dyDescent="0.25">
      <c r="C2925" s="79"/>
      <c r="D2925" s="80"/>
      <c r="E2925" s="80"/>
      <c r="F2925" s="80"/>
      <c r="G2925" s="81"/>
      <c r="H2925" s="80"/>
      <c r="I2925" s="80"/>
      <c r="J2925" s="80"/>
      <c r="K2925" s="81"/>
      <c r="L2925" s="80"/>
      <c r="M2925" s="80"/>
      <c r="N2925" s="80"/>
      <c r="O2925" s="80"/>
      <c r="P2925" s="80"/>
      <c r="Q2925" s="79"/>
      <c r="R2925" s="79"/>
      <c r="S2925" s="80"/>
      <c r="T2925" s="80"/>
    </row>
    <row r="2926" spans="3:20" ht="22.5" customHeight="1" x14ac:dyDescent="0.25">
      <c r="C2926" s="79"/>
      <c r="D2926" s="80"/>
      <c r="E2926" s="80"/>
      <c r="F2926" s="80"/>
      <c r="G2926" s="81"/>
      <c r="H2926" s="80"/>
      <c r="I2926" s="80"/>
      <c r="J2926" s="80"/>
      <c r="K2926" s="81"/>
      <c r="L2926" s="80"/>
      <c r="M2926" s="80"/>
      <c r="N2926" s="80"/>
      <c r="O2926" s="80"/>
      <c r="P2926" s="80"/>
      <c r="Q2926" s="79"/>
      <c r="R2926" s="79"/>
      <c r="S2926" s="80"/>
      <c r="T2926" s="80"/>
    </row>
    <row r="2927" spans="3:20" ht="22.5" customHeight="1" x14ac:dyDescent="0.25">
      <c r="C2927" s="79"/>
      <c r="D2927" s="80"/>
      <c r="E2927" s="80"/>
      <c r="F2927" s="80"/>
      <c r="G2927" s="81"/>
      <c r="H2927" s="80"/>
      <c r="I2927" s="80"/>
      <c r="J2927" s="80"/>
      <c r="K2927" s="81"/>
      <c r="L2927" s="80"/>
      <c r="M2927" s="80"/>
      <c r="N2927" s="80"/>
      <c r="O2927" s="80"/>
      <c r="P2927" s="80"/>
      <c r="Q2927" s="79"/>
      <c r="R2927" s="79"/>
      <c r="S2927" s="80"/>
      <c r="T2927" s="80"/>
    </row>
    <row r="2928" spans="3:20" ht="22.5" customHeight="1" x14ac:dyDescent="0.25">
      <c r="C2928" s="79"/>
      <c r="D2928" s="80"/>
      <c r="E2928" s="80"/>
      <c r="F2928" s="80"/>
      <c r="G2928" s="81"/>
      <c r="H2928" s="80"/>
      <c r="I2928" s="80"/>
      <c r="J2928" s="80"/>
      <c r="K2928" s="81"/>
      <c r="L2928" s="80"/>
      <c r="M2928" s="80"/>
      <c r="N2928" s="80"/>
      <c r="O2928" s="80"/>
      <c r="P2928" s="80"/>
      <c r="Q2928" s="79"/>
      <c r="R2928" s="79"/>
      <c r="S2928" s="80"/>
      <c r="T2928" s="80"/>
    </row>
    <row r="2929" spans="3:20" ht="22.5" customHeight="1" x14ac:dyDescent="0.25">
      <c r="C2929" s="79"/>
      <c r="D2929" s="80"/>
      <c r="E2929" s="80"/>
      <c r="F2929" s="80"/>
      <c r="G2929" s="81"/>
      <c r="H2929" s="80"/>
      <c r="I2929" s="80"/>
      <c r="J2929" s="80"/>
      <c r="K2929" s="81"/>
      <c r="L2929" s="80"/>
      <c r="M2929" s="80"/>
      <c r="N2929" s="80"/>
      <c r="O2929" s="80"/>
      <c r="P2929" s="80"/>
      <c r="Q2929" s="79"/>
      <c r="R2929" s="79"/>
      <c r="S2929" s="80"/>
      <c r="T2929" s="80"/>
    </row>
    <row r="2930" spans="3:20" ht="22.5" customHeight="1" x14ac:dyDescent="0.25">
      <c r="C2930" s="79"/>
      <c r="D2930" s="80"/>
      <c r="E2930" s="80"/>
      <c r="F2930" s="80"/>
      <c r="G2930" s="81"/>
      <c r="H2930" s="80"/>
      <c r="I2930" s="80"/>
      <c r="J2930" s="80"/>
      <c r="K2930" s="81"/>
      <c r="L2930" s="80"/>
      <c r="M2930" s="80"/>
      <c r="N2930" s="80"/>
      <c r="O2930" s="80"/>
      <c r="P2930" s="80"/>
      <c r="Q2930" s="79"/>
      <c r="R2930" s="79"/>
      <c r="S2930" s="80"/>
      <c r="T2930" s="80"/>
    </row>
    <row r="2931" spans="3:20" ht="22.5" customHeight="1" x14ac:dyDescent="0.25">
      <c r="C2931" s="79"/>
      <c r="D2931" s="80"/>
      <c r="E2931" s="80"/>
      <c r="F2931" s="80"/>
      <c r="G2931" s="81"/>
      <c r="H2931" s="80"/>
      <c r="I2931" s="80"/>
      <c r="J2931" s="80"/>
      <c r="K2931" s="81"/>
      <c r="L2931" s="80"/>
      <c r="M2931" s="80"/>
      <c r="N2931" s="80"/>
      <c r="O2931" s="80"/>
      <c r="P2931" s="80"/>
      <c r="Q2931" s="79"/>
      <c r="R2931" s="79"/>
      <c r="S2931" s="80"/>
      <c r="T2931" s="80"/>
    </row>
    <row r="2932" spans="3:20" ht="22.5" customHeight="1" x14ac:dyDescent="0.25">
      <c r="C2932" s="79"/>
      <c r="D2932" s="80"/>
      <c r="E2932" s="80"/>
      <c r="F2932" s="80"/>
      <c r="G2932" s="81"/>
      <c r="H2932" s="80"/>
      <c r="I2932" s="80"/>
      <c r="J2932" s="80"/>
      <c r="K2932" s="81"/>
      <c r="L2932" s="80"/>
      <c r="M2932" s="80"/>
      <c r="N2932" s="80"/>
      <c r="O2932" s="80"/>
      <c r="P2932" s="80"/>
      <c r="Q2932" s="79"/>
      <c r="R2932" s="79"/>
      <c r="S2932" s="80"/>
      <c r="T2932" s="80"/>
    </row>
    <row r="2933" spans="3:20" ht="22.5" customHeight="1" x14ac:dyDescent="0.25">
      <c r="C2933" s="79"/>
      <c r="D2933" s="80"/>
      <c r="E2933" s="80"/>
      <c r="F2933" s="80"/>
      <c r="G2933" s="81"/>
      <c r="H2933" s="80"/>
      <c r="I2933" s="80"/>
      <c r="J2933" s="80"/>
      <c r="K2933" s="81"/>
      <c r="L2933" s="80"/>
      <c r="M2933" s="80"/>
      <c r="N2933" s="80"/>
      <c r="O2933" s="80"/>
      <c r="P2933" s="80"/>
      <c r="Q2933" s="79"/>
      <c r="R2933" s="79"/>
      <c r="S2933" s="80"/>
      <c r="T2933" s="80"/>
    </row>
    <row r="2934" spans="3:20" ht="22.5" customHeight="1" x14ac:dyDescent="0.25">
      <c r="C2934" s="79"/>
      <c r="D2934" s="80"/>
      <c r="E2934" s="80"/>
      <c r="F2934" s="80"/>
      <c r="G2934" s="81"/>
      <c r="H2934" s="80"/>
      <c r="I2934" s="80"/>
      <c r="J2934" s="80"/>
      <c r="K2934" s="81"/>
      <c r="L2934" s="80"/>
      <c r="M2934" s="80"/>
      <c r="N2934" s="80"/>
      <c r="O2934" s="80"/>
      <c r="P2934" s="80"/>
      <c r="Q2934" s="79"/>
      <c r="R2934" s="79"/>
      <c r="S2934" s="80"/>
      <c r="T2934" s="80"/>
    </row>
    <row r="2935" spans="3:20" ht="22.5" customHeight="1" x14ac:dyDescent="0.25">
      <c r="C2935" s="79"/>
      <c r="D2935" s="80"/>
      <c r="E2935" s="80"/>
      <c r="F2935" s="80"/>
      <c r="G2935" s="81"/>
      <c r="H2935" s="80"/>
      <c r="I2935" s="80"/>
      <c r="J2935" s="80"/>
      <c r="K2935" s="81"/>
      <c r="L2935" s="80"/>
      <c r="M2935" s="80"/>
      <c r="N2935" s="80"/>
      <c r="O2935" s="80"/>
      <c r="P2935" s="80"/>
      <c r="Q2935" s="79"/>
      <c r="R2935" s="79"/>
      <c r="S2935" s="80"/>
      <c r="T2935" s="80"/>
    </row>
    <row r="2936" spans="3:20" ht="22.5" customHeight="1" x14ac:dyDescent="0.25">
      <c r="C2936" s="79"/>
      <c r="D2936" s="80"/>
      <c r="E2936" s="80"/>
      <c r="F2936" s="80"/>
      <c r="G2936" s="81"/>
      <c r="H2936" s="80"/>
      <c r="I2936" s="80"/>
      <c r="J2936" s="80"/>
      <c r="K2936" s="81"/>
      <c r="L2936" s="80"/>
      <c r="M2936" s="80"/>
      <c r="N2936" s="80"/>
      <c r="O2936" s="80"/>
      <c r="P2936" s="80"/>
      <c r="Q2936" s="79"/>
      <c r="R2936" s="79"/>
      <c r="S2936" s="80"/>
      <c r="T2936" s="80"/>
    </row>
    <row r="2937" spans="3:20" ht="22.5" customHeight="1" x14ac:dyDescent="0.25">
      <c r="C2937" s="79"/>
      <c r="D2937" s="80"/>
      <c r="E2937" s="80"/>
      <c r="F2937" s="80"/>
      <c r="G2937" s="81"/>
      <c r="H2937" s="80"/>
      <c r="I2937" s="80"/>
      <c r="J2937" s="80"/>
      <c r="K2937" s="81"/>
      <c r="L2937" s="80"/>
      <c r="M2937" s="80"/>
      <c r="N2937" s="80"/>
      <c r="O2937" s="80"/>
      <c r="P2937" s="80"/>
      <c r="Q2937" s="79"/>
      <c r="R2937" s="79"/>
      <c r="S2937" s="80"/>
      <c r="T2937" s="80"/>
    </row>
    <row r="2938" spans="3:20" ht="22.5" customHeight="1" x14ac:dyDescent="0.25">
      <c r="C2938" s="79"/>
      <c r="D2938" s="80"/>
      <c r="E2938" s="80"/>
      <c r="F2938" s="80"/>
      <c r="G2938" s="81"/>
      <c r="H2938" s="80"/>
      <c r="I2938" s="80"/>
      <c r="J2938" s="80"/>
      <c r="K2938" s="81"/>
      <c r="L2938" s="80"/>
      <c r="M2938" s="80"/>
      <c r="N2938" s="80"/>
      <c r="O2938" s="80"/>
      <c r="P2938" s="80"/>
      <c r="Q2938" s="79"/>
      <c r="R2938" s="79"/>
      <c r="S2938" s="80"/>
      <c r="T2938" s="80"/>
    </row>
    <row r="2939" spans="3:20" ht="22.5" customHeight="1" x14ac:dyDescent="0.25">
      <c r="C2939" s="79"/>
      <c r="D2939" s="80"/>
      <c r="E2939" s="80"/>
      <c r="F2939" s="80"/>
      <c r="G2939" s="81"/>
      <c r="H2939" s="80"/>
      <c r="I2939" s="80"/>
      <c r="J2939" s="80"/>
      <c r="K2939" s="81"/>
      <c r="L2939" s="80"/>
      <c r="M2939" s="80"/>
      <c r="N2939" s="80"/>
      <c r="O2939" s="80"/>
      <c r="P2939" s="80"/>
      <c r="Q2939" s="79"/>
      <c r="R2939" s="79"/>
      <c r="S2939" s="80"/>
      <c r="T2939" s="80"/>
    </row>
    <row r="2940" spans="3:20" ht="22.5" customHeight="1" x14ac:dyDescent="0.25">
      <c r="C2940" s="79"/>
      <c r="D2940" s="80"/>
      <c r="E2940" s="80"/>
      <c r="F2940" s="80"/>
      <c r="G2940" s="81"/>
      <c r="H2940" s="80"/>
      <c r="I2940" s="80"/>
      <c r="J2940" s="80"/>
      <c r="K2940" s="81"/>
      <c r="L2940" s="80"/>
      <c r="M2940" s="80"/>
      <c r="N2940" s="80"/>
      <c r="O2940" s="80"/>
      <c r="P2940" s="80"/>
      <c r="Q2940" s="79"/>
      <c r="R2940" s="79"/>
      <c r="S2940" s="80"/>
      <c r="T2940" s="80"/>
    </row>
    <row r="2941" spans="3:20" ht="22.5" customHeight="1" x14ac:dyDescent="0.25">
      <c r="C2941" s="79"/>
      <c r="D2941" s="80"/>
      <c r="E2941" s="80"/>
      <c r="F2941" s="80"/>
      <c r="G2941" s="81"/>
      <c r="H2941" s="80"/>
      <c r="I2941" s="80"/>
      <c r="J2941" s="80"/>
      <c r="K2941" s="81"/>
      <c r="L2941" s="80"/>
      <c r="M2941" s="80"/>
      <c r="N2941" s="80"/>
      <c r="O2941" s="80"/>
      <c r="P2941" s="80"/>
      <c r="Q2941" s="79"/>
      <c r="R2941" s="79"/>
      <c r="S2941" s="80"/>
      <c r="T2941" s="80"/>
    </row>
    <row r="2942" spans="3:20" ht="22.5" customHeight="1" x14ac:dyDescent="0.25">
      <c r="C2942" s="79"/>
      <c r="D2942" s="80"/>
      <c r="E2942" s="80"/>
      <c r="F2942" s="80"/>
      <c r="G2942" s="81"/>
      <c r="H2942" s="80"/>
      <c r="I2942" s="80"/>
      <c r="J2942" s="80"/>
      <c r="K2942" s="81"/>
      <c r="L2942" s="80"/>
      <c r="M2942" s="80"/>
      <c r="N2942" s="80"/>
      <c r="O2942" s="80"/>
      <c r="P2942" s="80"/>
      <c r="Q2942" s="79"/>
      <c r="R2942" s="79"/>
      <c r="S2942" s="80"/>
      <c r="T2942" s="80"/>
    </row>
    <row r="2943" spans="3:20" ht="22.5" customHeight="1" x14ac:dyDescent="0.25">
      <c r="C2943" s="79"/>
      <c r="D2943" s="80"/>
      <c r="E2943" s="80"/>
      <c r="F2943" s="80"/>
      <c r="G2943" s="81"/>
      <c r="H2943" s="80"/>
      <c r="I2943" s="80"/>
      <c r="J2943" s="80"/>
      <c r="K2943" s="81"/>
      <c r="L2943" s="80"/>
      <c r="M2943" s="80"/>
      <c r="N2943" s="80"/>
      <c r="O2943" s="80"/>
      <c r="P2943" s="80"/>
      <c r="Q2943" s="79"/>
      <c r="R2943" s="79"/>
      <c r="S2943" s="80"/>
      <c r="T2943" s="80"/>
    </row>
    <row r="2944" spans="3:20" ht="22.5" customHeight="1" x14ac:dyDescent="0.25">
      <c r="C2944" s="79"/>
      <c r="D2944" s="80"/>
      <c r="E2944" s="80"/>
      <c r="F2944" s="80"/>
      <c r="G2944" s="81"/>
      <c r="H2944" s="80"/>
      <c r="I2944" s="80"/>
      <c r="J2944" s="80"/>
      <c r="K2944" s="81"/>
      <c r="L2944" s="80"/>
      <c r="M2944" s="80"/>
      <c r="N2944" s="80"/>
      <c r="O2944" s="80"/>
      <c r="P2944" s="80"/>
      <c r="Q2944" s="79"/>
      <c r="R2944" s="79"/>
      <c r="S2944" s="80"/>
      <c r="T2944" s="80"/>
    </row>
    <row r="2945" spans="3:20" ht="22.5" customHeight="1" x14ac:dyDescent="0.25">
      <c r="C2945" s="79"/>
      <c r="D2945" s="80"/>
      <c r="E2945" s="80"/>
      <c r="F2945" s="80"/>
      <c r="G2945" s="81"/>
      <c r="H2945" s="80"/>
      <c r="I2945" s="80"/>
      <c r="J2945" s="80"/>
      <c r="K2945" s="81"/>
      <c r="L2945" s="80"/>
      <c r="M2945" s="80"/>
      <c r="N2945" s="80"/>
      <c r="O2945" s="80"/>
      <c r="P2945" s="80"/>
      <c r="Q2945" s="79"/>
      <c r="R2945" s="79"/>
      <c r="S2945" s="80"/>
      <c r="T2945" s="80"/>
    </row>
    <row r="2946" spans="3:20" ht="22.5" customHeight="1" x14ac:dyDescent="0.25">
      <c r="C2946" s="79"/>
      <c r="D2946" s="80"/>
      <c r="E2946" s="80"/>
      <c r="F2946" s="80"/>
      <c r="G2946" s="81"/>
      <c r="H2946" s="80"/>
      <c r="I2946" s="80"/>
      <c r="J2946" s="80"/>
      <c r="K2946" s="81"/>
      <c r="L2946" s="80"/>
      <c r="M2946" s="80"/>
      <c r="N2946" s="80"/>
      <c r="O2946" s="80"/>
      <c r="P2946" s="80"/>
      <c r="Q2946" s="79"/>
      <c r="R2946" s="79"/>
      <c r="S2946" s="80"/>
      <c r="T2946" s="80"/>
    </row>
    <row r="2947" spans="3:20" ht="22.5" customHeight="1" x14ac:dyDescent="0.25">
      <c r="C2947" s="79"/>
      <c r="D2947" s="80"/>
      <c r="E2947" s="80"/>
      <c r="F2947" s="80"/>
      <c r="G2947" s="81"/>
      <c r="H2947" s="80"/>
      <c r="I2947" s="80"/>
      <c r="J2947" s="80"/>
      <c r="K2947" s="81"/>
      <c r="L2947" s="80"/>
      <c r="M2947" s="80"/>
      <c r="N2947" s="80"/>
      <c r="O2947" s="80"/>
      <c r="P2947" s="80"/>
      <c r="Q2947" s="79"/>
      <c r="R2947" s="79"/>
      <c r="S2947" s="80"/>
      <c r="T2947" s="80"/>
    </row>
    <row r="2948" spans="3:20" ht="22.5" customHeight="1" x14ac:dyDescent="0.25">
      <c r="C2948" s="79"/>
      <c r="D2948" s="80"/>
      <c r="E2948" s="80"/>
      <c r="F2948" s="80"/>
      <c r="G2948" s="81"/>
      <c r="H2948" s="80"/>
      <c r="I2948" s="80"/>
      <c r="J2948" s="80"/>
      <c r="K2948" s="81"/>
      <c r="L2948" s="80"/>
      <c r="M2948" s="80"/>
      <c r="N2948" s="80"/>
      <c r="O2948" s="80"/>
      <c r="P2948" s="80"/>
      <c r="Q2948" s="79"/>
      <c r="R2948" s="79"/>
      <c r="S2948" s="80"/>
      <c r="T2948" s="80"/>
    </row>
    <row r="2949" spans="3:20" ht="22.5" customHeight="1" x14ac:dyDescent="0.25">
      <c r="C2949" s="79"/>
      <c r="D2949" s="80"/>
      <c r="E2949" s="80"/>
      <c r="F2949" s="80"/>
      <c r="G2949" s="81"/>
      <c r="H2949" s="80"/>
      <c r="I2949" s="80"/>
      <c r="J2949" s="80"/>
      <c r="K2949" s="81"/>
      <c r="L2949" s="80"/>
      <c r="M2949" s="80"/>
      <c r="N2949" s="80"/>
      <c r="O2949" s="80"/>
      <c r="P2949" s="80"/>
      <c r="Q2949" s="79"/>
      <c r="R2949" s="79"/>
      <c r="S2949" s="80"/>
      <c r="T2949" s="80"/>
    </row>
    <row r="2950" spans="3:20" ht="22.5" customHeight="1" x14ac:dyDescent="0.25">
      <c r="C2950" s="79"/>
      <c r="D2950" s="80"/>
      <c r="E2950" s="80"/>
      <c r="F2950" s="80"/>
      <c r="G2950" s="81"/>
      <c r="H2950" s="80"/>
      <c r="I2950" s="80"/>
      <c r="J2950" s="80"/>
      <c r="K2950" s="81"/>
      <c r="L2950" s="80"/>
      <c r="M2950" s="80"/>
      <c r="N2950" s="80"/>
      <c r="O2950" s="80"/>
      <c r="P2950" s="80"/>
      <c r="Q2950" s="79"/>
      <c r="R2950" s="79"/>
      <c r="S2950" s="80"/>
      <c r="T2950" s="80"/>
    </row>
    <row r="2951" spans="3:20" ht="22.5" customHeight="1" x14ac:dyDescent="0.25">
      <c r="C2951" s="79"/>
      <c r="D2951" s="80"/>
      <c r="E2951" s="80"/>
      <c r="F2951" s="80"/>
      <c r="G2951" s="81"/>
      <c r="H2951" s="80"/>
      <c r="I2951" s="80"/>
      <c r="J2951" s="80"/>
      <c r="K2951" s="81"/>
      <c r="L2951" s="80"/>
      <c r="M2951" s="80"/>
      <c r="N2951" s="80"/>
      <c r="O2951" s="80"/>
      <c r="P2951" s="80"/>
      <c r="Q2951" s="79"/>
      <c r="R2951" s="79"/>
      <c r="S2951" s="80"/>
      <c r="T2951" s="80"/>
    </row>
    <row r="2952" spans="3:20" ht="22.5" customHeight="1" x14ac:dyDescent="0.25">
      <c r="C2952" s="79"/>
      <c r="D2952" s="80"/>
      <c r="E2952" s="80"/>
      <c r="F2952" s="80"/>
      <c r="G2952" s="81"/>
      <c r="H2952" s="80"/>
      <c r="I2952" s="80"/>
      <c r="J2952" s="80"/>
      <c r="K2952" s="81"/>
      <c r="L2952" s="80"/>
      <c r="M2952" s="80"/>
      <c r="N2952" s="80"/>
      <c r="O2952" s="80"/>
      <c r="P2952" s="80"/>
      <c r="Q2952" s="79"/>
      <c r="R2952" s="79"/>
      <c r="S2952" s="80"/>
      <c r="T2952" s="80"/>
    </row>
    <row r="2953" spans="3:20" ht="22.5" customHeight="1" x14ac:dyDescent="0.25">
      <c r="C2953" s="79"/>
      <c r="D2953" s="80"/>
      <c r="E2953" s="80"/>
      <c r="F2953" s="80"/>
      <c r="G2953" s="81"/>
      <c r="H2953" s="80"/>
      <c r="I2953" s="80"/>
      <c r="J2953" s="80"/>
      <c r="K2953" s="81"/>
      <c r="L2953" s="80"/>
      <c r="M2953" s="80"/>
      <c r="N2953" s="80"/>
      <c r="O2953" s="80"/>
      <c r="P2953" s="80"/>
      <c r="Q2953" s="79"/>
      <c r="R2953" s="79"/>
      <c r="S2953" s="80"/>
      <c r="T2953" s="80"/>
    </row>
    <row r="2954" spans="3:20" ht="22.5" customHeight="1" x14ac:dyDescent="0.25">
      <c r="C2954" s="79"/>
      <c r="D2954" s="80"/>
      <c r="E2954" s="80"/>
      <c r="F2954" s="80"/>
      <c r="G2954" s="81"/>
      <c r="H2954" s="80"/>
      <c r="I2954" s="80"/>
      <c r="J2954" s="80"/>
      <c r="K2954" s="81"/>
      <c r="L2954" s="80"/>
      <c r="M2954" s="80"/>
      <c r="N2954" s="80"/>
      <c r="O2954" s="80"/>
      <c r="P2954" s="80"/>
      <c r="Q2954" s="79"/>
      <c r="R2954" s="79"/>
      <c r="S2954" s="80"/>
      <c r="T2954" s="80"/>
    </row>
    <row r="2955" spans="3:20" ht="22.5" customHeight="1" x14ac:dyDescent="0.25">
      <c r="C2955" s="79"/>
      <c r="D2955" s="80"/>
      <c r="E2955" s="80"/>
      <c r="F2955" s="80"/>
      <c r="G2955" s="81"/>
      <c r="H2955" s="80"/>
      <c r="I2955" s="80"/>
      <c r="J2955" s="80"/>
      <c r="K2955" s="81"/>
      <c r="L2955" s="80"/>
      <c r="M2955" s="80"/>
      <c r="N2955" s="80"/>
      <c r="O2955" s="80"/>
      <c r="P2955" s="80"/>
      <c r="Q2955" s="79"/>
      <c r="R2955" s="79"/>
      <c r="S2955" s="80"/>
      <c r="T2955" s="80"/>
    </row>
    <row r="2956" spans="3:20" ht="22.5" customHeight="1" x14ac:dyDescent="0.25">
      <c r="C2956" s="79"/>
      <c r="D2956" s="80"/>
      <c r="E2956" s="80"/>
      <c r="F2956" s="80"/>
      <c r="G2956" s="81"/>
      <c r="H2956" s="80"/>
      <c r="I2956" s="80"/>
      <c r="J2956" s="80"/>
      <c r="K2956" s="81"/>
      <c r="L2956" s="80"/>
      <c r="M2956" s="80"/>
      <c r="N2956" s="80"/>
      <c r="O2956" s="80"/>
      <c r="P2956" s="80"/>
      <c r="Q2956" s="79"/>
      <c r="R2956" s="79"/>
      <c r="S2956" s="80"/>
      <c r="T2956" s="80"/>
    </row>
    <row r="2957" spans="3:20" ht="22.5" customHeight="1" x14ac:dyDescent="0.25">
      <c r="C2957" s="79"/>
      <c r="D2957" s="80"/>
      <c r="E2957" s="80"/>
      <c r="F2957" s="80"/>
      <c r="G2957" s="81"/>
      <c r="H2957" s="80"/>
      <c r="I2957" s="80"/>
      <c r="J2957" s="80"/>
      <c r="K2957" s="81"/>
      <c r="L2957" s="80"/>
      <c r="M2957" s="80"/>
      <c r="N2957" s="80"/>
      <c r="O2957" s="80"/>
      <c r="P2957" s="80"/>
      <c r="Q2957" s="79"/>
      <c r="R2957" s="79"/>
      <c r="S2957" s="80"/>
      <c r="T2957" s="80"/>
    </row>
    <row r="2958" spans="3:20" ht="22.5" customHeight="1" x14ac:dyDescent="0.25">
      <c r="C2958" s="79"/>
      <c r="D2958" s="80"/>
      <c r="E2958" s="80"/>
      <c r="F2958" s="80"/>
      <c r="G2958" s="81"/>
      <c r="H2958" s="80"/>
      <c r="I2958" s="80"/>
      <c r="J2958" s="80"/>
      <c r="K2958" s="81"/>
      <c r="L2958" s="80"/>
      <c r="M2958" s="80"/>
      <c r="N2958" s="80"/>
      <c r="O2958" s="80"/>
      <c r="P2958" s="80"/>
      <c r="Q2958" s="79"/>
      <c r="R2958" s="79"/>
      <c r="S2958" s="80"/>
      <c r="T2958" s="80"/>
    </row>
    <row r="2959" spans="3:20" ht="22.5" customHeight="1" x14ac:dyDescent="0.25">
      <c r="C2959" s="79"/>
      <c r="D2959" s="80"/>
      <c r="E2959" s="80"/>
      <c r="F2959" s="80"/>
      <c r="G2959" s="81"/>
      <c r="H2959" s="80"/>
      <c r="I2959" s="80"/>
      <c r="J2959" s="80"/>
      <c r="K2959" s="81"/>
      <c r="L2959" s="80"/>
      <c r="M2959" s="80"/>
      <c r="N2959" s="80"/>
      <c r="O2959" s="80"/>
      <c r="P2959" s="80"/>
      <c r="Q2959" s="79"/>
      <c r="R2959" s="79"/>
      <c r="S2959" s="80"/>
      <c r="T2959" s="80"/>
    </row>
    <row r="2960" spans="3:20" ht="22.5" customHeight="1" x14ac:dyDescent="0.25">
      <c r="C2960" s="79"/>
      <c r="D2960" s="80"/>
      <c r="E2960" s="80"/>
      <c r="F2960" s="80"/>
      <c r="G2960" s="81"/>
      <c r="H2960" s="80"/>
      <c r="I2960" s="80"/>
      <c r="J2960" s="80"/>
      <c r="K2960" s="81"/>
      <c r="L2960" s="80"/>
      <c r="M2960" s="80"/>
      <c r="N2960" s="80"/>
      <c r="O2960" s="80"/>
      <c r="P2960" s="80"/>
      <c r="Q2960" s="79"/>
      <c r="R2960" s="79"/>
      <c r="S2960" s="80"/>
      <c r="T2960" s="80"/>
    </row>
    <row r="2961" spans="3:20" ht="22.5" customHeight="1" x14ac:dyDescent="0.25">
      <c r="C2961" s="79"/>
      <c r="D2961" s="80"/>
      <c r="E2961" s="80"/>
      <c r="F2961" s="80"/>
      <c r="G2961" s="81"/>
      <c r="H2961" s="80"/>
      <c r="I2961" s="80"/>
      <c r="J2961" s="80"/>
      <c r="K2961" s="81"/>
      <c r="L2961" s="80"/>
      <c r="M2961" s="80"/>
      <c r="N2961" s="80"/>
      <c r="O2961" s="80"/>
      <c r="P2961" s="80"/>
      <c r="Q2961" s="79"/>
      <c r="R2961" s="79"/>
      <c r="S2961" s="80"/>
      <c r="T2961" s="80"/>
    </row>
    <row r="2962" spans="3:20" ht="22.5" customHeight="1" x14ac:dyDescent="0.25">
      <c r="C2962" s="79"/>
      <c r="D2962" s="80"/>
      <c r="E2962" s="80"/>
      <c r="F2962" s="80"/>
      <c r="G2962" s="81"/>
      <c r="H2962" s="80"/>
      <c r="I2962" s="80"/>
      <c r="J2962" s="80"/>
      <c r="K2962" s="81"/>
      <c r="L2962" s="80"/>
      <c r="M2962" s="80"/>
      <c r="N2962" s="80"/>
      <c r="O2962" s="80"/>
      <c r="P2962" s="80"/>
      <c r="Q2962" s="79"/>
      <c r="R2962" s="79"/>
      <c r="S2962" s="80"/>
      <c r="T2962" s="80"/>
    </row>
    <row r="2963" spans="3:20" ht="22.5" customHeight="1" x14ac:dyDescent="0.25">
      <c r="C2963" s="79"/>
      <c r="D2963" s="80"/>
      <c r="E2963" s="80"/>
      <c r="F2963" s="80"/>
      <c r="G2963" s="81"/>
      <c r="H2963" s="80"/>
      <c r="I2963" s="80"/>
      <c r="J2963" s="80"/>
      <c r="K2963" s="81"/>
      <c r="L2963" s="80"/>
      <c r="M2963" s="80"/>
      <c r="N2963" s="80"/>
      <c r="O2963" s="80"/>
      <c r="P2963" s="80"/>
      <c r="Q2963" s="79"/>
      <c r="R2963" s="79"/>
      <c r="S2963" s="80"/>
      <c r="T2963" s="80"/>
    </row>
    <row r="2964" spans="3:20" ht="22.5" customHeight="1" x14ac:dyDescent="0.25">
      <c r="C2964" s="79"/>
      <c r="D2964" s="80"/>
      <c r="E2964" s="80"/>
      <c r="F2964" s="80"/>
      <c r="G2964" s="81"/>
      <c r="H2964" s="80"/>
      <c r="I2964" s="80"/>
      <c r="J2964" s="80"/>
      <c r="K2964" s="81"/>
      <c r="L2964" s="80"/>
      <c r="M2964" s="80"/>
      <c r="N2964" s="80"/>
      <c r="O2964" s="80"/>
      <c r="P2964" s="80"/>
      <c r="Q2964" s="79"/>
      <c r="R2964" s="79"/>
      <c r="S2964" s="80"/>
      <c r="T2964" s="80"/>
    </row>
    <row r="2965" spans="3:20" ht="22.5" customHeight="1" x14ac:dyDescent="0.25">
      <c r="C2965" s="79"/>
      <c r="D2965" s="80"/>
      <c r="E2965" s="80"/>
      <c r="F2965" s="80"/>
      <c r="G2965" s="81"/>
      <c r="H2965" s="80"/>
      <c r="I2965" s="80"/>
      <c r="J2965" s="80"/>
      <c r="K2965" s="81"/>
      <c r="L2965" s="80"/>
      <c r="M2965" s="80"/>
      <c r="N2965" s="80"/>
      <c r="O2965" s="80"/>
      <c r="P2965" s="80"/>
      <c r="Q2965" s="79"/>
      <c r="R2965" s="79"/>
      <c r="S2965" s="80"/>
      <c r="T2965" s="80"/>
    </row>
    <row r="2966" spans="3:20" ht="22.5" customHeight="1" x14ac:dyDescent="0.25">
      <c r="C2966" s="79"/>
      <c r="D2966" s="80"/>
      <c r="E2966" s="80"/>
      <c r="F2966" s="80"/>
      <c r="G2966" s="81"/>
      <c r="H2966" s="80"/>
      <c r="I2966" s="80"/>
      <c r="J2966" s="80"/>
      <c r="K2966" s="81"/>
      <c r="L2966" s="80"/>
      <c r="M2966" s="80"/>
      <c r="N2966" s="80"/>
      <c r="O2966" s="80"/>
      <c r="P2966" s="80"/>
      <c r="Q2966" s="79"/>
      <c r="R2966" s="79"/>
      <c r="S2966" s="80"/>
      <c r="T2966" s="80"/>
    </row>
    <row r="2967" spans="3:20" ht="22.5" customHeight="1" x14ac:dyDescent="0.25">
      <c r="C2967" s="79"/>
      <c r="D2967" s="80"/>
      <c r="E2967" s="80"/>
      <c r="F2967" s="80"/>
      <c r="G2967" s="81"/>
      <c r="H2967" s="80"/>
      <c r="I2967" s="80"/>
      <c r="J2967" s="80"/>
      <c r="K2967" s="81"/>
      <c r="L2967" s="80"/>
      <c r="M2967" s="80"/>
      <c r="N2967" s="80"/>
      <c r="O2967" s="80"/>
      <c r="P2967" s="80"/>
      <c r="Q2967" s="79"/>
      <c r="R2967" s="79"/>
      <c r="S2967" s="80"/>
      <c r="T2967" s="80"/>
    </row>
    <row r="2968" spans="3:20" ht="22.5" customHeight="1" x14ac:dyDescent="0.25">
      <c r="C2968" s="79"/>
      <c r="D2968" s="80"/>
      <c r="E2968" s="80"/>
      <c r="F2968" s="80"/>
      <c r="G2968" s="81"/>
      <c r="H2968" s="80"/>
      <c r="I2968" s="80"/>
      <c r="J2968" s="80"/>
      <c r="K2968" s="81"/>
      <c r="L2968" s="80"/>
      <c r="M2968" s="80"/>
      <c r="N2968" s="80"/>
      <c r="O2968" s="80"/>
      <c r="P2968" s="80"/>
      <c r="Q2968" s="79"/>
      <c r="R2968" s="79"/>
      <c r="S2968" s="80"/>
      <c r="T2968" s="80"/>
    </row>
    <row r="2969" spans="3:20" ht="22.5" customHeight="1" x14ac:dyDescent="0.25">
      <c r="C2969" s="79"/>
      <c r="D2969" s="80"/>
      <c r="E2969" s="80"/>
      <c r="F2969" s="80"/>
      <c r="G2969" s="81"/>
      <c r="H2969" s="80"/>
      <c r="I2969" s="80"/>
      <c r="J2969" s="80"/>
      <c r="K2969" s="81"/>
      <c r="L2969" s="80"/>
      <c r="M2969" s="80"/>
      <c r="N2969" s="80"/>
      <c r="O2969" s="80"/>
      <c r="P2969" s="80"/>
      <c r="Q2969" s="79"/>
      <c r="R2969" s="79"/>
      <c r="S2969" s="80"/>
      <c r="T2969" s="80"/>
    </row>
    <row r="2970" spans="3:20" ht="22.5" customHeight="1" x14ac:dyDescent="0.25">
      <c r="C2970" s="79"/>
      <c r="D2970" s="80"/>
      <c r="E2970" s="80"/>
      <c r="F2970" s="80"/>
      <c r="G2970" s="81"/>
      <c r="H2970" s="80"/>
      <c r="I2970" s="80"/>
      <c r="J2970" s="80"/>
      <c r="K2970" s="81"/>
      <c r="L2970" s="80"/>
      <c r="M2970" s="80"/>
      <c r="N2970" s="80"/>
      <c r="O2970" s="80"/>
      <c r="P2970" s="80"/>
      <c r="Q2970" s="79"/>
      <c r="R2970" s="79"/>
      <c r="S2970" s="80"/>
      <c r="T2970" s="80"/>
    </row>
    <row r="2971" spans="3:20" ht="22.5" customHeight="1" x14ac:dyDescent="0.25">
      <c r="C2971" s="79"/>
      <c r="D2971" s="80"/>
      <c r="E2971" s="80"/>
      <c r="F2971" s="80"/>
      <c r="G2971" s="81"/>
      <c r="H2971" s="80"/>
      <c r="I2971" s="80"/>
      <c r="J2971" s="80"/>
      <c r="K2971" s="81"/>
      <c r="L2971" s="80"/>
      <c r="M2971" s="80"/>
      <c r="N2971" s="80"/>
      <c r="O2971" s="80"/>
      <c r="P2971" s="80"/>
      <c r="Q2971" s="79"/>
      <c r="R2971" s="79"/>
      <c r="S2971" s="80"/>
      <c r="T2971" s="80"/>
    </row>
    <row r="2972" spans="3:20" ht="22.5" customHeight="1" x14ac:dyDescent="0.25">
      <c r="C2972" s="79"/>
      <c r="D2972" s="80"/>
      <c r="E2972" s="80"/>
      <c r="F2972" s="80"/>
      <c r="G2972" s="81"/>
      <c r="H2972" s="80"/>
      <c r="I2972" s="80"/>
      <c r="J2972" s="80"/>
      <c r="K2972" s="81"/>
      <c r="L2972" s="80"/>
      <c r="M2972" s="80"/>
      <c r="N2972" s="80"/>
      <c r="O2972" s="80"/>
      <c r="P2972" s="80"/>
      <c r="Q2972" s="79"/>
      <c r="R2972" s="79"/>
      <c r="S2972" s="80"/>
      <c r="T2972" s="80"/>
    </row>
    <row r="2973" spans="3:20" ht="22.5" customHeight="1" x14ac:dyDescent="0.25">
      <c r="C2973" s="79"/>
      <c r="D2973" s="80"/>
      <c r="E2973" s="80"/>
      <c r="F2973" s="80"/>
      <c r="G2973" s="81"/>
      <c r="H2973" s="80"/>
      <c r="I2973" s="80"/>
      <c r="J2973" s="80"/>
      <c r="K2973" s="81"/>
      <c r="L2973" s="80"/>
      <c r="M2973" s="80"/>
      <c r="N2973" s="80"/>
      <c r="O2973" s="80"/>
      <c r="P2973" s="80"/>
      <c r="Q2973" s="79"/>
      <c r="R2973" s="79"/>
      <c r="S2973" s="80"/>
      <c r="T2973" s="80"/>
    </row>
    <row r="2974" spans="3:20" ht="22.5" customHeight="1" x14ac:dyDescent="0.25">
      <c r="C2974" s="79"/>
      <c r="D2974" s="80"/>
      <c r="E2974" s="80"/>
      <c r="F2974" s="80"/>
      <c r="G2974" s="81"/>
      <c r="H2974" s="80"/>
      <c r="I2974" s="80"/>
      <c r="J2974" s="80"/>
      <c r="K2974" s="81"/>
      <c r="L2974" s="80"/>
      <c r="M2974" s="80"/>
      <c r="N2974" s="80"/>
      <c r="O2974" s="80"/>
      <c r="P2974" s="80"/>
      <c r="Q2974" s="79"/>
      <c r="R2974" s="79"/>
      <c r="S2974" s="80"/>
      <c r="T2974" s="80"/>
    </row>
    <row r="2975" spans="3:20" ht="22.5" customHeight="1" x14ac:dyDescent="0.25">
      <c r="C2975" s="79"/>
      <c r="D2975" s="80"/>
      <c r="E2975" s="80"/>
      <c r="F2975" s="80"/>
      <c r="G2975" s="81"/>
      <c r="H2975" s="80"/>
      <c r="I2975" s="80"/>
      <c r="J2975" s="80"/>
      <c r="K2975" s="81"/>
      <c r="L2975" s="80"/>
      <c r="M2975" s="80"/>
      <c r="N2975" s="80"/>
      <c r="O2975" s="80"/>
      <c r="P2975" s="80"/>
      <c r="Q2975" s="79"/>
      <c r="R2975" s="79"/>
      <c r="S2975" s="80"/>
      <c r="T2975" s="80"/>
    </row>
    <row r="2976" spans="3:20" ht="22.5" customHeight="1" x14ac:dyDescent="0.25">
      <c r="C2976" s="79"/>
      <c r="D2976" s="80"/>
      <c r="E2976" s="80"/>
      <c r="F2976" s="80"/>
      <c r="G2976" s="81"/>
      <c r="H2976" s="80"/>
      <c r="I2976" s="80"/>
      <c r="J2976" s="80"/>
      <c r="K2976" s="81"/>
      <c r="L2976" s="80"/>
      <c r="M2976" s="80"/>
      <c r="N2976" s="80"/>
      <c r="O2976" s="80"/>
      <c r="P2976" s="80"/>
      <c r="Q2976" s="79"/>
      <c r="R2976" s="79"/>
      <c r="S2976" s="80"/>
      <c r="T2976" s="80"/>
    </row>
    <row r="2977" spans="3:20" ht="22.5" customHeight="1" x14ac:dyDescent="0.25">
      <c r="C2977" s="79"/>
      <c r="D2977" s="80"/>
      <c r="E2977" s="80"/>
      <c r="F2977" s="80"/>
      <c r="G2977" s="81"/>
      <c r="H2977" s="80"/>
      <c r="I2977" s="80"/>
      <c r="J2977" s="80"/>
      <c r="K2977" s="81"/>
      <c r="L2977" s="80"/>
      <c r="M2977" s="80"/>
      <c r="N2977" s="80"/>
      <c r="O2977" s="80"/>
      <c r="P2977" s="80"/>
      <c r="Q2977" s="79"/>
      <c r="R2977" s="79"/>
      <c r="S2977" s="80"/>
      <c r="T2977" s="80"/>
    </row>
    <row r="2978" spans="3:20" ht="22.5" customHeight="1" x14ac:dyDescent="0.25">
      <c r="C2978" s="79"/>
      <c r="D2978" s="80"/>
      <c r="E2978" s="80"/>
      <c r="F2978" s="80"/>
      <c r="G2978" s="81"/>
      <c r="H2978" s="80"/>
      <c r="I2978" s="80"/>
      <c r="J2978" s="80"/>
      <c r="K2978" s="81"/>
      <c r="L2978" s="80"/>
      <c r="M2978" s="80"/>
      <c r="N2978" s="80"/>
      <c r="O2978" s="80"/>
      <c r="P2978" s="80"/>
      <c r="Q2978" s="79"/>
      <c r="R2978" s="79"/>
      <c r="S2978" s="80"/>
      <c r="T2978" s="80"/>
    </row>
    <row r="2979" spans="3:20" ht="22.5" customHeight="1" x14ac:dyDescent="0.25">
      <c r="C2979" s="79"/>
      <c r="D2979" s="80"/>
      <c r="E2979" s="80"/>
      <c r="F2979" s="80"/>
      <c r="G2979" s="81"/>
      <c r="H2979" s="80"/>
      <c r="I2979" s="80"/>
      <c r="J2979" s="80"/>
      <c r="K2979" s="81"/>
      <c r="L2979" s="80"/>
      <c r="M2979" s="80"/>
      <c r="N2979" s="80"/>
      <c r="O2979" s="80"/>
      <c r="P2979" s="80"/>
      <c r="Q2979" s="79"/>
      <c r="R2979" s="79"/>
      <c r="S2979" s="80"/>
      <c r="T2979" s="80"/>
    </row>
    <row r="2980" spans="3:20" ht="22.5" customHeight="1" x14ac:dyDescent="0.25">
      <c r="C2980" s="79"/>
      <c r="D2980" s="80"/>
      <c r="E2980" s="80"/>
      <c r="F2980" s="80"/>
      <c r="G2980" s="81"/>
      <c r="H2980" s="80"/>
      <c r="I2980" s="80"/>
      <c r="J2980" s="80"/>
      <c r="K2980" s="81"/>
      <c r="L2980" s="80"/>
      <c r="M2980" s="80"/>
      <c r="N2980" s="80"/>
      <c r="O2980" s="80"/>
      <c r="P2980" s="80"/>
      <c r="Q2980" s="79"/>
      <c r="R2980" s="79"/>
      <c r="S2980" s="80"/>
      <c r="T2980" s="80"/>
    </row>
    <row r="2981" spans="3:20" ht="22.5" customHeight="1" x14ac:dyDescent="0.25">
      <c r="C2981" s="79"/>
      <c r="D2981" s="80"/>
      <c r="E2981" s="80"/>
      <c r="F2981" s="80"/>
      <c r="G2981" s="81"/>
      <c r="H2981" s="80"/>
      <c r="I2981" s="80"/>
      <c r="J2981" s="80"/>
      <c r="K2981" s="81"/>
      <c r="L2981" s="80"/>
      <c r="M2981" s="80"/>
      <c r="N2981" s="80"/>
      <c r="O2981" s="80"/>
      <c r="P2981" s="80"/>
      <c r="Q2981" s="79"/>
      <c r="R2981" s="79"/>
      <c r="S2981" s="80"/>
      <c r="T2981" s="80"/>
    </row>
    <row r="2982" spans="3:20" ht="22.5" customHeight="1" x14ac:dyDescent="0.25">
      <c r="C2982" s="79"/>
      <c r="D2982" s="80"/>
      <c r="E2982" s="80"/>
      <c r="F2982" s="80"/>
      <c r="G2982" s="81"/>
      <c r="H2982" s="80"/>
      <c r="I2982" s="80"/>
      <c r="J2982" s="80"/>
      <c r="K2982" s="81"/>
      <c r="L2982" s="80"/>
      <c r="M2982" s="80"/>
      <c r="N2982" s="80"/>
      <c r="O2982" s="80"/>
      <c r="P2982" s="80"/>
      <c r="Q2982" s="79"/>
      <c r="R2982" s="79"/>
      <c r="S2982" s="80"/>
      <c r="T2982" s="80"/>
    </row>
    <row r="2983" spans="3:20" ht="22.5" customHeight="1" x14ac:dyDescent="0.25">
      <c r="C2983" s="79"/>
      <c r="D2983" s="80"/>
      <c r="E2983" s="80"/>
      <c r="F2983" s="80"/>
      <c r="G2983" s="81"/>
      <c r="H2983" s="80"/>
      <c r="I2983" s="80"/>
      <c r="J2983" s="80"/>
      <c r="K2983" s="81"/>
      <c r="L2983" s="80"/>
      <c r="M2983" s="80"/>
      <c r="N2983" s="80"/>
      <c r="O2983" s="80"/>
      <c r="P2983" s="80"/>
      <c r="Q2983" s="79"/>
      <c r="R2983" s="79"/>
      <c r="S2983" s="80"/>
      <c r="T2983" s="80"/>
    </row>
    <row r="2984" spans="3:20" ht="22.5" customHeight="1" x14ac:dyDescent="0.25">
      <c r="C2984" s="79"/>
      <c r="D2984" s="80"/>
      <c r="E2984" s="80"/>
      <c r="F2984" s="80"/>
      <c r="G2984" s="81"/>
      <c r="H2984" s="80"/>
      <c r="I2984" s="80"/>
      <c r="J2984" s="80"/>
      <c r="K2984" s="81"/>
      <c r="L2984" s="80"/>
      <c r="M2984" s="80"/>
      <c r="N2984" s="80"/>
      <c r="O2984" s="80"/>
      <c r="P2984" s="80"/>
      <c r="Q2984" s="79"/>
      <c r="R2984" s="79"/>
      <c r="S2984" s="80"/>
      <c r="T2984" s="80"/>
    </row>
    <row r="2985" spans="3:20" ht="22.5" customHeight="1" x14ac:dyDescent="0.25">
      <c r="C2985" s="79"/>
      <c r="D2985" s="80"/>
      <c r="E2985" s="80"/>
      <c r="F2985" s="80"/>
      <c r="G2985" s="81"/>
      <c r="H2985" s="80"/>
      <c r="I2985" s="80"/>
      <c r="J2985" s="80"/>
      <c r="K2985" s="81"/>
      <c r="L2985" s="80"/>
      <c r="M2985" s="80"/>
      <c r="N2985" s="80"/>
      <c r="O2985" s="80"/>
      <c r="P2985" s="80"/>
      <c r="Q2985" s="79"/>
      <c r="R2985" s="79"/>
      <c r="S2985" s="80"/>
      <c r="T2985" s="80"/>
    </row>
    <row r="2986" spans="3:20" ht="22.5" customHeight="1" x14ac:dyDescent="0.25">
      <c r="C2986" s="79"/>
      <c r="D2986" s="80"/>
      <c r="E2986" s="80"/>
      <c r="F2986" s="80"/>
      <c r="G2986" s="81"/>
      <c r="H2986" s="80"/>
      <c r="I2986" s="80"/>
      <c r="J2986" s="80"/>
      <c r="K2986" s="81"/>
      <c r="L2986" s="80"/>
      <c r="M2986" s="80"/>
      <c r="N2986" s="80"/>
      <c r="O2986" s="80"/>
      <c r="P2986" s="80"/>
      <c r="Q2986" s="79"/>
      <c r="R2986" s="79"/>
      <c r="S2986" s="80"/>
      <c r="T2986" s="80"/>
    </row>
    <row r="2987" spans="3:20" ht="22.5" customHeight="1" x14ac:dyDescent="0.25">
      <c r="C2987" s="79"/>
      <c r="D2987" s="80"/>
      <c r="E2987" s="80"/>
      <c r="F2987" s="80"/>
      <c r="G2987" s="81"/>
      <c r="H2987" s="80"/>
      <c r="I2987" s="80"/>
      <c r="J2987" s="80"/>
      <c r="K2987" s="81"/>
      <c r="L2987" s="80"/>
      <c r="M2987" s="80"/>
      <c r="N2987" s="80"/>
      <c r="O2987" s="80"/>
      <c r="P2987" s="80"/>
      <c r="Q2987" s="79"/>
      <c r="R2987" s="79"/>
      <c r="S2987" s="80"/>
      <c r="T2987" s="80"/>
    </row>
    <row r="2988" spans="3:20" ht="22.5" customHeight="1" x14ac:dyDescent="0.25">
      <c r="C2988" s="79"/>
      <c r="D2988" s="80"/>
      <c r="E2988" s="80"/>
      <c r="F2988" s="80"/>
      <c r="G2988" s="81"/>
      <c r="H2988" s="80"/>
      <c r="I2988" s="80"/>
      <c r="J2988" s="80"/>
      <c r="K2988" s="81"/>
      <c r="L2988" s="80"/>
      <c r="M2988" s="80"/>
      <c r="N2988" s="80"/>
      <c r="O2988" s="80"/>
      <c r="P2988" s="80"/>
      <c r="Q2988" s="79"/>
      <c r="R2988" s="79"/>
      <c r="S2988" s="80"/>
      <c r="T2988" s="80"/>
    </row>
    <row r="2989" spans="3:20" ht="22.5" customHeight="1" x14ac:dyDescent="0.25">
      <c r="C2989" s="79"/>
      <c r="D2989" s="80"/>
      <c r="E2989" s="80"/>
      <c r="F2989" s="80"/>
      <c r="G2989" s="81"/>
      <c r="H2989" s="80"/>
      <c r="I2989" s="80"/>
      <c r="J2989" s="80"/>
      <c r="K2989" s="81"/>
      <c r="L2989" s="80"/>
      <c r="M2989" s="80"/>
      <c r="N2989" s="80"/>
      <c r="O2989" s="80"/>
      <c r="P2989" s="80"/>
      <c r="Q2989" s="79"/>
      <c r="R2989" s="79"/>
      <c r="S2989" s="80"/>
      <c r="T2989" s="80"/>
    </row>
    <row r="2990" spans="3:20" ht="22.5" customHeight="1" x14ac:dyDescent="0.25">
      <c r="C2990" s="79"/>
      <c r="D2990" s="80"/>
      <c r="E2990" s="80"/>
      <c r="F2990" s="80"/>
      <c r="G2990" s="81"/>
      <c r="H2990" s="80"/>
      <c r="I2990" s="80"/>
      <c r="J2990" s="80"/>
      <c r="K2990" s="81"/>
      <c r="L2990" s="80"/>
      <c r="M2990" s="80"/>
      <c r="N2990" s="80"/>
      <c r="O2990" s="80"/>
      <c r="P2990" s="80"/>
      <c r="Q2990" s="79"/>
      <c r="R2990" s="79"/>
      <c r="S2990" s="80"/>
      <c r="T2990" s="80"/>
    </row>
    <row r="2991" spans="3:20" ht="22.5" customHeight="1" x14ac:dyDescent="0.25">
      <c r="C2991" s="79"/>
      <c r="D2991" s="80"/>
      <c r="E2991" s="80"/>
      <c r="F2991" s="80"/>
      <c r="G2991" s="81"/>
      <c r="H2991" s="80"/>
      <c r="I2991" s="80"/>
      <c r="J2991" s="80"/>
      <c r="K2991" s="81"/>
      <c r="L2991" s="80"/>
      <c r="M2991" s="80"/>
      <c r="N2991" s="80"/>
      <c r="O2991" s="80"/>
      <c r="P2991" s="80"/>
      <c r="Q2991" s="79"/>
      <c r="R2991" s="79"/>
      <c r="S2991" s="80"/>
      <c r="T2991" s="80"/>
    </row>
    <row r="2992" spans="3:20" ht="22.5" customHeight="1" x14ac:dyDescent="0.25">
      <c r="C2992" s="79"/>
      <c r="D2992" s="80"/>
      <c r="E2992" s="80"/>
      <c r="F2992" s="80"/>
      <c r="G2992" s="81"/>
      <c r="H2992" s="80"/>
      <c r="I2992" s="80"/>
      <c r="J2992" s="80"/>
      <c r="K2992" s="81"/>
      <c r="L2992" s="80"/>
      <c r="M2992" s="80"/>
      <c r="N2992" s="80"/>
      <c r="O2992" s="80"/>
      <c r="P2992" s="80"/>
      <c r="Q2992" s="79"/>
      <c r="R2992" s="79"/>
      <c r="S2992" s="80"/>
      <c r="T2992" s="80"/>
    </row>
    <row r="2993" spans="3:20" ht="22.5" customHeight="1" x14ac:dyDescent="0.25">
      <c r="C2993" s="79"/>
      <c r="D2993" s="80"/>
      <c r="E2993" s="80"/>
      <c r="F2993" s="80"/>
      <c r="G2993" s="81"/>
      <c r="H2993" s="80"/>
      <c r="I2993" s="80"/>
      <c r="J2993" s="80"/>
      <c r="K2993" s="81"/>
      <c r="L2993" s="80"/>
      <c r="M2993" s="80"/>
      <c r="N2993" s="80"/>
      <c r="O2993" s="80"/>
      <c r="P2993" s="80"/>
      <c r="Q2993" s="79"/>
      <c r="R2993" s="79"/>
      <c r="S2993" s="80"/>
      <c r="T2993" s="80"/>
    </row>
    <row r="2994" spans="3:20" ht="22.5" customHeight="1" x14ac:dyDescent="0.25">
      <c r="C2994" s="79"/>
      <c r="D2994" s="80"/>
      <c r="E2994" s="80"/>
      <c r="F2994" s="80"/>
      <c r="G2994" s="81"/>
      <c r="H2994" s="80"/>
      <c r="I2994" s="80"/>
      <c r="J2994" s="80"/>
      <c r="K2994" s="81"/>
      <c r="L2994" s="80"/>
      <c r="M2994" s="80"/>
      <c r="N2994" s="80"/>
      <c r="O2994" s="80"/>
      <c r="P2994" s="80"/>
      <c r="Q2994" s="79"/>
      <c r="R2994" s="79"/>
      <c r="S2994" s="80"/>
      <c r="T2994" s="80"/>
    </row>
    <row r="2995" spans="3:20" ht="22.5" customHeight="1" x14ac:dyDescent="0.25">
      <c r="C2995" s="79"/>
      <c r="D2995" s="80"/>
      <c r="E2995" s="80"/>
      <c r="F2995" s="80"/>
      <c r="G2995" s="81"/>
      <c r="H2995" s="80"/>
      <c r="I2995" s="80"/>
      <c r="J2995" s="80"/>
      <c r="K2995" s="81"/>
      <c r="L2995" s="80"/>
      <c r="M2995" s="80"/>
      <c r="N2995" s="80"/>
      <c r="O2995" s="80"/>
      <c r="P2995" s="80"/>
      <c r="Q2995" s="79"/>
      <c r="R2995" s="79"/>
      <c r="S2995" s="80"/>
      <c r="T2995" s="80"/>
    </row>
    <row r="2996" spans="3:20" ht="22.5" customHeight="1" x14ac:dyDescent="0.25">
      <c r="C2996" s="79"/>
      <c r="D2996" s="80"/>
      <c r="E2996" s="80"/>
      <c r="F2996" s="80"/>
      <c r="G2996" s="81"/>
      <c r="H2996" s="80"/>
      <c r="I2996" s="80"/>
      <c r="J2996" s="80"/>
      <c r="K2996" s="81"/>
      <c r="L2996" s="80"/>
      <c r="M2996" s="80"/>
      <c r="N2996" s="80"/>
      <c r="O2996" s="80"/>
      <c r="P2996" s="80"/>
      <c r="Q2996" s="79"/>
      <c r="R2996" s="79"/>
      <c r="S2996" s="80"/>
      <c r="T2996" s="80"/>
    </row>
    <row r="2997" spans="3:20" ht="22.5" customHeight="1" x14ac:dyDescent="0.25">
      <c r="C2997" s="79"/>
      <c r="D2997" s="80"/>
      <c r="E2997" s="80"/>
      <c r="F2997" s="80"/>
      <c r="G2997" s="81"/>
      <c r="H2997" s="80"/>
      <c r="I2997" s="80"/>
      <c r="J2997" s="80"/>
      <c r="K2997" s="81"/>
      <c r="L2997" s="80"/>
      <c r="M2997" s="80"/>
      <c r="N2997" s="80"/>
      <c r="O2997" s="80"/>
      <c r="P2997" s="80"/>
      <c r="Q2997" s="79"/>
      <c r="R2997" s="79"/>
      <c r="S2997" s="80"/>
      <c r="T2997" s="80"/>
    </row>
    <row r="2998" spans="3:20" ht="22.5" customHeight="1" x14ac:dyDescent="0.25">
      <c r="C2998" s="79"/>
      <c r="D2998" s="80"/>
      <c r="E2998" s="80"/>
      <c r="F2998" s="80"/>
      <c r="G2998" s="81"/>
      <c r="H2998" s="80"/>
      <c r="I2998" s="80"/>
      <c r="J2998" s="80"/>
      <c r="K2998" s="81"/>
      <c r="L2998" s="80"/>
      <c r="M2998" s="80"/>
      <c r="N2998" s="80"/>
      <c r="O2998" s="80"/>
      <c r="P2998" s="80"/>
      <c r="Q2998" s="79"/>
      <c r="R2998" s="79"/>
      <c r="S2998" s="80"/>
      <c r="T2998" s="80"/>
    </row>
    <row r="2999" spans="3:20" ht="22.5" customHeight="1" x14ac:dyDescent="0.25">
      <c r="C2999" s="79"/>
      <c r="D2999" s="80"/>
      <c r="E2999" s="80"/>
      <c r="F2999" s="80"/>
      <c r="G2999" s="81"/>
      <c r="H2999" s="80"/>
      <c r="I2999" s="80"/>
      <c r="J2999" s="80"/>
      <c r="K2999" s="81"/>
      <c r="L2999" s="80"/>
      <c r="M2999" s="80"/>
      <c r="N2999" s="80"/>
      <c r="O2999" s="80"/>
      <c r="P2999" s="80"/>
      <c r="Q2999" s="79"/>
      <c r="R2999" s="79"/>
      <c r="S2999" s="80"/>
      <c r="T2999" s="80"/>
    </row>
    <row r="3000" spans="3:20" ht="22.5" customHeight="1" x14ac:dyDescent="0.25">
      <c r="C3000" s="79"/>
      <c r="D3000" s="80"/>
      <c r="E3000" s="80"/>
      <c r="F3000" s="80"/>
      <c r="G3000" s="81"/>
      <c r="H3000" s="80"/>
      <c r="I3000" s="80"/>
      <c r="J3000" s="80"/>
      <c r="K3000" s="81"/>
      <c r="L3000" s="80"/>
      <c r="M3000" s="80"/>
      <c r="N3000" s="80"/>
      <c r="O3000" s="80"/>
      <c r="P3000" s="80"/>
      <c r="Q3000" s="79"/>
      <c r="R3000" s="79"/>
      <c r="S3000" s="80"/>
      <c r="T3000" s="80"/>
    </row>
    <row r="3001" spans="3:20" ht="22.5" customHeight="1" x14ac:dyDescent="0.25">
      <c r="C3001" s="79"/>
      <c r="D3001" s="80"/>
      <c r="E3001" s="80"/>
      <c r="F3001" s="80"/>
      <c r="G3001" s="81"/>
      <c r="H3001" s="80"/>
      <c r="I3001" s="80"/>
      <c r="J3001" s="80"/>
      <c r="K3001" s="81"/>
      <c r="L3001" s="80"/>
      <c r="M3001" s="80"/>
      <c r="N3001" s="80"/>
      <c r="O3001" s="80"/>
      <c r="P3001" s="80"/>
      <c r="Q3001" s="79"/>
      <c r="R3001" s="79"/>
      <c r="S3001" s="80"/>
      <c r="T3001" s="80"/>
    </row>
    <row r="3002" spans="3:20" ht="22.5" customHeight="1" x14ac:dyDescent="0.25">
      <c r="C3002" s="79"/>
      <c r="D3002" s="80"/>
      <c r="E3002" s="80"/>
      <c r="F3002" s="80"/>
      <c r="G3002" s="81"/>
      <c r="H3002" s="80"/>
      <c r="I3002" s="80"/>
      <c r="J3002" s="80"/>
      <c r="K3002" s="81"/>
      <c r="L3002" s="80"/>
      <c r="M3002" s="80"/>
      <c r="N3002" s="80"/>
      <c r="O3002" s="80"/>
      <c r="P3002" s="80"/>
      <c r="Q3002" s="79"/>
      <c r="R3002" s="79"/>
      <c r="S3002" s="80"/>
      <c r="T3002" s="80"/>
    </row>
    <row r="3003" spans="3:20" ht="22.5" customHeight="1" x14ac:dyDescent="0.25">
      <c r="C3003" s="79"/>
      <c r="D3003" s="80"/>
      <c r="E3003" s="80"/>
      <c r="F3003" s="80"/>
      <c r="G3003" s="81"/>
      <c r="H3003" s="80"/>
      <c r="I3003" s="80"/>
      <c r="J3003" s="80"/>
      <c r="K3003" s="81"/>
      <c r="L3003" s="80"/>
      <c r="M3003" s="80"/>
      <c r="N3003" s="80"/>
      <c r="O3003" s="80"/>
      <c r="P3003" s="80"/>
      <c r="Q3003" s="79"/>
      <c r="R3003" s="79"/>
      <c r="S3003" s="80"/>
      <c r="T3003" s="80"/>
    </row>
    <row r="3004" spans="3:20" ht="22.5" customHeight="1" x14ac:dyDescent="0.25">
      <c r="C3004" s="79"/>
      <c r="D3004" s="80"/>
      <c r="E3004" s="80"/>
      <c r="F3004" s="80"/>
      <c r="G3004" s="81"/>
      <c r="H3004" s="80"/>
      <c r="I3004" s="80"/>
      <c r="J3004" s="80"/>
      <c r="K3004" s="81"/>
      <c r="L3004" s="80"/>
      <c r="M3004" s="80"/>
      <c r="N3004" s="80"/>
      <c r="O3004" s="80"/>
      <c r="P3004" s="80"/>
      <c r="Q3004" s="79"/>
      <c r="R3004" s="79"/>
      <c r="S3004" s="80"/>
      <c r="T3004" s="80"/>
    </row>
    <row r="3005" spans="3:20" ht="22.5" customHeight="1" x14ac:dyDescent="0.25">
      <c r="C3005" s="79"/>
      <c r="D3005" s="80"/>
      <c r="E3005" s="80"/>
      <c r="F3005" s="80"/>
      <c r="G3005" s="81"/>
      <c r="H3005" s="80"/>
      <c r="I3005" s="80"/>
      <c r="J3005" s="80"/>
      <c r="K3005" s="81"/>
      <c r="L3005" s="80"/>
      <c r="M3005" s="80"/>
      <c r="N3005" s="80"/>
      <c r="O3005" s="80"/>
      <c r="P3005" s="80"/>
      <c r="Q3005" s="79"/>
      <c r="R3005" s="79"/>
      <c r="S3005" s="80"/>
      <c r="T3005" s="80"/>
    </row>
    <row r="3006" spans="3:20" ht="22.5" customHeight="1" x14ac:dyDescent="0.25">
      <c r="C3006" s="79"/>
      <c r="D3006" s="80"/>
      <c r="E3006" s="80"/>
      <c r="F3006" s="80"/>
      <c r="G3006" s="81"/>
      <c r="H3006" s="80"/>
      <c r="I3006" s="80"/>
      <c r="J3006" s="80"/>
      <c r="K3006" s="81"/>
      <c r="L3006" s="80"/>
      <c r="M3006" s="80"/>
      <c r="N3006" s="80"/>
      <c r="O3006" s="80"/>
      <c r="P3006" s="80"/>
      <c r="Q3006" s="79"/>
      <c r="R3006" s="79"/>
      <c r="S3006" s="80"/>
      <c r="T3006" s="80"/>
    </row>
    <row r="3007" spans="3:20" ht="22.5" customHeight="1" x14ac:dyDescent="0.25">
      <c r="C3007" s="79"/>
      <c r="D3007" s="80"/>
      <c r="E3007" s="80"/>
      <c r="F3007" s="80"/>
      <c r="G3007" s="81"/>
      <c r="H3007" s="80"/>
      <c r="I3007" s="80"/>
      <c r="J3007" s="80"/>
      <c r="K3007" s="81"/>
      <c r="L3007" s="80"/>
      <c r="M3007" s="80"/>
      <c r="N3007" s="80"/>
      <c r="O3007" s="80"/>
      <c r="P3007" s="80"/>
      <c r="Q3007" s="79"/>
      <c r="R3007" s="79"/>
      <c r="S3007" s="80"/>
      <c r="T3007" s="80"/>
    </row>
    <row r="3008" spans="3:20" ht="22.5" customHeight="1" x14ac:dyDescent="0.25">
      <c r="C3008" s="79"/>
      <c r="D3008" s="80"/>
      <c r="E3008" s="80"/>
      <c r="F3008" s="80"/>
      <c r="G3008" s="81"/>
      <c r="H3008" s="80"/>
      <c r="I3008" s="80"/>
      <c r="J3008" s="80"/>
      <c r="K3008" s="81"/>
      <c r="L3008" s="80"/>
      <c r="M3008" s="80"/>
      <c r="N3008" s="80"/>
      <c r="O3008" s="80"/>
      <c r="P3008" s="80"/>
      <c r="Q3008" s="79"/>
      <c r="R3008" s="79"/>
      <c r="S3008" s="80"/>
      <c r="T3008" s="80"/>
    </row>
    <row r="3009" spans="3:20" ht="22.5" customHeight="1" x14ac:dyDescent="0.25">
      <c r="C3009" s="79"/>
      <c r="D3009" s="80"/>
      <c r="E3009" s="80"/>
      <c r="F3009" s="80"/>
      <c r="G3009" s="81"/>
      <c r="H3009" s="80"/>
      <c r="I3009" s="80"/>
      <c r="J3009" s="80"/>
      <c r="K3009" s="81"/>
      <c r="L3009" s="80"/>
      <c r="M3009" s="80"/>
      <c r="N3009" s="80"/>
      <c r="O3009" s="80"/>
      <c r="P3009" s="80"/>
      <c r="Q3009" s="79"/>
      <c r="R3009" s="79"/>
      <c r="S3009" s="80"/>
      <c r="T3009" s="80"/>
    </row>
    <row r="3010" spans="3:20" ht="22.5" customHeight="1" x14ac:dyDescent="0.25">
      <c r="C3010" s="79"/>
      <c r="D3010" s="80"/>
      <c r="E3010" s="80"/>
      <c r="F3010" s="80"/>
      <c r="G3010" s="81"/>
      <c r="H3010" s="80"/>
      <c r="I3010" s="80"/>
      <c r="J3010" s="80"/>
      <c r="K3010" s="81"/>
      <c r="L3010" s="80"/>
      <c r="M3010" s="80"/>
      <c r="N3010" s="80"/>
      <c r="O3010" s="80"/>
      <c r="P3010" s="80"/>
      <c r="Q3010" s="79"/>
      <c r="R3010" s="79"/>
      <c r="S3010" s="80"/>
      <c r="T3010" s="80"/>
    </row>
    <row r="3011" spans="3:20" ht="22.5" customHeight="1" x14ac:dyDescent="0.25">
      <c r="C3011" s="79"/>
      <c r="D3011" s="80"/>
      <c r="E3011" s="80"/>
      <c r="F3011" s="80"/>
      <c r="G3011" s="81"/>
      <c r="H3011" s="80"/>
      <c r="I3011" s="80"/>
      <c r="J3011" s="80"/>
      <c r="K3011" s="81"/>
      <c r="L3011" s="80"/>
      <c r="M3011" s="80"/>
      <c r="N3011" s="80"/>
      <c r="O3011" s="80"/>
      <c r="P3011" s="80"/>
      <c r="Q3011" s="79"/>
      <c r="R3011" s="79"/>
      <c r="S3011" s="80"/>
      <c r="T3011" s="80"/>
    </row>
    <row r="3012" spans="3:20" ht="22.5" customHeight="1" x14ac:dyDescent="0.25">
      <c r="C3012" s="79"/>
      <c r="D3012" s="80"/>
      <c r="E3012" s="80"/>
      <c r="F3012" s="80"/>
      <c r="G3012" s="81"/>
      <c r="H3012" s="80"/>
      <c r="I3012" s="80"/>
      <c r="J3012" s="80"/>
      <c r="K3012" s="81"/>
      <c r="L3012" s="80"/>
      <c r="M3012" s="80"/>
      <c r="N3012" s="80"/>
      <c r="O3012" s="80"/>
      <c r="P3012" s="80"/>
      <c r="Q3012" s="79"/>
      <c r="R3012" s="79"/>
      <c r="S3012" s="80"/>
      <c r="T3012" s="80"/>
    </row>
    <row r="3013" spans="3:20" ht="22.5" customHeight="1" x14ac:dyDescent="0.25">
      <c r="C3013" s="79"/>
      <c r="D3013" s="80"/>
      <c r="E3013" s="80"/>
      <c r="F3013" s="80"/>
      <c r="G3013" s="81"/>
      <c r="H3013" s="80"/>
      <c r="I3013" s="80"/>
      <c r="J3013" s="80"/>
      <c r="K3013" s="81"/>
      <c r="L3013" s="80"/>
      <c r="M3013" s="80"/>
      <c r="N3013" s="80"/>
      <c r="O3013" s="80"/>
      <c r="P3013" s="80"/>
      <c r="Q3013" s="79"/>
      <c r="R3013" s="79"/>
      <c r="S3013" s="80"/>
      <c r="T3013" s="80"/>
    </row>
    <row r="3014" spans="3:20" ht="22.5" customHeight="1" x14ac:dyDescent="0.25">
      <c r="C3014" s="79"/>
      <c r="D3014" s="80"/>
      <c r="E3014" s="80"/>
      <c r="F3014" s="80"/>
      <c r="G3014" s="81"/>
      <c r="H3014" s="80"/>
      <c r="I3014" s="80"/>
      <c r="J3014" s="80"/>
      <c r="K3014" s="81"/>
      <c r="L3014" s="80"/>
      <c r="M3014" s="80"/>
      <c r="N3014" s="80"/>
      <c r="O3014" s="80"/>
      <c r="P3014" s="80"/>
      <c r="Q3014" s="79"/>
      <c r="R3014" s="79"/>
      <c r="S3014" s="80"/>
      <c r="T3014" s="80"/>
    </row>
    <row r="3015" spans="3:20" ht="22.5" customHeight="1" x14ac:dyDescent="0.25">
      <c r="C3015" s="79"/>
      <c r="D3015" s="80"/>
      <c r="E3015" s="80"/>
      <c r="F3015" s="80"/>
      <c r="G3015" s="81"/>
      <c r="H3015" s="80"/>
      <c r="I3015" s="80"/>
      <c r="J3015" s="80"/>
      <c r="K3015" s="81"/>
      <c r="L3015" s="80"/>
      <c r="M3015" s="80"/>
      <c r="N3015" s="80"/>
      <c r="O3015" s="80"/>
      <c r="P3015" s="80"/>
      <c r="Q3015" s="79"/>
      <c r="R3015" s="79"/>
      <c r="S3015" s="80"/>
      <c r="T3015" s="80"/>
    </row>
    <row r="3016" spans="3:20" ht="22.5" customHeight="1" x14ac:dyDescent="0.25">
      <c r="C3016" s="79"/>
      <c r="D3016" s="80"/>
      <c r="E3016" s="80"/>
      <c r="F3016" s="80"/>
      <c r="G3016" s="81"/>
      <c r="H3016" s="80"/>
      <c r="I3016" s="80"/>
      <c r="J3016" s="80"/>
      <c r="K3016" s="81"/>
      <c r="L3016" s="80"/>
      <c r="M3016" s="80"/>
      <c r="N3016" s="80"/>
      <c r="O3016" s="80"/>
      <c r="P3016" s="80"/>
      <c r="Q3016" s="79"/>
      <c r="R3016" s="79"/>
      <c r="S3016" s="80"/>
      <c r="T3016" s="80"/>
    </row>
    <row r="3017" spans="3:20" ht="22.5" customHeight="1" x14ac:dyDescent="0.25">
      <c r="C3017" s="79"/>
      <c r="D3017" s="80"/>
      <c r="E3017" s="80"/>
      <c r="F3017" s="80"/>
      <c r="G3017" s="81"/>
      <c r="H3017" s="80"/>
      <c r="I3017" s="80"/>
      <c r="J3017" s="80"/>
      <c r="K3017" s="81"/>
      <c r="L3017" s="80"/>
      <c r="M3017" s="80"/>
      <c r="N3017" s="80"/>
      <c r="O3017" s="80"/>
      <c r="P3017" s="80"/>
      <c r="Q3017" s="79"/>
      <c r="R3017" s="79"/>
      <c r="S3017" s="80"/>
      <c r="T3017" s="80"/>
    </row>
    <row r="3018" spans="3:20" ht="22.5" customHeight="1" x14ac:dyDescent="0.25">
      <c r="C3018" s="79"/>
      <c r="D3018" s="80"/>
      <c r="E3018" s="80"/>
      <c r="F3018" s="80"/>
      <c r="G3018" s="81"/>
      <c r="H3018" s="80"/>
      <c r="I3018" s="80"/>
      <c r="J3018" s="80"/>
      <c r="K3018" s="81"/>
      <c r="L3018" s="80"/>
      <c r="M3018" s="80"/>
      <c r="N3018" s="80"/>
      <c r="O3018" s="80"/>
      <c r="P3018" s="80"/>
      <c r="Q3018" s="79"/>
      <c r="R3018" s="79"/>
      <c r="S3018" s="80"/>
      <c r="T3018" s="80"/>
    </row>
    <row r="3019" spans="3:20" ht="22.5" customHeight="1" x14ac:dyDescent="0.25">
      <c r="C3019" s="79"/>
      <c r="D3019" s="80"/>
      <c r="E3019" s="80"/>
      <c r="F3019" s="80"/>
      <c r="G3019" s="81"/>
      <c r="H3019" s="80"/>
      <c r="I3019" s="80"/>
      <c r="J3019" s="80"/>
      <c r="K3019" s="81"/>
      <c r="L3019" s="80"/>
      <c r="M3019" s="80"/>
      <c r="N3019" s="80"/>
      <c r="O3019" s="80"/>
      <c r="P3019" s="80"/>
      <c r="Q3019" s="79"/>
      <c r="R3019" s="79"/>
      <c r="S3019" s="80"/>
      <c r="T3019" s="80"/>
    </row>
    <row r="3020" spans="3:20" ht="22.5" customHeight="1" x14ac:dyDescent="0.25">
      <c r="C3020" s="79"/>
      <c r="D3020" s="80"/>
      <c r="E3020" s="80"/>
      <c r="F3020" s="80"/>
      <c r="G3020" s="81"/>
      <c r="H3020" s="80"/>
      <c r="I3020" s="80"/>
      <c r="J3020" s="80"/>
      <c r="K3020" s="81"/>
      <c r="L3020" s="80"/>
      <c r="M3020" s="80"/>
      <c r="N3020" s="80"/>
      <c r="O3020" s="80"/>
      <c r="P3020" s="80"/>
      <c r="Q3020" s="79"/>
      <c r="R3020" s="79"/>
      <c r="S3020" s="80"/>
      <c r="T3020" s="80"/>
    </row>
    <row r="3021" spans="3:20" ht="22.5" customHeight="1" x14ac:dyDescent="0.25">
      <c r="C3021" s="79"/>
      <c r="D3021" s="80"/>
      <c r="E3021" s="80"/>
      <c r="F3021" s="80"/>
      <c r="G3021" s="81"/>
      <c r="H3021" s="80"/>
      <c r="I3021" s="80"/>
      <c r="J3021" s="80"/>
      <c r="K3021" s="81"/>
      <c r="L3021" s="80"/>
      <c r="M3021" s="80"/>
      <c r="N3021" s="80"/>
      <c r="O3021" s="80"/>
      <c r="P3021" s="80"/>
      <c r="Q3021" s="79"/>
      <c r="R3021" s="79"/>
      <c r="S3021" s="80"/>
      <c r="T3021" s="80"/>
    </row>
    <row r="3022" spans="3:20" ht="22.5" customHeight="1" x14ac:dyDescent="0.25">
      <c r="C3022" s="79"/>
      <c r="D3022" s="80"/>
      <c r="E3022" s="80"/>
      <c r="F3022" s="80"/>
      <c r="G3022" s="81"/>
      <c r="H3022" s="80"/>
      <c r="I3022" s="80"/>
      <c r="J3022" s="80"/>
      <c r="K3022" s="81"/>
      <c r="L3022" s="80"/>
      <c r="M3022" s="80"/>
      <c r="N3022" s="80"/>
      <c r="O3022" s="80"/>
      <c r="P3022" s="80"/>
      <c r="Q3022" s="79"/>
      <c r="R3022" s="79"/>
      <c r="S3022" s="80"/>
      <c r="T3022" s="80"/>
    </row>
    <row r="3023" spans="3:20" ht="22.5" customHeight="1" x14ac:dyDescent="0.25">
      <c r="C3023" s="79"/>
      <c r="D3023" s="80"/>
      <c r="E3023" s="80"/>
      <c r="F3023" s="80"/>
      <c r="G3023" s="81"/>
      <c r="H3023" s="80"/>
      <c r="I3023" s="80"/>
      <c r="J3023" s="80"/>
      <c r="K3023" s="81"/>
      <c r="L3023" s="80"/>
      <c r="M3023" s="80"/>
      <c r="N3023" s="80"/>
      <c r="O3023" s="80"/>
      <c r="P3023" s="80"/>
      <c r="Q3023" s="79"/>
      <c r="R3023" s="79"/>
      <c r="S3023" s="80"/>
      <c r="T3023" s="80"/>
    </row>
    <row r="3024" spans="3:20" ht="22.5" customHeight="1" x14ac:dyDescent="0.25">
      <c r="C3024" s="79"/>
      <c r="D3024" s="80"/>
      <c r="E3024" s="80"/>
      <c r="F3024" s="80"/>
      <c r="G3024" s="81"/>
      <c r="H3024" s="80"/>
      <c r="I3024" s="80"/>
      <c r="J3024" s="80"/>
      <c r="K3024" s="81"/>
      <c r="L3024" s="80"/>
      <c r="M3024" s="80"/>
      <c r="N3024" s="80"/>
      <c r="O3024" s="80"/>
      <c r="P3024" s="80"/>
      <c r="Q3024" s="79"/>
      <c r="R3024" s="79"/>
      <c r="S3024" s="80"/>
      <c r="T3024" s="80"/>
    </row>
    <row r="3025" spans="3:20" ht="22.5" customHeight="1" x14ac:dyDescent="0.25">
      <c r="C3025" s="79"/>
      <c r="D3025" s="80"/>
      <c r="E3025" s="80"/>
      <c r="F3025" s="80"/>
      <c r="G3025" s="81"/>
      <c r="H3025" s="80"/>
      <c r="I3025" s="80"/>
      <c r="J3025" s="80"/>
      <c r="K3025" s="81"/>
      <c r="L3025" s="80"/>
      <c r="M3025" s="80"/>
      <c r="N3025" s="80"/>
      <c r="O3025" s="80"/>
      <c r="P3025" s="80"/>
      <c r="Q3025" s="79"/>
      <c r="R3025" s="79"/>
      <c r="S3025" s="80"/>
      <c r="T3025" s="80"/>
    </row>
    <row r="3026" spans="3:20" ht="22.5" customHeight="1" x14ac:dyDescent="0.25">
      <c r="C3026" s="79"/>
      <c r="D3026" s="80"/>
      <c r="E3026" s="80"/>
      <c r="F3026" s="80"/>
      <c r="G3026" s="81"/>
      <c r="H3026" s="80"/>
      <c r="I3026" s="80"/>
      <c r="J3026" s="80"/>
      <c r="K3026" s="81"/>
      <c r="L3026" s="80"/>
      <c r="M3026" s="80"/>
      <c r="N3026" s="80"/>
      <c r="O3026" s="80"/>
      <c r="P3026" s="80"/>
      <c r="Q3026" s="79"/>
      <c r="R3026" s="79"/>
      <c r="S3026" s="80"/>
      <c r="T3026" s="80"/>
    </row>
    <row r="3027" spans="3:20" ht="22.5" customHeight="1" x14ac:dyDescent="0.25">
      <c r="C3027" s="79"/>
      <c r="D3027" s="80"/>
      <c r="E3027" s="80"/>
      <c r="F3027" s="80"/>
      <c r="G3027" s="81"/>
      <c r="H3027" s="80"/>
      <c r="I3027" s="80"/>
      <c r="J3027" s="80"/>
      <c r="K3027" s="81"/>
      <c r="L3027" s="80"/>
      <c r="M3027" s="80"/>
      <c r="N3027" s="80"/>
      <c r="O3027" s="80"/>
      <c r="P3027" s="80"/>
      <c r="Q3027" s="79"/>
      <c r="R3027" s="79"/>
      <c r="S3027" s="80"/>
      <c r="T3027" s="80"/>
    </row>
    <row r="3028" spans="3:20" ht="22.5" customHeight="1" x14ac:dyDescent="0.25">
      <c r="C3028" s="79"/>
      <c r="D3028" s="80"/>
      <c r="E3028" s="80"/>
      <c r="F3028" s="80"/>
      <c r="G3028" s="81"/>
      <c r="H3028" s="80"/>
      <c r="I3028" s="80"/>
      <c r="J3028" s="80"/>
      <c r="K3028" s="81"/>
      <c r="L3028" s="80"/>
      <c r="M3028" s="80"/>
      <c r="N3028" s="80"/>
      <c r="O3028" s="80"/>
      <c r="P3028" s="80"/>
      <c r="Q3028" s="79"/>
      <c r="R3028" s="79"/>
      <c r="S3028" s="80"/>
      <c r="T3028" s="80"/>
    </row>
    <row r="3029" spans="3:20" ht="22.5" customHeight="1" x14ac:dyDescent="0.25">
      <c r="C3029" s="79"/>
      <c r="D3029" s="80"/>
      <c r="E3029" s="80"/>
      <c r="F3029" s="80"/>
      <c r="G3029" s="81"/>
      <c r="H3029" s="80"/>
      <c r="I3029" s="80"/>
      <c r="J3029" s="80"/>
      <c r="K3029" s="81"/>
      <c r="L3029" s="80"/>
      <c r="M3029" s="80"/>
      <c r="N3029" s="80"/>
      <c r="O3029" s="80"/>
      <c r="P3029" s="80"/>
      <c r="Q3029" s="79"/>
      <c r="R3029" s="79"/>
      <c r="S3029" s="80"/>
      <c r="T3029" s="80"/>
    </row>
    <row r="3030" spans="3:20" ht="22.5" customHeight="1" x14ac:dyDescent="0.25">
      <c r="C3030" s="79"/>
      <c r="D3030" s="80"/>
      <c r="E3030" s="80"/>
      <c r="F3030" s="80"/>
      <c r="G3030" s="81"/>
      <c r="H3030" s="80"/>
      <c r="I3030" s="80"/>
      <c r="J3030" s="80"/>
      <c r="K3030" s="81"/>
      <c r="L3030" s="80"/>
      <c r="M3030" s="80"/>
      <c r="N3030" s="80"/>
      <c r="O3030" s="80"/>
      <c r="P3030" s="80"/>
      <c r="Q3030" s="79"/>
      <c r="R3030" s="79"/>
      <c r="S3030" s="80"/>
      <c r="T3030" s="80"/>
    </row>
    <row r="3031" spans="3:20" ht="22.5" customHeight="1" x14ac:dyDescent="0.25">
      <c r="C3031" s="79"/>
      <c r="D3031" s="80"/>
      <c r="E3031" s="80"/>
      <c r="F3031" s="80"/>
      <c r="G3031" s="81"/>
      <c r="H3031" s="80"/>
      <c r="I3031" s="80"/>
      <c r="J3031" s="80"/>
      <c r="K3031" s="81"/>
      <c r="L3031" s="80"/>
      <c r="M3031" s="80"/>
      <c r="N3031" s="80"/>
      <c r="O3031" s="80"/>
      <c r="P3031" s="80"/>
      <c r="Q3031" s="79"/>
      <c r="R3031" s="79"/>
      <c r="S3031" s="80"/>
      <c r="T3031" s="80"/>
    </row>
    <row r="3032" spans="3:20" ht="22.5" customHeight="1" x14ac:dyDescent="0.25">
      <c r="C3032" s="79"/>
      <c r="D3032" s="80"/>
      <c r="E3032" s="80"/>
      <c r="F3032" s="80"/>
      <c r="G3032" s="81"/>
      <c r="H3032" s="80"/>
      <c r="I3032" s="80"/>
      <c r="J3032" s="80"/>
      <c r="K3032" s="81"/>
      <c r="L3032" s="80"/>
      <c r="M3032" s="80"/>
      <c r="N3032" s="80"/>
      <c r="O3032" s="80"/>
      <c r="P3032" s="80"/>
      <c r="Q3032" s="79"/>
      <c r="R3032" s="79"/>
      <c r="S3032" s="80"/>
      <c r="T3032" s="80"/>
    </row>
    <row r="3033" spans="3:20" ht="22.5" customHeight="1" x14ac:dyDescent="0.25">
      <c r="C3033" s="79"/>
      <c r="D3033" s="80"/>
      <c r="E3033" s="80"/>
      <c r="F3033" s="80"/>
      <c r="G3033" s="81"/>
      <c r="H3033" s="80"/>
      <c r="I3033" s="80"/>
      <c r="J3033" s="80"/>
      <c r="K3033" s="81"/>
      <c r="L3033" s="80"/>
      <c r="M3033" s="80"/>
      <c r="N3033" s="80"/>
      <c r="O3033" s="80"/>
      <c r="P3033" s="80"/>
      <c r="Q3033" s="79"/>
      <c r="R3033" s="79"/>
      <c r="S3033" s="80"/>
      <c r="T3033" s="80"/>
    </row>
    <row r="3034" spans="3:20" ht="22.5" customHeight="1" x14ac:dyDescent="0.25">
      <c r="C3034" s="79"/>
      <c r="D3034" s="80"/>
      <c r="E3034" s="80"/>
      <c r="F3034" s="80"/>
      <c r="G3034" s="81"/>
      <c r="H3034" s="80"/>
      <c r="I3034" s="80"/>
      <c r="J3034" s="80"/>
      <c r="K3034" s="81"/>
      <c r="L3034" s="80"/>
      <c r="M3034" s="80"/>
      <c r="N3034" s="80"/>
      <c r="O3034" s="80"/>
      <c r="P3034" s="80"/>
      <c r="Q3034" s="79"/>
      <c r="R3034" s="79"/>
      <c r="S3034" s="80"/>
      <c r="T3034" s="80"/>
    </row>
    <row r="3035" spans="3:20" ht="22.5" customHeight="1" x14ac:dyDescent="0.25">
      <c r="C3035" s="79"/>
      <c r="D3035" s="80"/>
      <c r="E3035" s="80"/>
      <c r="F3035" s="80"/>
      <c r="G3035" s="81"/>
      <c r="H3035" s="80"/>
      <c r="I3035" s="80"/>
      <c r="J3035" s="80"/>
      <c r="K3035" s="81"/>
      <c r="L3035" s="80"/>
      <c r="M3035" s="80"/>
      <c r="N3035" s="80"/>
      <c r="O3035" s="80"/>
      <c r="P3035" s="80"/>
      <c r="Q3035" s="79"/>
      <c r="R3035" s="79"/>
      <c r="S3035" s="80"/>
      <c r="T3035" s="80"/>
    </row>
    <row r="3036" spans="3:20" ht="22.5" customHeight="1" x14ac:dyDescent="0.25">
      <c r="C3036" s="79"/>
      <c r="D3036" s="80"/>
      <c r="E3036" s="80"/>
      <c r="F3036" s="80"/>
      <c r="G3036" s="81"/>
      <c r="H3036" s="80"/>
      <c r="I3036" s="80"/>
      <c r="J3036" s="80"/>
      <c r="K3036" s="81"/>
      <c r="L3036" s="80"/>
      <c r="M3036" s="80"/>
      <c r="N3036" s="80"/>
      <c r="O3036" s="80"/>
      <c r="P3036" s="80"/>
      <c r="Q3036" s="79"/>
      <c r="R3036" s="79"/>
      <c r="S3036" s="80"/>
      <c r="T3036" s="80"/>
    </row>
    <row r="3037" spans="3:20" ht="22.5" customHeight="1" x14ac:dyDescent="0.25">
      <c r="C3037" s="79"/>
      <c r="D3037" s="80"/>
      <c r="E3037" s="80"/>
      <c r="F3037" s="80"/>
      <c r="G3037" s="81"/>
      <c r="H3037" s="80"/>
      <c r="I3037" s="80"/>
      <c r="J3037" s="80"/>
      <c r="K3037" s="81"/>
      <c r="L3037" s="80"/>
      <c r="M3037" s="80"/>
      <c r="N3037" s="80"/>
      <c r="O3037" s="80"/>
      <c r="P3037" s="80"/>
      <c r="Q3037" s="79"/>
      <c r="R3037" s="79"/>
      <c r="S3037" s="80"/>
      <c r="T3037" s="80"/>
    </row>
    <row r="3038" spans="3:20" ht="22.5" customHeight="1" x14ac:dyDescent="0.25">
      <c r="C3038" s="79"/>
      <c r="D3038" s="80"/>
      <c r="E3038" s="80"/>
      <c r="F3038" s="80"/>
      <c r="G3038" s="81"/>
      <c r="H3038" s="80"/>
      <c r="I3038" s="80"/>
      <c r="J3038" s="80"/>
      <c r="K3038" s="81"/>
      <c r="L3038" s="80"/>
      <c r="M3038" s="80"/>
      <c r="N3038" s="80"/>
      <c r="O3038" s="80"/>
      <c r="P3038" s="80"/>
      <c r="Q3038" s="79"/>
      <c r="R3038" s="79"/>
      <c r="S3038" s="80"/>
      <c r="T3038" s="80"/>
    </row>
    <row r="3039" spans="3:20" ht="22.5" customHeight="1" x14ac:dyDescent="0.25">
      <c r="C3039" s="79"/>
      <c r="D3039" s="80"/>
      <c r="E3039" s="80"/>
      <c r="F3039" s="80"/>
      <c r="G3039" s="81"/>
      <c r="H3039" s="80"/>
      <c r="I3039" s="80"/>
      <c r="J3039" s="80"/>
      <c r="K3039" s="81"/>
      <c r="L3039" s="80"/>
      <c r="M3039" s="80"/>
      <c r="N3039" s="80"/>
      <c r="O3039" s="80"/>
      <c r="P3039" s="80"/>
      <c r="Q3039" s="79"/>
      <c r="R3039" s="79"/>
      <c r="S3039" s="80"/>
      <c r="T3039" s="80"/>
    </row>
    <row r="3040" spans="3:20" ht="22.5" customHeight="1" x14ac:dyDescent="0.25">
      <c r="C3040" s="79"/>
      <c r="D3040" s="80"/>
      <c r="E3040" s="80"/>
      <c r="F3040" s="80"/>
      <c r="G3040" s="81"/>
      <c r="H3040" s="80"/>
      <c r="I3040" s="80"/>
      <c r="J3040" s="80"/>
      <c r="K3040" s="81"/>
      <c r="L3040" s="80"/>
      <c r="M3040" s="80"/>
      <c r="N3040" s="80"/>
      <c r="O3040" s="80"/>
      <c r="P3040" s="80"/>
      <c r="Q3040" s="79"/>
      <c r="R3040" s="79"/>
      <c r="S3040" s="80"/>
      <c r="T3040" s="80"/>
    </row>
    <row r="3041" spans="3:20" ht="22.5" customHeight="1" x14ac:dyDescent="0.25">
      <c r="C3041" s="79"/>
      <c r="D3041" s="80"/>
      <c r="E3041" s="80"/>
      <c r="F3041" s="80"/>
      <c r="G3041" s="81"/>
      <c r="H3041" s="80"/>
      <c r="I3041" s="80"/>
      <c r="J3041" s="80"/>
      <c r="K3041" s="81"/>
      <c r="L3041" s="80"/>
      <c r="M3041" s="80"/>
      <c r="N3041" s="80"/>
      <c r="O3041" s="80"/>
      <c r="P3041" s="80"/>
      <c r="Q3041" s="79"/>
      <c r="R3041" s="79"/>
      <c r="S3041" s="80"/>
      <c r="T3041" s="80"/>
    </row>
    <row r="3042" spans="3:20" ht="22.5" customHeight="1" x14ac:dyDescent="0.25">
      <c r="C3042" s="79"/>
      <c r="D3042" s="80"/>
      <c r="E3042" s="80"/>
      <c r="F3042" s="80"/>
      <c r="G3042" s="81"/>
      <c r="H3042" s="80"/>
      <c r="I3042" s="80"/>
      <c r="J3042" s="80"/>
      <c r="K3042" s="81"/>
      <c r="L3042" s="80"/>
      <c r="M3042" s="80"/>
      <c r="N3042" s="80"/>
      <c r="O3042" s="80"/>
      <c r="P3042" s="80"/>
      <c r="Q3042" s="79"/>
      <c r="R3042" s="79"/>
      <c r="S3042" s="80"/>
      <c r="T3042" s="80"/>
    </row>
    <row r="3043" spans="3:20" ht="22.5" customHeight="1" x14ac:dyDescent="0.25">
      <c r="C3043" s="79"/>
      <c r="D3043" s="80"/>
      <c r="E3043" s="80"/>
      <c r="F3043" s="80"/>
      <c r="G3043" s="81"/>
      <c r="H3043" s="80"/>
      <c r="I3043" s="80"/>
      <c r="J3043" s="80"/>
      <c r="K3043" s="81"/>
      <c r="L3043" s="80"/>
      <c r="M3043" s="80"/>
      <c r="N3043" s="80"/>
      <c r="O3043" s="80"/>
      <c r="P3043" s="80"/>
      <c r="Q3043" s="79"/>
      <c r="R3043" s="79"/>
      <c r="S3043" s="80"/>
      <c r="T3043" s="80"/>
    </row>
    <row r="3044" spans="3:20" ht="22.5" customHeight="1" x14ac:dyDescent="0.25">
      <c r="C3044" s="79"/>
      <c r="D3044" s="80"/>
      <c r="E3044" s="80"/>
      <c r="F3044" s="80"/>
      <c r="G3044" s="81"/>
      <c r="H3044" s="80"/>
      <c r="I3044" s="80"/>
      <c r="J3044" s="80"/>
      <c r="K3044" s="81"/>
      <c r="L3044" s="80"/>
      <c r="M3044" s="80"/>
      <c r="N3044" s="80"/>
      <c r="O3044" s="80"/>
      <c r="P3044" s="80"/>
      <c r="Q3044" s="79"/>
      <c r="R3044" s="79"/>
      <c r="S3044" s="80"/>
      <c r="T3044" s="80"/>
    </row>
    <row r="3045" spans="3:20" ht="22.5" customHeight="1" x14ac:dyDescent="0.25">
      <c r="C3045" s="79"/>
      <c r="D3045" s="80"/>
      <c r="E3045" s="80"/>
      <c r="F3045" s="80"/>
      <c r="G3045" s="81"/>
      <c r="H3045" s="80"/>
      <c r="I3045" s="80"/>
      <c r="J3045" s="80"/>
      <c r="K3045" s="81"/>
      <c r="L3045" s="80"/>
      <c r="M3045" s="80"/>
      <c r="N3045" s="80"/>
      <c r="O3045" s="80"/>
      <c r="P3045" s="80"/>
      <c r="Q3045" s="79"/>
      <c r="R3045" s="79"/>
      <c r="S3045" s="80"/>
      <c r="T3045" s="80"/>
    </row>
    <row r="3046" spans="3:20" ht="22.5" customHeight="1" x14ac:dyDescent="0.25">
      <c r="C3046" s="79"/>
      <c r="D3046" s="80"/>
      <c r="E3046" s="80"/>
      <c r="F3046" s="80"/>
      <c r="G3046" s="81"/>
      <c r="H3046" s="80"/>
      <c r="I3046" s="80"/>
      <c r="J3046" s="80"/>
      <c r="K3046" s="81"/>
      <c r="L3046" s="80"/>
      <c r="M3046" s="80"/>
      <c r="N3046" s="80"/>
      <c r="O3046" s="80"/>
      <c r="P3046" s="80"/>
      <c r="Q3046" s="79"/>
      <c r="R3046" s="79"/>
      <c r="S3046" s="80"/>
      <c r="T3046" s="80"/>
    </row>
    <row r="3047" spans="3:20" ht="22.5" customHeight="1" x14ac:dyDescent="0.25">
      <c r="C3047" s="79"/>
      <c r="D3047" s="80"/>
      <c r="E3047" s="80"/>
      <c r="F3047" s="80"/>
      <c r="G3047" s="81"/>
      <c r="H3047" s="80"/>
      <c r="I3047" s="80"/>
      <c r="J3047" s="80"/>
      <c r="K3047" s="81"/>
      <c r="L3047" s="80"/>
      <c r="M3047" s="80"/>
      <c r="N3047" s="80"/>
      <c r="O3047" s="80"/>
      <c r="P3047" s="80"/>
      <c r="Q3047" s="79"/>
      <c r="R3047" s="79"/>
      <c r="S3047" s="80"/>
      <c r="T3047" s="80"/>
    </row>
    <row r="3048" spans="3:20" ht="22.5" customHeight="1" x14ac:dyDescent="0.25">
      <c r="C3048" s="79"/>
      <c r="D3048" s="80"/>
      <c r="E3048" s="80"/>
      <c r="F3048" s="80"/>
      <c r="G3048" s="81"/>
      <c r="H3048" s="80"/>
      <c r="I3048" s="80"/>
      <c r="J3048" s="80"/>
      <c r="K3048" s="81"/>
      <c r="L3048" s="80"/>
      <c r="M3048" s="80"/>
      <c r="N3048" s="80"/>
      <c r="O3048" s="80"/>
      <c r="P3048" s="80"/>
      <c r="Q3048" s="79"/>
      <c r="R3048" s="79"/>
      <c r="S3048" s="80"/>
      <c r="T3048" s="80"/>
    </row>
    <row r="3049" spans="3:20" ht="22.5" customHeight="1" x14ac:dyDescent="0.25">
      <c r="C3049" s="79"/>
      <c r="D3049" s="80"/>
      <c r="E3049" s="80"/>
      <c r="F3049" s="80"/>
      <c r="G3049" s="81"/>
      <c r="H3049" s="80"/>
      <c r="I3049" s="80"/>
      <c r="J3049" s="80"/>
      <c r="K3049" s="81"/>
      <c r="L3049" s="80"/>
      <c r="M3049" s="80"/>
      <c r="N3049" s="80"/>
      <c r="O3049" s="80"/>
      <c r="P3049" s="80"/>
      <c r="Q3049" s="79"/>
      <c r="R3049" s="79"/>
      <c r="S3049" s="80"/>
      <c r="T3049" s="80"/>
    </row>
    <row r="3050" spans="3:20" ht="22.5" customHeight="1" x14ac:dyDescent="0.25">
      <c r="C3050" s="79"/>
      <c r="D3050" s="80"/>
      <c r="E3050" s="80"/>
      <c r="F3050" s="80"/>
      <c r="G3050" s="81"/>
      <c r="H3050" s="80"/>
      <c r="I3050" s="80"/>
      <c r="J3050" s="80"/>
      <c r="K3050" s="81"/>
      <c r="L3050" s="80"/>
      <c r="M3050" s="80"/>
      <c r="N3050" s="80"/>
      <c r="O3050" s="80"/>
      <c r="P3050" s="80"/>
      <c r="Q3050" s="79"/>
      <c r="R3050" s="79"/>
      <c r="S3050" s="80"/>
      <c r="T3050" s="80"/>
    </row>
    <row r="3051" spans="3:20" ht="22.5" customHeight="1" x14ac:dyDescent="0.25">
      <c r="C3051" s="79"/>
      <c r="D3051" s="80"/>
      <c r="E3051" s="80"/>
      <c r="F3051" s="80"/>
      <c r="G3051" s="81"/>
      <c r="H3051" s="80"/>
      <c r="I3051" s="80"/>
      <c r="J3051" s="80"/>
      <c r="K3051" s="81"/>
      <c r="L3051" s="80"/>
      <c r="M3051" s="80"/>
      <c r="N3051" s="80"/>
      <c r="O3051" s="80"/>
      <c r="P3051" s="80"/>
      <c r="Q3051" s="79"/>
      <c r="R3051" s="79"/>
      <c r="S3051" s="80"/>
      <c r="T3051" s="80"/>
    </row>
    <row r="3052" spans="3:20" ht="22.5" customHeight="1" x14ac:dyDescent="0.25">
      <c r="C3052" s="79"/>
      <c r="D3052" s="80"/>
      <c r="E3052" s="80"/>
      <c r="F3052" s="80"/>
      <c r="G3052" s="81"/>
      <c r="H3052" s="80"/>
      <c r="I3052" s="80"/>
      <c r="J3052" s="80"/>
      <c r="K3052" s="81"/>
      <c r="L3052" s="80"/>
      <c r="M3052" s="80"/>
      <c r="N3052" s="80"/>
      <c r="O3052" s="80"/>
      <c r="P3052" s="80"/>
      <c r="Q3052" s="79"/>
      <c r="R3052" s="79"/>
      <c r="S3052" s="80"/>
      <c r="T3052" s="80"/>
    </row>
    <row r="3053" spans="3:20" ht="22.5" customHeight="1" x14ac:dyDescent="0.25">
      <c r="C3053" s="79"/>
      <c r="D3053" s="80"/>
      <c r="E3053" s="80"/>
      <c r="F3053" s="80"/>
      <c r="G3053" s="81"/>
      <c r="H3053" s="80"/>
      <c r="I3053" s="80"/>
      <c r="J3053" s="80"/>
      <c r="K3053" s="81"/>
      <c r="L3053" s="80"/>
      <c r="M3053" s="80"/>
      <c r="N3053" s="80"/>
      <c r="O3053" s="80"/>
      <c r="P3053" s="80"/>
      <c r="Q3053" s="79"/>
      <c r="R3053" s="79"/>
      <c r="S3053" s="80"/>
      <c r="T3053" s="80"/>
    </row>
    <row r="3054" spans="3:20" ht="22.5" customHeight="1" x14ac:dyDescent="0.25">
      <c r="C3054" s="79"/>
      <c r="D3054" s="80"/>
      <c r="E3054" s="80"/>
      <c r="F3054" s="80"/>
      <c r="G3054" s="81"/>
      <c r="H3054" s="80"/>
      <c r="I3054" s="80"/>
      <c r="J3054" s="80"/>
      <c r="K3054" s="81"/>
      <c r="L3054" s="80"/>
      <c r="M3054" s="80"/>
      <c r="N3054" s="80"/>
      <c r="O3054" s="80"/>
      <c r="P3054" s="80"/>
      <c r="Q3054" s="79"/>
      <c r="R3054" s="79"/>
      <c r="S3054" s="80"/>
      <c r="T3054" s="80"/>
    </row>
    <row r="3055" spans="3:20" ht="22.5" customHeight="1" x14ac:dyDescent="0.25">
      <c r="C3055" s="79"/>
      <c r="D3055" s="80"/>
      <c r="E3055" s="80"/>
      <c r="F3055" s="80"/>
      <c r="G3055" s="81"/>
      <c r="H3055" s="80"/>
      <c r="I3055" s="80"/>
      <c r="J3055" s="80"/>
      <c r="K3055" s="81"/>
      <c r="L3055" s="80"/>
      <c r="M3055" s="80"/>
      <c r="N3055" s="80"/>
      <c r="O3055" s="80"/>
      <c r="P3055" s="80"/>
      <c r="Q3055" s="79"/>
      <c r="R3055" s="79"/>
      <c r="S3055" s="80"/>
      <c r="T3055" s="80"/>
    </row>
    <row r="3056" spans="3:20" ht="22.5" customHeight="1" x14ac:dyDescent="0.25">
      <c r="C3056" s="79"/>
      <c r="D3056" s="80"/>
      <c r="E3056" s="80"/>
      <c r="F3056" s="80"/>
      <c r="G3056" s="81"/>
      <c r="H3056" s="80"/>
      <c r="I3056" s="80"/>
      <c r="J3056" s="80"/>
      <c r="K3056" s="81"/>
      <c r="L3056" s="80"/>
      <c r="M3056" s="80"/>
      <c r="N3056" s="80"/>
      <c r="O3056" s="80"/>
      <c r="P3056" s="80"/>
      <c r="Q3056" s="79"/>
      <c r="R3056" s="79"/>
      <c r="S3056" s="80"/>
      <c r="T3056" s="80"/>
    </row>
    <row r="3057" spans="3:20" ht="22.5" customHeight="1" x14ac:dyDescent="0.25">
      <c r="C3057" s="79"/>
      <c r="D3057" s="80"/>
      <c r="E3057" s="80"/>
      <c r="F3057" s="80"/>
      <c r="G3057" s="81"/>
      <c r="H3057" s="80"/>
      <c r="I3057" s="80"/>
      <c r="J3057" s="80"/>
      <c r="K3057" s="81"/>
      <c r="L3057" s="80"/>
      <c r="M3057" s="80"/>
      <c r="N3057" s="80"/>
      <c r="O3057" s="80"/>
      <c r="P3057" s="80"/>
      <c r="Q3057" s="79"/>
      <c r="R3057" s="79"/>
      <c r="S3057" s="80"/>
      <c r="T3057" s="80"/>
    </row>
    <row r="3058" spans="3:20" ht="22.5" customHeight="1" x14ac:dyDescent="0.25">
      <c r="C3058" s="79"/>
      <c r="D3058" s="80"/>
      <c r="E3058" s="80"/>
      <c r="F3058" s="80"/>
      <c r="G3058" s="81"/>
      <c r="H3058" s="80"/>
      <c r="I3058" s="80"/>
      <c r="J3058" s="80"/>
      <c r="K3058" s="81"/>
      <c r="L3058" s="80"/>
      <c r="M3058" s="80"/>
      <c r="N3058" s="80"/>
      <c r="O3058" s="80"/>
      <c r="P3058" s="80"/>
      <c r="Q3058" s="79"/>
      <c r="R3058" s="79"/>
      <c r="S3058" s="80"/>
      <c r="T3058" s="80"/>
    </row>
    <row r="3059" spans="3:20" ht="22.5" customHeight="1" x14ac:dyDescent="0.25">
      <c r="C3059" s="79"/>
      <c r="D3059" s="80"/>
      <c r="E3059" s="80"/>
      <c r="F3059" s="80"/>
      <c r="G3059" s="81"/>
      <c r="H3059" s="80"/>
      <c r="I3059" s="80"/>
      <c r="J3059" s="80"/>
      <c r="K3059" s="81"/>
      <c r="L3059" s="80"/>
      <c r="M3059" s="80"/>
      <c r="N3059" s="80"/>
      <c r="O3059" s="80"/>
      <c r="P3059" s="80"/>
      <c r="Q3059" s="79"/>
      <c r="R3059" s="79"/>
      <c r="S3059" s="80"/>
      <c r="T3059" s="80"/>
    </row>
    <row r="3060" spans="3:20" ht="22.5" customHeight="1" x14ac:dyDescent="0.25">
      <c r="C3060" s="79"/>
      <c r="D3060" s="80"/>
      <c r="E3060" s="80"/>
      <c r="F3060" s="80"/>
      <c r="G3060" s="81"/>
      <c r="H3060" s="80"/>
      <c r="I3060" s="80"/>
      <c r="J3060" s="80"/>
      <c r="K3060" s="81"/>
      <c r="L3060" s="80"/>
      <c r="M3060" s="80"/>
      <c r="N3060" s="80"/>
      <c r="O3060" s="80"/>
      <c r="P3060" s="80"/>
      <c r="Q3060" s="79"/>
      <c r="R3060" s="79"/>
      <c r="S3060" s="80"/>
      <c r="T3060" s="80"/>
    </row>
    <row r="3061" spans="3:20" ht="22.5" customHeight="1" x14ac:dyDescent="0.25">
      <c r="C3061" s="79"/>
      <c r="D3061" s="80"/>
      <c r="E3061" s="80"/>
      <c r="F3061" s="80"/>
      <c r="G3061" s="81"/>
      <c r="H3061" s="80"/>
      <c r="I3061" s="80"/>
      <c r="J3061" s="80"/>
      <c r="K3061" s="81"/>
      <c r="L3061" s="80"/>
      <c r="M3061" s="80"/>
      <c r="N3061" s="80"/>
      <c r="O3061" s="80"/>
      <c r="P3061" s="80"/>
      <c r="Q3061" s="79"/>
      <c r="R3061" s="79"/>
      <c r="S3061" s="80"/>
      <c r="T3061" s="80"/>
    </row>
    <row r="3062" spans="3:20" ht="22.5" customHeight="1" x14ac:dyDescent="0.25">
      <c r="C3062" s="79"/>
      <c r="D3062" s="80"/>
      <c r="E3062" s="80"/>
      <c r="F3062" s="80"/>
      <c r="G3062" s="81"/>
      <c r="H3062" s="80"/>
      <c r="I3062" s="80"/>
      <c r="J3062" s="80"/>
      <c r="K3062" s="81"/>
      <c r="L3062" s="80"/>
      <c r="M3062" s="80"/>
      <c r="N3062" s="80"/>
      <c r="O3062" s="80"/>
      <c r="P3062" s="80"/>
      <c r="Q3062" s="79"/>
      <c r="R3062" s="79"/>
      <c r="S3062" s="80"/>
      <c r="T3062" s="80"/>
    </row>
    <row r="3063" spans="3:20" ht="22.5" customHeight="1" x14ac:dyDescent="0.25">
      <c r="C3063" s="79"/>
      <c r="D3063" s="80"/>
      <c r="E3063" s="80"/>
      <c r="F3063" s="80"/>
      <c r="G3063" s="81"/>
      <c r="H3063" s="80"/>
      <c r="I3063" s="80"/>
      <c r="J3063" s="80"/>
      <c r="K3063" s="81"/>
      <c r="L3063" s="80"/>
      <c r="M3063" s="80"/>
      <c r="N3063" s="80"/>
      <c r="O3063" s="80"/>
      <c r="P3063" s="80"/>
      <c r="Q3063" s="79"/>
      <c r="R3063" s="79"/>
      <c r="S3063" s="80"/>
      <c r="T3063" s="80"/>
    </row>
    <row r="3064" spans="3:20" ht="22.5" customHeight="1" x14ac:dyDescent="0.25">
      <c r="C3064" s="79"/>
      <c r="D3064" s="80"/>
      <c r="E3064" s="80"/>
      <c r="F3064" s="80"/>
      <c r="G3064" s="81"/>
      <c r="H3064" s="80"/>
      <c r="I3064" s="80"/>
      <c r="J3064" s="80"/>
      <c r="K3064" s="81"/>
      <c r="L3064" s="80"/>
      <c r="M3064" s="80"/>
      <c r="N3064" s="80"/>
      <c r="O3064" s="80"/>
      <c r="P3064" s="80"/>
      <c r="Q3064" s="79"/>
      <c r="R3064" s="79"/>
      <c r="S3064" s="80"/>
      <c r="T3064" s="80"/>
    </row>
    <row r="3065" spans="3:20" ht="22.5" customHeight="1" x14ac:dyDescent="0.25">
      <c r="C3065" s="79"/>
      <c r="D3065" s="80"/>
      <c r="E3065" s="80"/>
      <c r="F3065" s="80"/>
      <c r="G3065" s="81"/>
      <c r="H3065" s="80"/>
      <c r="I3065" s="80"/>
      <c r="J3065" s="80"/>
      <c r="K3065" s="81"/>
      <c r="L3065" s="80"/>
      <c r="M3065" s="80"/>
      <c r="N3065" s="80"/>
      <c r="O3065" s="80"/>
      <c r="P3065" s="80"/>
      <c r="Q3065" s="79"/>
      <c r="R3065" s="79"/>
      <c r="S3065" s="80"/>
      <c r="T3065" s="80"/>
    </row>
    <row r="3066" spans="3:20" ht="22.5" customHeight="1" x14ac:dyDescent="0.25">
      <c r="C3066" s="79"/>
      <c r="D3066" s="80"/>
      <c r="E3066" s="80"/>
      <c r="F3066" s="80"/>
      <c r="G3066" s="81"/>
      <c r="H3066" s="80"/>
      <c r="I3066" s="80"/>
      <c r="J3066" s="80"/>
      <c r="K3066" s="81"/>
      <c r="L3066" s="80"/>
      <c r="M3066" s="80"/>
      <c r="N3066" s="80"/>
      <c r="O3066" s="80"/>
      <c r="P3066" s="80"/>
      <c r="Q3066" s="79"/>
      <c r="R3066" s="79"/>
      <c r="S3066" s="80"/>
      <c r="T3066" s="80"/>
    </row>
    <row r="3067" spans="3:20" ht="22.5" customHeight="1" x14ac:dyDescent="0.25">
      <c r="C3067" s="79"/>
      <c r="D3067" s="80"/>
      <c r="E3067" s="80"/>
      <c r="F3067" s="80"/>
      <c r="G3067" s="81"/>
      <c r="H3067" s="80"/>
      <c r="I3067" s="80"/>
      <c r="J3067" s="80"/>
      <c r="K3067" s="81"/>
      <c r="L3067" s="80"/>
      <c r="M3067" s="80"/>
      <c r="N3067" s="80"/>
      <c r="O3067" s="80"/>
      <c r="P3067" s="80"/>
      <c r="Q3067" s="79"/>
      <c r="R3067" s="79"/>
      <c r="S3067" s="80"/>
      <c r="T3067" s="80"/>
    </row>
    <row r="3068" spans="3:20" ht="22.5" customHeight="1" x14ac:dyDescent="0.25">
      <c r="C3068" s="79"/>
      <c r="D3068" s="80"/>
      <c r="E3068" s="80"/>
      <c r="F3068" s="80"/>
      <c r="G3068" s="81"/>
      <c r="H3068" s="80"/>
      <c r="I3068" s="80"/>
      <c r="J3068" s="80"/>
      <c r="K3068" s="81"/>
      <c r="L3068" s="80"/>
      <c r="M3068" s="80"/>
      <c r="N3068" s="80"/>
      <c r="O3068" s="80"/>
      <c r="P3068" s="80"/>
      <c r="Q3068" s="79"/>
      <c r="R3068" s="79"/>
      <c r="S3068" s="80"/>
      <c r="T3068" s="80"/>
    </row>
    <row r="3069" spans="3:20" ht="22.5" customHeight="1" x14ac:dyDescent="0.25">
      <c r="C3069" s="79"/>
      <c r="D3069" s="80"/>
      <c r="E3069" s="80"/>
      <c r="F3069" s="80"/>
      <c r="G3069" s="81"/>
      <c r="H3069" s="80"/>
      <c r="I3069" s="80"/>
      <c r="J3069" s="80"/>
      <c r="K3069" s="81"/>
      <c r="L3069" s="80"/>
      <c r="M3069" s="80"/>
      <c r="N3069" s="80"/>
      <c r="O3069" s="80"/>
      <c r="P3069" s="80"/>
      <c r="Q3069" s="79"/>
      <c r="R3069" s="79"/>
      <c r="S3069" s="80"/>
      <c r="T3069" s="80"/>
    </row>
    <row r="3070" spans="3:20" ht="22.5" customHeight="1" x14ac:dyDescent="0.25">
      <c r="C3070" s="79"/>
      <c r="D3070" s="80"/>
      <c r="E3070" s="80"/>
      <c r="F3070" s="80"/>
      <c r="G3070" s="81"/>
      <c r="H3070" s="80"/>
      <c r="I3070" s="80"/>
      <c r="J3070" s="80"/>
      <c r="K3070" s="81"/>
      <c r="L3070" s="80"/>
      <c r="M3070" s="80"/>
      <c r="N3070" s="80"/>
      <c r="O3070" s="80"/>
      <c r="P3070" s="80"/>
      <c r="Q3070" s="79"/>
      <c r="R3070" s="79"/>
      <c r="S3070" s="80"/>
      <c r="T3070" s="80"/>
    </row>
    <row r="3071" spans="3:20" ht="22.5" customHeight="1" x14ac:dyDescent="0.25">
      <c r="C3071" s="79"/>
      <c r="D3071" s="80"/>
      <c r="E3071" s="80"/>
      <c r="F3071" s="80"/>
      <c r="G3071" s="81"/>
      <c r="H3071" s="80"/>
      <c r="I3071" s="80"/>
      <c r="J3071" s="80"/>
      <c r="K3071" s="81"/>
      <c r="L3071" s="80"/>
      <c r="M3071" s="80"/>
      <c r="N3071" s="80"/>
      <c r="O3071" s="80"/>
      <c r="P3071" s="80"/>
      <c r="Q3071" s="79"/>
      <c r="R3071" s="79"/>
      <c r="S3071" s="80"/>
      <c r="T3071" s="80"/>
    </row>
    <row r="3072" spans="3:20" ht="22.5" customHeight="1" x14ac:dyDescent="0.25">
      <c r="C3072" s="79"/>
      <c r="D3072" s="80"/>
      <c r="E3072" s="80"/>
      <c r="F3072" s="80"/>
      <c r="G3072" s="81"/>
      <c r="H3072" s="80"/>
      <c r="I3072" s="80"/>
      <c r="J3072" s="80"/>
      <c r="K3072" s="81"/>
      <c r="L3072" s="80"/>
      <c r="M3072" s="80"/>
      <c r="N3072" s="80"/>
      <c r="O3072" s="80"/>
      <c r="P3072" s="80"/>
      <c r="Q3072" s="79"/>
      <c r="R3072" s="79"/>
      <c r="S3072" s="80"/>
      <c r="T3072" s="80"/>
    </row>
    <row r="3073" spans="3:20" ht="22.5" customHeight="1" x14ac:dyDescent="0.25">
      <c r="C3073" s="79"/>
      <c r="D3073" s="80"/>
      <c r="E3073" s="80"/>
      <c r="F3073" s="80"/>
      <c r="G3073" s="81"/>
      <c r="H3073" s="80"/>
      <c r="I3073" s="80"/>
      <c r="J3073" s="80"/>
      <c r="K3073" s="81"/>
      <c r="L3073" s="80"/>
      <c r="M3073" s="80"/>
      <c r="N3073" s="80"/>
      <c r="O3073" s="80"/>
      <c r="P3073" s="80"/>
      <c r="Q3073" s="79"/>
      <c r="R3073" s="79"/>
      <c r="S3073" s="80"/>
      <c r="T3073" s="80"/>
    </row>
    <row r="3074" spans="3:20" ht="22.5" customHeight="1" x14ac:dyDescent="0.25">
      <c r="C3074" s="79"/>
      <c r="D3074" s="80"/>
      <c r="E3074" s="80"/>
      <c r="F3074" s="80"/>
      <c r="G3074" s="81"/>
      <c r="H3074" s="80"/>
      <c r="I3074" s="80"/>
      <c r="J3074" s="80"/>
      <c r="K3074" s="81"/>
      <c r="L3074" s="80"/>
      <c r="M3074" s="80"/>
      <c r="N3074" s="80"/>
      <c r="O3074" s="80"/>
      <c r="P3074" s="80"/>
      <c r="Q3074" s="79"/>
      <c r="R3074" s="79"/>
      <c r="S3074" s="80"/>
      <c r="T3074" s="80"/>
    </row>
    <row r="3075" spans="3:20" ht="22.5" customHeight="1" x14ac:dyDescent="0.25">
      <c r="C3075" s="79"/>
      <c r="D3075" s="80"/>
      <c r="E3075" s="80"/>
      <c r="F3075" s="80"/>
      <c r="G3075" s="81"/>
      <c r="H3075" s="80"/>
      <c r="I3075" s="80"/>
      <c r="J3075" s="80"/>
      <c r="K3075" s="81"/>
      <c r="L3075" s="80"/>
      <c r="M3075" s="80"/>
      <c r="N3075" s="80"/>
      <c r="O3075" s="80"/>
      <c r="P3075" s="80"/>
      <c r="Q3075" s="79"/>
      <c r="R3075" s="79"/>
      <c r="S3075" s="80"/>
      <c r="T3075" s="80"/>
    </row>
    <row r="3076" spans="3:20" ht="22.5" customHeight="1" x14ac:dyDescent="0.25">
      <c r="C3076" s="79"/>
      <c r="D3076" s="80"/>
      <c r="E3076" s="80"/>
      <c r="F3076" s="80"/>
      <c r="G3076" s="81"/>
      <c r="H3076" s="80"/>
      <c r="I3076" s="80"/>
      <c r="J3076" s="80"/>
      <c r="K3076" s="81"/>
      <c r="L3076" s="80"/>
      <c r="M3076" s="80"/>
      <c r="N3076" s="80"/>
      <c r="O3076" s="80"/>
      <c r="P3076" s="80"/>
      <c r="Q3076" s="79"/>
      <c r="R3076" s="79"/>
      <c r="S3076" s="80"/>
      <c r="T3076" s="80"/>
    </row>
    <row r="3077" spans="3:20" ht="22.5" customHeight="1" x14ac:dyDescent="0.25">
      <c r="C3077" s="79"/>
      <c r="D3077" s="80"/>
      <c r="E3077" s="80"/>
      <c r="F3077" s="80"/>
      <c r="G3077" s="81"/>
      <c r="H3077" s="80"/>
      <c r="I3077" s="80"/>
      <c r="J3077" s="80"/>
      <c r="K3077" s="81"/>
      <c r="L3077" s="80"/>
      <c r="M3077" s="80"/>
      <c r="N3077" s="80"/>
      <c r="O3077" s="80"/>
      <c r="P3077" s="80"/>
      <c r="Q3077" s="79"/>
      <c r="R3077" s="79"/>
      <c r="S3077" s="80"/>
      <c r="T3077" s="80"/>
    </row>
    <row r="3078" spans="3:20" ht="22.5" customHeight="1" x14ac:dyDescent="0.25">
      <c r="C3078" s="79"/>
      <c r="D3078" s="80"/>
      <c r="E3078" s="80"/>
      <c r="F3078" s="80"/>
      <c r="G3078" s="81"/>
      <c r="H3078" s="80"/>
      <c r="I3078" s="80"/>
      <c r="J3078" s="80"/>
      <c r="K3078" s="81"/>
      <c r="L3078" s="80"/>
      <c r="M3078" s="80"/>
      <c r="N3078" s="80"/>
      <c r="O3078" s="80"/>
      <c r="P3078" s="80"/>
      <c r="Q3078" s="79"/>
      <c r="R3078" s="79"/>
      <c r="S3078" s="80"/>
      <c r="T3078" s="80"/>
    </row>
    <row r="3079" spans="3:20" ht="22.5" customHeight="1" x14ac:dyDescent="0.25">
      <c r="C3079" s="79"/>
      <c r="D3079" s="80"/>
      <c r="E3079" s="80"/>
      <c r="F3079" s="80"/>
      <c r="G3079" s="81"/>
      <c r="H3079" s="80"/>
      <c r="I3079" s="80"/>
      <c r="J3079" s="80"/>
      <c r="K3079" s="81"/>
      <c r="L3079" s="80"/>
      <c r="M3079" s="80"/>
      <c r="N3079" s="80"/>
      <c r="O3079" s="80"/>
      <c r="P3079" s="80"/>
      <c r="Q3079" s="79"/>
      <c r="R3079" s="79"/>
      <c r="S3079" s="80"/>
      <c r="T3079" s="80"/>
    </row>
    <row r="3080" spans="3:20" ht="22.5" customHeight="1" x14ac:dyDescent="0.25">
      <c r="C3080" s="79"/>
      <c r="D3080" s="80"/>
      <c r="E3080" s="80"/>
      <c r="F3080" s="80"/>
      <c r="G3080" s="81"/>
      <c r="H3080" s="80"/>
      <c r="I3080" s="80"/>
      <c r="J3080" s="80"/>
      <c r="K3080" s="81"/>
      <c r="L3080" s="80"/>
      <c r="M3080" s="80"/>
      <c r="N3080" s="80"/>
      <c r="O3080" s="80"/>
      <c r="P3080" s="80"/>
      <c r="Q3080" s="79"/>
      <c r="R3080" s="79"/>
      <c r="S3080" s="80"/>
      <c r="T3080" s="80"/>
    </row>
    <row r="3081" spans="3:20" ht="22.5" customHeight="1" x14ac:dyDescent="0.25">
      <c r="C3081" s="79"/>
      <c r="D3081" s="80"/>
      <c r="E3081" s="80"/>
      <c r="F3081" s="80"/>
      <c r="G3081" s="81"/>
      <c r="H3081" s="80"/>
      <c r="I3081" s="80"/>
      <c r="J3081" s="80"/>
      <c r="K3081" s="81"/>
      <c r="L3081" s="80"/>
      <c r="M3081" s="80"/>
      <c r="N3081" s="80"/>
      <c r="O3081" s="80"/>
      <c r="P3081" s="80"/>
      <c r="Q3081" s="79"/>
      <c r="R3081" s="79"/>
      <c r="S3081" s="80"/>
      <c r="T3081" s="80"/>
    </row>
    <row r="3082" spans="3:20" ht="22.5" customHeight="1" x14ac:dyDescent="0.25">
      <c r="C3082" s="79"/>
      <c r="D3082" s="80"/>
      <c r="E3082" s="80"/>
      <c r="F3082" s="80"/>
      <c r="G3082" s="81"/>
      <c r="H3082" s="80"/>
      <c r="I3082" s="80"/>
      <c r="J3082" s="80"/>
      <c r="K3082" s="81"/>
      <c r="L3082" s="80"/>
      <c r="M3082" s="80"/>
      <c r="N3082" s="80"/>
      <c r="O3082" s="80"/>
      <c r="P3082" s="80"/>
      <c r="Q3082" s="79"/>
      <c r="R3082" s="79"/>
      <c r="S3082" s="80"/>
      <c r="T3082" s="80"/>
    </row>
    <row r="3083" spans="3:20" ht="22.5" customHeight="1" x14ac:dyDescent="0.25">
      <c r="C3083" s="79"/>
      <c r="D3083" s="80"/>
      <c r="E3083" s="80"/>
      <c r="F3083" s="80"/>
      <c r="G3083" s="81"/>
      <c r="H3083" s="80"/>
      <c r="I3083" s="80"/>
      <c r="J3083" s="80"/>
      <c r="K3083" s="81"/>
      <c r="L3083" s="80"/>
      <c r="M3083" s="80"/>
      <c r="N3083" s="80"/>
      <c r="O3083" s="80"/>
      <c r="P3083" s="80"/>
      <c r="Q3083" s="79"/>
      <c r="R3083" s="79"/>
      <c r="S3083" s="80"/>
      <c r="T3083" s="80"/>
    </row>
    <row r="3084" spans="3:20" ht="22.5" customHeight="1" x14ac:dyDescent="0.25">
      <c r="C3084" s="79"/>
      <c r="D3084" s="80"/>
      <c r="E3084" s="80"/>
      <c r="F3084" s="80"/>
      <c r="G3084" s="81"/>
      <c r="H3084" s="80"/>
      <c r="I3084" s="80"/>
      <c r="J3084" s="80"/>
      <c r="K3084" s="81"/>
      <c r="L3084" s="80"/>
      <c r="M3084" s="80"/>
      <c r="N3084" s="80"/>
      <c r="O3084" s="80"/>
      <c r="P3084" s="80"/>
      <c r="Q3084" s="79"/>
      <c r="R3084" s="79"/>
      <c r="S3084" s="80"/>
      <c r="T3084" s="80"/>
    </row>
    <row r="3085" spans="3:20" ht="22.5" customHeight="1" x14ac:dyDescent="0.25">
      <c r="C3085" s="79"/>
      <c r="D3085" s="80"/>
      <c r="E3085" s="80"/>
      <c r="F3085" s="80"/>
      <c r="G3085" s="81"/>
      <c r="H3085" s="80"/>
      <c r="I3085" s="80"/>
      <c r="J3085" s="80"/>
      <c r="K3085" s="81"/>
      <c r="L3085" s="80"/>
      <c r="M3085" s="80"/>
      <c r="N3085" s="80"/>
      <c r="O3085" s="80"/>
      <c r="P3085" s="80"/>
      <c r="Q3085" s="79"/>
      <c r="R3085" s="79"/>
      <c r="S3085" s="80"/>
      <c r="T3085" s="80"/>
    </row>
    <row r="3086" spans="3:20" ht="22.5" customHeight="1" x14ac:dyDescent="0.25">
      <c r="C3086" s="79"/>
      <c r="D3086" s="80"/>
      <c r="E3086" s="80"/>
      <c r="F3086" s="80"/>
      <c r="G3086" s="81"/>
      <c r="H3086" s="80"/>
      <c r="I3086" s="80"/>
      <c r="J3086" s="80"/>
      <c r="K3086" s="81"/>
      <c r="L3086" s="80"/>
      <c r="M3086" s="80"/>
      <c r="N3086" s="80"/>
      <c r="O3086" s="80"/>
      <c r="P3086" s="80"/>
      <c r="Q3086" s="79"/>
      <c r="R3086" s="79"/>
      <c r="S3086" s="80"/>
      <c r="T3086" s="80"/>
    </row>
    <row r="3087" spans="3:20" ht="22.5" customHeight="1" x14ac:dyDescent="0.25">
      <c r="C3087" s="79"/>
      <c r="D3087" s="80"/>
      <c r="E3087" s="80"/>
      <c r="F3087" s="80"/>
      <c r="G3087" s="81"/>
      <c r="H3087" s="80"/>
      <c r="I3087" s="80"/>
      <c r="J3087" s="80"/>
      <c r="K3087" s="81"/>
      <c r="L3087" s="80"/>
      <c r="M3087" s="80"/>
      <c r="N3087" s="80"/>
      <c r="O3087" s="80"/>
      <c r="P3087" s="80"/>
      <c r="Q3087" s="79"/>
      <c r="R3087" s="79"/>
      <c r="S3087" s="80"/>
      <c r="T3087" s="80"/>
    </row>
    <row r="3088" spans="3:20" ht="22.5" customHeight="1" x14ac:dyDescent="0.25">
      <c r="C3088" s="79"/>
      <c r="D3088" s="80"/>
      <c r="E3088" s="80"/>
      <c r="F3088" s="80"/>
      <c r="G3088" s="81"/>
      <c r="H3088" s="80"/>
      <c r="I3088" s="80"/>
      <c r="J3088" s="80"/>
      <c r="K3088" s="81"/>
      <c r="L3088" s="80"/>
      <c r="M3088" s="80"/>
      <c r="N3088" s="80"/>
      <c r="O3088" s="80"/>
      <c r="P3088" s="80"/>
      <c r="Q3088" s="79"/>
      <c r="R3088" s="79"/>
      <c r="S3088" s="80"/>
      <c r="T3088" s="80"/>
    </row>
    <row r="3089" spans="3:20" ht="22.5" customHeight="1" x14ac:dyDescent="0.25">
      <c r="C3089" s="79"/>
      <c r="D3089" s="80"/>
      <c r="E3089" s="80"/>
      <c r="F3089" s="80"/>
      <c r="G3089" s="81"/>
      <c r="H3089" s="80"/>
      <c r="I3089" s="80"/>
      <c r="J3089" s="80"/>
      <c r="K3089" s="81"/>
      <c r="L3089" s="80"/>
      <c r="M3089" s="80"/>
      <c r="N3089" s="80"/>
      <c r="O3089" s="80"/>
      <c r="P3089" s="80"/>
      <c r="Q3089" s="79"/>
      <c r="R3089" s="79"/>
      <c r="S3089" s="80"/>
      <c r="T3089" s="80"/>
    </row>
    <row r="3090" spans="3:20" ht="22.5" customHeight="1" x14ac:dyDescent="0.25">
      <c r="C3090" s="79"/>
      <c r="D3090" s="80"/>
      <c r="E3090" s="80"/>
      <c r="F3090" s="80"/>
      <c r="G3090" s="81"/>
      <c r="H3090" s="80"/>
      <c r="I3090" s="80"/>
      <c r="J3090" s="80"/>
      <c r="K3090" s="81"/>
      <c r="L3090" s="80"/>
      <c r="M3090" s="80"/>
      <c r="N3090" s="80"/>
      <c r="O3090" s="80"/>
      <c r="P3090" s="80"/>
      <c r="Q3090" s="79"/>
      <c r="R3090" s="79"/>
      <c r="S3090" s="80"/>
      <c r="T3090" s="80"/>
    </row>
    <row r="3091" spans="3:20" ht="22.5" customHeight="1" x14ac:dyDescent="0.25">
      <c r="C3091" s="79"/>
      <c r="D3091" s="80"/>
      <c r="E3091" s="80"/>
      <c r="F3091" s="80"/>
      <c r="G3091" s="81"/>
      <c r="H3091" s="80"/>
      <c r="I3091" s="80"/>
      <c r="J3091" s="80"/>
      <c r="K3091" s="81"/>
      <c r="L3091" s="80"/>
      <c r="M3091" s="80"/>
      <c r="N3091" s="80"/>
      <c r="O3091" s="80"/>
      <c r="P3091" s="80"/>
      <c r="Q3091" s="79"/>
      <c r="R3091" s="79"/>
      <c r="S3091" s="80"/>
      <c r="T3091" s="80"/>
    </row>
    <row r="3092" spans="3:20" ht="22.5" customHeight="1" x14ac:dyDescent="0.25">
      <c r="C3092" s="79"/>
      <c r="D3092" s="80"/>
      <c r="E3092" s="80"/>
      <c r="F3092" s="80"/>
      <c r="G3092" s="81"/>
      <c r="H3092" s="80"/>
      <c r="I3092" s="80"/>
      <c r="J3092" s="80"/>
      <c r="K3092" s="81"/>
      <c r="L3092" s="80"/>
      <c r="M3092" s="80"/>
      <c r="N3092" s="80"/>
      <c r="O3092" s="80"/>
      <c r="P3092" s="80"/>
      <c r="Q3092" s="79"/>
      <c r="R3092" s="79"/>
      <c r="S3092" s="80"/>
      <c r="T3092" s="80"/>
    </row>
    <row r="3093" spans="3:20" ht="22.5" customHeight="1" x14ac:dyDescent="0.25">
      <c r="C3093" s="79"/>
      <c r="D3093" s="80"/>
      <c r="E3093" s="80"/>
      <c r="F3093" s="80"/>
      <c r="G3093" s="81"/>
      <c r="H3093" s="80"/>
      <c r="I3093" s="80"/>
      <c r="J3093" s="80"/>
      <c r="K3093" s="81"/>
      <c r="L3093" s="80"/>
      <c r="M3093" s="80"/>
      <c r="N3093" s="80"/>
      <c r="O3093" s="80"/>
      <c r="P3093" s="80"/>
      <c r="Q3093" s="79"/>
      <c r="R3093" s="79"/>
      <c r="S3093" s="80"/>
      <c r="T3093" s="80"/>
    </row>
    <row r="3094" spans="3:20" ht="22.5" customHeight="1" x14ac:dyDescent="0.25">
      <c r="C3094" s="79"/>
      <c r="D3094" s="80"/>
      <c r="E3094" s="80"/>
      <c r="F3094" s="80"/>
      <c r="G3094" s="81"/>
      <c r="H3094" s="80"/>
      <c r="I3094" s="80"/>
      <c r="J3094" s="80"/>
      <c r="K3094" s="81"/>
      <c r="L3094" s="80"/>
      <c r="M3094" s="80"/>
      <c r="N3094" s="80"/>
      <c r="O3094" s="80"/>
      <c r="P3094" s="80"/>
      <c r="Q3094" s="79"/>
      <c r="R3094" s="79"/>
      <c r="S3094" s="80"/>
      <c r="T3094" s="80"/>
    </row>
    <row r="3095" spans="3:20" ht="22.5" customHeight="1" x14ac:dyDescent="0.25">
      <c r="C3095" s="79"/>
      <c r="D3095" s="80"/>
      <c r="E3095" s="80"/>
      <c r="F3095" s="80"/>
      <c r="G3095" s="81"/>
      <c r="H3095" s="80"/>
      <c r="I3095" s="80"/>
      <c r="J3095" s="80"/>
      <c r="K3095" s="81"/>
      <c r="L3095" s="80"/>
      <c r="M3095" s="80"/>
      <c r="N3095" s="80"/>
      <c r="O3095" s="80"/>
      <c r="P3095" s="80"/>
      <c r="Q3095" s="79"/>
      <c r="R3095" s="79"/>
      <c r="S3095" s="80"/>
      <c r="T3095" s="80"/>
    </row>
    <row r="3096" spans="3:20" ht="22.5" customHeight="1" x14ac:dyDescent="0.25">
      <c r="C3096" s="79"/>
      <c r="D3096" s="80"/>
      <c r="E3096" s="80"/>
      <c r="F3096" s="80"/>
      <c r="G3096" s="81"/>
      <c r="H3096" s="80"/>
      <c r="I3096" s="80"/>
      <c r="J3096" s="80"/>
      <c r="K3096" s="81"/>
      <c r="L3096" s="80"/>
      <c r="M3096" s="80"/>
      <c r="N3096" s="80"/>
      <c r="O3096" s="80"/>
      <c r="P3096" s="80"/>
      <c r="Q3096" s="79"/>
      <c r="R3096" s="79"/>
      <c r="S3096" s="80"/>
      <c r="T3096" s="80"/>
    </row>
    <row r="3097" spans="3:20" ht="22.5" customHeight="1" x14ac:dyDescent="0.25">
      <c r="C3097" s="79"/>
      <c r="D3097" s="80"/>
      <c r="E3097" s="80"/>
      <c r="F3097" s="80"/>
      <c r="G3097" s="81"/>
      <c r="H3097" s="80"/>
      <c r="I3097" s="80"/>
      <c r="J3097" s="80"/>
      <c r="K3097" s="81"/>
      <c r="L3097" s="80"/>
      <c r="M3097" s="80"/>
      <c r="N3097" s="80"/>
      <c r="O3097" s="80"/>
      <c r="P3097" s="80"/>
      <c r="Q3097" s="79"/>
      <c r="R3097" s="79"/>
      <c r="S3097" s="80"/>
      <c r="T3097" s="80"/>
    </row>
    <row r="3098" spans="3:20" ht="22.5" customHeight="1" x14ac:dyDescent="0.25">
      <c r="C3098" s="79"/>
      <c r="D3098" s="80"/>
      <c r="E3098" s="80"/>
      <c r="F3098" s="80"/>
      <c r="G3098" s="81"/>
      <c r="H3098" s="80"/>
      <c r="I3098" s="80"/>
      <c r="J3098" s="80"/>
      <c r="K3098" s="81"/>
      <c r="L3098" s="80"/>
      <c r="M3098" s="80"/>
      <c r="N3098" s="80"/>
      <c r="O3098" s="80"/>
      <c r="P3098" s="80"/>
      <c r="Q3098" s="79"/>
      <c r="R3098" s="79"/>
      <c r="S3098" s="80"/>
      <c r="T3098" s="80"/>
    </row>
    <row r="3099" spans="3:20" ht="22.5" customHeight="1" x14ac:dyDescent="0.25">
      <c r="C3099" s="79"/>
      <c r="D3099" s="80"/>
      <c r="E3099" s="80"/>
      <c r="F3099" s="80"/>
      <c r="G3099" s="81"/>
      <c r="H3099" s="80"/>
      <c r="I3099" s="80"/>
      <c r="J3099" s="80"/>
      <c r="K3099" s="81"/>
      <c r="L3099" s="80"/>
      <c r="M3099" s="80"/>
      <c r="N3099" s="80"/>
      <c r="O3099" s="80"/>
      <c r="P3099" s="80"/>
      <c r="Q3099" s="79"/>
      <c r="R3099" s="79"/>
      <c r="S3099" s="80"/>
      <c r="T3099" s="80"/>
    </row>
    <row r="3100" spans="3:20" ht="22.5" customHeight="1" x14ac:dyDescent="0.25">
      <c r="C3100" s="79"/>
      <c r="D3100" s="80"/>
      <c r="E3100" s="80"/>
      <c r="F3100" s="80"/>
      <c r="G3100" s="81"/>
      <c r="H3100" s="80"/>
      <c r="I3100" s="80"/>
      <c r="J3100" s="80"/>
      <c r="K3100" s="81"/>
      <c r="L3100" s="80"/>
      <c r="M3100" s="80"/>
      <c r="N3100" s="80"/>
      <c r="O3100" s="80"/>
      <c r="P3100" s="80"/>
      <c r="Q3100" s="79"/>
      <c r="R3100" s="79"/>
      <c r="S3100" s="80"/>
      <c r="T3100" s="80"/>
    </row>
    <row r="3101" spans="3:20" ht="22.5" customHeight="1" x14ac:dyDescent="0.25">
      <c r="C3101" s="79"/>
      <c r="D3101" s="80"/>
      <c r="E3101" s="80"/>
      <c r="F3101" s="80"/>
      <c r="G3101" s="81"/>
      <c r="H3101" s="80"/>
      <c r="I3101" s="80"/>
      <c r="J3101" s="80"/>
      <c r="K3101" s="81"/>
      <c r="L3101" s="80"/>
      <c r="M3101" s="80"/>
      <c r="N3101" s="80"/>
      <c r="O3101" s="80"/>
      <c r="P3101" s="80"/>
      <c r="Q3101" s="79"/>
      <c r="R3101" s="79"/>
      <c r="S3101" s="80"/>
      <c r="T3101" s="80"/>
    </row>
    <row r="3102" spans="3:20" ht="22.5" customHeight="1" x14ac:dyDescent="0.25">
      <c r="C3102" s="79"/>
      <c r="D3102" s="80"/>
      <c r="E3102" s="80"/>
      <c r="F3102" s="80"/>
      <c r="G3102" s="81"/>
      <c r="H3102" s="80"/>
      <c r="I3102" s="80"/>
      <c r="J3102" s="80"/>
      <c r="K3102" s="81"/>
      <c r="L3102" s="80"/>
      <c r="M3102" s="80"/>
      <c r="N3102" s="80"/>
      <c r="O3102" s="80"/>
      <c r="P3102" s="80"/>
      <c r="Q3102" s="79"/>
      <c r="R3102" s="79"/>
      <c r="S3102" s="80"/>
      <c r="T3102" s="80"/>
    </row>
    <row r="3103" spans="3:20" ht="22.5" customHeight="1" x14ac:dyDescent="0.25">
      <c r="C3103" s="79"/>
      <c r="D3103" s="80"/>
      <c r="E3103" s="80"/>
      <c r="F3103" s="80"/>
      <c r="G3103" s="81"/>
      <c r="H3103" s="80"/>
      <c r="I3103" s="80"/>
      <c r="J3103" s="80"/>
      <c r="K3103" s="81"/>
      <c r="L3103" s="80"/>
      <c r="M3103" s="80"/>
      <c r="N3103" s="80"/>
      <c r="O3103" s="80"/>
      <c r="P3103" s="80"/>
      <c r="Q3103" s="79"/>
      <c r="R3103" s="79"/>
      <c r="S3103" s="80"/>
      <c r="T3103" s="80"/>
    </row>
    <row r="3104" spans="3:20" ht="22.5" customHeight="1" x14ac:dyDescent="0.25">
      <c r="C3104" s="79"/>
      <c r="D3104" s="80"/>
      <c r="E3104" s="80"/>
      <c r="F3104" s="80"/>
      <c r="G3104" s="81"/>
      <c r="H3104" s="80"/>
      <c r="I3104" s="80"/>
      <c r="J3104" s="80"/>
      <c r="K3104" s="81"/>
      <c r="L3104" s="80"/>
      <c r="M3104" s="80"/>
      <c r="N3104" s="80"/>
      <c r="O3104" s="80"/>
      <c r="P3104" s="80"/>
      <c r="Q3104" s="79"/>
      <c r="R3104" s="79"/>
      <c r="S3104" s="80"/>
      <c r="T3104" s="80"/>
    </row>
    <row r="3105" spans="3:20" ht="22.5" customHeight="1" x14ac:dyDescent="0.25">
      <c r="C3105" s="79"/>
      <c r="D3105" s="80"/>
      <c r="E3105" s="80"/>
      <c r="F3105" s="80"/>
      <c r="G3105" s="81"/>
      <c r="H3105" s="80"/>
      <c r="I3105" s="80"/>
      <c r="J3105" s="80"/>
      <c r="K3105" s="81"/>
      <c r="L3105" s="80"/>
      <c r="M3105" s="80"/>
      <c r="N3105" s="80"/>
      <c r="O3105" s="80"/>
      <c r="P3105" s="80"/>
      <c r="Q3105" s="79"/>
      <c r="R3105" s="79"/>
      <c r="S3105" s="80"/>
      <c r="T3105" s="80"/>
    </row>
    <row r="3106" spans="3:20" ht="22.5" customHeight="1" x14ac:dyDescent="0.25">
      <c r="C3106" s="79"/>
      <c r="D3106" s="80"/>
      <c r="E3106" s="80"/>
      <c r="F3106" s="80"/>
      <c r="G3106" s="81"/>
      <c r="H3106" s="80"/>
      <c r="I3106" s="80"/>
      <c r="J3106" s="80"/>
      <c r="K3106" s="81"/>
      <c r="L3106" s="80"/>
      <c r="M3106" s="80"/>
      <c r="N3106" s="80"/>
      <c r="O3106" s="80"/>
      <c r="P3106" s="80"/>
      <c r="Q3106" s="79"/>
      <c r="R3106" s="79"/>
      <c r="S3106" s="80"/>
      <c r="T3106" s="80"/>
    </row>
    <row r="3107" spans="3:20" ht="22.5" customHeight="1" x14ac:dyDescent="0.25">
      <c r="C3107" s="79"/>
      <c r="D3107" s="80"/>
      <c r="E3107" s="80"/>
      <c r="F3107" s="80"/>
      <c r="G3107" s="81"/>
      <c r="H3107" s="80"/>
      <c r="I3107" s="80"/>
      <c r="J3107" s="80"/>
      <c r="K3107" s="81"/>
      <c r="L3107" s="80"/>
      <c r="M3107" s="80"/>
      <c r="N3107" s="80"/>
      <c r="O3107" s="80"/>
      <c r="P3107" s="80"/>
      <c r="Q3107" s="79"/>
      <c r="R3107" s="79"/>
      <c r="S3107" s="80"/>
      <c r="T3107" s="80"/>
    </row>
    <row r="3108" spans="3:20" ht="22.5" customHeight="1" x14ac:dyDescent="0.25">
      <c r="C3108" s="79"/>
      <c r="D3108" s="80"/>
      <c r="E3108" s="80"/>
      <c r="F3108" s="80"/>
      <c r="G3108" s="81"/>
      <c r="H3108" s="80"/>
      <c r="I3108" s="80"/>
      <c r="J3108" s="80"/>
      <c r="K3108" s="81"/>
      <c r="L3108" s="80"/>
      <c r="M3108" s="80"/>
      <c r="N3108" s="80"/>
      <c r="O3108" s="80"/>
      <c r="P3108" s="80"/>
      <c r="Q3108" s="79"/>
      <c r="R3108" s="79"/>
      <c r="S3108" s="80"/>
      <c r="T3108" s="80"/>
    </row>
    <row r="3109" spans="3:20" ht="22.5" customHeight="1" x14ac:dyDescent="0.25">
      <c r="C3109" s="79"/>
      <c r="D3109" s="80"/>
      <c r="E3109" s="80"/>
      <c r="F3109" s="80"/>
      <c r="G3109" s="81"/>
      <c r="H3109" s="80"/>
      <c r="I3109" s="80"/>
      <c r="J3109" s="80"/>
      <c r="K3109" s="81"/>
      <c r="L3109" s="80"/>
      <c r="M3109" s="80"/>
      <c r="N3109" s="80"/>
      <c r="O3109" s="80"/>
      <c r="P3109" s="80"/>
      <c r="Q3109" s="79"/>
      <c r="R3109" s="79"/>
      <c r="S3109" s="80"/>
      <c r="T3109" s="80"/>
    </row>
    <row r="3110" spans="3:20" ht="22.5" customHeight="1" x14ac:dyDescent="0.25">
      <c r="C3110" s="79"/>
      <c r="D3110" s="80"/>
      <c r="E3110" s="80"/>
      <c r="F3110" s="80"/>
      <c r="G3110" s="81"/>
      <c r="H3110" s="80"/>
      <c r="I3110" s="80"/>
      <c r="J3110" s="80"/>
      <c r="K3110" s="81"/>
      <c r="L3110" s="80"/>
      <c r="M3110" s="80"/>
      <c r="N3110" s="80"/>
      <c r="O3110" s="80"/>
      <c r="P3110" s="80"/>
      <c r="Q3110" s="79"/>
      <c r="R3110" s="79"/>
      <c r="S3110" s="80"/>
      <c r="T3110" s="80"/>
    </row>
    <row r="3111" spans="3:20" ht="22.5" customHeight="1" x14ac:dyDescent="0.25">
      <c r="C3111" s="79"/>
      <c r="D3111" s="80"/>
      <c r="E3111" s="80"/>
      <c r="F3111" s="80"/>
      <c r="G3111" s="81"/>
      <c r="H3111" s="80"/>
      <c r="I3111" s="80"/>
      <c r="J3111" s="80"/>
      <c r="K3111" s="81"/>
      <c r="L3111" s="80"/>
      <c r="M3111" s="80"/>
      <c r="N3111" s="80"/>
      <c r="O3111" s="80"/>
      <c r="P3111" s="80"/>
      <c r="Q3111" s="79"/>
      <c r="R3111" s="79"/>
      <c r="S3111" s="80"/>
      <c r="T3111" s="80"/>
    </row>
    <row r="3112" spans="3:20" ht="22.5" customHeight="1" x14ac:dyDescent="0.25">
      <c r="C3112" s="79"/>
      <c r="D3112" s="80"/>
      <c r="E3112" s="80"/>
      <c r="F3112" s="80"/>
      <c r="G3112" s="81"/>
      <c r="H3112" s="80"/>
      <c r="I3112" s="80"/>
      <c r="J3112" s="80"/>
      <c r="K3112" s="81"/>
      <c r="L3112" s="80"/>
      <c r="M3112" s="80"/>
      <c r="N3112" s="80"/>
      <c r="O3112" s="80"/>
      <c r="P3112" s="80"/>
      <c r="Q3112" s="79"/>
      <c r="R3112" s="79"/>
      <c r="S3112" s="80"/>
      <c r="T3112" s="80"/>
    </row>
    <row r="3113" spans="3:20" ht="22.5" customHeight="1" x14ac:dyDescent="0.25">
      <c r="C3113" s="79"/>
      <c r="D3113" s="80"/>
      <c r="E3113" s="80"/>
      <c r="F3113" s="80"/>
      <c r="G3113" s="81"/>
      <c r="H3113" s="80"/>
      <c r="I3113" s="80"/>
      <c r="J3113" s="80"/>
      <c r="K3113" s="81"/>
      <c r="L3113" s="80"/>
      <c r="M3113" s="80"/>
      <c r="N3113" s="80"/>
      <c r="O3113" s="80"/>
      <c r="P3113" s="80"/>
      <c r="Q3113" s="79"/>
      <c r="R3113" s="79"/>
      <c r="S3113" s="80"/>
      <c r="T3113" s="80"/>
    </row>
    <row r="3114" spans="3:20" ht="22.5" customHeight="1" x14ac:dyDescent="0.25">
      <c r="C3114" s="79"/>
      <c r="D3114" s="80"/>
      <c r="E3114" s="80"/>
      <c r="F3114" s="80"/>
      <c r="G3114" s="81"/>
      <c r="H3114" s="80"/>
      <c r="I3114" s="80"/>
      <c r="J3114" s="80"/>
      <c r="K3114" s="81"/>
      <c r="L3114" s="80"/>
      <c r="M3114" s="80"/>
      <c r="N3114" s="80"/>
      <c r="O3114" s="80"/>
      <c r="P3114" s="80"/>
      <c r="Q3114" s="79"/>
      <c r="R3114" s="79"/>
      <c r="S3114" s="80"/>
      <c r="T3114" s="80"/>
    </row>
    <row r="3115" spans="3:20" ht="22.5" customHeight="1" x14ac:dyDescent="0.25">
      <c r="C3115" s="79"/>
      <c r="D3115" s="80"/>
      <c r="E3115" s="80"/>
      <c r="F3115" s="80"/>
      <c r="G3115" s="81"/>
      <c r="H3115" s="80"/>
      <c r="I3115" s="80"/>
      <c r="J3115" s="80"/>
      <c r="K3115" s="81"/>
      <c r="L3115" s="80"/>
      <c r="M3115" s="80"/>
      <c r="N3115" s="80"/>
      <c r="O3115" s="80"/>
      <c r="P3115" s="80"/>
      <c r="Q3115" s="79"/>
      <c r="R3115" s="79"/>
      <c r="S3115" s="80"/>
      <c r="T3115" s="80"/>
    </row>
    <row r="3116" spans="3:20" ht="22.5" customHeight="1" x14ac:dyDescent="0.25">
      <c r="C3116" s="79"/>
      <c r="D3116" s="80"/>
      <c r="E3116" s="80"/>
      <c r="F3116" s="80"/>
      <c r="G3116" s="81"/>
      <c r="H3116" s="80"/>
      <c r="I3116" s="80"/>
      <c r="J3116" s="80"/>
      <c r="K3116" s="81"/>
      <c r="L3116" s="80"/>
      <c r="M3116" s="80"/>
      <c r="N3116" s="80"/>
      <c r="O3116" s="80"/>
      <c r="P3116" s="80"/>
      <c r="Q3116" s="79"/>
      <c r="R3116" s="79"/>
      <c r="S3116" s="80"/>
      <c r="T3116" s="80"/>
    </row>
    <row r="3117" spans="3:20" ht="22.5" customHeight="1" x14ac:dyDescent="0.25">
      <c r="C3117" s="79"/>
      <c r="D3117" s="80"/>
      <c r="E3117" s="80"/>
      <c r="F3117" s="80"/>
      <c r="G3117" s="81"/>
      <c r="H3117" s="80"/>
      <c r="I3117" s="80"/>
      <c r="J3117" s="80"/>
      <c r="K3117" s="81"/>
      <c r="L3117" s="80"/>
      <c r="M3117" s="80"/>
      <c r="N3117" s="80"/>
      <c r="O3117" s="80"/>
      <c r="P3117" s="80"/>
      <c r="Q3117" s="79"/>
      <c r="R3117" s="79"/>
      <c r="S3117" s="80"/>
      <c r="T3117" s="80"/>
    </row>
    <row r="3118" spans="3:20" ht="22.5" customHeight="1" x14ac:dyDescent="0.25">
      <c r="C3118" s="79"/>
      <c r="D3118" s="80"/>
      <c r="E3118" s="80"/>
      <c r="F3118" s="80"/>
      <c r="G3118" s="81"/>
      <c r="H3118" s="80"/>
      <c r="I3118" s="80"/>
      <c r="J3118" s="80"/>
      <c r="K3118" s="81"/>
      <c r="L3118" s="80"/>
      <c r="M3118" s="80"/>
      <c r="N3118" s="80"/>
      <c r="O3118" s="80"/>
      <c r="P3118" s="80"/>
      <c r="Q3118" s="79"/>
      <c r="R3118" s="79"/>
      <c r="S3118" s="80"/>
      <c r="T3118" s="80"/>
    </row>
    <row r="3119" spans="3:20" ht="22.5" customHeight="1" x14ac:dyDescent="0.25">
      <c r="C3119" s="79"/>
      <c r="D3119" s="80"/>
      <c r="E3119" s="80"/>
      <c r="F3119" s="80"/>
      <c r="G3119" s="81"/>
      <c r="H3119" s="80"/>
      <c r="I3119" s="80"/>
      <c r="J3119" s="80"/>
      <c r="K3119" s="81"/>
      <c r="L3119" s="80"/>
      <c r="M3119" s="80"/>
      <c r="N3119" s="80"/>
      <c r="O3119" s="80"/>
      <c r="P3119" s="80"/>
      <c r="Q3119" s="79"/>
      <c r="R3119" s="79"/>
      <c r="S3119" s="80"/>
      <c r="T3119" s="80"/>
    </row>
    <row r="3120" spans="3:20" ht="22.5" customHeight="1" x14ac:dyDescent="0.25">
      <c r="C3120" s="79"/>
      <c r="D3120" s="80"/>
      <c r="E3120" s="80"/>
      <c r="F3120" s="80"/>
      <c r="G3120" s="81"/>
      <c r="H3120" s="80"/>
      <c r="I3120" s="80"/>
      <c r="J3120" s="80"/>
      <c r="K3120" s="81"/>
      <c r="L3120" s="80"/>
      <c r="M3120" s="80"/>
      <c r="N3120" s="80"/>
      <c r="O3120" s="80"/>
      <c r="P3120" s="80"/>
      <c r="Q3120" s="79"/>
      <c r="R3120" s="79"/>
      <c r="S3120" s="80"/>
      <c r="T3120" s="80"/>
    </row>
    <row r="3121" spans="3:20" ht="22.5" customHeight="1" x14ac:dyDescent="0.25">
      <c r="C3121" s="79"/>
      <c r="D3121" s="80"/>
      <c r="E3121" s="80"/>
      <c r="F3121" s="80"/>
      <c r="G3121" s="81"/>
      <c r="H3121" s="80"/>
      <c r="I3121" s="80"/>
      <c r="J3121" s="80"/>
      <c r="K3121" s="81"/>
      <c r="L3121" s="80"/>
      <c r="M3121" s="80"/>
      <c r="N3121" s="80"/>
      <c r="O3121" s="80"/>
      <c r="P3121" s="80"/>
      <c r="Q3121" s="79"/>
      <c r="R3121" s="79"/>
      <c r="S3121" s="80"/>
      <c r="T3121" s="80"/>
    </row>
    <row r="3122" spans="3:20" ht="22.5" customHeight="1" x14ac:dyDescent="0.25">
      <c r="C3122" s="79"/>
      <c r="D3122" s="80"/>
      <c r="E3122" s="80"/>
      <c r="F3122" s="80"/>
      <c r="G3122" s="81"/>
      <c r="H3122" s="80"/>
      <c r="I3122" s="80"/>
      <c r="J3122" s="80"/>
      <c r="K3122" s="81"/>
      <c r="L3122" s="80"/>
      <c r="M3122" s="80"/>
      <c r="N3122" s="80"/>
      <c r="O3122" s="80"/>
      <c r="P3122" s="80"/>
      <c r="Q3122" s="79"/>
      <c r="R3122" s="79"/>
      <c r="S3122" s="80"/>
      <c r="T3122" s="80"/>
    </row>
    <row r="3123" spans="3:20" ht="22.5" customHeight="1" x14ac:dyDescent="0.25">
      <c r="C3123" s="79"/>
      <c r="D3123" s="80"/>
      <c r="E3123" s="80"/>
      <c r="F3123" s="80"/>
      <c r="G3123" s="81"/>
      <c r="H3123" s="80"/>
      <c r="I3123" s="80"/>
      <c r="J3123" s="80"/>
      <c r="K3123" s="81"/>
      <c r="L3123" s="80"/>
      <c r="M3123" s="80"/>
      <c r="N3123" s="80"/>
      <c r="O3123" s="80"/>
      <c r="P3123" s="80"/>
      <c r="Q3123" s="79"/>
      <c r="R3123" s="79"/>
      <c r="S3123" s="80"/>
      <c r="T3123" s="80"/>
    </row>
    <row r="3124" spans="3:20" ht="22.5" customHeight="1" x14ac:dyDescent="0.25">
      <c r="C3124" s="79"/>
      <c r="D3124" s="80"/>
      <c r="E3124" s="80"/>
      <c r="F3124" s="80"/>
      <c r="G3124" s="81"/>
      <c r="H3124" s="80"/>
      <c r="I3124" s="80"/>
      <c r="J3124" s="80"/>
      <c r="K3124" s="81"/>
      <c r="L3124" s="80"/>
      <c r="M3124" s="80"/>
      <c r="N3124" s="80"/>
      <c r="O3124" s="80"/>
      <c r="P3124" s="80"/>
      <c r="Q3124" s="79"/>
      <c r="R3124" s="79"/>
      <c r="S3124" s="80"/>
      <c r="T3124" s="80"/>
    </row>
    <row r="3125" spans="3:20" ht="22.5" customHeight="1" x14ac:dyDescent="0.25">
      <c r="C3125" s="79"/>
      <c r="D3125" s="80"/>
      <c r="E3125" s="80"/>
      <c r="F3125" s="80"/>
      <c r="G3125" s="81"/>
      <c r="H3125" s="80"/>
      <c r="I3125" s="80"/>
      <c r="J3125" s="80"/>
      <c r="K3125" s="81"/>
      <c r="L3125" s="80"/>
      <c r="M3125" s="80"/>
      <c r="N3125" s="80"/>
      <c r="O3125" s="80"/>
      <c r="P3125" s="80"/>
      <c r="Q3125" s="79"/>
      <c r="R3125" s="79"/>
      <c r="S3125" s="80"/>
      <c r="T3125" s="80"/>
    </row>
    <row r="3126" spans="3:20" ht="22.5" customHeight="1" x14ac:dyDescent="0.25">
      <c r="C3126" s="79"/>
      <c r="D3126" s="80"/>
      <c r="E3126" s="80"/>
      <c r="F3126" s="80"/>
      <c r="G3126" s="81"/>
      <c r="H3126" s="80"/>
      <c r="I3126" s="80"/>
      <c r="J3126" s="80"/>
      <c r="K3126" s="81"/>
      <c r="L3126" s="80"/>
      <c r="M3126" s="80"/>
      <c r="N3126" s="80"/>
      <c r="O3126" s="80"/>
      <c r="P3126" s="80"/>
      <c r="Q3126" s="79"/>
      <c r="R3126" s="79"/>
      <c r="S3126" s="80"/>
      <c r="T3126" s="80"/>
    </row>
    <row r="3127" spans="3:20" ht="22.5" customHeight="1" x14ac:dyDescent="0.25">
      <c r="C3127" s="79"/>
      <c r="D3127" s="80"/>
      <c r="E3127" s="80"/>
      <c r="F3127" s="80"/>
      <c r="G3127" s="81"/>
      <c r="H3127" s="80"/>
      <c r="I3127" s="80"/>
      <c r="J3127" s="80"/>
      <c r="K3127" s="81"/>
      <c r="L3127" s="80"/>
      <c r="M3127" s="80"/>
      <c r="N3127" s="80"/>
      <c r="O3127" s="80"/>
      <c r="P3127" s="80"/>
      <c r="Q3127" s="79"/>
      <c r="R3127" s="79"/>
      <c r="S3127" s="80"/>
      <c r="T3127" s="80"/>
    </row>
    <row r="3128" spans="3:20" ht="22.5" customHeight="1" x14ac:dyDescent="0.25">
      <c r="C3128" s="79"/>
      <c r="D3128" s="80"/>
      <c r="E3128" s="80"/>
      <c r="F3128" s="80"/>
      <c r="G3128" s="81"/>
      <c r="H3128" s="80"/>
      <c r="I3128" s="80"/>
      <c r="J3128" s="80"/>
      <c r="K3128" s="81"/>
      <c r="L3128" s="80"/>
      <c r="M3128" s="80"/>
      <c r="N3128" s="80"/>
      <c r="O3128" s="80"/>
      <c r="P3128" s="80"/>
      <c r="Q3128" s="79"/>
      <c r="R3128" s="79"/>
      <c r="S3128" s="80"/>
      <c r="T3128" s="80"/>
    </row>
    <row r="3129" spans="3:20" ht="22.5" customHeight="1" x14ac:dyDescent="0.25">
      <c r="C3129" s="79"/>
      <c r="D3129" s="80"/>
      <c r="E3129" s="80"/>
      <c r="F3129" s="80"/>
      <c r="G3129" s="81"/>
      <c r="H3129" s="80"/>
      <c r="I3129" s="80"/>
      <c r="J3129" s="80"/>
      <c r="K3129" s="81"/>
      <c r="L3129" s="80"/>
      <c r="M3129" s="80"/>
      <c r="N3129" s="80"/>
      <c r="O3129" s="80"/>
      <c r="P3129" s="80"/>
      <c r="Q3129" s="79"/>
      <c r="R3129" s="79"/>
      <c r="S3129" s="80"/>
      <c r="T3129" s="80"/>
    </row>
    <row r="3130" spans="3:20" ht="22.5" customHeight="1" x14ac:dyDescent="0.25">
      <c r="C3130" s="79"/>
      <c r="D3130" s="80"/>
      <c r="E3130" s="80"/>
      <c r="F3130" s="80"/>
      <c r="G3130" s="81"/>
      <c r="H3130" s="80"/>
      <c r="I3130" s="80"/>
      <c r="J3130" s="80"/>
      <c r="K3130" s="81"/>
      <c r="L3130" s="80"/>
      <c r="M3130" s="80"/>
      <c r="N3130" s="80"/>
      <c r="O3130" s="80"/>
      <c r="P3130" s="80"/>
      <c r="Q3130" s="79"/>
      <c r="R3130" s="79"/>
      <c r="S3130" s="80"/>
      <c r="T3130" s="80"/>
    </row>
    <row r="3131" spans="3:20" ht="22.5" customHeight="1" x14ac:dyDescent="0.25">
      <c r="C3131" s="79"/>
      <c r="D3131" s="80"/>
      <c r="E3131" s="80"/>
      <c r="F3131" s="80"/>
      <c r="G3131" s="81"/>
      <c r="H3131" s="80"/>
      <c r="I3131" s="80"/>
      <c r="J3131" s="80"/>
      <c r="K3131" s="81"/>
      <c r="L3131" s="80"/>
      <c r="M3131" s="80"/>
      <c r="N3131" s="80"/>
      <c r="O3131" s="80"/>
      <c r="P3131" s="80"/>
      <c r="Q3131" s="79"/>
      <c r="R3131" s="79"/>
      <c r="S3131" s="80"/>
      <c r="T3131" s="80"/>
    </row>
    <row r="3132" spans="3:20" ht="22.5" customHeight="1" x14ac:dyDescent="0.25">
      <c r="C3132" s="79"/>
      <c r="D3132" s="80"/>
      <c r="E3132" s="80"/>
      <c r="F3132" s="80"/>
      <c r="G3132" s="81"/>
      <c r="H3132" s="80"/>
      <c r="I3132" s="80"/>
      <c r="J3132" s="80"/>
      <c r="K3132" s="81"/>
      <c r="L3132" s="80"/>
      <c r="M3132" s="80"/>
      <c r="N3132" s="80"/>
      <c r="O3132" s="80"/>
      <c r="P3132" s="80"/>
      <c r="Q3132" s="79"/>
      <c r="R3132" s="79"/>
      <c r="S3132" s="80"/>
      <c r="T3132" s="80"/>
    </row>
    <row r="3133" spans="3:20" ht="22.5" customHeight="1" x14ac:dyDescent="0.25">
      <c r="C3133" s="79"/>
      <c r="D3133" s="80"/>
      <c r="E3133" s="80"/>
      <c r="F3133" s="80"/>
      <c r="G3133" s="81"/>
      <c r="H3133" s="80"/>
      <c r="I3133" s="80"/>
      <c r="J3133" s="80"/>
      <c r="K3133" s="81"/>
      <c r="L3133" s="80"/>
      <c r="M3133" s="80"/>
      <c r="N3133" s="80"/>
      <c r="O3133" s="80"/>
      <c r="P3133" s="80"/>
      <c r="Q3133" s="79"/>
      <c r="R3133" s="79"/>
      <c r="S3133" s="80"/>
      <c r="T3133" s="80"/>
    </row>
    <row r="3134" spans="3:20" ht="22.5" customHeight="1" x14ac:dyDescent="0.25">
      <c r="C3134" s="79"/>
      <c r="D3134" s="80"/>
      <c r="E3134" s="80"/>
      <c r="F3134" s="80"/>
      <c r="G3134" s="81"/>
      <c r="H3134" s="80"/>
      <c r="I3134" s="80"/>
      <c r="J3134" s="80"/>
      <c r="K3134" s="81"/>
      <c r="L3134" s="80"/>
      <c r="M3134" s="80"/>
      <c r="N3134" s="80"/>
      <c r="O3134" s="80"/>
      <c r="P3134" s="80"/>
      <c r="Q3134" s="79"/>
      <c r="R3134" s="79"/>
      <c r="S3134" s="80"/>
      <c r="T3134" s="80"/>
    </row>
    <row r="3135" spans="3:20" ht="22.5" customHeight="1" x14ac:dyDescent="0.25">
      <c r="C3135" s="79"/>
      <c r="D3135" s="80"/>
      <c r="E3135" s="80"/>
      <c r="F3135" s="80"/>
      <c r="G3135" s="81"/>
      <c r="H3135" s="80"/>
      <c r="I3135" s="80"/>
      <c r="J3135" s="80"/>
      <c r="K3135" s="81"/>
      <c r="L3135" s="80"/>
      <c r="M3135" s="80"/>
      <c r="N3135" s="80"/>
      <c r="O3135" s="80"/>
      <c r="P3135" s="80"/>
      <c r="Q3135" s="79"/>
      <c r="R3135" s="79"/>
      <c r="S3135" s="80"/>
      <c r="T3135" s="80"/>
    </row>
    <row r="3136" spans="3:20" ht="22.5" customHeight="1" x14ac:dyDescent="0.25">
      <c r="C3136" s="79"/>
      <c r="D3136" s="80"/>
      <c r="E3136" s="80"/>
      <c r="F3136" s="80"/>
      <c r="G3136" s="81"/>
      <c r="H3136" s="80"/>
      <c r="I3136" s="80"/>
      <c r="J3136" s="80"/>
      <c r="K3136" s="81"/>
      <c r="L3136" s="80"/>
      <c r="M3136" s="80"/>
      <c r="N3136" s="80"/>
      <c r="O3136" s="80"/>
      <c r="P3136" s="80"/>
      <c r="Q3136" s="79"/>
      <c r="R3136" s="79"/>
      <c r="S3136" s="80"/>
      <c r="T3136" s="80"/>
    </row>
    <row r="3137" spans="3:20" ht="22.5" customHeight="1" x14ac:dyDescent="0.25">
      <c r="C3137" s="79"/>
      <c r="D3137" s="80"/>
      <c r="E3137" s="80"/>
      <c r="F3137" s="80"/>
      <c r="G3137" s="81"/>
      <c r="H3137" s="80"/>
      <c r="I3137" s="80"/>
      <c r="J3137" s="80"/>
      <c r="K3137" s="81"/>
      <c r="L3137" s="80"/>
      <c r="M3137" s="80"/>
      <c r="N3137" s="80"/>
      <c r="O3137" s="80"/>
      <c r="P3137" s="80"/>
      <c r="Q3137" s="79"/>
      <c r="R3137" s="79"/>
      <c r="S3137" s="80"/>
      <c r="T3137" s="80"/>
    </row>
    <row r="3138" spans="3:20" ht="22.5" customHeight="1" x14ac:dyDescent="0.25">
      <c r="C3138" s="79"/>
      <c r="D3138" s="80"/>
      <c r="E3138" s="80"/>
      <c r="F3138" s="80"/>
      <c r="G3138" s="81"/>
      <c r="H3138" s="80"/>
      <c r="I3138" s="80"/>
      <c r="J3138" s="80"/>
      <c r="K3138" s="81"/>
      <c r="L3138" s="80"/>
      <c r="M3138" s="80"/>
      <c r="N3138" s="80"/>
      <c r="O3138" s="80"/>
      <c r="P3138" s="80"/>
      <c r="Q3138" s="79"/>
      <c r="R3138" s="79"/>
      <c r="S3138" s="80"/>
      <c r="T3138" s="80"/>
    </row>
    <row r="3139" spans="3:20" ht="22.5" customHeight="1" x14ac:dyDescent="0.25">
      <c r="C3139" s="79"/>
      <c r="D3139" s="80"/>
      <c r="E3139" s="80"/>
      <c r="F3139" s="80"/>
      <c r="G3139" s="81"/>
      <c r="H3139" s="80"/>
      <c r="I3139" s="80"/>
      <c r="J3139" s="80"/>
      <c r="K3139" s="81"/>
      <c r="L3139" s="80"/>
      <c r="M3139" s="80"/>
      <c r="N3139" s="80"/>
      <c r="O3139" s="80"/>
      <c r="P3139" s="80"/>
      <c r="Q3139" s="79"/>
      <c r="R3139" s="79"/>
      <c r="S3139" s="80"/>
      <c r="T3139" s="80"/>
    </row>
    <row r="3140" spans="3:20" ht="22.5" customHeight="1" x14ac:dyDescent="0.25">
      <c r="C3140" s="79"/>
      <c r="D3140" s="80"/>
      <c r="E3140" s="80"/>
      <c r="F3140" s="80"/>
      <c r="G3140" s="81"/>
      <c r="H3140" s="80"/>
      <c r="I3140" s="80"/>
      <c r="J3140" s="80"/>
      <c r="K3140" s="81"/>
      <c r="L3140" s="80"/>
      <c r="M3140" s="80"/>
      <c r="N3140" s="80"/>
      <c r="O3140" s="80"/>
      <c r="P3140" s="80"/>
      <c r="Q3140" s="79"/>
      <c r="R3140" s="79"/>
      <c r="S3140" s="80"/>
      <c r="T3140" s="80"/>
    </row>
    <row r="3141" spans="3:20" ht="22.5" customHeight="1" x14ac:dyDescent="0.25">
      <c r="C3141" s="79"/>
      <c r="D3141" s="80"/>
      <c r="E3141" s="80"/>
      <c r="F3141" s="80"/>
      <c r="G3141" s="81"/>
      <c r="H3141" s="80"/>
      <c r="I3141" s="80"/>
      <c r="J3141" s="80"/>
      <c r="K3141" s="81"/>
      <c r="L3141" s="80"/>
      <c r="M3141" s="80"/>
      <c r="N3141" s="80"/>
      <c r="O3141" s="80"/>
      <c r="P3141" s="80"/>
      <c r="Q3141" s="79"/>
      <c r="R3141" s="79"/>
      <c r="S3141" s="80"/>
      <c r="T3141" s="80"/>
    </row>
    <row r="3142" spans="3:20" ht="22.5" customHeight="1" x14ac:dyDescent="0.25">
      <c r="C3142" s="79"/>
      <c r="D3142" s="80"/>
      <c r="E3142" s="80"/>
      <c r="F3142" s="80"/>
      <c r="G3142" s="81"/>
      <c r="H3142" s="80"/>
      <c r="I3142" s="80"/>
      <c r="J3142" s="80"/>
      <c r="K3142" s="81"/>
      <c r="L3142" s="80"/>
      <c r="M3142" s="80"/>
      <c r="N3142" s="80"/>
      <c r="O3142" s="80"/>
      <c r="P3142" s="80"/>
      <c r="Q3142" s="79"/>
      <c r="R3142" s="79"/>
      <c r="S3142" s="80"/>
      <c r="T3142" s="80"/>
    </row>
    <row r="3143" spans="3:20" ht="22.5" customHeight="1" x14ac:dyDescent="0.25">
      <c r="C3143" s="79"/>
      <c r="D3143" s="80"/>
      <c r="E3143" s="80"/>
      <c r="F3143" s="80"/>
      <c r="G3143" s="81"/>
      <c r="H3143" s="80"/>
      <c r="I3143" s="80"/>
      <c r="J3143" s="80"/>
      <c r="K3143" s="81"/>
      <c r="L3143" s="80"/>
      <c r="M3143" s="80"/>
      <c r="N3143" s="80"/>
      <c r="O3143" s="80"/>
      <c r="P3143" s="80"/>
      <c r="Q3143" s="79"/>
      <c r="R3143" s="79"/>
      <c r="S3143" s="80"/>
      <c r="T3143" s="80"/>
    </row>
    <row r="3144" spans="3:20" ht="22.5" customHeight="1" x14ac:dyDescent="0.25">
      <c r="C3144" s="79"/>
      <c r="D3144" s="80"/>
      <c r="E3144" s="80"/>
      <c r="F3144" s="80"/>
      <c r="G3144" s="81"/>
      <c r="H3144" s="80"/>
      <c r="I3144" s="80"/>
      <c r="J3144" s="80"/>
      <c r="K3144" s="81"/>
      <c r="L3144" s="80"/>
      <c r="M3144" s="80"/>
      <c r="N3144" s="80"/>
      <c r="O3144" s="80"/>
      <c r="P3144" s="80"/>
      <c r="Q3144" s="79"/>
      <c r="R3144" s="79"/>
      <c r="S3144" s="80"/>
      <c r="T3144" s="80"/>
    </row>
    <row r="3145" spans="3:20" ht="22.5" customHeight="1" x14ac:dyDescent="0.25">
      <c r="C3145" s="79"/>
      <c r="D3145" s="80"/>
      <c r="E3145" s="80"/>
      <c r="F3145" s="80"/>
      <c r="G3145" s="81"/>
      <c r="H3145" s="80"/>
      <c r="I3145" s="80"/>
      <c r="J3145" s="80"/>
      <c r="K3145" s="81"/>
      <c r="L3145" s="80"/>
      <c r="M3145" s="80"/>
      <c r="N3145" s="80"/>
      <c r="O3145" s="80"/>
      <c r="P3145" s="80"/>
      <c r="Q3145" s="79"/>
      <c r="R3145" s="79"/>
      <c r="S3145" s="80"/>
      <c r="T3145" s="80"/>
    </row>
    <row r="3146" spans="3:20" ht="22.5" customHeight="1" x14ac:dyDescent="0.25">
      <c r="C3146" s="79"/>
      <c r="D3146" s="80"/>
      <c r="E3146" s="80"/>
      <c r="F3146" s="80"/>
      <c r="G3146" s="81"/>
      <c r="H3146" s="80"/>
      <c r="I3146" s="80"/>
      <c r="J3146" s="80"/>
      <c r="K3146" s="81"/>
      <c r="L3146" s="80"/>
      <c r="M3146" s="80"/>
      <c r="N3146" s="80"/>
      <c r="O3146" s="80"/>
      <c r="P3146" s="80"/>
      <c r="Q3146" s="79"/>
      <c r="R3146" s="79"/>
      <c r="S3146" s="80"/>
      <c r="T3146" s="80"/>
    </row>
    <row r="3147" spans="3:20" ht="22.5" customHeight="1" x14ac:dyDescent="0.25">
      <c r="C3147" s="79"/>
      <c r="D3147" s="80"/>
      <c r="E3147" s="80"/>
      <c r="F3147" s="80"/>
      <c r="G3147" s="81"/>
      <c r="H3147" s="80"/>
      <c r="I3147" s="80"/>
      <c r="J3147" s="80"/>
      <c r="K3147" s="81"/>
      <c r="L3147" s="80"/>
      <c r="M3147" s="80"/>
      <c r="N3147" s="80"/>
      <c r="O3147" s="80"/>
      <c r="P3147" s="80"/>
      <c r="Q3147" s="79"/>
      <c r="R3147" s="79"/>
      <c r="S3147" s="80"/>
      <c r="T3147" s="80"/>
    </row>
    <row r="3148" spans="3:20" ht="22.5" customHeight="1" x14ac:dyDescent="0.25">
      <c r="C3148" s="79"/>
      <c r="D3148" s="80"/>
      <c r="E3148" s="80"/>
      <c r="F3148" s="80"/>
      <c r="G3148" s="81"/>
      <c r="H3148" s="80"/>
      <c r="I3148" s="80"/>
      <c r="J3148" s="80"/>
      <c r="K3148" s="81"/>
      <c r="L3148" s="80"/>
      <c r="M3148" s="80"/>
      <c r="N3148" s="80"/>
      <c r="O3148" s="80"/>
      <c r="P3148" s="80"/>
      <c r="Q3148" s="79"/>
      <c r="R3148" s="79"/>
      <c r="S3148" s="80"/>
      <c r="T3148" s="80"/>
    </row>
    <row r="3149" spans="3:20" ht="22.5" customHeight="1" x14ac:dyDescent="0.25">
      <c r="C3149" s="79"/>
      <c r="D3149" s="80"/>
      <c r="E3149" s="80"/>
      <c r="F3149" s="80"/>
      <c r="G3149" s="81"/>
      <c r="H3149" s="80"/>
      <c r="I3149" s="80"/>
      <c r="J3149" s="80"/>
      <c r="K3149" s="81"/>
      <c r="L3149" s="80"/>
      <c r="M3149" s="80"/>
      <c r="N3149" s="80"/>
      <c r="O3149" s="80"/>
      <c r="P3149" s="80"/>
      <c r="Q3149" s="79"/>
      <c r="R3149" s="79"/>
      <c r="S3149" s="80"/>
      <c r="T3149" s="80"/>
    </row>
    <row r="3150" spans="3:20" ht="22.5" customHeight="1" x14ac:dyDescent="0.25">
      <c r="C3150" s="79"/>
      <c r="D3150" s="80"/>
      <c r="E3150" s="80"/>
      <c r="F3150" s="80"/>
      <c r="G3150" s="81"/>
      <c r="H3150" s="80"/>
      <c r="I3150" s="80"/>
      <c r="J3150" s="80"/>
      <c r="K3150" s="81"/>
      <c r="L3150" s="80"/>
      <c r="M3150" s="80"/>
      <c r="N3150" s="80"/>
      <c r="O3150" s="80"/>
      <c r="P3150" s="80"/>
      <c r="Q3150" s="79"/>
      <c r="R3150" s="79"/>
      <c r="S3150" s="80"/>
      <c r="T3150" s="80"/>
    </row>
    <row r="3151" spans="3:20" ht="22.5" customHeight="1" x14ac:dyDescent="0.25">
      <c r="C3151" s="79"/>
      <c r="D3151" s="80"/>
      <c r="E3151" s="80"/>
      <c r="F3151" s="80"/>
      <c r="G3151" s="81"/>
      <c r="H3151" s="80"/>
      <c r="I3151" s="80"/>
      <c r="J3151" s="80"/>
      <c r="K3151" s="81"/>
      <c r="L3151" s="80"/>
      <c r="M3151" s="80"/>
      <c r="N3151" s="80"/>
      <c r="O3151" s="80"/>
      <c r="P3151" s="80"/>
      <c r="Q3151" s="79"/>
      <c r="R3151" s="79"/>
      <c r="S3151" s="80"/>
      <c r="T3151" s="80"/>
    </row>
    <row r="3152" spans="3:20" ht="22.5" customHeight="1" x14ac:dyDescent="0.25">
      <c r="C3152" s="79"/>
      <c r="D3152" s="80"/>
      <c r="E3152" s="80"/>
      <c r="F3152" s="80"/>
      <c r="G3152" s="81"/>
      <c r="H3152" s="80"/>
      <c r="I3152" s="80"/>
      <c r="J3152" s="80"/>
      <c r="K3152" s="81"/>
      <c r="L3152" s="80"/>
      <c r="M3152" s="80"/>
      <c r="N3152" s="80"/>
      <c r="O3152" s="80"/>
      <c r="P3152" s="80"/>
      <c r="Q3152" s="79"/>
      <c r="R3152" s="79"/>
      <c r="S3152" s="80"/>
      <c r="T3152" s="80"/>
    </row>
    <row r="3153" spans="3:20" ht="22.5" customHeight="1" x14ac:dyDescent="0.25">
      <c r="C3153" s="79"/>
      <c r="D3153" s="80"/>
      <c r="E3153" s="80"/>
      <c r="F3153" s="80"/>
      <c r="G3153" s="81"/>
      <c r="H3153" s="80"/>
      <c r="I3153" s="80"/>
      <c r="J3153" s="80"/>
      <c r="K3153" s="81"/>
      <c r="L3153" s="80"/>
      <c r="M3153" s="80"/>
      <c r="N3153" s="80"/>
      <c r="O3153" s="80"/>
      <c r="P3153" s="80"/>
      <c r="Q3153" s="79"/>
      <c r="R3153" s="79"/>
      <c r="S3153" s="80"/>
      <c r="T3153" s="80"/>
    </row>
    <row r="3154" spans="3:20" ht="22.5" customHeight="1" x14ac:dyDescent="0.25">
      <c r="C3154" s="79"/>
      <c r="D3154" s="80"/>
      <c r="E3154" s="80"/>
      <c r="F3154" s="80"/>
      <c r="G3154" s="81"/>
      <c r="H3154" s="80"/>
      <c r="I3154" s="80"/>
      <c r="J3154" s="80"/>
      <c r="K3154" s="81"/>
      <c r="L3154" s="80"/>
      <c r="M3154" s="80"/>
      <c r="N3154" s="80"/>
      <c r="O3154" s="80"/>
      <c r="P3154" s="80"/>
      <c r="Q3154" s="79"/>
      <c r="R3154" s="79"/>
      <c r="S3154" s="80"/>
      <c r="T3154" s="80"/>
    </row>
    <row r="3155" spans="3:20" ht="22.5" customHeight="1" x14ac:dyDescent="0.25">
      <c r="C3155" s="79"/>
      <c r="D3155" s="80"/>
      <c r="E3155" s="80"/>
      <c r="F3155" s="80"/>
      <c r="G3155" s="81"/>
      <c r="H3155" s="80"/>
      <c r="I3155" s="80"/>
      <c r="J3155" s="80"/>
      <c r="K3155" s="81"/>
      <c r="L3155" s="80"/>
      <c r="M3155" s="80"/>
      <c r="N3155" s="80"/>
      <c r="O3155" s="80"/>
      <c r="P3155" s="80"/>
      <c r="Q3155" s="79"/>
      <c r="R3155" s="79"/>
      <c r="S3155" s="80"/>
      <c r="T3155" s="80"/>
    </row>
    <row r="3156" spans="3:20" ht="22.5" customHeight="1" x14ac:dyDescent="0.25">
      <c r="C3156" s="79"/>
      <c r="D3156" s="80"/>
      <c r="E3156" s="80"/>
      <c r="F3156" s="80"/>
      <c r="G3156" s="81"/>
      <c r="H3156" s="80"/>
      <c r="I3156" s="80"/>
      <c r="J3156" s="80"/>
      <c r="K3156" s="81"/>
      <c r="L3156" s="80"/>
      <c r="M3156" s="80"/>
      <c r="N3156" s="80"/>
      <c r="O3156" s="80"/>
      <c r="P3156" s="80"/>
      <c r="Q3156" s="79"/>
      <c r="R3156" s="79"/>
      <c r="S3156" s="80"/>
      <c r="T3156" s="80"/>
    </row>
    <row r="3157" spans="3:20" ht="22.5" customHeight="1" x14ac:dyDescent="0.25">
      <c r="C3157" s="79"/>
      <c r="D3157" s="80"/>
      <c r="E3157" s="80"/>
      <c r="F3157" s="80"/>
      <c r="G3157" s="81"/>
      <c r="H3157" s="80"/>
      <c r="I3157" s="80"/>
      <c r="J3157" s="80"/>
      <c r="K3157" s="81"/>
      <c r="L3157" s="80"/>
      <c r="M3157" s="80"/>
      <c r="N3157" s="80"/>
      <c r="O3157" s="80"/>
      <c r="P3157" s="80"/>
      <c r="Q3157" s="79"/>
      <c r="R3157" s="79"/>
      <c r="S3157" s="80"/>
      <c r="T3157" s="80"/>
    </row>
    <row r="3158" spans="3:20" ht="22.5" customHeight="1" x14ac:dyDescent="0.25">
      <c r="C3158" s="79"/>
      <c r="D3158" s="80"/>
      <c r="E3158" s="80"/>
      <c r="F3158" s="80"/>
      <c r="G3158" s="81"/>
      <c r="H3158" s="80"/>
      <c r="I3158" s="80"/>
      <c r="J3158" s="80"/>
      <c r="K3158" s="81"/>
      <c r="L3158" s="80"/>
      <c r="M3158" s="80"/>
      <c r="N3158" s="80"/>
      <c r="O3158" s="80"/>
      <c r="P3158" s="80"/>
      <c r="Q3158" s="79"/>
      <c r="R3158" s="79"/>
      <c r="S3158" s="80"/>
      <c r="T3158" s="80"/>
    </row>
    <row r="3159" spans="3:20" ht="22.5" customHeight="1" x14ac:dyDescent="0.25">
      <c r="C3159" s="79"/>
      <c r="D3159" s="80"/>
      <c r="E3159" s="80"/>
      <c r="F3159" s="80"/>
      <c r="G3159" s="81"/>
      <c r="H3159" s="80"/>
      <c r="I3159" s="80"/>
      <c r="J3159" s="80"/>
      <c r="K3159" s="81"/>
      <c r="L3159" s="80"/>
      <c r="M3159" s="80"/>
      <c r="N3159" s="80"/>
      <c r="O3159" s="80"/>
      <c r="P3159" s="80"/>
      <c r="Q3159" s="79"/>
      <c r="R3159" s="79"/>
      <c r="S3159" s="80"/>
      <c r="T3159" s="80"/>
    </row>
    <row r="3160" spans="3:20" ht="22.5" customHeight="1" x14ac:dyDescent="0.25">
      <c r="C3160" s="79"/>
      <c r="D3160" s="80"/>
      <c r="E3160" s="80"/>
      <c r="F3160" s="80"/>
      <c r="G3160" s="81"/>
      <c r="H3160" s="80"/>
      <c r="I3160" s="80"/>
      <c r="J3160" s="80"/>
      <c r="K3160" s="81"/>
      <c r="L3160" s="80"/>
      <c r="M3160" s="80"/>
      <c r="N3160" s="80"/>
      <c r="O3160" s="80"/>
      <c r="P3160" s="80"/>
      <c r="Q3160" s="79"/>
      <c r="R3160" s="79"/>
      <c r="S3160" s="80"/>
      <c r="T3160" s="80"/>
    </row>
    <row r="3161" spans="3:20" ht="22.5" customHeight="1" x14ac:dyDescent="0.25">
      <c r="C3161" s="79"/>
      <c r="D3161" s="80"/>
      <c r="E3161" s="80"/>
      <c r="F3161" s="80"/>
      <c r="G3161" s="81"/>
      <c r="H3161" s="80"/>
      <c r="I3161" s="80"/>
      <c r="J3161" s="80"/>
      <c r="K3161" s="81"/>
      <c r="L3161" s="80"/>
      <c r="M3161" s="80"/>
      <c r="N3161" s="80"/>
      <c r="O3161" s="80"/>
      <c r="P3161" s="80"/>
      <c r="Q3161" s="79"/>
      <c r="R3161" s="79"/>
      <c r="S3161" s="80"/>
      <c r="T3161" s="80"/>
    </row>
    <row r="3162" spans="3:20" ht="22.5" customHeight="1" x14ac:dyDescent="0.25">
      <c r="C3162" s="79"/>
      <c r="D3162" s="80"/>
      <c r="E3162" s="80"/>
      <c r="F3162" s="80"/>
      <c r="G3162" s="81"/>
      <c r="H3162" s="80"/>
      <c r="I3162" s="80"/>
      <c r="J3162" s="80"/>
      <c r="K3162" s="81"/>
      <c r="L3162" s="80"/>
      <c r="M3162" s="80"/>
      <c r="N3162" s="80"/>
      <c r="O3162" s="80"/>
      <c r="P3162" s="80"/>
      <c r="Q3162" s="79"/>
      <c r="R3162" s="79"/>
      <c r="S3162" s="80"/>
      <c r="T3162" s="80"/>
    </row>
    <row r="3163" spans="3:20" ht="22.5" customHeight="1" x14ac:dyDescent="0.25">
      <c r="C3163" s="79"/>
      <c r="D3163" s="80"/>
      <c r="E3163" s="80"/>
      <c r="F3163" s="80"/>
      <c r="G3163" s="81"/>
      <c r="H3163" s="80"/>
      <c r="I3163" s="80"/>
      <c r="J3163" s="80"/>
      <c r="K3163" s="81"/>
      <c r="L3163" s="80"/>
      <c r="M3163" s="80"/>
      <c r="N3163" s="80"/>
      <c r="O3163" s="80"/>
      <c r="P3163" s="80"/>
      <c r="Q3163" s="79"/>
      <c r="R3163" s="79"/>
      <c r="S3163" s="80"/>
      <c r="T3163" s="80"/>
    </row>
    <row r="3164" spans="3:20" ht="22.5" customHeight="1" x14ac:dyDescent="0.25">
      <c r="C3164" s="79"/>
      <c r="D3164" s="80"/>
      <c r="E3164" s="80"/>
      <c r="F3164" s="80"/>
      <c r="G3164" s="81"/>
      <c r="H3164" s="80"/>
      <c r="I3164" s="80"/>
      <c r="J3164" s="80"/>
      <c r="K3164" s="81"/>
      <c r="L3164" s="80"/>
      <c r="M3164" s="80"/>
      <c r="N3164" s="80"/>
      <c r="O3164" s="80"/>
      <c r="P3164" s="80"/>
      <c r="Q3164" s="79"/>
      <c r="R3164" s="79"/>
      <c r="S3164" s="80"/>
      <c r="T3164" s="80"/>
    </row>
    <row r="3165" spans="3:20" ht="22.5" customHeight="1" x14ac:dyDescent="0.25">
      <c r="C3165" s="79"/>
      <c r="D3165" s="80"/>
      <c r="E3165" s="80"/>
      <c r="F3165" s="80"/>
      <c r="G3165" s="81"/>
      <c r="H3165" s="80"/>
      <c r="I3165" s="80"/>
      <c r="J3165" s="80"/>
      <c r="K3165" s="81"/>
      <c r="L3165" s="80"/>
      <c r="M3165" s="80"/>
      <c r="N3165" s="80"/>
      <c r="O3165" s="80"/>
      <c r="P3165" s="80"/>
      <c r="Q3165" s="79"/>
      <c r="R3165" s="79"/>
      <c r="S3165" s="80"/>
      <c r="T3165" s="80"/>
    </row>
    <row r="3166" spans="3:20" ht="22.5" customHeight="1" x14ac:dyDescent="0.25">
      <c r="C3166" s="79"/>
      <c r="D3166" s="80"/>
      <c r="E3166" s="80"/>
      <c r="F3166" s="80"/>
      <c r="G3166" s="81"/>
      <c r="H3166" s="80"/>
      <c r="I3166" s="80"/>
      <c r="J3166" s="80"/>
      <c r="K3166" s="81"/>
      <c r="L3166" s="80"/>
      <c r="M3166" s="80"/>
      <c r="N3166" s="80"/>
      <c r="O3166" s="80"/>
      <c r="P3166" s="80"/>
      <c r="Q3166" s="79"/>
      <c r="R3166" s="79"/>
      <c r="S3166" s="80"/>
      <c r="T3166" s="80"/>
    </row>
    <row r="3167" spans="3:20" ht="22.5" customHeight="1" x14ac:dyDescent="0.25">
      <c r="C3167" s="79"/>
      <c r="D3167" s="80"/>
      <c r="E3167" s="80"/>
      <c r="F3167" s="80"/>
      <c r="G3167" s="81"/>
      <c r="H3167" s="80"/>
      <c r="I3167" s="80"/>
      <c r="J3167" s="80"/>
      <c r="K3167" s="81"/>
      <c r="L3167" s="80"/>
      <c r="M3167" s="80"/>
      <c r="N3167" s="80"/>
      <c r="O3167" s="80"/>
      <c r="P3167" s="80"/>
      <c r="Q3167" s="79"/>
      <c r="R3167" s="79"/>
      <c r="S3167" s="80"/>
      <c r="T3167" s="80"/>
    </row>
    <row r="3168" spans="3:20" ht="22.5" customHeight="1" x14ac:dyDescent="0.25">
      <c r="C3168" s="79"/>
      <c r="D3168" s="80"/>
      <c r="E3168" s="80"/>
      <c r="F3168" s="80"/>
      <c r="G3168" s="81"/>
      <c r="H3168" s="80"/>
      <c r="I3168" s="80"/>
      <c r="J3168" s="80"/>
      <c r="K3168" s="81"/>
      <c r="L3168" s="80"/>
      <c r="M3168" s="80"/>
      <c r="N3168" s="80"/>
      <c r="O3168" s="80"/>
      <c r="P3168" s="80"/>
      <c r="Q3168" s="79"/>
      <c r="R3168" s="79"/>
      <c r="S3168" s="80"/>
      <c r="T3168" s="80"/>
    </row>
    <row r="3169" spans="3:20" ht="22.5" customHeight="1" x14ac:dyDescent="0.25">
      <c r="C3169" s="79"/>
      <c r="D3169" s="80"/>
      <c r="E3169" s="80"/>
      <c r="F3169" s="80"/>
      <c r="G3169" s="81"/>
      <c r="H3169" s="80"/>
      <c r="I3169" s="80"/>
      <c r="J3169" s="80"/>
      <c r="K3169" s="81"/>
      <c r="L3169" s="80"/>
      <c r="M3169" s="80"/>
      <c r="N3169" s="80"/>
      <c r="O3169" s="80"/>
      <c r="P3169" s="80"/>
      <c r="Q3169" s="79"/>
      <c r="R3169" s="79"/>
      <c r="S3169" s="80"/>
      <c r="T3169" s="80"/>
    </row>
    <row r="3170" spans="3:20" ht="22.5" customHeight="1" x14ac:dyDescent="0.25">
      <c r="C3170" s="79"/>
      <c r="D3170" s="80"/>
      <c r="E3170" s="80"/>
      <c r="F3170" s="80"/>
      <c r="G3170" s="81"/>
      <c r="H3170" s="80"/>
      <c r="I3170" s="80"/>
      <c r="J3170" s="80"/>
      <c r="K3170" s="81"/>
      <c r="L3170" s="80"/>
      <c r="M3170" s="80"/>
      <c r="N3170" s="80"/>
      <c r="O3170" s="80"/>
      <c r="P3170" s="80"/>
      <c r="Q3170" s="79"/>
      <c r="R3170" s="79"/>
      <c r="S3170" s="80"/>
      <c r="T3170" s="80"/>
    </row>
    <row r="3171" spans="3:20" ht="22.5" customHeight="1" x14ac:dyDescent="0.25">
      <c r="C3171" s="79"/>
      <c r="D3171" s="80"/>
      <c r="E3171" s="80"/>
      <c r="F3171" s="80"/>
      <c r="G3171" s="81"/>
      <c r="H3171" s="80"/>
      <c r="I3171" s="80"/>
      <c r="J3171" s="80"/>
      <c r="K3171" s="81"/>
      <c r="L3171" s="80"/>
      <c r="M3171" s="80"/>
      <c r="N3171" s="80"/>
      <c r="O3171" s="80"/>
      <c r="P3171" s="80"/>
      <c r="Q3171" s="79"/>
      <c r="R3171" s="79"/>
      <c r="S3171" s="80"/>
      <c r="T3171" s="80"/>
    </row>
    <row r="3172" spans="3:20" ht="22.5" customHeight="1" x14ac:dyDescent="0.25">
      <c r="C3172" s="79"/>
      <c r="D3172" s="80"/>
      <c r="E3172" s="80"/>
      <c r="F3172" s="80"/>
      <c r="G3172" s="81"/>
      <c r="H3172" s="80"/>
      <c r="I3172" s="80"/>
      <c r="J3172" s="80"/>
      <c r="K3172" s="81"/>
      <c r="L3172" s="80"/>
      <c r="M3172" s="80"/>
      <c r="N3172" s="80"/>
      <c r="O3172" s="80"/>
      <c r="P3172" s="80"/>
      <c r="Q3172" s="79"/>
      <c r="R3172" s="79"/>
      <c r="S3172" s="80"/>
      <c r="T3172" s="80"/>
    </row>
    <row r="3173" spans="3:20" ht="22.5" customHeight="1" x14ac:dyDescent="0.25">
      <c r="C3173" s="79"/>
      <c r="D3173" s="80"/>
      <c r="E3173" s="80"/>
      <c r="F3173" s="80"/>
      <c r="G3173" s="81"/>
      <c r="H3173" s="80"/>
      <c r="I3173" s="80"/>
      <c r="J3173" s="80"/>
      <c r="K3173" s="81"/>
      <c r="L3173" s="80"/>
      <c r="M3173" s="80"/>
      <c r="N3173" s="80"/>
      <c r="O3173" s="80"/>
      <c r="P3173" s="80"/>
      <c r="Q3173" s="79"/>
      <c r="R3173" s="79"/>
      <c r="S3173" s="80"/>
      <c r="T3173" s="80"/>
    </row>
    <row r="3174" spans="3:20" ht="22.5" customHeight="1" x14ac:dyDescent="0.25">
      <c r="C3174" s="79"/>
      <c r="D3174" s="80"/>
      <c r="E3174" s="80"/>
      <c r="F3174" s="80"/>
      <c r="G3174" s="81"/>
      <c r="H3174" s="80"/>
      <c r="I3174" s="80"/>
      <c r="J3174" s="80"/>
      <c r="K3174" s="81"/>
      <c r="L3174" s="80"/>
      <c r="M3174" s="80"/>
      <c r="N3174" s="80"/>
      <c r="O3174" s="80"/>
      <c r="P3174" s="80"/>
      <c r="Q3174" s="79"/>
      <c r="R3174" s="79"/>
      <c r="S3174" s="80"/>
      <c r="T3174" s="80"/>
    </row>
    <row r="3175" spans="3:20" ht="22.5" customHeight="1" x14ac:dyDescent="0.25">
      <c r="C3175" s="79"/>
      <c r="D3175" s="80"/>
      <c r="E3175" s="80"/>
      <c r="F3175" s="80"/>
      <c r="G3175" s="81"/>
      <c r="H3175" s="80"/>
      <c r="I3175" s="80"/>
      <c r="J3175" s="80"/>
      <c r="K3175" s="81"/>
      <c r="L3175" s="80"/>
      <c r="M3175" s="80"/>
      <c r="N3175" s="80"/>
      <c r="O3175" s="80"/>
      <c r="P3175" s="80"/>
      <c r="Q3175" s="79"/>
      <c r="R3175" s="79"/>
      <c r="S3175" s="80"/>
      <c r="T3175" s="80"/>
    </row>
    <row r="3176" spans="3:20" ht="22.5" customHeight="1" x14ac:dyDescent="0.25">
      <c r="C3176" s="79"/>
      <c r="D3176" s="80"/>
      <c r="E3176" s="80"/>
      <c r="F3176" s="80"/>
      <c r="G3176" s="81"/>
      <c r="H3176" s="80"/>
      <c r="I3176" s="80"/>
      <c r="J3176" s="80"/>
      <c r="K3176" s="81"/>
      <c r="L3176" s="80"/>
      <c r="M3176" s="80"/>
      <c r="N3176" s="80"/>
      <c r="O3176" s="80"/>
      <c r="P3176" s="80"/>
      <c r="Q3176" s="79"/>
      <c r="R3176" s="79"/>
      <c r="S3176" s="80"/>
      <c r="T3176" s="80"/>
    </row>
    <row r="3177" spans="3:20" ht="22.5" customHeight="1" x14ac:dyDescent="0.25">
      <c r="C3177" s="79"/>
      <c r="D3177" s="80"/>
      <c r="E3177" s="80"/>
      <c r="F3177" s="80"/>
      <c r="G3177" s="81"/>
      <c r="H3177" s="80"/>
      <c r="I3177" s="80"/>
      <c r="J3177" s="80"/>
      <c r="K3177" s="81"/>
      <c r="L3177" s="80"/>
      <c r="M3177" s="80"/>
      <c r="N3177" s="80"/>
      <c r="O3177" s="80"/>
      <c r="P3177" s="80"/>
      <c r="Q3177" s="79"/>
      <c r="R3177" s="79"/>
      <c r="S3177" s="80"/>
      <c r="T3177" s="80"/>
    </row>
    <row r="3178" spans="3:20" ht="22.5" customHeight="1" x14ac:dyDescent="0.25">
      <c r="C3178" s="79"/>
      <c r="D3178" s="80"/>
      <c r="E3178" s="80"/>
      <c r="F3178" s="80"/>
      <c r="G3178" s="81"/>
      <c r="H3178" s="80"/>
      <c r="I3178" s="80"/>
      <c r="J3178" s="80"/>
      <c r="K3178" s="81"/>
      <c r="L3178" s="80"/>
      <c r="M3178" s="80"/>
      <c r="N3178" s="80"/>
      <c r="O3178" s="80"/>
      <c r="P3178" s="80"/>
      <c r="Q3178" s="79"/>
      <c r="R3178" s="79"/>
      <c r="S3178" s="80"/>
      <c r="T3178" s="80"/>
    </row>
    <row r="3179" spans="3:20" ht="22.5" customHeight="1" x14ac:dyDescent="0.25">
      <c r="C3179" s="79"/>
      <c r="D3179" s="80"/>
      <c r="E3179" s="80"/>
      <c r="F3179" s="80"/>
      <c r="G3179" s="81"/>
      <c r="H3179" s="80"/>
      <c r="I3179" s="80"/>
      <c r="J3179" s="80"/>
      <c r="K3179" s="81"/>
      <c r="L3179" s="80"/>
      <c r="M3179" s="80"/>
      <c r="N3179" s="80"/>
      <c r="O3179" s="80"/>
      <c r="P3179" s="80"/>
      <c r="Q3179" s="79"/>
      <c r="R3179" s="79"/>
      <c r="S3179" s="80"/>
      <c r="T3179" s="80"/>
    </row>
    <row r="3180" spans="3:20" ht="22.5" customHeight="1" x14ac:dyDescent="0.25">
      <c r="C3180" s="79"/>
      <c r="D3180" s="80"/>
      <c r="E3180" s="80"/>
      <c r="F3180" s="80"/>
      <c r="G3180" s="81"/>
      <c r="H3180" s="80"/>
      <c r="I3180" s="80"/>
      <c r="J3180" s="80"/>
      <c r="K3180" s="81"/>
      <c r="L3180" s="80"/>
      <c r="M3180" s="80"/>
      <c r="N3180" s="80"/>
      <c r="O3180" s="80"/>
      <c r="P3180" s="80"/>
      <c r="Q3180" s="79"/>
      <c r="R3180" s="79"/>
      <c r="S3180" s="80"/>
      <c r="T3180" s="80"/>
    </row>
    <row r="3181" spans="3:20" ht="22.5" customHeight="1" x14ac:dyDescent="0.25">
      <c r="C3181" s="79"/>
      <c r="D3181" s="80"/>
      <c r="E3181" s="80"/>
      <c r="F3181" s="80"/>
      <c r="G3181" s="81"/>
      <c r="H3181" s="80"/>
      <c r="I3181" s="80"/>
      <c r="J3181" s="80"/>
      <c r="K3181" s="81"/>
      <c r="L3181" s="80"/>
      <c r="M3181" s="80"/>
      <c r="N3181" s="80"/>
      <c r="O3181" s="80"/>
      <c r="P3181" s="80"/>
      <c r="Q3181" s="79"/>
      <c r="R3181" s="79"/>
      <c r="S3181" s="80"/>
      <c r="T3181" s="80"/>
    </row>
    <row r="3182" spans="3:20" ht="22.5" customHeight="1" x14ac:dyDescent="0.25">
      <c r="C3182" s="79"/>
      <c r="D3182" s="80"/>
      <c r="E3182" s="80"/>
      <c r="F3182" s="80"/>
      <c r="G3182" s="81"/>
      <c r="H3182" s="80"/>
      <c r="I3182" s="80"/>
      <c r="J3182" s="80"/>
      <c r="K3182" s="81"/>
      <c r="L3182" s="80"/>
      <c r="M3182" s="80"/>
      <c r="N3182" s="80"/>
      <c r="O3182" s="80"/>
      <c r="P3182" s="80"/>
      <c r="Q3182" s="79"/>
      <c r="R3182" s="79"/>
      <c r="S3182" s="80"/>
      <c r="T3182" s="80"/>
    </row>
    <row r="3183" spans="3:20" ht="22.5" customHeight="1" x14ac:dyDescent="0.25">
      <c r="C3183" s="79"/>
      <c r="D3183" s="80"/>
      <c r="E3183" s="80"/>
      <c r="F3183" s="80"/>
      <c r="G3183" s="81"/>
      <c r="H3183" s="80"/>
      <c r="I3183" s="80"/>
      <c r="J3183" s="80"/>
      <c r="K3183" s="81"/>
      <c r="L3183" s="80"/>
      <c r="M3183" s="80"/>
      <c r="N3183" s="80"/>
      <c r="O3183" s="80"/>
      <c r="P3183" s="80"/>
      <c r="Q3183" s="79"/>
      <c r="R3183" s="79"/>
      <c r="S3183" s="80"/>
      <c r="T3183" s="80"/>
    </row>
    <row r="3184" spans="3:20" ht="22.5" customHeight="1" x14ac:dyDescent="0.25">
      <c r="C3184" s="79"/>
      <c r="D3184" s="80"/>
      <c r="E3184" s="80"/>
      <c r="F3184" s="80"/>
      <c r="G3184" s="81"/>
      <c r="H3184" s="80"/>
      <c r="I3184" s="80"/>
      <c r="J3184" s="80"/>
      <c r="K3184" s="81"/>
      <c r="L3184" s="80"/>
      <c r="M3184" s="80"/>
      <c r="N3184" s="80"/>
      <c r="O3184" s="80"/>
      <c r="P3184" s="80"/>
      <c r="Q3184" s="79"/>
      <c r="R3184" s="79"/>
      <c r="S3184" s="80"/>
      <c r="T3184" s="80"/>
    </row>
    <row r="3185" spans="3:20" ht="22.5" customHeight="1" x14ac:dyDescent="0.25">
      <c r="C3185" s="79"/>
      <c r="D3185" s="80"/>
      <c r="E3185" s="80"/>
      <c r="F3185" s="80"/>
      <c r="G3185" s="81"/>
      <c r="H3185" s="80"/>
      <c r="I3185" s="80"/>
      <c r="J3185" s="80"/>
      <c r="K3185" s="81"/>
      <c r="L3185" s="80"/>
      <c r="M3185" s="80"/>
      <c r="N3185" s="80"/>
      <c r="O3185" s="80"/>
      <c r="P3185" s="80"/>
      <c r="Q3185" s="79"/>
      <c r="R3185" s="79"/>
      <c r="S3185" s="80"/>
      <c r="T3185" s="80"/>
    </row>
    <row r="3186" spans="3:20" ht="22.5" customHeight="1" x14ac:dyDescent="0.25">
      <c r="C3186" s="79"/>
      <c r="D3186" s="80"/>
      <c r="E3186" s="80"/>
      <c r="F3186" s="80"/>
      <c r="G3186" s="81"/>
      <c r="H3186" s="80"/>
      <c r="I3186" s="80"/>
      <c r="J3186" s="80"/>
      <c r="K3186" s="81"/>
      <c r="L3186" s="80"/>
      <c r="M3186" s="80"/>
      <c r="N3186" s="80"/>
      <c r="O3186" s="80"/>
      <c r="P3186" s="80"/>
      <c r="Q3186" s="79"/>
      <c r="R3186" s="79"/>
      <c r="S3186" s="80"/>
      <c r="T3186" s="80"/>
    </row>
    <row r="3187" spans="3:20" ht="22.5" customHeight="1" x14ac:dyDescent="0.25">
      <c r="C3187" s="79"/>
      <c r="D3187" s="80"/>
      <c r="E3187" s="80"/>
      <c r="F3187" s="80"/>
      <c r="G3187" s="81"/>
      <c r="H3187" s="80"/>
      <c r="I3187" s="80"/>
      <c r="J3187" s="80"/>
      <c r="K3187" s="81"/>
      <c r="L3187" s="80"/>
      <c r="M3187" s="80"/>
      <c r="N3187" s="80"/>
      <c r="O3187" s="80"/>
      <c r="P3187" s="80"/>
      <c r="Q3187" s="79"/>
      <c r="R3187" s="79"/>
      <c r="S3187" s="80"/>
      <c r="T3187" s="80"/>
    </row>
    <row r="3188" spans="3:20" ht="22.5" customHeight="1" x14ac:dyDescent="0.25">
      <c r="C3188" s="79"/>
      <c r="D3188" s="80"/>
      <c r="E3188" s="80"/>
      <c r="F3188" s="80"/>
      <c r="G3188" s="81"/>
      <c r="H3188" s="80"/>
      <c r="I3188" s="80"/>
      <c r="J3188" s="80"/>
      <c r="K3188" s="81"/>
      <c r="L3188" s="80"/>
      <c r="M3188" s="80"/>
      <c r="N3188" s="80"/>
      <c r="O3188" s="80"/>
      <c r="P3188" s="80"/>
      <c r="Q3188" s="79"/>
      <c r="R3188" s="79"/>
      <c r="S3188" s="80"/>
      <c r="T3188" s="80"/>
    </row>
    <row r="3189" spans="3:20" ht="22.5" customHeight="1" x14ac:dyDescent="0.25">
      <c r="C3189" s="79"/>
      <c r="D3189" s="80"/>
      <c r="E3189" s="80"/>
      <c r="F3189" s="80"/>
      <c r="G3189" s="81"/>
      <c r="H3189" s="80"/>
      <c r="I3189" s="80"/>
      <c r="J3189" s="80"/>
      <c r="K3189" s="81"/>
      <c r="L3189" s="80"/>
      <c r="M3189" s="80"/>
      <c r="N3189" s="80"/>
      <c r="O3189" s="80"/>
      <c r="P3189" s="80"/>
      <c r="Q3189" s="79"/>
      <c r="R3189" s="79"/>
      <c r="S3189" s="80"/>
      <c r="T3189" s="80"/>
    </row>
    <row r="3190" spans="3:20" ht="22.5" customHeight="1" x14ac:dyDescent="0.25">
      <c r="C3190" s="79"/>
      <c r="D3190" s="80"/>
      <c r="E3190" s="80"/>
      <c r="F3190" s="80"/>
      <c r="G3190" s="81"/>
      <c r="H3190" s="80"/>
      <c r="I3190" s="80"/>
      <c r="J3190" s="80"/>
      <c r="K3190" s="81"/>
      <c r="L3190" s="80"/>
      <c r="M3190" s="80"/>
      <c r="N3190" s="80"/>
      <c r="O3190" s="80"/>
      <c r="P3190" s="80"/>
      <c r="Q3190" s="79"/>
      <c r="R3190" s="79"/>
      <c r="S3190" s="80"/>
      <c r="T3190" s="80"/>
    </row>
    <row r="3191" spans="3:20" ht="22.5" customHeight="1" x14ac:dyDescent="0.25">
      <c r="C3191" s="79"/>
      <c r="D3191" s="80"/>
      <c r="E3191" s="80"/>
      <c r="F3191" s="80"/>
      <c r="G3191" s="81"/>
      <c r="H3191" s="80"/>
      <c r="I3191" s="80"/>
      <c r="J3191" s="80"/>
      <c r="K3191" s="81"/>
      <c r="L3191" s="80"/>
      <c r="M3191" s="80"/>
      <c r="N3191" s="80"/>
      <c r="O3191" s="80"/>
      <c r="P3191" s="80"/>
      <c r="Q3191" s="79"/>
      <c r="R3191" s="79"/>
      <c r="S3191" s="80"/>
      <c r="T3191" s="80"/>
    </row>
    <row r="3192" spans="3:20" ht="22.5" customHeight="1" x14ac:dyDescent="0.25">
      <c r="C3192" s="79"/>
      <c r="D3192" s="80"/>
      <c r="E3192" s="80"/>
      <c r="F3192" s="80"/>
      <c r="G3192" s="81"/>
      <c r="H3192" s="80"/>
      <c r="I3192" s="80"/>
      <c r="J3192" s="80"/>
      <c r="K3192" s="81"/>
      <c r="L3192" s="80"/>
      <c r="M3192" s="80"/>
      <c r="N3192" s="80"/>
      <c r="O3192" s="80"/>
      <c r="P3192" s="80"/>
      <c r="Q3192" s="79"/>
      <c r="R3192" s="79"/>
      <c r="S3192" s="80"/>
      <c r="T3192" s="80"/>
    </row>
    <row r="3193" spans="3:20" ht="22.5" customHeight="1" x14ac:dyDescent="0.25">
      <c r="C3193" s="79"/>
      <c r="D3193" s="80"/>
      <c r="E3193" s="80"/>
      <c r="F3193" s="80"/>
      <c r="G3193" s="81"/>
      <c r="H3193" s="80"/>
      <c r="I3193" s="80"/>
      <c r="J3193" s="80"/>
      <c r="K3193" s="81"/>
      <c r="L3193" s="80"/>
      <c r="M3193" s="80"/>
      <c r="N3193" s="80"/>
      <c r="O3193" s="80"/>
      <c r="P3193" s="80"/>
      <c r="Q3193" s="79"/>
      <c r="R3193" s="79"/>
      <c r="S3193" s="80"/>
      <c r="T3193" s="80"/>
    </row>
    <row r="3194" spans="3:20" ht="22.5" customHeight="1" x14ac:dyDescent="0.25">
      <c r="C3194" s="79"/>
      <c r="D3194" s="80"/>
      <c r="E3194" s="80"/>
      <c r="F3194" s="80"/>
      <c r="G3194" s="81"/>
      <c r="H3194" s="80"/>
      <c r="I3194" s="80"/>
      <c r="J3194" s="80"/>
      <c r="K3194" s="81"/>
      <c r="L3194" s="80"/>
      <c r="M3194" s="80"/>
      <c r="N3194" s="80"/>
      <c r="O3194" s="80"/>
      <c r="P3194" s="80"/>
      <c r="Q3194" s="79"/>
      <c r="R3194" s="79"/>
      <c r="S3194" s="80"/>
      <c r="T3194" s="80"/>
    </row>
    <row r="3195" spans="3:20" ht="22.5" customHeight="1" x14ac:dyDescent="0.25">
      <c r="C3195" s="79"/>
      <c r="D3195" s="80"/>
      <c r="E3195" s="80"/>
      <c r="F3195" s="80"/>
      <c r="G3195" s="81"/>
      <c r="H3195" s="80"/>
      <c r="I3195" s="80"/>
      <c r="J3195" s="80"/>
      <c r="K3195" s="81"/>
      <c r="L3195" s="80"/>
      <c r="M3195" s="80"/>
      <c r="N3195" s="80"/>
      <c r="O3195" s="80"/>
      <c r="P3195" s="80"/>
      <c r="Q3195" s="79"/>
      <c r="R3195" s="79"/>
      <c r="S3195" s="80"/>
      <c r="T3195" s="80"/>
    </row>
    <row r="3196" spans="3:20" ht="22.5" customHeight="1" x14ac:dyDescent="0.25">
      <c r="C3196" s="79"/>
      <c r="D3196" s="80"/>
      <c r="E3196" s="80"/>
      <c r="F3196" s="80"/>
      <c r="G3196" s="81"/>
      <c r="H3196" s="80"/>
      <c r="I3196" s="80"/>
      <c r="J3196" s="80"/>
      <c r="K3196" s="81"/>
      <c r="L3196" s="80"/>
      <c r="M3196" s="80"/>
      <c r="N3196" s="80"/>
      <c r="O3196" s="80"/>
      <c r="P3196" s="80"/>
      <c r="Q3196" s="79"/>
      <c r="R3196" s="79"/>
      <c r="S3196" s="80"/>
      <c r="T3196" s="80"/>
    </row>
    <row r="3197" spans="3:20" ht="22.5" customHeight="1" x14ac:dyDescent="0.25">
      <c r="C3197" s="79"/>
      <c r="D3197" s="80"/>
      <c r="E3197" s="80"/>
      <c r="F3197" s="80"/>
      <c r="G3197" s="81"/>
      <c r="H3197" s="80"/>
      <c r="I3197" s="80"/>
      <c r="J3197" s="80"/>
      <c r="K3197" s="81"/>
      <c r="L3197" s="80"/>
      <c r="M3197" s="80"/>
      <c r="N3197" s="80"/>
      <c r="O3197" s="80"/>
      <c r="P3197" s="80"/>
      <c r="Q3197" s="79"/>
      <c r="R3197" s="79"/>
      <c r="S3197" s="80"/>
      <c r="T3197" s="80"/>
    </row>
    <row r="3198" spans="3:20" ht="22.5" customHeight="1" x14ac:dyDescent="0.25">
      <c r="C3198" s="79"/>
      <c r="D3198" s="80"/>
      <c r="E3198" s="80"/>
      <c r="F3198" s="80"/>
      <c r="G3198" s="81"/>
      <c r="H3198" s="80"/>
      <c r="I3198" s="80"/>
      <c r="J3198" s="80"/>
      <c r="K3198" s="81"/>
      <c r="L3198" s="80"/>
      <c r="M3198" s="80"/>
      <c r="N3198" s="80"/>
      <c r="O3198" s="80"/>
      <c r="P3198" s="80"/>
      <c r="Q3198" s="79"/>
      <c r="R3198" s="79"/>
      <c r="S3198" s="80"/>
      <c r="T3198" s="80"/>
    </row>
    <row r="3199" spans="3:20" ht="22.5" customHeight="1" x14ac:dyDescent="0.25">
      <c r="C3199" s="79"/>
      <c r="D3199" s="80"/>
      <c r="E3199" s="80"/>
      <c r="F3199" s="80"/>
      <c r="G3199" s="81"/>
      <c r="H3199" s="80"/>
      <c r="I3199" s="80"/>
      <c r="J3199" s="80"/>
      <c r="K3199" s="81"/>
      <c r="L3199" s="80"/>
      <c r="M3199" s="80"/>
      <c r="N3199" s="80"/>
      <c r="O3199" s="80"/>
      <c r="P3199" s="80"/>
      <c r="Q3199" s="79"/>
      <c r="R3199" s="79"/>
      <c r="S3199" s="80"/>
      <c r="T3199" s="80"/>
    </row>
    <row r="3200" spans="3:20" ht="22.5" customHeight="1" x14ac:dyDescent="0.25">
      <c r="C3200" s="79"/>
      <c r="D3200" s="80"/>
      <c r="E3200" s="80"/>
      <c r="F3200" s="80"/>
      <c r="G3200" s="81"/>
      <c r="H3200" s="80"/>
      <c r="I3200" s="80"/>
      <c r="J3200" s="80"/>
      <c r="K3200" s="81"/>
      <c r="L3200" s="80"/>
      <c r="M3200" s="80"/>
      <c r="N3200" s="80"/>
      <c r="O3200" s="80"/>
      <c r="P3200" s="80"/>
      <c r="Q3200" s="79"/>
      <c r="R3200" s="79"/>
      <c r="S3200" s="80"/>
      <c r="T3200" s="80"/>
    </row>
    <row r="3201" spans="3:20" ht="22.5" customHeight="1" x14ac:dyDescent="0.25">
      <c r="C3201" s="79"/>
      <c r="D3201" s="80"/>
      <c r="E3201" s="80"/>
      <c r="F3201" s="80"/>
      <c r="G3201" s="81"/>
      <c r="H3201" s="80"/>
      <c r="I3201" s="80"/>
      <c r="J3201" s="80"/>
      <c r="K3201" s="81"/>
      <c r="L3201" s="80"/>
      <c r="M3201" s="80"/>
      <c r="N3201" s="80"/>
      <c r="O3201" s="80"/>
      <c r="P3201" s="80"/>
      <c r="Q3201" s="79"/>
      <c r="R3201" s="79"/>
      <c r="S3201" s="80"/>
      <c r="T3201" s="80"/>
    </row>
    <row r="3202" spans="3:20" ht="22.5" customHeight="1" x14ac:dyDescent="0.25">
      <c r="C3202" s="79"/>
      <c r="D3202" s="80"/>
      <c r="E3202" s="80"/>
      <c r="F3202" s="80"/>
      <c r="G3202" s="81"/>
      <c r="H3202" s="80"/>
      <c r="I3202" s="80"/>
      <c r="J3202" s="80"/>
      <c r="K3202" s="81"/>
      <c r="L3202" s="80"/>
      <c r="M3202" s="80"/>
      <c r="N3202" s="80"/>
      <c r="O3202" s="80"/>
      <c r="P3202" s="80"/>
      <c r="Q3202" s="79"/>
      <c r="R3202" s="79"/>
      <c r="S3202" s="80"/>
      <c r="T3202" s="80"/>
    </row>
    <row r="3203" spans="3:20" ht="22.5" customHeight="1" x14ac:dyDescent="0.25">
      <c r="C3203" s="79"/>
      <c r="D3203" s="80"/>
      <c r="E3203" s="80"/>
      <c r="F3203" s="80"/>
      <c r="G3203" s="81"/>
      <c r="H3203" s="80"/>
      <c r="I3203" s="80"/>
      <c r="J3203" s="80"/>
      <c r="K3203" s="81"/>
      <c r="L3203" s="80"/>
      <c r="M3203" s="80"/>
      <c r="N3203" s="80"/>
      <c r="O3203" s="80"/>
      <c r="P3203" s="80"/>
      <c r="Q3203" s="79"/>
      <c r="R3203" s="79"/>
      <c r="S3203" s="80"/>
      <c r="T3203" s="80"/>
    </row>
    <row r="3204" spans="3:20" ht="22.5" customHeight="1" x14ac:dyDescent="0.25">
      <c r="C3204" s="79"/>
      <c r="D3204" s="80"/>
      <c r="E3204" s="80"/>
      <c r="F3204" s="80"/>
      <c r="G3204" s="81"/>
      <c r="H3204" s="80"/>
      <c r="I3204" s="80"/>
      <c r="J3204" s="80"/>
      <c r="K3204" s="81"/>
      <c r="L3204" s="80"/>
      <c r="M3204" s="80"/>
      <c r="N3204" s="80"/>
      <c r="O3204" s="80"/>
      <c r="P3204" s="80"/>
      <c r="Q3204" s="79"/>
      <c r="R3204" s="79"/>
      <c r="S3204" s="80"/>
      <c r="T3204" s="80"/>
    </row>
    <row r="3205" spans="3:20" ht="22.5" customHeight="1" x14ac:dyDescent="0.25">
      <c r="C3205" s="79"/>
      <c r="D3205" s="80"/>
      <c r="E3205" s="80"/>
      <c r="F3205" s="80"/>
      <c r="G3205" s="81"/>
      <c r="H3205" s="80"/>
      <c r="I3205" s="80"/>
      <c r="J3205" s="80"/>
      <c r="K3205" s="81"/>
      <c r="L3205" s="80"/>
      <c r="M3205" s="80"/>
      <c r="N3205" s="80"/>
      <c r="O3205" s="80"/>
      <c r="P3205" s="80"/>
      <c r="Q3205" s="79"/>
      <c r="R3205" s="79"/>
      <c r="S3205" s="80"/>
      <c r="T3205" s="80"/>
    </row>
    <row r="3206" spans="3:20" ht="22.5" customHeight="1" x14ac:dyDescent="0.25">
      <c r="C3206" s="79"/>
      <c r="D3206" s="80"/>
      <c r="E3206" s="80"/>
      <c r="F3206" s="80"/>
      <c r="G3206" s="81"/>
      <c r="H3206" s="80"/>
      <c r="I3206" s="80"/>
      <c r="J3206" s="80"/>
      <c r="K3206" s="81"/>
      <c r="L3206" s="80"/>
      <c r="M3206" s="80"/>
      <c r="N3206" s="80"/>
      <c r="O3206" s="80"/>
      <c r="P3206" s="80"/>
      <c r="Q3206" s="79"/>
      <c r="R3206" s="79"/>
      <c r="S3206" s="80"/>
      <c r="T3206" s="80"/>
    </row>
    <row r="3207" spans="3:20" ht="22.5" customHeight="1" x14ac:dyDescent="0.25">
      <c r="C3207" s="79"/>
      <c r="D3207" s="80"/>
      <c r="E3207" s="80"/>
      <c r="F3207" s="80"/>
      <c r="G3207" s="81"/>
      <c r="H3207" s="80"/>
      <c r="I3207" s="80"/>
      <c r="J3207" s="80"/>
      <c r="K3207" s="81"/>
      <c r="L3207" s="80"/>
      <c r="M3207" s="80"/>
      <c r="N3207" s="80"/>
      <c r="O3207" s="80"/>
      <c r="P3207" s="80"/>
      <c r="Q3207" s="79"/>
      <c r="R3207" s="79"/>
      <c r="S3207" s="80"/>
      <c r="T3207" s="80"/>
    </row>
    <row r="3208" spans="3:20" ht="22.5" customHeight="1" x14ac:dyDescent="0.25">
      <c r="C3208" s="79"/>
      <c r="D3208" s="80"/>
      <c r="E3208" s="80"/>
      <c r="F3208" s="80"/>
      <c r="G3208" s="81"/>
      <c r="H3208" s="80"/>
      <c r="I3208" s="80"/>
      <c r="J3208" s="80"/>
      <c r="K3208" s="81"/>
      <c r="L3208" s="80"/>
      <c r="M3208" s="80"/>
      <c r="N3208" s="80"/>
      <c r="O3208" s="80"/>
      <c r="P3208" s="80"/>
      <c r="Q3208" s="79"/>
      <c r="R3208" s="79"/>
      <c r="S3208" s="80"/>
      <c r="T3208" s="80"/>
    </row>
    <row r="3209" spans="3:20" ht="22.5" customHeight="1" x14ac:dyDescent="0.25">
      <c r="C3209" s="79"/>
      <c r="D3209" s="80"/>
      <c r="E3209" s="80"/>
      <c r="F3209" s="80"/>
      <c r="G3209" s="81"/>
      <c r="H3209" s="80"/>
      <c r="I3209" s="80"/>
      <c r="J3209" s="80"/>
      <c r="K3209" s="81"/>
      <c r="L3209" s="80"/>
      <c r="M3209" s="80"/>
      <c r="N3209" s="80"/>
      <c r="O3209" s="80"/>
      <c r="P3209" s="80"/>
      <c r="Q3209" s="79"/>
      <c r="R3209" s="79"/>
      <c r="S3209" s="80"/>
      <c r="T3209" s="80"/>
    </row>
    <row r="3210" spans="3:20" ht="22.5" customHeight="1" x14ac:dyDescent="0.25">
      <c r="C3210" s="79"/>
      <c r="D3210" s="80"/>
      <c r="E3210" s="80"/>
      <c r="F3210" s="80"/>
      <c r="G3210" s="81"/>
      <c r="H3210" s="80"/>
      <c r="I3210" s="80"/>
      <c r="J3210" s="80"/>
      <c r="K3210" s="81"/>
      <c r="L3210" s="80"/>
      <c r="M3210" s="80"/>
      <c r="N3210" s="80"/>
      <c r="O3210" s="80"/>
      <c r="P3210" s="80"/>
      <c r="Q3210" s="79"/>
      <c r="R3210" s="79"/>
      <c r="S3210" s="80"/>
      <c r="T3210" s="80"/>
    </row>
    <row r="3211" spans="3:20" ht="22.5" customHeight="1" x14ac:dyDescent="0.25">
      <c r="C3211" s="79"/>
      <c r="D3211" s="80"/>
      <c r="E3211" s="80"/>
      <c r="F3211" s="80"/>
      <c r="G3211" s="81"/>
      <c r="H3211" s="80"/>
      <c r="I3211" s="80"/>
      <c r="J3211" s="80"/>
      <c r="K3211" s="81"/>
      <c r="L3211" s="80"/>
      <c r="M3211" s="80"/>
      <c r="N3211" s="80"/>
      <c r="O3211" s="80"/>
      <c r="P3211" s="80"/>
      <c r="Q3211" s="79"/>
      <c r="R3211" s="79"/>
      <c r="S3211" s="80"/>
      <c r="T3211" s="80"/>
    </row>
    <row r="3212" spans="3:20" ht="22.5" customHeight="1" x14ac:dyDescent="0.25">
      <c r="C3212" s="79"/>
      <c r="D3212" s="80"/>
      <c r="E3212" s="80"/>
      <c r="F3212" s="80"/>
      <c r="G3212" s="81"/>
      <c r="H3212" s="80"/>
      <c r="I3212" s="80"/>
      <c r="J3212" s="80"/>
      <c r="K3212" s="81"/>
      <c r="L3212" s="80"/>
      <c r="M3212" s="80"/>
      <c r="N3212" s="80"/>
      <c r="O3212" s="80"/>
      <c r="P3212" s="80"/>
      <c r="Q3212" s="79"/>
      <c r="R3212" s="79"/>
      <c r="S3212" s="80"/>
      <c r="T3212" s="80"/>
    </row>
    <row r="3213" spans="3:20" ht="22.5" customHeight="1" x14ac:dyDescent="0.25">
      <c r="C3213" s="79"/>
      <c r="D3213" s="80"/>
      <c r="E3213" s="80"/>
      <c r="F3213" s="80"/>
      <c r="G3213" s="81"/>
      <c r="H3213" s="80"/>
      <c r="I3213" s="80"/>
      <c r="J3213" s="80"/>
      <c r="K3213" s="81"/>
      <c r="L3213" s="80"/>
      <c r="M3213" s="80"/>
      <c r="N3213" s="80"/>
      <c r="O3213" s="80"/>
      <c r="P3213" s="80"/>
      <c r="Q3213" s="79"/>
      <c r="R3213" s="79"/>
      <c r="S3213" s="80"/>
      <c r="T3213" s="80"/>
    </row>
    <row r="3214" spans="3:20" ht="22.5" customHeight="1" x14ac:dyDescent="0.25">
      <c r="C3214" s="79"/>
      <c r="D3214" s="80"/>
      <c r="E3214" s="80"/>
      <c r="F3214" s="80"/>
      <c r="G3214" s="81"/>
      <c r="H3214" s="80"/>
      <c r="I3214" s="80"/>
      <c r="J3214" s="80"/>
      <c r="K3214" s="81"/>
      <c r="L3214" s="80"/>
      <c r="M3214" s="80"/>
      <c r="N3214" s="80"/>
      <c r="O3214" s="80"/>
      <c r="P3214" s="80"/>
      <c r="Q3214" s="79"/>
      <c r="R3214" s="79"/>
      <c r="S3214" s="80"/>
      <c r="T3214" s="80"/>
    </row>
    <row r="3215" spans="3:20" ht="22.5" customHeight="1" x14ac:dyDescent="0.25">
      <c r="C3215" s="79"/>
      <c r="D3215" s="80"/>
      <c r="E3215" s="80"/>
      <c r="F3215" s="80"/>
      <c r="G3215" s="81"/>
      <c r="H3215" s="80"/>
      <c r="I3215" s="80"/>
      <c r="J3215" s="80"/>
      <c r="K3215" s="81"/>
      <c r="L3215" s="80"/>
      <c r="M3215" s="80"/>
      <c r="N3215" s="80"/>
      <c r="O3215" s="80"/>
      <c r="P3215" s="80"/>
      <c r="Q3215" s="79"/>
      <c r="R3215" s="79"/>
      <c r="S3215" s="80"/>
      <c r="T3215" s="80"/>
    </row>
    <row r="3216" spans="3:20" ht="22.5" customHeight="1" x14ac:dyDescent="0.25">
      <c r="C3216" s="79"/>
      <c r="D3216" s="80"/>
      <c r="E3216" s="80"/>
      <c r="F3216" s="80"/>
      <c r="G3216" s="81"/>
      <c r="H3216" s="80"/>
      <c r="I3216" s="80"/>
      <c r="J3216" s="80"/>
      <c r="K3216" s="81"/>
      <c r="L3216" s="80"/>
      <c r="M3216" s="80"/>
      <c r="N3216" s="80"/>
      <c r="O3216" s="80"/>
      <c r="P3216" s="80"/>
      <c r="Q3216" s="79"/>
      <c r="R3216" s="79"/>
      <c r="S3216" s="80"/>
      <c r="T3216" s="80"/>
    </row>
    <row r="3217" spans="3:20" ht="22.5" customHeight="1" x14ac:dyDescent="0.25">
      <c r="C3217" s="79"/>
      <c r="D3217" s="80"/>
      <c r="E3217" s="80"/>
      <c r="F3217" s="80"/>
      <c r="G3217" s="81"/>
      <c r="H3217" s="80"/>
      <c r="I3217" s="80"/>
      <c r="J3217" s="80"/>
      <c r="K3217" s="81"/>
      <c r="L3217" s="80"/>
      <c r="M3217" s="80"/>
      <c r="N3217" s="80"/>
      <c r="O3217" s="80"/>
      <c r="P3217" s="80"/>
      <c r="Q3217" s="79"/>
      <c r="R3217" s="79"/>
      <c r="S3217" s="80"/>
      <c r="T3217" s="80"/>
    </row>
    <row r="3218" spans="3:20" ht="22.5" customHeight="1" x14ac:dyDescent="0.25">
      <c r="C3218" s="79"/>
      <c r="D3218" s="80"/>
      <c r="E3218" s="80"/>
      <c r="F3218" s="80"/>
      <c r="G3218" s="81"/>
      <c r="H3218" s="80"/>
      <c r="I3218" s="80"/>
      <c r="J3218" s="80"/>
      <c r="K3218" s="81"/>
      <c r="L3218" s="80"/>
      <c r="M3218" s="80"/>
      <c r="N3218" s="80"/>
      <c r="O3218" s="80"/>
      <c r="P3218" s="80"/>
      <c r="Q3218" s="79"/>
      <c r="R3218" s="79"/>
      <c r="S3218" s="80"/>
      <c r="T3218" s="80"/>
    </row>
    <row r="3219" spans="3:20" ht="22.5" customHeight="1" x14ac:dyDescent="0.25">
      <c r="C3219" s="79"/>
      <c r="D3219" s="80"/>
      <c r="E3219" s="80"/>
      <c r="F3219" s="80"/>
      <c r="G3219" s="81"/>
      <c r="H3219" s="80"/>
      <c r="I3219" s="80"/>
      <c r="J3219" s="80"/>
      <c r="K3219" s="81"/>
      <c r="L3219" s="80"/>
      <c r="M3219" s="80"/>
      <c r="N3219" s="80"/>
      <c r="O3219" s="80"/>
      <c r="P3219" s="80"/>
      <c r="Q3219" s="79"/>
      <c r="R3219" s="79"/>
      <c r="S3219" s="80"/>
      <c r="T3219" s="80"/>
    </row>
    <row r="3220" spans="3:20" ht="22.5" customHeight="1" x14ac:dyDescent="0.25">
      <c r="C3220" s="79"/>
      <c r="D3220" s="80"/>
      <c r="E3220" s="80"/>
      <c r="F3220" s="80"/>
      <c r="G3220" s="81"/>
      <c r="H3220" s="80"/>
      <c r="I3220" s="80"/>
      <c r="J3220" s="80"/>
      <c r="K3220" s="81"/>
      <c r="L3220" s="80"/>
      <c r="M3220" s="80"/>
      <c r="N3220" s="80"/>
      <c r="O3220" s="80"/>
      <c r="P3220" s="80"/>
      <c r="Q3220" s="79"/>
      <c r="R3220" s="79"/>
      <c r="S3220" s="80"/>
      <c r="T3220" s="80"/>
    </row>
    <row r="3221" spans="3:20" ht="22.5" customHeight="1" x14ac:dyDescent="0.25">
      <c r="C3221" s="79"/>
      <c r="D3221" s="80"/>
      <c r="E3221" s="80"/>
      <c r="F3221" s="80"/>
      <c r="G3221" s="81"/>
      <c r="H3221" s="80"/>
      <c r="I3221" s="80"/>
      <c r="J3221" s="80"/>
      <c r="K3221" s="81"/>
      <c r="L3221" s="80"/>
      <c r="M3221" s="80"/>
      <c r="N3221" s="80"/>
      <c r="O3221" s="80"/>
      <c r="P3221" s="80"/>
      <c r="Q3221" s="79"/>
      <c r="R3221" s="79"/>
      <c r="S3221" s="80"/>
      <c r="T3221" s="80"/>
    </row>
    <row r="3222" spans="3:20" ht="22.5" customHeight="1" x14ac:dyDescent="0.25">
      <c r="C3222" s="79"/>
      <c r="D3222" s="80"/>
      <c r="E3222" s="80"/>
      <c r="F3222" s="80"/>
      <c r="G3222" s="81"/>
      <c r="H3222" s="80"/>
      <c r="I3222" s="80"/>
      <c r="J3222" s="80"/>
      <c r="K3222" s="81"/>
      <c r="L3222" s="80"/>
      <c r="M3222" s="80"/>
      <c r="N3222" s="80"/>
      <c r="O3222" s="80"/>
      <c r="P3222" s="80"/>
      <c r="Q3222" s="79"/>
      <c r="R3222" s="79"/>
      <c r="S3222" s="80"/>
      <c r="T3222" s="80"/>
    </row>
    <row r="3223" spans="3:20" ht="22.5" customHeight="1" x14ac:dyDescent="0.25">
      <c r="C3223" s="79"/>
      <c r="D3223" s="80"/>
      <c r="E3223" s="80"/>
      <c r="F3223" s="80"/>
      <c r="G3223" s="81"/>
      <c r="H3223" s="80"/>
      <c r="I3223" s="80"/>
      <c r="J3223" s="80"/>
      <c r="K3223" s="81"/>
      <c r="L3223" s="80"/>
      <c r="M3223" s="80"/>
      <c r="N3223" s="80"/>
      <c r="O3223" s="80"/>
      <c r="P3223" s="80"/>
      <c r="Q3223" s="79"/>
      <c r="R3223" s="79"/>
      <c r="S3223" s="80"/>
      <c r="T3223" s="80"/>
    </row>
    <row r="3224" spans="3:20" ht="22.5" customHeight="1" x14ac:dyDescent="0.25">
      <c r="C3224" s="79"/>
      <c r="D3224" s="80"/>
      <c r="E3224" s="80"/>
      <c r="F3224" s="80"/>
      <c r="G3224" s="81"/>
      <c r="H3224" s="80"/>
      <c r="I3224" s="80"/>
      <c r="J3224" s="80"/>
      <c r="K3224" s="81"/>
      <c r="L3224" s="80"/>
      <c r="M3224" s="80"/>
      <c r="N3224" s="80"/>
      <c r="O3224" s="80"/>
      <c r="P3224" s="80"/>
      <c r="Q3224" s="79"/>
      <c r="R3224" s="79"/>
      <c r="S3224" s="80"/>
      <c r="T3224" s="80"/>
    </row>
    <row r="3225" spans="3:20" ht="22.5" customHeight="1" x14ac:dyDescent="0.25">
      <c r="C3225" s="79"/>
      <c r="D3225" s="80"/>
      <c r="E3225" s="80"/>
      <c r="F3225" s="80"/>
      <c r="G3225" s="81"/>
      <c r="H3225" s="80"/>
      <c r="I3225" s="80"/>
      <c r="J3225" s="80"/>
      <c r="K3225" s="81"/>
      <c r="L3225" s="80"/>
      <c r="M3225" s="80"/>
      <c r="N3225" s="80"/>
      <c r="O3225" s="80"/>
      <c r="P3225" s="80"/>
      <c r="Q3225" s="79"/>
      <c r="R3225" s="79"/>
      <c r="S3225" s="80"/>
      <c r="T3225" s="80"/>
    </row>
    <row r="3226" spans="3:20" ht="22.5" customHeight="1" x14ac:dyDescent="0.25">
      <c r="C3226" s="79"/>
      <c r="D3226" s="80"/>
      <c r="E3226" s="80"/>
      <c r="F3226" s="80"/>
      <c r="G3226" s="81"/>
      <c r="H3226" s="80"/>
      <c r="I3226" s="80"/>
      <c r="J3226" s="80"/>
      <c r="K3226" s="81"/>
      <c r="L3226" s="80"/>
      <c r="M3226" s="80"/>
      <c r="N3226" s="80"/>
      <c r="O3226" s="80"/>
      <c r="P3226" s="80"/>
      <c r="Q3226" s="79"/>
      <c r="R3226" s="79"/>
      <c r="S3226" s="80"/>
      <c r="T3226" s="80"/>
    </row>
    <row r="3227" spans="3:20" ht="22.5" customHeight="1" x14ac:dyDescent="0.25">
      <c r="C3227" s="79"/>
      <c r="D3227" s="80"/>
      <c r="E3227" s="80"/>
      <c r="F3227" s="80"/>
      <c r="G3227" s="81"/>
      <c r="H3227" s="80"/>
      <c r="I3227" s="80"/>
      <c r="J3227" s="80"/>
      <c r="K3227" s="81"/>
      <c r="L3227" s="80"/>
      <c r="M3227" s="80"/>
      <c r="N3227" s="80"/>
      <c r="O3227" s="80"/>
      <c r="P3227" s="80"/>
      <c r="Q3227" s="79"/>
      <c r="R3227" s="79"/>
      <c r="S3227" s="80"/>
      <c r="T3227" s="80"/>
    </row>
    <row r="3228" spans="3:20" ht="22.5" customHeight="1" x14ac:dyDescent="0.25">
      <c r="C3228" s="79"/>
      <c r="D3228" s="80"/>
      <c r="E3228" s="80"/>
      <c r="F3228" s="80"/>
      <c r="G3228" s="81"/>
      <c r="H3228" s="80"/>
      <c r="I3228" s="80"/>
      <c r="J3228" s="80"/>
      <c r="K3228" s="81"/>
      <c r="L3228" s="80"/>
      <c r="M3228" s="80"/>
      <c r="N3228" s="80"/>
      <c r="O3228" s="80"/>
      <c r="P3228" s="80"/>
      <c r="Q3228" s="79"/>
      <c r="R3228" s="79"/>
      <c r="S3228" s="80"/>
      <c r="T3228" s="80"/>
    </row>
    <row r="3229" spans="3:20" ht="22.5" customHeight="1" x14ac:dyDescent="0.25">
      <c r="C3229" s="79"/>
      <c r="D3229" s="80"/>
      <c r="E3229" s="80"/>
      <c r="F3229" s="80"/>
      <c r="G3229" s="81"/>
      <c r="H3229" s="80"/>
      <c r="I3229" s="80"/>
      <c r="J3229" s="80"/>
      <c r="K3229" s="81"/>
      <c r="L3229" s="80"/>
      <c r="M3229" s="80"/>
      <c r="N3229" s="80"/>
      <c r="O3229" s="80"/>
      <c r="P3229" s="80"/>
      <c r="Q3229" s="79"/>
      <c r="R3229" s="79"/>
      <c r="S3229" s="80"/>
      <c r="T3229" s="80"/>
    </row>
    <row r="3230" spans="3:20" ht="22.5" customHeight="1" x14ac:dyDescent="0.25">
      <c r="C3230" s="79"/>
      <c r="D3230" s="80"/>
      <c r="E3230" s="80"/>
      <c r="F3230" s="80"/>
      <c r="G3230" s="81"/>
      <c r="H3230" s="80"/>
      <c r="I3230" s="80"/>
      <c r="J3230" s="80"/>
      <c r="K3230" s="81"/>
      <c r="L3230" s="80"/>
      <c r="M3230" s="80"/>
      <c r="N3230" s="80"/>
      <c r="O3230" s="80"/>
      <c r="P3230" s="80"/>
      <c r="Q3230" s="79"/>
      <c r="R3230" s="79"/>
      <c r="S3230" s="80"/>
      <c r="T3230" s="80"/>
    </row>
    <row r="3231" spans="3:20" ht="22.5" customHeight="1" x14ac:dyDescent="0.25">
      <c r="C3231" s="79"/>
      <c r="D3231" s="80"/>
      <c r="E3231" s="80"/>
      <c r="F3231" s="80"/>
      <c r="G3231" s="81"/>
      <c r="H3231" s="80"/>
      <c r="I3231" s="80"/>
      <c r="J3231" s="80"/>
      <c r="K3231" s="81"/>
      <c r="L3231" s="80"/>
      <c r="M3231" s="80"/>
      <c r="N3231" s="80"/>
      <c r="O3231" s="80"/>
      <c r="P3231" s="80"/>
      <c r="Q3231" s="79"/>
      <c r="R3231" s="79"/>
      <c r="S3231" s="80"/>
      <c r="T3231" s="80"/>
    </row>
    <row r="3232" spans="3:20" ht="22.5" customHeight="1" x14ac:dyDescent="0.25">
      <c r="C3232" s="79"/>
      <c r="D3232" s="80"/>
      <c r="E3232" s="80"/>
      <c r="F3232" s="80"/>
      <c r="G3232" s="81"/>
      <c r="H3232" s="80"/>
      <c r="I3232" s="80"/>
      <c r="J3232" s="80"/>
      <c r="K3232" s="81"/>
      <c r="L3232" s="80"/>
      <c r="M3232" s="80"/>
      <c r="N3232" s="80"/>
      <c r="O3232" s="80"/>
      <c r="P3232" s="80"/>
      <c r="Q3232" s="79"/>
      <c r="R3232" s="79"/>
      <c r="S3232" s="80"/>
      <c r="T3232" s="80"/>
    </row>
    <row r="3233" spans="3:20" ht="22.5" customHeight="1" x14ac:dyDescent="0.25">
      <c r="C3233" s="79"/>
      <c r="D3233" s="80"/>
      <c r="E3233" s="80"/>
      <c r="F3233" s="80"/>
      <c r="G3233" s="81"/>
      <c r="H3233" s="80"/>
      <c r="I3233" s="80"/>
      <c r="J3233" s="80"/>
      <c r="K3233" s="81"/>
      <c r="L3233" s="80"/>
      <c r="M3233" s="80"/>
      <c r="N3233" s="80"/>
      <c r="O3233" s="80"/>
      <c r="P3233" s="80"/>
      <c r="Q3233" s="79"/>
      <c r="R3233" s="79"/>
      <c r="S3233" s="80"/>
      <c r="T3233" s="80"/>
    </row>
    <row r="3234" spans="3:20" ht="22.5" customHeight="1" x14ac:dyDescent="0.25">
      <c r="C3234" s="79"/>
      <c r="D3234" s="80"/>
      <c r="E3234" s="80"/>
      <c r="F3234" s="80"/>
      <c r="G3234" s="81"/>
      <c r="H3234" s="80"/>
      <c r="I3234" s="80"/>
      <c r="J3234" s="80"/>
      <c r="K3234" s="81"/>
      <c r="L3234" s="80"/>
      <c r="M3234" s="80"/>
      <c r="N3234" s="80"/>
      <c r="O3234" s="80"/>
      <c r="P3234" s="80"/>
      <c r="Q3234" s="79"/>
      <c r="R3234" s="79"/>
      <c r="S3234" s="80"/>
      <c r="T3234" s="80"/>
    </row>
    <row r="3235" spans="3:20" ht="22.5" customHeight="1" x14ac:dyDescent="0.25">
      <c r="C3235" s="79"/>
      <c r="D3235" s="80"/>
      <c r="E3235" s="80"/>
      <c r="F3235" s="80"/>
      <c r="G3235" s="81"/>
      <c r="H3235" s="80"/>
      <c r="I3235" s="80"/>
      <c r="J3235" s="80"/>
      <c r="K3235" s="81"/>
      <c r="L3235" s="80"/>
      <c r="M3235" s="80"/>
      <c r="N3235" s="80"/>
      <c r="O3235" s="80"/>
      <c r="P3235" s="80"/>
      <c r="Q3235" s="79"/>
      <c r="R3235" s="79"/>
      <c r="S3235" s="80"/>
      <c r="T3235" s="80"/>
    </row>
    <row r="3236" spans="3:20" ht="22.5" customHeight="1" x14ac:dyDescent="0.25">
      <c r="C3236" s="79"/>
      <c r="D3236" s="80"/>
      <c r="E3236" s="80"/>
      <c r="F3236" s="80"/>
      <c r="G3236" s="81"/>
      <c r="H3236" s="80"/>
      <c r="I3236" s="80"/>
      <c r="J3236" s="80"/>
      <c r="K3236" s="81"/>
      <c r="L3236" s="80"/>
      <c r="M3236" s="80"/>
      <c r="N3236" s="80"/>
      <c r="O3236" s="80"/>
      <c r="P3236" s="80"/>
      <c r="Q3236" s="79"/>
      <c r="R3236" s="79"/>
      <c r="S3236" s="80"/>
      <c r="T3236" s="80"/>
    </row>
    <row r="3237" spans="3:20" ht="22.5" customHeight="1" x14ac:dyDescent="0.25">
      <c r="C3237" s="79"/>
      <c r="D3237" s="80"/>
      <c r="E3237" s="80"/>
      <c r="F3237" s="80"/>
      <c r="G3237" s="81"/>
      <c r="H3237" s="80"/>
      <c r="I3237" s="80"/>
      <c r="J3237" s="80"/>
      <c r="K3237" s="81"/>
      <c r="L3237" s="80"/>
      <c r="M3237" s="80"/>
      <c r="N3237" s="80"/>
      <c r="O3237" s="80"/>
      <c r="P3237" s="80"/>
      <c r="Q3237" s="79"/>
      <c r="R3237" s="79"/>
      <c r="S3237" s="80"/>
      <c r="T3237" s="80"/>
    </row>
    <row r="3238" spans="3:20" ht="22.5" customHeight="1" x14ac:dyDescent="0.25">
      <c r="C3238" s="79"/>
      <c r="D3238" s="80"/>
      <c r="E3238" s="80"/>
      <c r="F3238" s="80"/>
      <c r="G3238" s="81"/>
      <c r="H3238" s="80"/>
      <c r="I3238" s="80"/>
      <c r="J3238" s="80"/>
      <c r="K3238" s="81"/>
      <c r="L3238" s="80"/>
      <c r="M3238" s="80"/>
      <c r="N3238" s="80"/>
      <c r="O3238" s="80"/>
      <c r="P3238" s="80"/>
      <c r="Q3238" s="79"/>
      <c r="R3238" s="79"/>
      <c r="S3238" s="80"/>
      <c r="T3238" s="80"/>
    </row>
    <row r="3239" spans="3:20" ht="22.5" customHeight="1" x14ac:dyDescent="0.25">
      <c r="C3239" s="79"/>
      <c r="D3239" s="80"/>
      <c r="E3239" s="80"/>
      <c r="F3239" s="80"/>
      <c r="G3239" s="81"/>
      <c r="H3239" s="80"/>
      <c r="I3239" s="80"/>
      <c r="J3239" s="80"/>
      <c r="K3239" s="81"/>
      <c r="L3239" s="80"/>
      <c r="M3239" s="80"/>
      <c r="N3239" s="80"/>
      <c r="O3239" s="80"/>
      <c r="P3239" s="80"/>
      <c r="Q3239" s="79"/>
      <c r="R3239" s="79"/>
      <c r="S3239" s="80"/>
      <c r="T3239" s="80"/>
    </row>
    <row r="3240" spans="3:20" ht="22.5" customHeight="1" x14ac:dyDescent="0.25">
      <c r="C3240" s="79"/>
      <c r="D3240" s="80"/>
      <c r="E3240" s="80"/>
      <c r="F3240" s="80"/>
      <c r="G3240" s="81"/>
      <c r="H3240" s="80"/>
      <c r="I3240" s="80"/>
      <c r="J3240" s="80"/>
      <c r="K3240" s="81"/>
      <c r="L3240" s="80"/>
      <c r="M3240" s="80"/>
      <c r="N3240" s="80"/>
      <c r="O3240" s="80"/>
      <c r="P3240" s="80"/>
      <c r="Q3240" s="79"/>
      <c r="R3240" s="79"/>
      <c r="S3240" s="80"/>
      <c r="T3240" s="80"/>
    </row>
    <row r="3241" spans="3:20" ht="22.5" customHeight="1" x14ac:dyDescent="0.25">
      <c r="C3241" s="79"/>
      <c r="D3241" s="80"/>
      <c r="E3241" s="80"/>
      <c r="F3241" s="80"/>
      <c r="G3241" s="81"/>
      <c r="H3241" s="80"/>
      <c r="I3241" s="80"/>
      <c r="J3241" s="80"/>
      <c r="K3241" s="81"/>
      <c r="L3241" s="80"/>
      <c r="M3241" s="80"/>
      <c r="N3241" s="80"/>
      <c r="O3241" s="80"/>
      <c r="P3241" s="80"/>
      <c r="Q3241" s="79"/>
      <c r="R3241" s="79"/>
      <c r="S3241" s="80"/>
      <c r="T3241" s="80"/>
    </row>
    <row r="3242" spans="3:20" ht="22.5" customHeight="1" x14ac:dyDescent="0.25">
      <c r="C3242" s="79"/>
      <c r="D3242" s="80"/>
      <c r="E3242" s="80"/>
      <c r="F3242" s="80"/>
      <c r="G3242" s="81"/>
      <c r="H3242" s="80"/>
      <c r="I3242" s="80"/>
      <c r="J3242" s="80"/>
      <c r="K3242" s="81"/>
      <c r="L3242" s="80"/>
      <c r="M3242" s="80"/>
      <c r="N3242" s="80"/>
      <c r="O3242" s="80"/>
      <c r="P3242" s="80"/>
      <c r="Q3242" s="79"/>
      <c r="R3242" s="79"/>
      <c r="S3242" s="80"/>
      <c r="T3242" s="80"/>
    </row>
    <row r="3243" spans="3:20" ht="22.5" customHeight="1" x14ac:dyDescent="0.25">
      <c r="C3243" s="79"/>
      <c r="D3243" s="80"/>
      <c r="E3243" s="80"/>
      <c r="F3243" s="80"/>
      <c r="G3243" s="81"/>
      <c r="H3243" s="80"/>
      <c r="I3243" s="80"/>
      <c r="J3243" s="80"/>
      <c r="K3243" s="81"/>
      <c r="L3243" s="80"/>
      <c r="M3243" s="80"/>
      <c r="N3243" s="80"/>
      <c r="O3243" s="80"/>
      <c r="P3243" s="80"/>
      <c r="Q3243" s="79"/>
      <c r="R3243" s="79"/>
      <c r="S3243" s="80"/>
      <c r="T3243" s="80"/>
    </row>
    <row r="3244" spans="3:20" ht="22.5" customHeight="1" x14ac:dyDescent="0.25">
      <c r="C3244" s="79"/>
      <c r="D3244" s="80"/>
      <c r="E3244" s="80"/>
      <c r="F3244" s="80"/>
      <c r="G3244" s="81"/>
      <c r="H3244" s="80"/>
      <c r="I3244" s="80"/>
      <c r="J3244" s="80"/>
      <c r="K3244" s="81"/>
      <c r="L3244" s="80"/>
      <c r="M3244" s="80"/>
      <c r="N3244" s="80"/>
      <c r="O3244" s="80"/>
      <c r="P3244" s="80"/>
      <c r="Q3244" s="79"/>
      <c r="R3244" s="79"/>
      <c r="S3244" s="80"/>
      <c r="T3244" s="80"/>
    </row>
    <row r="3245" spans="3:20" ht="22.5" customHeight="1" x14ac:dyDescent="0.25">
      <c r="C3245" s="79"/>
      <c r="D3245" s="80"/>
      <c r="E3245" s="80"/>
      <c r="F3245" s="80"/>
      <c r="G3245" s="81"/>
      <c r="H3245" s="80"/>
      <c r="I3245" s="80"/>
      <c r="J3245" s="80"/>
      <c r="K3245" s="81"/>
      <c r="L3245" s="80"/>
      <c r="M3245" s="80"/>
      <c r="N3245" s="80"/>
      <c r="O3245" s="80"/>
      <c r="P3245" s="80"/>
      <c r="Q3245" s="79"/>
      <c r="R3245" s="79"/>
      <c r="S3245" s="80"/>
      <c r="T3245" s="80"/>
    </row>
    <row r="3246" spans="3:20" ht="22.5" customHeight="1" x14ac:dyDescent="0.25">
      <c r="C3246" s="79"/>
      <c r="D3246" s="80"/>
      <c r="E3246" s="80"/>
      <c r="F3246" s="80"/>
      <c r="G3246" s="81"/>
      <c r="H3246" s="80"/>
      <c r="I3246" s="80"/>
      <c r="J3246" s="80"/>
      <c r="K3246" s="81"/>
      <c r="L3246" s="80"/>
      <c r="M3246" s="80"/>
      <c r="N3246" s="80"/>
      <c r="O3246" s="80"/>
      <c r="P3246" s="80"/>
      <c r="Q3246" s="79"/>
      <c r="R3246" s="79"/>
      <c r="S3246" s="80"/>
      <c r="T3246" s="80"/>
    </row>
    <row r="3247" spans="3:20" ht="22.5" customHeight="1" x14ac:dyDescent="0.25">
      <c r="C3247" s="79"/>
      <c r="D3247" s="80"/>
      <c r="E3247" s="80"/>
      <c r="F3247" s="80"/>
      <c r="G3247" s="81"/>
      <c r="H3247" s="80"/>
      <c r="I3247" s="80"/>
      <c r="J3247" s="80"/>
      <c r="K3247" s="81"/>
      <c r="L3247" s="80"/>
      <c r="M3247" s="80"/>
      <c r="N3247" s="80"/>
      <c r="O3247" s="80"/>
      <c r="P3247" s="80"/>
      <c r="Q3247" s="79"/>
      <c r="R3247" s="79"/>
      <c r="S3247" s="80"/>
      <c r="T3247" s="80"/>
    </row>
    <row r="3248" spans="3:20" ht="22.5" customHeight="1" x14ac:dyDescent="0.25">
      <c r="C3248" s="79"/>
      <c r="D3248" s="80"/>
      <c r="E3248" s="80"/>
      <c r="F3248" s="80"/>
      <c r="G3248" s="81"/>
      <c r="H3248" s="80"/>
      <c r="I3248" s="80"/>
      <c r="J3248" s="80"/>
      <c r="K3248" s="81"/>
      <c r="L3248" s="80"/>
      <c r="M3248" s="80"/>
      <c r="N3248" s="80"/>
      <c r="O3248" s="80"/>
      <c r="P3248" s="80"/>
      <c r="Q3248" s="79"/>
      <c r="R3248" s="79"/>
      <c r="S3248" s="80"/>
      <c r="T3248" s="80"/>
    </row>
    <row r="3249" spans="3:20" ht="22.5" customHeight="1" x14ac:dyDescent="0.25">
      <c r="C3249" s="79"/>
      <c r="D3249" s="80"/>
      <c r="E3249" s="80"/>
      <c r="F3249" s="80"/>
      <c r="G3249" s="81"/>
      <c r="H3249" s="80"/>
      <c r="I3249" s="80"/>
      <c r="J3249" s="80"/>
      <c r="K3249" s="81"/>
      <c r="L3249" s="80"/>
      <c r="M3249" s="80"/>
      <c r="N3249" s="80"/>
      <c r="O3249" s="80"/>
      <c r="P3249" s="80"/>
      <c r="Q3249" s="79"/>
      <c r="R3249" s="79"/>
      <c r="S3249" s="80"/>
      <c r="T3249" s="80"/>
    </row>
    <row r="3250" spans="3:20" ht="22.5" customHeight="1" x14ac:dyDescent="0.25">
      <c r="C3250" s="79"/>
      <c r="D3250" s="80"/>
      <c r="E3250" s="80"/>
      <c r="F3250" s="80"/>
      <c r="G3250" s="81"/>
      <c r="H3250" s="80"/>
      <c r="I3250" s="80"/>
      <c r="J3250" s="80"/>
      <c r="K3250" s="81"/>
      <c r="L3250" s="80"/>
      <c r="M3250" s="80"/>
      <c r="N3250" s="80"/>
      <c r="O3250" s="80"/>
      <c r="P3250" s="80"/>
      <c r="Q3250" s="79"/>
      <c r="R3250" s="79"/>
      <c r="S3250" s="80"/>
      <c r="T3250" s="80"/>
    </row>
    <row r="3251" spans="3:20" ht="22.5" customHeight="1" x14ac:dyDescent="0.25">
      <c r="C3251" s="79"/>
      <c r="D3251" s="80"/>
      <c r="E3251" s="80"/>
      <c r="F3251" s="80"/>
      <c r="G3251" s="81"/>
      <c r="H3251" s="80"/>
      <c r="I3251" s="80"/>
      <c r="J3251" s="80"/>
      <c r="K3251" s="81"/>
      <c r="L3251" s="80"/>
      <c r="M3251" s="80"/>
      <c r="N3251" s="80"/>
      <c r="O3251" s="80"/>
      <c r="P3251" s="80"/>
      <c r="Q3251" s="79"/>
      <c r="R3251" s="79"/>
      <c r="S3251" s="80"/>
      <c r="T3251" s="80"/>
    </row>
    <row r="3252" spans="3:20" ht="22.5" customHeight="1" x14ac:dyDescent="0.25">
      <c r="C3252" s="79"/>
      <c r="D3252" s="80"/>
      <c r="E3252" s="80"/>
      <c r="F3252" s="80"/>
      <c r="G3252" s="81"/>
      <c r="H3252" s="80"/>
      <c r="I3252" s="80"/>
      <c r="J3252" s="80"/>
      <c r="K3252" s="81"/>
      <c r="L3252" s="80"/>
      <c r="M3252" s="80"/>
      <c r="N3252" s="80"/>
      <c r="O3252" s="80"/>
      <c r="P3252" s="80"/>
      <c r="Q3252" s="79"/>
      <c r="R3252" s="79"/>
      <c r="S3252" s="80"/>
      <c r="T3252" s="80"/>
    </row>
    <row r="3253" spans="3:20" ht="22.5" customHeight="1" x14ac:dyDescent="0.25">
      <c r="C3253" s="79"/>
      <c r="D3253" s="80"/>
      <c r="E3253" s="80"/>
      <c r="F3253" s="80"/>
      <c r="G3253" s="81"/>
      <c r="H3253" s="80"/>
      <c r="I3253" s="80"/>
      <c r="J3253" s="80"/>
      <c r="K3253" s="81"/>
      <c r="L3253" s="80"/>
      <c r="M3253" s="80"/>
      <c r="N3253" s="80"/>
      <c r="O3253" s="80"/>
      <c r="P3253" s="80"/>
      <c r="Q3253" s="79"/>
      <c r="R3253" s="79"/>
      <c r="S3253" s="80"/>
      <c r="T3253" s="80"/>
    </row>
    <row r="3254" spans="3:20" ht="22.5" customHeight="1" x14ac:dyDescent="0.25">
      <c r="C3254" s="79"/>
      <c r="D3254" s="80"/>
      <c r="E3254" s="80"/>
      <c r="F3254" s="80"/>
      <c r="G3254" s="81"/>
      <c r="H3254" s="80"/>
      <c r="I3254" s="80"/>
      <c r="J3254" s="80"/>
      <c r="K3254" s="81"/>
      <c r="L3254" s="80"/>
      <c r="M3254" s="80"/>
      <c r="N3254" s="80"/>
      <c r="O3254" s="80"/>
      <c r="P3254" s="80"/>
      <c r="Q3254" s="79"/>
      <c r="R3254" s="79"/>
      <c r="S3254" s="80"/>
      <c r="T3254" s="80"/>
    </row>
    <row r="3255" spans="3:20" ht="22.5" customHeight="1" x14ac:dyDescent="0.25">
      <c r="C3255" s="79"/>
      <c r="D3255" s="80"/>
      <c r="E3255" s="80"/>
      <c r="F3255" s="80"/>
      <c r="G3255" s="81"/>
      <c r="H3255" s="80"/>
      <c r="I3255" s="80"/>
      <c r="J3255" s="80"/>
      <c r="K3255" s="81"/>
      <c r="L3255" s="80"/>
      <c r="M3255" s="80"/>
      <c r="N3255" s="80"/>
      <c r="O3255" s="80"/>
      <c r="P3255" s="80"/>
      <c r="Q3255" s="79"/>
      <c r="R3255" s="79"/>
      <c r="S3255" s="80"/>
      <c r="T3255" s="80"/>
    </row>
    <row r="3256" spans="3:20" ht="22.5" customHeight="1" x14ac:dyDescent="0.25">
      <c r="C3256" s="79"/>
      <c r="D3256" s="80"/>
      <c r="E3256" s="80"/>
      <c r="F3256" s="80"/>
      <c r="G3256" s="81"/>
      <c r="H3256" s="80"/>
      <c r="I3256" s="80"/>
      <c r="J3256" s="80"/>
      <c r="K3256" s="81"/>
      <c r="L3256" s="80"/>
      <c r="M3256" s="80"/>
      <c r="N3256" s="80"/>
      <c r="O3256" s="80"/>
      <c r="P3256" s="80"/>
      <c r="Q3256" s="79"/>
      <c r="R3256" s="79"/>
      <c r="S3256" s="80"/>
      <c r="T3256" s="80"/>
    </row>
    <row r="3257" spans="3:20" ht="22.5" customHeight="1" x14ac:dyDescent="0.25">
      <c r="C3257" s="79"/>
      <c r="D3257" s="80"/>
      <c r="E3257" s="80"/>
      <c r="F3257" s="80"/>
      <c r="G3257" s="81"/>
      <c r="H3257" s="80"/>
      <c r="I3257" s="80"/>
      <c r="J3257" s="80"/>
      <c r="K3257" s="81"/>
      <c r="L3257" s="80"/>
      <c r="M3257" s="80"/>
      <c r="N3257" s="80"/>
      <c r="O3257" s="80"/>
      <c r="P3257" s="80"/>
      <c r="Q3257" s="79"/>
      <c r="R3257" s="79"/>
      <c r="S3257" s="80"/>
      <c r="T3257" s="80"/>
    </row>
    <row r="3258" spans="3:20" ht="22.5" customHeight="1" x14ac:dyDescent="0.25">
      <c r="C3258" s="79"/>
      <c r="D3258" s="80"/>
      <c r="E3258" s="80"/>
      <c r="F3258" s="80"/>
      <c r="G3258" s="81"/>
      <c r="H3258" s="80"/>
      <c r="I3258" s="80"/>
      <c r="J3258" s="80"/>
      <c r="K3258" s="81"/>
      <c r="L3258" s="80"/>
      <c r="M3258" s="80"/>
      <c r="N3258" s="80"/>
      <c r="O3258" s="80"/>
      <c r="P3258" s="80"/>
      <c r="Q3258" s="79"/>
      <c r="R3258" s="79"/>
      <c r="S3258" s="80"/>
      <c r="T3258" s="80"/>
    </row>
    <row r="3259" spans="3:20" ht="22.5" customHeight="1" x14ac:dyDescent="0.25">
      <c r="C3259" s="79"/>
      <c r="D3259" s="80"/>
      <c r="E3259" s="80"/>
      <c r="F3259" s="80"/>
      <c r="G3259" s="81"/>
      <c r="H3259" s="80"/>
      <c r="I3259" s="80"/>
      <c r="J3259" s="80"/>
      <c r="K3259" s="81"/>
      <c r="L3259" s="80"/>
      <c r="M3259" s="80"/>
      <c r="N3259" s="80"/>
      <c r="O3259" s="80"/>
      <c r="P3259" s="80"/>
      <c r="Q3259" s="79"/>
      <c r="R3259" s="79"/>
      <c r="S3259" s="80"/>
      <c r="T3259" s="80"/>
    </row>
    <row r="3260" spans="3:20" ht="22.5" customHeight="1" x14ac:dyDescent="0.25">
      <c r="C3260" s="79"/>
      <c r="D3260" s="80"/>
      <c r="E3260" s="80"/>
      <c r="F3260" s="80"/>
      <c r="G3260" s="81"/>
      <c r="H3260" s="80"/>
      <c r="I3260" s="80"/>
      <c r="J3260" s="80"/>
      <c r="K3260" s="81"/>
      <c r="L3260" s="80"/>
      <c r="M3260" s="80"/>
      <c r="N3260" s="80"/>
      <c r="O3260" s="80"/>
      <c r="P3260" s="80"/>
      <c r="Q3260" s="79"/>
      <c r="R3260" s="79"/>
      <c r="S3260" s="80"/>
      <c r="T3260" s="80"/>
    </row>
    <row r="3261" spans="3:20" ht="22.5" customHeight="1" x14ac:dyDescent="0.25">
      <c r="C3261" s="79"/>
      <c r="D3261" s="80"/>
      <c r="E3261" s="80"/>
      <c r="F3261" s="80"/>
      <c r="G3261" s="81"/>
      <c r="H3261" s="80"/>
      <c r="I3261" s="80"/>
      <c r="J3261" s="80"/>
      <c r="K3261" s="81"/>
      <c r="L3261" s="80"/>
      <c r="M3261" s="80"/>
      <c r="N3261" s="80"/>
      <c r="O3261" s="80"/>
      <c r="P3261" s="80"/>
      <c r="Q3261" s="79"/>
      <c r="R3261" s="79"/>
      <c r="S3261" s="80"/>
      <c r="T3261" s="80"/>
    </row>
    <row r="3262" spans="3:20" ht="22.5" customHeight="1" x14ac:dyDescent="0.25">
      <c r="C3262" s="79"/>
      <c r="D3262" s="80"/>
      <c r="E3262" s="80"/>
      <c r="F3262" s="80"/>
      <c r="G3262" s="81"/>
      <c r="H3262" s="80"/>
      <c r="I3262" s="80"/>
      <c r="J3262" s="80"/>
      <c r="K3262" s="81"/>
      <c r="L3262" s="80"/>
      <c r="M3262" s="80"/>
      <c r="N3262" s="80"/>
      <c r="O3262" s="80"/>
      <c r="P3262" s="80"/>
      <c r="Q3262" s="79"/>
      <c r="R3262" s="79"/>
      <c r="S3262" s="80"/>
      <c r="T3262" s="80"/>
    </row>
    <row r="3263" spans="3:20" ht="22.5" customHeight="1" x14ac:dyDescent="0.25">
      <c r="C3263" s="79"/>
      <c r="D3263" s="80"/>
      <c r="E3263" s="80"/>
      <c r="F3263" s="80"/>
      <c r="G3263" s="81"/>
      <c r="H3263" s="80"/>
      <c r="I3263" s="80"/>
      <c r="J3263" s="80"/>
      <c r="K3263" s="81"/>
      <c r="L3263" s="80"/>
      <c r="M3263" s="80"/>
      <c r="N3263" s="80"/>
      <c r="O3263" s="80"/>
      <c r="P3263" s="80"/>
      <c r="Q3263" s="79"/>
      <c r="R3263" s="79"/>
      <c r="S3263" s="80"/>
      <c r="T3263" s="80"/>
    </row>
    <row r="3264" spans="3:20" ht="22.5" customHeight="1" x14ac:dyDescent="0.25">
      <c r="C3264" s="79"/>
      <c r="D3264" s="80"/>
      <c r="E3264" s="80"/>
      <c r="F3264" s="80"/>
      <c r="G3264" s="81"/>
      <c r="H3264" s="80"/>
      <c r="I3264" s="80"/>
      <c r="J3264" s="80"/>
      <c r="K3264" s="81"/>
      <c r="L3264" s="80"/>
      <c r="M3264" s="80"/>
      <c r="N3264" s="80"/>
      <c r="O3264" s="80"/>
      <c r="P3264" s="80"/>
      <c r="Q3264" s="79"/>
      <c r="R3264" s="79"/>
      <c r="S3264" s="80"/>
      <c r="T3264" s="80"/>
    </row>
    <row r="3265" spans="3:20" ht="22.5" customHeight="1" x14ac:dyDescent="0.25">
      <c r="C3265" s="79"/>
      <c r="D3265" s="80"/>
      <c r="E3265" s="80"/>
      <c r="F3265" s="80"/>
      <c r="G3265" s="81"/>
      <c r="H3265" s="80"/>
      <c r="I3265" s="80"/>
      <c r="J3265" s="80"/>
      <c r="K3265" s="81"/>
      <c r="L3265" s="80"/>
      <c r="M3265" s="80"/>
      <c r="N3265" s="80"/>
      <c r="O3265" s="80"/>
      <c r="P3265" s="80"/>
      <c r="Q3265" s="79"/>
      <c r="R3265" s="79"/>
      <c r="S3265" s="80"/>
      <c r="T3265" s="80"/>
    </row>
    <row r="3266" spans="3:20" ht="22.5" customHeight="1" x14ac:dyDescent="0.25">
      <c r="C3266" s="79"/>
      <c r="D3266" s="80"/>
      <c r="E3266" s="80"/>
      <c r="F3266" s="80"/>
      <c r="G3266" s="81"/>
      <c r="H3266" s="80"/>
      <c r="I3266" s="80"/>
      <c r="J3266" s="80"/>
      <c r="K3266" s="81"/>
      <c r="L3266" s="80"/>
      <c r="M3266" s="80"/>
      <c r="N3266" s="80"/>
      <c r="O3266" s="80"/>
      <c r="P3266" s="80"/>
      <c r="Q3266" s="79"/>
      <c r="R3266" s="79"/>
      <c r="S3266" s="80"/>
      <c r="T3266" s="80"/>
    </row>
    <row r="3267" spans="3:20" ht="22.5" customHeight="1" x14ac:dyDescent="0.25">
      <c r="C3267" s="79"/>
      <c r="D3267" s="80"/>
      <c r="E3267" s="80"/>
      <c r="F3267" s="80"/>
      <c r="G3267" s="81"/>
      <c r="H3267" s="80"/>
      <c r="I3267" s="80"/>
      <c r="J3267" s="80"/>
      <c r="K3267" s="81"/>
      <c r="L3267" s="80"/>
      <c r="M3267" s="80"/>
      <c r="N3267" s="80"/>
      <c r="O3267" s="80"/>
      <c r="P3267" s="80"/>
      <c r="Q3267" s="79"/>
      <c r="R3267" s="79"/>
      <c r="S3267" s="80"/>
      <c r="T3267" s="80"/>
    </row>
    <row r="3268" spans="3:20" ht="22.5" customHeight="1" x14ac:dyDescent="0.25">
      <c r="C3268" s="79"/>
      <c r="D3268" s="80"/>
      <c r="E3268" s="80"/>
      <c r="F3268" s="80"/>
      <c r="G3268" s="81"/>
      <c r="H3268" s="80"/>
      <c r="I3268" s="80"/>
      <c r="J3268" s="80"/>
      <c r="K3268" s="81"/>
      <c r="L3268" s="80"/>
      <c r="M3268" s="80"/>
      <c r="N3268" s="80"/>
      <c r="O3268" s="80"/>
      <c r="P3268" s="80"/>
      <c r="Q3268" s="79"/>
      <c r="R3268" s="79"/>
      <c r="S3268" s="80"/>
      <c r="T3268" s="80"/>
    </row>
    <row r="3269" spans="3:20" ht="22.5" customHeight="1" x14ac:dyDescent="0.25">
      <c r="C3269" s="79"/>
      <c r="D3269" s="80"/>
      <c r="E3269" s="80"/>
      <c r="F3269" s="80"/>
      <c r="G3269" s="81"/>
      <c r="H3269" s="80"/>
      <c r="I3269" s="80"/>
      <c r="J3269" s="80"/>
      <c r="K3269" s="81"/>
      <c r="L3269" s="80"/>
      <c r="M3269" s="80"/>
      <c r="N3269" s="80"/>
      <c r="O3269" s="80"/>
      <c r="P3269" s="80"/>
      <c r="Q3269" s="79"/>
      <c r="R3269" s="79"/>
      <c r="S3269" s="80"/>
      <c r="T3269" s="80"/>
    </row>
    <row r="3270" spans="3:20" ht="22.5" customHeight="1" x14ac:dyDescent="0.25">
      <c r="C3270" s="79"/>
      <c r="D3270" s="80"/>
      <c r="E3270" s="80"/>
      <c r="F3270" s="80"/>
      <c r="G3270" s="81"/>
      <c r="H3270" s="80"/>
      <c r="I3270" s="80"/>
      <c r="J3270" s="80"/>
      <c r="K3270" s="81"/>
      <c r="L3270" s="80"/>
      <c r="M3270" s="80"/>
      <c r="N3270" s="80"/>
      <c r="O3270" s="80"/>
      <c r="P3270" s="80"/>
      <c r="Q3270" s="79"/>
      <c r="R3270" s="79"/>
      <c r="S3270" s="80"/>
      <c r="T3270" s="80"/>
    </row>
    <row r="3271" spans="3:20" ht="22.5" customHeight="1" x14ac:dyDescent="0.25">
      <c r="C3271" s="79"/>
      <c r="D3271" s="80"/>
      <c r="E3271" s="80"/>
      <c r="F3271" s="80"/>
      <c r="G3271" s="81"/>
      <c r="H3271" s="80"/>
      <c r="I3271" s="80"/>
      <c r="J3271" s="80"/>
      <c r="K3271" s="81"/>
      <c r="L3271" s="80"/>
      <c r="M3271" s="80"/>
      <c r="N3271" s="80"/>
      <c r="O3271" s="80"/>
      <c r="P3271" s="80"/>
      <c r="Q3271" s="79"/>
      <c r="R3271" s="79"/>
      <c r="S3271" s="80"/>
      <c r="T3271" s="80"/>
    </row>
    <row r="3272" spans="3:20" ht="22.5" customHeight="1" x14ac:dyDescent="0.25">
      <c r="C3272" s="79"/>
      <c r="D3272" s="80"/>
      <c r="E3272" s="80"/>
      <c r="F3272" s="80"/>
      <c r="G3272" s="81"/>
      <c r="H3272" s="80"/>
      <c r="I3272" s="80"/>
      <c r="J3272" s="80"/>
      <c r="K3272" s="81"/>
      <c r="L3272" s="80"/>
      <c r="M3272" s="80"/>
      <c r="N3272" s="80"/>
      <c r="O3272" s="80"/>
      <c r="P3272" s="80"/>
      <c r="Q3272" s="79"/>
      <c r="R3272" s="79"/>
      <c r="S3272" s="80"/>
      <c r="T3272" s="80"/>
    </row>
    <row r="3273" spans="3:20" ht="22.5" customHeight="1" x14ac:dyDescent="0.25">
      <c r="C3273" s="79"/>
      <c r="D3273" s="80"/>
      <c r="E3273" s="80"/>
      <c r="F3273" s="80"/>
      <c r="G3273" s="81"/>
      <c r="H3273" s="80"/>
      <c r="I3273" s="80"/>
      <c r="J3273" s="80"/>
      <c r="K3273" s="81"/>
      <c r="L3273" s="80"/>
      <c r="M3273" s="80"/>
      <c r="N3273" s="80"/>
      <c r="O3273" s="80"/>
      <c r="P3273" s="80"/>
      <c r="Q3273" s="79"/>
      <c r="R3273" s="79"/>
      <c r="S3273" s="80"/>
      <c r="T3273" s="80"/>
    </row>
    <row r="3274" spans="3:20" ht="22.5" customHeight="1" x14ac:dyDescent="0.25">
      <c r="C3274" s="79"/>
      <c r="D3274" s="80"/>
      <c r="E3274" s="80"/>
      <c r="F3274" s="80"/>
      <c r="G3274" s="81"/>
      <c r="H3274" s="80"/>
      <c r="I3274" s="80"/>
      <c r="J3274" s="80"/>
      <c r="K3274" s="81"/>
      <c r="L3274" s="80"/>
      <c r="M3274" s="80"/>
      <c r="N3274" s="80"/>
      <c r="O3274" s="80"/>
      <c r="P3274" s="80"/>
      <c r="Q3274" s="79"/>
      <c r="R3274" s="79"/>
      <c r="S3274" s="80"/>
      <c r="T3274" s="80"/>
    </row>
    <row r="3275" spans="3:20" ht="22.5" customHeight="1" x14ac:dyDescent="0.25">
      <c r="C3275" s="79"/>
      <c r="D3275" s="80"/>
      <c r="E3275" s="80"/>
      <c r="F3275" s="80"/>
      <c r="G3275" s="81"/>
      <c r="H3275" s="80"/>
      <c r="I3275" s="80"/>
      <c r="J3275" s="80"/>
      <c r="K3275" s="81"/>
      <c r="L3275" s="80"/>
      <c r="M3275" s="80"/>
      <c r="N3275" s="80"/>
      <c r="O3275" s="80"/>
      <c r="P3275" s="80"/>
      <c r="Q3275" s="79"/>
      <c r="R3275" s="79"/>
      <c r="S3275" s="80"/>
      <c r="T3275" s="80"/>
    </row>
    <row r="3276" spans="3:20" ht="22.5" customHeight="1" x14ac:dyDescent="0.25">
      <c r="C3276" s="79"/>
      <c r="D3276" s="80"/>
      <c r="E3276" s="80"/>
      <c r="F3276" s="80"/>
      <c r="G3276" s="81"/>
      <c r="H3276" s="80"/>
      <c r="I3276" s="80"/>
      <c r="J3276" s="80"/>
      <c r="K3276" s="81"/>
      <c r="L3276" s="80"/>
      <c r="M3276" s="80"/>
      <c r="N3276" s="80"/>
      <c r="O3276" s="80"/>
      <c r="P3276" s="80"/>
      <c r="Q3276" s="79"/>
      <c r="R3276" s="79"/>
      <c r="S3276" s="80"/>
      <c r="T3276" s="80"/>
    </row>
    <row r="3277" spans="3:20" ht="22.5" customHeight="1" x14ac:dyDescent="0.25">
      <c r="C3277" s="79"/>
      <c r="D3277" s="80"/>
      <c r="E3277" s="80"/>
      <c r="F3277" s="80"/>
      <c r="G3277" s="81"/>
      <c r="H3277" s="80"/>
      <c r="I3277" s="80"/>
      <c r="J3277" s="80"/>
      <c r="K3277" s="81"/>
      <c r="L3277" s="80"/>
      <c r="M3277" s="80"/>
      <c r="N3277" s="80"/>
      <c r="O3277" s="80"/>
      <c r="P3277" s="80"/>
      <c r="Q3277" s="79"/>
      <c r="R3277" s="79"/>
      <c r="S3277" s="80"/>
      <c r="T3277" s="80"/>
    </row>
    <row r="3278" spans="3:20" ht="22.5" customHeight="1" x14ac:dyDescent="0.25">
      <c r="C3278" s="79"/>
      <c r="D3278" s="80"/>
      <c r="E3278" s="80"/>
      <c r="F3278" s="80"/>
      <c r="G3278" s="81"/>
      <c r="H3278" s="80"/>
      <c r="I3278" s="80"/>
      <c r="J3278" s="80"/>
      <c r="K3278" s="81"/>
      <c r="L3278" s="80"/>
      <c r="M3278" s="80"/>
      <c r="N3278" s="80"/>
      <c r="O3278" s="80"/>
      <c r="P3278" s="80"/>
      <c r="Q3278" s="79"/>
      <c r="R3278" s="79"/>
      <c r="S3278" s="80"/>
      <c r="T3278" s="80"/>
    </row>
    <row r="3279" spans="3:20" ht="22.5" customHeight="1" x14ac:dyDescent="0.25">
      <c r="C3279" s="79"/>
      <c r="D3279" s="80"/>
      <c r="E3279" s="80"/>
      <c r="F3279" s="80"/>
      <c r="G3279" s="81"/>
      <c r="H3279" s="80"/>
      <c r="I3279" s="80"/>
      <c r="J3279" s="80"/>
      <c r="K3279" s="81"/>
      <c r="L3279" s="80"/>
      <c r="M3279" s="80"/>
      <c r="N3279" s="80"/>
      <c r="O3279" s="80"/>
      <c r="P3279" s="80"/>
      <c r="Q3279" s="79"/>
      <c r="R3279" s="79"/>
      <c r="S3279" s="80"/>
      <c r="T3279" s="80"/>
    </row>
    <row r="3280" spans="3:20" ht="22.5" customHeight="1" x14ac:dyDescent="0.25">
      <c r="C3280" s="79"/>
      <c r="D3280" s="80"/>
      <c r="E3280" s="80"/>
      <c r="F3280" s="80"/>
      <c r="G3280" s="81"/>
      <c r="H3280" s="80"/>
      <c r="I3280" s="80"/>
      <c r="J3280" s="80"/>
      <c r="K3280" s="81"/>
      <c r="L3280" s="80"/>
      <c r="M3280" s="80"/>
      <c r="N3280" s="80"/>
      <c r="O3280" s="80"/>
      <c r="P3280" s="80"/>
      <c r="Q3280" s="79"/>
      <c r="R3280" s="79"/>
      <c r="S3280" s="80"/>
      <c r="T3280" s="80"/>
    </row>
    <row r="3281" spans="3:20" ht="22.5" customHeight="1" x14ac:dyDescent="0.25">
      <c r="C3281" s="79"/>
      <c r="D3281" s="80"/>
      <c r="E3281" s="80"/>
      <c r="F3281" s="80"/>
      <c r="G3281" s="81"/>
      <c r="H3281" s="80"/>
      <c r="I3281" s="80"/>
      <c r="J3281" s="80"/>
      <c r="K3281" s="81"/>
      <c r="L3281" s="80"/>
      <c r="M3281" s="80"/>
      <c r="N3281" s="80"/>
      <c r="O3281" s="80"/>
      <c r="P3281" s="80"/>
      <c r="Q3281" s="79"/>
      <c r="R3281" s="79"/>
      <c r="S3281" s="80"/>
      <c r="T3281" s="80"/>
    </row>
    <row r="3282" spans="3:20" ht="22.5" customHeight="1" x14ac:dyDescent="0.25">
      <c r="C3282" s="79"/>
      <c r="D3282" s="80"/>
      <c r="E3282" s="80"/>
      <c r="F3282" s="80"/>
      <c r="G3282" s="81"/>
      <c r="H3282" s="80"/>
      <c r="I3282" s="80"/>
      <c r="J3282" s="80"/>
      <c r="K3282" s="81"/>
      <c r="L3282" s="80"/>
      <c r="M3282" s="80"/>
      <c r="N3282" s="80"/>
      <c r="O3282" s="80"/>
      <c r="P3282" s="80"/>
      <c r="Q3282" s="79"/>
      <c r="R3282" s="79"/>
      <c r="S3282" s="80"/>
      <c r="T3282" s="80"/>
    </row>
    <row r="3283" spans="3:20" ht="22.5" customHeight="1" x14ac:dyDescent="0.25">
      <c r="C3283" s="79"/>
      <c r="D3283" s="80"/>
      <c r="E3283" s="80"/>
      <c r="F3283" s="80"/>
      <c r="G3283" s="81"/>
      <c r="H3283" s="80"/>
      <c r="I3283" s="80"/>
      <c r="J3283" s="80"/>
      <c r="K3283" s="81"/>
      <c r="L3283" s="80"/>
      <c r="M3283" s="80"/>
      <c r="N3283" s="80"/>
      <c r="O3283" s="80"/>
      <c r="P3283" s="80"/>
      <c r="Q3283" s="79"/>
      <c r="R3283" s="79"/>
      <c r="S3283" s="80"/>
      <c r="T3283" s="80"/>
    </row>
    <row r="3284" spans="3:20" ht="22.5" customHeight="1" x14ac:dyDescent="0.25">
      <c r="C3284" s="79"/>
      <c r="D3284" s="80"/>
      <c r="E3284" s="80"/>
      <c r="F3284" s="80"/>
      <c r="G3284" s="81"/>
      <c r="H3284" s="80"/>
      <c r="I3284" s="80"/>
      <c r="J3284" s="80"/>
      <c r="K3284" s="81"/>
      <c r="L3284" s="80"/>
      <c r="M3284" s="80"/>
      <c r="N3284" s="80"/>
      <c r="O3284" s="80"/>
      <c r="P3284" s="80"/>
      <c r="Q3284" s="79"/>
      <c r="R3284" s="79"/>
      <c r="S3284" s="80"/>
      <c r="T3284" s="80"/>
    </row>
    <row r="3285" spans="3:20" ht="22.5" customHeight="1" x14ac:dyDescent="0.25">
      <c r="C3285" s="79"/>
      <c r="D3285" s="80"/>
      <c r="E3285" s="80"/>
      <c r="F3285" s="80"/>
      <c r="G3285" s="81"/>
      <c r="H3285" s="80"/>
      <c r="I3285" s="80"/>
      <c r="J3285" s="80"/>
      <c r="K3285" s="81"/>
      <c r="L3285" s="80"/>
      <c r="M3285" s="80"/>
      <c r="N3285" s="80"/>
      <c r="O3285" s="80"/>
      <c r="P3285" s="80"/>
      <c r="Q3285" s="79"/>
      <c r="R3285" s="79"/>
      <c r="S3285" s="80"/>
      <c r="T3285" s="80"/>
    </row>
    <row r="3286" spans="3:20" ht="22.5" customHeight="1" x14ac:dyDescent="0.25">
      <c r="C3286" s="79"/>
      <c r="D3286" s="80"/>
      <c r="E3286" s="80"/>
      <c r="F3286" s="80"/>
      <c r="G3286" s="81"/>
      <c r="H3286" s="80"/>
      <c r="I3286" s="80"/>
      <c r="J3286" s="80"/>
      <c r="K3286" s="81"/>
      <c r="L3286" s="80"/>
      <c r="M3286" s="80"/>
      <c r="N3286" s="80"/>
      <c r="O3286" s="80"/>
      <c r="P3286" s="80"/>
      <c r="Q3286" s="79"/>
      <c r="R3286" s="79"/>
      <c r="S3286" s="80"/>
      <c r="T3286" s="80"/>
    </row>
    <row r="3287" spans="3:20" ht="22.5" customHeight="1" x14ac:dyDescent="0.25">
      <c r="C3287" s="79"/>
      <c r="D3287" s="80"/>
      <c r="E3287" s="80"/>
      <c r="F3287" s="80"/>
      <c r="G3287" s="81"/>
      <c r="H3287" s="80"/>
      <c r="I3287" s="80"/>
      <c r="J3287" s="80"/>
      <c r="K3287" s="81"/>
      <c r="L3287" s="80"/>
      <c r="M3287" s="80"/>
      <c r="N3287" s="80"/>
      <c r="O3287" s="80"/>
      <c r="P3287" s="80"/>
      <c r="Q3287" s="79"/>
      <c r="R3287" s="79"/>
      <c r="S3287" s="80"/>
      <c r="T3287" s="80"/>
    </row>
    <row r="3288" spans="3:20" ht="22.5" customHeight="1" x14ac:dyDescent="0.25">
      <c r="C3288" s="79"/>
      <c r="D3288" s="80"/>
      <c r="E3288" s="80"/>
      <c r="F3288" s="80"/>
      <c r="G3288" s="81"/>
      <c r="H3288" s="80"/>
      <c r="I3288" s="80"/>
      <c r="J3288" s="80"/>
      <c r="K3288" s="81"/>
      <c r="L3288" s="80"/>
      <c r="M3288" s="80"/>
      <c r="N3288" s="80"/>
      <c r="O3288" s="80"/>
      <c r="P3288" s="80"/>
      <c r="Q3288" s="79"/>
      <c r="R3288" s="79"/>
      <c r="S3288" s="80"/>
      <c r="T3288" s="80"/>
    </row>
    <row r="3289" spans="3:20" ht="22.5" customHeight="1" x14ac:dyDescent="0.25">
      <c r="C3289" s="79"/>
      <c r="D3289" s="80"/>
      <c r="E3289" s="80"/>
      <c r="F3289" s="80"/>
      <c r="G3289" s="81"/>
      <c r="H3289" s="80"/>
      <c r="I3289" s="80"/>
      <c r="J3289" s="80"/>
      <c r="K3289" s="81"/>
      <c r="L3289" s="80"/>
      <c r="M3289" s="80"/>
      <c r="N3289" s="80"/>
      <c r="O3289" s="80"/>
      <c r="P3289" s="80"/>
      <c r="Q3289" s="79"/>
      <c r="R3289" s="79"/>
      <c r="S3289" s="80"/>
      <c r="T3289" s="80"/>
    </row>
    <row r="3290" spans="3:20" ht="22.5" customHeight="1" x14ac:dyDescent="0.25">
      <c r="C3290" s="79"/>
      <c r="D3290" s="80"/>
      <c r="E3290" s="80"/>
      <c r="F3290" s="80"/>
      <c r="G3290" s="81"/>
      <c r="H3290" s="80"/>
      <c r="I3290" s="80"/>
      <c r="J3290" s="80"/>
      <c r="K3290" s="81"/>
      <c r="L3290" s="80"/>
      <c r="M3290" s="80"/>
      <c r="N3290" s="80"/>
      <c r="O3290" s="80"/>
      <c r="P3290" s="80"/>
      <c r="Q3290" s="79"/>
      <c r="R3290" s="79"/>
      <c r="S3290" s="80"/>
      <c r="T3290" s="80"/>
    </row>
    <row r="3291" spans="3:20" ht="22.5" customHeight="1" x14ac:dyDescent="0.25">
      <c r="C3291" s="79"/>
      <c r="D3291" s="80"/>
      <c r="E3291" s="80"/>
      <c r="F3291" s="80"/>
      <c r="G3291" s="81"/>
      <c r="H3291" s="80"/>
      <c r="I3291" s="80"/>
      <c r="J3291" s="80"/>
      <c r="K3291" s="81"/>
      <c r="L3291" s="80"/>
      <c r="M3291" s="80"/>
      <c r="N3291" s="80"/>
      <c r="O3291" s="80"/>
      <c r="P3291" s="80"/>
      <c r="Q3291" s="79"/>
      <c r="R3291" s="79"/>
      <c r="S3291" s="80"/>
      <c r="T3291" s="80"/>
    </row>
    <row r="3292" spans="3:20" ht="22.5" customHeight="1" x14ac:dyDescent="0.25">
      <c r="C3292" s="79"/>
      <c r="D3292" s="80"/>
      <c r="E3292" s="80"/>
      <c r="F3292" s="80"/>
      <c r="G3292" s="81"/>
      <c r="H3292" s="80"/>
      <c r="I3292" s="80"/>
      <c r="J3292" s="80"/>
      <c r="K3292" s="81"/>
      <c r="L3292" s="80"/>
      <c r="M3292" s="80"/>
      <c r="N3292" s="80"/>
      <c r="O3292" s="80"/>
      <c r="P3292" s="80"/>
      <c r="Q3292" s="79"/>
      <c r="R3292" s="79"/>
      <c r="S3292" s="80"/>
      <c r="T3292" s="80"/>
    </row>
    <row r="3293" spans="3:20" ht="22.5" customHeight="1" x14ac:dyDescent="0.25">
      <c r="C3293" s="79"/>
      <c r="D3293" s="80"/>
      <c r="E3293" s="80"/>
      <c r="F3293" s="80"/>
      <c r="G3293" s="81"/>
      <c r="H3293" s="80"/>
      <c r="I3293" s="80"/>
      <c r="J3293" s="80"/>
      <c r="K3293" s="81"/>
      <c r="L3293" s="80"/>
      <c r="M3293" s="80"/>
      <c r="N3293" s="80"/>
      <c r="O3293" s="80"/>
      <c r="P3293" s="80"/>
      <c r="Q3293" s="79"/>
      <c r="R3293" s="79"/>
      <c r="S3293" s="80"/>
      <c r="T3293" s="80"/>
    </row>
    <row r="3294" spans="3:20" ht="22.5" customHeight="1" x14ac:dyDescent="0.25">
      <c r="C3294" s="79"/>
      <c r="D3294" s="80"/>
      <c r="E3294" s="80"/>
      <c r="F3294" s="80"/>
      <c r="G3294" s="81"/>
      <c r="H3294" s="80"/>
      <c r="I3294" s="80"/>
      <c r="J3294" s="80"/>
      <c r="K3294" s="81"/>
      <c r="L3294" s="80"/>
      <c r="M3294" s="80"/>
      <c r="N3294" s="80"/>
      <c r="O3294" s="80"/>
      <c r="P3294" s="80"/>
      <c r="Q3294" s="79"/>
      <c r="R3294" s="79"/>
      <c r="S3294" s="80"/>
      <c r="T3294" s="80"/>
    </row>
    <row r="3295" spans="3:20" ht="22.5" customHeight="1" x14ac:dyDescent="0.25">
      <c r="C3295" s="79"/>
      <c r="D3295" s="80"/>
      <c r="E3295" s="80"/>
      <c r="F3295" s="80"/>
      <c r="G3295" s="81"/>
      <c r="H3295" s="80"/>
      <c r="I3295" s="80"/>
      <c r="J3295" s="80"/>
      <c r="K3295" s="81"/>
      <c r="L3295" s="80"/>
      <c r="M3295" s="80"/>
      <c r="N3295" s="80"/>
      <c r="O3295" s="80"/>
      <c r="P3295" s="80"/>
      <c r="Q3295" s="79"/>
      <c r="R3295" s="79"/>
      <c r="S3295" s="80"/>
      <c r="T3295" s="80"/>
    </row>
    <row r="3296" spans="3:20" ht="22.5" customHeight="1" x14ac:dyDescent="0.25">
      <c r="C3296" s="79"/>
      <c r="D3296" s="80"/>
      <c r="E3296" s="80"/>
      <c r="F3296" s="80"/>
      <c r="G3296" s="81"/>
      <c r="H3296" s="80"/>
      <c r="I3296" s="80"/>
      <c r="J3296" s="80"/>
      <c r="K3296" s="81"/>
      <c r="L3296" s="80"/>
      <c r="M3296" s="80"/>
      <c r="N3296" s="80"/>
      <c r="O3296" s="80"/>
      <c r="P3296" s="80"/>
      <c r="Q3296" s="79"/>
      <c r="R3296" s="79"/>
      <c r="S3296" s="80"/>
      <c r="T3296" s="80"/>
    </row>
    <row r="3297" spans="3:20" ht="22.5" customHeight="1" x14ac:dyDescent="0.25">
      <c r="C3297" s="79"/>
      <c r="D3297" s="80"/>
      <c r="E3297" s="80"/>
      <c r="F3297" s="80"/>
      <c r="G3297" s="81"/>
      <c r="H3297" s="80"/>
      <c r="I3297" s="80"/>
      <c r="J3297" s="80"/>
      <c r="K3297" s="81"/>
      <c r="L3297" s="80"/>
      <c r="M3297" s="80"/>
      <c r="N3297" s="80"/>
      <c r="O3297" s="80"/>
      <c r="P3297" s="80"/>
      <c r="Q3297" s="79"/>
      <c r="R3297" s="79"/>
      <c r="S3297" s="80"/>
      <c r="T3297" s="80"/>
    </row>
    <row r="3298" spans="3:20" ht="22.5" customHeight="1" x14ac:dyDescent="0.25">
      <c r="C3298" s="79"/>
      <c r="D3298" s="80"/>
      <c r="E3298" s="80"/>
      <c r="F3298" s="80"/>
      <c r="G3298" s="81"/>
      <c r="H3298" s="80"/>
      <c r="I3298" s="80"/>
      <c r="J3298" s="80"/>
      <c r="K3298" s="81"/>
      <c r="L3298" s="80"/>
      <c r="M3298" s="80"/>
      <c r="N3298" s="80"/>
      <c r="O3298" s="80"/>
      <c r="P3298" s="80"/>
      <c r="Q3298" s="79"/>
      <c r="R3298" s="79"/>
      <c r="S3298" s="80"/>
      <c r="T3298" s="80"/>
    </row>
    <row r="3299" spans="3:20" ht="22.5" customHeight="1" x14ac:dyDescent="0.25">
      <c r="C3299" s="79"/>
      <c r="D3299" s="80"/>
      <c r="E3299" s="80"/>
      <c r="F3299" s="80"/>
      <c r="G3299" s="81"/>
      <c r="H3299" s="80"/>
      <c r="I3299" s="80"/>
      <c r="J3299" s="80"/>
      <c r="K3299" s="81"/>
      <c r="L3299" s="80"/>
      <c r="M3299" s="80"/>
      <c r="N3299" s="80"/>
      <c r="O3299" s="80"/>
      <c r="P3299" s="80"/>
      <c r="Q3299" s="79"/>
      <c r="R3299" s="79"/>
      <c r="S3299" s="80"/>
      <c r="T3299" s="80"/>
    </row>
    <row r="3300" spans="3:20" ht="22.5" customHeight="1" x14ac:dyDescent="0.25">
      <c r="C3300" s="79"/>
      <c r="D3300" s="80"/>
      <c r="E3300" s="80"/>
      <c r="F3300" s="80"/>
      <c r="G3300" s="81"/>
      <c r="H3300" s="80"/>
      <c r="I3300" s="80"/>
      <c r="J3300" s="80"/>
      <c r="K3300" s="81"/>
      <c r="L3300" s="80"/>
      <c r="M3300" s="80"/>
      <c r="N3300" s="80"/>
      <c r="O3300" s="80"/>
      <c r="P3300" s="80"/>
      <c r="Q3300" s="79"/>
      <c r="R3300" s="79"/>
      <c r="S3300" s="80"/>
      <c r="T3300" s="80"/>
    </row>
    <row r="3301" spans="3:20" ht="22.5" customHeight="1" x14ac:dyDescent="0.25">
      <c r="C3301" s="79"/>
      <c r="D3301" s="80"/>
      <c r="E3301" s="80"/>
      <c r="F3301" s="80"/>
      <c r="G3301" s="81"/>
      <c r="H3301" s="80"/>
      <c r="I3301" s="80"/>
      <c r="J3301" s="80"/>
      <c r="K3301" s="81"/>
      <c r="L3301" s="80"/>
      <c r="M3301" s="80"/>
      <c r="N3301" s="80"/>
      <c r="O3301" s="80"/>
      <c r="P3301" s="80"/>
      <c r="Q3301" s="79"/>
      <c r="R3301" s="79"/>
      <c r="S3301" s="80"/>
      <c r="T3301" s="80"/>
    </row>
    <row r="3302" spans="3:20" ht="22.5" customHeight="1" x14ac:dyDescent="0.25">
      <c r="C3302" s="79"/>
      <c r="D3302" s="80"/>
      <c r="E3302" s="80"/>
      <c r="F3302" s="80"/>
      <c r="G3302" s="81"/>
      <c r="H3302" s="80"/>
      <c r="I3302" s="80"/>
      <c r="J3302" s="80"/>
      <c r="K3302" s="81"/>
      <c r="L3302" s="80"/>
      <c r="M3302" s="80"/>
      <c r="N3302" s="80"/>
      <c r="O3302" s="80"/>
      <c r="P3302" s="80"/>
      <c r="Q3302" s="79"/>
      <c r="R3302" s="79"/>
      <c r="S3302" s="80"/>
      <c r="T3302" s="80"/>
    </row>
    <row r="3303" spans="3:20" ht="22.5" customHeight="1" x14ac:dyDescent="0.25">
      <c r="C3303" s="79"/>
      <c r="D3303" s="80"/>
      <c r="E3303" s="80"/>
      <c r="F3303" s="80"/>
      <c r="G3303" s="81"/>
      <c r="H3303" s="80"/>
      <c r="I3303" s="80"/>
      <c r="J3303" s="80"/>
      <c r="K3303" s="81"/>
      <c r="L3303" s="80"/>
      <c r="M3303" s="80"/>
      <c r="N3303" s="80"/>
      <c r="O3303" s="80"/>
      <c r="P3303" s="80"/>
      <c r="Q3303" s="79"/>
      <c r="R3303" s="79"/>
      <c r="S3303" s="80"/>
      <c r="T3303" s="80"/>
    </row>
    <row r="3304" spans="3:20" ht="22.5" customHeight="1" x14ac:dyDescent="0.25">
      <c r="C3304" s="79"/>
      <c r="D3304" s="80"/>
      <c r="E3304" s="80"/>
      <c r="F3304" s="80"/>
      <c r="G3304" s="81"/>
      <c r="H3304" s="80"/>
      <c r="I3304" s="80"/>
      <c r="J3304" s="80"/>
      <c r="K3304" s="81"/>
      <c r="L3304" s="80"/>
      <c r="M3304" s="80"/>
      <c r="N3304" s="80"/>
      <c r="O3304" s="80"/>
      <c r="P3304" s="80"/>
      <c r="Q3304" s="79"/>
      <c r="R3304" s="79"/>
      <c r="S3304" s="80"/>
      <c r="T3304" s="80"/>
    </row>
    <row r="3305" spans="3:20" ht="22.5" customHeight="1" x14ac:dyDescent="0.25">
      <c r="C3305" s="79"/>
      <c r="D3305" s="80"/>
      <c r="E3305" s="80"/>
      <c r="F3305" s="80"/>
      <c r="G3305" s="81"/>
      <c r="H3305" s="80"/>
      <c r="I3305" s="80"/>
      <c r="J3305" s="80"/>
      <c r="K3305" s="81"/>
      <c r="L3305" s="80"/>
      <c r="M3305" s="80"/>
      <c r="N3305" s="80"/>
      <c r="O3305" s="80"/>
      <c r="P3305" s="80"/>
      <c r="Q3305" s="79"/>
      <c r="R3305" s="79"/>
      <c r="S3305" s="80"/>
      <c r="T3305" s="80"/>
    </row>
    <row r="3306" spans="3:20" ht="22.5" customHeight="1" x14ac:dyDescent="0.25">
      <c r="C3306" s="79"/>
      <c r="D3306" s="80"/>
      <c r="E3306" s="80"/>
      <c r="F3306" s="80"/>
      <c r="G3306" s="81"/>
      <c r="H3306" s="80"/>
      <c r="I3306" s="80"/>
      <c r="J3306" s="80"/>
      <c r="K3306" s="81"/>
      <c r="L3306" s="80"/>
      <c r="M3306" s="80"/>
      <c r="N3306" s="80"/>
      <c r="O3306" s="80"/>
      <c r="P3306" s="80"/>
      <c r="Q3306" s="79"/>
      <c r="R3306" s="79"/>
      <c r="S3306" s="80"/>
      <c r="T3306" s="80"/>
    </row>
    <row r="3307" spans="3:20" ht="22.5" customHeight="1" x14ac:dyDescent="0.25">
      <c r="C3307" s="79"/>
      <c r="D3307" s="80"/>
      <c r="E3307" s="80"/>
      <c r="F3307" s="80"/>
      <c r="G3307" s="81"/>
      <c r="H3307" s="80"/>
      <c r="I3307" s="80"/>
      <c r="J3307" s="80"/>
      <c r="K3307" s="81"/>
      <c r="L3307" s="80"/>
      <c r="M3307" s="80"/>
      <c r="N3307" s="80"/>
      <c r="O3307" s="80"/>
      <c r="P3307" s="80"/>
      <c r="Q3307" s="79"/>
      <c r="R3307" s="79"/>
      <c r="S3307" s="80"/>
      <c r="T3307" s="80"/>
    </row>
    <row r="3308" spans="3:20" ht="22.5" customHeight="1" x14ac:dyDescent="0.25">
      <c r="C3308" s="79"/>
      <c r="D3308" s="80"/>
      <c r="E3308" s="80"/>
      <c r="F3308" s="80"/>
      <c r="G3308" s="81"/>
      <c r="H3308" s="80"/>
      <c r="I3308" s="80"/>
      <c r="J3308" s="80"/>
      <c r="K3308" s="81"/>
      <c r="L3308" s="80"/>
      <c r="M3308" s="80"/>
      <c r="N3308" s="80"/>
      <c r="O3308" s="80"/>
      <c r="P3308" s="80"/>
      <c r="Q3308" s="79"/>
      <c r="R3308" s="79"/>
      <c r="S3308" s="80"/>
      <c r="T3308" s="80"/>
    </row>
    <row r="3309" spans="3:20" ht="22.5" customHeight="1" x14ac:dyDescent="0.25">
      <c r="C3309" s="79"/>
      <c r="D3309" s="80"/>
      <c r="E3309" s="80"/>
      <c r="F3309" s="80"/>
      <c r="G3309" s="81"/>
      <c r="H3309" s="80"/>
      <c r="I3309" s="80"/>
      <c r="J3309" s="80"/>
      <c r="K3309" s="81"/>
      <c r="L3309" s="80"/>
      <c r="M3309" s="80"/>
      <c r="N3309" s="80"/>
      <c r="O3309" s="80"/>
      <c r="P3309" s="80"/>
      <c r="Q3309" s="79"/>
      <c r="R3309" s="79"/>
      <c r="S3309" s="80"/>
      <c r="T3309" s="80"/>
    </row>
    <row r="3310" spans="3:20" ht="22.5" customHeight="1" x14ac:dyDescent="0.25">
      <c r="C3310" s="79"/>
      <c r="D3310" s="80"/>
      <c r="E3310" s="80"/>
      <c r="F3310" s="80"/>
      <c r="G3310" s="81"/>
      <c r="H3310" s="80"/>
      <c r="I3310" s="80"/>
      <c r="J3310" s="80"/>
      <c r="K3310" s="81"/>
      <c r="L3310" s="80"/>
      <c r="M3310" s="80"/>
      <c r="N3310" s="80"/>
      <c r="O3310" s="80"/>
      <c r="P3310" s="80"/>
      <c r="Q3310" s="79"/>
      <c r="R3310" s="79"/>
      <c r="S3310" s="80"/>
      <c r="T3310" s="80"/>
    </row>
    <row r="3311" spans="3:20" ht="22.5" customHeight="1" x14ac:dyDescent="0.25">
      <c r="C3311" s="79"/>
      <c r="D3311" s="80"/>
      <c r="E3311" s="80"/>
      <c r="F3311" s="80"/>
      <c r="G3311" s="81"/>
      <c r="H3311" s="80"/>
      <c r="I3311" s="80"/>
      <c r="J3311" s="80"/>
      <c r="K3311" s="81"/>
      <c r="L3311" s="80"/>
      <c r="M3311" s="80"/>
      <c r="N3311" s="80"/>
      <c r="O3311" s="80"/>
      <c r="P3311" s="80"/>
      <c r="Q3311" s="79"/>
      <c r="R3311" s="79"/>
      <c r="S3311" s="80"/>
      <c r="T3311" s="80"/>
    </row>
    <row r="3312" spans="3:20" ht="22.5" customHeight="1" x14ac:dyDescent="0.25">
      <c r="C3312" s="79"/>
      <c r="D3312" s="80"/>
      <c r="E3312" s="80"/>
      <c r="F3312" s="80"/>
      <c r="G3312" s="81"/>
      <c r="H3312" s="80"/>
      <c r="I3312" s="80"/>
      <c r="J3312" s="80"/>
      <c r="K3312" s="81"/>
      <c r="L3312" s="80"/>
      <c r="M3312" s="80"/>
      <c r="N3312" s="80"/>
      <c r="O3312" s="80"/>
      <c r="P3312" s="80"/>
      <c r="Q3312" s="79"/>
      <c r="R3312" s="79"/>
      <c r="S3312" s="80"/>
      <c r="T3312" s="80"/>
    </row>
    <row r="3313" spans="3:20" ht="22.5" customHeight="1" x14ac:dyDescent="0.25">
      <c r="C3313" s="79"/>
      <c r="D3313" s="80"/>
      <c r="E3313" s="80"/>
      <c r="F3313" s="80"/>
      <c r="G3313" s="81"/>
      <c r="H3313" s="80"/>
      <c r="I3313" s="80"/>
      <c r="J3313" s="80"/>
      <c r="K3313" s="81"/>
      <c r="L3313" s="80"/>
      <c r="M3313" s="80"/>
      <c r="N3313" s="80"/>
      <c r="O3313" s="80"/>
      <c r="P3313" s="80"/>
      <c r="Q3313" s="79"/>
      <c r="R3313" s="79"/>
      <c r="S3313" s="80"/>
      <c r="T3313" s="80"/>
    </row>
    <row r="3314" spans="3:20" ht="22.5" customHeight="1" x14ac:dyDescent="0.25">
      <c r="C3314" s="79"/>
      <c r="D3314" s="80"/>
      <c r="E3314" s="80"/>
      <c r="F3314" s="80"/>
      <c r="G3314" s="81"/>
      <c r="H3314" s="80"/>
      <c r="I3314" s="80"/>
      <c r="J3314" s="80"/>
      <c r="K3314" s="81"/>
      <c r="L3314" s="80"/>
      <c r="M3314" s="80"/>
      <c r="N3314" s="80"/>
      <c r="O3314" s="80"/>
      <c r="P3314" s="80"/>
      <c r="Q3314" s="79"/>
      <c r="R3314" s="79"/>
      <c r="S3314" s="80"/>
      <c r="T3314" s="80"/>
    </row>
    <row r="3315" spans="3:20" ht="22.5" customHeight="1" x14ac:dyDescent="0.25">
      <c r="C3315" s="79"/>
      <c r="D3315" s="80"/>
      <c r="E3315" s="80"/>
      <c r="F3315" s="80"/>
      <c r="G3315" s="81"/>
      <c r="H3315" s="80"/>
      <c r="I3315" s="80"/>
      <c r="J3315" s="80"/>
      <c r="K3315" s="81"/>
      <c r="L3315" s="80"/>
      <c r="M3315" s="80"/>
      <c r="N3315" s="80"/>
      <c r="O3315" s="80"/>
      <c r="P3315" s="80"/>
      <c r="Q3315" s="79"/>
      <c r="R3315" s="79"/>
      <c r="S3315" s="80"/>
      <c r="T3315" s="80"/>
    </row>
    <row r="3316" spans="3:20" ht="22.5" customHeight="1" x14ac:dyDescent="0.25">
      <c r="C3316" s="79"/>
      <c r="D3316" s="80"/>
      <c r="E3316" s="80"/>
      <c r="F3316" s="80"/>
      <c r="G3316" s="81"/>
      <c r="H3316" s="80"/>
      <c r="I3316" s="80"/>
      <c r="J3316" s="80"/>
      <c r="K3316" s="81"/>
      <c r="L3316" s="80"/>
      <c r="M3316" s="80"/>
      <c r="N3316" s="80"/>
      <c r="O3316" s="80"/>
      <c r="P3316" s="80"/>
      <c r="Q3316" s="79"/>
      <c r="R3316" s="79"/>
      <c r="S3316" s="80"/>
      <c r="T3316" s="80"/>
    </row>
    <row r="3317" spans="3:20" ht="22.5" customHeight="1" x14ac:dyDescent="0.25">
      <c r="C3317" s="79"/>
      <c r="D3317" s="80"/>
      <c r="E3317" s="80"/>
      <c r="F3317" s="80"/>
      <c r="G3317" s="81"/>
      <c r="H3317" s="80"/>
      <c r="I3317" s="80"/>
      <c r="J3317" s="80"/>
      <c r="K3317" s="81"/>
      <c r="L3317" s="80"/>
      <c r="M3317" s="80"/>
      <c r="N3317" s="80"/>
      <c r="O3317" s="80"/>
      <c r="P3317" s="80"/>
      <c r="Q3317" s="79"/>
      <c r="R3317" s="79"/>
      <c r="S3317" s="80"/>
      <c r="T3317" s="80"/>
    </row>
    <row r="3318" spans="3:20" ht="22.5" customHeight="1" x14ac:dyDescent="0.25">
      <c r="C3318" s="79"/>
      <c r="D3318" s="80"/>
      <c r="E3318" s="80"/>
      <c r="F3318" s="80"/>
      <c r="G3318" s="81"/>
      <c r="H3318" s="80"/>
      <c r="I3318" s="80"/>
      <c r="J3318" s="80"/>
      <c r="K3318" s="81"/>
      <c r="L3318" s="80"/>
      <c r="M3318" s="80"/>
      <c r="N3318" s="80"/>
      <c r="O3318" s="80"/>
      <c r="P3318" s="80"/>
      <c r="Q3318" s="79"/>
      <c r="R3318" s="79"/>
      <c r="S3318" s="80"/>
      <c r="T3318" s="80"/>
    </row>
    <row r="3319" spans="3:20" ht="22.5" customHeight="1" x14ac:dyDescent="0.25">
      <c r="C3319" s="79"/>
      <c r="D3319" s="80"/>
      <c r="E3319" s="80"/>
      <c r="F3319" s="80"/>
      <c r="G3319" s="81"/>
      <c r="H3319" s="80"/>
      <c r="I3319" s="80"/>
      <c r="J3319" s="80"/>
      <c r="K3319" s="81"/>
      <c r="L3319" s="80"/>
      <c r="M3319" s="80"/>
      <c r="N3319" s="80"/>
      <c r="O3319" s="80"/>
      <c r="P3319" s="80"/>
      <c r="Q3319" s="79"/>
      <c r="R3319" s="79"/>
      <c r="S3319" s="80"/>
      <c r="T3319" s="80"/>
    </row>
    <row r="3320" spans="3:20" ht="22.5" customHeight="1" x14ac:dyDescent="0.25">
      <c r="C3320" s="79"/>
      <c r="D3320" s="80"/>
      <c r="E3320" s="80"/>
      <c r="F3320" s="80"/>
      <c r="G3320" s="81"/>
      <c r="H3320" s="80"/>
      <c r="I3320" s="80"/>
      <c r="J3320" s="80"/>
      <c r="K3320" s="81"/>
      <c r="L3320" s="80"/>
      <c r="M3320" s="80"/>
      <c r="N3320" s="80"/>
      <c r="O3320" s="80"/>
      <c r="P3320" s="80"/>
      <c r="Q3320" s="79"/>
      <c r="R3320" s="79"/>
      <c r="S3320" s="80"/>
      <c r="T3320" s="80"/>
    </row>
    <row r="3321" spans="3:20" ht="22.5" customHeight="1" x14ac:dyDescent="0.25">
      <c r="C3321" s="79"/>
      <c r="D3321" s="80"/>
      <c r="E3321" s="80"/>
      <c r="F3321" s="80"/>
      <c r="G3321" s="81"/>
      <c r="H3321" s="80"/>
      <c r="I3321" s="80"/>
      <c r="J3321" s="80"/>
      <c r="K3321" s="81"/>
      <c r="L3321" s="80"/>
      <c r="M3321" s="80"/>
      <c r="N3321" s="80"/>
      <c r="O3321" s="80"/>
      <c r="P3321" s="80"/>
      <c r="Q3321" s="79"/>
      <c r="R3321" s="79"/>
      <c r="S3321" s="80"/>
      <c r="T3321" s="80"/>
    </row>
    <row r="3322" spans="3:20" ht="22.5" customHeight="1" x14ac:dyDescent="0.25">
      <c r="C3322" s="79"/>
      <c r="D3322" s="80"/>
      <c r="E3322" s="80"/>
      <c r="F3322" s="80"/>
      <c r="G3322" s="81"/>
      <c r="H3322" s="80"/>
      <c r="I3322" s="80"/>
      <c r="J3322" s="80"/>
      <c r="K3322" s="81"/>
      <c r="L3322" s="80"/>
      <c r="M3322" s="80"/>
      <c r="N3322" s="80"/>
      <c r="O3322" s="80"/>
      <c r="P3322" s="80"/>
      <c r="Q3322" s="79"/>
      <c r="R3322" s="79"/>
      <c r="S3322" s="80"/>
      <c r="T3322" s="80"/>
    </row>
    <row r="3323" spans="3:20" ht="22.5" customHeight="1" x14ac:dyDescent="0.25">
      <c r="C3323" s="79"/>
      <c r="D3323" s="80"/>
      <c r="E3323" s="80"/>
      <c r="F3323" s="80"/>
      <c r="G3323" s="81"/>
      <c r="H3323" s="80"/>
      <c r="I3323" s="80"/>
      <c r="J3323" s="80"/>
      <c r="K3323" s="81"/>
      <c r="L3323" s="80"/>
      <c r="M3323" s="80"/>
      <c r="N3323" s="80"/>
      <c r="O3323" s="80"/>
      <c r="P3323" s="80"/>
      <c r="Q3323" s="79"/>
      <c r="R3323" s="79"/>
      <c r="S3323" s="80"/>
      <c r="T3323" s="80"/>
    </row>
    <row r="3324" spans="3:20" ht="22.5" customHeight="1" x14ac:dyDescent="0.25">
      <c r="C3324" s="79"/>
      <c r="D3324" s="80"/>
      <c r="E3324" s="80"/>
      <c r="F3324" s="80"/>
      <c r="G3324" s="81"/>
      <c r="H3324" s="80"/>
      <c r="I3324" s="80"/>
      <c r="J3324" s="80"/>
      <c r="K3324" s="81"/>
      <c r="L3324" s="80"/>
      <c r="M3324" s="80"/>
      <c r="N3324" s="80"/>
      <c r="O3324" s="80"/>
      <c r="P3324" s="80"/>
      <c r="Q3324" s="79"/>
      <c r="R3324" s="79"/>
      <c r="S3324" s="80"/>
      <c r="T3324" s="80"/>
    </row>
    <row r="3325" spans="3:20" ht="22.5" customHeight="1" x14ac:dyDescent="0.25">
      <c r="C3325" s="79"/>
      <c r="D3325" s="80"/>
      <c r="E3325" s="80"/>
      <c r="F3325" s="80"/>
      <c r="G3325" s="81"/>
      <c r="H3325" s="80"/>
      <c r="I3325" s="80"/>
      <c r="J3325" s="80"/>
      <c r="K3325" s="81"/>
      <c r="L3325" s="80"/>
      <c r="M3325" s="80"/>
      <c r="N3325" s="80"/>
      <c r="O3325" s="80"/>
      <c r="P3325" s="80"/>
      <c r="Q3325" s="79"/>
      <c r="R3325" s="79"/>
      <c r="S3325" s="80"/>
      <c r="T3325" s="80"/>
    </row>
    <row r="3326" spans="3:20" ht="22.5" customHeight="1" x14ac:dyDescent="0.25">
      <c r="C3326" s="79"/>
      <c r="D3326" s="80"/>
      <c r="E3326" s="80"/>
      <c r="F3326" s="80"/>
      <c r="G3326" s="81"/>
      <c r="H3326" s="80"/>
      <c r="I3326" s="80"/>
      <c r="J3326" s="80"/>
      <c r="K3326" s="81"/>
      <c r="L3326" s="80"/>
      <c r="M3326" s="80"/>
      <c r="N3326" s="80"/>
      <c r="O3326" s="80"/>
      <c r="P3326" s="80"/>
      <c r="Q3326" s="79"/>
      <c r="R3326" s="79"/>
      <c r="S3326" s="80"/>
      <c r="T3326" s="80"/>
    </row>
    <row r="3327" spans="3:20" ht="22.5" customHeight="1" x14ac:dyDescent="0.25">
      <c r="C3327" s="79"/>
      <c r="D3327" s="80"/>
      <c r="E3327" s="80"/>
      <c r="F3327" s="80"/>
      <c r="G3327" s="81"/>
      <c r="H3327" s="80"/>
      <c r="I3327" s="80"/>
      <c r="J3327" s="80"/>
      <c r="K3327" s="81"/>
      <c r="L3327" s="80"/>
      <c r="M3327" s="80"/>
      <c r="N3327" s="80"/>
      <c r="O3327" s="80"/>
      <c r="P3327" s="80"/>
      <c r="Q3327" s="79"/>
      <c r="R3327" s="79"/>
      <c r="S3327" s="80"/>
      <c r="T3327" s="80"/>
    </row>
    <row r="3328" spans="3:20" ht="22.5" customHeight="1" x14ac:dyDescent="0.25">
      <c r="C3328" s="79"/>
      <c r="D3328" s="80"/>
      <c r="E3328" s="80"/>
      <c r="F3328" s="80"/>
      <c r="G3328" s="81"/>
      <c r="H3328" s="80"/>
      <c r="I3328" s="80"/>
      <c r="J3328" s="80"/>
      <c r="K3328" s="81"/>
      <c r="L3328" s="80"/>
      <c r="M3328" s="80"/>
      <c r="N3328" s="80"/>
      <c r="O3328" s="80"/>
      <c r="P3328" s="80"/>
      <c r="Q3328" s="79"/>
      <c r="R3328" s="79"/>
      <c r="S3328" s="80"/>
      <c r="T3328" s="80"/>
    </row>
    <row r="3329" spans="3:20" ht="22.5" customHeight="1" x14ac:dyDescent="0.25">
      <c r="C3329" s="79"/>
      <c r="D3329" s="80"/>
      <c r="E3329" s="80"/>
      <c r="F3329" s="80"/>
      <c r="G3329" s="81"/>
      <c r="H3329" s="80"/>
      <c r="I3329" s="80"/>
      <c r="J3329" s="80"/>
      <c r="K3329" s="81"/>
      <c r="L3329" s="80"/>
      <c r="M3329" s="80"/>
      <c r="N3329" s="80"/>
      <c r="O3329" s="80"/>
      <c r="P3329" s="80"/>
      <c r="Q3329" s="79"/>
      <c r="R3329" s="79"/>
      <c r="S3329" s="80"/>
      <c r="T3329" s="80"/>
    </row>
    <row r="3330" spans="3:20" ht="22.5" customHeight="1" x14ac:dyDescent="0.25">
      <c r="C3330" s="79"/>
      <c r="D3330" s="80"/>
      <c r="E3330" s="80"/>
      <c r="F3330" s="80"/>
      <c r="G3330" s="81"/>
      <c r="H3330" s="80"/>
      <c r="I3330" s="80"/>
      <c r="J3330" s="80"/>
      <c r="K3330" s="81"/>
      <c r="L3330" s="80"/>
      <c r="M3330" s="80"/>
      <c r="N3330" s="80"/>
      <c r="O3330" s="80"/>
      <c r="P3330" s="80"/>
      <c r="Q3330" s="79"/>
      <c r="R3330" s="79"/>
      <c r="S3330" s="80"/>
      <c r="T3330" s="80"/>
    </row>
    <row r="3331" spans="3:20" ht="22.5" customHeight="1" x14ac:dyDescent="0.25">
      <c r="C3331" s="79"/>
      <c r="D3331" s="80"/>
      <c r="E3331" s="80"/>
      <c r="F3331" s="80"/>
      <c r="G3331" s="81"/>
      <c r="H3331" s="80"/>
      <c r="I3331" s="80"/>
      <c r="J3331" s="80"/>
      <c r="K3331" s="81"/>
      <c r="L3331" s="80"/>
      <c r="M3331" s="80"/>
      <c r="N3331" s="80"/>
      <c r="O3331" s="80"/>
      <c r="P3331" s="80"/>
      <c r="Q3331" s="79"/>
      <c r="R3331" s="79"/>
      <c r="S3331" s="80"/>
      <c r="T3331" s="80"/>
    </row>
    <row r="3332" spans="3:20" ht="22.5" customHeight="1" x14ac:dyDescent="0.25">
      <c r="C3332" s="79"/>
      <c r="D3332" s="80"/>
      <c r="E3332" s="80"/>
      <c r="F3332" s="80"/>
      <c r="G3332" s="81"/>
      <c r="H3332" s="80"/>
      <c r="I3332" s="80"/>
      <c r="J3332" s="80"/>
      <c r="K3332" s="81"/>
      <c r="L3332" s="80"/>
      <c r="M3332" s="80"/>
      <c r="N3332" s="80"/>
      <c r="O3332" s="80"/>
      <c r="P3332" s="80"/>
      <c r="Q3332" s="79"/>
      <c r="R3332" s="79"/>
      <c r="S3332" s="80"/>
      <c r="T3332" s="80"/>
    </row>
    <row r="3333" spans="3:20" ht="22.5" customHeight="1" x14ac:dyDescent="0.25">
      <c r="C3333" s="79"/>
      <c r="D3333" s="80"/>
      <c r="E3333" s="80"/>
      <c r="F3333" s="80"/>
      <c r="G3333" s="81"/>
      <c r="H3333" s="80"/>
      <c r="I3333" s="80"/>
      <c r="J3333" s="80"/>
      <c r="K3333" s="81"/>
      <c r="L3333" s="80"/>
      <c r="M3333" s="80"/>
      <c r="N3333" s="80"/>
      <c r="O3333" s="80"/>
      <c r="P3333" s="80"/>
      <c r="Q3333" s="79"/>
      <c r="R3333" s="79"/>
      <c r="S3333" s="80"/>
      <c r="T3333" s="80"/>
    </row>
    <row r="3334" spans="3:20" ht="22.5" customHeight="1" x14ac:dyDescent="0.25">
      <c r="C3334" s="79"/>
      <c r="D3334" s="80"/>
      <c r="E3334" s="80"/>
      <c r="F3334" s="80"/>
      <c r="G3334" s="81"/>
      <c r="H3334" s="80"/>
      <c r="I3334" s="80"/>
      <c r="J3334" s="80"/>
      <c r="K3334" s="81"/>
      <c r="L3334" s="80"/>
      <c r="M3334" s="80"/>
      <c r="N3334" s="80"/>
      <c r="O3334" s="80"/>
      <c r="P3334" s="80"/>
      <c r="Q3334" s="79"/>
      <c r="R3334" s="79"/>
      <c r="S3334" s="80"/>
      <c r="T3334" s="80"/>
    </row>
    <row r="3335" spans="3:20" ht="22.5" customHeight="1" x14ac:dyDescent="0.25">
      <c r="C3335" s="79"/>
      <c r="D3335" s="80"/>
      <c r="E3335" s="80"/>
      <c r="F3335" s="80"/>
      <c r="G3335" s="81"/>
      <c r="H3335" s="80"/>
      <c r="I3335" s="80"/>
      <c r="J3335" s="80"/>
      <c r="K3335" s="81"/>
      <c r="L3335" s="80"/>
      <c r="M3335" s="80"/>
      <c r="N3335" s="80"/>
      <c r="O3335" s="80"/>
      <c r="P3335" s="80"/>
      <c r="Q3335" s="79"/>
      <c r="R3335" s="79"/>
      <c r="S3335" s="80"/>
      <c r="T3335" s="80"/>
    </row>
    <row r="3336" spans="3:20" ht="22.5" customHeight="1" x14ac:dyDescent="0.25">
      <c r="C3336" s="79"/>
      <c r="D3336" s="80"/>
      <c r="E3336" s="80"/>
      <c r="F3336" s="80"/>
      <c r="G3336" s="81"/>
      <c r="H3336" s="80"/>
      <c r="I3336" s="80"/>
      <c r="J3336" s="80"/>
      <c r="K3336" s="81"/>
      <c r="L3336" s="80"/>
      <c r="M3336" s="80"/>
      <c r="N3336" s="80"/>
      <c r="O3336" s="80"/>
      <c r="P3336" s="80"/>
      <c r="Q3336" s="79"/>
      <c r="R3336" s="79"/>
      <c r="S3336" s="80"/>
      <c r="T3336" s="80"/>
    </row>
    <row r="3337" spans="3:20" ht="22.5" customHeight="1" x14ac:dyDescent="0.25">
      <c r="C3337" s="79"/>
      <c r="D3337" s="80"/>
      <c r="E3337" s="80"/>
      <c r="F3337" s="80"/>
      <c r="G3337" s="81"/>
      <c r="H3337" s="80"/>
      <c r="I3337" s="80"/>
      <c r="J3337" s="80"/>
      <c r="K3337" s="81"/>
      <c r="L3337" s="80"/>
      <c r="M3337" s="80"/>
      <c r="N3337" s="80"/>
      <c r="O3337" s="80"/>
      <c r="P3337" s="80"/>
      <c r="Q3337" s="79"/>
      <c r="R3337" s="79"/>
      <c r="S3337" s="80"/>
      <c r="T3337" s="80"/>
    </row>
    <row r="3338" spans="3:20" ht="22.5" customHeight="1" x14ac:dyDescent="0.25">
      <c r="C3338" s="79"/>
      <c r="D3338" s="80"/>
      <c r="E3338" s="80"/>
      <c r="F3338" s="80"/>
      <c r="G3338" s="81"/>
      <c r="H3338" s="80"/>
      <c r="I3338" s="80"/>
      <c r="J3338" s="80"/>
      <c r="K3338" s="81"/>
      <c r="L3338" s="80"/>
      <c r="M3338" s="80"/>
      <c r="N3338" s="80"/>
      <c r="O3338" s="80"/>
      <c r="P3338" s="80"/>
      <c r="Q3338" s="79"/>
      <c r="R3338" s="79"/>
      <c r="S3338" s="80"/>
      <c r="T3338" s="80"/>
    </row>
    <row r="3339" spans="3:20" ht="22.5" customHeight="1" x14ac:dyDescent="0.25">
      <c r="C3339" s="79"/>
      <c r="D3339" s="80"/>
      <c r="E3339" s="80"/>
      <c r="F3339" s="80"/>
      <c r="G3339" s="81"/>
      <c r="H3339" s="80"/>
      <c r="I3339" s="80"/>
      <c r="J3339" s="80"/>
      <c r="K3339" s="81"/>
      <c r="L3339" s="80"/>
      <c r="M3339" s="80"/>
      <c r="N3339" s="80"/>
      <c r="O3339" s="80"/>
      <c r="P3339" s="80"/>
      <c r="Q3339" s="79"/>
      <c r="R3339" s="79"/>
      <c r="S3339" s="80"/>
      <c r="T3339" s="80"/>
    </row>
    <row r="3340" spans="3:20" ht="22.5" customHeight="1" x14ac:dyDescent="0.25">
      <c r="C3340" s="79"/>
      <c r="D3340" s="80"/>
      <c r="E3340" s="80"/>
      <c r="F3340" s="80"/>
      <c r="G3340" s="81"/>
      <c r="H3340" s="80"/>
      <c r="I3340" s="80"/>
      <c r="J3340" s="80"/>
      <c r="K3340" s="81"/>
      <c r="L3340" s="80"/>
      <c r="M3340" s="80"/>
      <c r="N3340" s="80"/>
      <c r="O3340" s="80"/>
      <c r="P3340" s="80"/>
      <c r="Q3340" s="79"/>
      <c r="R3340" s="79"/>
      <c r="S3340" s="80"/>
      <c r="T3340" s="80"/>
    </row>
    <row r="3341" spans="3:20" ht="22.5" customHeight="1" x14ac:dyDescent="0.25">
      <c r="C3341" s="79"/>
      <c r="D3341" s="80"/>
      <c r="E3341" s="80"/>
      <c r="F3341" s="80"/>
      <c r="G3341" s="81"/>
      <c r="H3341" s="80"/>
      <c r="I3341" s="80"/>
      <c r="J3341" s="80"/>
      <c r="K3341" s="81"/>
      <c r="L3341" s="80"/>
      <c r="M3341" s="80"/>
      <c r="N3341" s="80"/>
      <c r="O3341" s="80"/>
      <c r="P3341" s="80"/>
      <c r="Q3341" s="79"/>
      <c r="R3341" s="79"/>
      <c r="S3341" s="80"/>
      <c r="T3341" s="80"/>
    </row>
    <row r="3342" spans="3:20" ht="22.5" customHeight="1" x14ac:dyDescent="0.25">
      <c r="C3342" s="79"/>
      <c r="D3342" s="80"/>
      <c r="E3342" s="80"/>
      <c r="F3342" s="80"/>
      <c r="G3342" s="81"/>
      <c r="H3342" s="80"/>
      <c r="I3342" s="80"/>
      <c r="J3342" s="80"/>
      <c r="K3342" s="81"/>
      <c r="L3342" s="80"/>
      <c r="M3342" s="80"/>
      <c r="N3342" s="80"/>
      <c r="O3342" s="80"/>
      <c r="P3342" s="80"/>
      <c r="Q3342" s="79"/>
      <c r="R3342" s="79"/>
      <c r="S3342" s="80"/>
      <c r="T3342" s="80"/>
    </row>
    <row r="3343" spans="3:20" ht="22.5" customHeight="1" x14ac:dyDescent="0.25">
      <c r="C3343" s="79"/>
      <c r="D3343" s="80"/>
      <c r="E3343" s="80"/>
      <c r="F3343" s="80"/>
      <c r="G3343" s="81"/>
      <c r="H3343" s="80"/>
      <c r="I3343" s="80"/>
      <c r="J3343" s="80"/>
      <c r="K3343" s="81"/>
      <c r="L3343" s="80"/>
      <c r="M3343" s="80"/>
      <c r="N3343" s="80"/>
      <c r="O3343" s="80"/>
      <c r="P3343" s="80"/>
      <c r="Q3343" s="79"/>
      <c r="R3343" s="79"/>
      <c r="S3343" s="80"/>
      <c r="T3343" s="80"/>
    </row>
    <row r="3344" spans="3:20" ht="22.5" customHeight="1" x14ac:dyDescent="0.25">
      <c r="C3344" s="79"/>
      <c r="D3344" s="80"/>
      <c r="E3344" s="80"/>
      <c r="F3344" s="80"/>
      <c r="G3344" s="81"/>
      <c r="H3344" s="80"/>
      <c r="I3344" s="80"/>
      <c r="J3344" s="80"/>
      <c r="K3344" s="81"/>
      <c r="L3344" s="80"/>
      <c r="M3344" s="80"/>
      <c r="N3344" s="80"/>
      <c r="O3344" s="80"/>
      <c r="P3344" s="80"/>
      <c r="Q3344" s="79"/>
      <c r="R3344" s="79"/>
      <c r="S3344" s="80"/>
      <c r="T3344" s="80"/>
    </row>
    <row r="3345" spans="3:20" ht="22.5" customHeight="1" x14ac:dyDescent="0.25">
      <c r="C3345" s="79"/>
      <c r="D3345" s="80"/>
      <c r="E3345" s="80"/>
      <c r="F3345" s="80"/>
      <c r="G3345" s="81"/>
      <c r="H3345" s="80"/>
      <c r="I3345" s="80"/>
      <c r="J3345" s="80"/>
      <c r="K3345" s="81"/>
      <c r="L3345" s="80"/>
      <c r="M3345" s="80"/>
      <c r="N3345" s="80"/>
      <c r="O3345" s="80"/>
      <c r="P3345" s="80"/>
      <c r="Q3345" s="79"/>
      <c r="R3345" s="79"/>
      <c r="S3345" s="80"/>
      <c r="T3345" s="80"/>
    </row>
    <row r="3346" spans="3:20" ht="22.5" customHeight="1" x14ac:dyDescent="0.25">
      <c r="C3346" s="79"/>
      <c r="D3346" s="80"/>
      <c r="E3346" s="80"/>
      <c r="F3346" s="80"/>
      <c r="G3346" s="81"/>
      <c r="H3346" s="80"/>
      <c r="I3346" s="80"/>
      <c r="J3346" s="80"/>
      <c r="K3346" s="81"/>
      <c r="L3346" s="80"/>
      <c r="M3346" s="80"/>
      <c r="N3346" s="80"/>
      <c r="O3346" s="80"/>
      <c r="P3346" s="80"/>
      <c r="Q3346" s="79"/>
      <c r="R3346" s="79"/>
      <c r="S3346" s="80"/>
      <c r="T3346" s="80"/>
    </row>
    <row r="3347" spans="3:20" ht="22.5" customHeight="1" x14ac:dyDescent="0.25">
      <c r="C3347" s="79"/>
      <c r="D3347" s="80"/>
      <c r="E3347" s="80"/>
      <c r="F3347" s="80"/>
      <c r="G3347" s="81"/>
      <c r="H3347" s="80"/>
      <c r="I3347" s="80"/>
      <c r="J3347" s="80"/>
      <c r="K3347" s="81"/>
      <c r="L3347" s="80"/>
      <c r="M3347" s="80"/>
      <c r="N3347" s="80"/>
      <c r="O3347" s="80"/>
      <c r="P3347" s="80"/>
      <c r="Q3347" s="79"/>
      <c r="R3347" s="79"/>
      <c r="S3347" s="80"/>
      <c r="T3347" s="80"/>
    </row>
    <row r="3348" spans="3:20" ht="22.5" customHeight="1" x14ac:dyDescent="0.25">
      <c r="C3348" s="79"/>
      <c r="D3348" s="80"/>
      <c r="E3348" s="80"/>
      <c r="F3348" s="80"/>
      <c r="G3348" s="81"/>
      <c r="H3348" s="80"/>
      <c r="I3348" s="80"/>
      <c r="J3348" s="80"/>
      <c r="K3348" s="81"/>
      <c r="L3348" s="80"/>
      <c r="M3348" s="80"/>
      <c r="N3348" s="80"/>
      <c r="O3348" s="80"/>
      <c r="P3348" s="80"/>
      <c r="Q3348" s="79"/>
      <c r="R3348" s="79"/>
      <c r="S3348" s="80"/>
      <c r="T3348" s="80"/>
    </row>
    <row r="3349" spans="3:20" ht="22.5" customHeight="1" x14ac:dyDescent="0.25">
      <c r="C3349" s="79"/>
      <c r="D3349" s="80"/>
      <c r="E3349" s="80"/>
      <c r="F3349" s="80"/>
      <c r="G3349" s="81"/>
      <c r="H3349" s="80"/>
      <c r="I3349" s="80"/>
      <c r="J3349" s="80"/>
      <c r="K3349" s="81"/>
      <c r="L3349" s="80"/>
      <c r="M3349" s="80"/>
      <c r="N3349" s="80"/>
      <c r="O3349" s="80"/>
      <c r="P3349" s="80"/>
      <c r="Q3349" s="79"/>
      <c r="R3349" s="79"/>
      <c r="S3349" s="80"/>
      <c r="T3349" s="80"/>
    </row>
    <row r="3350" spans="3:20" ht="22.5" customHeight="1" x14ac:dyDescent="0.25">
      <c r="C3350" s="79"/>
      <c r="D3350" s="80"/>
      <c r="E3350" s="80"/>
      <c r="F3350" s="80"/>
      <c r="G3350" s="81"/>
      <c r="H3350" s="80"/>
      <c r="I3350" s="80"/>
      <c r="J3350" s="80"/>
      <c r="K3350" s="81"/>
      <c r="L3350" s="80"/>
      <c r="M3350" s="80"/>
      <c r="N3350" s="80"/>
      <c r="O3350" s="80"/>
      <c r="P3350" s="80"/>
      <c r="Q3350" s="79"/>
      <c r="R3350" s="79"/>
      <c r="S3350" s="80"/>
      <c r="T3350" s="80"/>
    </row>
    <row r="3351" spans="3:20" ht="22.5" customHeight="1" x14ac:dyDescent="0.25">
      <c r="C3351" s="79"/>
      <c r="D3351" s="80"/>
      <c r="E3351" s="80"/>
      <c r="F3351" s="80"/>
      <c r="G3351" s="81"/>
      <c r="H3351" s="80"/>
      <c r="I3351" s="80"/>
      <c r="J3351" s="80"/>
      <c r="K3351" s="81"/>
      <c r="L3351" s="80"/>
      <c r="M3351" s="80"/>
      <c r="N3351" s="80"/>
      <c r="O3351" s="80"/>
      <c r="P3351" s="80"/>
      <c r="Q3351" s="79"/>
      <c r="R3351" s="79"/>
      <c r="S3351" s="80"/>
      <c r="T3351" s="80"/>
    </row>
    <row r="3352" spans="3:20" ht="22.5" customHeight="1" x14ac:dyDescent="0.25">
      <c r="C3352" s="79"/>
      <c r="D3352" s="80"/>
      <c r="E3352" s="80"/>
      <c r="F3352" s="80"/>
      <c r="G3352" s="81"/>
      <c r="H3352" s="80"/>
      <c r="I3352" s="80"/>
      <c r="J3352" s="80"/>
      <c r="K3352" s="81"/>
      <c r="L3352" s="80"/>
      <c r="M3352" s="80"/>
      <c r="N3352" s="80"/>
      <c r="O3352" s="80"/>
      <c r="P3352" s="80"/>
      <c r="Q3352" s="79"/>
      <c r="R3352" s="79"/>
      <c r="S3352" s="80"/>
      <c r="T3352" s="80"/>
    </row>
    <row r="3353" spans="3:20" ht="22.5" customHeight="1" x14ac:dyDescent="0.25">
      <c r="C3353" s="79"/>
      <c r="D3353" s="80"/>
      <c r="E3353" s="80"/>
      <c r="F3353" s="80"/>
      <c r="G3353" s="81"/>
      <c r="H3353" s="80"/>
      <c r="I3353" s="80"/>
      <c r="J3353" s="80"/>
      <c r="K3353" s="81"/>
      <c r="L3353" s="80"/>
      <c r="M3353" s="80"/>
      <c r="N3353" s="80"/>
      <c r="O3353" s="80"/>
      <c r="P3353" s="80"/>
      <c r="Q3353" s="79"/>
      <c r="R3353" s="79"/>
      <c r="S3353" s="80"/>
      <c r="T3353" s="80"/>
    </row>
    <row r="3354" spans="3:20" ht="22.5" customHeight="1" x14ac:dyDescent="0.25">
      <c r="C3354" s="79"/>
      <c r="D3354" s="80"/>
      <c r="E3354" s="80"/>
      <c r="F3354" s="80"/>
      <c r="G3354" s="81"/>
      <c r="H3354" s="80"/>
      <c r="I3354" s="80"/>
      <c r="J3354" s="80"/>
      <c r="K3354" s="81"/>
      <c r="L3354" s="80"/>
      <c r="M3354" s="80"/>
      <c r="N3354" s="80"/>
      <c r="O3354" s="80"/>
      <c r="P3354" s="80"/>
      <c r="Q3354" s="79"/>
      <c r="R3354" s="79"/>
      <c r="S3354" s="80"/>
      <c r="T3354" s="80"/>
    </row>
    <row r="3355" spans="3:20" ht="22.5" customHeight="1" x14ac:dyDescent="0.25">
      <c r="C3355" s="79"/>
      <c r="D3355" s="80"/>
      <c r="E3355" s="80"/>
      <c r="F3355" s="80"/>
      <c r="G3355" s="81"/>
      <c r="H3355" s="80"/>
      <c r="I3355" s="80"/>
      <c r="J3355" s="80"/>
      <c r="K3355" s="81"/>
      <c r="L3355" s="80"/>
      <c r="M3355" s="80"/>
      <c r="N3355" s="80"/>
      <c r="O3355" s="80"/>
      <c r="P3355" s="80"/>
      <c r="Q3355" s="79"/>
      <c r="R3355" s="79"/>
      <c r="S3355" s="80"/>
      <c r="T3355" s="80"/>
    </row>
    <row r="3356" spans="3:20" ht="22.5" customHeight="1" x14ac:dyDescent="0.25">
      <c r="C3356" s="79"/>
      <c r="D3356" s="80"/>
      <c r="E3356" s="80"/>
      <c r="F3356" s="80"/>
      <c r="G3356" s="81"/>
      <c r="H3356" s="80"/>
      <c r="I3356" s="80"/>
      <c r="J3356" s="80"/>
      <c r="K3356" s="81"/>
      <c r="L3356" s="80"/>
      <c r="M3356" s="80"/>
      <c r="N3356" s="80"/>
      <c r="O3356" s="80"/>
      <c r="P3356" s="80"/>
      <c r="Q3356" s="79"/>
      <c r="R3356" s="79"/>
      <c r="S3356" s="80"/>
      <c r="T3356" s="80"/>
    </row>
    <row r="3357" spans="3:20" ht="22.5" customHeight="1" x14ac:dyDescent="0.25">
      <c r="C3357" s="79"/>
      <c r="D3357" s="80"/>
      <c r="E3357" s="80"/>
      <c r="F3357" s="80"/>
      <c r="G3357" s="81"/>
      <c r="H3357" s="80"/>
      <c r="I3357" s="80"/>
      <c r="J3357" s="80"/>
      <c r="K3357" s="81"/>
      <c r="L3357" s="80"/>
      <c r="M3357" s="80"/>
      <c r="N3357" s="80"/>
      <c r="O3357" s="80"/>
      <c r="P3357" s="80"/>
      <c r="Q3357" s="79"/>
      <c r="R3357" s="79"/>
      <c r="S3357" s="80"/>
      <c r="T3357" s="80"/>
    </row>
    <row r="3358" spans="3:20" ht="22.5" customHeight="1" x14ac:dyDescent="0.25">
      <c r="C3358" s="79"/>
      <c r="D3358" s="80"/>
      <c r="E3358" s="80"/>
      <c r="F3358" s="80"/>
      <c r="G3358" s="81"/>
      <c r="H3358" s="80"/>
      <c r="I3358" s="80"/>
      <c r="J3358" s="80"/>
      <c r="K3358" s="81"/>
      <c r="L3358" s="80"/>
      <c r="M3358" s="80"/>
      <c r="N3358" s="80"/>
      <c r="O3358" s="80"/>
      <c r="P3358" s="80"/>
      <c r="Q3358" s="79"/>
      <c r="R3358" s="79"/>
      <c r="S3358" s="80"/>
      <c r="T3358" s="80"/>
    </row>
    <row r="3359" spans="3:20" ht="22.5" customHeight="1" x14ac:dyDescent="0.25">
      <c r="C3359" s="79"/>
      <c r="D3359" s="80"/>
      <c r="E3359" s="80"/>
      <c r="F3359" s="80"/>
      <c r="G3359" s="81"/>
      <c r="H3359" s="80"/>
      <c r="I3359" s="80"/>
      <c r="J3359" s="80"/>
      <c r="K3359" s="81"/>
      <c r="L3359" s="80"/>
      <c r="M3359" s="80"/>
      <c r="N3359" s="80"/>
      <c r="O3359" s="80"/>
      <c r="P3359" s="80"/>
      <c r="Q3359" s="79"/>
      <c r="R3359" s="79"/>
      <c r="S3359" s="80"/>
      <c r="T3359" s="80"/>
    </row>
    <row r="3360" spans="3:20" ht="22.5" customHeight="1" x14ac:dyDescent="0.25">
      <c r="C3360" s="79"/>
      <c r="D3360" s="80"/>
      <c r="E3360" s="80"/>
      <c r="F3360" s="80"/>
      <c r="G3360" s="81"/>
      <c r="H3360" s="80"/>
      <c r="I3360" s="80"/>
      <c r="J3360" s="80"/>
      <c r="K3360" s="81"/>
      <c r="L3360" s="80"/>
      <c r="M3360" s="80"/>
      <c r="N3360" s="80"/>
      <c r="O3360" s="80"/>
      <c r="P3360" s="80"/>
      <c r="Q3360" s="79"/>
      <c r="R3360" s="79"/>
      <c r="S3360" s="80"/>
      <c r="T3360" s="80"/>
    </row>
    <row r="3361" spans="3:20" ht="22.5" customHeight="1" x14ac:dyDescent="0.25">
      <c r="C3361" s="79"/>
      <c r="D3361" s="80"/>
      <c r="E3361" s="80"/>
      <c r="F3361" s="80"/>
      <c r="G3361" s="81"/>
      <c r="H3361" s="80"/>
      <c r="I3361" s="80"/>
      <c r="J3361" s="80"/>
      <c r="K3361" s="81"/>
      <c r="L3361" s="80"/>
      <c r="M3361" s="80"/>
      <c r="N3361" s="80"/>
      <c r="O3361" s="80"/>
      <c r="P3361" s="80"/>
      <c r="Q3361" s="79"/>
      <c r="R3361" s="79"/>
      <c r="S3361" s="80"/>
      <c r="T3361" s="80"/>
    </row>
    <row r="3362" spans="3:20" ht="22.5" customHeight="1" x14ac:dyDescent="0.25">
      <c r="C3362" s="79"/>
      <c r="D3362" s="80"/>
      <c r="E3362" s="80"/>
      <c r="F3362" s="80"/>
      <c r="G3362" s="81"/>
      <c r="H3362" s="80"/>
      <c r="I3362" s="80"/>
      <c r="J3362" s="80"/>
      <c r="K3362" s="81"/>
      <c r="L3362" s="80"/>
      <c r="M3362" s="80"/>
      <c r="N3362" s="80"/>
      <c r="O3362" s="80"/>
      <c r="P3362" s="80"/>
      <c r="Q3362" s="79"/>
      <c r="R3362" s="79"/>
      <c r="S3362" s="80"/>
      <c r="T3362" s="80"/>
    </row>
    <row r="3363" spans="3:20" ht="22.5" customHeight="1" x14ac:dyDescent="0.25">
      <c r="C3363" s="79"/>
      <c r="D3363" s="80"/>
      <c r="E3363" s="80"/>
      <c r="F3363" s="80"/>
      <c r="G3363" s="81"/>
      <c r="H3363" s="80"/>
      <c r="I3363" s="80"/>
      <c r="J3363" s="80"/>
      <c r="K3363" s="81"/>
      <c r="L3363" s="80"/>
      <c r="M3363" s="80"/>
      <c r="N3363" s="80"/>
      <c r="O3363" s="80"/>
      <c r="P3363" s="80"/>
      <c r="Q3363" s="79"/>
      <c r="R3363" s="79"/>
      <c r="S3363" s="80"/>
      <c r="T3363" s="80"/>
    </row>
    <row r="3364" spans="3:20" ht="22.5" customHeight="1" x14ac:dyDescent="0.25">
      <c r="C3364" s="79"/>
      <c r="D3364" s="80"/>
      <c r="E3364" s="80"/>
      <c r="F3364" s="80"/>
      <c r="G3364" s="81"/>
      <c r="H3364" s="80"/>
      <c r="I3364" s="80"/>
      <c r="J3364" s="80"/>
      <c r="K3364" s="81"/>
      <c r="L3364" s="80"/>
      <c r="M3364" s="80"/>
      <c r="N3364" s="80"/>
      <c r="O3364" s="80"/>
      <c r="P3364" s="80"/>
      <c r="Q3364" s="79"/>
      <c r="R3364" s="79"/>
      <c r="S3364" s="80"/>
      <c r="T3364" s="80"/>
    </row>
    <row r="3365" spans="3:20" ht="22.5" customHeight="1" x14ac:dyDescent="0.25">
      <c r="C3365" s="79"/>
      <c r="D3365" s="80"/>
      <c r="E3365" s="80"/>
      <c r="F3365" s="80"/>
      <c r="G3365" s="81"/>
      <c r="H3365" s="80"/>
      <c r="I3365" s="80"/>
      <c r="J3365" s="80"/>
      <c r="K3365" s="81"/>
      <c r="L3365" s="80"/>
      <c r="M3365" s="80"/>
      <c r="N3365" s="80"/>
      <c r="O3365" s="80"/>
      <c r="P3365" s="80"/>
      <c r="Q3365" s="79"/>
      <c r="R3365" s="79"/>
      <c r="S3365" s="80"/>
      <c r="T3365" s="80"/>
    </row>
    <row r="3366" spans="3:20" ht="22.5" customHeight="1" x14ac:dyDescent="0.25">
      <c r="C3366" s="79"/>
      <c r="D3366" s="80"/>
      <c r="E3366" s="80"/>
      <c r="F3366" s="80"/>
      <c r="G3366" s="81"/>
      <c r="H3366" s="80"/>
      <c r="I3366" s="80"/>
      <c r="J3366" s="80"/>
      <c r="K3366" s="81"/>
      <c r="L3366" s="80"/>
      <c r="M3366" s="80"/>
      <c r="N3366" s="80"/>
      <c r="O3366" s="80"/>
      <c r="P3366" s="80"/>
      <c r="Q3366" s="79"/>
      <c r="R3366" s="79"/>
      <c r="S3366" s="80"/>
      <c r="T3366" s="80"/>
    </row>
    <row r="3367" spans="3:20" ht="22.5" customHeight="1" x14ac:dyDescent="0.25">
      <c r="C3367" s="79"/>
      <c r="D3367" s="80"/>
      <c r="E3367" s="80"/>
      <c r="F3367" s="80"/>
      <c r="G3367" s="81"/>
      <c r="H3367" s="80"/>
      <c r="I3367" s="80"/>
      <c r="J3367" s="80"/>
      <c r="K3367" s="81"/>
      <c r="L3367" s="80"/>
      <c r="M3367" s="80"/>
      <c r="N3367" s="80"/>
      <c r="O3367" s="80"/>
      <c r="P3367" s="80"/>
      <c r="Q3367" s="79"/>
      <c r="R3367" s="79"/>
      <c r="S3367" s="80"/>
      <c r="T3367" s="80"/>
    </row>
    <row r="3368" spans="3:20" ht="22.5" customHeight="1" x14ac:dyDescent="0.25">
      <c r="C3368" s="79"/>
      <c r="D3368" s="80"/>
      <c r="E3368" s="80"/>
      <c r="F3368" s="80"/>
      <c r="G3368" s="81"/>
      <c r="H3368" s="80"/>
      <c r="I3368" s="80"/>
      <c r="J3368" s="80"/>
      <c r="K3368" s="81"/>
      <c r="L3368" s="80"/>
      <c r="M3368" s="80"/>
      <c r="N3368" s="80"/>
      <c r="O3368" s="80"/>
      <c r="P3368" s="80"/>
      <c r="Q3368" s="79"/>
      <c r="R3368" s="79"/>
      <c r="S3368" s="80"/>
      <c r="T3368" s="80"/>
    </row>
    <row r="3369" spans="3:20" ht="22.5" customHeight="1" x14ac:dyDescent="0.25">
      <c r="C3369" s="79"/>
      <c r="D3369" s="80"/>
      <c r="E3369" s="80"/>
      <c r="F3369" s="80"/>
      <c r="G3369" s="81"/>
      <c r="H3369" s="80"/>
      <c r="I3369" s="80"/>
      <c r="J3369" s="80"/>
      <c r="K3369" s="81"/>
      <c r="L3369" s="80"/>
      <c r="M3369" s="80"/>
      <c r="N3369" s="80"/>
      <c r="O3369" s="80"/>
      <c r="P3369" s="80"/>
      <c r="Q3369" s="79"/>
      <c r="R3369" s="79"/>
      <c r="S3369" s="80"/>
      <c r="T3369" s="80"/>
    </row>
    <row r="3370" spans="3:20" ht="22.5" customHeight="1" x14ac:dyDescent="0.25">
      <c r="C3370" s="79"/>
      <c r="D3370" s="80"/>
      <c r="E3370" s="80"/>
      <c r="F3370" s="80"/>
      <c r="G3370" s="81"/>
      <c r="H3370" s="80"/>
      <c r="I3370" s="80"/>
      <c r="J3370" s="80"/>
      <c r="K3370" s="81"/>
      <c r="L3370" s="80"/>
      <c r="M3370" s="80"/>
      <c r="N3370" s="80"/>
      <c r="O3370" s="80"/>
      <c r="P3370" s="80"/>
      <c r="Q3370" s="79"/>
      <c r="R3370" s="79"/>
      <c r="S3370" s="80"/>
      <c r="T3370" s="80"/>
    </row>
    <row r="3371" spans="3:20" ht="22.5" customHeight="1" x14ac:dyDescent="0.25">
      <c r="C3371" s="79"/>
      <c r="D3371" s="80"/>
      <c r="E3371" s="80"/>
      <c r="F3371" s="80"/>
      <c r="G3371" s="81"/>
      <c r="H3371" s="80"/>
      <c r="I3371" s="80"/>
      <c r="J3371" s="80"/>
      <c r="K3371" s="81"/>
      <c r="L3371" s="80"/>
      <c r="M3371" s="80"/>
      <c r="N3371" s="80"/>
      <c r="O3371" s="80"/>
      <c r="P3371" s="80"/>
      <c r="Q3371" s="79"/>
      <c r="R3371" s="79"/>
      <c r="S3371" s="80"/>
      <c r="T3371" s="80"/>
    </row>
    <row r="3372" spans="3:20" ht="22.5" customHeight="1" x14ac:dyDescent="0.25">
      <c r="C3372" s="79"/>
      <c r="D3372" s="80"/>
      <c r="E3372" s="80"/>
      <c r="F3372" s="80"/>
      <c r="G3372" s="81"/>
      <c r="H3372" s="80"/>
      <c r="I3372" s="80"/>
      <c r="J3372" s="80"/>
      <c r="K3372" s="81"/>
      <c r="L3372" s="80"/>
      <c r="M3372" s="80"/>
      <c r="N3372" s="80"/>
      <c r="O3372" s="80"/>
      <c r="P3372" s="80"/>
      <c r="Q3372" s="79"/>
      <c r="R3372" s="79"/>
      <c r="S3372" s="80"/>
      <c r="T3372" s="80"/>
    </row>
    <row r="3373" spans="3:20" ht="22.5" customHeight="1" x14ac:dyDescent="0.25">
      <c r="C3373" s="79"/>
      <c r="D3373" s="80"/>
      <c r="E3373" s="80"/>
      <c r="F3373" s="80"/>
      <c r="G3373" s="81"/>
      <c r="H3373" s="80"/>
      <c r="I3373" s="80"/>
      <c r="J3373" s="80"/>
      <c r="K3373" s="81"/>
      <c r="L3373" s="80"/>
      <c r="M3373" s="80"/>
      <c r="N3373" s="80"/>
      <c r="O3373" s="80"/>
      <c r="P3373" s="80"/>
      <c r="Q3373" s="79"/>
      <c r="R3373" s="79"/>
      <c r="S3373" s="80"/>
      <c r="T3373" s="80"/>
    </row>
    <row r="3374" spans="3:20" ht="22.5" customHeight="1" x14ac:dyDescent="0.25">
      <c r="C3374" s="79"/>
      <c r="D3374" s="80"/>
      <c r="E3374" s="80"/>
      <c r="F3374" s="80"/>
      <c r="G3374" s="81"/>
      <c r="H3374" s="80"/>
      <c r="I3374" s="80"/>
      <c r="J3374" s="80"/>
      <c r="K3374" s="81"/>
      <c r="L3374" s="80"/>
      <c r="M3374" s="80"/>
      <c r="N3374" s="80"/>
      <c r="O3374" s="80"/>
      <c r="P3374" s="80"/>
      <c r="Q3374" s="79"/>
      <c r="R3374" s="79"/>
      <c r="S3374" s="80"/>
      <c r="T3374" s="80"/>
    </row>
    <row r="3375" spans="3:20" ht="22.5" customHeight="1" x14ac:dyDescent="0.25">
      <c r="C3375" s="79"/>
      <c r="D3375" s="80"/>
      <c r="E3375" s="80"/>
      <c r="F3375" s="80"/>
      <c r="G3375" s="81"/>
      <c r="H3375" s="80"/>
      <c r="I3375" s="80"/>
      <c r="J3375" s="80"/>
      <c r="K3375" s="81"/>
      <c r="L3375" s="80"/>
      <c r="M3375" s="80"/>
      <c r="N3375" s="80"/>
      <c r="O3375" s="80"/>
      <c r="P3375" s="80"/>
      <c r="Q3375" s="79"/>
      <c r="R3375" s="79"/>
      <c r="S3375" s="80"/>
      <c r="T3375" s="80"/>
    </row>
    <row r="3376" spans="3:20" ht="22.5" customHeight="1" x14ac:dyDescent="0.25">
      <c r="C3376" s="79"/>
      <c r="D3376" s="80"/>
      <c r="E3376" s="80"/>
      <c r="F3376" s="80"/>
      <c r="G3376" s="81"/>
      <c r="H3376" s="80"/>
      <c r="I3376" s="80"/>
      <c r="J3376" s="80"/>
      <c r="K3376" s="81"/>
      <c r="L3376" s="80"/>
      <c r="M3376" s="80"/>
      <c r="N3376" s="80"/>
      <c r="O3376" s="80"/>
      <c r="P3376" s="80"/>
      <c r="Q3376" s="79"/>
      <c r="R3376" s="79"/>
      <c r="S3376" s="80"/>
      <c r="T3376" s="80"/>
    </row>
    <row r="3377" spans="3:20" ht="22.5" customHeight="1" x14ac:dyDescent="0.25">
      <c r="C3377" s="79"/>
      <c r="D3377" s="80"/>
      <c r="E3377" s="80"/>
      <c r="F3377" s="80"/>
      <c r="G3377" s="81"/>
      <c r="H3377" s="80"/>
      <c r="I3377" s="80"/>
      <c r="J3377" s="80"/>
      <c r="K3377" s="81"/>
      <c r="L3377" s="80"/>
      <c r="M3377" s="80"/>
      <c r="N3377" s="80"/>
      <c r="O3377" s="80"/>
      <c r="P3377" s="80"/>
      <c r="Q3377" s="79"/>
      <c r="R3377" s="79"/>
      <c r="S3377" s="80"/>
      <c r="T3377" s="80"/>
    </row>
    <row r="3378" spans="3:20" ht="22.5" customHeight="1" x14ac:dyDescent="0.25">
      <c r="C3378" s="79"/>
      <c r="D3378" s="80"/>
      <c r="E3378" s="80"/>
      <c r="F3378" s="80"/>
      <c r="G3378" s="81"/>
      <c r="H3378" s="80"/>
      <c r="I3378" s="80"/>
      <c r="J3378" s="80"/>
      <c r="K3378" s="81"/>
      <c r="L3378" s="80"/>
      <c r="M3378" s="80"/>
      <c r="N3378" s="80"/>
      <c r="O3378" s="80"/>
      <c r="P3378" s="80"/>
      <c r="Q3378" s="79"/>
      <c r="R3378" s="79"/>
      <c r="S3378" s="80"/>
      <c r="T3378" s="80"/>
    </row>
    <row r="3379" spans="3:20" ht="22.5" customHeight="1" x14ac:dyDescent="0.25">
      <c r="C3379" s="79"/>
      <c r="D3379" s="80"/>
      <c r="E3379" s="80"/>
      <c r="F3379" s="80"/>
      <c r="G3379" s="81"/>
      <c r="H3379" s="80"/>
      <c r="I3379" s="80"/>
      <c r="J3379" s="80"/>
      <c r="K3379" s="81"/>
      <c r="L3379" s="80"/>
      <c r="M3379" s="80"/>
      <c r="N3379" s="80"/>
      <c r="O3379" s="80"/>
      <c r="P3379" s="80"/>
      <c r="Q3379" s="79"/>
      <c r="R3379" s="79"/>
      <c r="S3379" s="80"/>
      <c r="T3379" s="80"/>
    </row>
    <row r="3380" spans="3:20" ht="22.5" customHeight="1" x14ac:dyDescent="0.25">
      <c r="C3380" s="79"/>
      <c r="D3380" s="80"/>
      <c r="E3380" s="80"/>
      <c r="F3380" s="80"/>
      <c r="G3380" s="81"/>
      <c r="H3380" s="80"/>
      <c r="I3380" s="80"/>
      <c r="J3380" s="80"/>
      <c r="K3380" s="81"/>
      <c r="L3380" s="80"/>
      <c r="M3380" s="80"/>
      <c r="N3380" s="80"/>
      <c r="O3380" s="80"/>
      <c r="P3380" s="80"/>
      <c r="Q3380" s="79"/>
      <c r="R3380" s="79"/>
      <c r="S3380" s="80"/>
      <c r="T3380" s="80"/>
    </row>
    <row r="3381" spans="3:20" ht="22.5" customHeight="1" x14ac:dyDescent="0.25">
      <c r="C3381" s="79"/>
      <c r="D3381" s="80"/>
      <c r="E3381" s="80"/>
      <c r="F3381" s="80"/>
      <c r="G3381" s="81"/>
      <c r="H3381" s="80"/>
      <c r="I3381" s="80"/>
      <c r="J3381" s="80"/>
      <c r="K3381" s="81"/>
      <c r="L3381" s="80"/>
      <c r="M3381" s="80"/>
      <c r="N3381" s="80"/>
      <c r="O3381" s="80"/>
      <c r="P3381" s="80"/>
      <c r="Q3381" s="79"/>
      <c r="R3381" s="79"/>
      <c r="S3381" s="80"/>
      <c r="T3381" s="80"/>
    </row>
    <row r="3382" spans="3:20" ht="22.5" customHeight="1" x14ac:dyDescent="0.25">
      <c r="C3382" s="79"/>
      <c r="D3382" s="80"/>
      <c r="E3382" s="80"/>
      <c r="F3382" s="80"/>
      <c r="G3382" s="81"/>
      <c r="H3382" s="80"/>
      <c r="I3382" s="80"/>
      <c r="J3382" s="80"/>
      <c r="K3382" s="81"/>
      <c r="L3382" s="80"/>
      <c r="M3382" s="80"/>
      <c r="N3382" s="80"/>
      <c r="O3382" s="80"/>
      <c r="P3382" s="80"/>
      <c r="Q3382" s="79"/>
      <c r="R3382" s="79"/>
      <c r="S3382" s="80"/>
      <c r="T3382" s="80"/>
    </row>
    <row r="3383" spans="3:20" ht="22.5" customHeight="1" x14ac:dyDescent="0.25">
      <c r="C3383" s="79"/>
      <c r="D3383" s="80"/>
      <c r="E3383" s="80"/>
      <c r="F3383" s="80"/>
      <c r="G3383" s="81"/>
      <c r="H3383" s="80"/>
      <c r="I3383" s="80"/>
      <c r="J3383" s="80"/>
      <c r="K3383" s="81"/>
      <c r="L3383" s="80"/>
      <c r="M3383" s="80"/>
      <c r="N3383" s="80"/>
      <c r="O3383" s="80"/>
      <c r="P3383" s="80"/>
      <c r="Q3383" s="79"/>
      <c r="R3383" s="79"/>
      <c r="S3383" s="80"/>
      <c r="T3383" s="80"/>
    </row>
    <row r="3384" spans="3:20" ht="22.5" customHeight="1" x14ac:dyDescent="0.25">
      <c r="C3384" s="79"/>
      <c r="D3384" s="80"/>
      <c r="E3384" s="80"/>
      <c r="F3384" s="80"/>
      <c r="G3384" s="81"/>
      <c r="H3384" s="80"/>
      <c r="I3384" s="80"/>
      <c r="J3384" s="80"/>
      <c r="K3384" s="81"/>
      <c r="L3384" s="80"/>
      <c r="M3384" s="80"/>
      <c r="N3384" s="80"/>
      <c r="O3384" s="80"/>
      <c r="P3384" s="80"/>
      <c r="Q3384" s="79"/>
      <c r="R3384" s="79"/>
      <c r="S3384" s="80"/>
      <c r="T3384" s="80"/>
    </row>
    <row r="3385" spans="3:20" ht="22.5" customHeight="1" x14ac:dyDescent="0.25">
      <c r="C3385" s="79"/>
      <c r="D3385" s="80"/>
      <c r="E3385" s="80"/>
      <c r="F3385" s="80"/>
      <c r="G3385" s="81"/>
      <c r="H3385" s="80"/>
      <c r="I3385" s="80"/>
      <c r="J3385" s="80"/>
      <c r="K3385" s="81"/>
      <c r="L3385" s="80"/>
      <c r="M3385" s="80"/>
      <c r="N3385" s="80"/>
      <c r="O3385" s="80"/>
      <c r="P3385" s="80"/>
      <c r="Q3385" s="79"/>
      <c r="R3385" s="79"/>
      <c r="S3385" s="80"/>
      <c r="T3385" s="80"/>
    </row>
    <row r="3386" spans="3:20" ht="22.5" customHeight="1" x14ac:dyDescent="0.25">
      <c r="C3386" s="79"/>
      <c r="D3386" s="80"/>
      <c r="E3386" s="80"/>
      <c r="F3386" s="80"/>
      <c r="G3386" s="81"/>
      <c r="H3386" s="80"/>
      <c r="I3386" s="80"/>
      <c r="J3386" s="80"/>
      <c r="K3386" s="81"/>
      <c r="L3386" s="80"/>
      <c r="M3386" s="80"/>
      <c r="N3386" s="80"/>
      <c r="O3386" s="80"/>
      <c r="P3386" s="80"/>
      <c r="Q3386" s="79"/>
      <c r="R3386" s="79"/>
      <c r="S3386" s="80"/>
      <c r="T3386" s="80"/>
    </row>
    <row r="3387" spans="3:20" ht="22.5" customHeight="1" x14ac:dyDescent="0.25">
      <c r="C3387" s="79"/>
      <c r="D3387" s="80"/>
      <c r="E3387" s="80"/>
      <c r="F3387" s="80"/>
      <c r="G3387" s="81"/>
      <c r="H3387" s="80"/>
      <c r="I3387" s="80"/>
      <c r="J3387" s="80"/>
      <c r="K3387" s="81"/>
      <c r="L3387" s="80"/>
      <c r="M3387" s="80"/>
      <c r="N3387" s="80"/>
      <c r="O3387" s="80"/>
      <c r="P3387" s="80"/>
      <c r="Q3387" s="79"/>
      <c r="R3387" s="79"/>
      <c r="S3387" s="80"/>
      <c r="T3387" s="80"/>
    </row>
    <row r="3388" spans="3:20" ht="22.5" customHeight="1" x14ac:dyDescent="0.25">
      <c r="C3388" s="79"/>
      <c r="D3388" s="80"/>
      <c r="E3388" s="80"/>
      <c r="F3388" s="80"/>
      <c r="G3388" s="81"/>
      <c r="H3388" s="80"/>
      <c r="I3388" s="80"/>
      <c r="J3388" s="80"/>
      <c r="K3388" s="81"/>
      <c r="L3388" s="80"/>
      <c r="M3388" s="80"/>
      <c r="N3388" s="80"/>
      <c r="O3388" s="80"/>
      <c r="P3388" s="80"/>
      <c r="Q3388" s="79"/>
      <c r="R3388" s="79"/>
      <c r="S3388" s="80"/>
      <c r="T3388" s="80"/>
    </row>
    <row r="3389" spans="3:20" ht="22.5" customHeight="1" x14ac:dyDescent="0.25">
      <c r="C3389" s="79"/>
      <c r="D3389" s="80"/>
      <c r="E3389" s="80"/>
      <c r="F3389" s="80"/>
      <c r="G3389" s="81"/>
      <c r="H3389" s="80"/>
      <c r="I3389" s="80"/>
      <c r="J3389" s="80"/>
      <c r="K3389" s="81"/>
      <c r="L3389" s="80"/>
      <c r="M3389" s="80"/>
      <c r="N3389" s="80"/>
      <c r="O3389" s="80"/>
      <c r="P3389" s="80"/>
      <c r="Q3389" s="79"/>
      <c r="R3389" s="79"/>
      <c r="S3389" s="80"/>
      <c r="T3389" s="80"/>
    </row>
    <row r="3390" spans="3:20" ht="22.5" customHeight="1" x14ac:dyDescent="0.25">
      <c r="C3390" s="79"/>
      <c r="D3390" s="80"/>
      <c r="E3390" s="80"/>
      <c r="F3390" s="80"/>
      <c r="G3390" s="81"/>
      <c r="H3390" s="80"/>
      <c r="I3390" s="80"/>
      <c r="J3390" s="80"/>
      <c r="K3390" s="81"/>
      <c r="L3390" s="80"/>
      <c r="M3390" s="80"/>
      <c r="N3390" s="80"/>
      <c r="O3390" s="80"/>
      <c r="P3390" s="80"/>
      <c r="Q3390" s="79"/>
      <c r="R3390" s="79"/>
      <c r="S3390" s="80"/>
      <c r="T3390" s="80"/>
    </row>
    <row r="3391" spans="3:20" ht="22.5" customHeight="1" x14ac:dyDescent="0.25">
      <c r="C3391" s="79"/>
      <c r="D3391" s="80"/>
      <c r="E3391" s="80"/>
      <c r="F3391" s="80"/>
      <c r="G3391" s="81"/>
      <c r="H3391" s="80"/>
      <c r="I3391" s="80"/>
      <c r="J3391" s="80"/>
      <c r="K3391" s="81"/>
      <c r="L3391" s="80"/>
      <c r="M3391" s="80"/>
      <c r="N3391" s="80"/>
      <c r="O3391" s="80"/>
      <c r="P3391" s="80"/>
      <c r="Q3391" s="79"/>
      <c r="R3391" s="79"/>
      <c r="S3391" s="80"/>
      <c r="T3391" s="80"/>
    </row>
    <row r="3392" spans="3:20" ht="22.5" customHeight="1" x14ac:dyDescent="0.25">
      <c r="C3392" s="79"/>
      <c r="D3392" s="80"/>
      <c r="E3392" s="80"/>
      <c r="F3392" s="80"/>
      <c r="G3392" s="81"/>
      <c r="H3392" s="80"/>
      <c r="I3392" s="80"/>
      <c r="J3392" s="80"/>
      <c r="K3392" s="81"/>
      <c r="L3392" s="80"/>
      <c r="M3392" s="80"/>
      <c r="N3392" s="80"/>
      <c r="O3392" s="80"/>
      <c r="P3392" s="80"/>
      <c r="Q3392" s="79"/>
      <c r="R3392" s="79"/>
      <c r="S3392" s="80"/>
      <c r="T3392" s="80"/>
    </row>
    <row r="3393" spans="3:20" ht="22.5" customHeight="1" x14ac:dyDescent="0.25">
      <c r="C3393" s="79"/>
      <c r="D3393" s="80"/>
      <c r="E3393" s="80"/>
      <c r="F3393" s="80"/>
      <c r="G3393" s="81"/>
      <c r="H3393" s="80"/>
      <c r="I3393" s="80"/>
      <c r="J3393" s="80"/>
      <c r="K3393" s="81"/>
      <c r="L3393" s="80"/>
      <c r="M3393" s="80"/>
      <c r="N3393" s="80"/>
      <c r="O3393" s="80"/>
      <c r="P3393" s="80"/>
      <c r="Q3393" s="79"/>
      <c r="R3393" s="79"/>
      <c r="S3393" s="80"/>
      <c r="T3393" s="80"/>
    </row>
    <row r="3394" spans="3:20" ht="22.5" customHeight="1" x14ac:dyDescent="0.25">
      <c r="C3394" s="79"/>
      <c r="D3394" s="80"/>
      <c r="E3394" s="80"/>
      <c r="F3394" s="80"/>
      <c r="G3394" s="81"/>
      <c r="H3394" s="80"/>
      <c r="I3394" s="80"/>
      <c r="J3394" s="80"/>
      <c r="K3394" s="81"/>
      <c r="L3394" s="80"/>
      <c r="M3394" s="80"/>
      <c r="N3394" s="80"/>
      <c r="O3394" s="80"/>
      <c r="P3394" s="80"/>
      <c r="Q3394" s="79"/>
      <c r="R3394" s="79"/>
      <c r="S3394" s="80"/>
      <c r="T3394" s="80"/>
    </row>
    <row r="3395" spans="3:20" ht="22.5" customHeight="1" x14ac:dyDescent="0.25">
      <c r="C3395" s="79"/>
      <c r="D3395" s="80"/>
      <c r="E3395" s="80"/>
      <c r="F3395" s="80"/>
      <c r="G3395" s="81"/>
      <c r="H3395" s="80"/>
      <c r="I3395" s="80"/>
      <c r="J3395" s="80"/>
      <c r="K3395" s="81"/>
      <c r="L3395" s="80"/>
      <c r="M3395" s="80"/>
      <c r="N3395" s="80"/>
      <c r="O3395" s="80"/>
      <c r="P3395" s="80"/>
      <c r="Q3395" s="79"/>
      <c r="R3395" s="79"/>
      <c r="S3395" s="80"/>
      <c r="T3395" s="80"/>
    </row>
    <row r="3396" spans="3:20" ht="22.5" customHeight="1" x14ac:dyDescent="0.25">
      <c r="C3396" s="79"/>
      <c r="D3396" s="80"/>
      <c r="E3396" s="80"/>
      <c r="F3396" s="80"/>
      <c r="G3396" s="81"/>
      <c r="H3396" s="80"/>
      <c r="I3396" s="80"/>
      <c r="J3396" s="80"/>
      <c r="K3396" s="81"/>
      <c r="L3396" s="80"/>
      <c r="M3396" s="80"/>
      <c r="N3396" s="80"/>
      <c r="O3396" s="80"/>
      <c r="P3396" s="80"/>
      <c r="Q3396" s="79"/>
      <c r="R3396" s="79"/>
      <c r="S3396" s="80"/>
      <c r="T3396" s="80"/>
    </row>
    <row r="3397" spans="3:20" ht="22.5" customHeight="1" x14ac:dyDescent="0.25">
      <c r="C3397" s="79"/>
      <c r="D3397" s="80"/>
      <c r="E3397" s="80"/>
      <c r="F3397" s="80"/>
      <c r="G3397" s="81"/>
      <c r="H3397" s="80"/>
      <c r="I3397" s="80"/>
      <c r="J3397" s="80"/>
      <c r="K3397" s="81"/>
      <c r="L3397" s="80"/>
      <c r="M3397" s="80"/>
      <c r="N3397" s="80"/>
      <c r="O3397" s="80"/>
      <c r="P3397" s="80"/>
      <c r="Q3397" s="79"/>
      <c r="R3397" s="79"/>
      <c r="S3397" s="80"/>
      <c r="T3397" s="80"/>
    </row>
    <row r="3398" spans="3:20" ht="22.5" customHeight="1" x14ac:dyDescent="0.25">
      <c r="C3398" s="79"/>
      <c r="D3398" s="80"/>
      <c r="E3398" s="80"/>
      <c r="F3398" s="80"/>
      <c r="G3398" s="81"/>
      <c r="H3398" s="80"/>
      <c r="I3398" s="80"/>
      <c r="J3398" s="80"/>
      <c r="K3398" s="81"/>
      <c r="L3398" s="80"/>
      <c r="M3398" s="80"/>
      <c r="N3398" s="80"/>
      <c r="O3398" s="80"/>
      <c r="P3398" s="80"/>
      <c r="Q3398" s="79"/>
      <c r="R3398" s="79"/>
      <c r="S3398" s="80"/>
      <c r="T3398" s="80"/>
    </row>
    <row r="3399" spans="3:20" ht="22.5" customHeight="1" x14ac:dyDescent="0.25">
      <c r="C3399" s="79"/>
      <c r="D3399" s="80"/>
      <c r="E3399" s="80"/>
      <c r="F3399" s="80"/>
      <c r="G3399" s="81"/>
      <c r="H3399" s="80"/>
      <c r="I3399" s="80"/>
      <c r="J3399" s="80"/>
      <c r="K3399" s="81"/>
      <c r="L3399" s="80"/>
      <c r="M3399" s="80"/>
      <c r="N3399" s="80"/>
      <c r="O3399" s="80"/>
      <c r="P3399" s="80"/>
      <c r="Q3399" s="79"/>
      <c r="R3399" s="79"/>
      <c r="S3399" s="80"/>
      <c r="T3399" s="80"/>
    </row>
    <row r="3400" spans="3:20" ht="22.5" customHeight="1" x14ac:dyDescent="0.25">
      <c r="C3400" s="79"/>
      <c r="D3400" s="80"/>
      <c r="E3400" s="80"/>
      <c r="F3400" s="80"/>
      <c r="G3400" s="81"/>
      <c r="H3400" s="80"/>
      <c r="I3400" s="80"/>
      <c r="J3400" s="80"/>
      <c r="K3400" s="81"/>
      <c r="L3400" s="80"/>
      <c r="M3400" s="80"/>
      <c r="N3400" s="80"/>
      <c r="O3400" s="80"/>
      <c r="P3400" s="80"/>
      <c r="Q3400" s="79"/>
      <c r="R3400" s="79"/>
      <c r="S3400" s="80"/>
      <c r="T3400" s="80"/>
    </row>
    <row r="3401" spans="3:20" ht="22.5" customHeight="1" x14ac:dyDescent="0.25">
      <c r="C3401" s="79"/>
      <c r="D3401" s="80"/>
      <c r="E3401" s="80"/>
      <c r="F3401" s="80"/>
      <c r="G3401" s="81"/>
      <c r="H3401" s="80"/>
      <c r="I3401" s="80"/>
      <c r="J3401" s="80"/>
      <c r="K3401" s="81"/>
      <c r="L3401" s="80"/>
      <c r="M3401" s="80"/>
      <c r="N3401" s="80"/>
      <c r="O3401" s="80"/>
      <c r="P3401" s="80"/>
      <c r="Q3401" s="79"/>
      <c r="R3401" s="79"/>
      <c r="S3401" s="80"/>
      <c r="T3401" s="80"/>
    </row>
    <row r="3402" spans="3:20" ht="22.5" customHeight="1" x14ac:dyDescent="0.25">
      <c r="C3402" s="79"/>
      <c r="D3402" s="80"/>
      <c r="E3402" s="80"/>
      <c r="F3402" s="80"/>
      <c r="G3402" s="81"/>
      <c r="H3402" s="80"/>
      <c r="I3402" s="80"/>
      <c r="J3402" s="80"/>
      <c r="K3402" s="81"/>
      <c r="L3402" s="80"/>
      <c r="M3402" s="80"/>
      <c r="N3402" s="80"/>
      <c r="O3402" s="80"/>
      <c r="P3402" s="80"/>
      <c r="Q3402" s="79"/>
      <c r="R3402" s="79"/>
      <c r="S3402" s="80"/>
      <c r="T3402" s="80"/>
    </row>
    <row r="3403" spans="3:20" ht="22.5" customHeight="1" x14ac:dyDescent="0.25">
      <c r="C3403" s="79"/>
      <c r="D3403" s="80"/>
      <c r="E3403" s="80"/>
      <c r="F3403" s="80"/>
      <c r="G3403" s="81"/>
      <c r="H3403" s="80"/>
      <c r="I3403" s="80"/>
      <c r="J3403" s="80"/>
      <c r="K3403" s="81"/>
      <c r="L3403" s="80"/>
      <c r="M3403" s="80"/>
      <c r="N3403" s="80"/>
      <c r="O3403" s="80"/>
      <c r="P3403" s="80"/>
      <c r="Q3403" s="79"/>
      <c r="R3403" s="79"/>
      <c r="S3403" s="80"/>
      <c r="T3403" s="80"/>
    </row>
    <row r="3404" spans="3:20" ht="22.5" customHeight="1" x14ac:dyDescent="0.25">
      <c r="C3404" s="79"/>
      <c r="D3404" s="80"/>
      <c r="E3404" s="80"/>
      <c r="F3404" s="80"/>
      <c r="G3404" s="81"/>
      <c r="H3404" s="80"/>
      <c r="I3404" s="80"/>
      <c r="J3404" s="80"/>
      <c r="K3404" s="81"/>
      <c r="L3404" s="80"/>
      <c r="M3404" s="80"/>
      <c r="N3404" s="80"/>
      <c r="O3404" s="80"/>
      <c r="P3404" s="80"/>
      <c r="Q3404" s="79"/>
      <c r="R3404" s="79"/>
      <c r="S3404" s="80"/>
      <c r="T3404" s="80"/>
    </row>
    <row r="3405" spans="3:20" ht="22.5" customHeight="1" x14ac:dyDescent="0.25">
      <c r="C3405" s="79"/>
      <c r="D3405" s="80"/>
      <c r="E3405" s="80"/>
      <c r="F3405" s="80"/>
      <c r="G3405" s="81"/>
      <c r="H3405" s="80"/>
      <c r="I3405" s="80"/>
      <c r="J3405" s="80"/>
      <c r="K3405" s="81"/>
      <c r="L3405" s="80"/>
      <c r="M3405" s="80"/>
      <c r="N3405" s="80"/>
      <c r="O3405" s="80"/>
      <c r="P3405" s="80"/>
      <c r="Q3405" s="79"/>
      <c r="R3405" s="79"/>
      <c r="S3405" s="80"/>
      <c r="T3405" s="80"/>
    </row>
    <row r="3406" spans="3:20" ht="22.5" customHeight="1" x14ac:dyDescent="0.25">
      <c r="C3406" s="79"/>
      <c r="D3406" s="80"/>
      <c r="E3406" s="80"/>
      <c r="F3406" s="80"/>
      <c r="G3406" s="81"/>
      <c r="H3406" s="80"/>
      <c r="I3406" s="80"/>
      <c r="J3406" s="80"/>
      <c r="K3406" s="81"/>
      <c r="L3406" s="80"/>
      <c r="M3406" s="80"/>
      <c r="N3406" s="80"/>
      <c r="O3406" s="80"/>
      <c r="P3406" s="80"/>
      <c r="Q3406" s="79"/>
      <c r="R3406" s="79"/>
      <c r="S3406" s="80"/>
      <c r="T3406" s="80"/>
    </row>
    <row r="3407" spans="3:20" ht="22.5" customHeight="1" x14ac:dyDescent="0.25">
      <c r="C3407" s="79"/>
      <c r="D3407" s="80"/>
      <c r="E3407" s="80"/>
      <c r="F3407" s="80"/>
      <c r="G3407" s="81"/>
      <c r="H3407" s="80"/>
      <c r="I3407" s="80"/>
      <c r="J3407" s="80"/>
      <c r="K3407" s="81"/>
      <c r="L3407" s="80"/>
      <c r="M3407" s="80"/>
      <c r="N3407" s="80"/>
      <c r="O3407" s="80"/>
      <c r="P3407" s="80"/>
      <c r="Q3407" s="79"/>
      <c r="R3407" s="79"/>
      <c r="S3407" s="80"/>
      <c r="T3407" s="80"/>
    </row>
    <row r="3408" spans="3:20" ht="22.5" customHeight="1" x14ac:dyDescent="0.25">
      <c r="C3408" s="79"/>
      <c r="D3408" s="80"/>
      <c r="E3408" s="80"/>
      <c r="F3408" s="80"/>
      <c r="G3408" s="81"/>
      <c r="H3408" s="80"/>
      <c r="I3408" s="80"/>
      <c r="J3408" s="80"/>
      <c r="K3408" s="81"/>
      <c r="L3408" s="80"/>
      <c r="M3408" s="80"/>
      <c r="N3408" s="80"/>
      <c r="O3408" s="80"/>
      <c r="P3408" s="80"/>
      <c r="Q3408" s="79"/>
      <c r="R3408" s="79"/>
      <c r="S3408" s="80"/>
      <c r="T3408" s="80"/>
    </row>
    <row r="3409" spans="3:20" ht="22.5" customHeight="1" x14ac:dyDescent="0.25">
      <c r="C3409" s="79"/>
      <c r="D3409" s="80"/>
      <c r="E3409" s="80"/>
      <c r="F3409" s="80"/>
      <c r="G3409" s="81"/>
      <c r="H3409" s="80"/>
      <c r="I3409" s="80"/>
      <c r="J3409" s="80"/>
      <c r="K3409" s="81"/>
      <c r="L3409" s="80"/>
      <c r="M3409" s="80"/>
      <c r="N3409" s="80"/>
      <c r="O3409" s="80"/>
      <c r="P3409" s="80"/>
      <c r="Q3409" s="79"/>
      <c r="R3409" s="79"/>
      <c r="S3409" s="80"/>
      <c r="T3409" s="80"/>
    </row>
    <row r="3410" spans="3:20" ht="22.5" customHeight="1" x14ac:dyDescent="0.25">
      <c r="C3410" s="79"/>
      <c r="D3410" s="80"/>
      <c r="E3410" s="80"/>
      <c r="F3410" s="80"/>
      <c r="G3410" s="81"/>
      <c r="H3410" s="80"/>
      <c r="I3410" s="80"/>
      <c r="J3410" s="80"/>
      <c r="K3410" s="81"/>
      <c r="L3410" s="80"/>
      <c r="M3410" s="80"/>
      <c r="N3410" s="80"/>
      <c r="O3410" s="80"/>
      <c r="P3410" s="80"/>
      <c r="Q3410" s="79"/>
      <c r="R3410" s="79"/>
      <c r="S3410" s="80"/>
      <c r="T3410" s="80"/>
    </row>
    <row r="3411" spans="3:20" ht="22.5" customHeight="1" x14ac:dyDescent="0.25">
      <c r="C3411" s="79"/>
      <c r="D3411" s="80"/>
      <c r="E3411" s="80"/>
      <c r="F3411" s="80"/>
      <c r="G3411" s="81"/>
      <c r="H3411" s="80"/>
      <c r="I3411" s="80"/>
      <c r="J3411" s="80"/>
      <c r="K3411" s="81"/>
      <c r="L3411" s="80"/>
      <c r="M3411" s="80"/>
      <c r="N3411" s="80"/>
      <c r="O3411" s="80"/>
      <c r="P3411" s="80"/>
      <c r="Q3411" s="79"/>
      <c r="R3411" s="79"/>
      <c r="S3411" s="80"/>
      <c r="T3411" s="80"/>
    </row>
    <row r="3412" spans="3:20" ht="22.5" customHeight="1" x14ac:dyDescent="0.25">
      <c r="C3412" s="79"/>
      <c r="D3412" s="80"/>
      <c r="E3412" s="80"/>
      <c r="F3412" s="80"/>
      <c r="G3412" s="81"/>
      <c r="H3412" s="80"/>
      <c r="I3412" s="80"/>
      <c r="J3412" s="80"/>
      <c r="K3412" s="81"/>
      <c r="L3412" s="80"/>
      <c r="M3412" s="80"/>
      <c r="N3412" s="80"/>
      <c r="O3412" s="80"/>
      <c r="P3412" s="80"/>
      <c r="Q3412" s="79"/>
      <c r="R3412" s="79"/>
      <c r="S3412" s="80"/>
      <c r="T3412" s="80"/>
    </row>
    <row r="3413" spans="3:20" ht="22.5" customHeight="1" x14ac:dyDescent="0.25">
      <c r="C3413" s="79"/>
      <c r="D3413" s="80"/>
      <c r="E3413" s="80"/>
      <c r="F3413" s="80"/>
      <c r="G3413" s="81"/>
      <c r="H3413" s="80"/>
      <c r="I3413" s="80"/>
      <c r="J3413" s="80"/>
      <c r="K3413" s="81"/>
      <c r="L3413" s="80"/>
      <c r="M3413" s="80"/>
      <c r="N3413" s="80"/>
      <c r="O3413" s="80"/>
      <c r="P3413" s="80"/>
      <c r="Q3413" s="79"/>
      <c r="R3413" s="79"/>
      <c r="S3413" s="80"/>
      <c r="T3413" s="80"/>
    </row>
    <row r="3414" spans="3:20" ht="22.5" customHeight="1" x14ac:dyDescent="0.25">
      <c r="C3414" s="79"/>
      <c r="D3414" s="80"/>
      <c r="E3414" s="80"/>
      <c r="F3414" s="80"/>
      <c r="G3414" s="81"/>
      <c r="H3414" s="80"/>
      <c r="I3414" s="80"/>
      <c r="J3414" s="80"/>
      <c r="K3414" s="81"/>
      <c r="L3414" s="80"/>
      <c r="M3414" s="80"/>
      <c r="N3414" s="80"/>
      <c r="O3414" s="80"/>
      <c r="P3414" s="80"/>
      <c r="Q3414" s="79"/>
      <c r="R3414" s="79"/>
      <c r="S3414" s="80"/>
      <c r="T3414" s="80"/>
    </row>
    <row r="3415" spans="3:20" ht="22.5" customHeight="1" x14ac:dyDescent="0.25">
      <c r="C3415" s="79"/>
      <c r="D3415" s="80"/>
      <c r="E3415" s="80"/>
      <c r="F3415" s="80"/>
      <c r="G3415" s="81"/>
      <c r="H3415" s="80"/>
      <c r="I3415" s="80"/>
      <c r="J3415" s="80"/>
      <c r="K3415" s="81"/>
      <c r="L3415" s="80"/>
      <c r="M3415" s="80"/>
      <c r="N3415" s="80"/>
      <c r="O3415" s="80"/>
      <c r="P3415" s="80"/>
      <c r="Q3415" s="79"/>
      <c r="R3415" s="79"/>
      <c r="S3415" s="80"/>
      <c r="T3415" s="80"/>
    </row>
    <row r="3416" spans="3:20" ht="22.5" customHeight="1" x14ac:dyDescent="0.25">
      <c r="C3416" s="79"/>
      <c r="D3416" s="80"/>
      <c r="E3416" s="80"/>
      <c r="F3416" s="80"/>
      <c r="G3416" s="81"/>
      <c r="H3416" s="80"/>
      <c r="I3416" s="80"/>
      <c r="J3416" s="80"/>
      <c r="K3416" s="81"/>
      <c r="L3416" s="80"/>
      <c r="M3416" s="80"/>
      <c r="N3416" s="80"/>
      <c r="O3416" s="80"/>
      <c r="P3416" s="80"/>
      <c r="Q3416" s="79"/>
      <c r="R3416" s="79"/>
      <c r="S3416" s="80"/>
      <c r="T3416" s="80"/>
    </row>
    <row r="3417" spans="3:20" ht="22.5" customHeight="1" x14ac:dyDescent="0.25">
      <c r="C3417" s="79"/>
      <c r="D3417" s="80"/>
      <c r="E3417" s="80"/>
      <c r="F3417" s="80"/>
      <c r="G3417" s="81"/>
      <c r="H3417" s="80"/>
      <c r="I3417" s="80"/>
      <c r="J3417" s="80"/>
      <c r="K3417" s="81"/>
      <c r="L3417" s="80"/>
      <c r="M3417" s="80"/>
      <c r="N3417" s="80"/>
      <c r="O3417" s="80"/>
      <c r="P3417" s="80"/>
      <c r="Q3417" s="79"/>
      <c r="R3417" s="79"/>
      <c r="S3417" s="80"/>
      <c r="T3417" s="80"/>
    </row>
    <row r="3418" spans="3:20" ht="22.5" customHeight="1" x14ac:dyDescent="0.25">
      <c r="C3418" s="79"/>
      <c r="D3418" s="80"/>
      <c r="E3418" s="80"/>
      <c r="F3418" s="80"/>
      <c r="G3418" s="81"/>
      <c r="H3418" s="80"/>
      <c r="I3418" s="80"/>
      <c r="J3418" s="80"/>
      <c r="K3418" s="81"/>
      <c r="L3418" s="80"/>
      <c r="M3418" s="80"/>
      <c r="N3418" s="80"/>
      <c r="O3418" s="80"/>
      <c r="P3418" s="80"/>
      <c r="Q3418" s="79"/>
      <c r="R3418" s="79"/>
      <c r="S3418" s="80"/>
      <c r="T3418" s="80"/>
    </row>
    <row r="3419" spans="3:20" ht="22.5" customHeight="1" x14ac:dyDescent="0.25">
      <c r="C3419" s="79"/>
      <c r="D3419" s="80"/>
      <c r="E3419" s="80"/>
      <c r="F3419" s="80"/>
      <c r="G3419" s="81"/>
      <c r="H3419" s="80"/>
      <c r="I3419" s="80"/>
      <c r="J3419" s="80"/>
      <c r="K3419" s="81"/>
      <c r="L3419" s="80"/>
      <c r="M3419" s="80"/>
      <c r="N3419" s="80"/>
      <c r="O3419" s="80"/>
      <c r="P3419" s="80"/>
      <c r="Q3419" s="79"/>
      <c r="R3419" s="79"/>
      <c r="S3419" s="80"/>
      <c r="T3419" s="80"/>
    </row>
    <row r="3420" spans="3:20" ht="22.5" customHeight="1" x14ac:dyDescent="0.25">
      <c r="C3420" s="79"/>
      <c r="D3420" s="80"/>
      <c r="E3420" s="80"/>
      <c r="F3420" s="80"/>
      <c r="G3420" s="81"/>
      <c r="H3420" s="80"/>
      <c r="I3420" s="80"/>
      <c r="J3420" s="80"/>
      <c r="K3420" s="81"/>
      <c r="L3420" s="80"/>
      <c r="M3420" s="80"/>
      <c r="N3420" s="80"/>
      <c r="O3420" s="80"/>
      <c r="P3420" s="80"/>
      <c r="Q3420" s="79"/>
      <c r="R3420" s="79"/>
      <c r="S3420" s="80"/>
      <c r="T3420" s="80"/>
    </row>
    <row r="3421" spans="3:20" ht="22.5" customHeight="1" x14ac:dyDescent="0.25">
      <c r="C3421" s="79"/>
      <c r="D3421" s="80"/>
      <c r="E3421" s="80"/>
      <c r="F3421" s="80"/>
      <c r="G3421" s="81"/>
      <c r="H3421" s="80"/>
      <c r="I3421" s="80"/>
      <c r="J3421" s="80"/>
      <c r="K3421" s="81"/>
      <c r="L3421" s="80"/>
      <c r="M3421" s="80"/>
      <c r="N3421" s="80"/>
      <c r="O3421" s="80"/>
      <c r="P3421" s="80"/>
      <c r="Q3421" s="79"/>
      <c r="R3421" s="79"/>
      <c r="S3421" s="80"/>
      <c r="T3421" s="80"/>
    </row>
    <row r="3422" spans="3:20" ht="22.5" customHeight="1" x14ac:dyDescent="0.25">
      <c r="C3422" s="79"/>
      <c r="D3422" s="80"/>
      <c r="E3422" s="80"/>
      <c r="F3422" s="80"/>
      <c r="G3422" s="81"/>
      <c r="H3422" s="80"/>
      <c r="I3422" s="80"/>
      <c r="J3422" s="80"/>
      <c r="K3422" s="81"/>
      <c r="L3422" s="80"/>
      <c r="M3422" s="80"/>
      <c r="N3422" s="80"/>
      <c r="O3422" s="80"/>
      <c r="P3422" s="80"/>
      <c r="Q3422" s="79"/>
      <c r="R3422" s="79"/>
      <c r="S3422" s="80"/>
      <c r="T3422" s="80"/>
    </row>
    <row r="3423" spans="3:20" ht="22.5" customHeight="1" x14ac:dyDescent="0.25">
      <c r="C3423" s="79"/>
      <c r="D3423" s="80"/>
      <c r="E3423" s="80"/>
      <c r="F3423" s="80"/>
      <c r="G3423" s="81"/>
      <c r="H3423" s="80"/>
      <c r="I3423" s="80"/>
      <c r="J3423" s="80"/>
      <c r="K3423" s="81"/>
      <c r="L3423" s="80"/>
      <c r="M3423" s="80"/>
      <c r="N3423" s="80"/>
      <c r="O3423" s="80"/>
      <c r="P3423" s="80"/>
      <c r="Q3423" s="79"/>
      <c r="R3423" s="79"/>
      <c r="S3423" s="80"/>
      <c r="T3423" s="80"/>
    </row>
    <row r="3424" spans="3:20" ht="22.5" customHeight="1" x14ac:dyDescent="0.25">
      <c r="C3424" s="79"/>
      <c r="D3424" s="80"/>
      <c r="E3424" s="80"/>
      <c r="F3424" s="80"/>
      <c r="G3424" s="81"/>
      <c r="H3424" s="80"/>
      <c r="I3424" s="80"/>
      <c r="J3424" s="80"/>
      <c r="K3424" s="81"/>
      <c r="L3424" s="80"/>
      <c r="M3424" s="80"/>
      <c r="N3424" s="80"/>
      <c r="O3424" s="80"/>
      <c r="P3424" s="80"/>
      <c r="Q3424" s="79"/>
      <c r="R3424" s="79"/>
      <c r="S3424" s="80"/>
      <c r="T3424" s="80"/>
    </row>
    <row r="3425" spans="3:20" ht="22.5" customHeight="1" x14ac:dyDescent="0.25">
      <c r="C3425" s="79"/>
      <c r="D3425" s="80"/>
      <c r="E3425" s="80"/>
      <c r="F3425" s="80"/>
      <c r="G3425" s="81"/>
      <c r="H3425" s="80"/>
      <c r="I3425" s="80"/>
      <c r="J3425" s="80"/>
      <c r="K3425" s="81"/>
      <c r="L3425" s="80"/>
      <c r="M3425" s="80"/>
      <c r="N3425" s="80"/>
      <c r="O3425" s="80"/>
      <c r="P3425" s="80"/>
      <c r="Q3425" s="79"/>
      <c r="R3425" s="79"/>
      <c r="S3425" s="80"/>
      <c r="T3425" s="80"/>
    </row>
    <row r="3426" spans="3:20" ht="22.5" customHeight="1" x14ac:dyDescent="0.25">
      <c r="C3426" s="79"/>
      <c r="D3426" s="80"/>
      <c r="E3426" s="80"/>
      <c r="F3426" s="80"/>
      <c r="G3426" s="81"/>
      <c r="H3426" s="80"/>
      <c r="I3426" s="80"/>
      <c r="J3426" s="80"/>
      <c r="K3426" s="81"/>
      <c r="L3426" s="80"/>
      <c r="M3426" s="80"/>
      <c r="N3426" s="80"/>
      <c r="O3426" s="80"/>
      <c r="P3426" s="80"/>
      <c r="Q3426" s="79"/>
      <c r="R3426" s="79"/>
      <c r="S3426" s="80"/>
      <c r="T3426" s="80"/>
    </row>
    <row r="3427" spans="3:20" ht="22.5" customHeight="1" x14ac:dyDescent="0.25">
      <c r="C3427" s="79"/>
      <c r="D3427" s="80"/>
      <c r="E3427" s="80"/>
      <c r="F3427" s="80"/>
      <c r="G3427" s="81"/>
      <c r="H3427" s="80"/>
      <c r="I3427" s="80"/>
      <c r="J3427" s="80"/>
      <c r="K3427" s="81"/>
      <c r="L3427" s="80"/>
      <c r="M3427" s="80"/>
      <c r="N3427" s="80"/>
      <c r="O3427" s="80"/>
      <c r="P3427" s="80"/>
      <c r="Q3427" s="79"/>
      <c r="R3427" s="79"/>
      <c r="S3427" s="80"/>
      <c r="T3427" s="80"/>
    </row>
    <row r="3428" spans="3:20" ht="22.5" customHeight="1" x14ac:dyDescent="0.25">
      <c r="C3428" s="79"/>
      <c r="D3428" s="80"/>
      <c r="E3428" s="80"/>
      <c r="F3428" s="80"/>
      <c r="G3428" s="81"/>
      <c r="H3428" s="80"/>
      <c r="I3428" s="80"/>
      <c r="J3428" s="80"/>
      <c r="K3428" s="81"/>
      <c r="L3428" s="80"/>
      <c r="M3428" s="80"/>
      <c r="N3428" s="80"/>
      <c r="O3428" s="80"/>
      <c r="P3428" s="80"/>
      <c r="Q3428" s="79"/>
      <c r="R3428" s="79"/>
      <c r="S3428" s="80"/>
      <c r="T3428" s="80"/>
    </row>
    <row r="3429" spans="3:20" ht="22.5" customHeight="1" x14ac:dyDescent="0.25">
      <c r="C3429" s="79"/>
      <c r="D3429" s="80"/>
      <c r="E3429" s="80"/>
      <c r="F3429" s="80"/>
      <c r="G3429" s="81"/>
      <c r="H3429" s="80"/>
      <c r="I3429" s="80"/>
      <c r="J3429" s="80"/>
      <c r="K3429" s="81"/>
      <c r="L3429" s="80"/>
      <c r="M3429" s="80"/>
      <c r="N3429" s="80"/>
      <c r="O3429" s="80"/>
      <c r="P3429" s="80"/>
      <c r="Q3429" s="79"/>
      <c r="R3429" s="79"/>
      <c r="S3429" s="80"/>
      <c r="T3429" s="80"/>
    </row>
    <row r="3430" spans="3:20" ht="22.5" customHeight="1" x14ac:dyDescent="0.25">
      <c r="C3430" s="79"/>
      <c r="D3430" s="80"/>
      <c r="E3430" s="80"/>
      <c r="F3430" s="80"/>
      <c r="G3430" s="81"/>
      <c r="H3430" s="80"/>
      <c r="I3430" s="80"/>
      <c r="J3430" s="80"/>
      <c r="K3430" s="81"/>
      <c r="L3430" s="80"/>
      <c r="M3430" s="80"/>
      <c r="N3430" s="80"/>
      <c r="O3430" s="80"/>
      <c r="P3430" s="80"/>
      <c r="Q3430" s="79"/>
      <c r="R3430" s="79"/>
      <c r="S3430" s="80"/>
      <c r="T3430" s="80"/>
    </row>
    <row r="3431" spans="3:20" ht="22.5" customHeight="1" x14ac:dyDescent="0.25">
      <c r="C3431" s="79"/>
      <c r="D3431" s="80"/>
      <c r="E3431" s="80"/>
      <c r="F3431" s="80"/>
      <c r="G3431" s="81"/>
      <c r="H3431" s="80"/>
      <c r="I3431" s="80"/>
      <c r="J3431" s="80"/>
      <c r="K3431" s="81"/>
      <c r="L3431" s="80"/>
      <c r="M3431" s="80"/>
      <c r="N3431" s="80"/>
      <c r="O3431" s="80"/>
      <c r="P3431" s="80"/>
      <c r="Q3431" s="79"/>
      <c r="R3431" s="79"/>
      <c r="S3431" s="80"/>
      <c r="T3431" s="80"/>
    </row>
    <row r="3432" spans="3:20" ht="22.5" customHeight="1" x14ac:dyDescent="0.25">
      <c r="C3432" s="79"/>
      <c r="D3432" s="80"/>
      <c r="E3432" s="80"/>
      <c r="F3432" s="80"/>
      <c r="G3432" s="81"/>
      <c r="H3432" s="80"/>
      <c r="I3432" s="80"/>
      <c r="J3432" s="80"/>
      <c r="K3432" s="81"/>
      <c r="L3432" s="80"/>
      <c r="M3432" s="80"/>
      <c r="N3432" s="80"/>
      <c r="O3432" s="80"/>
      <c r="P3432" s="80"/>
      <c r="Q3432" s="79"/>
      <c r="R3432" s="79"/>
      <c r="S3432" s="80"/>
      <c r="T3432" s="80"/>
    </row>
    <row r="3433" spans="3:20" ht="22.5" customHeight="1" x14ac:dyDescent="0.25">
      <c r="C3433" s="79"/>
      <c r="D3433" s="80"/>
      <c r="E3433" s="80"/>
      <c r="F3433" s="80"/>
      <c r="G3433" s="81"/>
      <c r="H3433" s="80"/>
      <c r="I3433" s="80"/>
      <c r="J3433" s="80"/>
      <c r="K3433" s="81"/>
      <c r="L3433" s="80"/>
      <c r="M3433" s="80"/>
      <c r="N3433" s="80"/>
      <c r="O3433" s="80"/>
      <c r="P3433" s="80"/>
      <c r="Q3433" s="79"/>
      <c r="R3433" s="79"/>
      <c r="S3433" s="80"/>
      <c r="T3433" s="80"/>
    </row>
    <row r="3434" spans="3:20" ht="22.5" customHeight="1" x14ac:dyDescent="0.25">
      <c r="C3434" s="79"/>
      <c r="D3434" s="80"/>
      <c r="E3434" s="80"/>
      <c r="F3434" s="80"/>
      <c r="G3434" s="81"/>
      <c r="H3434" s="80"/>
      <c r="I3434" s="80"/>
      <c r="J3434" s="80"/>
      <c r="K3434" s="81"/>
      <c r="L3434" s="80"/>
      <c r="M3434" s="80"/>
      <c r="N3434" s="80"/>
      <c r="O3434" s="80"/>
      <c r="P3434" s="80"/>
      <c r="Q3434" s="79"/>
      <c r="R3434" s="79"/>
      <c r="S3434" s="80"/>
      <c r="T3434" s="80"/>
    </row>
    <row r="3435" spans="3:20" ht="22.5" customHeight="1" x14ac:dyDescent="0.25">
      <c r="C3435" s="79"/>
      <c r="D3435" s="80"/>
      <c r="E3435" s="80"/>
      <c r="F3435" s="80"/>
      <c r="G3435" s="81"/>
      <c r="H3435" s="80"/>
      <c r="I3435" s="80"/>
      <c r="J3435" s="80"/>
      <c r="K3435" s="81"/>
      <c r="L3435" s="80"/>
      <c r="M3435" s="80"/>
      <c r="N3435" s="80"/>
      <c r="O3435" s="80"/>
      <c r="P3435" s="80"/>
      <c r="Q3435" s="79"/>
      <c r="R3435" s="79"/>
      <c r="S3435" s="80"/>
      <c r="T3435" s="80"/>
    </row>
    <row r="3436" spans="3:20" ht="22.5" customHeight="1" x14ac:dyDescent="0.25">
      <c r="C3436" s="79"/>
      <c r="D3436" s="80"/>
      <c r="E3436" s="80"/>
      <c r="F3436" s="80"/>
      <c r="G3436" s="81"/>
      <c r="H3436" s="80"/>
      <c r="I3436" s="80"/>
      <c r="J3436" s="80"/>
      <c r="K3436" s="81"/>
      <c r="L3436" s="80"/>
      <c r="M3436" s="80"/>
      <c r="N3436" s="80"/>
      <c r="O3436" s="80"/>
      <c r="P3436" s="80"/>
      <c r="Q3436" s="79"/>
      <c r="R3436" s="79"/>
      <c r="S3436" s="80"/>
      <c r="T3436" s="80"/>
    </row>
    <row r="3437" spans="3:20" ht="22.5" customHeight="1" x14ac:dyDescent="0.25">
      <c r="C3437" s="79"/>
      <c r="D3437" s="80"/>
      <c r="E3437" s="80"/>
      <c r="F3437" s="80"/>
      <c r="G3437" s="81"/>
      <c r="H3437" s="80"/>
      <c r="I3437" s="80"/>
      <c r="J3437" s="80"/>
      <c r="K3437" s="81"/>
      <c r="L3437" s="80"/>
      <c r="M3437" s="80"/>
      <c r="N3437" s="80"/>
      <c r="O3437" s="80"/>
      <c r="P3437" s="80"/>
      <c r="Q3437" s="79"/>
      <c r="R3437" s="79"/>
      <c r="S3437" s="80"/>
      <c r="T3437" s="80"/>
    </row>
    <row r="3438" spans="3:20" ht="22.5" customHeight="1" x14ac:dyDescent="0.25">
      <c r="C3438" s="79"/>
      <c r="D3438" s="80"/>
      <c r="E3438" s="80"/>
      <c r="F3438" s="80"/>
      <c r="G3438" s="81"/>
      <c r="H3438" s="80"/>
      <c r="I3438" s="80"/>
      <c r="J3438" s="80"/>
      <c r="K3438" s="81"/>
      <c r="L3438" s="80"/>
      <c r="M3438" s="80"/>
      <c r="N3438" s="80"/>
      <c r="O3438" s="80"/>
      <c r="P3438" s="80"/>
      <c r="Q3438" s="79"/>
      <c r="R3438" s="79"/>
      <c r="S3438" s="80"/>
      <c r="T3438" s="80"/>
    </row>
    <row r="3439" spans="3:20" ht="22.5" customHeight="1" x14ac:dyDescent="0.25">
      <c r="C3439" s="79"/>
      <c r="D3439" s="80"/>
      <c r="E3439" s="80"/>
      <c r="F3439" s="80"/>
      <c r="G3439" s="81"/>
      <c r="H3439" s="80"/>
      <c r="I3439" s="80"/>
      <c r="J3439" s="80"/>
      <c r="K3439" s="81"/>
      <c r="L3439" s="80"/>
      <c r="M3439" s="80"/>
      <c r="N3439" s="80"/>
      <c r="O3439" s="80"/>
      <c r="P3439" s="80"/>
      <c r="Q3439" s="79"/>
      <c r="R3439" s="79"/>
      <c r="S3439" s="80"/>
      <c r="T3439" s="80"/>
    </row>
    <row r="3440" spans="3:20" ht="22.5" customHeight="1" x14ac:dyDescent="0.25">
      <c r="C3440" s="79"/>
      <c r="D3440" s="80"/>
      <c r="E3440" s="80"/>
      <c r="F3440" s="80"/>
      <c r="G3440" s="81"/>
      <c r="H3440" s="80"/>
      <c r="I3440" s="80"/>
      <c r="J3440" s="80"/>
      <c r="K3440" s="81"/>
      <c r="L3440" s="80"/>
      <c r="M3440" s="80"/>
      <c r="N3440" s="80"/>
      <c r="O3440" s="80"/>
      <c r="P3440" s="80"/>
      <c r="Q3440" s="79"/>
      <c r="R3440" s="79"/>
      <c r="S3440" s="80"/>
      <c r="T3440" s="80"/>
    </row>
    <row r="3441" spans="3:20" ht="22.5" customHeight="1" x14ac:dyDescent="0.25">
      <c r="C3441" s="79"/>
      <c r="D3441" s="80"/>
      <c r="E3441" s="80"/>
      <c r="F3441" s="80"/>
      <c r="G3441" s="81"/>
      <c r="H3441" s="80"/>
      <c r="I3441" s="80"/>
      <c r="J3441" s="80"/>
      <c r="K3441" s="81"/>
      <c r="L3441" s="80"/>
      <c r="M3441" s="80"/>
      <c r="N3441" s="80"/>
      <c r="O3441" s="80"/>
      <c r="P3441" s="80"/>
      <c r="Q3441" s="79"/>
      <c r="R3441" s="79"/>
      <c r="S3441" s="80"/>
      <c r="T3441" s="80"/>
    </row>
    <row r="3442" spans="3:20" ht="22.5" customHeight="1" x14ac:dyDescent="0.25">
      <c r="C3442" s="79"/>
      <c r="D3442" s="80"/>
      <c r="E3442" s="80"/>
      <c r="F3442" s="80"/>
      <c r="G3442" s="81"/>
      <c r="H3442" s="80"/>
      <c r="I3442" s="80"/>
      <c r="J3442" s="80"/>
      <c r="K3442" s="81"/>
      <c r="L3442" s="80"/>
      <c r="M3442" s="80"/>
      <c r="N3442" s="80"/>
      <c r="O3442" s="80"/>
      <c r="P3442" s="80"/>
      <c r="Q3442" s="79"/>
      <c r="R3442" s="79"/>
      <c r="S3442" s="80"/>
      <c r="T3442" s="80"/>
    </row>
    <row r="3443" spans="3:20" ht="22.5" customHeight="1" x14ac:dyDescent="0.25">
      <c r="C3443" s="79"/>
      <c r="D3443" s="80"/>
      <c r="E3443" s="80"/>
      <c r="F3443" s="80"/>
      <c r="G3443" s="81"/>
      <c r="H3443" s="80"/>
      <c r="I3443" s="80"/>
      <c r="J3443" s="80"/>
      <c r="K3443" s="81"/>
      <c r="L3443" s="80"/>
      <c r="M3443" s="80"/>
      <c r="N3443" s="80"/>
      <c r="O3443" s="80"/>
      <c r="P3443" s="80"/>
      <c r="Q3443" s="79"/>
      <c r="R3443" s="79"/>
      <c r="S3443" s="80"/>
      <c r="T3443" s="80"/>
    </row>
    <row r="3444" spans="3:20" ht="22.5" customHeight="1" x14ac:dyDescent="0.25">
      <c r="C3444" s="79"/>
      <c r="D3444" s="80"/>
      <c r="E3444" s="80"/>
      <c r="F3444" s="80"/>
      <c r="G3444" s="81"/>
      <c r="H3444" s="80"/>
      <c r="I3444" s="80"/>
      <c r="J3444" s="80"/>
      <c r="K3444" s="81"/>
      <c r="L3444" s="80"/>
      <c r="M3444" s="80"/>
      <c r="N3444" s="80"/>
      <c r="O3444" s="80"/>
      <c r="P3444" s="80"/>
      <c r="Q3444" s="79"/>
      <c r="R3444" s="79"/>
      <c r="S3444" s="80"/>
      <c r="T3444" s="80"/>
    </row>
    <row r="3445" spans="3:20" ht="22.5" customHeight="1" x14ac:dyDescent="0.25">
      <c r="C3445" s="79"/>
      <c r="D3445" s="80"/>
      <c r="E3445" s="80"/>
      <c r="F3445" s="80"/>
      <c r="G3445" s="81"/>
      <c r="H3445" s="80"/>
      <c r="I3445" s="80"/>
      <c r="J3445" s="80"/>
      <c r="K3445" s="81"/>
      <c r="L3445" s="80"/>
      <c r="M3445" s="80"/>
      <c r="N3445" s="80"/>
      <c r="O3445" s="80"/>
      <c r="P3445" s="80"/>
      <c r="Q3445" s="79"/>
      <c r="R3445" s="79"/>
      <c r="S3445" s="80"/>
      <c r="T3445" s="80"/>
    </row>
    <row r="3446" spans="3:20" ht="22.5" customHeight="1" x14ac:dyDescent="0.25">
      <c r="C3446" s="79"/>
      <c r="D3446" s="80"/>
      <c r="E3446" s="80"/>
      <c r="F3446" s="80"/>
      <c r="G3446" s="81"/>
      <c r="H3446" s="80"/>
      <c r="I3446" s="80"/>
      <c r="J3446" s="80"/>
      <c r="K3446" s="81"/>
      <c r="L3446" s="80"/>
      <c r="M3446" s="80"/>
      <c r="N3446" s="80"/>
      <c r="O3446" s="80"/>
      <c r="P3446" s="80"/>
      <c r="Q3446" s="79"/>
      <c r="R3446" s="79"/>
      <c r="S3446" s="80"/>
      <c r="T3446" s="80"/>
    </row>
    <row r="3447" spans="3:20" ht="22.5" customHeight="1" x14ac:dyDescent="0.25">
      <c r="C3447" s="79"/>
      <c r="D3447" s="80"/>
      <c r="E3447" s="80"/>
      <c r="F3447" s="80"/>
      <c r="G3447" s="81"/>
      <c r="H3447" s="80"/>
      <c r="I3447" s="80"/>
      <c r="J3447" s="80"/>
      <c r="K3447" s="81"/>
      <c r="L3447" s="80"/>
      <c r="M3447" s="80"/>
      <c r="N3447" s="80"/>
      <c r="O3447" s="80"/>
      <c r="P3447" s="80"/>
      <c r="Q3447" s="79"/>
      <c r="R3447" s="79"/>
      <c r="S3447" s="80"/>
      <c r="T3447" s="80"/>
    </row>
    <row r="3448" spans="3:20" ht="22.5" customHeight="1" x14ac:dyDescent="0.25">
      <c r="C3448" s="79"/>
      <c r="D3448" s="80"/>
      <c r="E3448" s="80"/>
      <c r="F3448" s="80"/>
      <c r="G3448" s="81"/>
      <c r="H3448" s="80"/>
      <c r="I3448" s="80"/>
      <c r="J3448" s="80"/>
      <c r="K3448" s="81"/>
      <c r="L3448" s="80"/>
      <c r="M3448" s="80"/>
      <c r="N3448" s="80"/>
      <c r="O3448" s="80"/>
      <c r="P3448" s="80"/>
      <c r="Q3448" s="79"/>
      <c r="R3448" s="79"/>
      <c r="S3448" s="80"/>
      <c r="T3448" s="80"/>
    </row>
    <row r="3449" spans="3:20" ht="22.5" customHeight="1" x14ac:dyDescent="0.25">
      <c r="C3449" s="79"/>
      <c r="D3449" s="80"/>
      <c r="E3449" s="80"/>
      <c r="F3449" s="80"/>
      <c r="G3449" s="81"/>
      <c r="H3449" s="80"/>
      <c r="I3449" s="80"/>
      <c r="J3449" s="80"/>
      <c r="K3449" s="81"/>
      <c r="L3449" s="80"/>
      <c r="M3449" s="80"/>
      <c r="N3449" s="80"/>
      <c r="O3449" s="80"/>
      <c r="P3449" s="80"/>
      <c r="Q3449" s="79"/>
      <c r="R3449" s="79"/>
      <c r="S3449" s="80"/>
      <c r="T3449" s="80"/>
    </row>
    <row r="3450" spans="3:20" ht="22.5" customHeight="1" x14ac:dyDescent="0.25">
      <c r="C3450" s="79"/>
      <c r="D3450" s="80"/>
      <c r="E3450" s="80"/>
      <c r="F3450" s="80"/>
      <c r="G3450" s="81"/>
      <c r="H3450" s="80"/>
      <c r="I3450" s="80"/>
      <c r="J3450" s="80"/>
      <c r="K3450" s="81"/>
      <c r="L3450" s="80"/>
      <c r="M3450" s="80"/>
      <c r="N3450" s="80"/>
      <c r="O3450" s="80"/>
      <c r="P3450" s="80"/>
      <c r="Q3450" s="79"/>
      <c r="R3450" s="79"/>
      <c r="S3450" s="80"/>
      <c r="T3450" s="80"/>
    </row>
    <row r="3451" spans="3:20" ht="22.5" customHeight="1" x14ac:dyDescent="0.25">
      <c r="C3451" s="79"/>
      <c r="D3451" s="80"/>
      <c r="E3451" s="80"/>
      <c r="F3451" s="80"/>
      <c r="G3451" s="81"/>
      <c r="H3451" s="80"/>
      <c r="I3451" s="80"/>
      <c r="J3451" s="80"/>
      <c r="K3451" s="81"/>
      <c r="L3451" s="80"/>
      <c r="M3451" s="80"/>
      <c r="N3451" s="80"/>
      <c r="O3451" s="80"/>
      <c r="P3451" s="80"/>
      <c r="Q3451" s="79"/>
      <c r="R3451" s="79"/>
      <c r="S3451" s="80"/>
      <c r="T3451" s="80"/>
    </row>
    <row r="3452" spans="3:20" ht="22.5" customHeight="1" x14ac:dyDescent="0.25">
      <c r="C3452" s="79"/>
      <c r="D3452" s="80"/>
      <c r="E3452" s="80"/>
      <c r="F3452" s="80"/>
      <c r="G3452" s="81"/>
      <c r="H3452" s="80"/>
      <c r="I3452" s="80"/>
      <c r="J3452" s="80"/>
      <c r="K3452" s="81"/>
      <c r="L3452" s="80"/>
      <c r="M3452" s="80"/>
      <c r="N3452" s="80"/>
      <c r="O3452" s="80"/>
      <c r="P3452" s="80"/>
      <c r="Q3452" s="79"/>
      <c r="R3452" s="79"/>
      <c r="S3452" s="80"/>
      <c r="T3452" s="80"/>
    </row>
    <row r="3453" spans="3:20" ht="22.5" customHeight="1" x14ac:dyDescent="0.25">
      <c r="C3453" s="79"/>
      <c r="D3453" s="80"/>
      <c r="E3453" s="80"/>
      <c r="F3453" s="80"/>
      <c r="G3453" s="81"/>
      <c r="H3453" s="80"/>
      <c r="I3453" s="80"/>
      <c r="J3453" s="80"/>
      <c r="K3453" s="81"/>
      <c r="L3453" s="80"/>
      <c r="M3453" s="80"/>
      <c r="N3453" s="80"/>
      <c r="O3453" s="80"/>
      <c r="P3453" s="80"/>
      <c r="Q3453" s="79"/>
      <c r="R3453" s="79"/>
      <c r="S3453" s="80"/>
      <c r="T3453" s="80"/>
    </row>
    <row r="3454" spans="3:20" ht="22.5" customHeight="1" x14ac:dyDescent="0.25">
      <c r="C3454" s="79"/>
      <c r="D3454" s="80"/>
      <c r="E3454" s="80"/>
      <c r="F3454" s="80"/>
      <c r="G3454" s="81"/>
      <c r="H3454" s="80"/>
      <c r="I3454" s="80"/>
      <c r="J3454" s="80"/>
      <c r="K3454" s="81"/>
      <c r="L3454" s="80"/>
      <c r="M3454" s="80"/>
      <c r="N3454" s="80"/>
      <c r="O3454" s="80"/>
      <c r="P3454" s="80"/>
      <c r="Q3454" s="79"/>
      <c r="R3454" s="79"/>
      <c r="S3454" s="80"/>
      <c r="T3454" s="80"/>
    </row>
    <row r="3455" spans="3:20" ht="22.5" customHeight="1" x14ac:dyDescent="0.25">
      <c r="C3455" s="79"/>
      <c r="D3455" s="80"/>
      <c r="E3455" s="80"/>
      <c r="F3455" s="80"/>
      <c r="G3455" s="81"/>
      <c r="H3455" s="80"/>
      <c r="I3455" s="80"/>
      <c r="J3455" s="80"/>
      <c r="K3455" s="81"/>
      <c r="L3455" s="80"/>
      <c r="M3455" s="80"/>
      <c r="N3455" s="80"/>
      <c r="O3455" s="80"/>
      <c r="P3455" s="80"/>
      <c r="Q3455" s="79"/>
      <c r="R3455" s="79"/>
      <c r="S3455" s="80"/>
      <c r="T3455" s="80"/>
    </row>
    <row r="3456" spans="3:20" ht="22.5" customHeight="1" x14ac:dyDescent="0.25">
      <c r="C3456" s="79"/>
      <c r="D3456" s="80"/>
      <c r="E3456" s="80"/>
      <c r="F3456" s="80"/>
      <c r="G3456" s="81"/>
      <c r="H3456" s="80"/>
      <c r="I3456" s="80"/>
      <c r="J3456" s="80"/>
      <c r="K3456" s="81"/>
      <c r="L3456" s="80"/>
      <c r="M3456" s="80"/>
      <c r="N3456" s="80"/>
      <c r="O3456" s="80"/>
      <c r="P3456" s="80"/>
      <c r="Q3456" s="79"/>
      <c r="R3456" s="79"/>
      <c r="S3456" s="80"/>
      <c r="T3456" s="80"/>
    </row>
    <row r="3457" spans="3:20" ht="22.5" customHeight="1" x14ac:dyDescent="0.25">
      <c r="C3457" s="79"/>
      <c r="D3457" s="80"/>
      <c r="E3457" s="80"/>
      <c r="F3457" s="80"/>
      <c r="G3457" s="81"/>
      <c r="H3457" s="80"/>
      <c r="I3457" s="80"/>
      <c r="J3457" s="80"/>
      <c r="K3457" s="81"/>
      <c r="L3457" s="80"/>
      <c r="M3457" s="80"/>
      <c r="N3457" s="80"/>
      <c r="O3457" s="80"/>
      <c r="P3457" s="80"/>
      <c r="Q3457" s="79"/>
      <c r="R3457" s="79"/>
      <c r="S3457" s="80"/>
      <c r="T3457" s="80"/>
    </row>
    <row r="3458" spans="3:20" ht="22.5" customHeight="1" x14ac:dyDescent="0.25">
      <c r="C3458" s="79"/>
      <c r="D3458" s="80"/>
      <c r="E3458" s="80"/>
      <c r="F3458" s="80"/>
      <c r="G3458" s="81"/>
      <c r="H3458" s="80"/>
      <c r="I3458" s="80"/>
      <c r="J3458" s="80"/>
      <c r="K3458" s="81"/>
      <c r="L3458" s="80"/>
      <c r="M3458" s="80"/>
      <c r="N3458" s="80"/>
      <c r="O3458" s="80"/>
      <c r="P3458" s="80"/>
      <c r="Q3458" s="79"/>
      <c r="R3458" s="79"/>
      <c r="S3458" s="80"/>
      <c r="T3458" s="80"/>
    </row>
    <row r="3459" spans="3:20" ht="22.5" customHeight="1" x14ac:dyDescent="0.25">
      <c r="C3459" s="79"/>
      <c r="D3459" s="80"/>
      <c r="E3459" s="80"/>
      <c r="F3459" s="80"/>
      <c r="G3459" s="81"/>
      <c r="H3459" s="80"/>
      <c r="I3459" s="80"/>
      <c r="J3459" s="80"/>
      <c r="K3459" s="81"/>
      <c r="L3459" s="80"/>
      <c r="M3459" s="80"/>
      <c r="N3459" s="80"/>
      <c r="O3459" s="80"/>
      <c r="P3459" s="80"/>
      <c r="Q3459" s="79"/>
      <c r="R3459" s="79"/>
      <c r="S3459" s="80"/>
      <c r="T3459" s="80"/>
    </row>
    <row r="3460" spans="3:20" ht="22.5" customHeight="1" x14ac:dyDescent="0.25">
      <c r="C3460" s="79"/>
      <c r="D3460" s="80"/>
      <c r="E3460" s="80"/>
      <c r="F3460" s="80"/>
      <c r="G3460" s="81"/>
      <c r="H3460" s="80"/>
      <c r="I3460" s="80"/>
      <c r="J3460" s="80"/>
      <c r="K3460" s="81"/>
      <c r="L3460" s="80"/>
      <c r="M3460" s="80"/>
      <c r="N3460" s="80"/>
      <c r="O3460" s="80"/>
      <c r="P3460" s="80"/>
      <c r="Q3460" s="79"/>
      <c r="R3460" s="79"/>
      <c r="S3460" s="80"/>
      <c r="T3460" s="80"/>
    </row>
    <row r="3461" spans="3:20" ht="22.5" customHeight="1" x14ac:dyDescent="0.25">
      <c r="C3461" s="79"/>
      <c r="D3461" s="80"/>
      <c r="E3461" s="80"/>
      <c r="F3461" s="80"/>
      <c r="G3461" s="81"/>
      <c r="H3461" s="80"/>
      <c r="I3461" s="80"/>
      <c r="J3461" s="80"/>
      <c r="K3461" s="81"/>
      <c r="L3461" s="80"/>
      <c r="M3461" s="80"/>
      <c r="N3461" s="80"/>
      <c r="O3461" s="80"/>
      <c r="P3461" s="80"/>
      <c r="Q3461" s="79"/>
      <c r="R3461" s="79"/>
      <c r="S3461" s="80"/>
      <c r="T3461" s="80"/>
    </row>
    <row r="3462" spans="3:20" ht="22.5" customHeight="1" x14ac:dyDescent="0.25">
      <c r="C3462" s="79"/>
      <c r="D3462" s="80"/>
      <c r="E3462" s="80"/>
      <c r="F3462" s="80"/>
      <c r="G3462" s="81"/>
      <c r="H3462" s="80"/>
      <c r="I3462" s="80"/>
      <c r="J3462" s="80"/>
      <c r="K3462" s="81"/>
      <c r="L3462" s="80"/>
      <c r="M3462" s="80"/>
      <c r="N3462" s="80"/>
      <c r="O3462" s="80"/>
      <c r="P3462" s="80"/>
      <c r="Q3462" s="79"/>
      <c r="R3462" s="79"/>
      <c r="S3462" s="80"/>
      <c r="T3462" s="80"/>
    </row>
    <row r="3463" spans="3:20" ht="22.5" customHeight="1" x14ac:dyDescent="0.25">
      <c r="C3463" s="79"/>
      <c r="D3463" s="80"/>
      <c r="E3463" s="80"/>
      <c r="F3463" s="80"/>
      <c r="G3463" s="81"/>
      <c r="H3463" s="80"/>
      <c r="I3463" s="80"/>
      <c r="J3463" s="80"/>
      <c r="K3463" s="81"/>
      <c r="L3463" s="80"/>
      <c r="M3463" s="80"/>
      <c r="N3463" s="80"/>
      <c r="O3463" s="80"/>
      <c r="P3463" s="80"/>
      <c r="Q3463" s="79"/>
      <c r="R3463" s="79"/>
      <c r="S3463" s="80"/>
      <c r="T3463" s="80"/>
    </row>
    <row r="3464" spans="3:20" ht="22.5" customHeight="1" x14ac:dyDescent="0.25">
      <c r="C3464" s="79"/>
      <c r="D3464" s="80"/>
      <c r="E3464" s="80"/>
      <c r="F3464" s="80"/>
      <c r="G3464" s="81"/>
      <c r="H3464" s="80"/>
      <c r="I3464" s="80"/>
      <c r="J3464" s="80"/>
      <c r="K3464" s="81"/>
      <c r="L3464" s="80"/>
      <c r="M3464" s="80"/>
      <c r="N3464" s="80"/>
      <c r="O3464" s="80"/>
      <c r="P3464" s="80"/>
      <c r="Q3464" s="79"/>
      <c r="R3464" s="79"/>
      <c r="S3464" s="80"/>
      <c r="T3464" s="80"/>
    </row>
    <row r="3465" spans="3:20" ht="22.5" customHeight="1" x14ac:dyDescent="0.25">
      <c r="C3465" s="79"/>
      <c r="D3465" s="80"/>
      <c r="E3465" s="80"/>
      <c r="F3465" s="80"/>
      <c r="G3465" s="81"/>
      <c r="H3465" s="80"/>
      <c r="I3465" s="80"/>
      <c r="J3465" s="80"/>
      <c r="K3465" s="81"/>
      <c r="L3465" s="80"/>
      <c r="M3465" s="80"/>
      <c r="N3465" s="80"/>
      <c r="O3465" s="80"/>
      <c r="P3465" s="80"/>
      <c r="Q3465" s="79"/>
      <c r="R3465" s="79"/>
      <c r="S3465" s="80"/>
      <c r="T3465" s="80"/>
    </row>
    <row r="3466" spans="3:20" ht="22.5" customHeight="1" x14ac:dyDescent="0.25">
      <c r="C3466" s="79"/>
      <c r="D3466" s="80"/>
      <c r="E3466" s="80"/>
      <c r="F3466" s="80"/>
      <c r="G3466" s="81"/>
      <c r="H3466" s="80"/>
      <c r="I3466" s="80"/>
      <c r="J3466" s="80"/>
      <c r="K3466" s="81"/>
      <c r="L3466" s="80"/>
      <c r="M3466" s="80"/>
      <c r="N3466" s="80"/>
      <c r="O3466" s="80"/>
      <c r="P3466" s="80"/>
      <c r="Q3466" s="79"/>
      <c r="R3466" s="79"/>
      <c r="S3466" s="80"/>
      <c r="T3466" s="80"/>
    </row>
    <row r="3467" spans="3:20" ht="22.5" customHeight="1" x14ac:dyDescent="0.25">
      <c r="C3467" s="79"/>
      <c r="D3467" s="80"/>
      <c r="E3467" s="80"/>
      <c r="F3467" s="80"/>
      <c r="G3467" s="81"/>
      <c r="H3467" s="80"/>
      <c r="I3467" s="80"/>
      <c r="J3467" s="80"/>
      <c r="K3467" s="81"/>
      <c r="L3467" s="80"/>
      <c r="M3467" s="80"/>
      <c r="N3467" s="80"/>
      <c r="O3467" s="80"/>
      <c r="P3467" s="80"/>
      <c r="Q3467" s="79"/>
      <c r="R3467" s="79"/>
      <c r="S3467" s="80"/>
      <c r="T3467" s="80"/>
    </row>
    <row r="3468" spans="3:20" ht="22.5" customHeight="1" x14ac:dyDescent="0.25">
      <c r="C3468" s="79"/>
      <c r="D3468" s="80"/>
      <c r="E3468" s="80"/>
      <c r="F3468" s="80"/>
      <c r="G3468" s="81"/>
      <c r="H3468" s="80"/>
      <c r="I3468" s="80"/>
      <c r="J3468" s="80"/>
      <c r="K3468" s="81"/>
      <c r="L3468" s="80"/>
      <c r="M3468" s="80"/>
      <c r="N3468" s="80"/>
      <c r="O3468" s="80"/>
      <c r="P3468" s="80"/>
      <c r="Q3468" s="79"/>
      <c r="R3468" s="79"/>
      <c r="S3468" s="80"/>
      <c r="T3468" s="80"/>
    </row>
    <row r="3469" spans="3:20" ht="22.5" customHeight="1" x14ac:dyDescent="0.25">
      <c r="C3469" s="79"/>
      <c r="D3469" s="80"/>
      <c r="E3469" s="80"/>
      <c r="F3469" s="80"/>
      <c r="G3469" s="81"/>
      <c r="H3469" s="80"/>
      <c r="I3469" s="80"/>
      <c r="J3469" s="80"/>
      <c r="K3469" s="81"/>
      <c r="L3469" s="80"/>
      <c r="M3469" s="80"/>
      <c r="N3469" s="80"/>
      <c r="O3469" s="80"/>
      <c r="P3469" s="80"/>
      <c r="Q3469" s="79"/>
      <c r="R3469" s="79"/>
      <c r="S3469" s="80"/>
      <c r="T3469" s="80"/>
    </row>
    <row r="3470" spans="3:20" ht="22.5" customHeight="1" x14ac:dyDescent="0.25">
      <c r="C3470" s="79"/>
      <c r="D3470" s="80"/>
      <c r="E3470" s="80"/>
      <c r="F3470" s="80"/>
      <c r="G3470" s="81"/>
      <c r="H3470" s="80"/>
      <c r="I3470" s="80"/>
      <c r="J3470" s="80"/>
      <c r="K3470" s="81"/>
      <c r="L3470" s="80"/>
      <c r="M3470" s="80"/>
      <c r="N3470" s="80"/>
      <c r="O3470" s="80"/>
      <c r="P3470" s="80"/>
      <c r="Q3470" s="79"/>
      <c r="R3470" s="79"/>
      <c r="S3470" s="80"/>
      <c r="T3470" s="80"/>
    </row>
    <row r="3471" spans="3:20" ht="22.5" customHeight="1" x14ac:dyDescent="0.25">
      <c r="C3471" s="79"/>
      <c r="D3471" s="80"/>
      <c r="E3471" s="80"/>
      <c r="F3471" s="80"/>
      <c r="G3471" s="81"/>
      <c r="H3471" s="80"/>
      <c r="I3471" s="80"/>
      <c r="J3471" s="80"/>
      <c r="K3471" s="81"/>
      <c r="L3471" s="80"/>
      <c r="M3471" s="80"/>
      <c r="N3471" s="80"/>
      <c r="O3471" s="80"/>
      <c r="P3471" s="80"/>
      <c r="Q3471" s="79"/>
      <c r="R3471" s="79"/>
      <c r="S3471" s="80"/>
      <c r="T3471" s="80"/>
    </row>
    <row r="3472" spans="3:20" ht="22.5" customHeight="1" x14ac:dyDescent="0.25">
      <c r="C3472" s="79"/>
      <c r="D3472" s="80"/>
      <c r="E3472" s="80"/>
      <c r="F3472" s="80"/>
      <c r="G3472" s="81"/>
      <c r="H3472" s="80"/>
      <c r="I3472" s="80"/>
      <c r="J3472" s="80"/>
      <c r="K3472" s="81"/>
      <c r="L3472" s="80"/>
      <c r="M3472" s="80"/>
      <c r="N3472" s="80"/>
      <c r="O3472" s="80"/>
      <c r="P3472" s="80"/>
      <c r="Q3472" s="79"/>
      <c r="R3472" s="79"/>
      <c r="S3472" s="80"/>
      <c r="T3472" s="80"/>
    </row>
    <row r="3473" spans="3:20" ht="22.5" customHeight="1" x14ac:dyDescent="0.25">
      <c r="C3473" s="79"/>
      <c r="D3473" s="80"/>
      <c r="E3473" s="80"/>
      <c r="F3473" s="80"/>
      <c r="G3473" s="81"/>
      <c r="H3473" s="80"/>
      <c r="I3473" s="80"/>
      <c r="J3473" s="80"/>
      <c r="K3473" s="81"/>
      <c r="L3473" s="80"/>
      <c r="M3473" s="80"/>
      <c r="N3473" s="80"/>
      <c r="O3473" s="80"/>
      <c r="P3473" s="80"/>
      <c r="Q3473" s="79"/>
      <c r="R3473" s="79"/>
      <c r="S3473" s="80"/>
      <c r="T3473" s="80"/>
    </row>
    <row r="3474" spans="3:20" ht="22.5" customHeight="1" x14ac:dyDescent="0.25">
      <c r="C3474" s="79"/>
      <c r="D3474" s="80"/>
      <c r="E3474" s="80"/>
      <c r="F3474" s="80"/>
      <c r="G3474" s="81"/>
      <c r="H3474" s="80"/>
      <c r="I3474" s="80"/>
      <c r="J3474" s="80"/>
      <c r="K3474" s="81"/>
      <c r="L3474" s="80"/>
      <c r="M3474" s="80"/>
      <c r="N3474" s="80"/>
      <c r="O3474" s="80"/>
      <c r="P3474" s="80"/>
      <c r="Q3474" s="79"/>
      <c r="R3474" s="79"/>
      <c r="S3474" s="80"/>
      <c r="T3474" s="80"/>
    </row>
    <row r="3475" spans="3:20" ht="22.5" customHeight="1" x14ac:dyDescent="0.25">
      <c r="C3475" s="79"/>
      <c r="D3475" s="80"/>
      <c r="E3475" s="80"/>
      <c r="F3475" s="80"/>
      <c r="G3475" s="81"/>
      <c r="H3475" s="80"/>
      <c r="I3475" s="80"/>
      <c r="J3475" s="80"/>
      <c r="K3475" s="81"/>
      <c r="L3475" s="80"/>
      <c r="M3475" s="80"/>
      <c r="N3475" s="80"/>
      <c r="O3475" s="80"/>
      <c r="P3475" s="80"/>
      <c r="Q3475" s="79"/>
      <c r="R3475" s="79"/>
      <c r="S3475" s="80"/>
      <c r="T3475" s="80"/>
    </row>
    <row r="3476" spans="3:20" ht="22.5" customHeight="1" x14ac:dyDescent="0.25">
      <c r="C3476" s="79"/>
      <c r="D3476" s="80"/>
      <c r="E3476" s="80"/>
      <c r="F3476" s="80"/>
      <c r="G3476" s="81"/>
      <c r="H3476" s="80"/>
      <c r="I3476" s="80"/>
      <c r="J3476" s="80"/>
      <c r="K3476" s="81"/>
      <c r="L3476" s="80"/>
      <c r="M3476" s="80"/>
      <c r="N3476" s="80"/>
      <c r="O3476" s="80"/>
      <c r="P3476" s="80"/>
      <c r="Q3476" s="79"/>
      <c r="R3476" s="79"/>
      <c r="S3476" s="80"/>
      <c r="T3476" s="80"/>
    </row>
    <row r="3477" spans="3:20" ht="22.5" customHeight="1" x14ac:dyDescent="0.25">
      <c r="C3477" s="79"/>
      <c r="D3477" s="80"/>
      <c r="E3477" s="80"/>
      <c r="F3477" s="80"/>
      <c r="G3477" s="81"/>
      <c r="H3477" s="80"/>
      <c r="I3477" s="80"/>
      <c r="J3477" s="80"/>
      <c r="K3477" s="81"/>
      <c r="L3477" s="80"/>
      <c r="M3477" s="80"/>
      <c r="N3477" s="80"/>
      <c r="O3477" s="80"/>
      <c r="P3477" s="80"/>
      <c r="Q3477" s="79"/>
      <c r="R3477" s="79"/>
      <c r="S3477" s="80"/>
      <c r="T3477" s="80"/>
    </row>
    <row r="3478" spans="3:20" ht="22.5" customHeight="1" x14ac:dyDescent="0.25">
      <c r="C3478" s="79"/>
      <c r="D3478" s="80"/>
      <c r="E3478" s="80"/>
      <c r="F3478" s="80"/>
      <c r="G3478" s="81"/>
      <c r="H3478" s="80"/>
      <c r="I3478" s="80"/>
      <c r="J3478" s="80"/>
      <c r="K3478" s="81"/>
      <c r="L3478" s="80"/>
      <c r="M3478" s="80"/>
      <c r="N3478" s="80"/>
      <c r="O3478" s="80"/>
      <c r="P3478" s="80"/>
      <c r="Q3478" s="79"/>
      <c r="R3478" s="79"/>
      <c r="S3478" s="80"/>
      <c r="T3478" s="80"/>
    </row>
    <row r="3479" spans="3:20" ht="22.5" customHeight="1" x14ac:dyDescent="0.25">
      <c r="C3479" s="79"/>
      <c r="D3479" s="80"/>
      <c r="E3479" s="80"/>
      <c r="F3479" s="80"/>
      <c r="G3479" s="81"/>
      <c r="H3479" s="80"/>
      <c r="I3479" s="80"/>
      <c r="J3479" s="80"/>
      <c r="K3479" s="81"/>
      <c r="L3479" s="80"/>
      <c r="M3479" s="80"/>
      <c r="N3479" s="80"/>
      <c r="O3479" s="80"/>
      <c r="P3479" s="80"/>
      <c r="Q3479" s="79"/>
      <c r="R3479" s="79"/>
      <c r="S3479" s="80"/>
      <c r="T3479" s="80"/>
    </row>
    <row r="3480" spans="3:20" ht="22.5" customHeight="1" x14ac:dyDescent="0.25">
      <c r="C3480" s="79"/>
      <c r="D3480" s="80"/>
      <c r="E3480" s="80"/>
      <c r="F3480" s="80"/>
      <c r="G3480" s="81"/>
      <c r="H3480" s="80"/>
      <c r="I3480" s="80"/>
      <c r="J3480" s="80"/>
      <c r="K3480" s="81"/>
      <c r="L3480" s="80"/>
      <c r="M3480" s="80"/>
      <c r="N3480" s="80"/>
      <c r="O3480" s="80"/>
      <c r="P3480" s="80"/>
      <c r="Q3480" s="79"/>
      <c r="R3480" s="79"/>
      <c r="S3480" s="80"/>
      <c r="T3480" s="80"/>
    </row>
    <row r="3481" spans="3:20" ht="22.5" customHeight="1" x14ac:dyDescent="0.25">
      <c r="C3481" s="79"/>
      <c r="D3481" s="80"/>
      <c r="E3481" s="80"/>
      <c r="F3481" s="80"/>
      <c r="G3481" s="81"/>
      <c r="H3481" s="80"/>
      <c r="I3481" s="80"/>
      <c r="J3481" s="80"/>
      <c r="K3481" s="81"/>
      <c r="L3481" s="80"/>
      <c r="M3481" s="80"/>
      <c r="N3481" s="80"/>
      <c r="O3481" s="80"/>
      <c r="P3481" s="80"/>
      <c r="Q3481" s="79"/>
      <c r="R3481" s="79"/>
      <c r="S3481" s="80"/>
      <c r="T3481" s="80"/>
    </row>
    <row r="3482" spans="3:20" ht="22.5" customHeight="1" x14ac:dyDescent="0.25">
      <c r="C3482" s="79"/>
      <c r="D3482" s="80"/>
      <c r="E3482" s="80"/>
      <c r="F3482" s="80"/>
      <c r="G3482" s="81"/>
      <c r="H3482" s="80"/>
      <c r="I3482" s="80"/>
      <c r="J3482" s="80"/>
      <c r="K3482" s="81"/>
      <c r="L3482" s="80"/>
      <c r="M3482" s="80"/>
      <c r="N3482" s="80"/>
      <c r="O3482" s="80"/>
      <c r="P3482" s="80"/>
      <c r="Q3482" s="79"/>
      <c r="R3482" s="79"/>
      <c r="S3482" s="80"/>
      <c r="T3482" s="80"/>
    </row>
    <row r="3483" spans="3:20" ht="22.5" customHeight="1" x14ac:dyDescent="0.25">
      <c r="C3483" s="79"/>
      <c r="D3483" s="80"/>
      <c r="E3483" s="80"/>
      <c r="F3483" s="80"/>
      <c r="G3483" s="81"/>
      <c r="H3483" s="80"/>
      <c r="I3483" s="80"/>
      <c r="J3483" s="80"/>
      <c r="K3483" s="81"/>
      <c r="L3483" s="80"/>
      <c r="M3483" s="80"/>
      <c r="N3483" s="80"/>
      <c r="O3483" s="80"/>
      <c r="P3483" s="80"/>
      <c r="Q3483" s="79"/>
      <c r="R3483" s="79"/>
      <c r="S3483" s="80"/>
      <c r="T3483" s="80"/>
    </row>
    <row r="3484" spans="3:20" ht="22.5" customHeight="1" x14ac:dyDescent="0.25">
      <c r="C3484" s="79"/>
      <c r="D3484" s="80"/>
      <c r="E3484" s="80"/>
      <c r="F3484" s="80"/>
      <c r="G3484" s="81"/>
      <c r="H3484" s="80"/>
      <c r="I3484" s="80"/>
      <c r="J3484" s="80"/>
      <c r="K3484" s="81"/>
      <c r="L3484" s="80"/>
      <c r="M3484" s="80"/>
      <c r="N3484" s="80"/>
      <c r="O3484" s="80"/>
      <c r="P3484" s="80"/>
      <c r="Q3484" s="79"/>
      <c r="R3484" s="79"/>
      <c r="S3484" s="80"/>
      <c r="T3484" s="80"/>
    </row>
    <row r="3485" spans="3:20" ht="22.5" customHeight="1" x14ac:dyDescent="0.25">
      <c r="C3485" s="79"/>
      <c r="D3485" s="80"/>
      <c r="E3485" s="80"/>
      <c r="F3485" s="80"/>
      <c r="G3485" s="81"/>
      <c r="H3485" s="80"/>
      <c r="I3485" s="80"/>
      <c r="J3485" s="80"/>
      <c r="K3485" s="81"/>
      <c r="L3485" s="80"/>
      <c r="M3485" s="80"/>
      <c r="N3485" s="80"/>
      <c r="O3485" s="80"/>
      <c r="P3485" s="80"/>
      <c r="Q3485" s="79"/>
      <c r="R3485" s="79"/>
      <c r="S3485" s="80"/>
      <c r="T3485" s="80"/>
    </row>
    <row r="3486" spans="3:20" ht="22.5" customHeight="1" x14ac:dyDescent="0.25">
      <c r="C3486" s="79"/>
      <c r="D3486" s="80"/>
      <c r="E3486" s="80"/>
      <c r="F3486" s="80"/>
      <c r="G3486" s="81"/>
      <c r="H3486" s="80"/>
      <c r="I3486" s="80"/>
      <c r="J3486" s="80"/>
      <c r="K3486" s="81"/>
      <c r="L3486" s="80"/>
      <c r="M3486" s="80"/>
      <c r="N3486" s="80"/>
      <c r="O3486" s="80"/>
      <c r="P3486" s="80"/>
      <c r="Q3486" s="79"/>
      <c r="R3486" s="79"/>
      <c r="S3486" s="80"/>
      <c r="T3486" s="80"/>
    </row>
    <row r="3487" spans="3:20" ht="22.5" customHeight="1" x14ac:dyDescent="0.25">
      <c r="C3487" s="79"/>
      <c r="D3487" s="80"/>
      <c r="E3487" s="80"/>
      <c r="F3487" s="80"/>
      <c r="G3487" s="81"/>
      <c r="H3487" s="80"/>
      <c r="I3487" s="80"/>
      <c r="J3487" s="80"/>
      <c r="K3487" s="81"/>
      <c r="L3487" s="80"/>
      <c r="M3487" s="80"/>
      <c r="N3487" s="80"/>
      <c r="O3487" s="80"/>
      <c r="P3487" s="80"/>
      <c r="Q3487" s="79"/>
      <c r="R3487" s="79"/>
      <c r="S3487" s="80"/>
      <c r="T3487" s="80"/>
    </row>
    <row r="3488" spans="3:20" ht="22.5" customHeight="1" x14ac:dyDescent="0.25">
      <c r="C3488" s="79"/>
      <c r="D3488" s="80"/>
      <c r="E3488" s="80"/>
      <c r="F3488" s="80"/>
      <c r="G3488" s="81"/>
      <c r="H3488" s="80"/>
      <c r="I3488" s="80"/>
      <c r="J3488" s="80"/>
      <c r="K3488" s="81"/>
      <c r="L3488" s="80"/>
      <c r="M3488" s="80"/>
      <c r="N3488" s="80"/>
      <c r="O3488" s="80"/>
      <c r="P3488" s="80"/>
      <c r="Q3488" s="79"/>
      <c r="R3488" s="79"/>
      <c r="S3488" s="80"/>
      <c r="T3488" s="80"/>
    </row>
    <row r="3489" spans="3:20" ht="22.5" customHeight="1" x14ac:dyDescent="0.25">
      <c r="C3489" s="79"/>
      <c r="D3489" s="80"/>
      <c r="E3489" s="80"/>
      <c r="F3489" s="80"/>
      <c r="G3489" s="81"/>
      <c r="H3489" s="80"/>
      <c r="I3489" s="80"/>
      <c r="J3489" s="80"/>
      <c r="K3489" s="81"/>
      <c r="L3489" s="80"/>
      <c r="M3489" s="80"/>
      <c r="N3489" s="80"/>
      <c r="O3489" s="80"/>
      <c r="P3489" s="80"/>
      <c r="Q3489" s="79"/>
      <c r="R3489" s="79"/>
      <c r="S3489" s="80"/>
      <c r="T3489" s="80"/>
    </row>
    <row r="3490" spans="3:20" ht="22.5" customHeight="1" x14ac:dyDescent="0.25">
      <c r="C3490" s="79"/>
      <c r="D3490" s="80"/>
      <c r="E3490" s="80"/>
      <c r="F3490" s="80"/>
      <c r="G3490" s="81"/>
      <c r="H3490" s="80"/>
      <c r="I3490" s="80"/>
      <c r="J3490" s="80"/>
      <c r="K3490" s="81"/>
      <c r="L3490" s="80"/>
      <c r="M3490" s="80"/>
      <c r="N3490" s="80"/>
      <c r="O3490" s="80"/>
      <c r="P3490" s="80"/>
      <c r="Q3490" s="79"/>
      <c r="R3490" s="79"/>
      <c r="S3490" s="80"/>
      <c r="T3490" s="80"/>
    </row>
    <row r="3491" spans="3:20" ht="22.5" customHeight="1" x14ac:dyDescent="0.25">
      <c r="C3491" s="79"/>
      <c r="D3491" s="80"/>
      <c r="E3491" s="80"/>
      <c r="F3491" s="80"/>
      <c r="G3491" s="81"/>
      <c r="H3491" s="80"/>
      <c r="I3491" s="80"/>
      <c r="J3491" s="80"/>
      <c r="K3491" s="81"/>
      <c r="L3491" s="80"/>
      <c r="M3491" s="80"/>
      <c r="N3491" s="80"/>
      <c r="O3491" s="80"/>
      <c r="P3491" s="80"/>
      <c r="Q3491" s="79"/>
      <c r="R3491" s="79"/>
      <c r="S3491" s="80"/>
      <c r="T3491" s="80"/>
    </row>
    <row r="3492" spans="3:20" ht="22.5" customHeight="1" x14ac:dyDescent="0.25">
      <c r="C3492" s="79"/>
      <c r="D3492" s="80"/>
      <c r="E3492" s="80"/>
      <c r="F3492" s="80"/>
      <c r="G3492" s="81"/>
      <c r="H3492" s="80"/>
      <c r="I3492" s="80"/>
      <c r="J3492" s="80"/>
      <c r="K3492" s="81"/>
      <c r="L3492" s="80"/>
      <c r="M3492" s="80"/>
      <c r="N3492" s="80"/>
      <c r="O3492" s="80"/>
      <c r="P3492" s="80"/>
      <c r="Q3492" s="79"/>
      <c r="R3492" s="79"/>
      <c r="S3492" s="80"/>
      <c r="T3492" s="80"/>
    </row>
    <row r="3493" spans="3:20" ht="22.5" customHeight="1" x14ac:dyDescent="0.25">
      <c r="C3493" s="79"/>
      <c r="D3493" s="80"/>
      <c r="E3493" s="80"/>
      <c r="F3493" s="80"/>
      <c r="G3493" s="81"/>
      <c r="H3493" s="80"/>
      <c r="I3493" s="80"/>
      <c r="J3493" s="80"/>
      <c r="K3493" s="81"/>
      <c r="L3493" s="80"/>
      <c r="M3493" s="80"/>
      <c r="N3493" s="80"/>
      <c r="O3493" s="80"/>
      <c r="P3493" s="80"/>
      <c r="Q3493" s="79"/>
      <c r="R3493" s="79"/>
      <c r="S3493" s="80"/>
      <c r="T3493" s="80"/>
    </row>
    <row r="3494" spans="3:20" ht="22.5" customHeight="1" x14ac:dyDescent="0.25">
      <c r="C3494" s="79"/>
      <c r="D3494" s="80"/>
      <c r="E3494" s="80"/>
      <c r="F3494" s="80"/>
      <c r="G3494" s="81"/>
      <c r="H3494" s="80"/>
      <c r="I3494" s="80"/>
      <c r="J3494" s="80"/>
      <c r="K3494" s="81"/>
      <c r="L3494" s="80"/>
      <c r="M3494" s="80"/>
      <c r="N3494" s="80"/>
      <c r="O3494" s="80"/>
      <c r="P3494" s="80"/>
      <c r="Q3494" s="79"/>
      <c r="R3494" s="79"/>
      <c r="S3494" s="80"/>
      <c r="T3494" s="80"/>
    </row>
    <row r="3495" spans="3:20" ht="22.5" customHeight="1" x14ac:dyDescent="0.25">
      <c r="C3495" s="79"/>
      <c r="D3495" s="80"/>
      <c r="E3495" s="80"/>
      <c r="F3495" s="80"/>
      <c r="G3495" s="81"/>
      <c r="H3495" s="80"/>
      <c r="I3495" s="80"/>
      <c r="J3495" s="80"/>
      <c r="K3495" s="81"/>
      <c r="L3495" s="80"/>
      <c r="M3495" s="80"/>
      <c r="N3495" s="80"/>
      <c r="O3495" s="80"/>
      <c r="P3495" s="80"/>
      <c r="Q3495" s="79"/>
      <c r="R3495" s="79"/>
      <c r="S3495" s="80"/>
      <c r="T3495" s="80"/>
    </row>
    <row r="3496" spans="3:20" ht="22.5" customHeight="1" x14ac:dyDescent="0.25">
      <c r="C3496" s="79"/>
      <c r="D3496" s="80"/>
      <c r="E3496" s="80"/>
      <c r="F3496" s="80"/>
      <c r="G3496" s="81"/>
      <c r="H3496" s="80"/>
      <c r="I3496" s="80"/>
      <c r="J3496" s="80"/>
      <c r="K3496" s="81"/>
      <c r="L3496" s="80"/>
      <c r="M3496" s="80"/>
      <c r="N3496" s="80"/>
      <c r="O3496" s="80"/>
      <c r="P3496" s="80"/>
      <c r="Q3496" s="79"/>
      <c r="R3496" s="79"/>
      <c r="S3496" s="80"/>
      <c r="T3496" s="80"/>
    </row>
    <row r="3497" spans="3:20" ht="22.5" customHeight="1" x14ac:dyDescent="0.25">
      <c r="C3497" s="79"/>
      <c r="D3497" s="80"/>
      <c r="E3497" s="80"/>
      <c r="F3497" s="80"/>
      <c r="G3497" s="81"/>
      <c r="H3497" s="80"/>
      <c r="I3497" s="80"/>
      <c r="J3497" s="80"/>
      <c r="K3497" s="81"/>
      <c r="L3497" s="80"/>
      <c r="M3497" s="80"/>
      <c r="N3497" s="80"/>
      <c r="O3497" s="80"/>
      <c r="P3497" s="80"/>
      <c r="Q3497" s="79"/>
      <c r="R3497" s="79"/>
      <c r="S3497" s="80"/>
      <c r="T3497" s="80"/>
    </row>
    <row r="3498" spans="3:20" ht="22.5" customHeight="1" x14ac:dyDescent="0.25">
      <c r="C3498" s="79"/>
      <c r="D3498" s="80"/>
      <c r="E3498" s="80"/>
      <c r="F3498" s="80"/>
      <c r="G3498" s="81"/>
      <c r="H3498" s="80"/>
      <c r="I3498" s="80"/>
      <c r="J3498" s="80"/>
      <c r="K3498" s="81"/>
      <c r="L3498" s="80"/>
      <c r="M3498" s="80"/>
      <c r="N3498" s="80"/>
      <c r="O3498" s="80"/>
      <c r="P3498" s="80"/>
      <c r="Q3498" s="79"/>
      <c r="R3498" s="79"/>
      <c r="S3498" s="80"/>
      <c r="T3498" s="80"/>
    </row>
    <row r="3499" spans="3:20" ht="22.5" customHeight="1" x14ac:dyDescent="0.25">
      <c r="C3499" s="79"/>
      <c r="D3499" s="80"/>
      <c r="E3499" s="80"/>
      <c r="F3499" s="80"/>
      <c r="G3499" s="81"/>
      <c r="H3499" s="80"/>
      <c r="I3499" s="80"/>
      <c r="J3499" s="80"/>
      <c r="K3499" s="81"/>
      <c r="L3499" s="80"/>
      <c r="M3499" s="80"/>
      <c r="N3499" s="80"/>
      <c r="O3499" s="80"/>
      <c r="P3499" s="80"/>
      <c r="Q3499" s="79"/>
      <c r="R3499" s="79"/>
      <c r="S3499" s="80"/>
      <c r="T3499" s="80"/>
    </row>
    <row r="3500" spans="3:20" ht="22.5" customHeight="1" x14ac:dyDescent="0.25">
      <c r="C3500" s="79"/>
      <c r="D3500" s="80"/>
      <c r="E3500" s="80"/>
      <c r="F3500" s="80"/>
      <c r="G3500" s="81"/>
      <c r="H3500" s="80"/>
      <c r="I3500" s="80"/>
      <c r="J3500" s="80"/>
      <c r="K3500" s="81"/>
      <c r="L3500" s="80"/>
      <c r="M3500" s="80"/>
      <c r="N3500" s="80"/>
      <c r="O3500" s="80"/>
      <c r="P3500" s="80"/>
      <c r="Q3500" s="79"/>
      <c r="R3500" s="79"/>
      <c r="S3500" s="80"/>
      <c r="T3500" s="80"/>
    </row>
    <row r="3501" spans="3:20" ht="22.5" customHeight="1" x14ac:dyDescent="0.25">
      <c r="C3501" s="79"/>
      <c r="D3501" s="80"/>
      <c r="E3501" s="80"/>
      <c r="F3501" s="80"/>
      <c r="G3501" s="81"/>
      <c r="H3501" s="80"/>
      <c r="I3501" s="80"/>
      <c r="J3501" s="80"/>
      <c r="K3501" s="81"/>
      <c r="L3501" s="80"/>
      <c r="M3501" s="80"/>
      <c r="N3501" s="80"/>
      <c r="O3501" s="80"/>
      <c r="P3501" s="80"/>
      <c r="Q3501" s="79"/>
      <c r="R3501" s="79"/>
      <c r="S3501" s="80"/>
      <c r="T3501" s="80"/>
    </row>
    <row r="3502" spans="3:20" ht="22.5" customHeight="1" x14ac:dyDescent="0.25">
      <c r="C3502" s="79"/>
      <c r="D3502" s="80"/>
      <c r="E3502" s="80"/>
      <c r="F3502" s="80"/>
      <c r="G3502" s="81"/>
      <c r="H3502" s="80"/>
      <c r="I3502" s="80"/>
      <c r="J3502" s="80"/>
      <c r="K3502" s="81"/>
      <c r="L3502" s="80"/>
      <c r="M3502" s="80"/>
      <c r="N3502" s="80"/>
      <c r="O3502" s="80"/>
      <c r="P3502" s="80"/>
      <c r="Q3502" s="79"/>
      <c r="R3502" s="79"/>
      <c r="S3502" s="80"/>
      <c r="T3502" s="80"/>
    </row>
    <row r="3503" spans="3:20" ht="22.5" customHeight="1" x14ac:dyDescent="0.25">
      <c r="C3503" s="79"/>
      <c r="D3503" s="80"/>
      <c r="E3503" s="80"/>
      <c r="F3503" s="80"/>
      <c r="G3503" s="81"/>
      <c r="H3503" s="80"/>
      <c r="I3503" s="80"/>
      <c r="J3503" s="80"/>
      <c r="K3503" s="81"/>
      <c r="L3503" s="80"/>
      <c r="M3503" s="80"/>
      <c r="N3503" s="80"/>
      <c r="O3503" s="80"/>
      <c r="P3503" s="80"/>
      <c r="Q3503" s="79"/>
      <c r="R3503" s="79"/>
      <c r="S3503" s="80"/>
      <c r="T3503" s="80"/>
    </row>
    <row r="3504" spans="3:20" ht="22.5" customHeight="1" x14ac:dyDescent="0.25">
      <c r="C3504" s="79"/>
      <c r="D3504" s="80"/>
      <c r="E3504" s="80"/>
      <c r="F3504" s="80"/>
      <c r="G3504" s="81"/>
      <c r="H3504" s="80"/>
      <c r="I3504" s="80"/>
      <c r="J3504" s="80"/>
      <c r="K3504" s="81"/>
      <c r="L3504" s="80"/>
      <c r="M3504" s="80"/>
      <c r="N3504" s="80"/>
      <c r="O3504" s="80"/>
      <c r="P3504" s="80"/>
      <c r="Q3504" s="79"/>
      <c r="R3504" s="79"/>
      <c r="S3504" s="80"/>
      <c r="T3504" s="80"/>
    </row>
    <row r="3505" spans="3:20" ht="22.5" customHeight="1" x14ac:dyDescent="0.25">
      <c r="C3505" s="79"/>
      <c r="D3505" s="80"/>
      <c r="E3505" s="80"/>
      <c r="F3505" s="80"/>
      <c r="G3505" s="81"/>
      <c r="H3505" s="80"/>
      <c r="I3505" s="80"/>
      <c r="J3505" s="80"/>
      <c r="K3505" s="81"/>
      <c r="L3505" s="80"/>
      <c r="M3505" s="80"/>
      <c r="N3505" s="80"/>
      <c r="O3505" s="80"/>
      <c r="P3505" s="80"/>
      <c r="Q3505" s="79"/>
      <c r="R3505" s="79"/>
      <c r="S3505" s="80"/>
      <c r="T3505" s="80"/>
    </row>
    <row r="3506" spans="3:20" ht="22.5" customHeight="1" x14ac:dyDescent="0.25">
      <c r="C3506" s="79"/>
      <c r="D3506" s="80"/>
      <c r="E3506" s="80"/>
      <c r="F3506" s="80"/>
      <c r="G3506" s="81"/>
      <c r="H3506" s="80"/>
      <c r="I3506" s="80"/>
      <c r="J3506" s="80"/>
      <c r="K3506" s="81"/>
      <c r="L3506" s="80"/>
      <c r="M3506" s="80"/>
      <c r="N3506" s="80"/>
      <c r="O3506" s="80"/>
      <c r="P3506" s="80"/>
      <c r="Q3506" s="79"/>
      <c r="R3506" s="79"/>
      <c r="S3506" s="80"/>
      <c r="T3506" s="80"/>
    </row>
    <row r="3507" spans="3:20" ht="22.5" customHeight="1" x14ac:dyDescent="0.25">
      <c r="C3507" s="79"/>
      <c r="D3507" s="80"/>
      <c r="E3507" s="80"/>
      <c r="F3507" s="80"/>
      <c r="G3507" s="81"/>
      <c r="H3507" s="80"/>
      <c r="I3507" s="80"/>
      <c r="J3507" s="80"/>
      <c r="K3507" s="81"/>
      <c r="L3507" s="80"/>
      <c r="M3507" s="80"/>
      <c r="N3507" s="80"/>
      <c r="O3507" s="80"/>
      <c r="P3507" s="80"/>
      <c r="Q3507" s="79"/>
      <c r="R3507" s="79"/>
      <c r="S3507" s="80"/>
      <c r="T3507" s="80"/>
    </row>
    <row r="3508" spans="3:20" ht="22.5" customHeight="1" x14ac:dyDescent="0.25">
      <c r="C3508" s="79"/>
      <c r="D3508" s="80"/>
      <c r="E3508" s="80"/>
      <c r="F3508" s="80"/>
      <c r="G3508" s="81"/>
      <c r="H3508" s="80"/>
      <c r="I3508" s="80"/>
      <c r="J3508" s="80"/>
      <c r="K3508" s="81"/>
      <c r="L3508" s="80"/>
      <c r="M3508" s="80"/>
      <c r="N3508" s="80"/>
      <c r="O3508" s="80"/>
      <c r="P3508" s="80"/>
      <c r="Q3508" s="79"/>
      <c r="R3508" s="79"/>
      <c r="S3508" s="80"/>
      <c r="T3508" s="80"/>
    </row>
    <row r="3509" spans="3:20" ht="22.5" customHeight="1" x14ac:dyDescent="0.25">
      <c r="C3509" s="79"/>
      <c r="D3509" s="80"/>
      <c r="E3509" s="80"/>
      <c r="F3509" s="80"/>
      <c r="G3509" s="81"/>
      <c r="H3509" s="80"/>
      <c r="I3509" s="80"/>
      <c r="J3509" s="80"/>
      <c r="K3509" s="81"/>
      <c r="L3509" s="80"/>
      <c r="M3509" s="80"/>
      <c r="N3509" s="80"/>
      <c r="O3509" s="80"/>
      <c r="P3509" s="80"/>
      <c r="Q3509" s="79"/>
      <c r="R3509" s="79"/>
      <c r="S3509" s="80"/>
      <c r="T3509" s="80"/>
    </row>
    <row r="3510" spans="3:20" ht="22.5" customHeight="1" x14ac:dyDescent="0.25">
      <c r="C3510" s="79"/>
      <c r="D3510" s="80"/>
      <c r="E3510" s="80"/>
      <c r="F3510" s="80"/>
      <c r="G3510" s="81"/>
      <c r="H3510" s="80"/>
      <c r="I3510" s="80"/>
      <c r="J3510" s="80"/>
      <c r="K3510" s="81"/>
      <c r="L3510" s="80"/>
      <c r="M3510" s="80"/>
      <c r="N3510" s="80"/>
      <c r="O3510" s="80"/>
      <c r="P3510" s="80"/>
      <c r="Q3510" s="79"/>
      <c r="R3510" s="79"/>
      <c r="S3510" s="80"/>
      <c r="T3510" s="80"/>
    </row>
    <row r="3511" spans="3:20" ht="22.5" customHeight="1" x14ac:dyDescent="0.25">
      <c r="C3511" s="79"/>
      <c r="D3511" s="80"/>
      <c r="E3511" s="80"/>
      <c r="F3511" s="80"/>
      <c r="G3511" s="81"/>
      <c r="H3511" s="80"/>
      <c r="I3511" s="80"/>
      <c r="J3511" s="80"/>
      <c r="K3511" s="81"/>
      <c r="L3511" s="80"/>
      <c r="M3511" s="80"/>
      <c r="N3511" s="80"/>
      <c r="O3511" s="80"/>
      <c r="P3511" s="80"/>
      <c r="Q3511" s="79"/>
      <c r="R3511" s="79"/>
      <c r="S3511" s="80"/>
      <c r="T3511" s="80"/>
    </row>
    <row r="3512" spans="3:20" ht="22.5" customHeight="1" x14ac:dyDescent="0.25">
      <c r="C3512" s="79"/>
      <c r="D3512" s="80"/>
      <c r="E3512" s="80"/>
      <c r="F3512" s="80"/>
      <c r="G3512" s="81"/>
      <c r="H3512" s="80"/>
      <c r="I3512" s="80"/>
      <c r="J3512" s="80"/>
      <c r="K3512" s="81"/>
      <c r="L3512" s="80"/>
      <c r="M3512" s="80"/>
      <c r="N3512" s="80"/>
      <c r="O3512" s="80"/>
      <c r="P3512" s="80"/>
      <c r="Q3512" s="79"/>
      <c r="R3512" s="79"/>
      <c r="S3512" s="80"/>
      <c r="T3512" s="80"/>
    </row>
    <row r="3513" spans="3:20" ht="22.5" customHeight="1" x14ac:dyDescent="0.25">
      <c r="C3513" s="79"/>
      <c r="D3513" s="80"/>
      <c r="E3513" s="80"/>
      <c r="F3513" s="80"/>
      <c r="G3513" s="81"/>
      <c r="H3513" s="80"/>
      <c r="I3513" s="80"/>
      <c r="J3513" s="80"/>
      <c r="K3513" s="81"/>
      <c r="L3513" s="80"/>
      <c r="M3513" s="80"/>
      <c r="N3513" s="80"/>
      <c r="O3513" s="80"/>
      <c r="P3513" s="80"/>
      <c r="Q3513" s="79"/>
      <c r="R3513" s="79"/>
      <c r="S3513" s="80"/>
      <c r="T3513" s="80"/>
    </row>
    <row r="3514" spans="3:20" ht="22.5" customHeight="1" x14ac:dyDescent="0.25">
      <c r="C3514" s="79"/>
      <c r="D3514" s="80"/>
      <c r="E3514" s="80"/>
      <c r="F3514" s="80"/>
      <c r="G3514" s="81"/>
      <c r="H3514" s="80"/>
      <c r="I3514" s="80"/>
      <c r="J3514" s="80"/>
      <c r="K3514" s="81"/>
      <c r="L3514" s="80"/>
      <c r="M3514" s="80"/>
      <c r="N3514" s="80"/>
      <c r="O3514" s="80"/>
      <c r="P3514" s="80"/>
      <c r="Q3514" s="79"/>
      <c r="R3514" s="79"/>
      <c r="S3514" s="80"/>
      <c r="T3514" s="80"/>
    </row>
    <row r="3515" spans="3:20" ht="22.5" customHeight="1" x14ac:dyDescent="0.25">
      <c r="C3515" s="79"/>
      <c r="D3515" s="80"/>
      <c r="E3515" s="80"/>
      <c r="F3515" s="80"/>
      <c r="G3515" s="81"/>
      <c r="H3515" s="80"/>
      <c r="I3515" s="80"/>
      <c r="J3515" s="80"/>
      <c r="K3515" s="81"/>
      <c r="L3515" s="80"/>
      <c r="M3515" s="80"/>
      <c r="N3515" s="80"/>
      <c r="O3515" s="80"/>
      <c r="P3515" s="80"/>
      <c r="Q3515" s="79"/>
      <c r="R3515" s="79"/>
      <c r="S3515" s="80"/>
      <c r="T3515" s="80"/>
    </row>
    <row r="3516" spans="3:20" ht="22.5" customHeight="1" x14ac:dyDescent="0.25">
      <c r="C3516" s="79"/>
      <c r="D3516" s="80"/>
      <c r="E3516" s="80"/>
      <c r="F3516" s="80"/>
      <c r="G3516" s="81"/>
      <c r="H3516" s="80"/>
      <c r="I3516" s="80"/>
      <c r="J3516" s="80"/>
      <c r="K3516" s="81"/>
      <c r="L3516" s="80"/>
      <c r="M3516" s="80"/>
      <c r="N3516" s="80"/>
      <c r="O3516" s="80"/>
      <c r="P3516" s="80"/>
      <c r="Q3516" s="79"/>
      <c r="R3516" s="79"/>
      <c r="S3516" s="80"/>
      <c r="T3516" s="80"/>
    </row>
    <row r="3517" spans="3:20" ht="22.5" customHeight="1" x14ac:dyDescent="0.25">
      <c r="C3517" s="79"/>
      <c r="D3517" s="80"/>
      <c r="E3517" s="80"/>
      <c r="F3517" s="80"/>
      <c r="G3517" s="81"/>
      <c r="H3517" s="80"/>
      <c r="I3517" s="80"/>
      <c r="J3517" s="80"/>
      <c r="K3517" s="81"/>
      <c r="L3517" s="80"/>
      <c r="M3517" s="80"/>
      <c r="N3517" s="80"/>
      <c r="O3517" s="80"/>
      <c r="P3517" s="80"/>
      <c r="Q3517" s="79"/>
      <c r="R3517" s="79"/>
      <c r="S3517" s="80"/>
      <c r="T3517" s="80"/>
    </row>
    <row r="3518" spans="3:20" ht="22.5" customHeight="1" x14ac:dyDescent="0.25">
      <c r="C3518" s="79"/>
      <c r="D3518" s="80"/>
      <c r="E3518" s="80"/>
      <c r="F3518" s="80"/>
      <c r="G3518" s="81"/>
      <c r="H3518" s="80"/>
      <c r="I3518" s="80"/>
      <c r="J3518" s="80"/>
      <c r="K3518" s="81"/>
      <c r="L3518" s="80"/>
      <c r="M3518" s="80"/>
      <c r="N3518" s="80"/>
      <c r="O3518" s="80"/>
      <c r="P3518" s="80"/>
      <c r="Q3518" s="79"/>
      <c r="R3518" s="79"/>
      <c r="S3518" s="80"/>
      <c r="T3518" s="80"/>
    </row>
    <row r="3519" spans="3:20" ht="22.5" customHeight="1" x14ac:dyDescent="0.25">
      <c r="C3519" s="79"/>
      <c r="D3519" s="80"/>
      <c r="E3519" s="80"/>
      <c r="F3519" s="80"/>
      <c r="G3519" s="81"/>
      <c r="H3519" s="80"/>
      <c r="I3519" s="80"/>
      <c r="J3519" s="80"/>
      <c r="K3519" s="81"/>
      <c r="L3519" s="80"/>
      <c r="M3519" s="80"/>
      <c r="N3519" s="80"/>
      <c r="O3519" s="80"/>
      <c r="P3519" s="80"/>
      <c r="Q3519" s="79"/>
      <c r="R3519" s="79"/>
      <c r="S3519" s="80"/>
      <c r="T3519" s="80"/>
    </row>
    <row r="3520" spans="3:20" ht="22.5" customHeight="1" x14ac:dyDescent="0.25">
      <c r="C3520" s="79"/>
      <c r="D3520" s="80"/>
      <c r="E3520" s="80"/>
      <c r="F3520" s="80"/>
      <c r="G3520" s="81"/>
      <c r="H3520" s="80"/>
      <c r="I3520" s="80"/>
      <c r="J3520" s="80"/>
      <c r="K3520" s="81"/>
      <c r="L3520" s="80"/>
      <c r="M3520" s="80"/>
      <c r="N3520" s="80"/>
      <c r="O3520" s="80"/>
      <c r="P3520" s="80"/>
      <c r="Q3520" s="79"/>
      <c r="R3520" s="79"/>
      <c r="S3520" s="80"/>
      <c r="T3520" s="80"/>
    </row>
    <row r="3521" spans="3:20" ht="22.5" customHeight="1" x14ac:dyDescent="0.25">
      <c r="C3521" s="79"/>
      <c r="D3521" s="80"/>
      <c r="E3521" s="80"/>
      <c r="F3521" s="80"/>
      <c r="G3521" s="81"/>
      <c r="H3521" s="80"/>
      <c r="I3521" s="80"/>
      <c r="J3521" s="80"/>
      <c r="K3521" s="81"/>
      <c r="L3521" s="80"/>
      <c r="M3521" s="80"/>
      <c r="N3521" s="80"/>
      <c r="O3521" s="80"/>
      <c r="P3521" s="80"/>
      <c r="Q3521" s="79"/>
      <c r="R3521" s="79"/>
      <c r="S3521" s="80"/>
      <c r="T3521" s="80"/>
    </row>
    <row r="3522" spans="3:20" ht="22.5" customHeight="1" x14ac:dyDescent="0.25">
      <c r="C3522" s="79"/>
      <c r="D3522" s="80"/>
      <c r="E3522" s="80"/>
      <c r="F3522" s="80"/>
      <c r="G3522" s="81"/>
      <c r="H3522" s="80"/>
      <c r="I3522" s="80"/>
      <c r="J3522" s="80"/>
      <c r="K3522" s="81"/>
      <c r="L3522" s="80"/>
      <c r="M3522" s="80"/>
      <c r="N3522" s="80"/>
      <c r="O3522" s="80"/>
      <c r="P3522" s="80"/>
      <c r="Q3522" s="79"/>
      <c r="R3522" s="79"/>
      <c r="S3522" s="80"/>
      <c r="T3522" s="80"/>
    </row>
    <row r="3523" spans="3:20" ht="22.5" customHeight="1" x14ac:dyDescent="0.25">
      <c r="C3523" s="79"/>
      <c r="D3523" s="80"/>
      <c r="E3523" s="80"/>
      <c r="F3523" s="80"/>
      <c r="G3523" s="81"/>
      <c r="H3523" s="80"/>
      <c r="I3523" s="80"/>
      <c r="J3523" s="80"/>
      <c r="K3523" s="81"/>
      <c r="L3523" s="80"/>
      <c r="M3523" s="80"/>
      <c r="N3523" s="80"/>
      <c r="O3523" s="80"/>
      <c r="P3523" s="80"/>
      <c r="Q3523" s="79"/>
      <c r="R3523" s="79"/>
      <c r="S3523" s="80"/>
      <c r="T3523" s="80"/>
    </row>
    <row r="3524" spans="3:20" ht="22.5" customHeight="1" x14ac:dyDescent="0.25">
      <c r="C3524" s="79"/>
      <c r="D3524" s="80"/>
      <c r="E3524" s="80"/>
      <c r="F3524" s="80"/>
      <c r="G3524" s="81"/>
      <c r="H3524" s="80"/>
      <c r="I3524" s="80"/>
      <c r="J3524" s="80"/>
      <c r="K3524" s="81"/>
      <c r="L3524" s="80"/>
      <c r="M3524" s="80"/>
      <c r="N3524" s="80"/>
      <c r="O3524" s="80"/>
      <c r="P3524" s="80"/>
      <c r="Q3524" s="79"/>
      <c r="R3524" s="79"/>
      <c r="S3524" s="80"/>
      <c r="T3524" s="80"/>
    </row>
    <row r="3525" spans="3:20" ht="22.5" customHeight="1" x14ac:dyDescent="0.25">
      <c r="C3525" s="79"/>
      <c r="D3525" s="80"/>
      <c r="E3525" s="80"/>
      <c r="F3525" s="80"/>
      <c r="G3525" s="81"/>
      <c r="H3525" s="80"/>
      <c r="I3525" s="80"/>
      <c r="J3525" s="80"/>
      <c r="K3525" s="81"/>
      <c r="L3525" s="80"/>
      <c r="M3525" s="80"/>
      <c r="N3525" s="80"/>
      <c r="O3525" s="80"/>
      <c r="P3525" s="80"/>
      <c r="Q3525" s="79"/>
      <c r="R3525" s="79"/>
      <c r="S3525" s="80"/>
      <c r="T3525" s="80"/>
    </row>
    <row r="3526" spans="3:20" ht="22.5" customHeight="1" x14ac:dyDescent="0.25">
      <c r="C3526" s="79"/>
      <c r="D3526" s="80"/>
      <c r="E3526" s="80"/>
      <c r="F3526" s="80"/>
      <c r="G3526" s="81"/>
      <c r="H3526" s="80"/>
      <c r="I3526" s="80"/>
      <c r="J3526" s="80"/>
      <c r="K3526" s="81"/>
      <c r="L3526" s="80"/>
      <c r="M3526" s="80"/>
      <c r="N3526" s="80"/>
      <c r="O3526" s="80"/>
      <c r="P3526" s="80"/>
      <c r="Q3526" s="79"/>
      <c r="R3526" s="79"/>
      <c r="S3526" s="80"/>
      <c r="T3526" s="80"/>
    </row>
    <row r="3527" spans="3:20" ht="22.5" customHeight="1" x14ac:dyDescent="0.25">
      <c r="C3527" s="79"/>
      <c r="D3527" s="80"/>
      <c r="E3527" s="80"/>
      <c r="F3527" s="80"/>
      <c r="G3527" s="81"/>
      <c r="H3527" s="80"/>
      <c r="I3527" s="80"/>
      <c r="J3527" s="80"/>
      <c r="K3527" s="81"/>
      <c r="L3527" s="80"/>
      <c r="M3527" s="80"/>
      <c r="N3527" s="80"/>
      <c r="O3527" s="80"/>
      <c r="P3527" s="80"/>
      <c r="Q3527" s="79"/>
      <c r="R3527" s="79"/>
      <c r="S3527" s="80"/>
      <c r="T3527" s="80"/>
    </row>
    <row r="3528" spans="3:20" ht="22.5" customHeight="1" x14ac:dyDescent="0.25">
      <c r="C3528" s="79"/>
      <c r="D3528" s="80"/>
      <c r="E3528" s="80"/>
      <c r="F3528" s="80"/>
      <c r="G3528" s="81"/>
      <c r="H3528" s="80"/>
      <c r="I3528" s="80"/>
      <c r="J3528" s="80"/>
      <c r="K3528" s="81"/>
      <c r="L3528" s="80"/>
      <c r="M3528" s="80"/>
      <c r="N3528" s="80"/>
      <c r="O3528" s="80"/>
      <c r="P3528" s="80"/>
      <c r="Q3528" s="79"/>
      <c r="R3528" s="79"/>
      <c r="S3528" s="80"/>
      <c r="T3528" s="80"/>
    </row>
    <row r="3529" spans="3:20" ht="22.5" customHeight="1" x14ac:dyDescent="0.25">
      <c r="C3529" s="79"/>
      <c r="D3529" s="80"/>
      <c r="E3529" s="80"/>
      <c r="F3529" s="80"/>
      <c r="G3529" s="81"/>
      <c r="H3529" s="80"/>
      <c r="I3529" s="80"/>
      <c r="J3529" s="80"/>
      <c r="K3529" s="81"/>
      <c r="L3529" s="80"/>
      <c r="M3529" s="80"/>
      <c r="N3529" s="80"/>
      <c r="O3529" s="80"/>
      <c r="P3529" s="80"/>
      <c r="Q3529" s="79"/>
      <c r="R3529" s="79"/>
      <c r="S3529" s="80"/>
      <c r="T3529" s="80"/>
    </row>
    <row r="3530" spans="3:20" ht="22.5" customHeight="1" x14ac:dyDescent="0.25">
      <c r="C3530" s="79"/>
      <c r="D3530" s="80"/>
      <c r="E3530" s="80"/>
      <c r="F3530" s="80"/>
      <c r="G3530" s="81"/>
      <c r="H3530" s="80"/>
      <c r="I3530" s="80"/>
      <c r="J3530" s="80"/>
      <c r="K3530" s="81"/>
      <c r="L3530" s="80"/>
      <c r="M3530" s="80"/>
      <c r="N3530" s="80"/>
      <c r="O3530" s="80"/>
      <c r="P3530" s="80"/>
      <c r="Q3530" s="79"/>
      <c r="R3530" s="79"/>
      <c r="S3530" s="80"/>
      <c r="T3530" s="80"/>
    </row>
    <row r="3531" spans="3:20" ht="22.5" customHeight="1" x14ac:dyDescent="0.25">
      <c r="C3531" s="79"/>
      <c r="D3531" s="80"/>
      <c r="E3531" s="80"/>
      <c r="F3531" s="80"/>
      <c r="G3531" s="81"/>
      <c r="H3531" s="80"/>
      <c r="I3531" s="80"/>
      <c r="J3531" s="80"/>
      <c r="K3531" s="81"/>
      <c r="L3531" s="80"/>
      <c r="M3531" s="80"/>
      <c r="N3531" s="80"/>
      <c r="O3531" s="80"/>
      <c r="P3531" s="80"/>
      <c r="Q3531" s="79"/>
      <c r="R3531" s="79"/>
      <c r="S3531" s="80"/>
      <c r="T3531" s="80"/>
    </row>
    <row r="3532" spans="3:20" ht="22.5" customHeight="1" x14ac:dyDescent="0.25">
      <c r="C3532" s="79"/>
      <c r="D3532" s="80"/>
      <c r="E3532" s="80"/>
      <c r="F3532" s="80"/>
      <c r="G3532" s="81"/>
      <c r="H3532" s="80"/>
      <c r="I3532" s="80"/>
      <c r="J3532" s="80"/>
      <c r="K3532" s="81"/>
      <c r="L3532" s="80"/>
      <c r="M3532" s="80"/>
      <c r="N3532" s="80"/>
      <c r="O3532" s="80"/>
      <c r="P3532" s="80"/>
      <c r="Q3532" s="79"/>
      <c r="R3532" s="79"/>
      <c r="S3532" s="80"/>
      <c r="T3532" s="80"/>
    </row>
    <row r="3533" spans="3:20" ht="22.5" customHeight="1" x14ac:dyDescent="0.25">
      <c r="C3533" s="79"/>
      <c r="D3533" s="80"/>
      <c r="E3533" s="80"/>
      <c r="F3533" s="80"/>
      <c r="G3533" s="81"/>
      <c r="H3533" s="80"/>
      <c r="I3533" s="80"/>
      <c r="J3533" s="80"/>
      <c r="K3533" s="81"/>
      <c r="L3533" s="80"/>
      <c r="M3533" s="80"/>
      <c r="N3533" s="80"/>
      <c r="O3533" s="80"/>
      <c r="P3533" s="80"/>
      <c r="Q3533" s="79"/>
      <c r="R3533" s="79"/>
      <c r="S3533" s="80"/>
      <c r="T3533" s="80"/>
    </row>
    <row r="3534" spans="3:20" ht="22.5" customHeight="1" x14ac:dyDescent="0.25">
      <c r="C3534" s="79"/>
      <c r="D3534" s="80"/>
      <c r="E3534" s="80"/>
      <c r="F3534" s="80"/>
      <c r="G3534" s="81"/>
      <c r="H3534" s="80"/>
      <c r="I3534" s="80"/>
      <c r="J3534" s="80"/>
      <c r="K3534" s="81"/>
      <c r="L3534" s="80"/>
      <c r="M3534" s="80"/>
      <c r="N3534" s="80"/>
      <c r="O3534" s="80"/>
      <c r="P3534" s="80"/>
      <c r="Q3534" s="79"/>
      <c r="R3534" s="79"/>
      <c r="S3534" s="80"/>
      <c r="T3534" s="80"/>
    </row>
    <row r="3535" spans="3:20" ht="22.5" customHeight="1" x14ac:dyDescent="0.25">
      <c r="C3535" s="79"/>
      <c r="D3535" s="80"/>
      <c r="E3535" s="80"/>
      <c r="F3535" s="80"/>
      <c r="G3535" s="81"/>
      <c r="H3535" s="80"/>
      <c r="I3535" s="80"/>
      <c r="J3535" s="80"/>
      <c r="K3535" s="81"/>
      <c r="L3535" s="80"/>
      <c r="M3535" s="80"/>
      <c r="N3535" s="80"/>
      <c r="O3535" s="80"/>
      <c r="P3535" s="80"/>
      <c r="Q3535" s="79"/>
      <c r="R3535" s="79"/>
      <c r="S3535" s="80"/>
      <c r="T3535" s="80"/>
    </row>
    <row r="3536" spans="3:20" ht="22.5" customHeight="1" x14ac:dyDescent="0.25">
      <c r="C3536" s="79"/>
      <c r="D3536" s="80"/>
      <c r="E3536" s="80"/>
      <c r="F3536" s="80"/>
      <c r="G3536" s="81"/>
      <c r="H3536" s="80"/>
      <c r="I3536" s="80"/>
      <c r="J3536" s="80"/>
      <c r="K3536" s="81"/>
      <c r="L3536" s="80"/>
      <c r="M3536" s="80"/>
      <c r="N3536" s="80"/>
      <c r="O3536" s="80"/>
      <c r="P3536" s="80"/>
      <c r="Q3536" s="79"/>
      <c r="R3536" s="79"/>
      <c r="S3536" s="80"/>
      <c r="T3536" s="80"/>
    </row>
    <row r="3537" spans="3:20" ht="22.5" customHeight="1" x14ac:dyDescent="0.25">
      <c r="C3537" s="79"/>
      <c r="D3537" s="80"/>
      <c r="E3537" s="80"/>
      <c r="F3537" s="80"/>
      <c r="G3537" s="81"/>
      <c r="H3537" s="80"/>
      <c r="I3537" s="80"/>
      <c r="J3537" s="80"/>
      <c r="K3537" s="81"/>
      <c r="L3537" s="80"/>
      <c r="M3537" s="80"/>
      <c r="N3537" s="80"/>
      <c r="O3537" s="80"/>
      <c r="P3537" s="80"/>
      <c r="Q3537" s="79"/>
      <c r="R3537" s="79"/>
      <c r="S3537" s="80"/>
      <c r="T3537" s="80"/>
    </row>
    <row r="3538" spans="3:20" ht="22.5" customHeight="1" x14ac:dyDescent="0.25">
      <c r="C3538" s="79"/>
      <c r="D3538" s="80"/>
      <c r="E3538" s="80"/>
      <c r="F3538" s="80"/>
      <c r="G3538" s="81"/>
      <c r="H3538" s="80"/>
      <c r="I3538" s="80"/>
      <c r="J3538" s="80"/>
      <c r="K3538" s="81"/>
      <c r="L3538" s="80"/>
      <c r="M3538" s="80"/>
      <c r="N3538" s="80"/>
      <c r="O3538" s="80"/>
      <c r="P3538" s="80"/>
      <c r="Q3538" s="79"/>
      <c r="R3538" s="79"/>
      <c r="S3538" s="80"/>
      <c r="T3538" s="80"/>
    </row>
    <row r="3539" spans="3:20" ht="22.5" customHeight="1" x14ac:dyDescent="0.25">
      <c r="C3539" s="79"/>
      <c r="D3539" s="80"/>
      <c r="E3539" s="80"/>
      <c r="F3539" s="80"/>
      <c r="G3539" s="81"/>
      <c r="H3539" s="80"/>
      <c r="I3539" s="80"/>
      <c r="J3539" s="80"/>
      <c r="K3539" s="81"/>
      <c r="L3539" s="80"/>
      <c r="M3539" s="80"/>
      <c r="N3539" s="80"/>
      <c r="O3539" s="80"/>
      <c r="P3539" s="80"/>
      <c r="Q3539" s="79"/>
      <c r="R3539" s="79"/>
      <c r="S3539" s="80"/>
      <c r="T3539" s="80"/>
    </row>
    <row r="3540" spans="3:20" ht="22.5" customHeight="1" x14ac:dyDescent="0.25">
      <c r="C3540" s="79"/>
      <c r="D3540" s="80"/>
      <c r="E3540" s="80"/>
      <c r="F3540" s="80"/>
      <c r="G3540" s="81"/>
      <c r="H3540" s="80"/>
      <c r="I3540" s="80"/>
      <c r="J3540" s="80"/>
      <c r="K3540" s="81"/>
      <c r="L3540" s="80"/>
      <c r="M3540" s="80"/>
      <c r="N3540" s="80"/>
      <c r="O3540" s="80"/>
      <c r="P3540" s="80"/>
      <c r="Q3540" s="79"/>
      <c r="R3540" s="79"/>
      <c r="S3540" s="80"/>
      <c r="T3540" s="80"/>
    </row>
    <row r="3541" spans="3:20" ht="22.5" customHeight="1" x14ac:dyDescent="0.25">
      <c r="C3541" s="79"/>
      <c r="D3541" s="80"/>
      <c r="E3541" s="80"/>
      <c r="F3541" s="80"/>
      <c r="G3541" s="81"/>
      <c r="H3541" s="80"/>
      <c r="I3541" s="80"/>
      <c r="J3541" s="80"/>
      <c r="K3541" s="81"/>
      <c r="L3541" s="80"/>
      <c r="M3541" s="80"/>
      <c r="N3541" s="80"/>
      <c r="O3541" s="80"/>
      <c r="P3541" s="80"/>
      <c r="Q3541" s="79"/>
      <c r="R3541" s="79"/>
      <c r="S3541" s="80"/>
      <c r="T3541" s="80"/>
    </row>
    <row r="3542" spans="3:20" ht="22.5" customHeight="1" x14ac:dyDescent="0.25">
      <c r="C3542" s="79"/>
      <c r="D3542" s="80"/>
      <c r="E3542" s="80"/>
      <c r="F3542" s="80"/>
      <c r="G3542" s="81"/>
      <c r="H3542" s="80"/>
      <c r="I3542" s="80"/>
      <c r="J3542" s="80"/>
      <c r="K3542" s="81"/>
      <c r="L3542" s="80"/>
      <c r="M3542" s="80"/>
      <c r="N3542" s="80"/>
      <c r="O3542" s="80"/>
      <c r="P3542" s="80"/>
      <c r="Q3542" s="79"/>
      <c r="R3542" s="79"/>
      <c r="S3542" s="80"/>
      <c r="T3542" s="80"/>
    </row>
    <row r="3543" spans="3:20" ht="22.5" customHeight="1" x14ac:dyDescent="0.25">
      <c r="C3543" s="79"/>
      <c r="D3543" s="80"/>
      <c r="E3543" s="80"/>
      <c r="F3543" s="80"/>
      <c r="G3543" s="81"/>
      <c r="H3543" s="80"/>
      <c r="I3543" s="80"/>
      <c r="J3543" s="80"/>
      <c r="K3543" s="81"/>
      <c r="L3543" s="80"/>
      <c r="M3543" s="80"/>
      <c r="N3543" s="80"/>
      <c r="O3543" s="80"/>
      <c r="P3543" s="80"/>
      <c r="Q3543" s="79"/>
      <c r="R3543" s="79"/>
      <c r="S3543" s="80"/>
      <c r="T3543" s="80"/>
    </row>
    <row r="3544" spans="3:20" ht="22.5" customHeight="1" x14ac:dyDescent="0.25">
      <c r="C3544" s="79"/>
      <c r="D3544" s="80"/>
      <c r="E3544" s="80"/>
      <c r="F3544" s="80"/>
      <c r="G3544" s="81"/>
      <c r="H3544" s="80"/>
      <c r="I3544" s="80"/>
      <c r="J3544" s="80"/>
      <c r="K3544" s="81"/>
      <c r="L3544" s="80"/>
      <c r="M3544" s="80"/>
      <c r="N3544" s="80"/>
      <c r="O3544" s="80"/>
      <c r="P3544" s="80"/>
      <c r="Q3544" s="79"/>
      <c r="R3544" s="79"/>
      <c r="S3544" s="80"/>
      <c r="T3544" s="80"/>
    </row>
    <row r="3545" spans="3:20" ht="22.5" customHeight="1" x14ac:dyDescent="0.25">
      <c r="C3545" s="79"/>
      <c r="D3545" s="80"/>
      <c r="E3545" s="80"/>
      <c r="F3545" s="80"/>
      <c r="G3545" s="81"/>
      <c r="H3545" s="80"/>
      <c r="I3545" s="80"/>
      <c r="J3545" s="80"/>
      <c r="K3545" s="81"/>
      <c r="L3545" s="80"/>
      <c r="M3545" s="80"/>
      <c r="N3545" s="80"/>
      <c r="O3545" s="80"/>
      <c r="P3545" s="80"/>
      <c r="Q3545" s="79"/>
      <c r="R3545" s="79"/>
      <c r="S3545" s="80"/>
      <c r="T3545" s="80"/>
    </row>
    <row r="3546" spans="3:20" ht="22.5" customHeight="1" x14ac:dyDescent="0.25">
      <c r="C3546" s="79"/>
      <c r="D3546" s="80"/>
      <c r="E3546" s="80"/>
      <c r="F3546" s="80"/>
      <c r="G3546" s="81"/>
      <c r="H3546" s="80"/>
      <c r="I3546" s="80"/>
      <c r="J3546" s="80"/>
      <c r="K3546" s="81"/>
      <c r="L3546" s="80"/>
      <c r="M3546" s="80"/>
      <c r="N3546" s="80"/>
      <c r="O3546" s="80"/>
      <c r="P3546" s="80"/>
      <c r="Q3546" s="79"/>
      <c r="R3546" s="79"/>
      <c r="S3546" s="80"/>
      <c r="T3546" s="80"/>
    </row>
    <row r="3547" spans="3:20" ht="22.5" customHeight="1" x14ac:dyDescent="0.25">
      <c r="C3547" s="79"/>
      <c r="D3547" s="80"/>
      <c r="E3547" s="80"/>
      <c r="F3547" s="80"/>
      <c r="G3547" s="81"/>
      <c r="H3547" s="80"/>
      <c r="I3547" s="80"/>
      <c r="J3547" s="80"/>
      <c r="K3547" s="81"/>
      <c r="L3547" s="80"/>
      <c r="M3547" s="80"/>
      <c r="N3547" s="80"/>
      <c r="O3547" s="80"/>
      <c r="P3547" s="80"/>
      <c r="Q3547" s="79"/>
      <c r="R3547" s="79"/>
      <c r="S3547" s="80"/>
      <c r="T3547" s="80"/>
    </row>
    <row r="3548" spans="3:20" ht="22.5" customHeight="1" x14ac:dyDescent="0.25">
      <c r="C3548" s="79"/>
      <c r="D3548" s="80"/>
      <c r="E3548" s="80"/>
      <c r="F3548" s="80"/>
      <c r="G3548" s="81"/>
      <c r="H3548" s="80"/>
      <c r="I3548" s="80"/>
      <c r="J3548" s="80"/>
      <c r="K3548" s="81"/>
      <c r="L3548" s="80"/>
      <c r="M3548" s="80"/>
      <c r="N3548" s="80"/>
      <c r="O3548" s="80"/>
      <c r="P3548" s="80"/>
      <c r="Q3548" s="79"/>
      <c r="R3548" s="79"/>
      <c r="S3548" s="80"/>
      <c r="T3548" s="80"/>
    </row>
    <row r="3549" spans="3:20" ht="22.5" customHeight="1" x14ac:dyDescent="0.25">
      <c r="C3549" s="79"/>
      <c r="D3549" s="80"/>
      <c r="E3549" s="80"/>
      <c r="F3549" s="80"/>
      <c r="G3549" s="81"/>
      <c r="H3549" s="80"/>
      <c r="I3549" s="80"/>
      <c r="J3549" s="80"/>
      <c r="K3549" s="81"/>
      <c r="L3549" s="80"/>
      <c r="M3549" s="80"/>
      <c r="N3549" s="80"/>
      <c r="O3549" s="80"/>
      <c r="P3549" s="80"/>
      <c r="Q3549" s="79"/>
      <c r="R3549" s="79"/>
      <c r="S3549" s="80"/>
      <c r="T3549" s="80"/>
    </row>
    <row r="3550" spans="3:20" ht="22.5" customHeight="1" x14ac:dyDescent="0.25">
      <c r="C3550" s="79"/>
      <c r="D3550" s="80"/>
      <c r="E3550" s="80"/>
      <c r="F3550" s="80"/>
      <c r="G3550" s="81"/>
      <c r="H3550" s="80"/>
      <c r="I3550" s="80"/>
      <c r="J3550" s="80"/>
      <c r="K3550" s="81"/>
      <c r="L3550" s="80"/>
      <c r="M3550" s="80"/>
      <c r="N3550" s="80"/>
      <c r="O3550" s="80"/>
      <c r="P3550" s="80"/>
      <c r="Q3550" s="79"/>
      <c r="R3550" s="79"/>
      <c r="S3550" s="80"/>
      <c r="T3550" s="80"/>
    </row>
    <row r="3551" spans="3:20" ht="22.5" customHeight="1" x14ac:dyDescent="0.25">
      <c r="C3551" s="79"/>
      <c r="D3551" s="80"/>
      <c r="E3551" s="80"/>
      <c r="F3551" s="80"/>
      <c r="G3551" s="81"/>
      <c r="H3551" s="80"/>
      <c r="I3551" s="80"/>
      <c r="J3551" s="80"/>
      <c r="K3551" s="81"/>
      <c r="L3551" s="80"/>
      <c r="M3551" s="80"/>
      <c r="N3551" s="80"/>
      <c r="O3551" s="80"/>
      <c r="P3551" s="80"/>
      <c r="Q3551" s="79"/>
      <c r="R3551" s="79"/>
      <c r="S3551" s="80"/>
      <c r="T3551" s="80"/>
    </row>
    <row r="3552" spans="3:20" ht="22.5" customHeight="1" x14ac:dyDescent="0.25">
      <c r="C3552" s="79"/>
      <c r="D3552" s="80"/>
      <c r="E3552" s="80"/>
      <c r="F3552" s="80"/>
      <c r="G3552" s="81"/>
      <c r="H3552" s="80"/>
      <c r="I3552" s="80"/>
      <c r="J3552" s="80"/>
      <c r="K3552" s="81"/>
      <c r="L3552" s="80"/>
      <c r="M3552" s="80"/>
      <c r="N3552" s="80"/>
      <c r="O3552" s="80"/>
      <c r="P3552" s="80"/>
      <c r="Q3552" s="79"/>
      <c r="R3552" s="79"/>
      <c r="S3552" s="80"/>
      <c r="T3552" s="80"/>
    </row>
    <row r="3553" spans="3:20" ht="22.5" customHeight="1" x14ac:dyDescent="0.25">
      <c r="C3553" s="79"/>
      <c r="D3553" s="80"/>
      <c r="E3553" s="80"/>
      <c r="F3553" s="80"/>
      <c r="G3553" s="81"/>
      <c r="H3553" s="80"/>
      <c r="I3553" s="80"/>
      <c r="J3553" s="80"/>
      <c r="K3553" s="81"/>
      <c r="L3553" s="80"/>
      <c r="M3553" s="80"/>
      <c r="N3553" s="80"/>
      <c r="O3553" s="80"/>
      <c r="P3553" s="80"/>
      <c r="Q3553" s="79"/>
      <c r="R3553" s="79"/>
      <c r="S3553" s="80"/>
      <c r="T3553" s="80"/>
    </row>
    <row r="3554" spans="3:20" ht="22.5" customHeight="1" x14ac:dyDescent="0.25">
      <c r="C3554" s="79"/>
      <c r="D3554" s="80"/>
      <c r="E3554" s="80"/>
      <c r="F3554" s="80"/>
      <c r="G3554" s="81"/>
      <c r="H3554" s="80"/>
      <c r="I3554" s="80"/>
      <c r="J3554" s="80"/>
      <c r="K3554" s="81"/>
      <c r="L3554" s="80"/>
      <c r="M3554" s="80"/>
      <c r="N3554" s="80"/>
      <c r="O3554" s="80"/>
      <c r="P3554" s="80"/>
      <c r="Q3554" s="79"/>
      <c r="R3554" s="79"/>
      <c r="S3554" s="80"/>
      <c r="T3554" s="80"/>
    </row>
    <row r="3555" spans="3:20" ht="22.5" customHeight="1" x14ac:dyDescent="0.25">
      <c r="C3555" s="79"/>
      <c r="D3555" s="80"/>
      <c r="E3555" s="80"/>
      <c r="F3555" s="80"/>
      <c r="G3555" s="81"/>
      <c r="H3555" s="80"/>
      <c r="I3555" s="80"/>
      <c r="J3555" s="80"/>
      <c r="K3555" s="81"/>
      <c r="L3555" s="80"/>
      <c r="M3555" s="80"/>
      <c r="N3555" s="80"/>
      <c r="O3555" s="80"/>
      <c r="P3555" s="80"/>
      <c r="Q3555" s="79"/>
      <c r="R3555" s="79"/>
      <c r="S3555" s="80"/>
      <c r="T3555" s="80"/>
    </row>
    <row r="3556" spans="3:20" ht="22.5" customHeight="1" x14ac:dyDescent="0.25">
      <c r="C3556" s="79"/>
      <c r="D3556" s="80"/>
      <c r="E3556" s="80"/>
      <c r="F3556" s="80"/>
      <c r="G3556" s="81"/>
      <c r="H3556" s="80"/>
      <c r="I3556" s="80"/>
      <c r="J3556" s="80"/>
      <c r="K3556" s="81"/>
      <c r="L3556" s="80"/>
      <c r="M3556" s="80"/>
      <c r="N3556" s="80"/>
      <c r="O3556" s="80"/>
      <c r="P3556" s="80"/>
      <c r="Q3556" s="79"/>
      <c r="R3556" s="79"/>
      <c r="S3556" s="80"/>
      <c r="T3556" s="80"/>
    </row>
    <row r="3557" spans="3:20" ht="22.5" customHeight="1" x14ac:dyDescent="0.25">
      <c r="C3557" s="79"/>
      <c r="D3557" s="80"/>
      <c r="E3557" s="80"/>
      <c r="F3557" s="80"/>
      <c r="G3557" s="81"/>
      <c r="H3557" s="80"/>
      <c r="I3557" s="80"/>
      <c r="J3557" s="80"/>
      <c r="K3557" s="81"/>
      <c r="L3557" s="80"/>
      <c r="M3557" s="80"/>
      <c r="N3557" s="80"/>
      <c r="O3557" s="80"/>
      <c r="P3557" s="80"/>
      <c r="Q3557" s="79"/>
      <c r="R3557" s="79"/>
      <c r="S3557" s="80"/>
      <c r="T3557" s="80"/>
    </row>
    <row r="3558" spans="3:20" ht="22.5" customHeight="1" x14ac:dyDescent="0.25">
      <c r="C3558" s="79"/>
      <c r="D3558" s="80"/>
      <c r="E3558" s="80"/>
      <c r="F3558" s="80"/>
      <c r="G3558" s="81"/>
      <c r="H3558" s="80"/>
      <c r="I3558" s="80"/>
      <c r="J3558" s="80"/>
      <c r="K3558" s="81"/>
      <c r="L3558" s="80"/>
      <c r="M3558" s="80"/>
      <c r="N3558" s="80"/>
      <c r="O3558" s="80"/>
      <c r="P3558" s="80"/>
      <c r="Q3558" s="79"/>
      <c r="R3558" s="79"/>
      <c r="S3558" s="80"/>
      <c r="T3558" s="80"/>
    </row>
    <row r="3559" spans="3:20" ht="22.5" customHeight="1" x14ac:dyDescent="0.25">
      <c r="C3559" s="79"/>
      <c r="D3559" s="80"/>
      <c r="E3559" s="80"/>
      <c r="F3559" s="80"/>
      <c r="G3559" s="81"/>
      <c r="H3559" s="80"/>
      <c r="I3559" s="80"/>
      <c r="J3559" s="80"/>
      <c r="K3559" s="81"/>
      <c r="L3559" s="80"/>
      <c r="M3559" s="80"/>
      <c r="N3559" s="80"/>
      <c r="O3559" s="80"/>
      <c r="P3559" s="80"/>
      <c r="Q3559" s="79"/>
      <c r="R3559" s="79"/>
      <c r="S3559" s="80"/>
      <c r="T3559" s="80"/>
    </row>
    <row r="3560" spans="3:20" ht="22.5" customHeight="1" x14ac:dyDescent="0.25">
      <c r="C3560" s="79"/>
      <c r="D3560" s="80"/>
      <c r="E3560" s="80"/>
      <c r="F3560" s="80"/>
      <c r="G3560" s="81"/>
      <c r="H3560" s="80"/>
      <c r="I3560" s="80"/>
      <c r="J3560" s="80"/>
      <c r="K3560" s="81"/>
      <c r="L3560" s="80"/>
      <c r="M3560" s="80"/>
      <c r="N3560" s="80"/>
      <c r="O3560" s="80"/>
      <c r="P3560" s="80"/>
      <c r="Q3560" s="79"/>
      <c r="R3560" s="79"/>
      <c r="S3560" s="80"/>
      <c r="T3560" s="80"/>
    </row>
    <row r="3561" spans="3:20" ht="22.5" customHeight="1" x14ac:dyDescent="0.25">
      <c r="C3561" s="79"/>
      <c r="D3561" s="80"/>
      <c r="E3561" s="80"/>
      <c r="F3561" s="80"/>
      <c r="G3561" s="81"/>
      <c r="H3561" s="80"/>
      <c r="I3561" s="80"/>
      <c r="J3561" s="80"/>
      <c r="K3561" s="81"/>
      <c r="L3561" s="80"/>
      <c r="M3561" s="80"/>
      <c r="N3561" s="80"/>
      <c r="O3561" s="80"/>
      <c r="P3561" s="80"/>
      <c r="Q3561" s="79"/>
      <c r="R3561" s="79"/>
      <c r="S3561" s="80"/>
      <c r="T3561" s="80"/>
    </row>
    <row r="3562" spans="3:20" ht="22.5" customHeight="1" x14ac:dyDescent="0.25">
      <c r="C3562" s="79"/>
      <c r="D3562" s="80"/>
      <c r="E3562" s="80"/>
      <c r="F3562" s="80"/>
      <c r="G3562" s="81"/>
      <c r="H3562" s="80"/>
      <c r="I3562" s="80"/>
      <c r="J3562" s="80"/>
      <c r="K3562" s="81"/>
      <c r="L3562" s="80"/>
      <c r="M3562" s="80"/>
      <c r="N3562" s="80"/>
      <c r="O3562" s="80"/>
      <c r="P3562" s="80"/>
      <c r="Q3562" s="79"/>
      <c r="R3562" s="79"/>
      <c r="S3562" s="80"/>
      <c r="T3562" s="80"/>
    </row>
    <row r="3563" spans="3:20" ht="22.5" customHeight="1" x14ac:dyDescent="0.25">
      <c r="C3563" s="79"/>
      <c r="D3563" s="80"/>
      <c r="E3563" s="80"/>
      <c r="F3563" s="80"/>
      <c r="G3563" s="81"/>
      <c r="H3563" s="80"/>
      <c r="I3563" s="80"/>
      <c r="J3563" s="80"/>
      <c r="K3563" s="81"/>
      <c r="L3563" s="80"/>
      <c r="M3563" s="80"/>
      <c r="N3563" s="80"/>
      <c r="O3563" s="80"/>
      <c r="P3563" s="80"/>
      <c r="Q3563" s="79"/>
      <c r="R3563" s="79"/>
      <c r="S3563" s="80"/>
      <c r="T3563" s="80"/>
    </row>
    <row r="3564" spans="3:20" ht="22.5" customHeight="1" x14ac:dyDescent="0.25">
      <c r="C3564" s="79"/>
      <c r="D3564" s="80"/>
      <c r="E3564" s="80"/>
      <c r="F3564" s="80"/>
      <c r="G3564" s="81"/>
      <c r="H3564" s="80"/>
      <c r="I3564" s="80"/>
      <c r="J3564" s="80"/>
      <c r="K3564" s="81"/>
      <c r="L3564" s="80"/>
      <c r="M3564" s="80"/>
      <c r="N3564" s="80"/>
      <c r="O3564" s="80"/>
      <c r="P3564" s="80"/>
      <c r="Q3564" s="79"/>
      <c r="R3564" s="79"/>
      <c r="S3564" s="80"/>
      <c r="T3564" s="80"/>
    </row>
    <row r="3565" spans="3:20" ht="22.5" customHeight="1" x14ac:dyDescent="0.25">
      <c r="C3565" s="79"/>
      <c r="D3565" s="80"/>
      <c r="E3565" s="80"/>
      <c r="F3565" s="80"/>
      <c r="G3565" s="81"/>
      <c r="H3565" s="80"/>
      <c r="I3565" s="80"/>
      <c r="J3565" s="80"/>
      <c r="K3565" s="81"/>
      <c r="L3565" s="80"/>
      <c r="M3565" s="80"/>
      <c r="N3565" s="80"/>
      <c r="O3565" s="80"/>
      <c r="P3565" s="80"/>
      <c r="Q3565" s="79"/>
      <c r="R3565" s="79"/>
      <c r="S3565" s="80"/>
      <c r="T3565" s="80"/>
    </row>
    <row r="3566" spans="3:20" ht="22.5" customHeight="1" x14ac:dyDescent="0.25">
      <c r="C3566" s="79"/>
      <c r="D3566" s="80"/>
      <c r="E3566" s="80"/>
      <c r="F3566" s="80"/>
      <c r="G3566" s="81"/>
      <c r="H3566" s="80"/>
      <c r="I3566" s="80"/>
      <c r="J3566" s="80"/>
      <c r="K3566" s="81"/>
      <c r="L3566" s="80"/>
      <c r="M3566" s="80"/>
      <c r="N3566" s="80"/>
      <c r="O3566" s="80"/>
      <c r="P3566" s="80"/>
      <c r="Q3566" s="79"/>
      <c r="R3566" s="79"/>
      <c r="S3566" s="80"/>
      <c r="T3566" s="80"/>
    </row>
    <row r="3567" spans="3:20" ht="22.5" customHeight="1" x14ac:dyDescent="0.25">
      <c r="C3567" s="79"/>
      <c r="D3567" s="80"/>
      <c r="E3567" s="80"/>
      <c r="F3567" s="80"/>
      <c r="G3567" s="81"/>
      <c r="H3567" s="80"/>
      <c r="I3567" s="80"/>
      <c r="J3567" s="80"/>
      <c r="K3567" s="81"/>
      <c r="L3567" s="80"/>
      <c r="M3567" s="80"/>
      <c r="N3567" s="80"/>
      <c r="O3567" s="80"/>
      <c r="P3567" s="80"/>
      <c r="Q3567" s="79"/>
      <c r="R3567" s="79"/>
      <c r="S3567" s="80"/>
      <c r="T3567" s="80"/>
    </row>
    <row r="3568" spans="3:20" ht="22.5" customHeight="1" x14ac:dyDescent="0.25">
      <c r="C3568" s="79"/>
      <c r="D3568" s="80"/>
      <c r="E3568" s="80"/>
      <c r="F3568" s="80"/>
      <c r="G3568" s="81"/>
      <c r="H3568" s="80"/>
      <c r="I3568" s="80"/>
      <c r="J3568" s="80"/>
      <c r="K3568" s="81"/>
      <c r="L3568" s="80"/>
      <c r="M3568" s="80"/>
      <c r="N3568" s="80"/>
      <c r="O3568" s="80"/>
      <c r="P3568" s="80"/>
      <c r="Q3568" s="79"/>
      <c r="R3568" s="79"/>
      <c r="S3568" s="80"/>
      <c r="T3568" s="80"/>
    </row>
    <row r="3569" spans="3:20" ht="22.5" customHeight="1" x14ac:dyDescent="0.25">
      <c r="C3569" s="79"/>
      <c r="D3569" s="80"/>
      <c r="E3569" s="80"/>
      <c r="F3569" s="80"/>
      <c r="G3569" s="81"/>
      <c r="H3569" s="80"/>
      <c r="I3569" s="80"/>
      <c r="J3569" s="80"/>
      <c r="K3569" s="81"/>
      <c r="L3569" s="80"/>
      <c r="M3569" s="80"/>
      <c r="N3569" s="80"/>
      <c r="O3569" s="80"/>
      <c r="P3569" s="80"/>
      <c r="Q3569" s="79"/>
      <c r="R3569" s="79"/>
      <c r="S3569" s="80"/>
      <c r="T3569" s="80"/>
    </row>
    <row r="3570" spans="3:20" ht="22.5" customHeight="1" x14ac:dyDescent="0.25">
      <c r="C3570" s="79"/>
      <c r="D3570" s="80"/>
      <c r="E3570" s="80"/>
      <c r="F3570" s="80"/>
      <c r="G3570" s="81"/>
      <c r="H3570" s="80"/>
      <c r="I3570" s="80"/>
      <c r="J3570" s="80"/>
      <c r="K3570" s="81"/>
      <c r="L3570" s="80"/>
      <c r="M3570" s="80"/>
      <c r="N3570" s="80"/>
      <c r="O3570" s="80"/>
      <c r="P3570" s="80"/>
      <c r="Q3570" s="79"/>
      <c r="R3570" s="79"/>
      <c r="S3570" s="80"/>
      <c r="T3570" s="80"/>
    </row>
    <row r="3571" spans="3:20" ht="22.5" customHeight="1" x14ac:dyDescent="0.25">
      <c r="C3571" s="79"/>
      <c r="D3571" s="80"/>
      <c r="E3571" s="80"/>
      <c r="F3571" s="80"/>
      <c r="G3571" s="81"/>
      <c r="H3571" s="80"/>
      <c r="I3571" s="80"/>
      <c r="J3571" s="80"/>
      <c r="K3571" s="81"/>
      <c r="L3571" s="80"/>
      <c r="M3571" s="80"/>
      <c r="N3571" s="80"/>
      <c r="O3571" s="80"/>
      <c r="P3571" s="80"/>
      <c r="Q3571" s="79"/>
      <c r="R3571" s="79"/>
      <c r="S3571" s="80"/>
      <c r="T3571" s="80"/>
    </row>
    <row r="3572" spans="3:20" ht="22.5" customHeight="1" x14ac:dyDescent="0.25">
      <c r="C3572" s="79"/>
      <c r="D3572" s="80"/>
      <c r="E3572" s="80"/>
      <c r="F3572" s="80"/>
      <c r="G3572" s="81"/>
      <c r="H3572" s="80"/>
      <c r="I3572" s="80"/>
      <c r="J3572" s="80"/>
      <c r="K3572" s="81"/>
      <c r="L3572" s="80"/>
      <c r="M3572" s="80"/>
      <c r="N3572" s="80"/>
      <c r="O3572" s="80"/>
      <c r="P3572" s="80"/>
      <c r="Q3572" s="79"/>
      <c r="R3572" s="79"/>
      <c r="S3572" s="80"/>
      <c r="T3572" s="80"/>
    </row>
    <row r="3573" spans="3:20" ht="22.5" customHeight="1" x14ac:dyDescent="0.25">
      <c r="C3573" s="79"/>
      <c r="D3573" s="80"/>
      <c r="E3573" s="80"/>
      <c r="F3573" s="80"/>
      <c r="G3573" s="81"/>
      <c r="H3573" s="80"/>
      <c r="I3573" s="80"/>
      <c r="J3573" s="80"/>
      <c r="K3573" s="81"/>
      <c r="L3573" s="80"/>
      <c r="M3573" s="80"/>
      <c r="N3573" s="80"/>
      <c r="O3573" s="80"/>
      <c r="P3573" s="80"/>
      <c r="Q3573" s="79"/>
      <c r="R3573" s="79"/>
      <c r="S3573" s="80"/>
      <c r="T3573" s="80"/>
    </row>
    <row r="3574" spans="3:20" ht="22.5" customHeight="1" x14ac:dyDescent="0.25">
      <c r="C3574" s="79"/>
      <c r="D3574" s="80"/>
      <c r="E3574" s="80"/>
      <c r="F3574" s="80"/>
      <c r="G3574" s="81"/>
      <c r="H3574" s="80"/>
      <c r="I3574" s="80"/>
      <c r="J3574" s="80"/>
      <c r="K3574" s="81"/>
      <c r="L3574" s="80"/>
      <c r="M3574" s="80"/>
      <c r="N3574" s="80"/>
      <c r="O3574" s="80"/>
      <c r="P3574" s="80"/>
      <c r="Q3574" s="79"/>
      <c r="R3574" s="79"/>
      <c r="S3574" s="80"/>
      <c r="T3574" s="80"/>
    </row>
    <row r="3575" spans="3:20" ht="22.5" customHeight="1" x14ac:dyDescent="0.25">
      <c r="C3575" s="79"/>
      <c r="D3575" s="80"/>
      <c r="E3575" s="80"/>
      <c r="F3575" s="80"/>
      <c r="G3575" s="81"/>
      <c r="H3575" s="80"/>
      <c r="I3575" s="80"/>
      <c r="J3575" s="80"/>
      <c r="K3575" s="81"/>
      <c r="L3575" s="80"/>
      <c r="M3575" s="80"/>
      <c r="N3575" s="80"/>
      <c r="O3575" s="80"/>
      <c r="P3575" s="80"/>
      <c r="Q3575" s="79"/>
      <c r="R3575" s="79"/>
      <c r="S3575" s="80"/>
      <c r="T3575" s="80"/>
    </row>
    <row r="3576" spans="3:20" ht="22.5" customHeight="1" x14ac:dyDescent="0.25">
      <c r="C3576" s="79"/>
      <c r="D3576" s="80"/>
      <c r="E3576" s="80"/>
      <c r="F3576" s="80"/>
      <c r="G3576" s="81"/>
      <c r="H3576" s="80"/>
      <c r="I3576" s="80"/>
      <c r="J3576" s="80"/>
      <c r="K3576" s="81"/>
      <c r="L3576" s="80"/>
      <c r="M3576" s="80"/>
      <c r="N3576" s="80"/>
      <c r="O3576" s="80"/>
      <c r="P3576" s="80"/>
      <c r="Q3576" s="79"/>
      <c r="R3576" s="79"/>
      <c r="S3576" s="80"/>
      <c r="T3576" s="80"/>
    </row>
    <row r="3577" spans="3:20" ht="22.5" customHeight="1" x14ac:dyDescent="0.25">
      <c r="C3577" s="79"/>
      <c r="D3577" s="80"/>
      <c r="E3577" s="80"/>
      <c r="F3577" s="80"/>
      <c r="G3577" s="81"/>
      <c r="H3577" s="80"/>
      <c r="I3577" s="80"/>
      <c r="J3577" s="80"/>
      <c r="K3577" s="81"/>
      <c r="L3577" s="80"/>
      <c r="M3577" s="80"/>
      <c r="N3577" s="80"/>
      <c r="O3577" s="80"/>
      <c r="P3577" s="80"/>
      <c r="Q3577" s="79"/>
      <c r="R3577" s="79"/>
      <c r="S3577" s="80"/>
      <c r="T3577" s="80"/>
    </row>
    <row r="3578" spans="3:20" ht="22.5" customHeight="1" x14ac:dyDescent="0.25">
      <c r="C3578" s="79"/>
      <c r="D3578" s="80"/>
      <c r="E3578" s="80"/>
      <c r="F3578" s="80"/>
      <c r="G3578" s="81"/>
      <c r="H3578" s="80"/>
      <c r="I3578" s="80"/>
      <c r="J3578" s="80"/>
      <c r="K3578" s="81"/>
      <c r="L3578" s="80"/>
      <c r="M3578" s="80"/>
      <c r="N3578" s="80"/>
      <c r="O3578" s="80"/>
      <c r="P3578" s="80"/>
      <c r="Q3578" s="79"/>
      <c r="R3578" s="79"/>
      <c r="S3578" s="80"/>
      <c r="T3578" s="80"/>
    </row>
    <row r="3579" spans="3:20" ht="22.5" customHeight="1" x14ac:dyDescent="0.25">
      <c r="C3579" s="79"/>
      <c r="D3579" s="80"/>
      <c r="E3579" s="80"/>
      <c r="F3579" s="80"/>
      <c r="G3579" s="81"/>
      <c r="H3579" s="80"/>
      <c r="I3579" s="80"/>
      <c r="J3579" s="80"/>
      <c r="K3579" s="81"/>
      <c r="L3579" s="80"/>
      <c r="M3579" s="80"/>
      <c r="N3579" s="80"/>
      <c r="O3579" s="80"/>
      <c r="P3579" s="80"/>
      <c r="Q3579" s="79"/>
      <c r="R3579" s="79"/>
      <c r="S3579" s="80"/>
      <c r="T3579" s="80"/>
    </row>
    <row r="3580" spans="3:20" ht="22.5" customHeight="1" x14ac:dyDescent="0.25">
      <c r="C3580" s="79"/>
      <c r="D3580" s="80"/>
      <c r="E3580" s="80"/>
      <c r="F3580" s="80"/>
      <c r="G3580" s="81"/>
      <c r="H3580" s="80"/>
      <c r="I3580" s="80"/>
      <c r="J3580" s="80"/>
      <c r="K3580" s="81"/>
      <c r="L3580" s="80"/>
      <c r="M3580" s="80"/>
      <c r="N3580" s="80"/>
      <c r="O3580" s="80"/>
      <c r="P3580" s="80"/>
      <c r="Q3580" s="79"/>
      <c r="R3580" s="79"/>
      <c r="S3580" s="80"/>
      <c r="T3580" s="80"/>
    </row>
    <row r="3581" spans="3:20" ht="22.5" customHeight="1" x14ac:dyDescent="0.25">
      <c r="C3581" s="79"/>
      <c r="D3581" s="80"/>
      <c r="E3581" s="80"/>
      <c r="F3581" s="80"/>
      <c r="G3581" s="81"/>
      <c r="H3581" s="80"/>
      <c r="I3581" s="80"/>
      <c r="J3581" s="80"/>
      <c r="K3581" s="81"/>
      <c r="L3581" s="80"/>
      <c r="M3581" s="80"/>
      <c r="N3581" s="80"/>
      <c r="O3581" s="80"/>
      <c r="P3581" s="80"/>
      <c r="Q3581" s="79"/>
      <c r="R3581" s="79"/>
      <c r="S3581" s="80"/>
      <c r="T3581" s="80"/>
    </row>
    <row r="3582" spans="3:20" ht="22.5" customHeight="1" x14ac:dyDescent="0.25">
      <c r="C3582" s="79"/>
      <c r="D3582" s="80"/>
      <c r="E3582" s="80"/>
      <c r="F3582" s="80"/>
      <c r="G3582" s="81"/>
      <c r="H3582" s="80"/>
      <c r="I3582" s="80"/>
      <c r="J3582" s="80"/>
      <c r="K3582" s="81"/>
      <c r="L3582" s="80"/>
      <c r="M3582" s="80"/>
      <c r="N3582" s="80"/>
      <c r="O3582" s="80"/>
      <c r="P3582" s="80"/>
      <c r="Q3582" s="79"/>
      <c r="R3582" s="79"/>
      <c r="S3582" s="80"/>
      <c r="T3582" s="80"/>
    </row>
    <row r="3583" spans="3:20" ht="22.5" customHeight="1" x14ac:dyDescent="0.25">
      <c r="C3583" s="79"/>
      <c r="D3583" s="80"/>
      <c r="E3583" s="80"/>
      <c r="F3583" s="80"/>
      <c r="G3583" s="81"/>
      <c r="H3583" s="80"/>
      <c r="I3583" s="80"/>
      <c r="J3583" s="80"/>
      <c r="K3583" s="81"/>
      <c r="L3583" s="80"/>
      <c r="M3583" s="80"/>
      <c r="N3583" s="80"/>
      <c r="O3583" s="80"/>
      <c r="P3583" s="80"/>
      <c r="Q3583" s="79"/>
      <c r="R3583" s="79"/>
      <c r="S3583" s="80"/>
      <c r="T3583" s="80"/>
    </row>
    <row r="3584" spans="3:20" ht="22.5" customHeight="1" x14ac:dyDescent="0.25">
      <c r="C3584" s="79"/>
      <c r="D3584" s="80"/>
      <c r="E3584" s="80"/>
      <c r="F3584" s="80"/>
      <c r="G3584" s="81"/>
      <c r="H3584" s="80"/>
      <c r="I3584" s="80"/>
      <c r="J3584" s="80"/>
      <c r="K3584" s="81"/>
      <c r="L3584" s="80"/>
      <c r="M3584" s="80"/>
      <c r="N3584" s="80"/>
      <c r="O3584" s="80"/>
      <c r="P3584" s="80"/>
      <c r="Q3584" s="79"/>
      <c r="R3584" s="79"/>
      <c r="S3584" s="80"/>
      <c r="T3584" s="80"/>
    </row>
    <row r="3585" spans="3:20" ht="22.5" customHeight="1" x14ac:dyDescent="0.25">
      <c r="C3585" s="79"/>
      <c r="D3585" s="80"/>
      <c r="E3585" s="80"/>
      <c r="F3585" s="80"/>
      <c r="G3585" s="81"/>
      <c r="H3585" s="80"/>
      <c r="I3585" s="80"/>
      <c r="J3585" s="80"/>
      <c r="K3585" s="81"/>
      <c r="L3585" s="80"/>
      <c r="M3585" s="80"/>
      <c r="N3585" s="80"/>
      <c r="O3585" s="80"/>
      <c r="P3585" s="80"/>
      <c r="Q3585" s="79"/>
      <c r="R3585" s="79"/>
      <c r="S3585" s="80"/>
      <c r="T3585" s="80"/>
    </row>
    <row r="3586" spans="3:20" ht="22.5" customHeight="1" x14ac:dyDescent="0.25">
      <c r="C3586" s="79"/>
      <c r="D3586" s="80"/>
      <c r="E3586" s="80"/>
      <c r="F3586" s="80"/>
      <c r="G3586" s="81"/>
      <c r="H3586" s="80"/>
      <c r="I3586" s="80"/>
      <c r="J3586" s="80"/>
      <c r="K3586" s="81"/>
      <c r="L3586" s="80"/>
      <c r="M3586" s="80"/>
      <c r="N3586" s="80"/>
      <c r="O3586" s="80"/>
      <c r="P3586" s="80"/>
      <c r="Q3586" s="79"/>
      <c r="R3586" s="79"/>
      <c r="S3586" s="80"/>
      <c r="T3586" s="80"/>
    </row>
    <row r="3587" spans="3:20" ht="22.5" customHeight="1" x14ac:dyDescent="0.25">
      <c r="C3587" s="79"/>
      <c r="D3587" s="80"/>
      <c r="E3587" s="80"/>
      <c r="F3587" s="80"/>
      <c r="G3587" s="81"/>
      <c r="H3587" s="80"/>
      <c r="I3587" s="80"/>
      <c r="J3587" s="80"/>
      <c r="K3587" s="81"/>
      <c r="L3587" s="80"/>
      <c r="M3587" s="80"/>
      <c r="N3587" s="80"/>
      <c r="O3587" s="80"/>
      <c r="P3587" s="80"/>
      <c r="Q3587" s="79"/>
      <c r="R3587" s="79"/>
      <c r="S3587" s="80"/>
      <c r="T3587" s="80"/>
    </row>
    <row r="3588" spans="3:20" ht="22.5" customHeight="1" x14ac:dyDescent="0.25">
      <c r="C3588" s="79"/>
      <c r="D3588" s="80"/>
      <c r="E3588" s="80"/>
      <c r="F3588" s="80"/>
      <c r="G3588" s="81"/>
      <c r="H3588" s="80"/>
      <c r="I3588" s="80"/>
      <c r="J3588" s="80"/>
      <c r="K3588" s="81"/>
      <c r="L3588" s="80"/>
      <c r="M3588" s="80"/>
      <c r="N3588" s="80"/>
      <c r="O3588" s="80"/>
      <c r="P3588" s="80"/>
      <c r="Q3588" s="79"/>
      <c r="R3588" s="79"/>
      <c r="S3588" s="80"/>
      <c r="T3588" s="80"/>
    </row>
    <row r="3589" spans="3:20" ht="22.5" customHeight="1" x14ac:dyDescent="0.25">
      <c r="C3589" s="79"/>
      <c r="D3589" s="80"/>
      <c r="E3589" s="80"/>
      <c r="F3589" s="80"/>
      <c r="G3589" s="81"/>
      <c r="H3589" s="80"/>
      <c r="I3589" s="80"/>
      <c r="J3589" s="80"/>
      <c r="K3589" s="81"/>
      <c r="L3589" s="80"/>
      <c r="M3589" s="80"/>
      <c r="N3589" s="80"/>
      <c r="O3589" s="80"/>
      <c r="P3589" s="80"/>
      <c r="Q3589" s="79"/>
      <c r="R3589" s="79"/>
      <c r="S3589" s="80"/>
      <c r="T3589" s="80"/>
    </row>
    <row r="3590" spans="3:20" ht="22.5" customHeight="1" x14ac:dyDescent="0.25">
      <c r="C3590" s="79"/>
      <c r="D3590" s="80"/>
      <c r="E3590" s="80"/>
      <c r="F3590" s="80"/>
      <c r="G3590" s="81"/>
      <c r="H3590" s="80"/>
      <c r="I3590" s="80"/>
      <c r="J3590" s="80"/>
      <c r="K3590" s="81"/>
      <c r="L3590" s="80"/>
      <c r="M3590" s="80"/>
      <c r="N3590" s="80"/>
      <c r="O3590" s="80"/>
      <c r="P3590" s="80"/>
      <c r="Q3590" s="79"/>
      <c r="R3590" s="79"/>
      <c r="S3590" s="80"/>
      <c r="T3590" s="80"/>
    </row>
    <row r="3591" spans="3:20" ht="22.5" customHeight="1" x14ac:dyDescent="0.25">
      <c r="C3591" s="79"/>
      <c r="D3591" s="80"/>
      <c r="E3591" s="80"/>
      <c r="F3591" s="80"/>
      <c r="G3591" s="81"/>
      <c r="H3591" s="80"/>
      <c r="I3591" s="80"/>
      <c r="J3591" s="80"/>
      <c r="K3591" s="81"/>
      <c r="L3591" s="80"/>
      <c r="M3591" s="80"/>
      <c r="N3591" s="80"/>
      <c r="O3591" s="80"/>
      <c r="P3591" s="80"/>
      <c r="Q3591" s="79"/>
      <c r="R3591" s="79"/>
      <c r="S3591" s="80"/>
      <c r="T3591" s="80"/>
    </row>
    <row r="3592" spans="3:20" ht="22.5" customHeight="1" x14ac:dyDescent="0.25">
      <c r="C3592" s="79"/>
      <c r="D3592" s="80"/>
      <c r="E3592" s="80"/>
      <c r="F3592" s="80"/>
      <c r="G3592" s="81"/>
      <c r="H3592" s="80"/>
      <c r="I3592" s="80"/>
      <c r="J3592" s="80"/>
      <c r="K3592" s="81"/>
      <c r="L3592" s="80"/>
      <c r="M3592" s="80"/>
      <c r="N3592" s="80"/>
      <c r="O3592" s="80"/>
      <c r="P3592" s="80"/>
      <c r="Q3592" s="79"/>
      <c r="R3592" s="79"/>
      <c r="S3592" s="80"/>
      <c r="T3592" s="80"/>
    </row>
    <row r="3593" spans="3:20" ht="22.5" customHeight="1" x14ac:dyDescent="0.25">
      <c r="C3593" s="79"/>
      <c r="D3593" s="80"/>
      <c r="E3593" s="80"/>
      <c r="F3593" s="80"/>
      <c r="G3593" s="81"/>
      <c r="H3593" s="80"/>
      <c r="I3593" s="80"/>
      <c r="J3593" s="80"/>
      <c r="K3593" s="81"/>
      <c r="L3593" s="80"/>
      <c r="M3593" s="80"/>
      <c r="N3593" s="80"/>
      <c r="O3593" s="80"/>
      <c r="P3593" s="80"/>
      <c r="Q3593" s="79"/>
      <c r="R3593" s="79"/>
      <c r="S3593" s="80"/>
      <c r="T3593" s="80"/>
    </row>
    <row r="3594" spans="3:20" ht="22.5" customHeight="1" x14ac:dyDescent="0.25">
      <c r="C3594" s="79"/>
      <c r="D3594" s="80"/>
      <c r="E3594" s="80"/>
      <c r="F3594" s="80"/>
      <c r="G3594" s="81"/>
      <c r="H3594" s="80"/>
      <c r="I3594" s="80"/>
      <c r="J3594" s="80"/>
      <c r="K3594" s="81"/>
      <c r="L3594" s="80"/>
      <c r="M3594" s="80"/>
      <c r="N3594" s="80"/>
      <c r="O3594" s="80"/>
      <c r="P3594" s="80"/>
      <c r="Q3594" s="79"/>
      <c r="R3594" s="79"/>
      <c r="S3594" s="80"/>
      <c r="T3594" s="80"/>
    </row>
    <row r="3595" spans="3:20" ht="22.5" customHeight="1" x14ac:dyDescent="0.25">
      <c r="C3595" s="79"/>
      <c r="D3595" s="80"/>
      <c r="E3595" s="80"/>
      <c r="F3595" s="80"/>
      <c r="G3595" s="81"/>
      <c r="H3595" s="80"/>
      <c r="I3595" s="80"/>
      <c r="J3595" s="80"/>
      <c r="K3595" s="81"/>
      <c r="L3595" s="80"/>
      <c r="M3595" s="80"/>
      <c r="N3595" s="80"/>
      <c r="O3595" s="80"/>
      <c r="P3595" s="80"/>
      <c r="Q3595" s="79"/>
      <c r="R3595" s="79"/>
      <c r="S3595" s="80"/>
      <c r="T3595" s="80"/>
    </row>
    <row r="3596" spans="3:20" ht="22.5" customHeight="1" x14ac:dyDescent="0.25">
      <c r="C3596" s="79"/>
      <c r="D3596" s="80"/>
      <c r="E3596" s="80"/>
      <c r="F3596" s="80"/>
      <c r="G3596" s="81"/>
      <c r="H3596" s="80"/>
      <c r="I3596" s="80"/>
      <c r="J3596" s="80"/>
      <c r="K3596" s="81"/>
      <c r="L3596" s="80"/>
      <c r="M3596" s="80"/>
      <c r="N3596" s="80"/>
      <c r="O3596" s="80"/>
      <c r="P3596" s="80"/>
      <c r="Q3596" s="79"/>
      <c r="R3596" s="79"/>
      <c r="S3596" s="80"/>
      <c r="T3596" s="80"/>
    </row>
    <row r="3597" spans="3:20" ht="22.5" customHeight="1" x14ac:dyDescent="0.25">
      <c r="C3597" s="79"/>
      <c r="D3597" s="80"/>
      <c r="E3597" s="80"/>
      <c r="F3597" s="80"/>
      <c r="G3597" s="81"/>
      <c r="H3597" s="80"/>
      <c r="I3597" s="80"/>
      <c r="J3597" s="80"/>
      <c r="K3597" s="81"/>
      <c r="L3597" s="80"/>
      <c r="M3597" s="80"/>
      <c r="N3597" s="80"/>
      <c r="O3597" s="80"/>
      <c r="P3597" s="80"/>
      <c r="Q3597" s="79"/>
      <c r="R3597" s="79"/>
      <c r="S3597" s="80"/>
      <c r="T3597" s="80"/>
    </row>
    <row r="3598" spans="3:20" ht="22.5" customHeight="1" x14ac:dyDescent="0.25">
      <c r="C3598" s="79"/>
      <c r="D3598" s="80"/>
      <c r="E3598" s="80"/>
      <c r="F3598" s="80"/>
      <c r="G3598" s="81"/>
      <c r="H3598" s="80"/>
      <c r="I3598" s="80"/>
      <c r="J3598" s="80"/>
      <c r="K3598" s="81"/>
      <c r="L3598" s="80"/>
      <c r="M3598" s="80"/>
      <c r="N3598" s="80"/>
      <c r="O3598" s="80"/>
      <c r="P3598" s="80"/>
      <c r="Q3598" s="79"/>
      <c r="R3598" s="79"/>
      <c r="S3598" s="80"/>
      <c r="T3598" s="80"/>
    </row>
    <row r="3599" spans="3:20" ht="22.5" customHeight="1" x14ac:dyDescent="0.25">
      <c r="C3599" s="79"/>
      <c r="D3599" s="80"/>
      <c r="E3599" s="80"/>
      <c r="F3599" s="80"/>
      <c r="G3599" s="81"/>
      <c r="H3599" s="80"/>
      <c r="I3599" s="80"/>
      <c r="J3599" s="80"/>
      <c r="K3599" s="81"/>
      <c r="L3599" s="80"/>
      <c r="M3599" s="80"/>
      <c r="N3599" s="80"/>
      <c r="O3599" s="80"/>
      <c r="P3599" s="80"/>
      <c r="Q3599" s="79"/>
      <c r="R3599" s="79"/>
      <c r="S3599" s="80"/>
      <c r="T3599" s="80"/>
    </row>
    <row r="3600" spans="3:20" ht="22.5" customHeight="1" x14ac:dyDescent="0.25">
      <c r="C3600" s="79"/>
      <c r="D3600" s="80"/>
      <c r="E3600" s="80"/>
      <c r="F3600" s="80"/>
      <c r="G3600" s="81"/>
      <c r="H3600" s="80"/>
      <c r="I3600" s="80"/>
      <c r="J3600" s="80"/>
      <c r="K3600" s="81"/>
      <c r="L3600" s="80"/>
      <c r="M3600" s="80"/>
      <c r="N3600" s="80"/>
      <c r="O3600" s="80"/>
      <c r="P3600" s="80"/>
      <c r="Q3600" s="79"/>
      <c r="R3600" s="79"/>
      <c r="S3600" s="80"/>
      <c r="T3600" s="80"/>
    </row>
    <row r="3601" spans="3:20" ht="22.5" customHeight="1" x14ac:dyDescent="0.25">
      <c r="C3601" s="79"/>
      <c r="D3601" s="80"/>
      <c r="E3601" s="80"/>
      <c r="F3601" s="80"/>
      <c r="G3601" s="81"/>
      <c r="H3601" s="80"/>
      <c r="I3601" s="80"/>
      <c r="J3601" s="80"/>
      <c r="K3601" s="81"/>
      <c r="L3601" s="80"/>
      <c r="M3601" s="80"/>
      <c r="N3601" s="80"/>
      <c r="O3601" s="80"/>
      <c r="P3601" s="80"/>
      <c r="Q3601" s="79"/>
      <c r="R3601" s="79"/>
      <c r="S3601" s="80"/>
      <c r="T3601" s="80"/>
    </row>
    <row r="3602" spans="3:20" ht="22.5" customHeight="1" x14ac:dyDescent="0.25">
      <c r="C3602" s="79"/>
      <c r="D3602" s="80"/>
      <c r="E3602" s="80"/>
      <c r="F3602" s="80"/>
      <c r="G3602" s="81"/>
      <c r="H3602" s="80"/>
      <c r="I3602" s="80"/>
      <c r="J3602" s="80"/>
      <c r="K3602" s="81"/>
      <c r="L3602" s="80"/>
      <c r="M3602" s="80"/>
      <c r="N3602" s="80"/>
      <c r="O3602" s="80"/>
      <c r="P3602" s="80"/>
      <c r="Q3602" s="79"/>
      <c r="R3602" s="79"/>
      <c r="S3602" s="80"/>
      <c r="T3602" s="80"/>
    </row>
    <row r="3603" spans="3:20" ht="22.5" customHeight="1" x14ac:dyDescent="0.25">
      <c r="C3603" s="79"/>
      <c r="D3603" s="80"/>
      <c r="E3603" s="80"/>
      <c r="F3603" s="80"/>
      <c r="G3603" s="81"/>
      <c r="H3603" s="80"/>
      <c r="I3603" s="80"/>
      <c r="J3603" s="80"/>
      <c r="K3603" s="81"/>
      <c r="L3603" s="80"/>
      <c r="M3603" s="80"/>
      <c r="N3603" s="80"/>
      <c r="O3603" s="80"/>
      <c r="P3603" s="80"/>
      <c r="Q3603" s="79"/>
      <c r="R3603" s="79"/>
      <c r="S3603" s="80"/>
      <c r="T3603" s="80"/>
    </row>
    <row r="3604" spans="3:20" ht="22.5" customHeight="1" x14ac:dyDescent="0.25">
      <c r="C3604" s="79"/>
      <c r="D3604" s="80"/>
      <c r="E3604" s="80"/>
      <c r="F3604" s="80"/>
      <c r="G3604" s="81"/>
      <c r="H3604" s="80"/>
      <c r="I3604" s="80"/>
      <c r="J3604" s="80"/>
      <c r="K3604" s="81"/>
      <c r="L3604" s="80"/>
      <c r="M3604" s="80"/>
      <c r="N3604" s="80"/>
      <c r="O3604" s="80"/>
      <c r="P3604" s="80"/>
      <c r="Q3604" s="79"/>
      <c r="R3604" s="79"/>
      <c r="S3604" s="80"/>
      <c r="T3604" s="80"/>
    </row>
    <row r="3605" spans="3:20" ht="22.5" customHeight="1" x14ac:dyDescent="0.25">
      <c r="C3605" s="79"/>
      <c r="D3605" s="80"/>
      <c r="E3605" s="80"/>
      <c r="F3605" s="80"/>
      <c r="G3605" s="81"/>
      <c r="H3605" s="80"/>
      <c r="I3605" s="80"/>
      <c r="J3605" s="80"/>
      <c r="K3605" s="81"/>
      <c r="L3605" s="80"/>
      <c r="M3605" s="80"/>
      <c r="N3605" s="80"/>
      <c r="O3605" s="80"/>
      <c r="P3605" s="80"/>
      <c r="Q3605" s="79"/>
      <c r="R3605" s="79"/>
      <c r="S3605" s="80"/>
      <c r="T3605" s="80"/>
    </row>
    <row r="3606" spans="3:20" ht="22.5" customHeight="1" x14ac:dyDescent="0.25">
      <c r="C3606" s="79"/>
      <c r="D3606" s="80"/>
      <c r="E3606" s="80"/>
      <c r="F3606" s="80"/>
      <c r="G3606" s="81"/>
      <c r="H3606" s="80"/>
      <c r="I3606" s="80"/>
      <c r="J3606" s="80"/>
      <c r="K3606" s="81"/>
      <c r="L3606" s="80"/>
      <c r="M3606" s="80"/>
      <c r="N3606" s="80"/>
      <c r="O3606" s="80"/>
      <c r="P3606" s="80"/>
      <c r="Q3606" s="79"/>
      <c r="R3606" s="79"/>
      <c r="S3606" s="80"/>
      <c r="T3606" s="80"/>
    </row>
    <row r="3607" spans="3:20" ht="22.5" customHeight="1" x14ac:dyDescent="0.25">
      <c r="C3607" s="79"/>
      <c r="D3607" s="80"/>
      <c r="E3607" s="80"/>
      <c r="F3607" s="80"/>
      <c r="G3607" s="81"/>
      <c r="H3607" s="80"/>
      <c r="I3607" s="80"/>
      <c r="J3607" s="80"/>
      <c r="K3607" s="81"/>
      <c r="L3607" s="80"/>
      <c r="M3607" s="80"/>
      <c r="N3607" s="80"/>
      <c r="O3607" s="80"/>
      <c r="P3607" s="80"/>
      <c r="Q3607" s="79"/>
      <c r="R3607" s="79"/>
      <c r="S3607" s="80"/>
      <c r="T3607" s="80"/>
    </row>
    <row r="3608" spans="3:20" ht="22.5" customHeight="1" x14ac:dyDescent="0.25">
      <c r="C3608" s="79"/>
      <c r="D3608" s="80"/>
      <c r="E3608" s="80"/>
      <c r="F3608" s="80"/>
      <c r="G3608" s="81"/>
      <c r="H3608" s="80"/>
      <c r="I3608" s="80"/>
      <c r="J3608" s="80"/>
      <c r="K3608" s="81"/>
      <c r="L3608" s="80"/>
      <c r="M3608" s="80"/>
      <c r="N3608" s="80"/>
      <c r="O3608" s="80"/>
      <c r="P3608" s="80"/>
      <c r="Q3608" s="79"/>
      <c r="R3608" s="79"/>
      <c r="S3608" s="80"/>
      <c r="T3608" s="80"/>
    </row>
    <row r="3609" spans="3:20" ht="22.5" customHeight="1" x14ac:dyDescent="0.25">
      <c r="C3609" s="79"/>
      <c r="D3609" s="80"/>
      <c r="E3609" s="80"/>
      <c r="F3609" s="80"/>
      <c r="G3609" s="81"/>
      <c r="H3609" s="80"/>
      <c r="I3609" s="80"/>
      <c r="J3609" s="80"/>
      <c r="K3609" s="81"/>
      <c r="L3609" s="80"/>
      <c r="M3609" s="80"/>
      <c r="N3609" s="80"/>
      <c r="O3609" s="80"/>
      <c r="P3609" s="80"/>
      <c r="Q3609" s="79"/>
      <c r="R3609" s="79"/>
      <c r="S3609" s="80"/>
      <c r="T3609" s="80"/>
    </row>
    <row r="3610" spans="3:20" ht="22.5" customHeight="1" x14ac:dyDescent="0.25">
      <c r="C3610" s="79"/>
      <c r="D3610" s="80"/>
      <c r="E3610" s="80"/>
      <c r="F3610" s="80"/>
      <c r="G3610" s="81"/>
      <c r="H3610" s="80"/>
      <c r="I3610" s="80"/>
      <c r="J3610" s="80"/>
      <c r="K3610" s="81"/>
      <c r="L3610" s="80"/>
      <c r="M3610" s="80"/>
      <c r="N3610" s="80"/>
      <c r="O3610" s="80"/>
      <c r="P3610" s="80"/>
      <c r="Q3610" s="79"/>
      <c r="R3610" s="79"/>
      <c r="S3610" s="80"/>
      <c r="T3610" s="80"/>
    </row>
    <row r="3611" spans="3:20" ht="22.5" customHeight="1" x14ac:dyDescent="0.25">
      <c r="C3611" s="79"/>
      <c r="D3611" s="80"/>
      <c r="E3611" s="80"/>
      <c r="F3611" s="80"/>
      <c r="G3611" s="81"/>
      <c r="H3611" s="80"/>
      <c r="I3611" s="80"/>
      <c r="J3611" s="80"/>
      <c r="K3611" s="81"/>
      <c r="L3611" s="80"/>
      <c r="M3611" s="80"/>
      <c r="N3611" s="80"/>
      <c r="O3611" s="80"/>
      <c r="P3611" s="80"/>
      <c r="Q3611" s="79"/>
      <c r="R3611" s="79"/>
      <c r="S3611" s="80"/>
      <c r="T3611" s="80"/>
    </row>
    <row r="3612" spans="3:20" ht="22.5" customHeight="1" x14ac:dyDescent="0.25">
      <c r="C3612" s="79"/>
      <c r="D3612" s="80"/>
      <c r="E3612" s="80"/>
      <c r="F3612" s="80"/>
      <c r="G3612" s="81"/>
      <c r="H3612" s="80"/>
      <c r="I3612" s="80"/>
      <c r="J3612" s="80"/>
      <c r="K3612" s="81"/>
      <c r="L3612" s="80"/>
      <c r="M3612" s="80"/>
      <c r="N3612" s="80"/>
      <c r="O3612" s="80"/>
      <c r="P3612" s="80"/>
      <c r="Q3612" s="79"/>
      <c r="R3612" s="79"/>
      <c r="S3612" s="80"/>
      <c r="T3612" s="80"/>
    </row>
    <row r="3613" spans="3:20" ht="22.5" customHeight="1" x14ac:dyDescent="0.25">
      <c r="C3613" s="79"/>
      <c r="D3613" s="80"/>
      <c r="E3613" s="80"/>
      <c r="F3613" s="80"/>
      <c r="G3613" s="81"/>
      <c r="H3613" s="80"/>
      <c r="I3613" s="80"/>
      <c r="J3613" s="80"/>
      <c r="K3613" s="81"/>
      <c r="L3613" s="80"/>
      <c r="M3613" s="80"/>
      <c r="N3613" s="80"/>
      <c r="O3613" s="80"/>
      <c r="P3613" s="80"/>
      <c r="Q3613" s="79"/>
      <c r="R3613" s="79"/>
      <c r="S3613" s="80"/>
      <c r="T3613" s="80"/>
    </row>
    <row r="3614" spans="3:20" ht="22.5" customHeight="1" x14ac:dyDescent="0.25">
      <c r="C3614" s="79"/>
      <c r="D3614" s="80"/>
      <c r="E3614" s="80"/>
      <c r="F3614" s="80"/>
      <c r="G3614" s="81"/>
      <c r="H3614" s="80"/>
      <c r="I3614" s="80"/>
      <c r="J3614" s="80"/>
      <c r="K3614" s="81"/>
      <c r="L3614" s="80"/>
      <c r="M3614" s="80"/>
      <c r="N3614" s="80"/>
      <c r="O3614" s="80"/>
      <c r="P3614" s="80"/>
      <c r="Q3614" s="79"/>
      <c r="R3614" s="79"/>
      <c r="S3614" s="80"/>
      <c r="T3614" s="80"/>
    </row>
    <row r="3615" spans="3:20" ht="22.5" customHeight="1" x14ac:dyDescent="0.25">
      <c r="C3615" s="79"/>
      <c r="D3615" s="80"/>
      <c r="E3615" s="80"/>
      <c r="F3615" s="80"/>
      <c r="G3615" s="81"/>
      <c r="H3615" s="80"/>
      <c r="I3615" s="80"/>
      <c r="J3615" s="80"/>
      <c r="K3615" s="81"/>
      <c r="L3615" s="80"/>
      <c r="M3615" s="80"/>
      <c r="N3615" s="80"/>
      <c r="O3615" s="80"/>
      <c r="P3615" s="80"/>
      <c r="Q3615" s="79"/>
      <c r="R3615" s="79"/>
      <c r="S3615" s="80"/>
      <c r="T3615" s="80"/>
    </row>
    <row r="3616" spans="3:20" ht="22.5" customHeight="1" x14ac:dyDescent="0.25">
      <c r="C3616" s="79"/>
      <c r="D3616" s="80"/>
      <c r="E3616" s="80"/>
      <c r="F3616" s="80"/>
      <c r="G3616" s="81"/>
      <c r="H3616" s="80"/>
      <c r="I3616" s="80"/>
      <c r="J3616" s="80"/>
      <c r="K3616" s="81"/>
      <c r="L3616" s="80"/>
      <c r="M3616" s="80"/>
      <c r="N3616" s="80"/>
      <c r="O3616" s="80"/>
      <c r="P3616" s="80"/>
      <c r="Q3616" s="79"/>
      <c r="R3616" s="79"/>
      <c r="S3616" s="80"/>
      <c r="T3616" s="80"/>
    </row>
    <row r="3617" spans="3:20" ht="22.5" customHeight="1" x14ac:dyDescent="0.25">
      <c r="C3617" s="79"/>
      <c r="D3617" s="80"/>
      <c r="E3617" s="80"/>
      <c r="F3617" s="80"/>
      <c r="G3617" s="81"/>
      <c r="H3617" s="80"/>
      <c r="I3617" s="80"/>
      <c r="J3617" s="80"/>
      <c r="K3617" s="81"/>
      <c r="L3617" s="80"/>
      <c r="M3617" s="80"/>
      <c r="N3617" s="80"/>
      <c r="O3617" s="80"/>
      <c r="P3617" s="80"/>
      <c r="Q3617" s="79"/>
      <c r="R3617" s="79"/>
      <c r="S3617" s="80"/>
      <c r="T3617" s="80"/>
    </row>
    <row r="3618" spans="3:20" ht="22.5" customHeight="1" x14ac:dyDescent="0.25">
      <c r="C3618" s="79"/>
      <c r="D3618" s="80"/>
      <c r="E3618" s="80"/>
      <c r="F3618" s="80"/>
      <c r="G3618" s="81"/>
      <c r="H3618" s="80"/>
      <c r="I3618" s="80"/>
      <c r="J3618" s="80"/>
      <c r="K3618" s="81"/>
      <c r="L3618" s="80"/>
      <c r="M3618" s="80"/>
      <c r="N3618" s="80"/>
      <c r="O3618" s="80"/>
      <c r="P3618" s="80"/>
      <c r="Q3618" s="79"/>
      <c r="R3618" s="79"/>
      <c r="S3618" s="80"/>
      <c r="T3618" s="80"/>
    </row>
    <row r="3619" spans="3:20" ht="22.5" customHeight="1" x14ac:dyDescent="0.25">
      <c r="C3619" s="79"/>
      <c r="D3619" s="80"/>
      <c r="E3619" s="80"/>
      <c r="F3619" s="80"/>
      <c r="G3619" s="81"/>
      <c r="H3619" s="80"/>
      <c r="I3619" s="80"/>
      <c r="J3619" s="80"/>
      <c r="K3619" s="81"/>
      <c r="L3619" s="80"/>
      <c r="M3619" s="80"/>
      <c r="N3619" s="80"/>
      <c r="O3619" s="80"/>
      <c r="P3619" s="80"/>
      <c r="Q3619" s="79"/>
      <c r="R3619" s="79"/>
      <c r="S3619" s="80"/>
      <c r="T3619" s="80"/>
    </row>
    <row r="3620" spans="3:20" ht="22.5" customHeight="1" x14ac:dyDescent="0.25">
      <c r="C3620" s="79"/>
      <c r="D3620" s="80"/>
      <c r="E3620" s="80"/>
      <c r="F3620" s="80"/>
      <c r="G3620" s="81"/>
      <c r="H3620" s="80"/>
      <c r="I3620" s="80"/>
      <c r="J3620" s="80"/>
      <c r="K3620" s="81"/>
      <c r="L3620" s="80"/>
      <c r="M3620" s="80"/>
      <c r="N3620" s="80"/>
      <c r="O3620" s="80"/>
      <c r="P3620" s="80"/>
      <c r="Q3620" s="79"/>
      <c r="R3620" s="79"/>
      <c r="S3620" s="80"/>
      <c r="T3620" s="80"/>
    </row>
    <row r="3621" spans="3:20" ht="22.5" customHeight="1" x14ac:dyDescent="0.25">
      <c r="C3621" s="79"/>
      <c r="D3621" s="80"/>
      <c r="E3621" s="80"/>
      <c r="F3621" s="80"/>
      <c r="G3621" s="81"/>
      <c r="H3621" s="80"/>
      <c r="I3621" s="80"/>
      <c r="J3621" s="80"/>
      <c r="K3621" s="81"/>
      <c r="L3621" s="80"/>
      <c r="M3621" s="80"/>
      <c r="N3621" s="80"/>
      <c r="O3621" s="80"/>
      <c r="P3621" s="80"/>
      <c r="Q3621" s="79"/>
      <c r="R3621" s="79"/>
      <c r="S3621" s="80"/>
      <c r="T3621" s="80"/>
    </row>
    <row r="3622" spans="3:20" ht="22.5" customHeight="1" x14ac:dyDescent="0.25">
      <c r="C3622" s="79"/>
      <c r="D3622" s="80"/>
      <c r="E3622" s="80"/>
      <c r="F3622" s="80"/>
      <c r="G3622" s="81"/>
      <c r="H3622" s="80"/>
      <c r="I3622" s="80"/>
      <c r="J3622" s="80"/>
      <c r="K3622" s="81"/>
      <c r="L3622" s="80"/>
      <c r="M3622" s="80"/>
      <c r="N3622" s="80"/>
      <c r="O3622" s="80"/>
      <c r="P3622" s="80"/>
      <c r="Q3622" s="79"/>
      <c r="R3622" s="79"/>
      <c r="S3622" s="80"/>
      <c r="T3622" s="80"/>
    </row>
    <row r="3623" spans="3:20" ht="22.5" customHeight="1" x14ac:dyDescent="0.25">
      <c r="C3623" s="79"/>
      <c r="D3623" s="80"/>
      <c r="E3623" s="80"/>
      <c r="F3623" s="80"/>
      <c r="G3623" s="81"/>
      <c r="H3623" s="80"/>
      <c r="I3623" s="80"/>
      <c r="J3623" s="80"/>
      <c r="K3623" s="81"/>
      <c r="L3623" s="80"/>
      <c r="M3623" s="80"/>
      <c r="N3623" s="80"/>
      <c r="O3623" s="80"/>
      <c r="P3623" s="80"/>
      <c r="Q3623" s="79"/>
      <c r="R3623" s="79"/>
      <c r="S3623" s="80"/>
      <c r="T3623" s="80"/>
    </row>
    <row r="3624" spans="3:20" ht="22.5" customHeight="1" x14ac:dyDescent="0.25">
      <c r="C3624" s="79"/>
      <c r="D3624" s="80"/>
      <c r="E3624" s="80"/>
      <c r="F3624" s="80"/>
      <c r="G3624" s="81"/>
      <c r="H3624" s="80"/>
      <c r="I3624" s="80"/>
      <c r="J3624" s="80"/>
      <c r="K3624" s="81"/>
      <c r="L3624" s="80"/>
      <c r="M3624" s="80"/>
      <c r="N3624" s="80"/>
      <c r="O3624" s="80"/>
      <c r="P3624" s="80"/>
      <c r="Q3624" s="79"/>
      <c r="R3624" s="79"/>
      <c r="S3624" s="80"/>
      <c r="T3624" s="80"/>
    </row>
    <row r="3625" spans="3:20" ht="22.5" customHeight="1" x14ac:dyDescent="0.25">
      <c r="C3625" s="79"/>
      <c r="D3625" s="80"/>
      <c r="E3625" s="80"/>
      <c r="F3625" s="80"/>
      <c r="G3625" s="81"/>
      <c r="H3625" s="80"/>
      <c r="I3625" s="80"/>
      <c r="J3625" s="80"/>
      <c r="K3625" s="81"/>
      <c r="L3625" s="80"/>
      <c r="M3625" s="80"/>
      <c r="N3625" s="80"/>
      <c r="O3625" s="80"/>
      <c r="P3625" s="80"/>
      <c r="Q3625" s="79"/>
      <c r="R3625" s="79"/>
      <c r="S3625" s="80"/>
      <c r="T3625" s="80"/>
    </row>
    <row r="3626" spans="3:20" ht="22.5" customHeight="1" x14ac:dyDescent="0.25">
      <c r="C3626" s="79"/>
      <c r="D3626" s="80"/>
      <c r="E3626" s="80"/>
      <c r="F3626" s="80"/>
      <c r="G3626" s="81"/>
      <c r="H3626" s="80"/>
      <c r="I3626" s="80"/>
      <c r="J3626" s="80"/>
      <c r="K3626" s="81"/>
      <c r="L3626" s="80"/>
      <c r="M3626" s="80"/>
      <c r="N3626" s="80"/>
      <c r="O3626" s="80"/>
      <c r="P3626" s="80"/>
      <c r="Q3626" s="79"/>
      <c r="R3626" s="79"/>
      <c r="S3626" s="80"/>
      <c r="T3626" s="80"/>
    </row>
    <row r="3627" spans="3:20" ht="22.5" customHeight="1" x14ac:dyDescent="0.25">
      <c r="C3627" s="79"/>
      <c r="D3627" s="80"/>
      <c r="E3627" s="80"/>
      <c r="F3627" s="80"/>
      <c r="G3627" s="81"/>
      <c r="H3627" s="80"/>
      <c r="I3627" s="80"/>
      <c r="J3627" s="80"/>
      <c r="K3627" s="81"/>
      <c r="L3627" s="80"/>
      <c r="M3627" s="80"/>
      <c r="N3627" s="80"/>
      <c r="O3627" s="80"/>
      <c r="P3627" s="80"/>
      <c r="Q3627" s="79"/>
      <c r="R3627" s="79"/>
      <c r="S3627" s="80"/>
      <c r="T3627" s="80"/>
    </row>
    <row r="3628" spans="3:20" ht="22.5" customHeight="1" x14ac:dyDescent="0.25">
      <c r="C3628" s="79"/>
      <c r="D3628" s="80"/>
      <c r="E3628" s="80"/>
      <c r="F3628" s="80"/>
      <c r="G3628" s="81"/>
      <c r="H3628" s="80"/>
      <c r="I3628" s="80"/>
      <c r="J3628" s="80"/>
      <c r="K3628" s="81"/>
      <c r="L3628" s="80"/>
      <c r="M3628" s="80"/>
      <c r="N3628" s="80"/>
      <c r="O3628" s="80"/>
      <c r="P3628" s="80"/>
      <c r="Q3628" s="79"/>
      <c r="R3628" s="79"/>
      <c r="S3628" s="80"/>
      <c r="T3628" s="80"/>
    </row>
    <row r="3629" spans="3:20" ht="22.5" customHeight="1" x14ac:dyDescent="0.25">
      <c r="C3629" s="79"/>
      <c r="D3629" s="80"/>
      <c r="E3629" s="80"/>
      <c r="F3629" s="80"/>
      <c r="G3629" s="81"/>
      <c r="H3629" s="80"/>
      <c r="I3629" s="80"/>
      <c r="J3629" s="80"/>
      <c r="K3629" s="81"/>
      <c r="L3629" s="80"/>
      <c r="M3629" s="80"/>
      <c r="N3629" s="80"/>
      <c r="O3629" s="80"/>
      <c r="P3629" s="80"/>
      <c r="Q3629" s="79"/>
      <c r="R3629" s="79"/>
      <c r="S3629" s="80"/>
      <c r="T3629" s="80"/>
    </row>
    <row r="3630" spans="3:20" ht="22.5" customHeight="1" x14ac:dyDescent="0.25">
      <c r="C3630" s="79"/>
      <c r="D3630" s="80"/>
      <c r="E3630" s="80"/>
      <c r="F3630" s="80"/>
      <c r="G3630" s="81"/>
      <c r="H3630" s="80"/>
      <c r="I3630" s="80"/>
      <c r="J3630" s="80"/>
      <c r="K3630" s="81"/>
      <c r="L3630" s="80"/>
      <c r="M3630" s="80"/>
      <c r="N3630" s="80"/>
      <c r="O3630" s="80"/>
      <c r="P3630" s="80"/>
      <c r="Q3630" s="79"/>
      <c r="R3630" s="79"/>
      <c r="S3630" s="80"/>
      <c r="T3630" s="80"/>
    </row>
    <row r="3631" spans="3:20" ht="22.5" customHeight="1" x14ac:dyDescent="0.25">
      <c r="C3631" s="79"/>
      <c r="D3631" s="80"/>
      <c r="E3631" s="80"/>
      <c r="F3631" s="80"/>
      <c r="G3631" s="81"/>
      <c r="H3631" s="80"/>
      <c r="I3631" s="80"/>
      <c r="J3631" s="80"/>
      <c r="K3631" s="81"/>
      <c r="L3631" s="80"/>
      <c r="M3631" s="80"/>
      <c r="N3631" s="80"/>
      <c r="O3631" s="80"/>
      <c r="P3631" s="80"/>
      <c r="Q3631" s="79"/>
      <c r="R3631" s="79"/>
      <c r="S3631" s="80"/>
      <c r="T3631" s="80"/>
    </row>
    <row r="3632" spans="3:20" ht="22.5" customHeight="1" x14ac:dyDescent="0.25">
      <c r="C3632" s="79"/>
      <c r="D3632" s="80"/>
      <c r="E3632" s="80"/>
      <c r="F3632" s="80"/>
      <c r="G3632" s="81"/>
      <c r="H3632" s="80"/>
      <c r="I3632" s="80"/>
      <c r="J3632" s="80"/>
      <c r="K3632" s="81"/>
      <c r="L3632" s="80"/>
      <c r="M3632" s="80"/>
      <c r="N3632" s="80"/>
      <c r="O3632" s="80"/>
      <c r="P3632" s="80"/>
      <c r="Q3632" s="79"/>
      <c r="R3632" s="79"/>
      <c r="S3632" s="80"/>
      <c r="T3632" s="80"/>
    </row>
    <row r="3633" spans="3:20" ht="22.5" customHeight="1" x14ac:dyDescent="0.25">
      <c r="C3633" s="79"/>
      <c r="D3633" s="80"/>
      <c r="E3633" s="80"/>
      <c r="F3633" s="80"/>
      <c r="G3633" s="81"/>
      <c r="H3633" s="80"/>
      <c r="I3633" s="80"/>
      <c r="J3633" s="80"/>
      <c r="K3633" s="81"/>
      <c r="L3633" s="80"/>
      <c r="M3633" s="80"/>
      <c r="N3633" s="80"/>
      <c r="O3633" s="80"/>
      <c r="P3633" s="80"/>
      <c r="Q3633" s="79"/>
      <c r="R3633" s="79"/>
      <c r="S3633" s="80"/>
      <c r="T3633" s="80"/>
    </row>
    <row r="3634" spans="3:20" ht="22.5" customHeight="1" x14ac:dyDescent="0.25">
      <c r="C3634" s="79"/>
      <c r="D3634" s="80"/>
      <c r="E3634" s="80"/>
      <c r="F3634" s="80"/>
      <c r="G3634" s="81"/>
      <c r="H3634" s="80"/>
      <c r="I3634" s="80"/>
      <c r="J3634" s="80"/>
      <c r="K3634" s="81"/>
      <c r="L3634" s="80"/>
      <c r="M3634" s="80"/>
      <c r="N3634" s="80"/>
      <c r="O3634" s="80"/>
      <c r="P3634" s="80"/>
      <c r="Q3634" s="79"/>
      <c r="R3634" s="79"/>
      <c r="S3634" s="80"/>
      <c r="T3634" s="80"/>
    </row>
    <row r="3635" spans="3:20" ht="22.5" customHeight="1" x14ac:dyDescent="0.25">
      <c r="C3635" s="79"/>
      <c r="D3635" s="80"/>
      <c r="E3635" s="80"/>
      <c r="F3635" s="80"/>
      <c r="G3635" s="81"/>
      <c r="H3635" s="80"/>
      <c r="I3635" s="80"/>
      <c r="J3635" s="80"/>
      <c r="K3635" s="81"/>
      <c r="L3635" s="80"/>
      <c r="M3635" s="80"/>
      <c r="N3635" s="80"/>
      <c r="O3635" s="80"/>
      <c r="P3635" s="80"/>
      <c r="Q3635" s="79"/>
      <c r="R3635" s="79"/>
      <c r="S3635" s="80"/>
      <c r="T3635" s="80"/>
    </row>
    <row r="3636" spans="3:20" ht="22.5" customHeight="1" x14ac:dyDescent="0.25">
      <c r="C3636" s="79"/>
      <c r="D3636" s="80"/>
      <c r="E3636" s="80"/>
      <c r="F3636" s="80"/>
      <c r="G3636" s="81"/>
      <c r="H3636" s="80"/>
      <c r="I3636" s="80"/>
      <c r="J3636" s="80"/>
      <c r="K3636" s="81"/>
      <c r="L3636" s="80"/>
      <c r="M3636" s="80"/>
      <c r="N3636" s="80"/>
      <c r="O3636" s="80"/>
      <c r="P3636" s="80"/>
      <c r="Q3636" s="79"/>
      <c r="R3636" s="79"/>
      <c r="S3636" s="80"/>
      <c r="T3636" s="80"/>
    </row>
    <row r="3637" spans="3:20" ht="22.5" customHeight="1" x14ac:dyDescent="0.25">
      <c r="C3637" s="79"/>
      <c r="D3637" s="80"/>
      <c r="E3637" s="80"/>
      <c r="F3637" s="80"/>
      <c r="G3637" s="81"/>
      <c r="H3637" s="80"/>
      <c r="I3637" s="80"/>
      <c r="J3637" s="80"/>
      <c r="K3637" s="81"/>
      <c r="L3637" s="80"/>
      <c r="M3637" s="80"/>
      <c r="N3637" s="80"/>
      <c r="O3637" s="80"/>
      <c r="P3637" s="80"/>
      <c r="Q3637" s="79"/>
      <c r="R3637" s="79"/>
      <c r="S3637" s="80"/>
      <c r="T3637" s="80"/>
    </row>
    <row r="3638" spans="3:20" ht="22.5" customHeight="1" x14ac:dyDescent="0.25">
      <c r="C3638" s="79"/>
      <c r="D3638" s="80"/>
      <c r="E3638" s="80"/>
      <c r="F3638" s="80"/>
      <c r="G3638" s="81"/>
      <c r="H3638" s="80"/>
      <c r="I3638" s="80"/>
      <c r="J3638" s="80"/>
      <c r="K3638" s="81"/>
      <c r="L3638" s="80"/>
      <c r="M3638" s="80"/>
      <c r="N3638" s="80"/>
      <c r="O3638" s="80"/>
      <c r="P3638" s="80"/>
      <c r="Q3638" s="79"/>
      <c r="R3638" s="79"/>
      <c r="S3638" s="80"/>
      <c r="T3638" s="80"/>
    </row>
    <row r="3639" spans="3:20" ht="22.5" customHeight="1" x14ac:dyDescent="0.25">
      <c r="C3639" s="79"/>
      <c r="D3639" s="80"/>
      <c r="E3639" s="80"/>
      <c r="F3639" s="80"/>
      <c r="G3639" s="81"/>
      <c r="H3639" s="80"/>
      <c r="I3639" s="80"/>
      <c r="J3639" s="80"/>
      <c r="K3639" s="81"/>
      <c r="L3639" s="80"/>
      <c r="M3639" s="80"/>
      <c r="N3639" s="80"/>
      <c r="O3639" s="80"/>
      <c r="P3639" s="80"/>
      <c r="Q3639" s="79"/>
      <c r="R3639" s="79"/>
      <c r="S3639" s="80"/>
      <c r="T3639" s="80"/>
    </row>
    <row r="3640" spans="3:20" ht="22.5" customHeight="1" x14ac:dyDescent="0.25">
      <c r="C3640" s="79"/>
      <c r="D3640" s="80"/>
      <c r="E3640" s="80"/>
      <c r="F3640" s="80"/>
      <c r="G3640" s="81"/>
      <c r="H3640" s="80"/>
      <c r="I3640" s="80"/>
      <c r="J3640" s="80"/>
      <c r="K3640" s="81"/>
      <c r="L3640" s="80"/>
      <c r="M3640" s="80"/>
      <c r="N3640" s="80"/>
      <c r="O3640" s="80"/>
      <c r="P3640" s="80"/>
      <c r="Q3640" s="79"/>
      <c r="R3640" s="79"/>
      <c r="S3640" s="80"/>
      <c r="T3640" s="80"/>
    </row>
    <row r="3641" spans="3:20" ht="22.5" customHeight="1" x14ac:dyDescent="0.25">
      <c r="C3641" s="79"/>
      <c r="D3641" s="80"/>
      <c r="E3641" s="80"/>
      <c r="F3641" s="80"/>
      <c r="G3641" s="81"/>
      <c r="H3641" s="80"/>
      <c r="I3641" s="80"/>
      <c r="J3641" s="80"/>
      <c r="K3641" s="81"/>
      <c r="L3641" s="80"/>
      <c r="M3641" s="80"/>
      <c r="N3641" s="80"/>
      <c r="O3641" s="80"/>
      <c r="P3641" s="80"/>
      <c r="Q3641" s="79"/>
      <c r="R3641" s="79"/>
      <c r="S3641" s="80"/>
      <c r="T3641" s="80"/>
    </row>
    <row r="3642" spans="3:20" ht="22.5" customHeight="1" x14ac:dyDescent="0.25">
      <c r="C3642" s="79"/>
      <c r="D3642" s="80"/>
      <c r="E3642" s="80"/>
      <c r="F3642" s="80"/>
      <c r="G3642" s="81"/>
      <c r="H3642" s="80"/>
      <c r="I3642" s="80"/>
      <c r="J3642" s="80"/>
      <c r="K3642" s="81"/>
      <c r="L3642" s="80"/>
      <c r="M3642" s="80"/>
      <c r="N3642" s="80"/>
      <c r="O3642" s="80"/>
      <c r="P3642" s="80"/>
      <c r="Q3642" s="79"/>
      <c r="R3642" s="79"/>
      <c r="S3642" s="80"/>
      <c r="T3642" s="80"/>
    </row>
    <row r="3643" spans="3:20" ht="22.5" customHeight="1" x14ac:dyDescent="0.25">
      <c r="C3643" s="79"/>
      <c r="D3643" s="80"/>
      <c r="E3643" s="80"/>
      <c r="F3643" s="80"/>
      <c r="G3643" s="81"/>
      <c r="H3643" s="80"/>
      <c r="I3643" s="80"/>
      <c r="J3643" s="80"/>
      <c r="K3643" s="81"/>
      <c r="L3643" s="80"/>
      <c r="M3643" s="80"/>
      <c r="N3643" s="80"/>
      <c r="O3643" s="80"/>
      <c r="P3643" s="80"/>
      <c r="Q3643" s="79"/>
      <c r="R3643" s="79"/>
      <c r="S3643" s="80"/>
      <c r="T3643" s="80"/>
    </row>
    <row r="3644" spans="3:20" ht="22.5" customHeight="1" x14ac:dyDescent="0.25">
      <c r="C3644" s="79"/>
      <c r="D3644" s="80"/>
      <c r="E3644" s="80"/>
      <c r="F3644" s="80"/>
      <c r="G3644" s="81"/>
      <c r="H3644" s="80"/>
      <c r="I3644" s="80"/>
      <c r="J3644" s="80"/>
      <c r="K3644" s="81"/>
      <c r="L3644" s="80"/>
      <c r="M3644" s="80"/>
      <c r="N3644" s="80"/>
      <c r="O3644" s="80"/>
      <c r="P3644" s="80"/>
      <c r="Q3644" s="79"/>
      <c r="R3644" s="79"/>
      <c r="S3644" s="80"/>
      <c r="T3644" s="80"/>
    </row>
    <row r="3645" spans="3:20" ht="22.5" customHeight="1" x14ac:dyDescent="0.25">
      <c r="C3645" s="79"/>
      <c r="D3645" s="80"/>
      <c r="E3645" s="80"/>
      <c r="F3645" s="80"/>
      <c r="G3645" s="81"/>
      <c r="H3645" s="80"/>
      <c r="I3645" s="80"/>
      <c r="J3645" s="80"/>
      <c r="K3645" s="81"/>
      <c r="L3645" s="80"/>
      <c r="M3645" s="80"/>
      <c r="N3645" s="80"/>
      <c r="O3645" s="80"/>
      <c r="P3645" s="80"/>
      <c r="Q3645" s="79"/>
      <c r="R3645" s="79"/>
      <c r="S3645" s="80"/>
      <c r="T3645" s="80"/>
    </row>
    <row r="3646" spans="3:20" ht="22.5" customHeight="1" x14ac:dyDescent="0.25">
      <c r="C3646" s="79"/>
      <c r="D3646" s="80"/>
      <c r="E3646" s="80"/>
      <c r="F3646" s="80"/>
      <c r="G3646" s="81"/>
      <c r="H3646" s="80"/>
      <c r="I3646" s="80"/>
      <c r="J3646" s="80"/>
      <c r="K3646" s="81"/>
      <c r="L3646" s="80"/>
      <c r="M3646" s="80"/>
      <c r="N3646" s="80"/>
      <c r="O3646" s="80"/>
      <c r="P3646" s="80"/>
      <c r="Q3646" s="79"/>
      <c r="R3646" s="79"/>
      <c r="S3646" s="80"/>
      <c r="T3646" s="80"/>
    </row>
    <row r="3647" spans="3:20" ht="22.5" customHeight="1" x14ac:dyDescent="0.25">
      <c r="C3647" s="79"/>
      <c r="D3647" s="80"/>
      <c r="E3647" s="80"/>
      <c r="F3647" s="80"/>
      <c r="G3647" s="81"/>
      <c r="H3647" s="80"/>
      <c r="I3647" s="80"/>
      <c r="J3647" s="80"/>
      <c r="K3647" s="81"/>
      <c r="L3647" s="80"/>
      <c r="M3647" s="80"/>
      <c r="N3647" s="80"/>
      <c r="O3647" s="80"/>
      <c r="P3647" s="80"/>
      <c r="Q3647" s="79"/>
      <c r="R3647" s="79"/>
      <c r="S3647" s="80"/>
      <c r="T3647" s="80"/>
    </row>
    <row r="3648" spans="3:20" ht="22.5" customHeight="1" x14ac:dyDescent="0.25">
      <c r="C3648" s="79"/>
      <c r="D3648" s="80"/>
      <c r="E3648" s="80"/>
      <c r="F3648" s="80"/>
      <c r="G3648" s="81"/>
      <c r="H3648" s="80"/>
      <c r="I3648" s="80"/>
      <c r="J3648" s="80"/>
      <c r="K3648" s="81"/>
      <c r="L3648" s="80"/>
      <c r="M3648" s="80"/>
      <c r="N3648" s="80"/>
      <c r="O3648" s="80"/>
      <c r="P3648" s="80"/>
      <c r="Q3648" s="79"/>
      <c r="R3648" s="79"/>
      <c r="S3648" s="80"/>
      <c r="T3648" s="80"/>
    </row>
    <row r="3649" spans="3:20" ht="22.5" customHeight="1" x14ac:dyDescent="0.25">
      <c r="C3649" s="79"/>
      <c r="D3649" s="80"/>
      <c r="E3649" s="80"/>
      <c r="F3649" s="80"/>
      <c r="G3649" s="81"/>
      <c r="H3649" s="80"/>
      <c r="I3649" s="80"/>
      <c r="J3649" s="80"/>
      <c r="K3649" s="81"/>
      <c r="L3649" s="80"/>
      <c r="M3649" s="80"/>
      <c r="N3649" s="80"/>
      <c r="O3649" s="80"/>
      <c r="P3649" s="80"/>
      <c r="Q3649" s="79"/>
      <c r="R3649" s="79"/>
      <c r="S3649" s="80"/>
      <c r="T3649" s="80"/>
    </row>
    <row r="3650" spans="3:20" ht="22.5" customHeight="1" x14ac:dyDescent="0.25">
      <c r="C3650" s="79"/>
      <c r="D3650" s="80"/>
      <c r="E3650" s="80"/>
      <c r="F3650" s="80"/>
      <c r="G3650" s="81"/>
      <c r="H3650" s="80"/>
      <c r="I3650" s="80"/>
      <c r="J3650" s="80"/>
      <c r="K3650" s="81"/>
      <c r="L3650" s="80"/>
      <c r="M3650" s="80"/>
      <c r="N3650" s="80"/>
      <c r="O3650" s="80"/>
      <c r="P3650" s="80"/>
      <c r="Q3650" s="79"/>
      <c r="R3650" s="79"/>
      <c r="S3650" s="80"/>
      <c r="T3650" s="80"/>
    </row>
    <row r="3651" spans="3:20" ht="22.5" customHeight="1" x14ac:dyDescent="0.25">
      <c r="C3651" s="79"/>
      <c r="D3651" s="80"/>
      <c r="E3651" s="80"/>
      <c r="F3651" s="80"/>
      <c r="G3651" s="81"/>
      <c r="H3651" s="80"/>
      <c r="I3651" s="80"/>
      <c r="J3651" s="80"/>
      <c r="K3651" s="81"/>
      <c r="L3651" s="80"/>
      <c r="M3651" s="80"/>
      <c r="N3651" s="80"/>
      <c r="O3651" s="80"/>
      <c r="P3651" s="80"/>
      <c r="Q3651" s="79"/>
      <c r="R3651" s="79"/>
      <c r="S3651" s="80"/>
      <c r="T3651" s="80"/>
    </row>
    <row r="3652" spans="3:20" ht="22.5" customHeight="1" x14ac:dyDescent="0.25">
      <c r="C3652" s="79"/>
      <c r="D3652" s="80"/>
      <c r="E3652" s="80"/>
      <c r="F3652" s="80"/>
      <c r="G3652" s="81"/>
      <c r="H3652" s="80"/>
      <c r="I3652" s="80"/>
      <c r="J3652" s="80"/>
      <c r="K3652" s="81"/>
      <c r="L3652" s="80"/>
      <c r="M3652" s="80"/>
      <c r="N3652" s="80"/>
      <c r="O3652" s="80"/>
      <c r="P3652" s="80"/>
      <c r="Q3652" s="79"/>
      <c r="R3652" s="79"/>
      <c r="S3652" s="80"/>
      <c r="T3652" s="80"/>
    </row>
    <row r="3653" spans="3:20" ht="22.5" customHeight="1" x14ac:dyDescent="0.25">
      <c r="C3653" s="79"/>
      <c r="D3653" s="80"/>
      <c r="E3653" s="80"/>
      <c r="F3653" s="80"/>
      <c r="G3653" s="81"/>
      <c r="H3653" s="80"/>
      <c r="I3653" s="80"/>
      <c r="J3653" s="80"/>
      <c r="K3653" s="81"/>
      <c r="L3653" s="80"/>
      <c r="M3653" s="80"/>
      <c r="N3653" s="80"/>
      <c r="O3653" s="80"/>
      <c r="P3653" s="80"/>
      <c r="Q3653" s="79"/>
      <c r="R3653" s="79"/>
      <c r="S3653" s="80"/>
      <c r="T3653" s="80"/>
    </row>
    <row r="3654" spans="3:20" ht="22.5" customHeight="1" x14ac:dyDescent="0.25">
      <c r="C3654" s="79"/>
      <c r="D3654" s="80"/>
      <c r="E3654" s="80"/>
      <c r="F3654" s="80"/>
      <c r="G3654" s="81"/>
      <c r="H3654" s="80"/>
      <c r="I3654" s="80"/>
      <c r="J3654" s="80"/>
      <c r="K3654" s="81"/>
      <c r="L3654" s="80"/>
      <c r="M3654" s="80"/>
      <c r="N3654" s="80"/>
      <c r="O3654" s="80"/>
      <c r="P3654" s="80"/>
      <c r="Q3654" s="79"/>
      <c r="R3654" s="79"/>
      <c r="S3654" s="80"/>
      <c r="T3654" s="80"/>
    </row>
    <row r="3655" spans="3:20" ht="22.5" customHeight="1" x14ac:dyDescent="0.25">
      <c r="C3655" s="79"/>
      <c r="D3655" s="80"/>
      <c r="E3655" s="80"/>
      <c r="F3655" s="80"/>
      <c r="G3655" s="81"/>
      <c r="H3655" s="80"/>
      <c r="I3655" s="80"/>
      <c r="J3655" s="80"/>
      <c r="K3655" s="81"/>
      <c r="L3655" s="80"/>
      <c r="M3655" s="80"/>
      <c r="N3655" s="80"/>
      <c r="O3655" s="80"/>
      <c r="P3655" s="80"/>
      <c r="Q3655" s="79"/>
      <c r="R3655" s="79"/>
      <c r="S3655" s="80"/>
      <c r="T3655" s="80"/>
    </row>
    <row r="3656" spans="3:20" ht="22.5" customHeight="1" x14ac:dyDescent="0.25">
      <c r="C3656" s="79"/>
      <c r="D3656" s="80"/>
      <c r="E3656" s="80"/>
      <c r="F3656" s="80"/>
      <c r="G3656" s="81"/>
      <c r="H3656" s="80"/>
      <c r="I3656" s="80"/>
      <c r="J3656" s="80"/>
      <c r="K3656" s="81"/>
      <c r="L3656" s="80"/>
      <c r="M3656" s="80"/>
      <c r="N3656" s="80"/>
      <c r="O3656" s="80"/>
      <c r="P3656" s="80"/>
      <c r="Q3656" s="79"/>
      <c r="R3656" s="79"/>
      <c r="S3656" s="80"/>
      <c r="T3656" s="80"/>
    </row>
    <row r="3657" spans="3:20" ht="22.5" customHeight="1" x14ac:dyDescent="0.25">
      <c r="C3657" s="79"/>
      <c r="D3657" s="80"/>
      <c r="E3657" s="80"/>
      <c r="F3657" s="80"/>
      <c r="G3657" s="81"/>
      <c r="H3657" s="80"/>
      <c r="I3657" s="80"/>
      <c r="J3657" s="80"/>
      <c r="K3657" s="81"/>
      <c r="L3657" s="80"/>
      <c r="M3657" s="80"/>
      <c r="N3657" s="80"/>
      <c r="O3657" s="80"/>
      <c r="P3657" s="80"/>
      <c r="Q3657" s="79"/>
      <c r="R3657" s="79"/>
      <c r="S3657" s="80"/>
      <c r="T3657" s="80"/>
    </row>
    <row r="3658" spans="3:20" ht="22.5" customHeight="1" x14ac:dyDescent="0.25">
      <c r="C3658" s="79"/>
      <c r="D3658" s="80"/>
      <c r="E3658" s="80"/>
      <c r="F3658" s="80"/>
      <c r="G3658" s="81"/>
      <c r="H3658" s="80"/>
      <c r="I3658" s="80"/>
      <c r="J3658" s="80"/>
      <c r="K3658" s="81"/>
      <c r="L3658" s="80"/>
      <c r="M3658" s="80"/>
      <c r="N3658" s="80"/>
      <c r="O3658" s="80"/>
      <c r="P3658" s="80"/>
      <c r="Q3658" s="79"/>
      <c r="R3658" s="79"/>
      <c r="S3658" s="80"/>
      <c r="T3658" s="80"/>
    </row>
    <row r="3659" spans="3:20" ht="22.5" customHeight="1" x14ac:dyDescent="0.25">
      <c r="C3659" s="79"/>
      <c r="D3659" s="80"/>
      <c r="E3659" s="80"/>
      <c r="F3659" s="80"/>
      <c r="G3659" s="81"/>
      <c r="H3659" s="80"/>
      <c r="I3659" s="80"/>
      <c r="J3659" s="80"/>
      <c r="K3659" s="81"/>
      <c r="L3659" s="80"/>
      <c r="M3659" s="80"/>
      <c r="N3659" s="80"/>
      <c r="O3659" s="80"/>
      <c r="P3659" s="80"/>
      <c r="Q3659" s="79"/>
      <c r="R3659" s="79"/>
      <c r="S3659" s="80"/>
      <c r="T3659" s="80"/>
    </row>
    <row r="3660" spans="3:20" ht="22.5" customHeight="1" x14ac:dyDescent="0.25">
      <c r="C3660" s="79"/>
      <c r="D3660" s="80"/>
      <c r="E3660" s="80"/>
      <c r="F3660" s="80"/>
      <c r="G3660" s="81"/>
      <c r="H3660" s="80"/>
      <c r="I3660" s="80"/>
      <c r="J3660" s="80"/>
      <c r="K3660" s="81"/>
      <c r="L3660" s="80"/>
      <c r="M3660" s="80"/>
      <c r="N3660" s="80"/>
      <c r="O3660" s="80"/>
      <c r="P3660" s="80"/>
      <c r="Q3660" s="79"/>
      <c r="R3660" s="79"/>
      <c r="S3660" s="80"/>
      <c r="T3660" s="80"/>
    </row>
    <row r="3661" spans="3:20" ht="22.5" customHeight="1" x14ac:dyDescent="0.25">
      <c r="C3661" s="79"/>
      <c r="D3661" s="80"/>
      <c r="E3661" s="80"/>
      <c r="F3661" s="80"/>
      <c r="G3661" s="81"/>
      <c r="H3661" s="80"/>
      <c r="I3661" s="80"/>
      <c r="J3661" s="80"/>
      <c r="K3661" s="81"/>
      <c r="L3661" s="80"/>
      <c r="M3661" s="80"/>
      <c r="N3661" s="80"/>
      <c r="O3661" s="80"/>
      <c r="P3661" s="80"/>
      <c r="Q3661" s="79"/>
      <c r="R3661" s="79"/>
      <c r="S3661" s="80"/>
      <c r="T3661" s="80"/>
    </row>
    <row r="3662" spans="3:20" ht="22.5" customHeight="1" x14ac:dyDescent="0.25">
      <c r="C3662" s="79"/>
      <c r="D3662" s="80"/>
      <c r="E3662" s="80"/>
      <c r="F3662" s="80"/>
      <c r="G3662" s="81"/>
      <c r="H3662" s="80"/>
      <c r="I3662" s="80"/>
      <c r="J3662" s="80"/>
      <c r="K3662" s="81"/>
      <c r="L3662" s="80"/>
      <c r="M3662" s="80"/>
      <c r="N3662" s="80"/>
      <c r="O3662" s="80"/>
      <c r="P3662" s="80"/>
      <c r="Q3662" s="79"/>
      <c r="R3662" s="79"/>
      <c r="S3662" s="80"/>
      <c r="T3662" s="80"/>
    </row>
    <row r="3663" spans="3:20" ht="22.5" customHeight="1" x14ac:dyDescent="0.25">
      <c r="C3663" s="79"/>
      <c r="D3663" s="80"/>
      <c r="E3663" s="80"/>
      <c r="F3663" s="80"/>
      <c r="G3663" s="81"/>
      <c r="H3663" s="80"/>
      <c r="I3663" s="80"/>
      <c r="J3663" s="80"/>
      <c r="K3663" s="81"/>
      <c r="L3663" s="80"/>
      <c r="M3663" s="80"/>
      <c r="N3663" s="80"/>
      <c r="O3663" s="80"/>
      <c r="P3663" s="80"/>
      <c r="Q3663" s="79"/>
      <c r="R3663" s="79"/>
      <c r="S3663" s="80"/>
      <c r="T3663" s="80"/>
    </row>
    <row r="3664" spans="3:20" ht="22.5" customHeight="1" x14ac:dyDescent="0.25">
      <c r="C3664" s="79"/>
      <c r="D3664" s="80"/>
      <c r="E3664" s="80"/>
      <c r="F3664" s="80"/>
      <c r="G3664" s="81"/>
      <c r="H3664" s="80"/>
      <c r="I3664" s="80"/>
      <c r="J3664" s="80"/>
      <c r="K3664" s="81"/>
      <c r="L3664" s="80"/>
      <c r="M3664" s="80"/>
      <c r="N3664" s="80"/>
      <c r="O3664" s="80"/>
      <c r="P3664" s="80"/>
      <c r="Q3664" s="79"/>
      <c r="R3664" s="79"/>
      <c r="S3664" s="80"/>
      <c r="T3664" s="80"/>
    </row>
    <row r="3665" spans="3:20" ht="22.5" customHeight="1" x14ac:dyDescent="0.25">
      <c r="C3665" s="79"/>
      <c r="D3665" s="80"/>
      <c r="E3665" s="80"/>
      <c r="F3665" s="80"/>
      <c r="G3665" s="81"/>
      <c r="H3665" s="80"/>
      <c r="I3665" s="80"/>
      <c r="J3665" s="80"/>
      <c r="K3665" s="81"/>
      <c r="L3665" s="80"/>
      <c r="M3665" s="80"/>
      <c r="N3665" s="80"/>
      <c r="O3665" s="80"/>
      <c r="P3665" s="80"/>
      <c r="Q3665" s="79"/>
      <c r="R3665" s="79"/>
      <c r="S3665" s="80"/>
      <c r="T3665" s="80"/>
    </row>
    <row r="3666" spans="3:20" ht="22.5" customHeight="1" x14ac:dyDescent="0.25">
      <c r="C3666" s="79"/>
      <c r="D3666" s="80"/>
      <c r="E3666" s="80"/>
      <c r="F3666" s="80"/>
      <c r="G3666" s="81"/>
      <c r="H3666" s="80"/>
      <c r="I3666" s="80"/>
      <c r="J3666" s="80"/>
      <c r="K3666" s="81"/>
      <c r="L3666" s="80"/>
      <c r="M3666" s="80"/>
      <c r="N3666" s="80"/>
      <c r="O3666" s="80"/>
      <c r="P3666" s="80"/>
      <c r="Q3666" s="79"/>
      <c r="R3666" s="79"/>
      <c r="S3666" s="80"/>
      <c r="T3666" s="80"/>
    </row>
    <row r="3667" spans="3:20" ht="22.5" customHeight="1" x14ac:dyDescent="0.25">
      <c r="C3667" s="79"/>
      <c r="D3667" s="80"/>
      <c r="E3667" s="80"/>
      <c r="F3667" s="80"/>
      <c r="G3667" s="81"/>
      <c r="H3667" s="80"/>
      <c r="I3667" s="80"/>
      <c r="J3667" s="80"/>
      <c r="K3667" s="81"/>
      <c r="L3667" s="80"/>
      <c r="M3667" s="80"/>
      <c r="N3667" s="80"/>
      <c r="O3667" s="80"/>
      <c r="P3667" s="80"/>
      <c r="Q3667" s="79"/>
      <c r="R3667" s="79"/>
      <c r="S3667" s="80"/>
      <c r="T3667" s="80"/>
    </row>
    <row r="3668" spans="3:20" ht="22.5" customHeight="1" x14ac:dyDescent="0.25">
      <c r="C3668" s="79"/>
      <c r="D3668" s="80"/>
      <c r="E3668" s="80"/>
      <c r="F3668" s="80"/>
      <c r="G3668" s="81"/>
      <c r="H3668" s="80"/>
      <c r="I3668" s="80"/>
      <c r="J3668" s="80"/>
      <c r="K3668" s="81"/>
      <c r="L3668" s="80"/>
      <c r="M3668" s="80"/>
      <c r="N3668" s="80"/>
      <c r="O3668" s="80"/>
      <c r="P3668" s="80"/>
      <c r="Q3668" s="79"/>
      <c r="R3668" s="79"/>
      <c r="S3668" s="80"/>
      <c r="T3668" s="80"/>
    </row>
    <row r="3669" spans="3:20" ht="22.5" customHeight="1" x14ac:dyDescent="0.25">
      <c r="C3669" s="79"/>
      <c r="D3669" s="80"/>
      <c r="E3669" s="80"/>
      <c r="F3669" s="80"/>
      <c r="G3669" s="81"/>
      <c r="H3669" s="80"/>
      <c r="I3669" s="80"/>
      <c r="J3669" s="80"/>
      <c r="K3669" s="81"/>
      <c r="L3669" s="80"/>
      <c r="M3669" s="80"/>
      <c r="N3669" s="80"/>
      <c r="O3669" s="80"/>
      <c r="P3669" s="80"/>
      <c r="Q3669" s="79"/>
      <c r="R3669" s="79"/>
      <c r="S3669" s="80"/>
      <c r="T3669" s="80"/>
    </row>
    <row r="3670" spans="3:20" ht="22.5" customHeight="1" x14ac:dyDescent="0.25">
      <c r="C3670" s="79"/>
      <c r="D3670" s="80"/>
      <c r="E3670" s="80"/>
      <c r="F3670" s="80"/>
      <c r="G3670" s="81"/>
      <c r="H3670" s="80"/>
      <c r="I3670" s="80"/>
      <c r="J3670" s="80"/>
      <c r="K3670" s="81"/>
      <c r="L3670" s="80"/>
      <c r="M3670" s="80"/>
      <c r="N3670" s="80"/>
      <c r="O3670" s="80"/>
      <c r="P3670" s="80"/>
      <c r="Q3670" s="79"/>
      <c r="R3670" s="79"/>
      <c r="S3670" s="80"/>
      <c r="T3670" s="80"/>
    </row>
    <row r="3671" spans="3:20" ht="22.5" customHeight="1" x14ac:dyDescent="0.25">
      <c r="C3671" s="79"/>
      <c r="D3671" s="80"/>
      <c r="E3671" s="80"/>
      <c r="F3671" s="80"/>
      <c r="G3671" s="81"/>
      <c r="H3671" s="80"/>
      <c r="I3671" s="80"/>
      <c r="J3671" s="80"/>
      <c r="K3671" s="81"/>
      <c r="L3671" s="80"/>
      <c r="M3671" s="80"/>
      <c r="N3671" s="80"/>
      <c r="O3671" s="80"/>
      <c r="P3671" s="80"/>
      <c r="Q3671" s="79"/>
      <c r="R3671" s="79"/>
      <c r="S3671" s="80"/>
      <c r="T3671" s="80"/>
    </row>
    <row r="3672" spans="3:20" ht="22.5" customHeight="1" x14ac:dyDescent="0.25">
      <c r="C3672" s="79"/>
      <c r="D3672" s="80"/>
      <c r="E3672" s="80"/>
      <c r="F3672" s="80"/>
      <c r="G3672" s="81"/>
      <c r="H3672" s="80"/>
      <c r="I3672" s="80"/>
      <c r="J3672" s="80"/>
      <c r="K3672" s="81"/>
      <c r="L3672" s="80"/>
      <c r="M3672" s="80"/>
      <c r="N3672" s="80"/>
      <c r="O3672" s="80"/>
      <c r="P3672" s="80"/>
      <c r="Q3672" s="79"/>
      <c r="R3672" s="79"/>
      <c r="S3672" s="80"/>
      <c r="T3672" s="80"/>
    </row>
    <row r="3673" spans="3:20" ht="22.5" customHeight="1" x14ac:dyDescent="0.25">
      <c r="C3673" s="79"/>
      <c r="D3673" s="80"/>
      <c r="E3673" s="80"/>
      <c r="F3673" s="80"/>
      <c r="G3673" s="81"/>
      <c r="H3673" s="80"/>
      <c r="I3673" s="80"/>
      <c r="J3673" s="80"/>
      <c r="K3673" s="81"/>
      <c r="L3673" s="80"/>
      <c r="M3673" s="80"/>
      <c r="N3673" s="80"/>
      <c r="O3673" s="80"/>
      <c r="P3673" s="80"/>
      <c r="Q3673" s="79"/>
      <c r="R3673" s="79"/>
      <c r="S3673" s="80"/>
      <c r="T3673" s="80"/>
    </row>
    <row r="3674" spans="3:20" ht="22.5" customHeight="1" x14ac:dyDescent="0.25">
      <c r="C3674" s="79"/>
      <c r="D3674" s="80"/>
      <c r="E3674" s="80"/>
      <c r="F3674" s="80"/>
      <c r="G3674" s="81"/>
      <c r="H3674" s="80"/>
      <c r="I3674" s="80"/>
      <c r="J3674" s="80"/>
      <c r="K3674" s="81"/>
      <c r="L3674" s="80"/>
      <c r="M3674" s="80"/>
      <c r="N3674" s="80"/>
      <c r="O3674" s="80"/>
      <c r="P3674" s="80"/>
      <c r="Q3674" s="79"/>
      <c r="R3674" s="79"/>
      <c r="S3674" s="80"/>
      <c r="T3674" s="80"/>
    </row>
    <row r="3675" spans="3:20" ht="22.5" customHeight="1" x14ac:dyDescent="0.25">
      <c r="C3675" s="79"/>
      <c r="D3675" s="80"/>
      <c r="E3675" s="80"/>
      <c r="F3675" s="80"/>
      <c r="G3675" s="81"/>
      <c r="H3675" s="80"/>
      <c r="I3675" s="80"/>
      <c r="J3675" s="80"/>
      <c r="K3675" s="81"/>
      <c r="L3675" s="80"/>
      <c r="M3675" s="80"/>
      <c r="N3675" s="80"/>
      <c r="O3675" s="80"/>
      <c r="P3675" s="80"/>
      <c r="Q3675" s="79"/>
      <c r="R3675" s="79"/>
      <c r="S3675" s="80"/>
      <c r="T3675" s="80"/>
    </row>
    <row r="3676" spans="3:20" ht="22.5" customHeight="1" x14ac:dyDescent="0.25">
      <c r="C3676" s="79"/>
      <c r="D3676" s="80"/>
      <c r="E3676" s="80"/>
      <c r="F3676" s="80"/>
      <c r="G3676" s="81"/>
      <c r="H3676" s="80"/>
      <c r="I3676" s="80"/>
      <c r="J3676" s="80"/>
      <c r="K3676" s="81"/>
      <c r="L3676" s="80"/>
      <c r="M3676" s="80"/>
      <c r="N3676" s="80"/>
      <c r="O3676" s="80"/>
      <c r="P3676" s="80"/>
      <c r="Q3676" s="79"/>
      <c r="R3676" s="79"/>
      <c r="S3676" s="80"/>
      <c r="T3676" s="80"/>
    </row>
    <row r="3677" spans="3:20" ht="22.5" customHeight="1" x14ac:dyDescent="0.25">
      <c r="C3677" s="79"/>
      <c r="D3677" s="80"/>
      <c r="E3677" s="80"/>
      <c r="F3677" s="80"/>
      <c r="G3677" s="81"/>
      <c r="H3677" s="80"/>
      <c r="I3677" s="80"/>
      <c r="J3677" s="80"/>
      <c r="K3677" s="81"/>
      <c r="L3677" s="80"/>
      <c r="M3677" s="80"/>
      <c r="N3677" s="80"/>
      <c r="O3677" s="80"/>
      <c r="P3677" s="80"/>
      <c r="Q3677" s="79"/>
      <c r="R3677" s="79"/>
      <c r="S3677" s="80"/>
      <c r="T3677" s="80"/>
    </row>
    <row r="3678" spans="3:20" ht="22.5" customHeight="1" x14ac:dyDescent="0.25">
      <c r="C3678" s="79"/>
      <c r="D3678" s="80"/>
      <c r="E3678" s="80"/>
      <c r="F3678" s="80"/>
      <c r="G3678" s="81"/>
      <c r="H3678" s="80"/>
      <c r="I3678" s="80"/>
      <c r="J3678" s="80"/>
      <c r="K3678" s="81"/>
      <c r="L3678" s="80"/>
      <c r="M3678" s="80"/>
      <c r="N3678" s="80"/>
      <c r="O3678" s="80"/>
      <c r="P3678" s="80"/>
      <c r="Q3678" s="79"/>
      <c r="R3678" s="79"/>
      <c r="S3678" s="80"/>
      <c r="T3678" s="80"/>
    </row>
    <row r="3679" spans="3:20" ht="22.5" customHeight="1" x14ac:dyDescent="0.25">
      <c r="C3679" s="79"/>
      <c r="D3679" s="80"/>
      <c r="E3679" s="80"/>
      <c r="F3679" s="80"/>
      <c r="G3679" s="81"/>
      <c r="H3679" s="80"/>
      <c r="I3679" s="80"/>
      <c r="J3679" s="80"/>
      <c r="K3679" s="81"/>
      <c r="L3679" s="80"/>
      <c r="M3679" s="80"/>
      <c r="N3679" s="80"/>
      <c r="O3679" s="80"/>
      <c r="P3679" s="80"/>
      <c r="Q3679" s="79"/>
      <c r="R3679" s="79"/>
      <c r="S3679" s="80"/>
      <c r="T3679" s="80"/>
    </row>
    <row r="3680" spans="3:20" ht="22.5" customHeight="1" x14ac:dyDescent="0.25">
      <c r="C3680" s="79"/>
      <c r="D3680" s="80"/>
      <c r="E3680" s="80"/>
      <c r="F3680" s="80"/>
      <c r="G3680" s="81"/>
      <c r="H3680" s="80"/>
      <c r="I3680" s="80"/>
      <c r="J3680" s="80"/>
      <c r="K3680" s="81"/>
      <c r="L3680" s="80"/>
      <c r="M3680" s="80"/>
      <c r="N3680" s="80"/>
      <c r="O3680" s="80"/>
      <c r="P3680" s="80"/>
      <c r="Q3680" s="79"/>
      <c r="R3680" s="79"/>
      <c r="S3680" s="80"/>
      <c r="T3680" s="80"/>
    </row>
    <row r="3681" spans="3:20" ht="22.5" customHeight="1" x14ac:dyDescent="0.25">
      <c r="C3681" s="79"/>
      <c r="D3681" s="80"/>
      <c r="E3681" s="80"/>
      <c r="F3681" s="80"/>
      <c r="G3681" s="81"/>
      <c r="H3681" s="80"/>
      <c r="I3681" s="80"/>
      <c r="J3681" s="80"/>
      <c r="K3681" s="81"/>
      <c r="L3681" s="80"/>
      <c r="M3681" s="80"/>
      <c r="N3681" s="80"/>
      <c r="O3681" s="80"/>
      <c r="P3681" s="80"/>
      <c r="Q3681" s="79"/>
      <c r="R3681" s="79"/>
      <c r="S3681" s="80"/>
      <c r="T3681" s="80"/>
    </row>
    <row r="3682" spans="3:20" ht="22.5" customHeight="1" x14ac:dyDescent="0.25">
      <c r="C3682" s="79"/>
      <c r="D3682" s="80"/>
      <c r="E3682" s="80"/>
      <c r="F3682" s="80"/>
      <c r="G3682" s="81"/>
      <c r="H3682" s="80"/>
      <c r="I3682" s="80"/>
      <c r="J3682" s="80"/>
      <c r="K3682" s="81"/>
      <c r="L3682" s="80"/>
      <c r="M3682" s="80"/>
      <c r="N3682" s="80"/>
      <c r="O3682" s="80"/>
      <c r="P3682" s="80"/>
      <c r="Q3682" s="79"/>
      <c r="R3682" s="79"/>
      <c r="S3682" s="80"/>
      <c r="T3682" s="80"/>
    </row>
    <row r="3683" spans="3:20" ht="22.5" customHeight="1" x14ac:dyDescent="0.25">
      <c r="C3683" s="79"/>
      <c r="D3683" s="80"/>
      <c r="E3683" s="80"/>
      <c r="F3683" s="80"/>
      <c r="G3683" s="81"/>
      <c r="H3683" s="80"/>
      <c r="I3683" s="80"/>
      <c r="J3683" s="80"/>
      <c r="K3683" s="81"/>
      <c r="L3683" s="80"/>
      <c r="M3683" s="80"/>
      <c r="N3683" s="80"/>
      <c r="O3683" s="80"/>
      <c r="P3683" s="80"/>
      <c r="Q3683" s="79"/>
      <c r="R3683" s="79"/>
      <c r="S3683" s="80"/>
      <c r="T3683" s="80"/>
    </row>
    <row r="3684" spans="3:20" ht="22.5" customHeight="1" x14ac:dyDescent="0.25">
      <c r="C3684" s="79"/>
      <c r="D3684" s="80"/>
      <c r="E3684" s="80"/>
      <c r="F3684" s="80"/>
      <c r="G3684" s="81"/>
      <c r="H3684" s="80"/>
      <c r="I3684" s="80"/>
      <c r="J3684" s="80"/>
      <c r="K3684" s="81"/>
      <c r="L3684" s="80"/>
      <c r="M3684" s="80"/>
      <c r="N3684" s="80"/>
      <c r="O3684" s="80"/>
      <c r="P3684" s="80"/>
      <c r="Q3684" s="79"/>
      <c r="R3684" s="79"/>
      <c r="S3684" s="80"/>
      <c r="T3684" s="80"/>
    </row>
    <row r="3685" spans="3:20" ht="22.5" customHeight="1" x14ac:dyDescent="0.25">
      <c r="C3685" s="79"/>
      <c r="D3685" s="80"/>
      <c r="E3685" s="80"/>
      <c r="F3685" s="80"/>
      <c r="G3685" s="81"/>
      <c r="H3685" s="80"/>
      <c r="I3685" s="80"/>
      <c r="J3685" s="80"/>
      <c r="K3685" s="81"/>
      <c r="L3685" s="80"/>
      <c r="M3685" s="80"/>
      <c r="N3685" s="80"/>
      <c r="O3685" s="80"/>
      <c r="P3685" s="80"/>
      <c r="Q3685" s="79"/>
      <c r="R3685" s="79"/>
      <c r="S3685" s="80"/>
      <c r="T3685" s="80"/>
    </row>
    <row r="3686" spans="3:20" ht="22.5" customHeight="1" x14ac:dyDescent="0.25">
      <c r="C3686" s="79"/>
      <c r="D3686" s="80"/>
      <c r="E3686" s="80"/>
      <c r="F3686" s="80"/>
      <c r="G3686" s="81"/>
      <c r="H3686" s="80"/>
      <c r="I3686" s="80"/>
      <c r="J3686" s="80"/>
      <c r="K3686" s="81"/>
      <c r="L3686" s="80"/>
      <c r="M3686" s="80"/>
      <c r="N3686" s="80"/>
      <c r="O3686" s="80"/>
      <c r="P3686" s="80"/>
      <c r="Q3686" s="79"/>
      <c r="R3686" s="79"/>
      <c r="S3686" s="80"/>
      <c r="T3686" s="80"/>
    </row>
    <row r="3687" spans="3:20" ht="22.5" customHeight="1" x14ac:dyDescent="0.25">
      <c r="C3687" s="79"/>
      <c r="D3687" s="80"/>
      <c r="E3687" s="80"/>
      <c r="F3687" s="80"/>
      <c r="G3687" s="81"/>
      <c r="H3687" s="80"/>
      <c r="I3687" s="80"/>
      <c r="J3687" s="80"/>
      <c r="K3687" s="81"/>
      <c r="L3687" s="80"/>
      <c r="M3687" s="80"/>
      <c r="N3687" s="80"/>
      <c r="O3687" s="80"/>
      <c r="P3687" s="80"/>
      <c r="Q3687" s="79"/>
      <c r="R3687" s="79"/>
      <c r="S3687" s="80"/>
      <c r="T3687" s="80"/>
    </row>
    <row r="3688" spans="3:20" ht="22.5" customHeight="1" x14ac:dyDescent="0.25">
      <c r="C3688" s="79"/>
      <c r="D3688" s="80"/>
      <c r="E3688" s="80"/>
      <c r="F3688" s="80"/>
      <c r="G3688" s="81"/>
      <c r="H3688" s="80"/>
      <c r="I3688" s="80"/>
      <c r="J3688" s="80"/>
      <c r="K3688" s="81"/>
      <c r="L3688" s="80"/>
      <c r="M3688" s="80"/>
      <c r="N3688" s="80"/>
      <c r="O3688" s="80"/>
      <c r="P3688" s="80"/>
      <c r="Q3688" s="79"/>
      <c r="R3688" s="79"/>
      <c r="S3688" s="80"/>
      <c r="T3688" s="80"/>
    </row>
    <row r="3689" spans="3:20" ht="22.5" customHeight="1" x14ac:dyDescent="0.25">
      <c r="C3689" s="79"/>
      <c r="D3689" s="80"/>
      <c r="E3689" s="80"/>
      <c r="F3689" s="80"/>
      <c r="G3689" s="81"/>
      <c r="H3689" s="80"/>
      <c r="I3689" s="80"/>
      <c r="J3689" s="80"/>
      <c r="K3689" s="81"/>
      <c r="L3689" s="80"/>
      <c r="M3689" s="80"/>
      <c r="N3689" s="80"/>
      <c r="O3689" s="80"/>
      <c r="P3689" s="80"/>
      <c r="Q3689" s="79"/>
      <c r="R3689" s="79"/>
      <c r="S3689" s="80"/>
      <c r="T3689" s="80"/>
    </row>
    <row r="3690" spans="3:20" ht="22.5" customHeight="1" x14ac:dyDescent="0.25">
      <c r="C3690" s="79"/>
      <c r="D3690" s="80"/>
      <c r="E3690" s="80"/>
      <c r="F3690" s="80"/>
      <c r="G3690" s="81"/>
      <c r="H3690" s="80"/>
      <c r="I3690" s="80"/>
      <c r="J3690" s="80"/>
      <c r="K3690" s="81"/>
      <c r="L3690" s="80"/>
      <c r="M3690" s="80"/>
      <c r="N3690" s="80"/>
      <c r="O3690" s="80"/>
      <c r="P3690" s="80"/>
      <c r="Q3690" s="79"/>
      <c r="R3690" s="79"/>
      <c r="S3690" s="80"/>
      <c r="T3690" s="80"/>
    </row>
    <row r="3691" spans="3:20" ht="22.5" customHeight="1" x14ac:dyDescent="0.25">
      <c r="C3691" s="79"/>
      <c r="D3691" s="80"/>
      <c r="E3691" s="80"/>
      <c r="F3691" s="80"/>
      <c r="G3691" s="81"/>
      <c r="H3691" s="80"/>
      <c r="I3691" s="80"/>
      <c r="J3691" s="80"/>
      <c r="K3691" s="81"/>
      <c r="L3691" s="80"/>
      <c r="M3691" s="80"/>
      <c r="N3691" s="80"/>
      <c r="O3691" s="80"/>
      <c r="P3691" s="80"/>
      <c r="Q3691" s="79"/>
      <c r="R3691" s="79"/>
      <c r="S3691" s="80"/>
      <c r="T3691" s="80"/>
    </row>
    <row r="3692" spans="3:20" ht="22.5" customHeight="1" x14ac:dyDescent="0.25">
      <c r="C3692" s="79"/>
      <c r="D3692" s="80"/>
      <c r="E3692" s="80"/>
      <c r="F3692" s="80"/>
      <c r="G3692" s="81"/>
      <c r="H3692" s="80"/>
      <c r="I3692" s="80"/>
      <c r="J3692" s="80"/>
      <c r="K3692" s="81"/>
      <c r="L3692" s="80"/>
      <c r="M3692" s="80"/>
      <c r="N3692" s="80"/>
      <c r="O3692" s="80"/>
      <c r="P3692" s="80"/>
      <c r="Q3692" s="79"/>
      <c r="R3692" s="79"/>
      <c r="S3692" s="80"/>
      <c r="T3692" s="80"/>
    </row>
    <row r="3693" spans="3:20" ht="22.5" customHeight="1" x14ac:dyDescent="0.25">
      <c r="C3693" s="79"/>
      <c r="D3693" s="80"/>
      <c r="E3693" s="80"/>
      <c r="F3693" s="80"/>
      <c r="G3693" s="81"/>
      <c r="H3693" s="80"/>
      <c r="I3693" s="80"/>
      <c r="J3693" s="80"/>
      <c r="K3693" s="81"/>
      <c r="L3693" s="80"/>
      <c r="M3693" s="80"/>
      <c r="N3693" s="80"/>
      <c r="O3693" s="80"/>
      <c r="P3693" s="80"/>
      <c r="Q3693" s="79"/>
      <c r="R3693" s="79"/>
      <c r="S3693" s="80"/>
      <c r="T3693" s="80"/>
    </row>
    <row r="3694" spans="3:20" ht="22.5" customHeight="1" x14ac:dyDescent="0.25">
      <c r="C3694" s="79"/>
      <c r="D3694" s="80"/>
      <c r="E3694" s="80"/>
      <c r="F3694" s="80"/>
      <c r="G3694" s="81"/>
      <c r="H3694" s="80"/>
      <c r="I3694" s="80"/>
      <c r="J3694" s="80"/>
      <c r="K3694" s="81"/>
      <c r="L3694" s="80"/>
      <c r="M3694" s="80"/>
      <c r="N3694" s="80"/>
      <c r="O3694" s="80"/>
      <c r="P3694" s="80"/>
      <c r="Q3694" s="79"/>
      <c r="R3694" s="79"/>
      <c r="S3694" s="80"/>
      <c r="T3694" s="80"/>
    </row>
    <row r="3695" spans="3:20" ht="22.5" customHeight="1" x14ac:dyDescent="0.25">
      <c r="C3695" s="79"/>
      <c r="D3695" s="80"/>
      <c r="E3695" s="80"/>
      <c r="F3695" s="80"/>
      <c r="G3695" s="81"/>
      <c r="H3695" s="80"/>
      <c r="I3695" s="80"/>
      <c r="J3695" s="80"/>
      <c r="K3695" s="81"/>
      <c r="L3695" s="80"/>
      <c r="M3695" s="80"/>
      <c r="N3695" s="80"/>
      <c r="O3695" s="80"/>
      <c r="P3695" s="80"/>
      <c r="Q3695" s="79"/>
      <c r="R3695" s="79"/>
      <c r="S3695" s="80"/>
      <c r="T3695" s="80"/>
    </row>
    <row r="3696" spans="3:20" ht="22.5" customHeight="1" x14ac:dyDescent="0.25">
      <c r="C3696" s="79"/>
      <c r="D3696" s="80"/>
      <c r="E3696" s="80"/>
      <c r="F3696" s="80"/>
      <c r="G3696" s="81"/>
      <c r="H3696" s="80"/>
      <c r="I3696" s="80"/>
      <c r="J3696" s="80"/>
      <c r="K3696" s="81"/>
      <c r="L3696" s="80"/>
      <c r="M3696" s="80"/>
      <c r="N3696" s="80"/>
      <c r="O3696" s="80"/>
      <c r="P3696" s="80"/>
      <c r="Q3696" s="79"/>
      <c r="R3696" s="79"/>
      <c r="S3696" s="80"/>
      <c r="T3696" s="80"/>
    </row>
    <row r="3697" spans="3:20" ht="22.5" customHeight="1" x14ac:dyDescent="0.25">
      <c r="C3697" s="79"/>
      <c r="D3697" s="80"/>
      <c r="E3697" s="80"/>
      <c r="F3697" s="80"/>
      <c r="G3697" s="81"/>
      <c r="H3697" s="80"/>
      <c r="I3697" s="80"/>
      <c r="J3697" s="80"/>
      <c r="K3697" s="81"/>
      <c r="L3697" s="80"/>
      <c r="M3697" s="80"/>
      <c r="N3697" s="80"/>
      <c r="O3697" s="80"/>
      <c r="P3697" s="80"/>
      <c r="Q3697" s="79"/>
      <c r="R3697" s="79"/>
      <c r="S3697" s="80"/>
      <c r="T3697" s="80"/>
    </row>
    <row r="3698" spans="3:20" ht="22.5" customHeight="1" x14ac:dyDescent="0.25">
      <c r="C3698" s="79"/>
      <c r="D3698" s="80"/>
      <c r="E3698" s="80"/>
      <c r="F3698" s="80"/>
      <c r="G3698" s="81"/>
      <c r="H3698" s="80"/>
      <c r="I3698" s="80"/>
      <c r="J3698" s="80"/>
      <c r="K3698" s="81"/>
      <c r="L3698" s="80"/>
      <c r="M3698" s="80"/>
      <c r="N3698" s="80"/>
      <c r="O3698" s="80"/>
      <c r="P3698" s="80"/>
      <c r="Q3698" s="79"/>
      <c r="R3698" s="79"/>
      <c r="S3698" s="80"/>
      <c r="T3698" s="80"/>
    </row>
    <row r="3699" spans="3:20" ht="22.5" customHeight="1" x14ac:dyDescent="0.25">
      <c r="C3699" s="79"/>
      <c r="D3699" s="80"/>
      <c r="E3699" s="80"/>
      <c r="F3699" s="80"/>
      <c r="G3699" s="81"/>
      <c r="H3699" s="80"/>
      <c r="I3699" s="80"/>
      <c r="J3699" s="80"/>
      <c r="K3699" s="81"/>
      <c r="L3699" s="80"/>
      <c r="M3699" s="80"/>
      <c r="N3699" s="80"/>
      <c r="O3699" s="80"/>
      <c r="P3699" s="80"/>
      <c r="Q3699" s="79"/>
      <c r="R3699" s="79"/>
      <c r="S3699" s="80"/>
      <c r="T3699" s="80"/>
    </row>
    <row r="3700" spans="3:20" ht="22.5" customHeight="1" x14ac:dyDescent="0.25">
      <c r="C3700" s="79"/>
      <c r="D3700" s="80"/>
      <c r="E3700" s="80"/>
      <c r="F3700" s="80"/>
      <c r="G3700" s="81"/>
      <c r="H3700" s="80"/>
      <c r="I3700" s="80"/>
      <c r="J3700" s="80"/>
      <c r="K3700" s="81"/>
      <c r="L3700" s="80"/>
      <c r="M3700" s="80"/>
      <c r="N3700" s="80"/>
      <c r="O3700" s="80"/>
      <c r="P3700" s="80"/>
      <c r="Q3700" s="79"/>
      <c r="R3700" s="79"/>
      <c r="S3700" s="80"/>
      <c r="T3700" s="80"/>
    </row>
    <row r="3701" spans="3:20" ht="22.5" customHeight="1" x14ac:dyDescent="0.25">
      <c r="C3701" s="79"/>
      <c r="D3701" s="80"/>
      <c r="E3701" s="80"/>
      <c r="F3701" s="80"/>
      <c r="G3701" s="81"/>
      <c r="H3701" s="80"/>
      <c r="I3701" s="80"/>
      <c r="J3701" s="80"/>
      <c r="K3701" s="81"/>
      <c r="L3701" s="80"/>
      <c r="M3701" s="80"/>
      <c r="N3701" s="80"/>
      <c r="O3701" s="80"/>
      <c r="P3701" s="80"/>
      <c r="Q3701" s="79"/>
      <c r="R3701" s="79"/>
      <c r="S3701" s="80"/>
      <c r="T3701" s="80"/>
    </row>
    <row r="3702" spans="3:20" ht="22.5" customHeight="1" x14ac:dyDescent="0.25">
      <c r="C3702" s="79"/>
      <c r="D3702" s="80"/>
      <c r="E3702" s="80"/>
      <c r="F3702" s="80"/>
      <c r="G3702" s="81"/>
      <c r="H3702" s="80"/>
      <c r="I3702" s="80"/>
      <c r="J3702" s="80"/>
      <c r="K3702" s="81"/>
      <c r="L3702" s="80"/>
      <c r="M3702" s="80"/>
      <c r="N3702" s="80"/>
      <c r="O3702" s="80"/>
      <c r="P3702" s="80"/>
      <c r="Q3702" s="79"/>
      <c r="R3702" s="79"/>
      <c r="S3702" s="80"/>
      <c r="T3702" s="80"/>
    </row>
    <row r="3703" spans="3:20" ht="22.5" customHeight="1" x14ac:dyDescent="0.25">
      <c r="C3703" s="79"/>
      <c r="D3703" s="80"/>
      <c r="E3703" s="80"/>
      <c r="F3703" s="80"/>
      <c r="G3703" s="81"/>
      <c r="H3703" s="80"/>
      <c r="I3703" s="80"/>
      <c r="J3703" s="80"/>
      <c r="K3703" s="81"/>
      <c r="L3703" s="80"/>
      <c r="M3703" s="80"/>
      <c r="N3703" s="80"/>
      <c r="O3703" s="80"/>
      <c r="P3703" s="80"/>
      <c r="Q3703" s="79"/>
      <c r="R3703" s="79"/>
      <c r="S3703" s="80"/>
      <c r="T3703" s="80"/>
    </row>
    <row r="3704" spans="3:20" ht="22.5" customHeight="1" x14ac:dyDescent="0.25">
      <c r="C3704" s="79"/>
      <c r="D3704" s="80"/>
      <c r="E3704" s="80"/>
      <c r="F3704" s="80"/>
      <c r="G3704" s="81"/>
      <c r="H3704" s="80"/>
      <c r="I3704" s="80"/>
      <c r="J3704" s="80"/>
      <c r="K3704" s="81"/>
      <c r="L3704" s="80"/>
      <c r="M3704" s="80"/>
      <c r="N3704" s="80"/>
      <c r="O3704" s="80"/>
      <c r="P3704" s="80"/>
      <c r="Q3704" s="79"/>
      <c r="R3704" s="79"/>
      <c r="S3704" s="80"/>
      <c r="T3704" s="80"/>
    </row>
    <row r="3705" spans="3:20" ht="22.5" customHeight="1" x14ac:dyDescent="0.25">
      <c r="C3705" s="79"/>
      <c r="D3705" s="80"/>
      <c r="E3705" s="80"/>
      <c r="F3705" s="80"/>
      <c r="G3705" s="81"/>
      <c r="H3705" s="80"/>
      <c r="I3705" s="80"/>
      <c r="J3705" s="80"/>
      <c r="K3705" s="81"/>
      <c r="L3705" s="80"/>
      <c r="M3705" s="80"/>
      <c r="N3705" s="80"/>
      <c r="O3705" s="80"/>
      <c r="P3705" s="80"/>
      <c r="Q3705" s="79"/>
      <c r="R3705" s="79"/>
      <c r="S3705" s="80"/>
      <c r="T3705" s="80"/>
    </row>
    <row r="3706" spans="3:20" ht="22.5" customHeight="1" x14ac:dyDescent="0.25">
      <c r="C3706" s="79"/>
      <c r="D3706" s="80"/>
      <c r="E3706" s="80"/>
      <c r="F3706" s="80"/>
      <c r="G3706" s="81"/>
      <c r="H3706" s="80"/>
      <c r="I3706" s="80"/>
      <c r="J3706" s="80"/>
      <c r="K3706" s="81"/>
      <c r="L3706" s="80"/>
      <c r="M3706" s="80"/>
      <c r="N3706" s="80"/>
      <c r="O3706" s="80"/>
      <c r="P3706" s="80"/>
      <c r="Q3706" s="79"/>
      <c r="R3706" s="79"/>
      <c r="S3706" s="80"/>
      <c r="T3706" s="80"/>
    </row>
    <row r="3707" spans="3:20" ht="22.5" customHeight="1" x14ac:dyDescent="0.25">
      <c r="C3707" s="79"/>
      <c r="D3707" s="80"/>
      <c r="E3707" s="80"/>
      <c r="F3707" s="80"/>
      <c r="G3707" s="81"/>
      <c r="H3707" s="80"/>
      <c r="I3707" s="80"/>
      <c r="J3707" s="80"/>
      <c r="K3707" s="81"/>
      <c r="L3707" s="80"/>
      <c r="M3707" s="80"/>
      <c r="N3707" s="80"/>
      <c r="O3707" s="80"/>
      <c r="P3707" s="80"/>
      <c r="Q3707" s="79"/>
      <c r="R3707" s="79"/>
      <c r="S3707" s="80"/>
      <c r="T3707" s="80"/>
    </row>
    <row r="3708" spans="3:20" ht="22.5" customHeight="1" x14ac:dyDescent="0.25">
      <c r="C3708" s="79"/>
      <c r="D3708" s="80"/>
      <c r="E3708" s="80"/>
      <c r="F3708" s="80"/>
      <c r="G3708" s="81"/>
      <c r="H3708" s="80"/>
      <c r="I3708" s="80"/>
      <c r="J3708" s="80"/>
      <c r="K3708" s="81"/>
      <c r="L3708" s="80"/>
      <c r="M3708" s="80"/>
      <c r="N3708" s="80"/>
      <c r="O3708" s="80"/>
      <c r="P3708" s="80"/>
      <c r="Q3708" s="79"/>
      <c r="R3708" s="79"/>
      <c r="S3708" s="80"/>
      <c r="T3708" s="80"/>
    </row>
    <row r="3709" spans="3:20" ht="22.5" customHeight="1" x14ac:dyDescent="0.25">
      <c r="C3709" s="79"/>
      <c r="D3709" s="80"/>
      <c r="E3709" s="80"/>
      <c r="F3709" s="80"/>
      <c r="G3709" s="81"/>
      <c r="H3709" s="80"/>
      <c r="I3709" s="80"/>
      <c r="J3709" s="80"/>
      <c r="K3709" s="81"/>
      <c r="L3709" s="80"/>
      <c r="M3709" s="80"/>
      <c r="N3709" s="80"/>
      <c r="O3709" s="80"/>
      <c r="P3709" s="80"/>
      <c r="Q3709" s="79"/>
      <c r="R3709" s="79"/>
      <c r="S3709" s="80"/>
      <c r="T3709" s="80"/>
    </row>
    <row r="3710" spans="3:20" ht="22.5" customHeight="1" x14ac:dyDescent="0.25">
      <c r="C3710" s="79"/>
      <c r="D3710" s="80"/>
      <c r="E3710" s="80"/>
      <c r="F3710" s="80"/>
      <c r="G3710" s="81"/>
      <c r="H3710" s="80"/>
      <c r="I3710" s="80"/>
      <c r="J3710" s="80"/>
      <c r="K3710" s="81"/>
      <c r="L3710" s="80"/>
      <c r="M3710" s="80"/>
      <c r="N3710" s="80"/>
      <c r="O3710" s="80"/>
      <c r="P3710" s="80"/>
      <c r="Q3710" s="79"/>
      <c r="R3710" s="79"/>
      <c r="S3710" s="80"/>
      <c r="T3710" s="80"/>
    </row>
    <row r="3711" spans="3:20" ht="22.5" customHeight="1" x14ac:dyDescent="0.25">
      <c r="C3711" s="79"/>
      <c r="D3711" s="80"/>
      <c r="E3711" s="80"/>
      <c r="F3711" s="80"/>
      <c r="G3711" s="81"/>
      <c r="H3711" s="80"/>
      <c r="I3711" s="80"/>
      <c r="J3711" s="80"/>
      <c r="K3711" s="81"/>
      <c r="L3711" s="80"/>
      <c r="M3711" s="80"/>
      <c r="N3711" s="80"/>
      <c r="O3711" s="80"/>
      <c r="P3711" s="80"/>
      <c r="Q3711" s="79"/>
      <c r="R3711" s="79"/>
      <c r="S3711" s="80"/>
      <c r="T3711" s="80"/>
    </row>
    <row r="3712" spans="3:20" ht="22.5" customHeight="1" x14ac:dyDescent="0.25">
      <c r="C3712" s="79"/>
      <c r="D3712" s="80"/>
      <c r="E3712" s="80"/>
      <c r="F3712" s="80"/>
      <c r="G3712" s="81"/>
      <c r="H3712" s="80"/>
      <c r="I3712" s="80"/>
      <c r="J3712" s="80"/>
      <c r="K3712" s="81"/>
      <c r="L3712" s="80"/>
      <c r="M3712" s="80"/>
      <c r="N3712" s="80"/>
      <c r="O3712" s="80"/>
      <c r="P3712" s="80"/>
      <c r="Q3712" s="79"/>
      <c r="R3712" s="79"/>
      <c r="S3712" s="80"/>
      <c r="T3712" s="80"/>
    </row>
    <row r="3713" spans="3:20" ht="22.5" customHeight="1" x14ac:dyDescent="0.25">
      <c r="C3713" s="79"/>
      <c r="D3713" s="80"/>
      <c r="E3713" s="80"/>
      <c r="F3713" s="80"/>
      <c r="G3713" s="81"/>
      <c r="H3713" s="80"/>
      <c r="I3713" s="80"/>
      <c r="J3713" s="80"/>
      <c r="K3713" s="81"/>
      <c r="L3713" s="80"/>
      <c r="M3713" s="80"/>
      <c r="N3713" s="80"/>
      <c r="O3713" s="80"/>
      <c r="P3713" s="80"/>
      <c r="Q3713" s="79"/>
      <c r="R3713" s="79"/>
      <c r="S3713" s="80"/>
      <c r="T3713" s="80"/>
    </row>
    <row r="3714" spans="3:20" ht="22.5" customHeight="1" x14ac:dyDescent="0.25">
      <c r="C3714" s="79"/>
      <c r="D3714" s="80"/>
      <c r="E3714" s="80"/>
      <c r="F3714" s="80"/>
      <c r="G3714" s="81"/>
      <c r="H3714" s="80"/>
      <c r="I3714" s="80"/>
      <c r="J3714" s="80"/>
      <c r="K3714" s="81"/>
      <c r="L3714" s="80"/>
      <c r="M3714" s="80"/>
      <c r="N3714" s="80"/>
      <c r="O3714" s="80"/>
      <c r="P3714" s="80"/>
      <c r="Q3714" s="79"/>
      <c r="R3714" s="79"/>
      <c r="S3714" s="80"/>
      <c r="T3714" s="80"/>
    </row>
    <row r="3715" spans="3:20" ht="22.5" customHeight="1" x14ac:dyDescent="0.25">
      <c r="C3715" s="79"/>
      <c r="D3715" s="80"/>
      <c r="E3715" s="80"/>
      <c r="F3715" s="80"/>
      <c r="G3715" s="81"/>
      <c r="H3715" s="80"/>
      <c r="I3715" s="80"/>
      <c r="J3715" s="80"/>
      <c r="K3715" s="81"/>
      <c r="L3715" s="80"/>
      <c r="M3715" s="80"/>
      <c r="N3715" s="80"/>
      <c r="O3715" s="80"/>
      <c r="P3715" s="80"/>
      <c r="Q3715" s="79"/>
      <c r="R3715" s="79"/>
      <c r="S3715" s="80"/>
      <c r="T3715" s="80"/>
    </row>
    <row r="3716" spans="3:20" ht="22.5" customHeight="1" x14ac:dyDescent="0.25">
      <c r="C3716" s="79"/>
      <c r="D3716" s="80"/>
      <c r="E3716" s="80"/>
      <c r="F3716" s="80"/>
      <c r="G3716" s="81"/>
      <c r="H3716" s="80"/>
      <c r="I3716" s="80"/>
      <c r="J3716" s="80"/>
      <c r="K3716" s="81"/>
      <c r="L3716" s="80"/>
      <c r="M3716" s="80"/>
      <c r="N3716" s="80"/>
      <c r="O3716" s="80"/>
      <c r="P3716" s="80"/>
      <c r="Q3716" s="79"/>
      <c r="R3716" s="79"/>
      <c r="S3716" s="80"/>
      <c r="T3716" s="80"/>
    </row>
    <row r="3717" spans="3:20" ht="22.5" customHeight="1" x14ac:dyDescent="0.25">
      <c r="C3717" s="79"/>
      <c r="D3717" s="80"/>
      <c r="E3717" s="80"/>
      <c r="F3717" s="80"/>
      <c r="G3717" s="81"/>
      <c r="H3717" s="80"/>
      <c r="I3717" s="80"/>
      <c r="J3717" s="80"/>
      <c r="K3717" s="81"/>
      <c r="L3717" s="80"/>
      <c r="M3717" s="80"/>
      <c r="N3717" s="80"/>
      <c r="O3717" s="80"/>
      <c r="P3717" s="80"/>
      <c r="Q3717" s="79"/>
      <c r="R3717" s="79"/>
      <c r="S3717" s="80"/>
      <c r="T3717" s="80"/>
    </row>
    <row r="3718" spans="3:20" ht="22.5" customHeight="1" x14ac:dyDescent="0.25">
      <c r="C3718" s="79"/>
      <c r="D3718" s="80"/>
      <c r="E3718" s="80"/>
      <c r="F3718" s="80"/>
      <c r="G3718" s="81"/>
      <c r="H3718" s="80"/>
      <c r="I3718" s="80"/>
      <c r="J3718" s="80"/>
      <c r="K3718" s="81"/>
      <c r="L3718" s="80"/>
      <c r="M3718" s="80"/>
      <c r="N3718" s="80"/>
      <c r="O3718" s="80"/>
      <c r="P3718" s="80"/>
      <c r="Q3718" s="79"/>
      <c r="R3718" s="79"/>
      <c r="S3718" s="80"/>
      <c r="T3718" s="80"/>
    </row>
    <row r="3719" spans="3:20" ht="22.5" customHeight="1" x14ac:dyDescent="0.25">
      <c r="C3719" s="79"/>
      <c r="D3719" s="80"/>
      <c r="E3719" s="80"/>
      <c r="F3719" s="80"/>
      <c r="G3719" s="81"/>
      <c r="H3719" s="80"/>
      <c r="I3719" s="80"/>
      <c r="J3719" s="80"/>
      <c r="K3719" s="81"/>
      <c r="L3719" s="80"/>
      <c r="M3719" s="80"/>
      <c r="N3719" s="80"/>
      <c r="O3719" s="80"/>
      <c r="P3719" s="80"/>
      <c r="Q3719" s="79"/>
      <c r="R3719" s="79"/>
      <c r="S3719" s="80"/>
      <c r="T3719" s="80"/>
    </row>
    <row r="3720" spans="3:20" ht="22.5" customHeight="1" x14ac:dyDescent="0.25">
      <c r="C3720" s="79"/>
      <c r="D3720" s="80"/>
      <c r="E3720" s="80"/>
      <c r="F3720" s="80"/>
      <c r="G3720" s="81"/>
      <c r="H3720" s="80"/>
      <c r="I3720" s="80"/>
      <c r="J3720" s="80"/>
      <c r="K3720" s="81"/>
      <c r="L3720" s="80"/>
      <c r="M3720" s="80"/>
      <c r="N3720" s="80"/>
      <c r="O3720" s="80"/>
      <c r="P3720" s="80"/>
      <c r="Q3720" s="79"/>
      <c r="R3720" s="79"/>
      <c r="S3720" s="80"/>
      <c r="T3720" s="80"/>
    </row>
    <row r="3721" spans="3:20" ht="22.5" customHeight="1" x14ac:dyDescent="0.25">
      <c r="C3721" s="79"/>
      <c r="D3721" s="80"/>
      <c r="E3721" s="80"/>
      <c r="F3721" s="80"/>
      <c r="G3721" s="81"/>
      <c r="H3721" s="80"/>
      <c r="I3721" s="80"/>
      <c r="J3721" s="80"/>
      <c r="K3721" s="81"/>
      <c r="L3721" s="80"/>
      <c r="M3721" s="80"/>
      <c r="N3721" s="80"/>
      <c r="O3721" s="80"/>
      <c r="P3721" s="80"/>
      <c r="Q3721" s="79"/>
      <c r="R3721" s="79"/>
      <c r="S3721" s="80"/>
      <c r="T3721" s="80"/>
    </row>
    <row r="3722" spans="3:20" ht="22.5" customHeight="1" x14ac:dyDescent="0.25">
      <c r="C3722" s="79"/>
      <c r="D3722" s="80"/>
      <c r="E3722" s="80"/>
      <c r="F3722" s="80"/>
      <c r="G3722" s="81"/>
      <c r="H3722" s="80"/>
      <c r="I3722" s="80"/>
      <c r="J3722" s="80"/>
      <c r="K3722" s="81"/>
      <c r="L3722" s="80"/>
      <c r="M3722" s="80"/>
      <c r="N3722" s="80"/>
      <c r="O3722" s="80"/>
      <c r="P3722" s="80"/>
      <c r="Q3722" s="79"/>
      <c r="R3722" s="79"/>
      <c r="S3722" s="80"/>
      <c r="T3722" s="80"/>
    </row>
    <row r="3723" spans="3:20" ht="22.5" customHeight="1" x14ac:dyDescent="0.25">
      <c r="C3723" s="79"/>
      <c r="D3723" s="80"/>
      <c r="E3723" s="80"/>
      <c r="F3723" s="80"/>
      <c r="G3723" s="81"/>
      <c r="H3723" s="80"/>
      <c r="I3723" s="80"/>
      <c r="J3723" s="80"/>
      <c r="K3723" s="81"/>
      <c r="L3723" s="80"/>
      <c r="M3723" s="80"/>
      <c r="N3723" s="80"/>
      <c r="O3723" s="80"/>
      <c r="P3723" s="80"/>
      <c r="Q3723" s="79"/>
      <c r="R3723" s="79"/>
      <c r="S3723" s="80"/>
      <c r="T3723" s="80"/>
    </row>
    <row r="3724" spans="3:20" ht="22.5" customHeight="1" x14ac:dyDescent="0.25">
      <c r="C3724" s="79"/>
      <c r="D3724" s="80"/>
      <c r="E3724" s="80"/>
      <c r="F3724" s="80"/>
      <c r="G3724" s="81"/>
      <c r="H3724" s="80"/>
      <c r="I3724" s="80"/>
      <c r="J3724" s="80"/>
      <c r="K3724" s="81"/>
      <c r="L3724" s="80"/>
      <c r="M3724" s="80"/>
      <c r="N3724" s="80"/>
      <c r="O3724" s="80"/>
      <c r="P3724" s="80"/>
      <c r="Q3724" s="79"/>
      <c r="R3724" s="79"/>
      <c r="S3724" s="80"/>
      <c r="T3724" s="80"/>
    </row>
    <row r="3725" spans="3:20" ht="22.5" customHeight="1" x14ac:dyDescent="0.25">
      <c r="C3725" s="79"/>
      <c r="D3725" s="80"/>
      <c r="E3725" s="80"/>
      <c r="F3725" s="80"/>
      <c r="G3725" s="81"/>
      <c r="H3725" s="80"/>
      <c r="I3725" s="80"/>
      <c r="J3725" s="80"/>
      <c r="K3725" s="81"/>
      <c r="L3725" s="80"/>
      <c r="M3725" s="80"/>
      <c r="N3725" s="80"/>
      <c r="O3725" s="80"/>
      <c r="P3725" s="80"/>
      <c r="Q3725" s="79"/>
      <c r="R3725" s="79"/>
      <c r="S3725" s="80"/>
      <c r="T3725" s="80"/>
    </row>
    <row r="3726" spans="3:20" ht="22.5" customHeight="1" x14ac:dyDescent="0.25">
      <c r="C3726" s="79"/>
      <c r="D3726" s="80"/>
      <c r="E3726" s="80"/>
      <c r="F3726" s="80"/>
      <c r="G3726" s="81"/>
      <c r="H3726" s="80"/>
      <c r="I3726" s="80"/>
      <c r="J3726" s="80"/>
      <c r="K3726" s="81"/>
      <c r="L3726" s="80"/>
      <c r="M3726" s="80"/>
      <c r="N3726" s="80"/>
      <c r="O3726" s="80"/>
      <c r="P3726" s="80"/>
      <c r="Q3726" s="79"/>
      <c r="R3726" s="79"/>
      <c r="S3726" s="80"/>
      <c r="T3726" s="80"/>
    </row>
    <row r="3727" spans="3:20" ht="22.5" customHeight="1" x14ac:dyDescent="0.25">
      <c r="C3727" s="79"/>
      <c r="D3727" s="80"/>
      <c r="E3727" s="80"/>
      <c r="F3727" s="80"/>
      <c r="G3727" s="81"/>
      <c r="H3727" s="80"/>
      <c r="I3727" s="80"/>
      <c r="J3727" s="80"/>
      <c r="K3727" s="81"/>
      <c r="L3727" s="80"/>
      <c r="M3727" s="80"/>
      <c r="N3727" s="80"/>
      <c r="O3727" s="80"/>
      <c r="P3727" s="80"/>
      <c r="Q3727" s="79"/>
      <c r="R3727" s="79"/>
      <c r="S3727" s="80"/>
      <c r="T3727" s="80"/>
    </row>
    <row r="3728" spans="3:20" ht="22.5" customHeight="1" x14ac:dyDescent="0.25">
      <c r="C3728" s="79"/>
      <c r="D3728" s="80"/>
      <c r="E3728" s="80"/>
      <c r="F3728" s="80"/>
      <c r="G3728" s="81"/>
      <c r="H3728" s="80"/>
      <c r="I3728" s="80"/>
      <c r="J3728" s="80"/>
      <c r="K3728" s="81"/>
      <c r="L3728" s="80"/>
      <c r="M3728" s="80"/>
      <c r="N3728" s="80"/>
      <c r="O3728" s="80"/>
      <c r="P3728" s="80"/>
      <c r="Q3728" s="79"/>
      <c r="R3728" s="79"/>
      <c r="S3728" s="80"/>
      <c r="T3728" s="80"/>
    </row>
    <row r="3729" spans="3:20" ht="22.5" customHeight="1" x14ac:dyDescent="0.25">
      <c r="C3729" s="79"/>
      <c r="D3729" s="80"/>
      <c r="E3729" s="80"/>
      <c r="F3729" s="80"/>
      <c r="G3729" s="81"/>
      <c r="H3729" s="80"/>
      <c r="I3729" s="80"/>
      <c r="J3729" s="80"/>
      <c r="K3729" s="81"/>
      <c r="L3729" s="80"/>
      <c r="M3729" s="80"/>
      <c r="N3729" s="80"/>
      <c r="O3729" s="80"/>
      <c r="P3729" s="80"/>
      <c r="Q3729" s="79"/>
      <c r="R3729" s="79"/>
      <c r="S3729" s="80"/>
      <c r="T3729" s="80"/>
    </row>
    <row r="3730" spans="3:20" ht="22.5" customHeight="1" x14ac:dyDescent="0.25">
      <c r="C3730" s="79"/>
      <c r="D3730" s="80"/>
      <c r="E3730" s="80"/>
      <c r="F3730" s="80"/>
      <c r="G3730" s="81"/>
      <c r="H3730" s="80"/>
      <c r="I3730" s="80"/>
      <c r="J3730" s="80"/>
      <c r="K3730" s="81"/>
      <c r="L3730" s="80"/>
      <c r="M3730" s="80"/>
      <c r="N3730" s="80"/>
      <c r="O3730" s="80"/>
      <c r="P3730" s="80"/>
      <c r="Q3730" s="79"/>
      <c r="R3730" s="79"/>
      <c r="S3730" s="80"/>
      <c r="T3730" s="80"/>
    </row>
    <row r="3731" spans="3:20" ht="22.5" customHeight="1" x14ac:dyDescent="0.25">
      <c r="C3731" s="79"/>
      <c r="D3731" s="80"/>
      <c r="E3731" s="80"/>
      <c r="F3731" s="80"/>
      <c r="G3731" s="81"/>
      <c r="H3731" s="80"/>
      <c r="I3731" s="80"/>
      <c r="J3731" s="80"/>
      <c r="K3731" s="81"/>
      <c r="L3731" s="80"/>
      <c r="M3731" s="80"/>
      <c r="N3731" s="80"/>
      <c r="O3731" s="80"/>
      <c r="P3731" s="80"/>
      <c r="Q3731" s="79"/>
      <c r="R3731" s="79"/>
      <c r="S3731" s="80"/>
      <c r="T3731" s="80"/>
    </row>
    <row r="3732" spans="3:20" ht="22.5" customHeight="1" x14ac:dyDescent="0.25">
      <c r="C3732" s="79"/>
      <c r="D3732" s="80"/>
      <c r="E3732" s="80"/>
      <c r="F3732" s="80"/>
      <c r="G3732" s="81"/>
      <c r="H3732" s="80"/>
      <c r="I3732" s="80"/>
      <c r="J3732" s="80"/>
      <c r="K3732" s="81"/>
      <c r="L3732" s="80"/>
      <c r="M3732" s="80"/>
      <c r="N3732" s="80"/>
      <c r="O3732" s="80"/>
      <c r="P3732" s="80"/>
      <c r="Q3732" s="79"/>
      <c r="R3732" s="79"/>
      <c r="S3732" s="80"/>
      <c r="T3732" s="80"/>
    </row>
    <row r="3733" spans="3:20" ht="22.5" customHeight="1" x14ac:dyDescent="0.25">
      <c r="C3733" s="79"/>
      <c r="D3733" s="80"/>
      <c r="E3733" s="80"/>
      <c r="F3733" s="80"/>
      <c r="G3733" s="81"/>
      <c r="H3733" s="80"/>
      <c r="I3733" s="80"/>
      <c r="J3733" s="80"/>
      <c r="K3733" s="81"/>
      <c r="L3733" s="80"/>
      <c r="M3733" s="80"/>
      <c r="N3733" s="80"/>
      <c r="O3733" s="80"/>
      <c r="P3733" s="80"/>
      <c r="Q3733" s="79"/>
      <c r="R3733" s="79"/>
      <c r="S3733" s="80"/>
      <c r="T3733" s="80"/>
    </row>
    <row r="3734" spans="3:20" ht="22.5" customHeight="1" x14ac:dyDescent="0.25">
      <c r="C3734" s="79"/>
      <c r="D3734" s="80"/>
      <c r="E3734" s="80"/>
      <c r="F3734" s="80"/>
      <c r="G3734" s="81"/>
      <c r="H3734" s="80"/>
      <c r="I3734" s="80"/>
      <c r="J3734" s="80"/>
      <c r="K3734" s="81"/>
      <c r="L3734" s="80"/>
      <c r="M3734" s="80"/>
      <c r="N3734" s="80"/>
      <c r="O3734" s="80"/>
      <c r="P3734" s="80"/>
      <c r="Q3734" s="79"/>
      <c r="R3734" s="79"/>
      <c r="S3734" s="80"/>
      <c r="T3734" s="80"/>
    </row>
    <row r="3735" spans="3:20" ht="22.5" customHeight="1" x14ac:dyDescent="0.25">
      <c r="C3735" s="79"/>
      <c r="D3735" s="80"/>
      <c r="E3735" s="80"/>
      <c r="F3735" s="80"/>
      <c r="G3735" s="81"/>
      <c r="H3735" s="80"/>
      <c r="I3735" s="80"/>
      <c r="J3735" s="80"/>
      <c r="K3735" s="81"/>
      <c r="L3735" s="80"/>
      <c r="M3735" s="80"/>
      <c r="N3735" s="80"/>
      <c r="O3735" s="80"/>
      <c r="P3735" s="80"/>
      <c r="Q3735" s="79"/>
      <c r="R3735" s="79"/>
      <c r="S3735" s="80"/>
      <c r="T3735" s="80"/>
    </row>
    <row r="3736" spans="3:20" ht="22.5" customHeight="1" x14ac:dyDescent="0.25">
      <c r="C3736" s="79"/>
      <c r="D3736" s="80"/>
      <c r="E3736" s="80"/>
      <c r="F3736" s="80"/>
      <c r="G3736" s="81"/>
      <c r="H3736" s="80"/>
      <c r="I3736" s="80"/>
      <c r="J3736" s="80"/>
      <c r="K3736" s="81"/>
      <c r="L3736" s="80"/>
      <c r="M3736" s="80"/>
      <c r="N3736" s="80"/>
      <c r="O3736" s="80"/>
      <c r="P3736" s="80"/>
      <c r="Q3736" s="79"/>
      <c r="R3736" s="79"/>
      <c r="S3736" s="80"/>
      <c r="T3736" s="80"/>
    </row>
    <row r="3737" spans="3:20" ht="22.5" customHeight="1" x14ac:dyDescent="0.25">
      <c r="C3737" s="79"/>
      <c r="D3737" s="80"/>
      <c r="E3737" s="80"/>
      <c r="F3737" s="80"/>
      <c r="G3737" s="81"/>
      <c r="H3737" s="80"/>
      <c r="I3737" s="80"/>
      <c r="J3737" s="80"/>
      <c r="K3737" s="81"/>
      <c r="L3737" s="80"/>
      <c r="M3737" s="80"/>
      <c r="N3737" s="80"/>
      <c r="O3737" s="80"/>
      <c r="P3737" s="80"/>
      <c r="Q3737" s="79"/>
      <c r="R3737" s="79"/>
      <c r="S3737" s="80"/>
      <c r="T3737" s="80"/>
    </row>
    <row r="3738" spans="3:20" ht="22.5" customHeight="1" x14ac:dyDescent="0.25">
      <c r="C3738" s="79"/>
      <c r="D3738" s="80"/>
      <c r="E3738" s="80"/>
      <c r="F3738" s="80"/>
      <c r="G3738" s="81"/>
      <c r="H3738" s="80"/>
      <c r="I3738" s="80"/>
      <c r="J3738" s="80"/>
      <c r="K3738" s="81"/>
      <c r="L3738" s="80"/>
      <c r="M3738" s="80"/>
      <c r="N3738" s="80"/>
      <c r="O3738" s="80"/>
      <c r="P3738" s="80"/>
      <c r="Q3738" s="79"/>
      <c r="R3738" s="79"/>
      <c r="S3738" s="80"/>
      <c r="T3738" s="80"/>
    </row>
    <row r="3739" spans="3:20" ht="22.5" customHeight="1" x14ac:dyDescent="0.25">
      <c r="C3739" s="79"/>
      <c r="D3739" s="80"/>
      <c r="E3739" s="80"/>
      <c r="F3739" s="80"/>
      <c r="G3739" s="81"/>
      <c r="H3739" s="80"/>
      <c r="I3739" s="80"/>
      <c r="J3739" s="80"/>
      <c r="K3739" s="81"/>
      <c r="L3739" s="80"/>
      <c r="M3739" s="80"/>
      <c r="N3739" s="80"/>
      <c r="O3739" s="80"/>
      <c r="P3739" s="80"/>
      <c r="Q3739" s="79"/>
      <c r="R3739" s="79"/>
      <c r="S3739" s="80"/>
      <c r="T3739" s="80"/>
    </row>
    <row r="3740" spans="3:20" ht="22.5" customHeight="1" x14ac:dyDescent="0.25">
      <c r="C3740" s="79"/>
      <c r="D3740" s="80"/>
      <c r="E3740" s="80"/>
      <c r="F3740" s="80"/>
      <c r="G3740" s="81"/>
      <c r="H3740" s="80"/>
      <c r="I3740" s="80"/>
      <c r="J3740" s="80"/>
      <c r="K3740" s="81"/>
      <c r="L3740" s="80"/>
      <c r="M3740" s="80"/>
      <c r="N3740" s="80"/>
      <c r="O3740" s="80"/>
      <c r="P3740" s="80"/>
      <c r="Q3740" s="79"/>
      <c r="R3740" s="79"/>
      <c r="S3740" s="80"/>
      <c r="T3740" s="80"/>
    </row>
    <row r="3741" spans="3:20" ht="22.5" customHeight="1" x14ac:dyDescent="0.25">
      <c r="C3741" s="79"/>
      <c r="D3741" s="80"/>
      <c r="E3741" s="80"/>
      <c r="F3741" s="80"/>
      <c r="G3741" s="81"/>
      <c r="H3741" s="80"/>
      <c r="I3741" s="80"/>
      <c r="J3741" s="80"/>
      <c r="K3741" s="81"/>
      <c r="L3741" s="80"/>
      <c r="M3741" s="80"/>
      <c r="N3741" s="80"/>
      <c r="O3741" s="80"/>
      <c r="P3741" s="80"/>
      <c r="Q3741" s="79"/>
      <c r="R3741" s="79"/>
      <c r="S3741" s="80"/>
      <c r="T3741" s="80"/>
    </row>
    <row r="3742" spans="3:20" ht="22.5" customHeight="1" x14ac:dyDescent="0.25">
      <c r="C3742" s="79"/>
      <c r="D3742" s="80"/>
      <c r="E3742" s="80"/>
      <c r="F3742" s="80"/>
      <c r="G3742" s="81"/>
      <c r="H3742" s="80"/>
      <c r="I3742" s="80"/>
      <c r="J3742" s="80"/>
      <c r="K3742" s="81"/>
      <c r="L3742" s="80"/>
      <c r="M3742" s="80"/>
      <c r="N3742" s="80"/>
      <c r="O3742" s="80"/>
      <c r="P3742" s="80"/>
      <c r="Q3742" s="79"/>
      <c r="R3742" s="79"/>
      <c r="S3742" s="80"/>
      <c r="T3742" s="80"/>
    </row>
    <row r="3743" spans="3:20" ht="22.5" customHeight="1" x14ac:dyDescent="0.25">
      <c r="C3743" s="79"/>
      <c r="D3743" s="80"/>
      <c r="E3743" s="80"/>
      <c r="F3743" s="80"/>
      <c r="G3743" s="81"/>
      <c r="H3743" s="80"/>
      <c r="I3743" s="80"/>
      <c r="J3743" s="80"/>
      <c r="K3743" s="81"/>
      <c r="L3743" s="80"/>
      <c r="M3743" s="80"/>
      <c r="N3743" s="80"/>
      <c r="O3743" s="80"/>
      <c r="P3743" s="80"/>
      <c r="Q3743" s="79"/>
      <c r="R3743" s="79"/>
      <c r="S3743" s="80"/>
      <c r="T3743" s="80"/>
    </row>
    <row r="3744" spans="3:20" ht="22.5" customHeight="1" x14ac:dyDescent="0.25">
      <c r="C3744" s="79"/>
      <c r="D3744" s="80"/>
      <c r="E3744" s="80"/>
      <c r="F3744" s="80"/>
      <c r="G3744" s="81"/>
      <c r="H3744" s="80"/>
      <c r="I3744" s="80"/>
      <c r="J3744" s="80"/>
      <c r="K3744" s="81"/>
      <c r="L3744" s="80"/>
      <c r="M3744" s="80"/>
      <c r="N3744" s="80"/>
      <c r="O3744" s="80"/>
      <c r="P3744" s="80"/>
      <c r="Q3744" s="79"/>
      <c r="R3744" s="79"/>
      <c r="S3744" s="80"/>
      <c r="T3744" s="80"/>
    </row>
    <row r="3745" spans="3:20" ht="22.5" customHeight="1" x14ac:dyDescent="0.25">
      <c r="C3745" s="79"/>
      <c r="D3745" s="80"/>
      <c r="E3745" s="80"/>
      <c r="F3745" s="80"/>
      <c r="G3745" s="81"/>
      <c r="H3745" s="80"/>
      <c r="I3745" s="80"/>
      <c r="J3745" s="80"/>
      <c r="K3745" s="81"/>
      <c r="L3745" s="80"/>
      <c r="M3745" s="80"/>
      <c r="N3745" s="80"/>
      <c r="O3745" s="80"/>
      <c r="P3745" s="80"/>
      <c r="Q3745" s="79"/>
      <c r="R3745" s="79"/>
      <c r="S3745" s="80"/>
      <c r="T3745" s="80"/>
    </row>
    <row r="3746" spans="3:20" ht="22.5" customHeight="1" x14ac:dyDescent="0.25">
      <c r="C3746" s="79"/>
      <c r="D3746" s="80"/>
      <c r="E3746" s="80"/>
      <c r="F3746" s="80"/>
      <c r="G3746" s="81"/>
      <c r="H3746" s="80"/>
      <c r="I3746" s="80"/>
      <c r="J3746" s="80"/>
      <c r="K3746" s="81"/>
      <c r="L3746" s="80"/>
      <c r="M3746" s="80"/>
      <c r="N3746" s="80"/>
      <c r="O3746" s="80"/>
      <c r="P3746" s="80"/>
      <c r="Q3746" s="79"/>
      <c r="R3746" s="79"/>
      <c r="S3746" s="80"/>
      <c r="T3746" s="80"/>
    </row>
    <row r="3747" spans="3:20" ht="22.5" customHeight="1" x14ac:dyDescent="0.25">
      <c r="C3747" s="79"/>
      <c r="D3747" s="80"/>
      <c r="E3747" s="80"/>
      <c r="F3747" s="80"/>
      <c r="G3747" s="81"/>
      <c r="H3747" s="80"/>
      <c r="I3747" s="80"/>
      <c r="J3747" s="80"/>
      <c r="K3747" s="81"/>
      <c r="L3747" s="80"/>
      <c r="M3747" s="80"/>
      <c r="N3747" s="80"/>
      <c r="O3747" s="80"/>
      <c r="P3747" s="80"/>
      <c r="Q3747" s="79"/>
      <c r="R3747" s="79"/>
      <c r="S3747" s="80"/>
      <c r="T3747" s="80"/>
    </row>
    <row r="3748" spans="3:20" ht="22.5" customHeight="1" x14ac:dyDescent="0.25">
      <c r="C3748" s="79"/>
      <c r="D3748" s="80"/>
      <c r="E3748" s="80"/>
      <c r="F3748" s="80"/>
      <c r="G3748" s="81"/>
      <c r="H3748" s="80"/>
      <c r="I3748" s="80"/>
      <c r="J3748" s="80"/>
      <c r="K3748" s="81"/>
      <c r="L3748" s="80"/>
      <c r="M3748" s="80"/>
      <c r="N3748" s="80"/>
      <c r="O3748" s="80"/>
      <c r="P3748" s="80"/>
      <c r="Q3748" s="79"/>
      <c r="R3748" s="79"/>
      <c r="S3748" s="80"/>
      <c r="T3748" s="80"/>
    </row>
    <row r="3749" spans="3:20" ht="22.5" customHeight="1" x14ac:dyDescent="0.25">
      <c r="C3749" s="79"/>
      <c r="D3749" s="80"/>
      <c r="E3749" s="80"/>
      <c r="F3749" s="80"/>
      <c r="G3749" s="81"/>
      <c r="H3749" s="80"/>
      <c r="I3749" s="80"/>
      <c r="J3749" s="80"/>
      <c r="K3749" s="81"/>
      <c r="L3749" s="80"/>
      <c r="M3749" s="80"/>
      <c r="N3749" s="80"/>
      <c r="O3749" s="80"/>
      <c r="P3749" s="80"/>
      <c r="Q3749" s="79"/>
      <c r="R3749" s="79"/>
      <c r="S3749" s="80"/>
      <c r="T3749" s="80"/>
    </row>
    <row r="3750" spans="3:20" ht="22.5" customHeight="1" x14ac:dyDescent="0.25">
      <c r="C3750" s="79"/>
      <c r="D3750" s="80"/>
      <c r="E3750" s="80"/>
      <c r="F3750" s="80"/>
      <c r="G3750" s="81"/>
      <c r="H3750" s="80"/>
      <c r="I3750" s="80"/>
      <c r="J3750" s="80"/>
      <c r="K3750" s="81"/>
      <c r="L3750" s="80"/>
      <c r="M3750" s="80"/>
      <c r="N3750" s="80"/>
      <c r="O3750" s="80"/>
      <c r="P3750" s="80"/>
      <c r="Q3750" s="79"/>
      <c r="R3750" s="79"/>
      <c r="S3750" s="80"/>
      <c r="T3750" s="80"/>
    </row>
    <row r="3751" spans="3:20" ht="22.5" customHeight="1" x14ac:dyDescent="0.25">
      <c r="C3751" s="79"/>
      <c r="D3751" s="80"/>
      <c r="E3751" s="80"/>
      <c r="F3751" s="80"/>
      <c r="G3751" s="81"/>
      <c r="H3751" s="80"/>
      <c r="I3751" s="80"/>
      <c r="J3751" s="80"/>
      <c r="K3751" s="81"/>
      <c r="L3751" s="80"/>
      <c r="M3751" s="80"/>
      <c r="N3751" s="80"/>
      <c r="O3751" s="80"/>
      <c r="P3751" s="80"/>
      <c r="Q3751" s="79"/>
      <c r="R3751" s="79"/>
      <c r="S3751" s="80"/>
      <c r="T3751" s="80"/>
    </row>
    <row r="3752" spans="3:20" ht="22.5" customHeight="1" x14ac:dyDescent="0.25">
      <c r="C3752" s="79"/>
      <c r="D3752" s="80"/>
      <c r="E3752" s="80"/>
      <c r="F3752" s="80"/>
      <c r="G3752" s="81"/>
      <c r="H3752" s="80"/>
      <c r="I3752" s="80"/>
      <c r="J3752" s="80"/>
      <c r="K3752" s="81"/>
      <c r="L3752" s="80"/>
      <c r="M3752" s="80"/>
      <c r="N3752" s="80"/>
      <c r="O3752" s="80"/>
      <c r="P3752" s="80"/>
      <c r="Q3752" s="79"/>
      <c r="R3752" s="79"/>
      <c r="S3752" s="80"/>
      <c r="T3752" s="80"/>
    </row>
    <row r="3753" spans="3:20" ht="22.5" customHeight="1" x14ac:dyDescent="0.25">
      <c r="C3753" s="79"/>
      <c r="D3753" s="80"/>
      <c r="E3753" s="80"/>
      <c r="F3753" s="80"/>
      <c r="G3753" s="81"/>
      <c r="H3753" s="80"/>
      <c r="I3753" s="80"/>
      <c r="J3753" s="80"/>
      <c r="K3753" s="81"/>
      <c r="L3753" s="80"/>
      <c r="M3753" s="80"/>
      <c r="N3753" s="80"/>
      <c r="O3753" s="80"/>
      <c r="P3753" s="80"/>
      <c r="Q3753" s="79"/>
      <c r="R3753" s="79"/>
      <c r="S3753" s="80"/>
      <c r="T3753" s="80"/>
    </row>
    <row r="3754" spans="3:20" ht="22.5" customHeight="1" x14ac:dyDescent="0.25">
      <c r="C3754" s="79"/>
      <c r="D3754" s="80"/>
      <c r="E3754" s="80"/>
      <c r="F3754" s="80"/>
      <c r="G3754" s="81"/>
      <c r="H3754" s="80"/>
      <c r="I3754" s="80"/>
      <c r="J3754" s="80"/>
      <c r="K3754" s="81"/>
      <c r="L3754" s="80"/>
      <c r="M3754" s="80"/>
      <c r="N3754" s="80"/>
      <c r="O3754" s="80"/>
      <c r="P3754" s="80"/>
      <c r="Q3754" s="79"/>
      <c r="R3754" s="79"/>
      <c r="S3754" s="80"/>
      <c r="T3754" s="80"/>
    </row>
    <row r="3755" spans="3:20" ht="22.5" customHeight="1" x14ac:dyDescent="0.25">
      <c r="C3755" s="79"/>
      <c r="D3755" s="80"/>
      <c r="E3755" s="80"/>
      <c r="F3755" s="80"/>
      <c r="G3755" s="81"/>
      <c r="H3755" s="80"/>
      <c r="I3755" s="80"/>
      <c r="J3755" s="80"/>
      <c r="K3755" s="81"/>
      <c r="L3755" s="80"/>
      <c r="M3755" s="80"/>
      <c r="N3755" s="80"/>
      <c r="O3755" s="80"/>
      <c r="P3755" s="80"/>
      <c r="Q3755" s="79"/>
      <c r="R3755" s="79"/>
      <c r="S3755" s="80"/>
      <c r="T3755" s="80"/>
    </row>
    <row r="3756" spans="3:20" ht="22.5" customHeight="1" x14ac:dyDescent="0.25">
      <c r="C3756" s="79"/>
      <c r="D3756" s="80"/>
      <c r="E3756" s="80"/>
      <c r="F3756" s="80"/>
      <c r="G3756" s="81"/>
      <c r="H3756" s="80"/>
      <c r="I3756" s="80"/>
      <c r="J3756" s="80"/>
      <c r="K3756" s="81"/>
      <c r="L3756" s="80"/>
      <c r="M3756" s="80"/>
      <c r="N3756" s="80"/>
      <c r="O3756" s="80"/>
      <c r="P3756" s="80"/>
      <c r="Q3756" s="79"/>
      <c r="R3756" s="79"/>
      <c r="S3756" s="80"/>
      <c r="T3756" s="80"/>
    </row>
    <row r="3757" spans="3:20" ht="22.5" customHeight="1" x14ac:dyDescent="0.25">
      <c r="C3757" s="79"/>
      <c r="D3757" s="80"/>
      <c r="E3757" s="80"/>
      <c r="F3757" s="80"/>
      <c r="G3757" s="81"/>
      <c r="H3757" s="80"/>
      <c r="I3757" s="80"/>
      <c r="J3757" s="80"/>
      <c r="K3757" s="81"/>
      <c r="L3757" s="80"/>
      <c r="M3757" s="80"/>
      <c r="N3757" s="80"/>
      <c r="O3757" s="80"/>
      <c r="P3757" s="80"/>
      <c r="Q3757" s="79"/>
      <c r="R3757" s="79"/>
      <c r="S3757" s="80"/>
      <c r="T3757" s="80"/>
    </row>
    <row r="3758" spans="3:20" ht="22.5" customHeight="1" x14ac:dyDescent="0.25">
      <c r="C3758" s="79"/>
      <c r="D3758" s="80"/>
      <c r="E3758" s="80"/>
      <c r="F3758" s="80"/>
      <c r="G3758" s="81"/>
      <c r="H3758" s="80"/>
      <c r="I3758" s="80"/>
      <c r="J3758" s="80"/>
      <c r="K3758" s="81"/>
      <c r="L3758" s="80"/>
      <c r="M3758" s="80"/>
      <c r="N3758" s="80"/>
      <c r="O3758" s="80"/>
      <c r="P3758" s="80"/>
      <c r="Q3758" s="79"/>
      <c r="R3758" s="79"/>
      <c r="S3758" s="80"/>
      <c r="T3758" s="80"/>
    </row>
    <row r="3759" spans="3:20" ht="22.5" customHeight="1" x14ac:dyDescent="0.25">
      <c r="C3759" s="79"/>
      <c r="D3759" s="80"/>
      <c r="E3759" s="80"/>
      <c r="F3759" s="80"/>
      <c r="G3759" s="81"/>
      <c r="H3759" s="80"/>
      <c r="I3759" s="80"/>
      <c r="J3759" s="80"/>
      <c r="K3759" s="81"/>
      <c r="L3759" s="80"/>
      <c r="M3759" s="80"/>
      <c r="N3759" s="80"/>
      <c r="O3759" s="80"/>
      <c r="P3759" s="80"/>
      <c r="Q3759" s="79"/>
      <c r="R3759" s="79"/>
      <c r="S3759" s="80"/>
      <c r="T3759" s="80"/>
    </row>
    <row r="3760" spans="3:20" ht="22.5" customHeight="1" x14ac:dyDescent="0.25">
      <c r="C3760" s="79"/>
      <c r="D3760" s="80"/>
      <c r="E3760" s="80"/>
      <c r="F3760" s="80"/>
      <c r="G3760" s="81"/>
      <c r="H3760" s="80"/>
      <c r="I3760" s="80"/>
      <c r="J3760" s="80"/>
      <c r="K3760" s="81"/>
      <c r="L3760" s="80"/>
      <c r="M3760" s="80"/>
      <c r="N3760" s="80"/>
      <c r="O3760" s="80"/>
      <c r="P3760" s="80"/>
      <c r="Q3760" s="79"/>
      <c r="R3760" s="79"/>
      <c r="S3760" s="80"/>
      <c r="T3760" s="80"/>
    </row>
    <row r="3761" spans="3:20" ht="22.5" customHeight="1" x14ac:dyDescent="0.25">
      <c r="C3761" s="79"/>
      <c r="D3761" s="80"/>
      <c r="E3761" s="80"/>
      <c r="F3761" s="80"/>
      <c r="G3761" s="81"/>
      <c r="H3761" s="80"/>
      <c r="I3761" s="80"/>
      <c r="J3761" s="80"/>
      <c r="K3761" s="81"/>
      <c r="L3761" s="80"/>
      <c r="M3761" s="80"/>
      <c r="N3761" s="80"/>
      <c r="O3761" s="80"/>
      <c r="P3761" s="80"/>
      <c r="Q3761" s="79"/>
      <c r="R3761" s="79"/>
      <c r="S3761" s="80"/>
      <c r="T3761" s="80"/>
    </row>
    <row r="3762" spans="3:20" ht="22.5" customHeight="1" x14ac:dyDescent="0.25">
      <c r="C3762" s="79"/>
      <c r="D3762" s="80"/>
      <c r="E3762" s="80"/>
      <c r="F3762" s="80"/>
      <c r="G3762" s="81"/>
      <c r="H3762" s="80"/>
      <c r="I3762" s="80"/>
      <c r="J3762" s="80"/>
      <c r="K3762" s="81"/>
      <c r="L3762" s="80"/>
      <c r="M3762" s="80"/>
      <c r="N3762" s="80"/>
      <c r="O3762" s="80"/>
      <c r="P3762" s="80"/>
      <c r="Q3762" s="79"/>
      <c r="R3762" s="79"/>
      <c r="S3762" s="80"/>
      <c r="T3762" s="80"/>
    </row>
    <row r="3763" spans="3:20" ht="22.5" customHeight="1" x14ac:dyDescent="0.25">
      <c r="C3763" s="79"/>
      <c r="D3763" s="80"/>
      <c r="E3763" s="80"/>
      <c r="F3763" s="80"/>
      <c r="G3763" s="81"/>
      <c r="H3763" s="80"/>
      <c r="I3763" s="80"/>
      <c r="J3763" s="80"/>
      <c r="K3763" s="81"/>
      <c r="L3763" s="80"/>
      <c r="M3763" s="80"/>
      <c r="N3763" s="80"/>
      <c r="O3763" s="80"/>
      <c r="P3763" s="80"/>
      <c r="Q3763" s="79"/>
      <c r="R3763" s="79"/>
      <c r="S3763" s="80"/>
      <c r="T3763" s="80"/>
    </row>
    <row r="3764" spans="3:20" ht="22.5" customHeight="1" x14ac:dyDescent="0.25">
      <c r="C3764" s="79"/>
      <c r="D3764" s="80"/>
      <c r="E3764" s="80"/>
      <c r="F3764" s="80"/>
      <c r="G3764" s="81"/>
      <c r="H3764" s="80"/>
      <c r="I3764" s="80"/>
      <c r="J3764" s="80"/>
      <c r="K3764" s="81"/>
      <c r="L3764" s="80"/>
      <c r="M3764" s="80"/>
      <c r="N3764" s="80"/>
      <c r="O3764" s="80"/>
      <c r="P3764" s="80"/>
      <c r="Q3764" s="79"/>
      <c r="R3764" s="79"/>
      <c r="S3764" s="80"/>
      <c r="T3764" s="80"/>
    </row>
    <row r="3765" spans="3:20" ht="22.5" customHeight="1" x14ac:dyDescent="0.25">
      <c r="C3765" s="79"/>
      <c r="D3765" s="80"/>
      <c r="E3765" s="80"/>
      <c r="F3765" s="80"/>
      <c r="G3765" s="81"/>
      <c r="H3765" s="80"/>
      <c r="I3765" s="80"/>
      <c r="J3765" s="80"/>
      <c r="K3765" s="81"/>
      <c r="L3765" s="80"/>
      <c r="M3765" s="80"/>
      <c r="N3765" s="80"/>
      <c r="O3765" s="80"/>
      <c r="P3765" s="80"/>
      <c r="Q3765" s="79"/>
      <c r="R3765" s="79"/>
      <c r="S3765" s="80"/>
      <c r="T3765" s="80"/>
    </row>
    <row r="3766" spans="3:20" ht="22.5" customHeight="1" x14ac:dyDescent="0.25">
      <c r="C3766" s="79"/>
      <c r="D3766" s="80"/>
      <c r="E3766" s="80"/>
      <c r="F3766" s="80"/>
      <c r="G3766" s="81"/>
      <c r="H3766" s="80"/>
      <c r="I3766" s="80"/>
      <c r="J3766" s="80"/>
      <c r="K3766" s="81"/>
      <c r="L3766" s="80"/>
      <c r="M3766" s="80"/>
      <c r="N3766" s="80"/>
      <c r="O3766" s="80"/>
      <c r="P3766" s="80"/>
      <c r="Q3766" s="79"/>
      <c r="R3766" s="79"/>
      <c r="S3766" s="80"/>
      <c r="T3766" s="80"/>
    </row>
    <row r="3767" spans="3:20" ht="22.5" customHeight="1" x14ac:dyDescent="0.25">
      <c r="C3767" s="79"/>
      <c r="D3767" s="80"/>
      <c r="E3767" s="80"/>
      <c r="F3767" s="80"/>
      <c r="G3767" s="81"/>
      <c r="H3767" s="80"/>
      <c r="I3767" s="80"/>
      <c r="J3767" s="80"/>
      <c r="K3767" s="81"/>
      <c r="L3767" s="80"/>
      <c r="M3767" s="80"/>
      <c r="N3767" s="80"/>
      <c r="O3767" s="80"/>
      <c r="P3767" s="80"/>
      <c r="Q3767" s="79"/>
      <c r="R3767" s="79"/>
      <c r="S3767" s="80"/>
      <c r="T3767" s="80"/>
    </row>
    <row r="3768" spans="3:20" ht="22.5" customHeight="1" x14ac:dyDescent="0.25">
      <c r="C3768" s="79"/>
      <c r="D3768" s="80"/>
      <c r="E3768" s="80"/>
      <c r="F3768" s="80"/>
      <c r="G3768" s="81"/>
      <c r="H3768" s="80"/>
      <c r="I3768" s="80"/>
      <c r="J3768" s="80"/>
      <c r="K3768" s="81"/>
      <c r="L3768" s="80"/>
      <c r="M3768" s="80"/>
      <c r="N3768" s="80"/>
      <c r="O3768" s="80"/>
      <c r="P3768" s="80"/>
      <c r="Q3768" s="79"/>
      <c r="R3768" s="79"/>
      <c r="S3768" s="80"/>
      <c r="T3768" s="80"/>
    </row>
    <row r="3769" spans="3:20" ht="22.5" customHeight="1" x14ac:dyDescent="0.25">
      <c r="C3769" s="79"/>
      <c r="D3769" s="80"/>
      <c r="E3769" s="80"/>
      <c r="F3769" s="80"/>
      <c r="G3769" s="81"/>
      <c r="H3769" s="80"/>
      <c r="I3769" s="80"/>
      <c r="J3769" s="80"/>
      <c r="K3769" s="81"/>
      <c r="L3769" s="80"/>
      <c r="M3769" s="80"/>
      <c r="N3769" s="80"/>
      <c r="O3769" s="80"/>
      <c r="P3769" s="80"/>
      <c r="Q3769" s="79"/>
      <c r="R3769" s="79"/>
      <c r="S3769" s="80"/>
      <c r="T3769" s="80"/>
    </row>
    <row r="3770" spans="3:20" ht="22.5" customHeight="1" x14ac:dyDescent="0.25">
      <c r="C3770" s="79"/>
      <c r="D3770" s="80"/>
      <c r="E3770" s="80"/>
      <c r="F3770" s="80"/>
      <c r="G3770" s="81"/>
      <c r="H3770" s="80"/>
      <c r="I3770" s="80"/>
      <c r="J3770" s="80"/>
      <c r="K3770" s="81"/>
      <c r="L3770" s="80"/>
      <c r="M3770" s="80"/>
      <c r="N3770" s="80"/>
      <c r="O3770" s="80"/>
      <c r="P3770" s="80"/>
      <c r="Q3770" s="79"/>
      <c r="R3770" s="79"/>
      <c r="S3770" s="80"/>
      <c r="T3770" s="80"/>
    </row>
    <row r="3771" spans="3:20" ht="22.5" customHeight="1" x14ac:dyDescent="0.25">
      <c r="C3771" s="79"/>
      <c r="D3771" s="80"/>
      <c r="E3771" s="80"/>
      <c r="F3771" s="80"/>
      <c r="G3771" s="81"/>
      <c r="H3771" s="80"/>
      <c r="I3771" s="80"/>
      <c r="J3771" s="80"/>
      <c r="K3771" s="81"/>
      <c r="L3771" s="80"/>
      <c r="M3771" s="80"/>
      <c r="N3771" s="80"/>
      <c r="O3771" s="80"/>
      <c r="P3771" s="80"/>
      <c r="Q3771" s="79"/>
      <c r="R3771" s="79"/>
      <c r="S3771" s="80"/>
      <c r="T3771" s="80"/>
    </row>
    <row r="3772" spans="3:20" ht="22.5" customHeight="1" x14ac:dyDescent="0.25">
      <c r="C3772" s="79"/>
      <c r="D3772" s="80"/>
      <c r="E3772" s="80"/>
      <c r="F3772" s="80"/>
      <c r="G3772" s="81"/>
      <c r="H3772" s="80"/>
      <c r="I3772" s="80"/>
      <c r="J3772" s="80"/>
      <c r="K3772" s="81"/>
      <c r="L3772" s="80"/>
      <c r="M3772" s="80"/>
      <c r="N3772" s="80"/>
      <c r="O3772" s="80"/>
      <c r="P3772" s="80"/>
      <c r="Q3772" s="79"/>
      <c r="R3772" s="79"/>
      <c r="S3772" s="80"/>
      <c r="T3772" s="80"/>
    </row>
    <row r="3773" spans="3:20" ht="22.5" customHeight="1" x14ac:dyDescent="0.25">
      <c r="C3773" s="79"/>
      <c r="D3773" s="80"/>
      <c r="E3773" s="80"/>
      <c r="F3773" s="80"/>
      <c r="G3773" s="81"/>
      <c r="H3773" s="80"/>
      <c r="I3773" s="80"/>
      <c r="J3773" s="80"/>
      <c r="K3773" s="81"/>
      <c r="L3773" s="80"/>
      <c r="M3773" s="80"/>
      <c r="N3773" s="80"/>
      <c r="O3773" s="80"/>
      <c r="P3773" s="80"/>
      <c r="Q3773" s="79"/>
      <c r="R3773" s="79"/>
      <c r="S3773" s="80"/>
      <c r="T3773" s="80"/>
    </row>
    <row r="3774" spans="3:20" ht="22.5" customHeight="1" x14ac:dyDescent="0.25">
      <c r="C3774" s="79"/>
      <c r="D3774" s="80"/>
      <c r="E3774" s="80"/>
      <c r="F3774" s="80"/>
      <c r="G3774" s="81"/>
      <c r="H3774" s="80"/>
      <c r="I3774" s="80"/>
      <c r="J3774" s="80"/>
      <c r="K3774" s="81"/>
      <c r="L3774" s="80"/>
      <c r="M3774" s="80"/>
      <c r="N3774" s="80"/>
      <c r="O3774" s="80"/>
      <c r="P3774" s="80"/>
      <c r="Q3774" s="79"/>
      <c r="R3774" s="79"/>
      <c r="S3774" s="80"/>
      <c r="T3774" s="80"/>
    </row>
    <row r="3775" spans="3:20" ht="22.5" customHeight="1" x14ac:dyDescent="0.25">
      <c r="C3775" s="79"/>
      <c r="D3775" s="80"/>
      <c r="E3775" s="80"/>
      <c r="F3775" s="80"/>
      <c r="G3775" s="81"/>
      <c r="H3775" s="80"/>
      <c r="I3775" s="80"/>
      <c r="J3775" s="80"/>
      <c r="K3775" s="81"/>
      <c r="L3775" s="80"/>
      <c r="M3775" s="80"/>
      <c r="N3775" s="80"/>
      <c r="O3775" s="80"/>
      <c r="P3775" s="80"/>
      <c r="Q3775" s="79"/>
      <c r="R3775" s="79"/>
      <c r="S3775" s="80"/>
      <c r="T3775" s="80"/>
    </row>
    <row r="3776" spans="3:20" ht="22.5" customHeight="1" x14ac:dyDescent="0.25">
      <c r="C3776" s="79"/>
      <c r="D3776" s="80"/>
      <c r="E3776" s="80"/>
      <c r="F3776" s="80"/>
      <c r="G3776" s="81"/>
      <c r="H3776" s="80"/>
      <c r="I3776" s="80"/>
      <c r="J3776" s="80"/>
      <c r="K3776" s="81"/>
      <c r="L3776" s="80"/>
      <c r="M3776" s="80"/>
      <c r="N3776" s="80"/>
      <c r="O3776" s="80"/>
      <c r="P3776" s="80"/>
      <c r="Q3776" s="79"/>
      <c r="R3776" s="79"/>
      <c r="S3776" s="80"/>
      <c r="T3776" s="80"/>
    </row>
    <row r="3777" spans="3:20" ht="22.5" customHeight="1" x14ac:dyDescent="0.25">
      <c r="C3777" s="79"/>
      <c r="D3777" s="80"/>
      <c r="E3777" s="80"/>
      <c r="F3777" s="80"/>
      <c r="G3777" s="81"/>
      <c r="H3777" s="80"/>
      <c r="I3777" s="80"/>
      <c r="J3777" s="80"/>
      <c r="K3777" s="81"/>
      <c r="L3777" s="80"/>
      <c r="M3777" s="80"/>
      <c r="N3777" s="80"/>
      <c r="O3777" s="80"/>
      <c r="P3777" s="80"/>
      <c r="Q3777" s="79"/>
      <c r="R3777" s="79"/>
      <c r="S3777" s="80"/>
      <c r="T3777" s="80"/>
    </row>
    <row r="3778" spans="3:20" ht="22.5" customHeight="1" x14ac:dyDescent="0.25">
      <c r="C3778" s="79"/>
      <c r="D3778" s="80"/>
      <c r="E3778" s="80"/>
      <c r="F3778" s="80"/>
      <c r="G3778" s="81"/>
      <c r="H3778" s="80"/>
      <c r="I3778" s="80"/>
      <c r="J3778" s="80"/>
      <c r="K3778" s="81"/>
      <c r="L3778" s="80"/>
      <c r="M3778" s="80"/>
      <c r="N3778" s="80"/>
      <c r="O3778" s="80"/>
      <c r="P3778" s="80"/>
      <c r="Q3778" s="79"/>
      <c r="R3778" s="79"/>
      <c r="S3778" s="80"/>
      <c r="T3778" s="80"/>
    </row>
    <row r="3779" spans="3:20" ht="22.5" customHeight="1" x14ac:dyDescent="0.25">
      <c r="C3779" s="79"/>
      <c r="D3779" s="80"/>
      <c r="E3779" s="80"/>
      <c r="F3779" s="80"/>
      <c r="G3779" s="81"/>
      <c r="H3779" s="80"/>
      <c r="I3779" s="80"/>
      <c r="J3779" s="80"/>
      <c r="K3779" s="81"/>
      <c r="L3779" s="80"/>
      <c r="M3779" s="80"/>
      <c r="N3779" s="80"/>
      <c r="O3779" s="80"/>
      <c r="P3779" s="80"/>
      <c r="Q3779" s="79"/>
      <c r="R3779" s="79"/>
      <c r="S3779" s="80"/>
      <c r="T3779" s="80"/>
    </row>
    <row r="3780" spans="3:20" ht="22.5" customHeight="1" x14ac:dyDescent="0.25">
      <c r="C3780" s="79"/>
      <c r="D3780" s="80"/>
      <c r="E3780" s="80"/>
      <c r="F3780" s="80"/>
      <c r="G3780" s="81"/>
      <c r="H3780" s="80"/>
      <c r="I3780" s="80"/>
      <c r="J3780" s="80"/>
      <c r="K3780" s="81"/>
      <c r="L3780" s="80"/>
      <c r="M3780" s="80"/>
      <c r="N3780" s="80"/>
      <c r="O3780" s="80"/>
      <c r="P3780" s="80"/>
      <c r="Q3780" s="79"/>
      <c r="R3780" s="79"/>
      <c r="S3780" s="80"/>
      <c r="T3780" s="80"/>
    </row>
    <row r="3781" spans="3:20" ht="22.5" customHeight="1" x14ac:dyDescent="0.25">
      <c r="C3781" s="79"/>
      <c r="D3781" s="80"/>
      <c r="E3781" s="80"/>
      <c r="F3781" s="80"/>
      <c r="G3781" s="81"/>
      <c r="H3781" s="80"/>
      <c r="I3781" s="80"/>
      <c r="J3781" s="80"/>
      <c r="K3781" s="81"/>
      <c r="L3781" s="80"/>
      <c r="M3781" s="80"/>
      <c r="N3781" s="80"/>
      <c r="O3781" s="80"/>
      <c r="P3781" s="80"/>
      <c r="Q3781" s="79"/>
      <c r="R3781" s="79"/>
      <c r="S3781" s="80"/>
      <c r="T3781" s="80"/>
    </row>
    <row r="3782" spans="3:20" ht="22.5" customHeight="1" x14ac:dyDescent="0.25">
      <c r="C3782" s="79"/>
      <c r="D3782" s="80"/>
      <c r="E3782" s="80"/>
      <c r="F3782" s="80"/>
      <c r="G3782" s="81"/>
      <c r="H3782" s="80"/>
      <c r="I3782" s="80"/>
      <c r="J3782" s="80"/>
      <c r="K3782" s="81"/>
      <c r="L3782" s="80"/>
      <c r="M3782" s="80"/>
      <c r="N3782" s="80"/>
      <c r="O3782" s="80"/>
      <c r="P3782" s="80"/>
      <c r="Q3782" s="79"/>
      <c r="R3782" s="79"/>
      <c r="S3782" s="80"/>
      <c r="T3782" s="80"/>
    </row>
    <row r="3783" spans="3:20" ht="22.5" customHeight="1" x14ac:dyDescent="0.25">
      <c r="C3783" s="79"/>
      <c r="D3783" s="80"/>
      <c r="E3783" s="80"/>
      <c r="F3783" s="80"/>
      <c r="G3783" s="81"/>
      <c r="H3783" s="80"/>
      <c r="I3783" s="80"/>
      <c r="J3783" s="80"/>
      <c r="K3783" s="81"/>
      <c r="L3783" s="80"/>
      <c r="M3783" s="80"/>
      <c r="N3783" s="80"/>
      <c r="O3783" s="80"/>
      <c r="P3783" s="80"/>
      <c r="Q3783" s="79"/>
      <c r="R3783" s="79"/>
      <c r="S3783" s="80"/>
      <c r="T3783" s="80"/>
    </row>
    <row r="3784" spans="3:20" ht="22.5" customHeight="1" x14ac:dyDescent="0.25">
      <c r="C3784" s="79"/>
      <c r="D3784" s="80"/>
      <c r="E3784" s="80"/>
      <c r="F3784" s="80"/>
      <c r="G3784" s="81"/>
      <c r="H3784" s="80"/>
      <c r="I3784" s="80"/>
      <c r="J3784" s="80"/>
      <c r="K3784" s="81"/>
      <c r="L3784" s="80"/>
      <c r="M3784" s="80"/>
      <c r="N3784" s="80"/>
      <c r="O3784" s="80"/>
      <c r="P3784" s="80"/>
      <c r="Q3784" s="79"/>
      <c r="R3784" s="79"/>
      <c r="S3784" s="80"/>
      <c r="T3784" s="80"/>
    </row>
    <row r="3785" spans="3:20" ht="22.5" customHeight="1" x14ac:dyDescent="0.25">
      <c r="C3785" s="79"/>
      <c r="D3785" s="80"/>
      <c r="E3785" s="80"/>
      <c r="F3785" s="80"/>
      <c r="G3785" s="81"/>
      <c r="H3785" s="80"/>
      <c r="I3785" s="80"/>
      <c r="J3785" s="80"/>
      <c r="K3785" s="81"/>
      <c r="L3785" s="80"/>
      <c r="M3785" s="80"/>
      <c r="N3785" s="80"/>
      <c r="O3785" s="80"/>
      <c r="P3785" s="80"/>
      <c r="Q3785" s="79"/>
      <c r="R3785" s="79"/>
      <c r="S3785" s="80"/>
      <c r="T3785" s="80"/>
    </row>
    <row r="3786" spans="3:20" ht="22.5" customHeight="1" x14ac:dyDescent="0.25">
      <c r="C3786" s="79"/>
      <c r="D3786" s="80"/>
      <c r="E3786" s="80"/>
      <c r="F3786" s="80"/>
      <c r="G3786" s="81"/>
      <c r="H3786" s="80"/>
      <c r="I3786" s="80"/>
      <c r="J3786" s="80"/>
      <c r="K3786" s="81"/>
      <c r="L3786" s="80"/>
      <c r="M3786" s="80"/>
      <c r="N3786" s="80"/>
      <c r="O3786" s="80"/>
      <c r="P3786" s="80"/>
      <c r="Q3786" s="79"/>
      <c r="R3786" s="79"/>
      <c r="S3786" s="80"/>
      <c r="T3786" s="80"/>
    </row>
    <row r="3787" spans="3:20" ht="22.5" customHeight="1" x14ac:dyDescent="0.25">
      <c r="C3787" s="79"/>
      <c r="D3787" s="80"/>
      <c r="E3787" s="80"/>
      <c r="F3787" s="80"/>
      <c r="G3787" s="81"/>
      <c r="H3787" s="80"/>
      <c r="I3787" s="80"/>
      <c r="J3787" s="80"/>
      <c r="K3787" s="81"/>
      <c r="L3787" s="80"/>
      <c r="M3787" s="80"/>
      <c r="N3787" s="80"/>
      <c r="O3787" s="80"/>
      <c r="P3787" s="80"/>
      <c r="Q3787" s="79"/>
      <c r="R3787" s="79"/>
      <c r="S3787" s="80"/>
      <c r="T3787" s="80"/>
    </row>
    <row r="3788" spans="3:20" ht="22.5" customHeight="1" x14ac:dyDescent="0.25">
      <c r="C3788" s="79"/>
      <c r="D3788" s="80"/>
      <c r="E3788" s="80"/>
      <c r="F3788" s="80"/>
      <c r="G3788" s="81"/>
      <c r="H3788" s="80"/>
      <c r="I3788" s="80"/>
      <c r="J3788" s="80"/>
      <c r="K3788" s="81"/>
      <c r="L3788" s="80"/>
      <c r="M3788" s="80"/>
      <c r="N3788" s="80"/>
      <c r="O3788" s="80"/>
      <c r="P3788" s="80"/>
      <c r="Q3788" s="79"/>
      <c r="R3788" s="79"/>
      <c r="S3788" s="80"/>
      <c r="T3788" s="80"/>
    </row>
    <row r="3789" spans="3:20" ht="22.5" customHeight="1" x14ac:dyDescent="0.25">
      <c r="C3789" s="79"/>
      <c r="D3789" s="80"/>
      <c r="E3789" s="80"/>
      <c r="F3789" s="80"/>
      <c r="G3789" s="81"/>
      <c r="H3789" s="80"/>
      <c r="I3789" s="80"/>
      <c r="J3789" s="80"/>
      <c r="K3789" s="81"/>
      <c r="L3789" s="80"/>
      <c r="M3789" s="80"/>
      <c r="N3789" s="80"/>
      <c r="O3789" s="80"/>
      <c r="P3789" s="80"/>
      <c r="Q3789" s="79"/>
      <c r="R3789" s="79"/>
      <c r="S3789" s="80"/>
      <c r="T3789" s="80"/>
    </row>
    <row r="3790" spans="3:20" ht="22.5" customHeight="1" x14ac:dyDescent="0.25">
      <c r="C3790" s="79"/>
      <c r="D3790" s="80"/>
      <c r="E3790" s="80"/>
      <c r="F3790" s="80"/>
      <c r="G3790" s="81"/>
      <c r="H3790" s="80"/>
      <c r="I3790" s="80"/>
      <c r="J3790" s="80"/>
      <c r="K3790" s="81"/>
      <c r="L3790" s="80"/>
      <c r="M3790" s="80"/>
      <c r="N3790" s="80"/>
      <c r="O3790" s="80"/>
      <c r="P3790" s="80"/>
      <c r="Q3790" s="79"/>
      <c r="R3790" s="79"/>
      <c r="S3790" s="80"/>
      <c r="T3790" s="80"/>
    </row>
    <row r="3791" spans="3:20" ht="22.5" customHeight="1" x14ac:dyDescent="0.25">
      <c r="C3791" s="79"/>
      <c r="D3791" s="80"/>
      <c r="E3791" s="80"/>
      <c r="F3791" s="80"/>
      <c r="G3791" s="81"/>
      <c r="H3791" s="80"/>
      <c r="I3791" s="80"/>
      <c r="J3791" s="80"/>
      <c r="K3791" s="81"/>
      <c r="L3791" s="80"/>
      <c r="M3791" s="80"/>
      <c r="N3791" s="80"/>
      <c r="O3791" s="80"/>
      <c r="P3791" s="80"/>
      <c r="Q3791" s="79"/>
      <c r="R3791" s="79"/>
      <c r="S3791" s="80"/>
      <c r="T3791" s="80"/>
    </row>
    <row r="3792" spans="3:20" ht="22.5" customHeight="1" x14ac:dyDescent="0.25">
      <c r="C3792" s="79"/>
      <c r="D3792" s="80"/>
      <c r="E3792" s="80"/>
      <c r="F3792" s="80"/>
      <c r="G3792" s="81"/>
      <c r="H3792" s="80"/>
      <c r="I3792" s="80"/>
      <c r="J3792" s="80"/>
      <c r="K3792" s="81"/>
      <c r="L3792" s="80"/>
      <c r="M3792" s="80"/>
      <c r="N3792" s="80"/>
      <c r="O3792" s="80"/>
      <c r="P3792" s="80"/>
      <c r="Q3792" s="79"/>
      <c r="R3792" s="79"/>
      <c r="S3792" s="80"/>
      <c r="T3792" s="80"/>
    </row>
    <row r="3793" spans="3:20" ht="22.5" customHeight="1" x14ac:dyDescent="0.25">
      <c r="C3793" s="79"/>
      <c r="D3793" s="80"/>
      <c r="E3793" s="80"/>
      <c r="F3793" s="80"/>
      <c r="G3793" s="81"/>
      <c r="H3793" s="80"/>
      <c r="I3793" s="80"/>
      <c r="J3793" s="80"/>
      <c r="K3793" s="81"/>
      <c r="L3793" s="80"/>
      <c r="M3793" s="80"/>
      <c r="N3793" s="80"/>
      <c r="O3793" s="80"/>
      <c r="P3793" s="80"/>
      <c r="Q3793" s="79"/>
      <c r="R3793" s="79"/>
      <c r="S3793" s="80"/>
      <c r="T3793" s="80"/>
    </row>
    <row r="3794" spans="3:20" ht="22.5" customHeight="1" x14ac:dyDescent="0.25">
      <c r="C3794" s="79"/>
      <c r="D3794" s="80"/>
      <c r="E3794" s="80"/>
      <c r="F3794" s="80"/>
      <c r="G3794" s="81"/>
      <c r="H3794" s="80"/>
      <c r="I3794" s="80"/>
      <c r="J3794" s="80"/>
      <c r="K3794" s="81"/>
      <c r="L3794" s="80"/>
      <c r="M3794" s="80"/>
      <c r="N3794" s="80"/>
      <c r="O3794" s="80"/>
      <c r="P3794" s="80"/>
      <c r="Q3794" s="79"/>
      <c r="R3794" s="79"/>
      <c r="S3794" s="80"/>
      <c r="T3794" s="80"/>
    </row>
    <row r="3795" spans="3:20" ht="22.5" customHeight="1" x14ac:dyDescent="0.25">
      <c r="C3795" s="79"/>
      <c r="D3795" s="80"/>
      <c r="E3795" s="80"/>
      <c r="F3795" s="80"/>
      <c r="G3795" s="81"/>
      <c r="H3795" s="80"/>
      <c r="I3795" s="80"/>
      <c r="J3795" s="80"/>
      <c r="K3795" s="81"/>
      <c r="L3795" s="80"/>
      <c r="M3795" s="80"/>
      <c r="N3795" s="80"/>
      <c r="O3795" s="80"/>
      <c r="P3795" s="80"/>
      <c r="Q3795" s="79"/>
      <c r="R3795" s="79"/>
      <c r="S3795" s="80"/>
      <c r="T3795" s="80"/>
    </row>
    <row r="3796" spans="3:20" ht="22.5" customHeight="1" x14ac:dyDescent="0.25">
      <c r="C3796" s="79"/>
      <c r="D3796" s="80"/>
      <c r="E3796" s="80"/>
      <c r="F3796" s="80"/>
      <c r="G3796" s="81"/>
      <c r="H3796" s="80"/>
      <c r="I3796" s="80"/>
      <c r="J3796" s="80"/>
      <c r="K3796" s="81"/>
      <c r="L3796" s="80"/>
      <c r="M3796" s="80"/>
      <c r="N3796" s="80"/>
      <c r="O3796" s="80"/>
      <c r="P3796" s="80"/>
      <c r="Q3796" s="79"/>
      <c r="R3796" s="79"/>
      <c r="S3796" s="80"/>
      <c r="T3796" s="80"/>
    </row>
    <row r="3797" spans="3:20" ht="22.5" customHeight="1" x14ac:dyDescent="0.25">
      <c r="C3797" s="79"/>
      <c r="D3797" s="80"/>
      <c r="E3797" s="80"/>
      <c r="F3797" s="80"/>
      <c r="G3797" s="81"/>
      <c r="H3797" s="80"/>
      <c r="I3797" s="80"/>
      <c r="J3797" s="80"/>
      <c r="K3797" s="81"/>
      <c r="L3797" s="80"/>
      <c r="M3797" s="80"/>
      <c r="N3797" s="80"/>
      <c r="O3797" s="80"/>
      <c r="P3797" s="80"/>
      <c r="Q3797" s="79"/>
      <c r="R3797" s="79"/>
      <c r="S3797" s="80"/>
      <c r="T3797" s="80"/>
    </row>
    <row r="3798" spans="3:20" ht="22.5" customHeight="1" x14ac:dyDescent="0.25">
      <c r="C3798" s="79"/>
      <c r="D3798" s="80"/>
      <c r="E3798" s="80"/>
      <c r="F3798" s="80"/>
      <c r="G3798" s="81"/>
      <c r="H3798" s="80"/>
      <c r="I3798" s="80"/>
      <c r="J3798" s="80"/>
      <c r="K3798" s="81"/>
      <c r="L3798" s="80"/>
      <c r="M3798" s="80"/>
      <c r="N3798" s="80"/>
      <c r="O3798" s="80"/>
      <c r="P3798" s="80"/>
      <c r="Q3798" s="79"/>
      <c r="R3798" s="79"/>
      <c r="S3798" s="80"/>
      <c r="T3798" s="80"/>
    </row>
    <row r="3799" spans="3:20" ht="22.5" customHeight="1" x14ac:dyDescent="0.25">
      <c r="C3799" s="79"/>
      <c r="D3799" s="80"/>
      <c r="E3799" s="80"/>
      <c r="F3799" s="80"/>
      <c r="G3799" s="81"/>
      <c r="H3799" s="80"/>
      <c r="I3799" s="80"/>
      <c r="J3799" s="80"/>
      <c r="K3799" s="81"/>
      <c r="L3799" s="80"/>
      <c r="M3799" s="80"/>
      <c r="N3799" s="80"/>
      <c r="O3799" s="80"/>
      <c r="P3799" s="80"/>
      <c r="Q3799" s="79"/>
      <c r="R3799" s="79"/>
      <c r="S3799" s="80"/>
      <c r="T3799" s="80"/>
    </row>
    <row r="3800" spans="3:20" ht="22.5" customHeight="1" x14ac:dyDescent="0.25">
      <c r="C3800" s="79"/>
      <c r="D3800" s="80"/>
      <c r="E3800" s="80"/>
      <c r="F3800" s="80"/>
      <c r="G3800" s="81"/>
      <c r="H3800" s="80"/>
      <c r="I3800" s="80"/>
      <c r="J3800" s="80"/>
      <c r="K3800" s="81"/>
      <c r="L3800" s="80"/>
      <c r="M3800" s="80"/>
      <c r="N3800" s="80"/>
      <c r="O3800" s="80"/>
      <c r="P3800" s="80"/>
      <c r="Q3800" s="79"/>
      <c r="R3800" s="79"/>
      <c r="S3800" s="80"/>
      <c r="T3800" s="80"/>
    </row>
    <row r="3801" spans="3:20" ht="22.5" customHeight="1" x14ac:dyDescent="0.25">
      <c r="C3801" s="79"/>
      <c r="D3801" s="80"/>
      <c r="E3801" s="80"/>
      <c r="F3801" s="80"/>
      <c r="G3801" s="81"/>
      <c r="H3801" s="80"/>
      <c r="I3801" s="80"/>
      <c r="J3801" s="80"/>
      <c r="K3801" s="81"/>
      <c r="L3801" s="80"/>
      <c r="M3801" s="80"/>
      <c r="N3801" s="80"/>
      <c r="O3801" s="80"/>
      <c r="P3801" s="80"/>
      <c r="Q3801" s="79"/>
      <c r="R3801" s="79"/>
      <c r="S3801" s="80"/>
      <c r="T3801" s="80"/>
    </row>
    <row r="3802" spans="3:20" ht="22.5" customHeight="1" x14ac:dyDescent="0.25">
      <c r="C3802" s="79"/>
      <c r="D3802" s="80"/>
      <c r="E3802" s="80"/>
      <c r="F3802" s="80"/>
      <c r="G3802" s="81"/>
      <c r="H3802" s="80"/>
      <c r="I3802" s="80"/>
      <c r="J3802" s="80"/>
      <c r="K3802" s="81"/>
      <c r="L3802" s="80"/>
      <c r="M3802" s="80"/>
      <c r="N3802" s="80"/>
      <c r="O3802" s="80"/>
      <c r="P3802" s="80"/>
      <c r="Q3802" s="79"/>
      <c r="R3802" s="79"/>
      <c r="S3802" s="80"/>
      <c r="T3802" s="80"/>
    </row>
    <row r="3803" spans="3:20" ht="22.5" customHeight="1" x14ac:dyDescent="0.25">
      <c r="C3803" s="79"/>
      <c r="D3803" s="80"/>
      <c r="E3803" s="80"/>
      <c r="F3803" s="80"/>
      <c r="G3803" s="81"/>
      <c r="H3803" s="80"/>
      <c r="I3803" s="80"/>
      <c r="J3803" s="80"/>
      <c r="K3803" s="81"/>
      <c r="L3803" s="80"/>
      <c r="M3803" s="80"/>
      <c r="N3803" s="80"/>
      <c r="O3803" s="80"/>
      <c r="P3803" s="80"/>
      <c r="Q3803" s="79"/>
      <c r="R3803" s="79"/>
      <c r="S3803" s="80"/>
      <c r="T3803" s="80"/>
    </row>
    <row r="3804" spans="3:20" ht="22.5" customHeight="1" x14ac:dyDescent="0.25">
      <c r="C3804" s="79"/>
      <c r="D3804" s="80"/>
      <c r="E3804" s="80"/>
      <c r="F3804" s="80"/>
      <c r="G3804" s="81"/>
      <c r="H3804" s="80"/>
      <c r="I3804" s="80"/>
      <c r="J3804" s="80"/>
      <c r="K3804" s="81"/>
      <c r="L3804" s="80"/>
      <c r="M3804" s="80"/>
      <c r="N3804" s="80"/>
      <c r="O3804" s="80"/>
      <c r="P3804" s="80"/>
      <c r="Q3804" s="79"/>
      <c r="R3804" s="79"/>
      <c r="S3804" s="80"/>
      <c r="T3804" s="80"/>
    </row>
    <row r="3805" spans="3:20" ht="22.5" customHeight="1" x14ac:dyDescent="0.25">
      <c r="C3805" s="79"/>
      <c r="D3805" s="80"/>
      <c r="E3805" s="80"/>
      <c r="F3805" s="80"/>
      <c r="G3805" s="81"/>
      <c r="H3805" s="80"/>
      <c r="I3805" s="80"/>
      <c r="J3805" s="80"/>
      <c r="K3805" s="81"/>
      <c r="L3805" s="80"/>
      <c r="M3805" s="80"/>
      <c r="N3805" s="80"/>
      <c r="O3805" s="80"/>
      <c r="P3805" s="80"/>
      <c r="Q3805" s="79"/>
      <c r="R3805" s="79"/>
      <c r="S3805" s="80"/>
      <c r="T3805" s="80"/>
    </row>
    <row r="3806" spans="3:20" ht="22.5" customHeight="1" x14ac:dyDescent="0.25">
      <c r="C3806" s="79"/>
      <c r="D3806" s="80"/>
      <c r="E3806" s="80"/>
      <c r="F3806" s="80"/>
      <c r="G3806" s="81"/>
      <c r="H3806" s="80"/>
      <c r="I3806" s="80"/>
      <c r="J3806" s="80"/>
      <c r="K3806" s="81"/>
      <c r="L3806" s="80"/>
      <c r="M3806" s="80"/>
      <c r="N3806" s="80"/>
      <c r="O3806" s="80"/>
      <c r="P3806" s="80"/>
      <c r="Q3806" s="79"/>
      <c r="R3806" s="79"/>
      <c r="S3806" s="80"/>
      <c r="T3806" s="80"/>
    </row>
    <row r="3807" spans="3:20" ht="22.5" customHeight="1" x14ac:dyDescent="0.25">
      <c r="C3807" s="79"/>
      <c r="D3807" s="80"/>
      <c r="E3807" s="80"/>
      <c r="F3807" s="80"/>
      <c r="G3807" s="81"/>
      <c r="H3807" s="80"/>
      <c r="I3807" s="80"/>
      <c r="J3807" s="80"/>
      <c r="K3807" s="81"/>
      <c r="L3807" s="80"/>
      <c r="M3807" s="80"/>
      <c r="N3807" s="80"/>
      <c r="O3807" s="80"/>
      <c r="P3807" s="80"/>
      <c r="Q3807" s="79"/>
      <c r="R3807" s="79"/>
      <c r="S3807" s="80"/>
      <c r="T3807" s="80"/>
    </row>
    <row r="3808" spans="3:20" ht="22.5" customHeight="1" x14ac:dyDescent="0.25">
      <c r="C3808" s="79"/>
      <c r="D3808" s="80"/>
      <c r="E3808" s="80"/>
      <c r="F3808" s="80"/>
      <c r="G3808" s="81"/>
      <c r="H3808" s="80"/>
      <c r="I3808" s="80"/>
      <c r="J3808" s="80"/>
      <c r="K3808" s="81"/>
      <c r="L3808" s="80"/>
      <c r="M3808" s="80"/>
      <c r="N3808" s="80"/>
      <c r="O3808" s="80"/>
      <c r="P3808" s="80"/>
      <c r="Q3808" s="79"/>
      <c r="R3808" s="79"/>
      <c r="S3808" s="80"/>
      <c r="T3808" s="80"/>
    </row>
    <row r="3809" spans="3:20" ht="22.5" customHeight="1" x14ac:dyDescent="0.25">
      <c r="C3809" s="79"/>
      <c r="D3809" s="80"/>
      <c r="E3809" s="80"/>
      <c r="F3809" s="80"/>
      <c r="G3809" s="81"/>
      <c r="H3809" s="80"/>
      <c r="I3809" s="80"/>
      <c r="J3809" s="80"/>
      <c r="K3809" s="81"/>
      <c r="L3809" s="80"/>
      <c r="M3809" s="80"/>
      <c r="N3809" s="80"/>
      <c r="O3809" s="80"/>
      <c r="P3809" s="80"/>
      <c r="Q3809" s="79"/>
      <c r="R3809" s="79"/>
      <c r="S3809" s="80"/>
      <c r="T3809" s="80"/>
    </row>
    <row r="3810" spans="3:20" ht="22.5" customHeight="1" x14ac:dyDescent="0.25">
      <c r="C3810" s="79"/>
      <c r="D3810" s="80"/>
      <c r="E3810" s="80"/>
      <c r="F3810" s="80"/>
      <c r="G3810" s="81"/>
      <c r="H3810" s="80"/>
      <c r="I3810" s="80"/>
      <c r="J3810" s="80"/>
      <c r="K3810" s="81"/>
      <c r="L3810" s="80"/>
      <c r="M3810" s="80"/>
      <c r="N3810" s="80"/>
      <c r="O3810" s="80"/>
      <c r="P3810" s="80"/>
      <c r="Q3810" s="79"/>
      <c r="R3810" s="79"/>
      <c r="S3810" s="80"/>
      <c r="T3810" s="80"/>
    </row>
    <row r="3811" spans="3:20" ht="22.5" customHeight="1" x14ac:dyDescent="0.25">
      <c r="C3811" s="79"/>
      <c r="D3811" s="80"/>
      <c r="E3811" s="80"/>
      <c r="F3811" s="80"/>
      <c r="G3811" s="81"/>
      <c r="H3811" s="80"/>
      <c r="I3811" s="80"/>
      <c r="J3811" s="80"/>
      <c r="K3811" s="81"/>
      <c r="L3811" s="80"/>
      <c r="M3811" s="80"/>
      <c r="N3811" s="80"/>
      <c r="O3811" s="80"/>
      <c r="P3811" s="80"/>
      <c r="Q3811" s="79"/>
      <c r="R3811" s="79"/>
      <c r="S3811" s="80"/>
      <c r="T3811" s="80"/>
    </row>
    <row r="3812" spans="3:20" ht="22.5" customHeight="1" x14ac:dyDescent="0.25">
      <c r="C3812" s="79"/>
      <c r="D3812" s="80"/>
      <c r="E3812" s="80"/>
      <c r="F3812" s="80"/>
      <c r="G3812" s="81"/>
      <c r="H3812" s="80"/>
      <c r="I3812" s="80"/>
      <c r="J3812" s="80"/>
      <c r="K3812" s="81"/>
      <c r="L3812" s="80"/>
      <c r="M3812" s="80"/>
      <c r="N3812" s="80"/>
      <c r="O3812" s="80"/>
      <c r="P3812" s="80"/>
      <c r="Q3812" s="79"/>
      <c r="R3812" s="79"/>
      <c r="S3812" s="80"/>
      <c r="T3812" s="80"/>
    </row>
    <row r="3813" spans="3:20" ht="22.5" customHeight="1" x14ac:dyDescent="0.25">
      <c r="C3813" s="79"/>
      <c r="D3813" s="80"/>
      <c r="E3813" s="80"/>
      <c r="F3813" s="80"/>
      <c r="G3813" s="81"/>
      <c r="H3813" s="80"/>
      <c r="I3813" s="80"/>
      <c r="J3813" s="80"/>
      <c r="K3813" s="81"/>
      <c r="L3813" s="80"/>
      <c r="M3813" s="80"/>
      <c r="N3813" s="80"/>
      <c r="O3813" s="80"/>
      <c r="P3813" s="80"/>
      <c r="Q3813" s="79"/>
      <c r="R3813" s="79"/>
      <c r="S3813" s="80"/>
      <c r="T3813" s="80"/>
    </row>
    <row r="3814" spans="3:20" ht="22.5" customHeight="1" x14ac:dyDescent="0.25">
      <c r="C3814" s="79"/>
      <c r="D3814" s="80"/>
      <c r="E3814" s="80"/>
      <c r="F3814" s="80"/>
      <c r="G3814" s="81"/>
      <c r="H3814" s="80"/>
      <c r="I3814" s="80"/>
      <c r="J3814" s="80"/>
      <c r="K3814" s="81"/>
      <c r="L3814" s="80"/>
      <c r="M3814" s="80"/>
      <c r="N3814" s="80"/>
      <c r="O3814" s="80"/>
      <c r="P3814" s="80"/>
      <c r="Q3814" s="79"/>
      <c r="R3814" s="79"/>
      <c r="S3814" s="80"/>
      <c r="T3814" s="80"/>
    </row>
    <row r="3815" spans="3:20" ht="22.5" customHeight="1" x14ac:dyDescent="0.25">
      <c r="C3815" s="79"/>
      <c r="D3815" s="80"/>
      <c r="E3815" s="80"/>
      <c r="F3815" s="80"/>
      <c r="G3815" s="81"/>
      <c r="H3815" s="80"/>
      <c r="I3815" s="80"/>
      <c r="J3815" s="80"/>
      <c r="K3815" s="81"/>
      <c r="L3815" s="80"/>
      <c r="M3815" s="80"/>
      <c r="N3815" s="80"/>
      <c r="O3815" s="80"/>
      <c r="P3815" s="80"/>
      <c r="Q3815" s="79"/>
      <c r="R3815" s="79"/>
      <c r="S3815" s="80"/>
      <c r="T3815" s="80"/>
    </row>
    <row r="3816" spans="3:20" ht="22.5" customHeight="1" x14ac:dyDescent="0.25">
      <c r="C3816" s="79"/>
      <c r="D3816" s="80"/>
      <c r="E3816" s="80"/>
      <c r="F3816" s="80"/>
      <c r="G3816" s="81"/>
      <c r="H3816" s="80"/>
      <c r="I3816" s="80"/>
      <c r="J3816" s="80"/>
      <c r="K3816" s="81"/>
      <c r="L3816" s="80"/>
      <c r="M3816" s="80"/>
      <c r="N3816" s="80"/>
      <c r="O3816" s="80"/>
      <c r="P3816" s="80"/>
      <c r="Q3816" s="79"/>
      <c r="R3816" s="79"/>
      <c r="S3816" s="80"/>
      <c r="T3816" s="80"/>
    </row>
    <row r="3817" spans="3:20" ht="22.5" customHeight="1" x14ac:dyDescent="0.25">
      <c r="C3817" s="79"/>
      <c r="D3817" s="80"/>
      <c r="E3817" s="80"/>
      <c r="F3817" s="80"/>
      <c r="G3817" s="81"/>
      <c r="H3817" s="80"/>
      <c r="I3817" s="80"/>
      <c r="J3817" s="80"/>
      <c r="K3817" s="81"/>
      <c r="L3817" s="80"/>
      <c r="M3817" s="80"/>
      <c r="N3817" s="80"/>
      <c r="O3817" s="80"/>
      <c r="P3817" s="80"/>
      <c r="Q3817" s="79"/>
      <c r="R3817" s="79"/>
      <c r="S3817" s="80"/>
      <c r="T3817" s="80"/>
    </row>
    <row r="3818" spans="3:20" ht="22.5" customHeight="1" x14ac:dyDescent="0.25">
      <c r="C3818" s="79"/>
      <c r="D3818" s="80"/>
      <c r="E3818" s="80"/>
      <c r="F3818" s="80"/>
      <c r="G3818" s="81"/>
      <c r="H3818" s="80"/>
      <c r="I3818" s="80"/>
      <c r="J3818" s="80"/>
      <c r="K3818" s="81"/>
      <c r="L3818" s="80"/>
      <c r="M3818" s="80"/>
      <c r="N3818" s="80"/>
      <c r="O3818" s="80"/>
      <c r="P3818" s="80"/>
      <c r="Q3818" s="79"/>
      <c r="R3818" s="79"/>
      <c r="S3818" s="80"/>
      <c r="T3818" s="80"/>
    </row>
    <row r="3819" spans="3:20" ht="22.5" customHeight="1" x14ac:dyDescent="0.25">
      <c r="C3819" s="79"/>
      <c r="D3819" s="80"/>
      <c r="E3819" s="80"/>
      <c r="F3819" s="80"/>
      <c r="G3819" s="81"/>
      <c r="H3819" s="80"/>
      <c r="I3819" s="80"/>
      <c r="J3819" s="80"/>
      <c r="K3819" s="81"/>
      <c r="L3819" s="80"/>
      <c r="M3819" s="80"/>
      <c r="N3819" s="80"/>
      <c r="O3819" s="80"/>
      <c r="P3819" s="80"/>
      <c r="Q3819" s="79"/>
      <c r="R3819" s="79"/>
      <c r="S3819" s="80"/>
      <c r="T3819" s="80"/>
    </row>
    <row r="3820" spans="3:20" ht="22.5" customHeight="1" x14ac:dyDescent="0.25">
      <c r="C3820" s="79"/>
      <c r="D3820" s="80"/>
      <c r="E3820" s="80"/>
      <c r="F3820" s="80"/>
      <c r="G3820" s="81"/>
      <c r="H3820" s="80"/>
      <c r="I3820" s="80"/>
      <c r="J3820" s="80"/>
      <c r="K3820" s="81"/>
      <c r="L3820" s="80"/>
      <c r="M3820" s="80"/>
      <c r="N3820" s="80"/>
      <c r="O3820" s="80"/>
      <c r="P3820" s="80"/>
      <c r="Q3820" s="79"/>
      <c r="R3820" s="79"/>
      <c r="S3820" s="80"/>
      <c r="T3820" s="80"/>
    </row>
    <row r="3821" spans="3:20" ht="22.5" customHeight="1" x14ac:dyDescent="0.25">
      <c r="C3821" s="79"/>
      <c r="D3821" s="80"/>
      <c r="E3821" s="80"/>
      <c r="F3821" s="80"/>
      <c r="G3821" s="81"/>
      <c r="H3821" s="80"/>
      <c r="I3821" s="80"/>
      <c r="J3821" s="80"/>
      <c r="K3821" s="81"/>
      <c r="L3821" s="80"/>
      <c r="M3821" s="80"/>
      <c r="N3821" s="80"/>
      <c r="O3821" s="80"/>
      <c r="P3821" s="80"/>
      <c r="Q3821" s="79"/>
      <c r="R3821" s="79"/>
      <c r="S3821" s="80"/>
      <c r="T3821" s="80"/>
    </row>
    <row r="3822" spans="3:20" ht="22.5" customHeight="1" x14ac:dyDescent="0.25">
      <c r="C3822" s="79"/>
      <c r="D3822" s="80"/>
      <c r="E3822" s="80"/>
      <c r="F3822" s="80"/>
      <c r="G3822" s="81"/>
      <c r="H3822" s="80"/>
      <c r="I3822" s="80"/>
      <c r="J3822" s="80"/>
      <c r="K3822" s="81"/>
      <c r="L3822" s="80"/>
      <c r="M3822" s="80"/>
      <c r="N3822" s="80"/>
      <c r="O3822" s="80"/>
      <c r="P3822" s="80"/>
      <c r="Q3822" s="79"/>
      <c r="R3822" s="79"/>
      <c r="S3822" s="80"/>
      <c r="T3822" s="80"/>
    </row>
    <row r="3823" spans="3:20" ht="22.5" customHeight="1" x14ac:dyDescent="0.25">
      <c r="C3823" s="79"/>
      <c r="D3823" s="80"/>
      <c r="E3823" s="80"/>
      <c r="F3823" s="80"/>
      <c r="G3823" s="81"/>
      <c r="H3823" s="80"/>
      <c r="I3823" s="80"/>
      <c r="J3823" s="80"/>
      <c r="K3823" s="81"/>
      <c r="L3823" s="80"/>
      <c r="M3823" s="80"/>
      <c r="N3823" s="80"/>
      <c r="O3823" s="80"/>
      <c r="P3823" s="80"/>
      <c r="Q3823" s="79"/>
      <c r="R3823" s="79"/>
      <c r="S3823" s="80"/>
      <c r="T3823" s="80"/>
    </row>
    <row r="3824" spans="3:20" ht="22.5" customHeight="1" x14ac:dyDescent="0.25">
      <c r="C3824" s="79"/>
      <c r="D3824" s="80"/>
      <c r="E3824" s="80"/>
      <c r="F3824" s="80"/>
      <c r="G3824" s="81"/>
      <c r="H3824" s="80"/>
      <c r="I3824" s="80"/>
      <c r="J3824" s="80"/>
      <c r="K3824" s="81"/>
      <c r="L3824" s="80"/>
      <c r="M3824" s="80"/>
      <c r="N3824" s="80"/>
      <c r="O3824" s="80"/>
      <c r="P3824" s="80"/>
      <c r="Q3824" s="79"/>
      <c r="R3824" s="79"/>
      <c r="S3824" s="80"/>
      <c r="T3824" s="80"/>
    </row>
    <row r="3825" spans="3:20" ht="22.5" customHeight="1" x14ac:dyDescent="0.25">
      <c r="C3825" s="79"/>
      <c r="D3825" s="80"/>
      <c r="E3825" s="80"/>
      <c r="F3825" s="80"/>
      <c r="G3825" s="81"/>
      <c r="H3825" s="80"/>
      <c r="I3825" s="80"/>
      <c r="J3825" s="80"/>
      <c r="K3825" s="81"/>
      <c r="L3825" s="80"/>
      <c r="M3825" s="80"/>
      <c r="N3825" s="80"/>
      <c r="O3825" s="80"/>
      <c r="P3825" s="80"/>
      <c r="Q3825" s="79"/>
      <c r="R3825" s="79"/>
      <c r="S3825" s="80"/>
      <c r="T3825" s="80"/>
    </row>
    <row r="3826" spans="3:20" ht="22.5" customHeight="1" x14ac:dyDescent="0.25">
      <c r="C3826" s="79"/>
      <c r="D3826" s="80"/>
      <c r="E3826" s="80"/>
      <c r="F3826" s="80"/>
      <c r="G3826" s="81"/>
      <c r="H3826" s="80"/>
      <c r="I3826" s="80"/>
      <c r="J3826" s="80"/>
      <c r="K3826" s="81"/>
      <c r="L3826" s="80"/>
      <c r="M3826" s="80"/>
      <c r="N3826" s="80"/>
      <c r="O3826" s="80"/>
      <c r="P3826" s="80"/>
      <c r="Q3826" s="79"/>
      <c r="R3826" s="79"/>
      <c r="S3826" s="80"/>
      <c r="T3826" s="80"/>
    </row>
    <row r="3827" spans="3:20" ht="22.5" customHeight="1" x14ac:dyDescent="0.25">
      <c r="C3827" s="79"/>
      <c r="D3827" s="80"/>
      <c r="E3827" s="80"/>
      <c r="F3827" s="80"/>
      <c r="G3827" s="81"/>
      <c r="H3827" s="80"/>
      <c r="I3827" s="80"/>
      <c r="J3827" s="80"/>
      <c r="K3827" s="81"/>
      <c r="L3827" s="80"/>
      <c r="M3827" s="80"/>
      <c r="N3827" s="80"/>
      <c r="O3827" s="80"/>
      <c r="P3827" s="80"/>
      <c r="Q3827" s="79"/>
      <c r="R3827" s="79"/>
      <c r="S3827" s="80"/>
      <c r="T3827" s="80"/>
    </row>
    <row r="3828" spans="3:20" ht="22.5" customHeight="1" x14ac:dyDescent="0.25">
      <c r="C3828" s="79"/>
      <c r="D3828" s="80"/>
      <c r="E3828" s="80"/>
      <c r="F3828" s="80"/>
      <c r="G3828" s="81"/>
      <c r="H3828" s="80"/>
      <c r="I3828" s="80"/>
      <c r="J3828" s="80"/>
      <c r="K3828" s="81"/>
      <c r="L3828" s="80"/>
      <c r="M3828" s="80"/>
      <c r="N3828" s="80"/>
      <c r="O3828" s="80"/>
      <c r="P3828" s="80"/>
      <c r="Q3828" s="79"/>
      <c r="R3828" s="79"/>
      <c r="S3828" s="80"/>
      <c r="T3828" s="80"/>
    </row>
    <row r="3829" spans="3:20" ht="22.5" customHeight="1" x14ac:dyDescent="0.25">
      <c r="C3829" s="79"/>
      <c r="D3829" s="80"/>
      <c r="E3829" s="80"/>
      <c r="F3829" s="80"/>
      <c r="G3829" s="81"/>
      <c r="H3829" s="80"/>
      <c r="I3829" s="80"/>
      <c r="J3829" s="80"/>
      <c r="K3829" s="81"/>
      <c r="L3829" s="80"/>
      <c r="M3829" s="80"/>
      <c r="N3829" s="80"/>
      <c r="O3829" s="80"/>
      <c r="P3829" s="80"/>
      <c r="Q3829" s="79"/>
      <c r="R3829" s="79"/>
      <c r="S3829" s="80"/>
      <c r="T3829" s="80"/>
    </row>
    <row r="3830" spans="3:20" ht="22.5" customHeight="1" x14ac:dyDescent="0.25">
      <c r="C3830" s="79"/>
      <c r="D3830" s="80"/>
      <c r="E3830" s="80"/>
      <c r="F3830" s="80"/>
      <c r="G3830" s="81"/>
      <c r="H3830" s="80"/>
      <c r="I3830" s="80"/>
      <c r="J3830" s="80"/>
      <c r="K3830" s="81"/>
      <c r="L3830" s="80"/>
      <c r="M3830" s="80"/>
      <c r="N3830" s="80"/>
      <c r="O3830" s="80"/>
      <c r="P3830" s="80"/>
      <c r="Q3830" s="79"/>
      <c r="R3830" s="79"/>
      <c r="S3830" s="80"/>
      <c r="T3830" s="80"/>
    </row>
    <row r="3831" spans="3:20" ht="22.5" customHeight="1" x14ac:dyDescent="0.25">
      <c r="C3831" s="79"/>
      <c r="D3831" s="80"/>
      <c r="E3831" s="80"/>
      <c r="F3831" s="80"/>
      <c r="G3831" s="81"/>
      <c r="H3831" s="80"/>
      <c r="I3831" s="80"/>
      <c r="J3831" s="80"/>
      <c r="K3831" s="81"/>
      <c r="L3831" s="80"/>
      <c r="M3831" s="80"/>
      <c r="N3831" s="80"/>
      <c r="O3831" s="80"/>
      <c r="P3831" s="80"/>
      <c r="Q3831" s="79"/>
      <c r="R3831" s="79"/>
      <c r="S3831" s="80"/>
      <c r="T3831" s="80"/>
    </row>
    <row r="3832" spans="3:20" ht="22.5" customHeight="1" x14ac:dyDescent="0.25">
      <c r="C3832" s="79"/>
      <c r="D3832" s="80"/>
      <c r="E3832" s="80"/>
      <c r="F3832" s="80"/>
      <c r="G3832" s="81"/>
      <c r="H3832" s="80"/>
      <c r="I3832" s="80"/>
      <c r="J3832" s="80"/>
      <c r="K3832" s="81"/>
      <c r="L3832" s="80"/>
      <c r="M3832" s="80"/>
      <c r="N3832" s="80"/>
      <c r="O3832" s="80"/>
      <c r="P3832" s="80"/>
      <c r="Q3832" s="79"/>
      <c r="R3832" s="79"/>
      <c r="S3832" s="80"/>
      <c r="T3832" s="80"/>
    </row>
    <row r="3833" spans="3:20" ht="22.5" customHeight="1" x14ac:dyDescent="0.25">
      <c r="C3833" s="79"/>
      <c r="D3833" s="80"/>
      <c r="E3833" s="80"/>
      <c r="F3833" s="80"/>
      <c r="G3833" s="81"/>
      <c r="H3833" s="80"/>
      <c r="I3833" s="80"/>
      <c r="J3833" s="80"/>
      <c r="K3833" s="81"/>
      <c r="L3833" s="80"/>
      <c r="M3833" s="80"/>
      <c r="N3833" s="80"/>
      <c r="O3833" s="80"/>
      <c r="P3833" s="80"/>
      <c r="Q3833" s="79"/>
      <c r="R3833" s="79"/>
      <c r="S3833" s="80"/>
      <c r="T3833" s="80"/>
    </row>
    <row r="3834" spans="3:20" ht="22.5" customHeight="1" x14ac:dyDescent="0.25">
      <c r="C3834" s="79"/>
      <c r="D3834" s="80"/>
      <c r="E3834" s="80"/>
      <c r="F3834" s="80"/>
      <c r="G3834" s="81"/>
      <c r="H3834" s="80"/>
      <c r="I3834" s="80"/>
      <c r="J3834" s="80"/>
      <c r="K3834" s="81"/>
      <c r="L3834" s="80"/>
      <c r="M3834" s="80"/>
      <c r="N3834" s="80"/>
      <c r="O3834" s="80"/>
      <c r="P3834" s="80"/>
      <c r="Q3834" s="79"/>
      <c r="R3834" s="79"/>
      <c r="S3834" s="80"/>
      <c r="T3834" s="80"/>
    </row>
    <row r="3835" spans="3:20" ht="22.5" customHeight="1" x14ac:dyDescent="0.25">
      <c r="C3835" s="79"/>
      <c r="D3835" s="80"/>
      <c r="E3835" s="80"/>
      <c r="F3835" s="80"/>
      <c r="G3835" s="81"/>
      <c r="H3835" s="80"/>
      <c r="I3835" s="80"/>
      <c r="J3835" s="80"/>
      <c r="K3835" s="81"/>
      <c r="L3835" s="80"/>
      <c r="M3835" s="80"/>
      <c r="N3835" s="80"/>
      <c r="O3835" s="80"/>
      <c r="P3835" s="80"/>
      <c r="Q3835" s="79"/>
      <c r="R3835" s="79"/>
      <c r="S3835" s="80"/>
      <c r="T3835" s="80"/>
    </row>
    <row r="3836" spans="3:20" ht="22.5" customHeight="1" x14ac:dyDescent="0.25">
      <c r="C3836" s="79"/>
      <c r="D3836" s="80"/>
      <c r="E3836" s="80"/>
      <c r="F3836" s="80"/>
      <c r="G3836" s="81"/>
      <c r="H3836" s="80"/>
      <c r="I3836" s="80"/>
      <c r="J3836" s="80"/>
      <c r="K3836" s="81"/>
      <c r="L3836" s="80"/>
      <c r="M3836" s="80"/>
      <c r="N3836" s="80"/>
      <c r="O3836" s="80"/>
      <c r="P3836" s="80"/>
      <c r="Q3836" s="79"/>
      <c r="R3836" s="79"/>
      <c r="S3836" s="80"/>
      <c r="T3836" s="80"/>
    </row>
    <row r="3837" spans="3:20" ht="22.5" customHeight="1" x14ac:dyDescent="0.25">
      <c r="C3837" s="79"/>
      <c r="D3837" s="80"/>
      <c r="E3837" s="80"/>
      <c r="F3837" s="80"/>
      <c r="G3837" s="81"/>
      <c r="H3837" s="80"/>
      <c r="I3837" s="80"/>
      <c r="J3837" s="80"/>
      <c r="K3837" s="81"/>
      <c r="L3837" s="80"/>
      <c r="M3837" s="80"/>
      <c r="N3837" s="80"/>
      <c r="O3837" s="80"/>
      <c r="P3837" s="80"/>
      <c r="Q3837" s="79"/>
      <c r="R3837" s="79"/>
      <c r="S3837" s="80"/>
      <c r="T3837" s="80"/>
    </row>
    <row r="3838" spans="3:20" ht="22.5" customHeight="1" x14ac:dyDescent="0.25">
      <c r="C3838" s="79"/>
      <c r="D3838" s="80"/>
      <c r="E3838" s="80"/>
      <c r="F3838" s="80"/>
      <c r="G3838" s="81"/>
      <c r="H3838" s="80"/>
      <c r="I3838" s="80"/>
      <c r="J3838" s="80"/>
      <c r="K3838" s="81"/>
      <c r="L3838" s="80"/>
      <c r="M3838" s="80"/>
      <c r="N3838" s="80"/>
      <c r="O3838" s="80"/>
      <c r="P3838" s="80"/>
      <c r="Q3838" s="79"/>
      <c r="R3838" s="79"/>
      <c r="S3838" s="80"/>
      <c r="T3838" s="80"/>
    </row>
    <row r="3839" spans="3:20" ht="22.5" customHeight="1" x14ac:dyDescent="0.25">
      <c r="C3839" s="79"/>
      <c r="D3839" s="80"/>
      <c r="E3839" s="80"/>
      <c r="F3839" s="80"/>
      <c r="G3839" s="81"/>
      <c r="H3839" s="80"/>
      <c r="I3839" s="80"/>
      <c r="J3839" s="80"/>
      <c r="K3839" s="81"/>
      <c r="L3839" s="80"/>
      <c r="M3839" s="80"/>
      <c r="N3839" s="80"/>
      <c r="O3839" s="80"/>
      <c r="P3839" s="80"/>
      <c r="Q3839" s="79"/>
      <c r="R3839" s="79"/>
      <c r="S3839" s="80"/>
      <c r="T3839" s="80"/>
    </row>
    <row r="3840" spans="3:20" ht="22.5" customHeight="1" x14ac:dyDescent="0.25">
      <c r="C3840" s="79"/>
      <c r="D3840" s="80"/>
      <c r="E3840" s="80"/>
      <c r="F3840" s="80"/>
      <c r="G3840" s="81"/>
      <c r="H3840" s="80"/>
      <c r="I3840" s="80"/>
      <c r="J3840" s="80"/>
      <c r="K3840" s="81"/>
      <c r="L3840" s="80"/>
      <c r="M3840" s="80"/>
      <c r="N3840" s="80"/>
      <c r="O3840" s="80"/>
      <c r="P3840" s="80"/>
      <c r="Q3840" s="79"/>
      <c r="R3840" s="79"/>
      <c r="S3840" s="80"/>
      <c r="T3840" s="80"/>
    </row>
    <row r="3841" spans="3:20" ht="22.5" customHeight="1" x14ac:dyDescent="0.25">
      <c r="C3841" s="79"/>
      <c r="D3841" s="80"/>
      <c r="E3841" s="80"/>
      <c r="F3841" s="80"/>
      <c r="G3841" s="81"/>
      <c r="H3841" s="80"/>
      <c r="I3841" s="80"/>
      <c r="J3841" s="80"/>
      <c r="K3841" s="81"/>
      <c r="L3841" s="80"/>
      <c r="M3841" s="80"/>
      <c r="N3841" s="80"/>
      <c r="O3841" s="80"/>
      <c r="P3841" s="80"/>
      <c r="Q3841" s="79"/>
      <c r="R3841" s="79"/>
      <c r="S3841" s="80"/>
      <c r="T3841" s="80"/>
    </row>
    <row r="3842" spans="3:20" ht="22.5" customHeight="1" x14ac:dyDescent="0.25">
      <c r="C3842" s="79"/>
      <c r="D3842" s="80"/>
      <c r="E3842" s="80"/>
      <c r="F3842" s="80"/>
      <c r="G3842" s="81"/>
      <c r="H3842" s="80"/>
      <c r="I3842" s="80"/>
      <c r="J3842" s="80"/>
      <c r="K3842" s="81"/>
      <c r="L3842" s="80"/>
      <c r="M3842" s="80"/>
      <c r="N3842" s="80"/>
      <c r="O3842" s="80"/>
      <c r="P3842" s="80"/>
      <c r="Q3842" s="79"/>
      <c r="R3842" s="79"/>
      <c r="S3842" s="80"/>
      <c r="T3842" s="80"/>
    </row>
    <row r="3843" spans="3:20" ht="22.5" customHeight="1" x14ac:dyDescent="0.25">
      <c r="C3843" s="79"/>
      <c r="D3843" s="80"/>
      <c r="E3843" s="80"/>
      <c r="F3843" s="80"/>
      <c r="G3843" s="81"/>
      <c r="H3843" s="80"/>
      <c r="I3843" s="80"/>
      <c r="J3843" s="80"/>
      <c r="K3843" s="81"/>
      <c r="L3843" s="80"/>
      <c r="M3843" s="80"/>
      <c r="N3843" s="80"/>
      <c r="O3843" s="80"/>
      <c r="P3843" s="80"/>
      <c r="Q3843" s="79"/>
      <c r="R3843" s="79"/>
      <c r="S3843" s="80"/>
      <c r="T3843" s="80"/>
    </row>
    <row r="3844" spans="3:20" ht="22.5" customHeight="1" x14ac:dyDescent="0.25">
      <c r="C3844" s="79"/>
      <c r="D3844" s="80"/>
      <c r="E3844" s="80"/>
      <c r="F3844" s="80"/>
      <c r="G3844" s="81"/>
      <c r="H3844" s="80"/>
      <c r="I3844" s="80"/>
      <c r="J3844" s="80"/>
      <c r="K3844" s="81"/>
      <c r="L3844" s="80"/>
      <c r="M3844" s="80"/>
      <c r="N3844" s="80"/>
      <c r="O3844" s="80"/>
      <c r="P3844" s="80"/>
      <c r="Q3844" s="79"/>
      <c r="R3844" s="79"/>
      <c r="S3844" s="80"/>
      <c r="T3844" s="80"/>
    </row>
    <row r="3845" spans="3:20" ht="22.5" customHeight="1" x14ac:dyDescent="0.25">
      <c r="C3845" s="79"/>
      <c r="D3845" s="80"/>
      <c r="E3845" s="80"/>
      <c r="F3845" s="80"/>
      <c r="G3845" s="81"/>
      <c r="H3845" s="80"/>
      <c r="I3845" s="80"/>
      <c r="J3845" s="80"/>
      <c r="K3845" s="81"/>
      <c r="L3845" s="80"/>
      <c r="M3845" s="80"/>
      <c r="N3845" s="80"/>
      <c r="O3845" s="80"/>
      <c r="P3845" s="80"/>
      <c r="Q3845" s="79"/>
      <c r="R3845" s="79"/>
      <c r="S3845" s="80"/>
      <c r="T3845" s="80"/>
    </row>
    <row r="3846" spans="3:20" ht="22.5" customHeight="1" x14ac:dyDescent="0.25">
      <c r="C3846" s="79"/>
      <c r="D3846" s="80"/>
      <c r="E3846" s="80"/>
      <c r="F3846" s="80"/>
      <c r="G3846" s="81"/>
      <c r="H3846" s="80"/>
      <c r="I3846" s="80"/>
      <c r="J3846" s="80"/>
      <c r="K3846" s="81"/>
      <c r="L3846" s="80"/>
      <c r="M3846" s="80"/>
      <c r="N3846" s="80"/>
      <c r="O3846" s="80"/>
      <c r="P3846" s="80"/>
      <c r="Q3846" s="79"/>
      <c r="R3846" s="79"/>
      <c r="S3846" s="80"/>
      <c r="T3846" s="80"/>
    </row>
    <row r="3847" spans="3:20" ht="22.5" customHeight="1" x14ac:dyDescent="0.25">
      <c r="C3847" s="79"/>
      <c r="D3847" s="80"/>
      <c r="E3847" s="80"/>
      <c r="F3847" s="80"/>
      <c r="G3847" s="81"/>
      <c r="H3847" s="80"/>
      <c r="I3847" s="80"/>
      <c r="J3847" s="80"/>
      <c r="K3847" s="81"/>
      <c r="L3847" s="80"/>
      <c r="M3847" s="80"/>
      <c r="N3847" s="80"/>
      <c r="O3847" s="80"/>
      <c r="P3847" s="80"/>
      <c r="Q3847" s="79"/>
      <c r="R3847" s="79"/>
      <c r="S3847" s="80"/>
      <c r="T3847" s="80"/>
    </row>
    <row r="3848" spans="3:20" ht="22.5" customHeight="1" x14ac:dyDescent="0.25">
      <c r="C3848" s="79"/>
      <c r="D3848" s="80"/>
      <c r="E3848" s="80"/>
      <c r="F3848" s="80"/>
      <c r="G3848" s="81"/>
      <c r="H3848" s="80"/>
      <c r="I3848" s="80"/>
      <c r="J3848" s="80"/>
      <c r="K3848" s="81"/>
      <c r="L3848" s="80"/>
      <c r="M3848" s="80"/>
      <c r="N3848" s="80"/>
      <c r="O3848" s="80"/>
      <c r="P3848" s="80"/>
      <c r="Q3848" s="79"/>
      <c r="R3848" s="79"/>
      <c r="S3848" s="80"/>
      <c r="T3848" s="80"/>
    </row>
    <row r="3849" spans="3:20" ht="22.5" customHeight="1" x14ac:dyDescent="0.25">
      <c r="C3849" s="79"/>
      <c r="D3849" s="80"/>
      <c r="E3849" s="80"/>
      <c r="F3849" s="80"/>
      <c r="G3849" s="81"/>
      <c r="H3849" s="80"/>
      <c r="I3849" s="80"/>
      <c r="J3849" s="80"/>
      <c r="K3849" s="81"/>
      <c r="L3849" s="80"/>
      <c r="M3849" s="80"/>
      <c r="N3849" s="80"/>
      <c r="O3849" s="80"/>
      <c r="P3849" s="80"/>
      <c r="Q3849" s="79"/>
      <c r="R3849" s="79"/>
      <c r="S3849" s="80"/>
      <c r="T3849" s="80"/>
    </row>
    <row r="3850" spans="3:20" ht="22.5" customHeight="1" x14ac:dyDescent="0.25">
      <c r="C3850" s="79"/>
      <c r="D3850" s="80"/>
      <c r="E3850" s="80"/>
      <c r="F3850" s="80"/>
      <c r="G3850" s="81"/>
      <c r="H3850" s="80"/>
      <c r="I3850" s="80"/>
      <c r="J3850" s="80"/>
      <c r="K3850" s="81"/>
      <c r="L3850" s="80"/>
      <c r="M3850" s="80"/>
      <c r="N3850" s="80"/>
      <c r="O3850" s="80"/>
      <c r="P3850" s="80"/>
      <c r="Q3850" s="79"/>
      <c r="R3850" s="79"/>
      <c r="S3850" s="80"/>
      <c r="T3850" s="80"/>
    </row>
    <row r="3851" spans="3:20" ht="22.5" customHeight="1" x14ac:dyDescent="0.25">
      <c r="C3851" s="79"/>
      <c r="D3851" s="80"/>
      <c r="E3851" s="80"/>
      <c r="F3851" s="80"/>
      <c r="G3851" s="81"/>
      <c r="H3851" s="80"/>
      <c r="I3851" s="80"/>
      <c r="J3851" s="80"/>
      <c r="K3851" s="81"/>
      <c r="L3851" s="80"/>
      <c r="M3851" s="80"/>
      <c r="N3851" s="80"/>
      <c r="O3851" s="80"/>
      <c r="P3851" s="80"/>
      <c r="Q3851" s="79"/>
      <c r="R3851" s="79"/>
      <c r="S3851" s="80"/>
      <c r="T3851" s="80"/>
    </row>
    <row r="3852" spans="3:20" ht="22.5" customHeight="1" x14ac:dyDescent="0.25">
      <c r="C3852" s="79"/>
      <c r="D3852" s="80"/>
      <c r="E3852" s="80"/>
      <c r="F3852" s="80"/>
      <c r="G3852" s="81"/>
      <c r="H3852" s="80"/>
      <c r="I3852" s="80"/>
      <c r="J3852" s="80"/>
      <c r="K3852" s="81"/>
      <c r="L3852" s="80"/>
      <c r="M3852" s="80"/>
      <c r="N3852" s="80"/>
      <c r="O3852" s="80"/>
      <c r="P3852" s="80"/>
      <c r="Q3852" s="79"/>
      <c r="R3852" s="79"/>
      <c r="S3852" s="80"/>
      <c r="T3852" s="80"/>
    </row>
    <row r="3853" spans="3:20" ht="22.5" customHeight="1" x14ac:dyDescent="0.25">
      <c r="C3853" s="79"/>
      <c r="D3853" s="80"/>
      <c r="E3853" s="80"/>
      <c r="F3853" s="80"/>
      <c r="G3853" s="81"/>
      <c r="H3853" s="80"/>
      <c r="I3853" s="80"/>
      <c r="J3853" s="80"/>
      <c r="K3853" s="81"/>
      <c r="L3853" s="80"/>
      <c r="M3853" s="80"/>
      <c r="N3853" s="80"/>
      <c r="O3853" s="80"/>
      <c r="P3853" s="80"/>
      <c r="Q3853" s="79"/>
      <c r="R3853" s="79"/>
      <c r="S3853" s="80"/>
      <c r="T3853" s="80"/>
    </row>
    <row r="3854" spans="3:20" ht="22.5" customHeight="1" x14ac:dyDescent="0.25">
      <c r="C3854" s="79"/>
      <c r="D3854" s="80"/>
      <c r="E3854" s="80"/>
      <c r="F3854" s="80"/>
      <c r="G3854" s="81"/>
      <c r="H3854" s="80"/>
      <c r="I3854" s="80"/>
      <c r="J3854" s="80"/>
      <c r="K3854" s="81"/>
      <c r="L3854" s="80"/>
      <c r="M3854" s="80"/>
      <c r="N3854" s="80"/>
      <c r="O3854" s="80"/>
      <c r="P3854" s="80"/>
      <c r="Q3854" s="79"/>
      <c r="R3854" s="79"/>
      <c r="S3854" s="80"/>
      <c r="T3854" s="80"/>
    </row>
    <row r="3855" spans="3:20" ht="22.5" customHeight="1" x14ac:dyDescent="0.25">
      <c r="C3855" s="79"/>
      <c r="D3855" s="80"/>
      <c r="E3855" s="80"/>
      <c r="F3855" s="80"/>
      <c r="G3855" s="81"/>
      <c r="H3855" s="80"/>
      <c r="I3855" s="80"/>
      <c r="J3855" s="80"/>
      <c r="K3855" s="81"/>
      <c r="L3855" s="80"/>
      <c r="M3855" s="80"/>
      <c r="N3855" s="80"/>
      <c r="O3855" s="80"/>
      <c r="P3855" s="80"/>
      <c r="Q3855" s="79"/>
      <c r="R3855" s="79"/>
      <c r="S3855" s="80"/>
      <c r="T3855" s="80"/>
    </row>
    <row r="3856" spans="3:20" ht="22.5" customHeight="1" x14ac:dyDescent="0.25">
      <c r="C3856" s="79"/>
      <c r="D3856" s="80"/>
      <c r="E3856" s="80"/>
      <c r="F3856" s="80"/>
      <c r="G3856" s="81"/>
      <c r="H3856" s="80"/>
      <c r="I3856" s="80"/>
      <c r="J3856" s="80"/>
      <c r="K3856" s="81"/>
      <c r="L3856" s="80"/>
      <c r="M3856" s="80"/>
      <c r="N3856" s="80"/>
      <c r="O3856" s="80"/>
      <c r="P3856" s="80"/>
      <c r="Q3856" s="79"/>
      <c r="R3856" s="79"/>
      <c r="S3856" s="80"/>
      <c r="T3856" s="80"/>
    </row>
    <row r="3857" spans="3:20" ht="22.5" customHeight="1" x14ac:dyDescent="0.25">
      <c r="C3857" s="79"/>
      <c r="D3857" s="80"/>
      <c r="E3857" s="80"/>
      <c r="F3857" s="80"/>
      <c r="G3857" s="81"/>
      <c r="H3857" s="80"/>
      <c r="I3857" s="80"/>
      <c r="J3857" s="80"/>
      <c r="K3857" s="81"/>
      <c r="L3857" s="80"/>
      <c r="M3857" s="80"/>
      <c r="N3857" s="80"/>
      <c r="O3857" s="80"/>
      <c r="P3857" s="80"/>
      <c r="Q3857" s="79"/>
      <c r="R3857" s="79"/>
      <c r="S3857" s="80"/>
      <c r="T3857" s="80"/>
    </row>
    <row r="3858" spans="3:20" ht="22.5" customHeight="1" x14ac:dyDescent="0.25">
      <c r="C3858" s="79"/>
      <c r="D3858" s="80"/>
      <c r="E3858" s="80"/>
      <c r="F3858" s="80"/>
      <c r="G3858" s="81"/>
      <c r="H3858" s="80"/>
      <c r="I3858" s="80"/>
      <c r="J3858" s="80"/>
      <c r="K3858" s="81"/>
      <c r="L3858" s="80"/>
      <c r="M3858" s="80"/>
      <c r="N3858" s="80"/>
      <c r="O3858" s="80"/>
      <c r="P3858" s="80"/>
      <c r="Q3858" s="79"/>
      <c r="R3858" s="79"/>
      <c r="S3858" s="80"/>
      <c r="T3858" s="80"/>
    </row>
    <row r="3859" spans="3:20" ht="22.5" customHeight="1" x14ac:dyDescent="0.25">
      <c r="C3859" s="79"/>
      <c r="D3859" s="80"/>
      <c r="E3859" s="80"/>
      <c r="F3859" s="80"/>
      <c r="G3859" s="81"/>
      <c r="H3859" s="80"/>
      <c r="I3859" s="80"/>
      <c r="J3859" s="80"/>
      <c r="K3859" s="81"/>
      <c r="L3859" s="80"/>
      <c r="M3859" s="80"/>
      <c r="N3859" s="80"/>
      <c r="O3859" s="80"/>
      <c r="P3859" s="80"/>
      <c r="Q3859" s="79"/>
      <c r="R3859" s="79"/>
      <c r="S3859" s="80"/>
      <c r="T3859" s="80"/>
    </row>
    <row r="3860" spans="3:20" ht="22.5" customHeight="1" x14ac:dyDescent="0.25">
      <c r="C3860" s="79"/>
      <c r="D3860" s="80"/>
      <c r="E3860" s="80"/>
      <c r="F3860" s="80"/>
      <c r="G3860" s="81"/>
      <c r="H3860" s="80"/>
      <c r="I3860" s="80"/>
      <c r="J3860" s="80"/>
      <c r="K3860" s="81"/>
      <c r="L3860" s="80"/>
      <c r="M3860" s="80"/>
      <c r="N3860" s="80"/>
      <c r="O3860" s="80"/>
      <c r="P3860" s="80"/>
      <c r="Q3860" s="79"/>
      <c r="R3860" s="79"/>
      <c r="S3860" s="80"/>
      <c r="T3860" s="80"/>
    </row>
    <row r="3861" spans="3:20" ht="22.5" customHeight="1" x14ac:dyDescent="0.25">
      <c r="C3861" s="79"/>
      <c r="D3861" s="80"/>
      <c r="E3861" s="80"/>
      <c r="F3861" s="80"/>
      <c r="G3861" s="81"/>
      <c r="H3861" s="80"/>
      <c r="I3861" s="80"/>
      <c r="J3861" s="80"/>
      <c r="K3861" s="81"/>
      <c r="L3861" s="80"/>
      <c r="M3861" s="80"/>
      <c r="N3861" s="80"/>
      <c r="O3861" s="80"/>
      <c r="P3861" s="80"/>
      <c r="Q3861" s="79"/>
      <c r="R3861" s="79"/>
      <c r="S3861" s="80"/>
      <c r="T3861" s="80"/>
    </row>
    <row r="3862" spans="3:20" ht="22.5" customHeight="1" x14ac:dyDescent="0.25">
      <c r="C3862" s="79"/>
      <c r="D3862" s="80"/>
      <c r="E3862" s="80"/>
      <c r="F3862" s="80"/>
      <c r="G3862" s="81"/>
      <c r="H3862" s="80"/>
      <c r="I3862" s="80"/>
      <c r="J3862" s="80"/>
      <c r="K3862" s="81"/>
      <c r="L3862" s="80"/>
      <c r="M3862" s="80"/>
      <c r="N3862" s="80"/>
      <c r="O3862" s="80"/>
      <c r="P3862" s="80"/>
      <c r="Q3862" s="79"/>
      <c r="R3862" s="79"/>
      <c r="S3862" s="80"/>
      <c r="T3862" s="80"/>
    </row>
    <row r="3863" spans="3:20" ht="22.5" customHeight="1" x14ac:dyDescent="0.25">
      <c r="C3863" s="79"/>
      <c r="D3863" s="80"/>
      <c r="E3863" s="80"/>
      <c r="F3863" s="80"/>
      <c r="G3863" s="81"/>
      <c r="H3863" s="80"/>
      <c r="I3863" s="80"/>
      <c r="J3863" s="80"/>
      <c r="K3863" s="81"/>
      <c r="L3863" s="80"/>
      <c r="M3863" s="80"/>
      <c r="N3863" s="80"/>
      <c r="O3863" s="80"/>
      <c r="P3863" s="80"/>
      <c r="Q3863" s="79"/>
      <c r="R3863" s="79"/>
      <c r="S3863" s="80"/>
      <c r="T3863" s="80"/>
    </row>
    <row r="3864" spans="3:20" ht="22.5" customHeight="1" x14ac:dyDescent="0.25">
      <c r="C3864" s="79"/>
      <c r="D3864" s="80"/>
      <c r="E3864" s="80"/>
      <c r="F3864" s="80"/>
      <c r="G3864" s="81"/>
      <c r="H3864" s="80"/>
      <c r="I3864" s="80"/>
      <c r="J3864" s="80"/>
      <c r="K3864" s="81"/>
      <c r="L3864" s="80"/>
      <c r="M3864" s="80"/>
      <c r="N3864" s="80"/>
      <c r="O3864" s="80"/>
      <c r="P3864" s="80"/>
      <c r="Q3864" s="79"/>
      <c r="R3864" s="79"/>
      <c r="S3864" s="80"/>
      <c r="T3864" s="80"/>
    </row>
    <row r="3865" spans="3:20" ht="22.5" customHeight="1" x14ac:dyDescent="0.25">
      <c r="C3865" s="79"/>
      <c r="D3865" s="80"/>
      <c r="E3865" s="80"/>
      <c r="F3865" s="80"/>
      <c r="G3865" s="81"/>
      <c r="H3865" s="80"/>
      <c r="I3865" s="80"/>
      <c r="J3865" s="80"/>
      <c r="K3865" s="81"/>
      <c r="L3865" s="80"/>
      <c r="M3865" s="80"/>
      <c r="N3865" s="80"/>
      <c r="O3865" s="80"/>
      <c r="P3865" s="80"/>
      <c r="Q3865" s="79"/>
      <c r="R3865" s="79"/>
      <c r="S3865" s="80"/>
      <c r="T3865" s="80"/>
    </row>
    <row r="3866" spans="3:20" ht="22.5" customHeight="1" x14ac:dyDescent="0.25">
      <c r="C3866" s="79"/>
      <c r="D3866" s="80"/>
      <c r="E3866" s="80"/>
      <c r="F3866" s="80"/>
      <c r="G3866" s="81"/>
      <c r="H3866" s="80"/>
      <c r="I3866" s="80"/>
      <c r="J3866" s="80"/>
      <c r="K3866" s="81"/>
      <c r="L3866" s="80"/>
      <c r="M3866" s="80"/>
      <c r="N3866" s="80"/>
      <c r="O3866" s="80"/>
      <c r="P3866" s="80"/>
      <c r="Q3866" s="79"/>
      <c r="R3866" s="79"/>
      <c r="S3866" s="80"/>
      <c r="T3866" s="80"/>
    </row>
    <row r="3867" spans="3:20" ht="22.5" customHeight="1" x14ac:dyDescent="0.25">
      <c r="C3867" s="79"/>
      <c r="D3867" s="80"/>
      <c r="E3867" s="80"/>
      <c r="F3867" s="80"/>
      <c r="G3867" s="81"/>
      <c r="H3867" s="80"/>
      <c r="I3867" s="80"/>
      <c r="J3867" s="80"/>
      <c r="K3867" s="81"/>
      <c r="L3867" s="80"/>
      <c r="M3867" s="80"/>
      <c r="N3867" s="80"/>
      <c r="O3867" s="80"/>
      <c r="P3867" s="80"/>
      <c r="Q3867" s="79"/>
      <c r="R3867" s="79"/>
      <c r="S3867" s="80"/>
      <c r="T3867" s="80"/>
    </row>
    <row r="3868" spans="3:20" ht="22.5" customHeight="1" x14ac:dyDescent="0.25">
      <c r="C3868" s="79"/>
      <c r="D3868" s="80"/>
      <c r="E3868" s="80"/>
      <c r="F3868" s="80"/>
      <c r="G3868" s="81"/>
      <c r="H3868" s="80"/>
      <c r="I3868" s="80"/>
      <c r="J3868" s="80"/>
      <c r="K3868" s="81"/>
      <c r="L3868" s="80"/>
      <c r="M3868" s="80"/>
      <c r="N3868" s="80"/>
      <c r="O3868" s="80"/>
      <c r="P3868" s="80"/>
      <c r="Q3868" s="79"/>
      <c r="R3868" s="79"/>
      <c r="S3868" s="80"/>
      <c r="T3868" s="80"/>
    </row>
    <row r="3869" spans="3:20" ht="22.5" customHeight="1" x14ac:dyDescent="0.25">
      <c r="C3869" s="79"/>
      <c r="D3869" s="80"/>
      <c r="E3869" s="80"/>
      <c r="F3869" s="80"/>
      <c r="G3869" s="81"/>
      <c r="H3869" s="80"/>
      <c r="I3869" s="80"/>
      <c r="J3869" s="80"/>
      <c r="K3869" s="81"/>
      <c r="L3869" s="80"/>
      <c r="M3869" s="80"/>
      <c r="N3869" s="80"/>
      <c r="O3869" s="80"/>
      <c r="P3869" s="80"/>
      <c r="Q3869" s="79"/>
      <c r="R3869" s="79"/>
      <c r="S3869" s="80"/>
      <c r="T3869" s="80"/>
    </row>
    <row r="3870" spans="3:20" ht="22.5" customHeight="1" x14ac:dyDescent="0.25">
      <c r="C3870" s="79"/>
      <c r="D3870" s="80"/>
      <c r="E3870" s="80"/>
      <c r="F3870" s="80"/>
      <c r="G3870" s="81"/>
      <c r="H3870" s="80"/>
      <c r="I3870" s="80"/>
      <c r="J3870" s="80"/>
      <c r="K3870" s="81"/>
      <c r="L3870" s="80"/>
      <c r="M3870" s="80"/>
      <c r="N3870" s="80"/>
      <c r="O3870" s="80"/>
      <c r="P3870" s="80"/>
      <c r="Q3870" s="79"/>
      <c r="R3870" s="79"/>
      <c r="S3870" s="80"/>
      <c r="T3870" s="80"/>
    </row>
    <row r="3871" spans="3:20" ht="22.5" customHeight="1" x14ac:dyDescent="0.25">
      <c r="C3871" s="79"/>
      <c r="D3871" s="80"/>
      <c r="E3871" s="80"/>
      <c r="F3871" s="80"/>
      <c r="G3871" s="81"/>
      <c r="H3871" s="80"/>
      <c r="I3871" s="80"/>
      <c r="J3871" s="80"/>
      <c r="K3871" s="81"/>
      <c r="L3871" s="80"/>
      <c r="M3871" s="80"/>
      <c r="N3871" s="80"/>
      <c r="O3871" s="80"/>
      <c r="P3871" s="80"/>
      <c r="Q3871" s="79"/>
      <c r="R3871" s="79"/>
      <c r="S3871" s="80"/>
      <c r="T3871" s="80"/>
    </row>
    <row r="3872" spans="3:20" ht="22.5" customHeight="1" x14ac:dyDescent="0.25">
      <c r="C3872" s="79"/>
      <c r="D3872" s="80"/>
      <c r="E3872" s="80"/>
      <c r="F3872" s="80"/>
      <c r="G3872" s="81"/>
      <c r="H3872" s="80"/>
      <c r="I3872" s="80"/>
      <c r="J3872" s="80"/>
      <c r="K3872" s="81"/>
      <c r="L3872" s="80"/>
      <c r="M3872" s="80"/>
      <c r="N3872" s="80"/>
      <c r="O3872" s="80"/>
      <c r="P3872" s="80"/>
      <c r="Q3872" s="79"/>
      <c r="R3872" s="79"/>
      <c r="S3872" s="80"/>
      <c r="T3872" s="80"/>
    </row>
    <row r="3873" spans="3:20" ht="22.5" customHeight="1" x14ac:dyDescent="0.25">
      <c r="C3873" s="79"/>
      <c r="D3873" s="80"/>
      <c r="E3873" s="80"/>
      <c r="F3873" s="80"/>
      <c r="G3873" s="81"/>
      <c r="H3873" s="80"/>
      <c r="I3873" s="80"/>
      <c r="J3873" s="80"/>
      <c r="K3873" s="81"/>
      <c r="L3873" s="80"/>
      <c r="M3873" s="80"/>
      <c r="N3873" s="80"/>
      <c r="O3873" s="80"/>
      <c r="P3873" s="80"/>
      <c r="Q3873" s="79"/>
      <c r="R3873" s="79"/>
      <c r="S3873" s="80"/>
      <c r="T3873" s="80"/>
    </row>
    <row r="3874" spans="3:20" ht="22.5" customHeight="1" x14ac:dyDescent="0.25">
      <c r="C3874" s="79"/>
      <c r="D3874" s="80"/>
      <c r="E3874" s="80"/>
      <c r="F3874" s="80"/>
      <c r="G3874" s="81"/>
      <c r="H3874" s="80"/>
      <c r="I3874" s="80"/>
      <c r="J3874" s="80"/>
      <c r="K3874" s="81"/>
      <c r="L3874" s="80"/>
      <c r="M3874" s="80"/>
      <c r="N3874" s="80"/>
      <c r="O3874" s="80"/>
      <c r="P3874" s="80"/>
      <c r="Q3874" s="79"/>
      <c r="R3874" s="79"/>
      <c r="S3874" s="80"/>
      <c r="T3874" s="80"/>
    </row>
    <row r="3875" spans="3:20" ht="22.5" customHeight="1" x14ac:dyDescent="0.25">
      <c r="C3875" s="79"/>
      <c r="D3875" s="80"/>
      <c r="E3875" s="80"/>
      <c r="F3875" s="80"/>
      <c r="G3875" s="81"/>
      <c r="H3875" s="80"/>
      <c r="I3875" s="80"/>
      <c r="J3875" s="80"/>
      <c r="K3875" s="81"/>
      <c r="L3875" s="80"/>
      <c r="M3875" s="80"/>
      <c r="N3875" s="80"/>
      <c r="O3875" s="80"/>
      <c r="P3875" s="80"/>
      <c r="Q3875" s="79"/>
      <c r="R3875" s="79"/>
      <c r="S3875" s="80"/>
      <c r="T3875" s="80"/>
    </row>
    <row r="3876" spans="3:20" ht="22.5" customHeight="1" x14ac:dyDescent="0.25">
      <c r="C3876" s="79"/>
      <c r="D3876" s="80"/>
      <c r="E3876" s="80"/>
      <c r="F3876" s="80"/>
      <c r="G3876" s="81"/>
      <c r="H3876" s="80"/>
      <c r="I3876" s="80"/>
      <c r="J3876" s="80"/>
      <c r="K3876" s="81"/>
      <c r="L3876" s="80"/>
      <c r="M3876" s="80"/>
      <c r="N3876" s="80"/>
      <c r="O3876" s="80"/>
      <c r="P3876" s="80"/>
      <c r="Q3876" s="79"/>
      <c r="R3876" s="79"/>
      <c r="S3876" s="80"/>
      <c r="T3876" s="80"/>
    </row>
    <row r="3877" spans="3:20" ht="22.5" customHeight="1" x14ac:dyDescent="0.25">
      <c r="C3877" s="79"/>
      <c r="D3877" s="80"/>
      <c r="E3877" s="80"/>
      <c r="F3877" s="80"/>
      <c r="G3877" s="81"/>
      <c r="H3877" s="80"/>
      <c r="I3877" s="80"/>
      <c r="J3877" s="80"/>
      <c r="K3877" s="81"/>
      <c r="L3877" s="80"/>
      <c r="M3877" s="80"/>
      <c r="N3877" s="80"/>
      <c r="O3877" s="80"/>
      <c r="P3877" s="80"/>
      <c r="Q3877" s="79"/>
      <c r="R3877" s="79"/>
      <c r="S3877" s="80"/>
      <c r="T3877" s="80"/>
    </row>
    <row r="3878" spans="3:20" ht="22.5" customHeight="1" x14ac:dyDescent="0.25">
      <c r="C3878" s="79"/>
      <c r="D3878" s="80"/>
      <c r="E3878" s="80"/>
      <c r="F3878" s="80"/>
      <c r="G3878" s="81"/>
      <c r="H3878" s="80"/>
      <c r="I3878" s="80"/>
      <c r="J3878" s="80"/>
      <c r="K3878" s="81"/>
      <c r="L3878" s="80"/>
      <c r="M3878" s="80"/>
      <c r="N3878" s="80"/>
      <c r="O3878" s="80"/>
      <c r="P3878" s="80"/>
      <c r="Q3878" s="79"/>
      <c r="R3878" s="79"/>
      <c r="S3878" s="80"/>
      <c r="T3878" s="80"/>
    </row>
    <row r="3879" spans="3:20" ht="22.5" customHeight="1" x14ac:dyDescent="0.25">
      <c r="C3879" s="79"/>
      <c r="D3879" s="80"/>
      <c r="E3879" s="80"/>
      <c r="F3879" s="80"/>
      <c r="G3879" s="81"/>
      <c r="H3879" s="80"/>
      <c r="I3879" s="80"/>
      <c r="J3879" s="80"/>
      <c r="K3879" s="81"/>
      <c r="L3879" s="80"/>
      <c r="M3879" s="80"/>
      <c r="N3879" s="80"/>
      <c r="O3879" s="80"/>
      <c r="P3879" s="80"/>
      <c r="Q3879" s="79"/>
      <c r="R3879" s="79"/>
      <c r="S3879" s="80"/>
      <c r="T3879" s="80"/>
    </row>
    <row r="3880" spans="3:20" ht="22.5" customHeight="1" x14ac:dyDescent="0.25">
      <c r="C3880" s="79"/>
      <c r="D3880" s="80"/>
      <c r="E3880" s="80"/>
      <c r="F3880" s="80"/>
      <c r="G3880" s="81"/>
      <c r="H3880" s="80"/>
      <c r="I3880" s="80"/>
      <c r="J3880" s="80"/>
      <c r="K3880" s="81"/>
      <c r="L3880" s="80"/>
      <c r="M3880" s="80"/>
      <c r="N3880" s="80"/>
      <c r="O3880" s="80"/>
      <c r="P3880" s="80"/>
      <c r="Q3880" s="79"/>
      <c r="R3880" s="79"/>
      <c r="S3880" s="80"/>
      <c r="T3880" s="80"/>
    </row>
    <row r="3881" spans="3:20" ht="22.5" customHeight="1" x14ac:dyDescent="0.25">
      <c r="C3881" s="79"/>
      <c r="D3881" s="80"/>
      <c r="E3881" s="80"/>
      <c r="F3881" s="80"/>
      <c r="G3881" s="81"/>
      <c r="H3881" s="80"/>
      <c r="I3881" s="80"/>
      <c r="J3881" s="80"/>
      <c r="K3881" s="81"/>
      <c r="L3881" s="80"/>
      <c r="M3881" s="80"/>
      <c r="N3881" s="80"/>
      <c r="O3881" s="80"/>
      <c r="P3881" s="80"/>
      <c r="Q3881" s="79"/>
      <c r="R3881" s="79"/>
      <c r="S3881" s="80"/>
      <c r="T3881" s="80"/>
    </row>
    <row r="3882" spans="3:20" ht="22.5" customHeight="1" x14ac:dyDescent="0.25">
      <c r="C3882" s="79"/>
      <c r="D3882" s="80"/>
      <c r="E3882" s="80"/>
      <c r="F3882" s="80"/>
      <c r="G3882" s="81"/>
      <c r="H3882" s="80"/>
      <c r="I3882" s="80"/>
      <c r="J3882" s="80"/>
      <c r="K3882" s="81"/>
      <c r="L3882" s="80"/>
      <c r="M3882" s="80"/>
      <c r="N3882" s="80"/>
      <c r="O3882" s="80"/>
      <c r="P3882" s="80"/>
      <c r="Q3882" s="79"/>
      <c r="R3882" s="79"/>
      <c r="S3882" s="80"/>
      <c r="T3882" s="80"/>
    </row>
    <row r="3883" spans="3:20" ht="22.5" customHeight="1" x14ac:dyDescent="0.25">
      <c r="C3883" s="79"/>
      <c r="D3883" s="80"/>
      <c r="E3883" s="80"/>
      <c r="F3883" s="80"/>
      <c r="G3883" s="81"/>
      <c r="H3883" s="80"/>
      <c r="I3883" s="80"/>
      <c r="J3883" s="80"/>
      <c r="K3883" s="81"/>
      <c r="L3883" s="80"/>
      <c r="M3883" s="80"/>
      <c r="N3883" s="80"/>
      <c r="O3883" s="80"/>
      <c r="P3883" s="80"/>
      <c r="Q3883" s="79"/>
      <c r="R3883" s="79"/>
      <c r="S3883" s="80"/>
      <c r="T3883" s="80"/>
    </row>
    <row r="3884" spans="3:20" ht="22.5" customHeight="1" x14ac:dyDescent="0.25">
      <c r="C3884" s="79"/>
      <c r="D3884" s="80"/>
      <c r="E3884" s="80"/>
      <c r="F3884" s="80"/>
      <c r="G3884" s="81"/>
      <c r="H3884" s="80"/>
      <c r="I3884" s="80"/>
      <c r="J3884" s="80"/>
      <c r="K3884" s="81"/>
      <c r="L3884" s="80"/>
      <c r="M3884" s="80"/>
      <c r="N3884" s="80"/>
      <c r="O3884" s="80"/>
      <c r="P3884" s="80"/>
      <c r="Q3884" s="79"/>
      <c r="R3884" s="79"/>
      <c r="S3884" s="80"/>
      <c r="T3884" s="80"/>
    </row>
    <row r="3885" spans="3:20" ht="22.5" customHeight="1" x14ac:dyDescent="0.25">
      <c r="C3885" s="79"/>
      <c r="D3885" s="80"/>
      <c r="E3885" s="80"/>
      <c r="F3885" s="80"/>
      <c r="G3885" s="81"/>
      <c r="H3885" s="80"/>
      <c r="I3885" s="80"/>
      <c r="J3885" s="80"/>
      <c r="K3885" s="81"/>
      <c r="L3885" s="80"/>
      <c r="M3885" s="80"/>
      <c r="N3885" s="80"/>
      <c r="O3885" s="80"/>
      <c r="P3885" s="80"/>
      <c r="Q3885" s="79"/>
      <c r="R3885" s="79"/>
      <c r="S3885" s="80"/>
      <c r="T3885" s="80"/>
    </row>
    <row r="3886" spans="3:20" ht="22.5" customHeight="1" x14ac:dyDescent="0.25">
      <c r="C3886" s="79"/>
      <c r="D3886" s="80"/>
      <c r="E3886" s="80"/>
      <c r="F3886" s="80"/>
      <c r="G3886" s="81"/>
      <c r="H3886" s="80"/>
      <c r="I3886" s="80"/>
      <c r="J3886" s="80"/>
      <c r="K3886" s="81"/>
      <c r="L3886" s="80"/>
      <c r="M3886" s="80"/>
      <c r="N3886" s="80"/>
      <c r="O3886" s="80"/>
      <c r="P3886" s="80"/>
      <c r="Q3886" s="79"/>
      <c r="R3886" s="79"/>
      <c r="S3886" s="80"/>
      <c r="T3886" s="80"/>
    </row>
    <row r="3887" spans="3:20" ht="22.5" customHeight="1" x14ac:dyDescent="0.25">
      <c r="C3887" s="79"/>
      <c r="D3887" s="80"/>
      <c r="E3887" s="80"/>
      <c r="F3887" s="80"/>
      <c r="G3887" s="81"/>
      <c r="H3887" s="80"/>
      <c r="I3887" s="80"/>
      <c r="J3887" s="80"/>
      <c r="K3887" s="81"/>
      <c r="L3887" s="80"/>
      <c r="M3887" s="80"/>
      <c r="N3887" s="80"/>
      <c r="O3887" s="80"/>
      <c r="P3887" s="80"/>
      <c r="Q3887" s="79"/>
      <c r="R3887" s="79"/>
      <c r="S3887" s="80"/>
      <c r="T3887" s="80"/>
    </row>
    <row r="3888" spans="3:20" ht="22.5" customHeight="1" x14ac:dyDescent="0.25">
      <c r="C3888" s="79"/>
      <c r="D3888" s="80"/>
      <c r="E3888" s="80"/>
      <c r="F3888" s="80"/>
      <c r="G3888" s="81"/>
      <c r="H3888" s="80"/>
      <c r="I3888" s="80"/>
      <c r="J3888" s="80"/>
      <c r="K3888" s="81"/>
      <c r="L3888" s="80"/>
      <c r="M3888" s="80"/>
      <c r="N3888" s="80"/>
      <c r="O3888" s="80"/>
      <c r="P3888" s="80"/>
      <c r="Q3888" s="79"/>
      <c r="R3888" s="79"/>
      <c r="S3888" s="80"/>
      <c r="T3888" s="80"/>
    </row>
    <row r="3889" spans="3:20" ht="22.5" customHeight="1" x14ac:dyDescent="0.25">
      <c r="C3889" s="79"/>
      <c r="D3889" s="80"/>
      <c r="E3889" s="80"/>
      <c r="F3889" s="80"/>
      <c r="G3889" s="81"/>
      <c r="H3889" s="80"/>
      <c r="I3889" s="80"/>
      <c r="J3889" s="80"/>
      <c r="K3889" s="81"/>
      <c r="L3889" s="80"/>
      <c r="M3889" s="80"/>
      <c r="N3889" s="80"/>
      <c r="O3889" s="80"/>
      <c r="P3889" s="80"/>
      <c r="Q3889" s="79"/>
      <c r="R3889" s="79"/>
      <c r="S3889" s="80"/>
      <c r="T3889" s="80"/>
    </row>
    <row r="3890" spans="3:20" ht="22.5" customHeight="1" x14ac:dyDescent="0.25">
      <c r="C3890" s="79"/>
      <c r="D3890" s="80"/>
      <c r="E3890" s="80"/>
      <c r="F3890" s="80"/>
      <c r="G3890" s="81"/>
      <c r="H3890" s="80"/>
      <c r="I3890" s="80"/>
      <c r="J3890" s="80"/>
      <c r="K3890" s="81"/>
      <c r="L3890" s="80"/>
      <c r="M3890" s="80"/>
      <c r="N3890" s="80"/>
      <c r="O3890" s="80"/>
      <c r="P3890" s="80"/>
      <c r="Q3890" s="79"/>
      <c r="R3890" s="79"/>
      <c r="S3890" s="80"/>
      <c r="T3890" s="80"/>
    </row>
    <row r="3891" spans="3:20" ht="22.5" customHeight="1" x14ac:dyDescent="0.25">
      <c r="C3891" s="79"/>
      <c r="D3891" s="80"/>
      <c r="E3891" s="80"/>
      <c r="F3891" s="80"/>
      <c r="G3891" s="81"/>
      <c r="H3891" s="80"/>
      <c r="I3891" s="80"/>
      <c r="J3891" s="80"/>
      <c r="K3891" s="81"/>
      <c r="L3891" s="80"/>
      <c r="M3891" s="80"/>
      <c r="N3891" s="80"/>
      <c r="O3891" s="80"/>
      <c r="P3891" s="80"/>
      <c r="Q3891" s="79"/>
      <c r="R3891" s="79"/>
      <c r="S3891" s="80"/>
      <c r="T3891" s="80"/>
    </row>
    <row r="3892" spans="3:20" ht="22.5" customHeight="1" x14ac:dyDescent="0.25">
      <c r="C3892" s="79"/>
      <c r="D3892" s="80"/>
      <c r="E3892" s="80"/>
      <c r="F3892" s="80"/>
      <c r="G3892" s="81"/>
      <c r="H3892" s="80"/>
      <c r="I3892" s="80"/>
      <c r="J3892" s="80"/>
      <c r="K3892" s="81"/>
      <c r="L3892" s="80"/>
      <c r="M3892" s="80"/>
      <c r="N3892" s="80"/>
      <c r="O3892" s="80"/>
      <c r="P3892" s="80"/>
      <c r="Q3892" s="79"/>
      <c r="R3892" s="79"/>
      <c r="S3892" s="80"/>
      <c r="T3892" s="80"/>
    </row>
    <row r="3893" spans="3:20" ht="22.5" customHeight="1" x14ac:dyDescent="0.25">
      <c r="C3893" s="79"/>
      <c r="D3893" s="80"/>
      <c r="E3893" s="80"/>
      <c r="F3893" s="80"/>
      <c r="G3893" s="81"/>
      <c r="H3893" s="80"/>
      <c r="I3893" s="80"/>
      <c r="J3893" s="80"/>
      <c r="K3893" s="81"/>
      <c r="L3893" s="80"/>
      <c r="M3893" s="80"/>
      <c r="N3893" s="80"/>
      <c r="O3893" s="80"/>
      <c r="P3893" s="80"/>
      <c r="Q3893" s="79"/>
      <c r="R3893" s="79"/>
      <c r="S3893" s="80"/>
      <c r="T3893" s="80"/>
    </row>
    <row r="3894" spans="3:20" ht="22.5" customHeight="1" x14ac:dyDescent="0.25">
      <c r="C3894" s="79"/>
      <c r="D3894" s="80"/>
      <c r="E3894" s="80"/>
      <c r="F3894" s="80"/>
      <c r="G3894" s="81"/>
      <c r="H3894" s="80"/>
      <c r="I3894" s="80"/>
      <c r="J3894" s="80"/>
      <c r="K3894" s="81"/>
      <c r="L3894" s="80"/>
      <c r="M3894" s="80"/>
      <c r="N3894" s="80"/>
      <c r="O3894" s="80"/>
      <c r="P3894" s="80"/>
      <c r="Q3894" s="79"/>
      <c r="R3894" s="79"/>
      <c r="S3894" s="80"/>
      <c r="T3894" s="80"/>
    </row>
    <row r="3895" spans="3:20" ht="22.5" customHeight="1" x14ac:dyDescent="0.25">
      <c r="C3895" s="79"/>
      <c r="D3895" s="80"/>
      <c r="E3895" s="80"/>
      <c r="F3895" s="80"/>
      <c r="G3895" s="81"/>
      <c r="H3895" s="80"/>
      <c r="I3895" s="80"/>
      <c r="J3895" s="80"/>
      <c r="K3895" s="81"/>
      <c r="L3895" s="80"/>
      <c r="M3895" s="80"/>
      <c r="N3895" s="80"/>
      <c r="O3895" s="80"/>
      <c r="P3895" s="80"/>
      <c r="Q3895" s="79"/>
      <c r="R3895" s="79"/>
      <c r="S3895" s="80"/>
      <c r="T3895" s="80"/>
    </row>
    <row r="3896" spans="3:20" ht="22.5" customHeight="1" x14ac:dyDescent="0.25">
      <c r="C3896" s="79"/>
      <c r="D3896" s="80"/>
      <c r="E3896" s="80"/>
      <c r="F3896" s="80"/>
      <c r="G3896" s="81"/>
      <c r="H3896" s="80"/>
      <c r="I3896" s="80"/>
      <c r="J3896" s="80"/>
      <c r="K3896" s="81"/>
      <c r="L3896" s="80"/>
      <c r="M3896" s="80"/>
      <c r="N3896" s="80"/>
      <c r="O3896" s="80"/>
      <c r="P3896" s="80"/>
      <c r="Q3896" s="79"/>
      <c r="R3896" s="79"/>
      <c r="S3896" s="80"/>
      <c r="T3896" s="80"/>
    </row>
    <row r="3897" spans="3:20" ht="22.5" customHeight="1" x14ac:dyDescent="0.25">
      <c r="C3897" s="79"/>
      <c r="D3897" s="80"/>
      <c r="E3897" s="80"/>
      <c r="F3897" s="80"/>
      <c r="G3897" s="81"/>
      <c r="H3897" s="80"/>
      <c r="I3897" s="80"/>
      <c r="J3897" s="80"/>
      <c r="K3897" s="81"/>
      <c r="L3897" s="80"/>
      <c r="M3897" s="80"/>
      <c r="N3897" s="80"/>
      <c r="O3897" s="80"/>
      <c r="P3897" s="80"/>
      <c r="Q3897" s="79"/>
      <c r="R3897" s="79"/>
      <c r="S3897" s="80"/>
      <c r="T3897" s="80"/>
    </row>
    <row r="3898" spans="3:20" ht="22.5" customHeight="1" x14ac:dyDescent="0.25">
      <c r="C3898" s="79"/>
      <c r="D3898" s="80"/>
      <c r="E3898" s="80"/>
      <c r="F3898" s="80"/>
      <c r="G3898" s="81"/>
      <c r="H3898" s="80"/>
      <c r="I3898" s="80"/>
      <c r="J3898" s="80"/>
      <c r="K3898" s="81"/>
      <c r="L3898" s="80"/>
      <c r="M3898" s="80"/>
      <c r="N3898" s="80"/>
      <c r="O3898" s="80"/>
      <c r="P3898" s="80"/>
      <c r="Q3898" s="79"/>
      <c r="R3898" s="79"/>
      <c r="S3898" s="80"/>
      <c r="T3898" s="80"/>
    </row>
    <row r="3899" spans="3:20" ht="22.5" customHeight="1" x14ac:dyDescent="0.25">
      <c r="C3899" s="79"/>
      <c r="D3899" s="80"/>
      <c r="E3899" s="80"/>
      <c r="F3899" s="80"/>
      <c r="G3899" s="81"/>
      <c r="H3899" s="80"/>
      <c r="I3899" s="80"/>
      <c r="J3899" s="80"/>
      <c r="K3899" s="81"/>
      <c r="L3899" s="80"/>
      <c r="M3899" s="80"/>
      <c r="N3899" s="80"/>
      <c r="O3899" s="80"/>
      <c r="P3899" s="80"/>
      <c r="Q3899" s="79"/>
      <c r="R3899" s="79"/>
      <c r="S3899" s="80"/>
      <c r="T3899" s="80"/>
    </row>
    <row r="3900" spans="3:20" ht="22.5" customHeight="1" x14ac:dyDescent="0.25">
      <c r="C3900" s="79"/>
      <c r="D3900" s="80"/>
      <c r="E3900" s="80"/>
      <c r="F3900" s="80"/>
      <c r="G3900" s="81"/>
      <c r="H3900" s="80"/>
      <c r="I3900" s="80"/>
      <c r="J3900" s="80"/>
      <c r="K3900" s="81"/>
      <c r="L3900" s="80"/>
      <c r="M3900" s="80"/>
      <c r="N3900" s="80"/>
      <c r="O3900" s="80"/>
      <c r="P3900" s="80"/>
      <c r="Q3900" s="79"/>
      <c r="R3900" s="79"/>
      <c r="S3900" s="80"/>
      <c r="T3900" s="80"/>
    </row>
    <row r="3901" spans="3:20" ht="22.5" customHeight="1" x14ac:dyDescent="0.25">
      <c r="C3901" s="79"/>
      <c r="D3901" s="80"/>
      <c r="E3901" s="80"/>
      <c r="F3901" s="80"/>
      <c r="G3901" s="81"/>
      <c r="H3901" s="80"/>
      <c r="I3901" s="80"/>
      <c r="J3901" s="80"/>
      <c r="K3901" s="81"/>
      <c r="L3901" s="80"/>
      <c r="M3901" s="80"/>
      <c r="N3901" s="80"/>
      <c r="O3901" s="80"/>
      <c r="P3901" s="80"/>
      <c r="Q3901" s="79"/>
      <c r="R3901" s="79"/>
      <c r="S3901" s="80"/>
      <c r="T3901" s="80"/>
    </row>
    <row r="3902" spans="3:20" ht="22.5" customHeight="1" x14ac:dyDescent="0.25">
      <c r="C3902" s="79"/>
      <c r="D3902" s="80"/>
      <c r="E3902" s="80"/>
      <c r="F3902" s="80"/>
      <c r="G3902" s="81"/>
      <c r="H3902" s="80"/>
      <c r="I3902" s="80"/>
      <c r="J3902" s="80"/>
      <c r="K3902" s="81"/>
      <c r="L3902" s="80"/>
      <c r="M3902" s="80"/>
      <c r="N3902" s="80"/>
      <c r="O3902" s="80"/>
      <c r="P3902" s="80"/>
      <c r="Q3902" s="79"/>
      <c r="R3902" s="79"/>
      <c r="S3902" s="80"/>
      <c r="T3902" s="80"/>
    </row>
    <row r="3903" spans="3:20" ht="22.5" customHeight="1" x14ac:dyDescent="0.25">
      <c r="C3903" s="79"/>
      <c r="D3903" s="80"/>
      <c r="E3903" s="80"/>
      <c r="F3903" s="80"/>
      <c r="G3903" s="81"/>
      <c r="H3903" s="80"/>
      <c r="I3903" s="80"/>
      <c r="J3903" s="80"/>
      <c r="K3903" s="81"/>
      <c r="L3903" s="80"/>
      <c r="M3903" s="80"/>
      <c r="N3903" s="80"/>
      <c r="O3903" s="80"/>
      <c r="P3903" s="80"/>
      <c r="Q3903" s="79"/>
      <c r="R3903" s="79"/>
      <c r="S3903" s="80"/>
      <c r="T3903" s="80"/>
    </row>
    <row r="3904" spans="3:20" ht="22.5" customHeight="1" x14ac:dyDescent="0.25">
      <c r="C3904" s="79"/>
      <c r="D3904" s="80"/>
      <c r="E3904" s="80"/>
      <c r="F3904" s="80"/>
      <c r="G3904" s="81"/>
      <c r="H3904" s="80"/>
      <c r="I3904" s="80"/>
      <c r="J3904" s="80"/>
      <c r="K3904" s="81"/>
      <c r="L3904" s="80"/>
      <c r="M3904" s="80"/>
      <c r="N3904" s="80"/>
      <c r="O3904" s="80"/>
      <c r="P3904" s="80"/>
      <c r="Q3904" s="79"/>
      <c r="R3904" s="79"/>
      <c r="S3904" s="80"/>
      <c r="T3904" s="80"/>
    </row>
    <row r="3905" spans="3:20" ht="22.5" customHeight="1" x14ac:dyDescent="0.25">
      <c r="C3905" s="79"/>
      <c r="D3905" s="80"/>
      <c r="E3905" s="80"/>
      <c r="F3905" s="80"/>
      <c r="G3905" s="81"/>
      <c r="H3905" s="80"/>
      <c r="I3905" s="80"/>
      <c r="J3905" s="80"/>
      <c r="K3905" s="81"/>
      <c r="L3905" s="80"/>
      <c r="M3905" s="80"/>
      <c r="N3905" s="80"/>
      <c r="O3905" s="80"/>
      <c r="P3905" s="80"/>
      <c r="Q3905" s="79"/>
      <c r="R3905" s="79"/>
      <c r="S3905" s="80"/>
      <c r="T3905" s="80"/>
    </row>
    <row r="3906" spans="3:20" ht="22.5" customHeight="1" x14ac:dyDescent="0.25">
      <c r="C3906" s="79"/>
      <c r="D3906" s="80"/>
      <c r="E3906" s="80"/>
      <c r="F3906" s="80"/>
      <c r="G3906" s="81"/>
      <c r="H3906" s="80"/>
      <c r="I3906" s="80"/>
      <c r="J3906" s="80"/>
      <c r="K3906" s="81"/>
      <c r="L3906" s="80"/>
      <c r="M3906" s="80"/>
      <c r="N3906" s="80"/>
      <c r="O3906" s="80"/>
      <c r="P3906" s="80"/>
      <c r="Q3906" s="79"/>
      <c r="R3906" s="79"/>
      <c r="S3906" s="80"/>
      <c r="T3906" s="80"/>
    </row>
    <row r="3907" spans="3:20" ht="22.5" customHeight="1" x14ac:dyDescent="0.25">
      <c r="C3907" s="79"/>
      <c r="D3907" s="80"/>
      <c r="E3907" s="80"/>
      <c r="F3907" s="80"/>
      <c r="G3907" s="81"/>
      <c r="H3907" s="80"/>
      <c r="I3907" s="80"/>
      <c r="J3907" s="80"/>
      <c r="K3907" s="81"/>
      <c r="L3907" s="80"/>
      <c r="M3907" s="80"/>
      <c r="N3907" s="80"/>
      <c r="O3907" s="80"/>
      <c r="P3907" s="80"/>
      <c r="Q3907" s="79"/>
      <c r="R3907" s="79"/>
      <c r="S3907" s="80"/>
      <c r="T3907" s="80"/>
    </row>
    <row r="3908" spans="3:20" ht="22.5" customHeight="1" x14ac:dyDescent="0.25">
      <c r="C3908" s="79"/>
      <c r="D3908" s="80"/>
      <c r="E3908" s="80"/>
      <c r="F3908" s="80"/>
      <c r="G3908" s="81"/>
      <c r="H3908" s="80"/>
      <c r="I3908" s="80"/>
      <c r="J3908" s="80"/>
      <c r="K3908" s="81"/>
      <c r="L3908" s="80"/>
      <c r="M3908" s="80"/>
      <c r="N3908" s="80"/>
      <c r="O3908" s="80"/>
      <c r="P3908" s="80"/>
      <c r="Q3908" s="79"/>
      <c r="R3908" s="79"/>
      <c r="S3908" s="80"/>
      <c r="T3908" s="80"/>
    </row>
    <row r="3909" spans="3:20" ht="22.5" customHeight="1" x14ac:dyDescent="0.25">
      <c r="C3909" s="79"/>
      <c r="D3909" s="80"/>
      <c r="E3909" s="80"/>
      <c r="F3909" s="80"/>
      <c r="G3909" s="81"/>
      <c r="H3909" s="80"/>
      <c r="I3909" s="80"/>
      <c r="J3909" s="80"/>
      <c r="K3909" s="81"/>
      <c r="L3909" s="80"/>
      <c r="M3909" s="80"/>
      <c r="N3909" s="80"/>
      <c r="O3909" s="80"/>
      <c r="P3909" s="80"/>
      <c r="Q3909" s="79"/>
      <c r="R3909" s="79"/>
      <c r="S3909" s="80"/>
      <c r="T3909" s="80"/>
    </row>
    <row r="3910" spans="3:20" ht="22.5" customHeight="1" x14ac:dyDescent="0.25">
      <c r="C3910" s="79"/>
      <c r="D3910" s="80"/>
      <c r="E3910" s="80"/>
      <c r="F3910" s="80"/>
      <c r="G3910" s="81"/>
      <c r="H3910" s="80"/>
      <c r="I3910" s="80"/>
      <c r="J3910" s="80"/>
      <c r="K3910" s="81"/>
      <c r="L3910" s="80"/>
      <c r="M3910" s="80"/>
      <c r="N3910" s="80"/>
      <c r="O3910" s="80"/>
      <c r="P3910" s="80"/>
      <c r="Q3910" s="79"/>
      <c r="R3910" s="79"/>
      <c r="S3910" s="80"/>
      <c r="T3910" s="80"/>
    </row>
    <row r="3911" spans="3:20" ht="22.5" customHeight="1" x14ac:dyDescent="0.25">
      <c r="C3911" s="79"/>
      <c r="D3911" s="80"/>
      <c r="E3911" s="80"/>
      <c r="F3911" s="80"/>
      <c r="G3911" s="81"/>
      <c r="H3911" s="80"/>
      <c r="I3911" s="80"/>
      <c r="J3911" s="80"/>
      <c r="K3911" s="81"/>
      <c r="L3911" s="80"/>
      <c r="M3911" s="80"/>
      <c r="N3911" s="80"/>
      <c r="O3911" s="80"/>
      <c r="P3911" s="80"/>
      <c r="Q3911" s="79"/>
      <c r="R3911" s="79"/>
      <c r="S3911" s="80"/>
      <c r="T3911" s="80"/>
    </row>
    <row r="3912" spans="3:20" ht="22.5" customHeight="1" x14ac:dyDescent="0.25">
      <c r="C3912" s="79"/>
      <c r="D3912" s="80"/>
      <c r="E3912" s="80"/>
      <c r="F3912" s="80"/>
      <c r="G3912" s="81"/>
      <c r="H3912" s="80"/>
      <c r="I3912" s="80"/>
      <c r="J3912" s="80"/>
      <c r="K3912" s="81"/>
      <c r="L3912" s="80"/>
      <c r="M3912" s="80"/>
      <c r="N3912" s="80"/>
      <c r="O3912" s="80"/>
      <c r="P3912" s="80"/>
      <c r="Q3912" s="79"/>
      <c r="R3912" s="79"/>
      <c r="S3912" s="80"/>
      <c r="T3912" s="80"/>
    </row>
    <row r="3913" spans="3:20" ht="22.5" customHeight="1" x14ac:dyDescent="0.25">
      <c r="C3913" s="79"/>
      <c r="D3913" s="80"/>
      <c r="E3913" s="80"/>
      <c r="F3913" s="80"/>
      <c r="G3913" s="81"/>
      <c r="H3913" s="80"/>
      <c r="I3913" s="80"/>
      <c r="J3913" s="80"/>
      <c r="K3913" s="81"/>
      <c r="L3913" s="80"/>
      <c r="M3913" s="80"/>
      <c r="N3913" s="80"/>
      <c r="O3913" s="80"/>
      <c r="P3913" s="80"/>
      <c r="Q3913" s="79"/>
      <c r="R3913" s="79"/>
      <c r="S3913" s="80"/>
      <c r="T3913" s="80"/>
    </row>
    <row r="3914" spans="3:20" ht="22.5" customHeight="1" x14ac:dyDescent="0.25">
      <c r="C3914" s="79"/>
      <c r="D3914" s="80"/>
      <c r="E3914" s="80"/>
      <c r="F3914" s="80"/>
      <c r="G3914" s="81"/>
      <c r="H3914" s="80"/>
      <c r="I3914" s="80"/>
      <c r="J3914" s="80"/>
      <c r="K3914" s="81"/>
      <c r="L3914" s="80"/>
      <c r="M3914" s="80"/>
      <c r="N3914" s="80"/>
      <c r="O3914" s="80"/>
      <c r="P3914" s="80"/>
      <c r="Q3914" s="79"/>
      <c r="R3914" s="79"/>
      <c r="S3914" s="80"/>
      <c r="T3914" s="80"/>
    </row>
    <row r="3915" spans="3:20" ht="22.5" customHeight="1" x14ac:dyDescent="0.25">
      <c r="C3915" s="79"/>
      <c r="D3915" s="80"/>
      <c r="E3915" s="80"/>
      <c r="F3915" s="80"/>
      <c r="G3915" s="81"/>
      <c r="H3915" s="80"/>
      <c r="I3915" s="80"/>
      <c r="J3915" s="80"/>
      <c r="K3915" s="81"/>
      <c r="L3915" s="80"/>
      <c r="M3915" s="80"/>
      <c r="N3915" s="80"/>
      <c r="O3915" s="80"/>
      <c r="P3915" s="80"/>
      <c r="Q3915" s="79"/>
      <c r="R3915" s="79"/>
      <c r="S3915" s="80"/>
      <c r="T3915" s="80"/>
    </row>
    <row r="3916" spans="3:20" ht="22.5" customHeight="1" x14ac:dyDescent="0.25">
      <c r="C3916" s="79"/>
      <c r="D3916" s="80"/>
      <c r="E3916" s="80"/>
      <c r="F3916" s="80"/>
      <c r="G3916" s="81"/>
      <c r="H3916" s="80"/>
      <c r="I3916" s="80"/>
      <c r="J3916" s="80"/>
      <c r="K3916" s="81"/>
      <c r="L3916" s="80"/>
      <c r="M3916" s="80"/>
      <c r="N3916" s="80"/>
      <c r="O3916" s="80"/>
      <c r="P3916" s="80"/>
      <c r="Q3916" s="79"/>
      <c r="R3916" s="79"/>
      <c r="S3916" s="80"/>
      <c r="T3916" s="80"/>
    </row>
    <row r="3917" spans="3:20" ht="22.5" customHeight="1" x14ac:dyDescent="0.25">
      <c r="C3917" s="79"/>
      <c r="D3917" s="80"/>
      <c r="E3917" s="80"/>
      <c r="F3917" s="80"/>
      <c r="G3917" s="81"/>
      <c r="H3917" s="80"/>
      <c r="I3917" s="80"/>
      <c r="J3917" s="80"/>
      <c r="K3917" s="81"/>
      <c r="L3917" s="80"/>
      <c r="M3917" s="80"/>
      <c r="N3917" s="80"/>
      <c r="O3917" s="80"/>
      <c r="P3917" s="80"/>
      <c r="Q3917" s="79"/>
      <c r="R3917" s="79"/>
      <c r="S3917" s="80"/>
      <c r="T3917" s="80"/>
    </row>
    <row r="3918" spans="3:20" ht="22.5" customHeight="1" x14ac:dyDescent="0.25">
      <c r="C3918" s="79"/>
      <c r="D3918" s="80"/>
      <c r="E3918" s="80"/>
      <c r="F3918" s="80"/>
      <c r="G3918" s="81"/>
      <c r="H3918" s="80"/>
      <c r="I3918" s="80"/>
      <c r="J3918" s="80"/>
      <c r="K3918" s="81"/>
      <c r="L3918" s="80"/>
      <c r="M3918" s="80"/>
      <c r="N3918" s="80"/>
      <c r="O3918" s="80"/>
      <c r="P3918" s="80"/>
      <c r="Q3918" s="79"/>
      <c r="R3918" s="79"/>
      <c r="S3918" s="80"/>
      <c r="T3918" s="80"/>
    </row>
    <row r="3919" spans="3:20" ht="22.5" customHeight="1" x14ac:dyDescent="0.25">
      <c r="C3919" s="79"/>
      <c r="D3919" s="80"/>
      <c r="E3919" s="80"/>
      <c r="F3919" s="80"/>
      <c r="G3919" s="81"/>
      <c r="H3919" s="80"/>
      <c r="I3919" s="80"/>
      <c r="J3919" s="80"/>
      <c r="K3919" s="81"/>
      <c r="L3919" s="80"/>
      <c r="M3919" s="80"/>
      <c r="N3919" s="80"/>
      <c r="O3919" s="80"/>
      <c r="P3919" s="80"/>
      <c r="Q3919" s="79"/>
      <c r="R3919" s="79"/>
      <c r="S3919" s="80"/>
      <c r="T3919" s="80"/>
    </row>
    <row r="3920" spans="3:20" ht="22.5" customHeight="1" x14ac:dyDescent="0.25">
      <c r="C3920" s="79"/>
      <c r="D3920" s="80"/>
      <c r="E3920" s="80"/>
      <c r="F3920" s="80"/>
      <c r="G3920" s="81"/>
      <c r="H3920" s="80"/>
      <c r="I3920" s="80"/>
      <c r="J3920" s="80"/>
      <c r="K3920" s="81"/>
      <c r="L3920" s="80"/>
      <c r="M3920" s="80"/>
      <c r="N3920" s="80"/>
      <c r="O3920" s="80"/>
      <c r="P3920" s="80"/>
      <c r="Q3920" s="79"/>
      <c r="R3920" s="79"/>
      <c r="S3920" s="80"/>
      <c r="T3920" s="80"/>
    </row>
    <row r="3921" spans="3:20" ht="22.5" customHeight="1" x14ac:dyDescent="0.25">
      <c r="C3921" s="79"/>
      <c r="D3921" s="80"/>
      <c r="E3921" s="80"/>
      <c r="F3921" s="80"/>
      <c r="G3921" s="81"/>
      <c r="H3921" s="80"/>
      <c r="I3921" s="80"/>
      <c r="J3921" s="80"/>
      <c r="K3921" s="81"/>
      <c r="L3921" s="80"/>
      <c r="M3921" s="80"/>
      <c r="N3921" s="80"/>
      <c r="O3921" s="80"/>
      <c r="P3921" s="80"/>
      <c r="Q3921" s="79"/>
      <c r="R3921" s="79"/>
      <c r="S3921" s="80"/>
      <c r="T3921" s="80"/>
    </row>
    <row r="3922" spans="3:20" ht="22.5" customHeight="1" x14ac:dyDescent="0.25">
      <c r="C3922" s="79"/>
      <c r="D3922" s="80"/>
      <c r="E3922" s="80"/>
      <c r="F3922" s="80"/>
      <c r="G3922" s="81"/>
      <c r="H3922" s="80"/>
      <c r="I3922" s="80"/>
      <c r="J3922" s="80"/>
      <c r="K3922" s="81"/>
      <c r="L3922" s="80"/>
      <c r="M3922" s="80"/>
      <c r="N3922" s="80"/>
      <c r="O3922" s="80"/>
      <c r="P3922" s="80"/>
      <c r="Q3922" s="79"/>
      <c r="R3922" s="79"/>
      <c r="S3922" s="80"/>
      <c r="T3922" s="80"/>
    </row>
    <row r="3923" spans="3:20" ht="22.5" customHeight="1" x14ac:dyDescent="0.25">
      <c r="C3923" s="79"/>
      <c r="D3923" s="80"/>
      <c r="E3923" s="80"/>
      <c r="F3923" s="80"/>
      <c r="G3923" s="81"/>
      <c r="H3923" s="80"/>
      <c r="I3923" s="80"/>
      <c r="J3923" s="80"/>
      <c r="K3923" s="81"/>
      <c r="L3923" s="80"/>
      <c r="M3923" s="80"/>
      <c r="N3923" s="80"/>
      <c r="O3923" s="80"/>
      <c r="P3923" s="80"/>
      <c r="Q3923" s="79"/>
      <c r="R3923" s="79"/>
      <c r="S3923" s="80"/>
      <c r="T3923" s="80"/>
    </row>
    <row r="3924" spans="3:20" ht="22.5" customHeight="1" x14ac:dyDescent="0.25">
      <c r="C3924" s="79"/>
      <c r="D3924" s="80"/>
      <c r="E3924" s="80"/>
      <c r="F3924" s="80"/>
      <c r="G3924" s="81"/>
      <c r="H3924" s="80"/>
      <c r="I3924" s="80"/>
      <c r="J3924" s="80"/>
      <c r="K3924" s="81"/>
      <c r="L3924" s="80"/>
      <c r="M3924" s="80"/>
      <c r="N3924" s="80"/>
      <c r="O3924" s="80"/>
      <c r="P3924" s="80"/>
      <c r="Q3924" s="79"/>
      <c r="R3924" s="79"/>
      <c r="S3924" s="80"/>
      <c r="T3924" s="80"/>
    </row>
    <row r="3925" spans="3:20" ht="22.5" customHeight="1" x14ac:dyDescent="0.25">
      <c r="C3925" s="79"/>
      <c r="D3925" s="80"/>
      <c r="E3925" s="80"/>
      <c r="F3925" s="80"/>
      <c r="G3925" s="81"/>
      <c r="H3925" s="80"/>
      <c r="I3925" s="80"/>
      <c r="J3925" s="80"/>
      <c r="K3925" s="81"/>
      <c r="L3925" s="80"/>
      <c r="M3925" s="80"/>
      <c r="N3925" s="80"/>
      <c r="O3925" s="80"/>
      <c r="P3925" s="80"/>
      <c r="Q3925" s="79"/>
      <c r="R3925" s="79"/>
      <c r="S3925" s="80"/>
      <c r="T3925" s="80"/>
    </row>
    <row r="3926" spans="3:20" ht="22.5" customHeight="1" x14ac:dyDescent="0.25">
      <c r="C3926" s="79"/>
      <c r="D3926" s="80"/>
      <c r="E3926" s="80"/>
      <c r="F3926" s="80"/>
      <c r="G3926" s="81"/>
      <c r="H3926" s="80"/>
      <c r="I3926" s="80"/>
      <c r="J3926" s="80"/>
      <c r="K3926" s="81"/>
      <c r="L3926" s="80"/>
      <c r="M3926" s="80"/>
      <c r="N3926" s="80"/>
      <c r="O3926" s="80"/>
      <c r="P3926" s="80"/>
      <c r="Q3926" s="79"/>
      <c r="R3926" s="79"/>
      <c r="S3926" s="80"/>
      <c r="T3926" s="80"/>
    </row>
    <row r="3927" spans="3:20" ht="22.5" customHeight="1" x14ac:dyDescent="0.25">
      <c r="C3927" s="79"/>
      <c r="D3927" s="80"/>
      <c r="E3927" s="80"/>
      <c r="F3927" s="80"/>
      <c r="G3927" s="81"/>
      <c r="H3927" s="80"/>
      <c r="I3927" s="80"/>
      <c r="J3927" s="80"/>
      <c r="K3927" s="81"/>
      <c r="L3927" s="80"/>
      <c r="M3927" s="80"/>
      <c r="N3927" s="80"/>
      <c r="O3927" s="80"/>
      <c r="P3927" s="80"/>
      <c r="Q3927" s="79"/>
      <c r="R3927" s="79"/>
      <c r="S3927" s="80"/>
      <c r="T3927" s="80"/>
    </row>
    <row r="3928" spans="3:20" ht="22.5" customHeight="1" x14ac:dyDescent="0.25">
      <c r="C3928" s="79"/>
      <c r="D3928" s="80"/>
      <c r="E3928" s="80"/>
      <c r="F3928" s="80"/>
      <c r="G3928" s="81"/>
      <c r="H3928" s="80"/>
      <c r="I3928" s="80"/>
      <c r="J3928" s="80"/>
      <c r="K3928" s="81"/>
      <c r="L3928" s="80"/>
      <c r="M3928" s="80"/>
      <c r="N3928" s="80"/>
      <c r="O3928" s="80"/>
      <c r="P3928" s="80"/>
      <c r="Q3928" s="79"/>
      <c r="R3928" s="79"/>
      <c r="S3928" s="80"/>
      <c r="T3928" s="80"/>
    </row>
    <row r="3929" spans="3:20" ht="22.5" customHeight="1" x14ac:dyDescent="0.25">
      <c r="C3929" s="79"/>
      <c r="D3929" s="80"/>
      <c r="E3929" s="80"/>
      <c r="F3929" s="80"/>
      <c r="G3929" s="81"/>
      <c r="H3929" s="80"/>
      <c r="I3929" s="80"/>
      <c r="J3929" s="80"/>
      <c r="K3929" s="81"/>
      <c r="L3929" s="80"/>
      <c r="M3929" s="80"/>
      <c r="N3929" s="80"/>
      <c r="O3929" s="80"/>
      <c r="P3929" s="80"/>
      <c r="Q3929" s="79"/>
      <c r="R3929" s="79"/>
      <c r="S3929" s="80"/>
      <c r="T3929" s="80"/>
    </row>
    <row r="3930" spans="3:20" ht="22.5" customHeight="1" x14ac:dyDescent="0.25">
      <c r="C3930" s="79"/>
      <c r="D3930" s="80"/>
      <c r="E3930" s="80"/>
      <c r="F3930" s="80"/>
      <c r="G3930" s="81"/>
      <c r="H3930" s="80"/>
      <c r="I3930" s="80"/>
      <c r="J3930" s="80"/>
      <c r="K3930" s="81"/>
      <c r="L3930" s="80"/>
      <c r="M3930" s="80"/>
      <c r="N3930" s="80"/>
      <c r="O3930" s="80"/>
      <c r="P3930" s="80"/>
      <c r="Q3930" s="79"/>
      <c r="R3930" s="79"/>
      <c r="S3930" s="80"/>
      <c r="T3930" s="80"/>
    </row>
    <row r="3931" spans="3:20" ht="22.5" customHeight="1" x14ac:dyDescent="0.25">
      <c r="C3931" s="79"/>
      <c r="D3931" s="80"/>
      <c r="E3931" s="80"/>
      <c r="F3931" s="80"/>
      <c r="G3931" s="81"/>
      <c r="H3931" s="80"/>
      <c r="I3931" s="80"/>
      <c r="J3931" s="80"/>
      <c r="K3931" s="81"/>
      <c r="L3931" s="80"/>
      <c r="M3931" s="80"/>
      <c r="N3931" s="80"/>
      <c r="O3931" s="80"/>
      <c r="P3931" s="80"/>
      <c r="Q3931" s="79"/>
      <c r="R3931" s="79"/>
      <c r="S3931" s="80"/>
      <c r="T3931" s="80"/>
    </row>
    <row r="3932" spans="3:20" ht="22.5" customHeight="1" x14ac:dyDescent="0.25">
      <c r="C3932" s="79"/>
      <c r="D3932" s="80"/>
      <c r="E3932" s="80"/>
      <c r="F3932" s="80"/>
      <c r="G3932" s="81"/>
      <c r="H3932" s="80"/>
      <c r="I3932" s="80"/>
      <c r="J3932" s="80"/>
      <c r="K3932" s="81"/>
      <c r="L3932" s="80"/>
      <c r="M3932" s="80"/>
      <c r="N3932" s="80"/>
      <c r="O3932" s="80"/>
      <c r="P3932" s="80"/>
      <c r="Q3932" s="79"/>
      <c r="R3932" s="79"/>
      <c r="S3932" s="80"/>
      <c r="T3932" s="80"/>
    </row>
    <row r="3933" spans="3:20" ht="22.5" customHeight="1" x14ac:dyDescent="0.25">
      <c r="C3933" s="79"/>
      <c r="D3933" s="80"/>
      <c r="E3933" s="80"/>
      <c r="F3933" s="80"/>
      <c r="G3933" s="81"/>
      <c r="H3933" s="80"/>
      <c r="I3933" s="80"/>
      <c r="J3933" s="80"/>
      <c r="K3933" s="81"/>
      <c r="L3933" s="80"/>
      <c r="M3933" s="80"/>
      <c r="N3933" s="80"/>
      <c r="O3933" s="80"/>
      <c r="P3933" s="80"/>
      <c r="Q3933" s="79"/>
      <c r="R3933" s="79"/>
      <c r="S3933" s="80"/>
      <c r="T3933" s="80"/>
    </row>
    <row r="3934" spans="3:20" ht="22.5" customHeight="1" x14ac:dyDescent="0.25">
      <c r="C3934" s="79"/>
      <c r="D3934" s="80"/>
      <c r="E3934" s="80"/>
      <c r="F3934" s="80"/>
      <c r="G3934" s="81"/>
      <c r="H3934" s="80"/>
      <c r="I3934" s="80"/>
      <c r="J3934" s="80"/>
      <c r="K3934" s="81"/>
      <c r="L3934" s="80"/>
      <c r="M3934" s="80"/>
      <c r="N3934" s="80"/>
      <c r="O3934" s="80"/>
      <c r="P3934" s="80"/>
      <c r="Q3934" s="79"/>
      <c r="R3934" s="79"/>
      <c r="S3934" s="80"/>
      <c r="T3934" s="80"/>
    </row>
    <row r="3935" spans="3:20" ht="22.5" customHeight="1" x14ac:dyDescent="0.25">
      <c r="C3935" s="79"/>
      <c r="D3935" s="80"/>
      <c r="E3935" s="80"/>
      <c r="F3935" s="80"/>
      <c r="G3935" s="81"/>
      <c r="H3935" s="80"/>
      <c r="I3935" s="80"/>
      <c r="J3935" s="80"/>
      <c r="K3935" s="81"/>
      <c r="L3935" s="80"/>
      <c r="M3935" s="80"/>
      <c r="N3935" s="80"/>
      <c r="O3935" s="80"/>
      <c r="P3935" s="80"/>
      <c r="Q3935" s="79"/>
      <c r="R3935" s="79"/>
      <c r="S3935" s="80"/>
      <c r="T3935" s="80"/>
    </row>
    <row r="3936" spans="3:20" ht="22.5" customHeight="1" x14ac:dyDescent="0.25">
      <c r="C3936" s="79"/>
      <c r="D3936" s="80"/>
      <c r="E3936" s="80"/>
      <c r="F3936" s="80"/>
      <c r="G3936" s="81"/>
      <c r="H3936" s="80"/>
      <c r="I3936" s="80"/>
      <c r="J3936" s="80"/>
      <c r="K3936" s="81"/>
      <c r="L3936" s="80"/>
      <c r="M3936" s="80"/>
      <c r="N3936" s="80"/>
      <c r="O3936" s="80"/>
      <c r="P3936" s="80"/>
      <c r="Q3936" s="79"/>
      <c r="R3936" s="79"/>
      <c r="S3936" s="80"/>
      <c r="T3936" s="80"/>
    </row>
    <row r="3937" spans="3:20" ht="22.5" customHeight="1" x14ac:dyDescent="0.25">
      <c r="C3937" s="79"/>
      <c r="D3937" s="80"/>
      <c r="E3937" s="80"/>
      <c r="F3937" s="80"/>
      <c r="G3937" s="81"/>
      <c r="H3937" s="80"/>
      <c r="I3937" s="80"/>
      <c r="J3937" s="80"/>
      <c r="K3937" s="81"/>
      <c r="L3937" s="80"/>
      <c r="M3937" s="80"/>
      <c r="N3937" s="80"/>
      <c r="O3937" s="80"/>
      <c r="P3937" s="80"/>
      <c r="Q3937" s="79"/>
      <c r="R3937" s="79"/>
      <c r="S3937" s="80"/>
      <c r="T3937" s="80"/>
    </row>
    <row r="3938" spans="3:20" ht="22.5" customHeight="1" x14ac:dyDescent="0.25">
      <c r="C3938" s="79"/>
      <c r="D3938" s="80"/>
      <c r="E3938" s="80"/>
      <c r="F3938" s="80"/>
      <c r="G3938" s="81"/>
      <c r="H3938" s="80"/>
      <c r="I3938" s="80"/>
      <c r="J3938" s="80"/>
      <c r="K3938" s="81"/>
      <c r="L3938" s="80"/>
      <c r="M3938" s="80"/>
      <c r="N3938" s="80"/>
      <c r="O3938" s="80"/>
      <c r="P3938" s="80"/>
      <c r="Q3938" s="79"/>
      <c r="R3938" s="79"/>
      <c r="S3938" s="80"/>
      <c r="T3938" s="80"/>
    </row>
    <row r="3939" spans="3:20" ht="22.5" customHeight="1" x14ac:dyDescent="0.25">
      <c r="C3939" s="79"/>
      <c r="D3939" s="80"/>
      <c r="E3939" s="80"/>
      <c r="F3939" s="80"/>
      <c r="G3939" s="81"/>
      <c r="H3939" s="80"/>
      <c r="I3939" s="80"/>
      <c r="J3939" s="80"/>
      <c r="K3939" s="81"/>
      <c r="L3939" s="80"/>
      <c r="M3939" s="80"/>
      <c r="N3939" s="80"/>
      <c r="O3939" s="80"/>
      <c r="P3939" s="80"/>
      <c r="Q3939" s="79"/>
      <c r="R3939" s="79"/>
      <c r="S3939" s="80"/>
      <c r="T3939" s="80"/>
    </row>
    <row r="3940" spans="3:20" ht="22.5" customHeight="1" x14ac:dyDescent="0.25">
      <c r="C3940" s="79"/>
      <c r="D3940" s="80"/>
      <c r="E3940" s="80"/>
      <c r="F3940" s="80"/>
      <c r="G3940" s="81"/>
      <c r="H3940" s="80"/>
      <c r="I3940" s="80"/>
      <c r="J3940" s="80"/>
      <c r="K3940" s="81"/>
      <c r="L3940" s="80"/>
      <c r="M3940" s="80"/>
      <c r="N3940" s="80"/>
      <c r="O3940" s="80"/>
      <c r="P3940" s="80"/>
      <c r="Q3940" s="79"/>
      <c r="R3940" s="79"/>
      <c r="S3940" s="80"/>
      <c r="T3940" s="80"/>
    </row>
    <row r="3941" spans="3:20" ht="22.5" customHeight="1" x14ac:dyDescent="0.25">
      <c r="C3941" s="79"/>
      <c r="D3941" s="80"/>
      <c r="E3941" s="80"/>
      <c r="F3941" s="80"/>
      <c r="G3941" s="81"/>
      <c r="H3941" s="80"/>
      <c r="I3941" s="80"/>
      <c r="J3941" s="80"/>
      <c r="K3941" s="81"/>
      <c r="L3941" s="80"/>
      <c r="M3941" s="80"/>
      <c r="N3941" s="80"/>
      <c r="O3941" s="80"/>
      <c r="P3941" s="80"/>
      <c r="Q3941" s="79"/>
      <c r="R3941" s="79"/>
      <c r="S3941" s="80"/>
      <c r="T3941" s="80"/>
    </row>
    <row r="3942" spans="3:20" ht="22.5" customHeight="1" x14ac:dyDescent="0.25">
      <c r="C3942" s="79"/>
      <c r="D3942" s="80"/>
      <c r="E3942" s="80"/>
      <c r="F3942" s="80"/>
      <c r="G3942" s="81"/>
      <c r="H3942" s="80"/>
      <c r="I3942" s="80"/>
      <c r="J3942" s="80"/>
      <c r="K3942" s="81"/>
      <c r="L3942" s="80"/>
      <c r="M3942" s="80"/>
      <c r="N3942" s="80"/>
      <c r="O3942" s="80"/>
      <c r="P3942" s="80"/>
      <c r="Q3942" s="79"/>
      <c r="R3942" s="79"/>
      <c r="S3942" s="80"/>
      <c r="T3942" s="80"/>
    </row>
    <row r="3943" spans="3:20" ht="22.5" customHeight="1" x14ac:dyDescent="0.25">
      <c r="C3943" s="79"/>
      <c r="D3943" s="80"/>
      <c r="E3943" s="80"/>
      <c r="F3943" s="80"/>
      <c r="G3943" s="81"/>
      <c r="H3943" s="80"/>
      <c r="I3943" s="80"/>
      <c r="J3943" s="80"/>
      <c r="K3943" s="81"/>
      <c r="L3943" s="80"/>
      <c r="M3943" s="80"/>
      <c r="N3943" s="80"/>
      <c r="O3943" s="80"/>
      <c r="P3943" s="80"/>
      <c r="Q3943" s="79"/>
      <c r="R3943" s="79"/>
      <c r="S3943" s="80"/>
      <c r="T3943" s="80"/>
    </row>
    <row r="3944" spans="3:20" ht="22.5" customHeight="1" x14ac:dyDescent="0.25">
      <c r="C3944" s="79"/>
      <c r="D3944" s="80"/>
      <c r="E3944" s="80"/>
      <c r="F3944" s="80"/>
      <c r="G3944" s="81"/>
      <c r="H3944" s="80"/>
      <c r="I3944" s="80"/>
      <c r="J3944" s="80"/>
      <c r="K3944" s="81"/>
      <c r="L3944" s="80"/>
      <c r="M3944" s="80"/>
      <c r="N3944" s="80"/>
      <c r="O3944" s="80"/>
      <c r="P3944" s="80"/>
      <c r="Q3944" s="79"/>
      <c r="R3944" s="79"/>
      <c r="S3944" s="80"/>
      <c r="T3944" s="80"/>
    </row>
    <row r="3945" spans="3:20" ht="22.5" customHeight="1" x14ac:dyDescent="0.25">
      <c r="C3945" s="79"/>
      <c r="D3945" s="80"/>
      <c r="E3945" s="80"/>
      <c r="F3945" s="80"/>
      <c r="G3945" s="81"/>
      <c r="H3945" s="80"/>
      <c r="I3945" s="80"/>
      <c r="J3945" s="80"/>
      <c r="K3945" s="81"/>
      <c r="L3945" s="80"/>
      <c r="M3945" s="80"/>
      <c r="N3945" s="80"/>
      <c r="O3945" s="80"/>
      <c r="P3945" s="80"/>
      <c r="Q3945" s="79"/>
      <c r="R3945" s="79"/>
      <c r="S3945" s="80"/>
      <c r="T3945" s="80"/>
    </row>
    <row r="3946" spans="3:20" ht="22.5" customHeight="1" x14ac:dyDescent="0.25">
      <c r="C3946" s="79"/>
      <c r="D3946" s="80"/>
      <c r="E3946" s="80"/>
      <c r="F3946" s="80"/>
      <c r="G3946" s="81"/>
      <c r="H3946" s="80"/>
      <c r="I3946" s="80"/>
      <c r="J3946" s="80"/>
      <c r="K3946" s="81"/>
      <c r="L3946" s="80"/>
      <c r="M3946" s="80"/>
      <c r="N3946" s="80"/>
      <c r="O3946" s="80"/>
      <c r="P3946" s="80"/>
      <c r="Q3946" s="79"/>
      <c r="R3946" s="79"/>
      <c r="S3946" s="80"/>
      <c r="T3946" s="80"/>
    </row>
    <row r="3947" spans="3:20" ht="22.5" customHeight="1" x14ac:dyDescent="0.25">
      <c r="C3947" s="79"/>
      <c r="D3947" s="80"/>
      <c r="E3947" s="80"/>
      <c r="F3947" s="80"/>
      <c r="G3947" s="81"/>
      <c r="H3947" s="80"/>
      <c r="I3947" s="80"/>
      <c r="J3947" s="80"/>
      <c r="K3947" s="81"/>
      <c r="L3947" s="80"/>
      <c r="M3947" s="80"/>
      <c r="N3947" s="80"/>
      <c r="O3947" s="80"/>
      <c r="P3947" s="80"/>
      <c r="Q3947" s="79"/>
      <c r="R3947" s="79"/>
      <c r="S3947" s="80"/>
      <c r="T3947" s="80"/>
    </row>
    <row r="3948" spans="3:20" ht="22.5" customHeight="1" x14ac:dyDescent="0.25">
      <c r="C3948" s="79"/>
      <c r="D3948" s="80"/>
      <c r="E3948" s="80"/>
      <c r="F3948" s="80"/>
      <c r="G3948" s="81"/>
      <c r="H3948" s="80"/>
      <c r="I3948" s="80"/>
      <c r="J3948" s="80"/>
      <c r="K3948" s="81"/>
      <c r="L3948" s="80"/>
      <c r="M3948" s="80"/>
      <c r="N3948" s="80"/>
      <c r="O3948" s="80"/>
      <c r="P3948" s="80"/>
      <c r="Q3948" s="79"/>
      <c r="R3948" s="79"/>
      <c r="S3948" s="80"/>
      <c r="T3948" s="80"/>
    </row>
    <row r="3949" spans="3:20" ht="22.5" customHeight="1" x14ac:dyDescent="0.25">
      <c r="C3949" s="79"/>
      <c r="D3949" s="80"/>
      <c r="E3949" s="80"/>
      <c r="F3949" s="80"/>
      <c r="G3949" s="81"/>
      <c r="H3949" s="80"/>
      <c r="I3949" s="80"/>
      <c r="J3949" s="80"/>
      <c r="K3949" s="81"/>
      <c r="L3949" s="80"/>
      <c r="M3949" s="80"/>
      <c r="N3949" s="80"/>
      <c r="O3949" s="80"/>
      <c r="P3949" s="80"/>
      <c r="Q3949" s="79"/>
      <c r="R3949" s="79"/>
      <c r="S3949" s="80"/>
      <c r="T3949" s="80"/>
    </row>
    <row r="3950" spans="3:20" ht="22.5" customHeight="1" x14ac:dyDescent="0.25">
      <c r="C3950" s="79"/>
      <c r="D3950" s="80"/>
      <c r="E3950" s="80"/>
      <c r="F3950" s="80"/>
      <c r="G3950" s="81"/>
      <c r="H3950" s="80"/>
      <c r="I3950" s="80"/>
      <c r="J3950" s="80"/>
      <c r="K3950" s="81"/>
      <c r="L3950" s="80"/>
      <c r="M3950" s="80"/>
      <c r="N3950" s="80"/>
      <c r="O3950" s="80"/>
      <c r="P3950" s="80"/>
      <c r="Q3950" s="79"/>
      <c r="R3950" s="79"/>
      <c r="S3950" s="80"/>
      <c r="T3950" s="80"/>
    </row>
    <row r="3951" spans="3:20" ht="22.5" customHeight="1" x14ac:dyDescent="0.25">
      <c r="C3951" s="79"/>
      <c r="D3951" s="80"/>
      <c r="E3951" s="80"/>
      <c r="F3951" s="80"/>
      <c r="G3951" s="81"/>
      <c r="H3951" s="80"/>
      <c r="I3951" s="80"/>
      <c r="J3951" s="80"/>
      <c r="K3951" s="81"/>
      <c r="L3951" s="80"/>
      <c r="M3951" s="80"/>
      <c r="N3951" s="80"/>
      <c r="O3951" s="80"/>
      <c r="P3951" s="80"/>
      <c r="Q3951" s="79"/>
      <c r="R3951" s="79"/>
      <c r="S3951" s="80"/>
      <c r="T3951" s="80"/>
    </row>
    <row r="3952" spans="3:20" ht="22.5" customHeight="1" x14ac:dyDescent="0.25">
      <c r="C3952" s="79"/>
      <c r="D3952" s="80"/>
      <c r="E3952" s="80"/>
      <c r="F3952" s="80"/>
      <c r="G3952" s="81"/>
      <c r="H3952" s="80"/>
      <c r="I3952" s="80"/>
      <c r="J3952" s="80"/>
      <c r="K3952" s="81"/>
      <c r="L3952" s="80"/>
      <c r="M3952" s="80"/>
      <c r="N3952" s="80"/>
      <c r="O3952" s="80"/>
      <c r="P3952" s="80"/>
      <c r="Q3952" s="79"/>
      <c r="R3952" s="79"/>
      <c r="S3952" s="80"/>
      <c r="T3952" s="80"/>
    </row>
    <row r="3953" spans="3:20" ht="22.5" customHeight="1" x14ac:dyDescent="0.25">
      <c r="C3953" s="79"/>
      <c r="D3953" s="80"/>
      <c r="E3953" s="80"/>
      <c r="F3953" s="80"/>
      <c r="G3953" s="81"/>
      <c r="H3953" s="80"/>
      <c r="I3953" s="80"/>
      <c r="J3953" s="80"/>
      <c r="K3953" s="81"/>
      <c r="L3953" s="80"/>
      <c r="M3953" s="80"/>
      <c r="N3953" s="80"/>
      <c r="O3953" s="80"/>
      <c r="P3953" s="80"/>
      <c r="Q3953" s="79"/>
      <c r="R3953" s="79"/>
      <c r="S3953" s="80"/>
      <c r="T3953" s="80"/>
    </row>
    <row r="3954" spans="3:20" ht="22.5" customHeight="1" x14ac:dyDescent="0.25">
      <c r="C3954" s="79"/>
      <c r="D3954" s="80"/>
      <c r="E3954" s="80"/>
      <c r="F3954" s="80"/>
      <c r="G3954" s="81"/>
      <c r="H3954" s="80"/>
      <c r="I3954" s="80"/>
      <c r="J3954" s="80"/>
      <c r="K3954" s="81"/>
      <c r="L3954" s="80"/>
      <c r="M3954" s="80"/>
      <c r="N3954" s="80"/>
      <c r="O3954" s="80"/>
      <c r="P3954" s="80"/>
      <c r="Q3954" s="79"/>
      <c r="R3954" s="79"/>
      <c r="S3954" s="80"/>
      <c r="T3954" s="80"/>
    </row>
    <row r="3955" spans="3:20" ht="22.5" customHeight="1" x14ac:dyDescent="0.25">
      <c r="C3955" s="79"/>
      <c r="D3955" s="80"/>
      <c r="E3955" s="80"/>
      <c r="F3955" s="80"/>
      <c r="G3955" s="81"/>
      <c r="H3955" s="80"/>
      <c r="I3955" s="80"/>
      <c r="J3955" s="80"/>
      <c r="K3955" s="81"/>
      <c r="L3955" s="80"/>
      <c r="M3955" s="80"/>
      <c r="N3955" s="80"/>
      <c r="O3955" s="80"/>
      <c r="P3955" s="80"/>
      <c r="Q3955" s="79"/>
      <c r="R3955" s="79"/>
      <c r="S3955" s="80"/>
      <c r="T3955" s="80"/>
    </row>
    <row r="3956" spans="3:20" ht="22.5" customHeight="1" x14ac:dyDescent="0.25">
      <c r="C3956" s="79"/>
      <c r="D3956" s="80"/>
      <c r="E3956" s="80"/>
      <c r="F3956" s="80"/>
      <c r="G3956" s="81"/>
      <c r="H3956" s="80"/>
      <c r="I3956" s="80"/>
      <c r="J3956" s="80"/>
      <c r="K3956" s="81"/>
      <c r="L3956" s="80"/>
      <c r="M3956" s="80"/>
      <c r="N3956" s="80"/>
      <c r="O3956" s="80"/>
      <c r="P3956" s="80"/>
      <c r="Q3956" s="79"/>
      <c r="R3956" s="79"/>
      <c r="S3956" s="80"/>
      <c r="T3956" s="80"/>
    </row>
    <row r="3957" spans="3:20" ht="22.5" customHeight="1" x14ac:dyDescent="0.25">
      <c r="C3957" s="79"/>
      <c r="D3957" s="80"/>
      <c r="E3957" s="80"/>
      <c r="F3957" s="80"/>
      <c r="G3957" s="81"/>
      <c r="H3957" s="80"/>
      <c r="I3957" s="80"/>
      <c r="J3957" s="80"/>
      <c r="K3957" s="81"/>
      <c r="L3957" s="80"/>
      <c r="M3957" s="80"/>
      <c r="N3957" s="80"/>
      <c r="O3957" s="80"/>
      <c r="P3957" s="80"/>
      <c r="Q3957" s="79"/>
      <c r="R3957" s="79"/>
      <c r="S3957" s="80"/>
      <c r="T3957" s="80"/>
    </row>
    <row r="3958" spans="3:20" ht="22.5" customHeight="1" x14ac:dyDescent="0.25">
      <c r="C3958" s="79"/>
      <c r="D3958" s="80"/>
      <c r="E3958" s="80"/>
      <c r="F3958" s="80"/>
      <c r="G3958" s="81"/>
      <c r="H3958" s="80"/>
      <c r="I3958" s="80"/>
      <c r="J3958" s="80"/>
      <c r="K3958" s="81"/>
      <c r="L3958" s="80"/>
      <c r="M3958" s="80"/>
      <c r="N3958" s="80"/>
      <c r="O3958" s="80"/>
      <c r="P3958" s="80"/>
      <c r="Q3958" s="79"/>
      <c r="R3958" s="79"/>
      <c r="S3958" s="80"/>
      <c r="T3958" s="80"/>
    </row>
    <row r="3959" spans="3:20" ht="22.5" customHeight="1" x14ac:dyDescent="0.25">
      <c r="C3959" s="79"/>
      <c r="D3959" s="80"/>
      <c r="E3959" s="80"/>
      <c r="F3959" s="80"/>
      <c r="G3959" s="81"/>
      <c r="H3959" s="80"/>
      <c r="I3959" s="80"/>
      <c r="J3959" s="80"/>
      <c r="K3959" s="81"/>
      <c r="L3959" s="80"/>
      <c r="M3959" s="80"/>
      <c r="N3959" s="80"/>
      <c r="O3959" s="80"/>
      <c r="P3959" s="80"/>
      <c r="Q3959" s="79"/>
      <c r="R3959" s="79"/>
      <c r="S3959" s="80"/>
      <c r="T3959" s="80"/>
    </row>
    <row r="3960" spans="3:20" ht="22.5" customHeight="1" x14ac:dyDescent="0.25">
      <c r="C3960" s="79"/>
      <c r="D3960" s="80"/>
      <c r="E3960" s="80"/>
      <c r="F3960" s="80"/>
      <c r="G3960" s="81"/>
      <c r="H3960" s="80"/>
      <c r="I3960" s="80"/>
      <c r="J3960" s="80"/>
      <c r="K3960" s="81"/>
      <c r="L3960" s="80"/>
      <c r="M3960" s="80"/>
      <c r="N3960" s="80"/>
      <c r="O3960" s="80"/>
      <c r="P3960" s="80"/>
      <c r="Q3960" s="79"/>
      <c r="R3960" s="79"/>
      <c r="S3960" s="80"/>
      <c r="T3960" s="80"/>
    </row>
    <row r="3961" spans="3:20" ht="22.5" customHeight="1" x14ac:dyDescent="0.25">
      <c r="C3961" s="79"/>
      <c r="D3961" s="80"/>
      <c r="E3961" s="80"/>
      <c r="F3961" s="80"/>
      <c r="G3961" s="81"/>
      <c r="H3961" s="80"/>
      <c r="I3961" s="80"/>
      <c r="J3961" s="80"/>
      <c r="K3961" s="81"/>
      <c r="L3961" s="80"/>
      <c r="M3961" s="80"/>
      <c r="N3961" s="80"/>
      <c r="O3961" s="80"/>
      <c r="P3961" s="80"/>
      <c r="Q3961" s="79"/>
      <c r="R3961" s="79"/>
      <c r="S3961" s="80"/>
      <c r="T3961" s="80"/>
    </row>
    <row r="3962" spans="3:20" ht="22.5" customHeight="1" x14ac:dyDescent="0.25">
      <c r="C3962" s="79"/>
      <c r="D3962" s="80"/>
      <c r="E3962" s="80"/>
      <c r="F3962" s="80"/>
      <c r="G3962" s="81"/>
      <c r="H3962" s="80"/>
      <c r="I3962" s="80"/>
      <c r="J3962" s="80"/>
      <c r="K3962" s="81"/>
      <c r="L3962" s="80"/>
      <c r="M3962" s="80"/>
      <c r="N3962" s="80"/>
      <c r="O3962" s="80"/>
      <c r="P3962" s="80"/>
      <c r="Q3962" s="79"/>
      <c r="R3962" s="79"/>
      <c r="S3962" s="80"/>
      <c r="T3962" s="80"/>
    </row>
    <row r="3963" spans="3:20" ht="22.5" customHeight="1" x14ac:dyDescent="0.25">
      <c r="C3963" s="79"/>
      <c r="D3963" s="80"/>
      <c r="E3963" s="80"/>
      <c r="F3963" s="80"/>
      <c r="G3963" s="81"/>
      <c r="H3963" s="80"/>
      <c r="I3963" s="80"/>
      <c r="J3963" s="80"/>
      <c r="K3963" s="81"/>
      <c r="L3963" s="80"/>
      <c r="M3963" s="80"/>
      <c r="N3963" s="80"/>
      <c r="O3963" s="80"/>
      <c r="P3963" s="80"/>
      <c r="Q3963" s="79"/>
      <c r="R3963" s="79"/>
      <c r="S3963" s="80"/>
      <c r="T3963" s="80"/>
    </row>
    <row r="3964" spans="3:20" ht="22.5" customHeight="1" x14ac:dyDescent="0.25">
      <c r="C3964" s="79"/>
      <c r="D3964" s="80"/>
      <c r="E3964" s="80"/>
      <c r="F3964" s="80"/>
      <c r="G3964" s="81"/>
      <c r="H3964" s="80"/>
      <c r="I3964" s="80"/>
      <c r="J3964" s="80"/>
      <c r="K3964" s="81"/>
      <c r="L3964" s="80"/>
      <c r="M3964" s="80"/>
      <c r="N3964" s="80"/>
      <c r="O3964" s="80"/>
      <c r="P3964" s="80"/>
      <c r="Q3964" s="79"/>
      <c r="R3964" s="79"/>
      <c r="S3964" s="80"/>
      <c r="T3964" s="80"/>
    </row>
    <row r="3965" spans="3:20" ht="22.5" customHeight="1" x14ac:dyDescent="0.25">
      <c r="C3965" s="79"/>
      <c r="D3965" s="80"/>
      <c r="E3965" s="80"/>
      <c r="F3965" s="80"/>
      <c r="G3965" s="81"/>
      <c r="H3965" s="80"/>
      <c r="I3965" s="80"/>
      <c r="J3965" s="80"/>
      <c r="K3965" s="81"/>
      <c r="L3965" s="80"/>
      <c r="M3965" s="80"/>
      <c r="N3965" s="80"/>
      <c r="O3965" s="80"/>
      <c r="P3965" s="80"/>
      <c r="Q3965" s="79"/>
      <c r="R3965" s="79"/>
      <c r="S3965" s="80"/>
      <c r="T3965" s="80"/>
    </row>
    <row r="3966" spans="3:20" ht="22.5" customHeight="1" x14ac:dyDescent="0.25">
      <c r="C3966" s="79"/>
      <c r="D3966" s="80"/>
      <c r="E3966" s="80"/>
      <c r="F3966" s="80"/>
      <c r="G3966" s="81"/>
      <c r="H3966" s="80"/>
      <c r="I3966" s="80"/>
      <c r="J3966" s="80"/>
      <c r="K3966" s="81"/>
      <c r="L3966" s="80"/>
      <c r="M3966" s="80"/>
      <c r="N3966" s="80"/>
      <c r="O3966" s="80"/>
      <c r="P3966" s="80"/>
      <c r="Q3966" s="79"/>
      <c r="R3966" s="79"/>
      <c r="S3966" s="80"/>
      <c r="T3966" s="80"/>
    </row>
    <row r="3967" spans="3:20" ht="22.5" customHeight="1" x14ac:dyDescent="0.25">
      <c r="C3967" s="79"/>
      <c r="D3967" s="80"/>
      <c r="E3967" s="80"/>
      <c r="F3967" s="80"/>
      <c r="G3967" s="81"/>
      <c r="H3967" s="80"/>
      <c r="I3967" s="80"/>
      <c r="J3967" s="80"/>
      <c r="K3967" s="81"/>
      <c r="L3967" s="80"/>
      <c r="M3967" s="80"/>
      <c r="N3967" s="80"/>
      <c r="O3967" s="80"/>
      <c r="P3967" s="80"/>
      <c r="Q3967" s="79"/>
      <c r="R3967" s="79"/>
      <c r="S3967" s="80"/>
      <c r="T3967" s="80"/>
    </row>
    <row r="3968" spans="3:20" ht="22.5" customHeight="1" x14ac:dyDescent="0.25">
      <c r="C3968" s="79"/>
      <c r="D3968" s="80"/>
      <c r="E3968" s="80"/>
      <c r="F3968" s="80"/>
      <c r="G3968" s="81"/>
      <c r="H3968" s="80"/>
      <c r="I3968" s="80"/>
      <c r="J3968" s="80"/>
      <c r="K3968" s="81"/>
      <c r="L3968" s="80"/>
      <c r="M3968" s="80"/>
      <c r="N3968" s="80"/>
      <c r="O3968" s="80"/>
      <c r="P3968" s="80"/>
      <c r="Q3968" s="79"/>
      <c r="R3968" s="79"/>
      <c r="S3968" s="80"/>
      <c r="T3968" s="80"/>
    </row>
    <row r="3969" spans="3:20" ht="22.5" customHeight="1" x14ac:dyDescent="0.25">
      <c r="C3969" s="79"/>
      <c r="D3969" s="80"/>
      <c r="E3969" s="80"/>
      <c r="F3969" s="80"/>
      <c r="G3969" s="81"/>
      <c r="H3969" s="80"/>
      <c r="I3969" s="80"/>
      <c r="J3969" s="80"/>
      <c r="K3969" s="81"/>
      <c r="L3969" s="80"/>
      <c r="M3969" s="80"/>
      <c r="N3969" s="80"/>
      <c r="O3969" s="80"/>
      <c r="P3969" s="80"/>
      <c r="Q3969" s="79"/>
      <c r="R3969" s="79"/>
      <c r="S3969" s="80"/>
      <c r="T3969" s="80"/>
    </row>
    <row r="3970" spans="3:20" ht="22.5" customHeight="1" x14ac:dyDescent="0.25">
      <c r="C3970" s="79"/>
      <c r="D3970" s="80"/>
      <c r="E3970" s="80"/>
      <c r="F3970" s="80"/>
      <c r="G3970" s="81"/>
      <c r="H3970" s="80"/>
      <c r="I3970" s="80"/>
      <c r="J3970" s="80"/>
      <c r="K3970" s="81"/>
      <c r="L3970" s="80"/>
      <c r="M3970" s="80"/>
      <c r="N3970" s="80"/>
      <c r="O3970" s="80"/>
      <c r="P3970" s="80"/>
      <c r="Q3970" s="79"/>
      <c r="R3970" s="79"/>
      <c r="S3970" s="80"/>
      <c r="T3970" s="80"/>
    </row>
    <row r="3971" spans="3:20" ht="22.5" customHeight="1" x14ac:dyDescent="0.25">
      <c r="C3971" s="79"/>
      <c r="D3971" s="80"/>
      <c r="E3971" s="80"/>
      <c r="F3971" s="80"/>
      <c r="G3971" s="81"/>
      <c r="H3971" s="80"/>
      <c r="I3971" s="80"/>
      <c r="J3971" s="80"/>
      <c r="K3971" s="81"/>
      <c r="L3971" s="80"/>
      <c r="M3971" s="80"/>
      <c r="N3971" s="80"/>
      <c r="O3971" s="80"/>
      <c r="P3971" s="80"/>
      <c r="Q3971" s="79"/>
      <c r="R3971" s="79"/>
      <c r="S3971" s="80"/>
      <c r="T3971" s="80"/>
    </row>
    <row r="3972" spans="3:20" ht="22.5" customHeight="1" x14ac:dyDescent="0.25">
      <c r="C3972" s="79"/>
      <c r="D3972" s="80"/>
      <c r="E3972" s="80"/>
      <c r="F3972" s="80"/>
      <c r="G3972" s="81"/>
      <c r="H3972" s="80"/>
      <c r="I3972" s="80"/>
      <c r="J3972" s="80"/>
      <c r="K3972" s="81"/>
      <c r="L3972" s="80"/>
      <c r="M3972" s="80"/>
      <c r="N3972" s="80"/>
      <c r="O3972" s="80"/>
      <c r="P3972" s="80"/>
      <c r="Q3972" s="79"/>
      <c r="R3972" s="79"/>
      <c r="S3972" s="80"/>
      <c r="T3972" s="80"/>
    </row>
    <row r="3973" spans="3:20" ht="22.5" customHeight="1" x14ac:dyDescent="0.25">
      <c r="C3973" s="79"/>
      <c r="D3973" s="80"/>
      <c r="E3973" s="80"/>
      <c r="F3973" s="80"/>
      <c r="G3973" s="81"/>
      <c r="H3973" s="80"/>
      <c r="I3973" s="80"/>
      <c r="J3973" s="80"/>
      <c r="K3973" s="81"/>
      <c r="L3973" s="80"/>
      <c r="M3973" s="80"/>
      <c r="N3973" s="80"/>
      <c r="O3973" s="80"/>
      <c r="P3973" s="80"/>
      <c r="Q3973" s="79"/>
      <c r="R3973" s="79"/>
      <c r="S3973" s="80"/>
      <c r="T3973" s="80"/>
    </row>
    <row r="3974" spans="3:20" ht="22.5" customHeight="1" x14ac:dyDescent="0.25">
      <c r="C3974" s="79"/>
      <c r="D3974" s="80"/>
      <c r="E3974" s="80"/>
      <c r="F3974" s="80"/>
      <c r="G3974" s="81"/>
      <c r="H3974" s="80"/>
      <c r="I3974" s="80"/>
      <c r="J3974" s="80"/>
      <c r="K3974" s="81"/>
      <c r="L3974" s="80"/>
      <c r="M3974" s="80"/>
      <c r="N3974" s="80"/>
      <c r="O3974" s="80"/>
      <c r="P3974" s="80"/>
      <c r="Q3974" s="79"/>
      <c r="R3974" s="79"/>
      <c r="S3974" s="80"/>
      <c r="T3974" s="80"/>
    </row>
    <row r="3975" spans="3:20" ht="22.5" customHeight="1" x14ac:dyDescent="0.25">
      <c r="C3975" s="79"/>
      <c r="D3975" s="80"/>
      <c r="E3975" s="80"/>
      <c r="F3975" s="80"/>
      <c r="G3975" s="81"/>
      <c r="H3975" s="80"/>
      <c r="I3975" s="80"/>
      <c r="J3975" s="80"/>
      <c r="K3975" s="81"/>
      <c r="L3975" s="80"/>
      <c r="M3975" s="80"/>
      <c r="N3975" s="80"/>
      <c r="O3975" s="80"/>
      <c r="P3975" s="80"/>
      <c r="Q3975" s="79"/>
      <c r="R3975" s="79"/>
      <c r="S3975" s="80"/>
      <c r="T3975" s="80"/>
    </row>
    <row r="3976" spans="3:20" ht="22.5" customHeight="1" x14ac:dyDescent="0.25">
      <c r="C3976" s="79"/>
      <c r="D3976" s="80"/>
      <c r="E3976" s="80"/>
      <c r="F3976" s="80"/>
      <c r="G3976" s="81"/>
      <c r="H3976" s="80"/>
      <c r="I3976" s="80"/>
      <c r="J3976" s="80"/>
      <c r="K3976" s="81"/>
      <c r="L3976" s="80"/>
      <c r="M3976" s="80"/>
      <c r="N3976" s="80"/>
      <c r="O3976" s="80"/>
      <c r="P3976" s="80"/>
      <c r="Q3976" s="79"/>
      <c r="R3976" s="79"/>
      <c r="S3976" s="80"/>
      <c r="T3976" s="80"/>
    </row>
    <row r="3977" spans="3:20" ht="22.5" customHeight="1" x14ac:dyDescent="0.25">
      <c r="C3977" s="79"/>
      <c r="D3977" s="80"/>
      <c r="E3977" s="80"/>
      <c r="F3977" s="80"/>
      <c r="G3977" s="81"/>
      <c r="H3977" s="80"/>
      <c r="I3977" s="80"/>
      <c r="J3977" s="80"/>
      <c r="K3977" s="81"/>
      <c r="L3977" s="80"/>
      <c r="M3977" s="80"/>
      <c r="N3977" s="80"/>
      <c r="O3977" s="80"/>
      <c r="P3977" s="80"/>
      <c r="Q3977" s="79"/>
      <c r="R3977" s="79"/>
      <c r="S3977" s="80"/>
      <c r="T3977" s="80"/>
    </row>
    <row r="3978" spans="3:20" ht="22.5" customHeight="1" x14ac:dyDescent="0.25">
      <c r="C3978" s="79"/>
      <c r="D3978" s="80"/>
      <c r="E3978" s="80"/>
      <c r="F3978" s="80"/>
      <c r="G3978" s="81"/>
      <c r="H3978" s="80"/>
      <c r="I3978" s="80"/>
      <c r="J3978" s="80"/>
      <c r="K3978" s="81"/>
      <c r="L3978" s="80"/>
      <c r="M3978" s="80"/>
      <c r="N3978" s="80"/>
      <c r="O3978" s="80"/>
      <c r="P3978" s="80"/>
      <c r="Q3978" s="79"/>
      <c r="R3978" s="79"/>
      <c r="S3978" s="80"/>
      <c r="T3978" s="80"/>
    </row>
    <row r="3979" spans="3:20" ht="22.5" customHeight="1" x14ac:dyDescent="0.25">
      <c r="C3979" s="79"/>
      <c r="D3979" s="80"/>
      <c r="E3979" s="80"/>
      <c r="F3979" s="80"/>
      <c r="G3979" s="81"/>
      <c r="H3979" s="80"/>
      <c r="I3979" s="80"/>
      <c r="J3979" s="80"/>
      <c r="K3979" s="81"/>
      <c r="L3979" s="80"/>
      <c r="M3979" s="80"/>
      <c r="N3979" s="80"/>
      <c r="O3979" s="80"/>
      <c r="P3979" s="80"/>
      <c r="Q3979" s="79"/>
      <c r="R3979" s="79"/>
      <c r="S3979" s="80"/>
      <c r="T3979" s="80"/>
    </row>
    <row r="3980" spans="3:20" ht="22.5" customHeight="1" x14ac:dyDescent="0.25">
      <c r="C3980" s="79"/>
      <c r="D3980" s="80"/>
      <c r="E3980" s="80"/>
      <c r="F3980" s="80"/>
      <c r="G3980" s="81"/>
      <c r="H3980" s="80"/>
      <c r="I3980" s="80"/>
      <c r="J3980" s="80"/>
      <c r="K3980" s="81"/>
      <c r="L3980" s="80"/>
      <c r="M3980" s="80"/>
      <c r="N3980" s="80"/>
      <c r="O3980" s="80"/>
      <c r="P3980" s="80"/>
      <c r="Q3980" s="79"/>
      <c r="R3980" s="79"/>
      <c r="S3980" s="80"/>
      <c r="T3980" s="80"/>
    </row>
    <row r="3981" spans="3:20" ht="22.5" customHeight="1" x14ac:dyDescent="0.25">
      <c r="C3981" s="79"/>
      <c r="D3981" s="80"/>
      <c r="E3981" s="80"/>
      <c r="F3981" s="80"/>
      <c r="G3981" s="81"/>
      <c r="H3981" s="80"/>
      <c r="I3981" s="80"/>
      <c r="J3981" s="80"/>
      <c r="K3981" s="81"/>
      <c r="L3981" s="80"/>
      <c r="M3981" s="80"/>
      <c r="N3981" s="80"/>
      <c r="O3981" s="80"/>
      <c r="P3981" s="80"/>
      <c r="Q3981" s="79"/>
      <c r="R3981" s="79"/>
      <c r="S3981" s="80"/>
      <c r="T3981" s="80"/>
    </row>
    <row r="3982" spans="3:20" ht="22.5" customHeight="1" x14ac:dyDescent="0.25">
      <c r="C3982" s="79"/>
      <c r="D3982" s="80"/>
      <c r="E3982" s="80"/>
      <c r="F3982" s="80"/>
      <c r="G3982" s="81"/>
      <c r="H3982" s="80"/>
      <c r="I3982" s="80"/>
      <c r="J3982" s="80"/>
      <c r="K3982" s="81"/>
      <c r="L3982" s="80"/>
      <c r="M3982" s="80"/>
      <c r="N3982" s="80"/>
      <c r="O3982" s="80"/>
      <c r="P3982" s="80"/>
      <c r="Q3982" s="79"/>
      <c r="R3982" s="79"/>
      <c r="S3982" s="80"/>
      <c r="T3982" s="80"/>
    </row>
    <row r="3983" spans="3:20" ht="22.5" customHeight="1" x14ac:dyDescent="0.25">
      <c r="C3983" s="79"/>
      <c r="D3983" s="80"/>
      <c r="E3983" s="80"/>
      <c r="F3983" s="80"/>
      <c r="G3983" s="81"/>
      <c r="H3983" s="80"/>
      <c r="I3983" s="80"/>
      <c r="J3983" s="80"/>
      <c r="K3983" s="81"/>
      <c r="L3983" s="80"/>
      <c r="M3983" s="80"/>
      <c r="N3983" s="80"/>
      <c r="O3983" s="80"/>
      <c r="P3983" s="80"/>
      <c r="Q3983" s="79"/>
      <c r="R3983" s="79"/>
      <c r="S3983" s="80"/>
      <c r="T3983" s="80"/>
    </row>
    <row r="3984" spans="3:20" ht="22.5" customHeight="1" x14ac:dyDescent="0.25">
      <c r="C3984" s="79"/>
      <c r="D3984" s="80"/>
      <c r="E3984" s="80"/>
      <c r="F3984" s="80"/>
      <c r="G3984" s="81"/>
      <c r="H3984" s="80"/>
      <c r="I3984" s="80"/>
      <c r="J3984" s="80"/>
      <c r="K3984" s="81"/>
      <c r="L3984" s="80"/>
      <c r="M3984" s="80"/>
      <c r="N3984" s="80"/>
      <c r="O3984" s="80"/>
      <c r="P3984" s="80"/>
      <c r="Q3984" s="79"/>
      <c r="R3984" s="79"/>
      <c r="S3984" s="80"/>
      <c r="T3984" s="80"/>
    </row>
    <row r="3985" spans="3:20" ht="22.5" customHeight="1" x14ac:dyDescent="0.25">
      <c r="C3985" s="79"/>
      <c r="D3985" s="80"/>
      <c r="E3985" s="80"/>
      <c r="F3985" s="80"/>
      <c r="G3985" s="81"/>
      <c r="H3985" s="80"/>
      <c r="I3985" s="80"/>
      <c r="J3985" s="80"/>
      <c r="K3985" s="81"/>
      <c r="L3985" s="80"/>
      <c r="M3985" s="80"/>
      <c r="N3985" s="80"/>
      <c r="O3985" s="80"/>
      <c r="P3985" s="80"/>
      <c r="Q3985" s="79"/>
      <c r="R3985" s="79"/>
      <c r="S3985" s="80"/>
      <c r="T3985" s="80"/>
    </row>
    <row r="3986" spans="3:20" ht="22.5" customHeight="1" x14ac:dyDescent="0.25">
      <c r="C3986" s="79"/>
      <c r="D3986" s="80"/>
      <c r="E3986" s="80"/>
      <c r="F3986" s="80"/>
      <c r="G3986" s="81"/>
      <c r="H3986" s="80"/>
      <c r="I3986" s="80"/>
      <c r="J3986" s="80"/>
      <c r="K3986" s="81"/>
      <c r="L3986" s="80"/>
      <c r="M3986" s="80"/>
      <c r="N3986" s="80"/>
      <c r="O3986" s="80"/>
      <c r="P3986" s="80"/>
      <c r="Q3986" s="79"/>
      <c r="R3986" s="79"/>
      <c r="S3986" s="80"/>
      <c r="T3986" s="80"/>
    </row>
    <row r="3987" spans="3:20" ht="22.5" customHeight="1" x14ac:dyDescent="0.25">
      <c r="C3987" s="79"/>
      <c r="D3987" s="80"/>
      <c r="E3987" s="80"/>
      <c r="F3987" s="80"/>
      <c r="G3987" s="81"/>
      <c r="H3987" s="80"/>
      <c r="I3987" s="80"/>
      <c r="J3987" s="80"/>
      <c r="K3987" s="81"/>
      <c r="L3987" s="80"/>
      <c r="M3987" s="80"/>
      <c r="N3987" s="80"/>
      <c r="O3987" s="80"/>
      <c r="P3987" s="80"/>
      <c r="Q3987" s="79"/>
      <c r="R3987" s="79"/>
      <c r="S3987" s="80"/>
      <c r="T3987" s="80"/>
    </row>
    <row r="3988" spans="3:20" ht="22.5" customHeight="1" x14ac:dyDescent="0.25">
      <c r="C3988" s="79"/>
      <c r="D3988" s="80"/>
      <c r="E3988" s="80"/>
      <c r="F3988" s="80"/>
      <c r="G3988" s="81"/>
      <c r="H3988" s="80"/>
      <c r="I3988" s="80"/>
      <c r="J3988" s="80"/>
      <c r="K3988" s="81"/>
      <c r="L3988" s="80"/>
      <c r="M3988" s="80"/>
      <c r="N3988" s="80"/>
      <c r="O3988" s="80"/>
      <c r="P3988" s="80"/>
      <c r="Q3988" s="79"/>
      <c r="R3988" s="79"/>
      <c r="S3988" s="80"/>
      <c r="T3988" s="80"/>
    </row>
    <row r="3989" spans="3:20" ht="22.5" customHeight="1" x14ac:dyDescent="0.25">
      <c r="C3989" s="79"/>
      <c r="D3989" s="80"/>
      <c r="E3989" s="80"/>
      <c r="F3989" s="80"/>
      <c r="G3989" s="81"/>
      <c r="H3989" s="80"/>
      <c r="I3989" s="80"/>
      <c r="J3989" s="80"/>
      <c r="K3989" s="81"/>
      <c r="L3989" s="80"/>
      <c r="M3989" s="80"/>
      <c r="N3989" s="80"/>
      <c r="O3989" s="80"/>
      <c r="P3989" s="80"/>
      <c r="Q3989" s="79"/>
      <c r="R3989" s="79"/>
      <c r="S3989" s="80"/>
      <c r="T3989" s="80"/>
    </row>
    <row r="3990" spans="3:20" ht="22.5" customHeight="1" x14ac:dyDescent="0.25">
      <c r="C3990" s="79"/>
      <c r="D3990" s="80"/>
      <c r="E3990" s="80"/>
      <c r="F3990" s="80"/>
      <c r="G3990" s="81"/>
      <c r="H3990" s="80"/>
      <c r="I3990" s="80"/>
      <c r="J3990" s="80"/>
      <c r="K3990" s="81"/>
      <c r="L3990" s="80"/>
      <c r="M3990" s="80"/>
      <c r="N3990" s="80"/>
      <c r="O3990" s="80"/>
      <c r="P3990" s="80"/>
      <c r="Q3990" s="79"/>
      <c r="R3990" s="79"/>
      <c r="S3990" s="80"/>
      <c r="T3990" s="80"/>
    </row>
    <row r="3991" spans="3:20" ht="22.5" customHeight="1" x14ac:dyDescent="0.25">
      <c r="C3991" s="79"/>
      <c r="D3991" s="80"/>
      <c r="E3991" s="80"/>
      <c r="F3991" s="80"/>
      <c r="G3991" s="81"/>
      <c r="H3991" s="80"/>
      <c r="I3991" s="80"/>
      <c r="J3991" s="80"/>
      <c r="K3991" s="81"/>
      <c r="L3991" s="80"/>
      <c r="M3991" s="80"/>
      <c r="N3991" s="80"/>
      <c r="O3991" s="80"/>
      <c r="P3991" s="80"/>
      <c r="Q3991" s="79"/>
      <c r="R3991" s="79"/>
      <c r="S3991" s="80"/>
      <c r="T3991" s="80"/>
    </row>
    <row r="3992" spans="3:20" ht="22.5" customHeight="1" x14ac:dyDescent="0.25">
      <c r="C3992" s="79"/>
      <c r="D3992" s="80"/>
      <c r="E3992" s="80"/>
      <c r="F3992" s="80"/>
      <c r="G3992" s="81"/>
      <c r="H3992" s="80"/>
      <c r="I3992" s="80"/>
      <c r="J3992" s="80"/>
      <c r="K3992" s="81"/>
      <c r="L3992" s="80"/>
      <c r="M3992" s="80"/>
      <c r="N3992" s="80"/>
      <c r="O3992" s="80"/>
      <c r="P3992" s="80"/>
      <c r="Q3992" s="79"/>
      <c r="R3992" s="79"/>
      <c r="S3992" s="80"/>
      <c r="T3992" s="80"/>
    </row>
    <row r="3993" spans="3:20" ht="22.5" customHeight="1" x14ac:dyDescent="0.25">
      <c r="C3993" s="79"/>
      <c r="D3993" s="80"/>
      <c r="E3993" s="80"/>
      <c r="F3993" s="80"/>
      <c r="G3993" s="81"/>
      <c r="H3993" s="80"/>
      <c r="I3993" s="80"/>
      <c r="J3993" s="80"/>
      <c r="K3993" s="81"/>
      <c r="L3993" s="80"/>
      <c r="M3993" s="80"/>
      <c r="N3993" s="80"/>
      <c r="O3993" s="80"/>
      <c r="P3993" s="80"/>
      <c r="Q3993" s="79"/>
      <c r="R3993" s="79"/>
      <c r="S3993" s="80"/>
      <c r="T3993" s="80"/>
    </row>
    <row r="3994" spans="3:20" ht="22.5" customHeight="1" x14ac:dyDescent="0.25">
      <c r="C3994" s="79"/>
      <c r="D3994" s="80"/>
      <c r="E3994" s="80"/>
      <c r="F3994" s="80"/>
      <c r="G3994" s="81"/>
      <c r="H3994" s="80"/>
      <c r="I3994" s="80"/>
      <c r="J3994" s="80"/>
      <c r="K3994" s="81"/>
      <c r="L3994" s="80"/>
      <c r="M3994" s="80"/>
      <c r="N3994" s="80"/>
      <c r="O3994" s="80"/>
      <c r="P3994" s="80"/>
      <c r="Q3994" s="79"/>
      <c r="R3994" s="79"/>
      <c r="S3994" s="80"/>
      <c r="T3994" s="80"/>
    </row>
    <row r="3995" spans="3:20" ht="22.5" customHeight="1" x14ac:dyDescent="0.25">
      <c r="C3995" s="79"/>
      <c r="D3995" s="80"/>
      <c r="E3995" s="80"/>
      <c r="F3995" s="80"/>
      <c r="G3995" s="81"/>
      <c r="H3995" s="80"/>
      <c r="I3995" s="80"/>
      <c r="J3995" s="80"/>
      <c r="K3995" s="81"/>
      <c r="L3995" s="80"/>
      <c r="M3995" s="80"/>
      <c r="N3995" s="80"/>
      <c r="O3995" s="80"/>
      <c r="P3995" s="80"/>
      <c r="Q3995" s="79"/>
      <c r="R3995" s="79"/>
      <c r="S3995" s="80"/>
      <c r="T3995" s="80"/>
    </row>
    <row r="3996" spans="3:20" ht="22.5" customHeight="1" x14ac:dyDescent="0.25">
      <c r="C3996" s="79"/>
      <c r="D3996" s="80"/>
      <c r="E3996" s="80"/>
      <c r="F3996" s="80"/>
      <c r="G3996" s="81"/>
      <c r="H3996" s="80"/>
      <c r="I3996" s="80"/>
      <c r="J3996" s="80"/>
      <c r="K3996" s="81"/>
      <c r="L3996" s="80"/>
      <c r="M3996" s="80"/>
      <c r="N3996" s="80"/>
      <c r="O3996" s="80"/>
      <c r="P3996" s="80"/>
      <c r="Q3996" s="79"/>
      <c r="R3996" s="79"/>
      <c r="S3996" s="80"/>
      <c r="T3996" s="80"/>
    </row>
    <row r="3997" spans="3:20" ht="22.5" customHeight="1" x14ac:dyDescent="0.25">
      <c r="C3997" s="79"/>
      <c r="D3997" s="80"/>
      <c r="E3997" s="80"/>
      <c r="F3997" s="80"/>
      <c r="G3997" s="81"/>
      <c r="H3997" s="80"/>
      <c r="I3997" s="80"/>
      <c r="J3997" s="80"/>
      <c r="K3997" s="81"/>
      <c r="L3997" s="80"/>
      <c r="M3997" s="80"/>
      <c r="N3997" s="80"/>
      <c r="O3997" s="80"/>
      <c r="P3997" s="80"/>
      <c r="Q3997" s="79"/>
      <c r="R3997" s="79"/>
      <c r="S3997" s="80"/>
      <c r="T3997" s="80"/>
    </row>
    <row r="3998" spans="3:20" ht="22.5" customHeight="1" x14ac:dyDescent="0.25">
      <c r="C3998" s="79"/>
      <c r="D3998" s="80"/>
      <c r="E3998" s="80"/>
      <c r="F3998" s="80"/>
      <c r="G3998" s="81"/>
      <c r="H3998" s="80"/>
      <c r="I3998" s="80"/>
      <c r="J3998" s="80"/>
      <c r="K3998" s="81"/>
      <c r="L3998" s="80"/>
      <c r="M3998" s="80"/>
      <c r="N3998" s="80"/>
      <c r="O3998" s="80"/>
      <c r="P3998" s="80"/>
      <c r="Q3998" s="79"/>
      <c r="R3998" s="79"/>
      <c r="S3998" s="80"/>
      <c r="T3998" s="80"/>
    </row>
    <row r="3999" spans="3:20" ht="22.5" customHeight="1" x14ac:dyDescent="0.25">
      <c r="C3999" s="79"/>
      <c r="D3999" s="80"/>
      <c r="E3999" s="80"/>
      <c r="F3999" s="80"/>
      <c r="G3999" s="81"/>
      <c r="H3999" s="80"/>
      <c r="I3999" s="80"/>
      <c r="J3999" s="80"/>
      <c r="K3999" s="81"/>
      <c r="L3999" s="80"/>
      <c r="M3999" s="80"/>
      <c r="N3999" s="80"/>
      <c r="O3999" s="80"/>
      <c r="P3999" s="80"/>
      <c r="Q3999" s="79"/>
      <c r="R3999" s="79"/>
      <c r="S3999" s="80"/>
      <c r="T3999" s="80"/>
    </row>
    <row r="4000" spans="3:20" ht="22.5" customHeight="1" x14ac:dyDescent="0.25">
      <c r="C4000" s="79"/>
      <c r="D4000" s="80"/>
      <c r="E4000" s="80"/>
      <c r="F4000" s="80"/>
      <c r="G4000" s="81"/>
      <c r="H4000" s="80"/>
      <c r="I4000" s="80"/>
      <c r="J4000" s="80"/>
      <c r="K4000" s="81"/>
      <c r="L4000" s="80"/>
      <c r="M4000" s="80"/>
      <c r="N4000" s="80"/>
      <c r="O4000" s="80"/>
      <c r="P4000" s="80"/>
      <c r="Q4000" s="79"/>
      <c r="R4000" s="79"/>
      <c r="S4000" s="80"/>
      <c r="T4000" s="80"/>
    </row>
    <row r="4001" spans="3:20" ht="22.5" customHeight="1" x14ac:dyDescent="0.25">
      <c r="C4001" s="79"/>
      <c r="D4001" s="80"/>
      <c r="E4001" s="80"/>
      <c r="F4001" s="80"/>
      <c r="G4001" s="81"/>
      <c r="H4001" s="80"/>
      <c r="I4001" s="80"/>
      <c r="J4001" s="80"/>
      <c r="K4001" s="81"/>
      <c r="L4001" s="80"/>
      <c r="M4001" s="80"/>
      <c r="N4001" s="80"/>
      <c r="O4001" s="80"/>
      <c r="P4001" s="80"/>
      <c r="Q4001" s="79"/>
      <c r="R4001" s="79"/>
      <c r="S4001" s="80"/>
      <c r="T4001" s="80"/>
    </row>
    <row r="4002" spans="3:20" ht="22.5" customHeight="1" x14ac:dyDescent="0.25">
      <c r="C4002" s="79"/>
      <c r="D4002" s="80"/>
      <c r="E4002" s="80"/>
      <c r="F4002" s="80"/>
      <c r="G4002" s="81"/>
      <c r="H4002" s="80"/>
      <c r="I4002" s="80"/>
      <c r="J4002" s="80"/>
      <c r="K4002" s="81"/>
      <c r="L4002" s="80"/>
      <c r="M4002" s="80"/>
      <c r="N4002" s="80"/>
      <c r="O4002" s="80"/>
      <c r="P4002" s="80"/>
      <c r="Q4002" s="79"/>
      <c r="R4002" s="79"/>
      <c r="S4002" s="80"/>
      <c r="T4002" s="80"/>
    </row>
    <row r="4003" spans="3:20" ht="22.5" customHeight="1" x14ac:dyDescent="0.25">
      <c r="C4003" s="79"/>
      <c r="D4003" s="80"/>
      <c r="E4003" s="80"/>
      <c r="F4003" s="80"/>
      <c r="G4003" s="81"/>
      <c r="H4003" s="80"/>
      <c r="I4003" s="80"/>
      <c r="J4003" s="80"/>
      <c r="K4003" s="81"/>
      <c r="L4003" s="80"/>
      <c r="M4003" s="80"/>
      <c r="N4003" s="80"/>
      <c r="O4003" s="80"/>
      <c r="P4003" s="80"/>
      <c r="Q4003" s="79"/>
      <c r="R4003" s="79"/>
      <c r="S4003" s="80"/>
      <c r="T4003" s="80"/>
    </row>
    <row r="4004" spans="3:20" ht="22.5" customHeight="1" x14ac:dyDescent="0.25">
      <c r="C4004" s="79"/>
      <c r="D4004" s="80"/>
      <c r="E4004" s="80"/>
      <c r="F4004" s="80"/>
      <c r="G4004" s="81"/>
      <c r="H4004" s="80"/>
      <c r="I4004" s="80"/>
      <c r="J4004" s="80"/>
      <c r="K4004" s="81"/>
      <c r="L4004" s="80"/>
      <c r="M4004" s="80"/>
      <c r="N4004" s="80"/>
      <c r="O4004" s="80"/>
      <c r="P4004" s="80"/>
      <c r="Q4004" s="79"/>
      <c r="R4004" s="79"/>
      <c r="S4004" s="80"/>
      <c r="T4004" s="80"/>
    </row>
    <row r="4005" spans="3:20" ht="22.5" customHeight="1" x14ac:dyDescent="0.25">
      <c r="C4005" s="79"/>
      <c r="D4005" s="80"/>
      <c r="E4005" s="80"/>
      <c r="F4005" s="80"/>
      <c r="G4005" s="81"/>
      <c r="H4005" s="80"/>
      <c r="I4005" s="80"/>
      <c r="J4005" s="80"/>
      <c r="K4005" s="81"/>
      <c r="L4005" s="80"/>
      <c r="M4005" s="80"/>
      <c r="N4005" s="80"/>
      <c r="O4005" s="80"/>
      <c r="P4005" s="80"/>
      <c r="Q4005" s="79"/>
      <c r="R4005" s="79"/>
      <c r="S4005" s="80"/>
      <c r="T4005" s="80"/>
    </row>
    <row r="4006" spans="3:20" ht="22.5" customHeight="1" x14ac:dyDescent="0.25">
      <c r="C4006" s="79"/>
      <c r="D4006" s="80"/>
      <c r="E4006" s="80"/>
      <c r="F4006" s="80"/>
      <c r="G4006" s="81"/>
      <c r="H4006" s="80"/>
      <c r="I4006" s="80"/>
      <c r="J4006" s="80"/>
      <c r="K4006" s="81"/>
      <c r="L4006" s="80"/>
      <c r="M4006" s="80"/>
      <c r="N4006" s="80"/>
      <c r="O4006" s="80"/>
      <c r="P4006" s="80"/>
      <c r="Q4006" s="79"/>
      <c r="R4006" s="79"/>
      <c r="S4006" s="80"/>
      <c r="T4006" s="80"/>
    </row>
    <row r="4007" spans="3:20" ht="22.5" customHeight="1" x14ac:dyDescent="0.25">
      <c r="C4007" s="79"/>
      <c r="D4007" s="80"/>
      <c r="E4007" s="80"/>
      <c r="F4007" s="80"/>
      <c r="G4007" s="81"/>
      <c r="H4007" s="80"/>
      <c r="I4007" s="80"/>
      <c r="J4007" s="80"/>
      <c r="K4007" s="81"/>
      <c r="L4007" s="80"/>
      <c r="M4007" s="80"/>
      <c r="N4007" s="80"/>
      <c r="O4007" s="80"/>
      <c r="P4007" s="80"/>
      <c r="Q4007" s="79"/>
      <c r="R4007" s="79"/>
      <c r="S4007" s="80"/>
      <c r="T4007" s="80"/>
    </row>
    <row r="4008" spans="3:20" ht="22.5" customHeight="1" x14ac:dyDescent="0.25">
      <c r="C4008" s="79"/>
      <c r="D4008" s="80"/>
      <c r="E4008" s="80"/>
      <c r="F4008" s="80"/>
      <c r="G4008" s="81"/>
      <c r="H4008" s="80"/>
      <c r="I4008" s="80"/>
      <c r="J4008" s="80"/>
      <c r="K4008" s="81"/>
      <c r="L4008" s="80"/>
      <c r="M4008" s="80"/>
      <c r="N4008" s="80"/>
      <c r="O4008" s="80"/>
      <c r="P4008" s="80"/>
      <c r="Q4008" s="79"/>
      <c r="R4008" s="79"/>
      <c r="S4008" s="80"/>
      <c r="T4008" s="80"/>
    </row>
    <row r="4009" spans="3:20" ht="22.5" customHeight="1" x14ac:dyDescent="0.25">
      <c r="C4009" s="79"/>
      <c r="D4009" s="80"/>
      <c r="E4009" s="80"/>
      <c r="F4009" s="80"/>
      <c r="G4009" s="81"/>
      <c r="H4009" s="80"/>
      <c r="I4009" s="80"/>
      <c r="J4009" s="80"/>
      <c r="K4009" s="81"/>
      <c r="L4009" s="80"/>
      <c r="M4009" s="80"/>
      <c r="N4009" s="80"/>
      <c r="O4009" s="80"/>
      <c r="P4009" s="80"/>
      <c r="Q4009" s="79"/>
      <c r="R4009" s="79"/>
      <c r="S4009" s="80"/>
      <c r="T4009" s="80"/>
    </row>
    <row r="4010" spans="3:20" ht="22.5" customHeight="1" x14ac:dyDescent="0.25">
      <c r="C4010" s="79"/>
      <c r="D4010" s="80"/>
      <c r="E4010" s="80"/>
      <c r="F4010" s="80"/>
      <c r="G4010" s="81"/>
      <c r="H4010" s="80"/>
      <c r="I4010" s="80"/>
      <c r="J4010" s="80"/>
      <c r="K4010" s="81"/>
      <c r="L4010" s="80"/>
      <c r="M4010" s="80"/>
      <c r="N4010" s="80"/>
      <c r="O4010" s="80"/>
      <c r="P4010" s="80"/>
      <c r="Q4010" s="79"/>
      <c r="R4010" s="79"/>
      <c r="S4010" s="80"/>
      <c r="T4010" s="80"/>
    </row>
    <row r="4011" spans="3:20" ht="22.5" customHeight="1" x14ac:dyDescent="0.25">
      <c r="C4011" s="79"/>
      <c r="D4011" s="80"/>
      <c r="E4011" s="80"/>
      <c r="F4011" s="80"/>
      <c r="G4011" s="81"/>
      <c r="H4011" s="80"/>
      <c r="I4011" s="80"/>
      <c r="J4011" s="80"/>
      <c r="K4011" s="81"/>
      <c r="L4011" s="80"/>
      <c r="M4011" s="80"/>
      <c r="N4011" s="80"/>
      <c r="O4011" s="80"/>
      <c r="P4011" s="80"/>
      <c r="Q4011" s="79"/>
      <c r="R4011" s="79"/>
      <c r="S4011" s="80"/>
      <c r="T4011" s="80"/>
    </row>
    <row r="4012" spans="3:20" ht="22.5" customHeight="1" x14ac:dyDescent="0.25">
      <c r="C4012" s="79"/>
      <c r="D4012" s="80"/>
      <c r="E4012" s="80"/>
      <c r="F4012" s="80"/>
      <c r="G4012" s="81"/>
      <c r="H4012" s="80"/>
      <c r="I4012" s="80"/>
      <c r="J4012" s="80"/>
      <c r="K4012" s="81"/>
      <c r="L4012" s="80"/>
      <c r="M4012" s="80"/>
      <c r="N4012" s="80"/>
      <c r="O4012" s="80"/>
      <c r="P4012" s="80"/>
      <c r="Q4012" s="79"/>
      <c r="R4012" s="79"/>
      <c r="S4012" s="80"/>
      <c r="T4012" s="80"/>
    </row>
    <row r="4013" spans="3:20" ht="22.5" customHeight="1" x14ac:dyDescent="0.25">
      <c r="C4013" s="79"/>
      <c r="D4013" s="80"/>
      <c r="E4013" s="80"/>
      <c r="F4013" s="80"/>
      <c r="G4013" s="81"/>
      <c r="H4013" s="80"/>
      <c r="I4013" s="80"/>
      <c r="J4013" s="80"/>
      <c r="K4013" s="81"/>
      <c r="L4013" s="80"/>
      <c r="M4013" s="80"/>
      <c r="N4013" s="80"/>
      <c r="O4013" s="80"/>
      <c r="P4013" s="80"/>
      <c r="Q4013" s="79"/>
      <c r="R4013" s="79"/>
      <c r="S4013" s="80"/>
      <c r="T4013" s="80"/>
    </row>
    <row r="4014" spans="3:20" ht="22.5" customHeight="1" x14ac:dyDescent="0.25">
      <c r="C4014" s="79"/>
      <c r="D4014" s="80"/>
      <c r="E4014" s="80"/>
      <c r="F4014" s="80"/>
      <c r="G4014" s="81"/>
      <c r="H4014" s="80"/>
      <c r="I4014" s="80"/>
      <c r="J4014" s="80"/>
      <c r="K4014" s="81"/>
      <c r="L4014" s="80"/>
      <c r="M4014" s="80"/>
      <c r="N4014" s="80"/>
      <c r="O4014" s="80"/>
      <c r="P4014" s="80"/>
      <c r="Q4014" s="79"/>
      <c r="R4014" s="79"/>
      <c r="S4014" s="80"/>
      <c r="T4014" s="80"/>
    </row>
    <row r="4015" spans="3:20" ht="22.5" customHeight="1" x14ac:dyDescent="0.25">
      <c r="C4015" s="79"/>
      <c r="D4015" s="80"/>
      <c r="E4015" s="80"/>
      <c r="F4015" s="80"/>
      <c r="G4015" s="81"/>
      <c r="H4015" s="80"/>
      <c r="I4015" s="80"/>
      <c r="J4015" s="80"/>
      <c r="K4015" s="81"/>
      <c r="L4015" s="80"/>
      <c r="M4015" s="80"/>
      <c r="N4015" s="80"/>
      <c r="O4015" s="80"/>
      <c r="P4015" s="80"/>
      <c r="Q4015" s="79"/>
      <c r="R4015" s="79"/>
      <c r="S4015" s="80"/>
      <c r="T4015" s="80"/>
    </row>
    <row r="4016" spans="3:20" ht="22.5" customHeight="1" x14ac:dyDescent="0.25">
      <c r="C4016" s="79"/>
      <c r="D4016" s="80"/>
      <c r="E4016" s="80"/>
      <c r="F4016" s="80"/>
      <c r="G4016" s="81"/>
      <c r="H4016" s="80"/>
      <c r="I4016" s="80"/>
      <c r="J4016" s="80"/>
      <c r="K4016" s="81"/>
      <c r="L4016" s="80"/>
      <c r="M4016" s="80"/>
      <c r="N4016" s="80"/>
      <c r="O4016" s="80"/>
      <c r="P4016" s="80"/>
      <c r="Q4016" s="79"/>
      <c r="R4016" s="79"/>
      <c r="S4016" s="80"/>
      <c r="T4016" s="80"/>
    </row>
    <row r="4017" spans="3:20" ht="22.5" customHeight="1" x14ac:dyDescent="0.25">
      <c r="C4017" s="79"/>
      <c r="D4017" s="80"/>
      <c r="E4017" s="80"/>
      <c r="F4017" s="80"/>
      <c r="G4017" s="81"/>
      <c r="H4017" s="80"/>
      <c r="I4017" s="80"/>
      <c r="J4017" s="80"/>
      <c r="K4017" s="81"/>
      <c r="L4017" s="80"/>
      <c r="M4017" s="80"/>
      <c r="N4017" s="80"/>
      <c r="O4017" s="80"/>
      <c r="P4017" s="80"/>
      <c r="Q4017" s="79"/>
      <c r="R4017" s="79"/>
      <c r="S4017" s="80"/>
      <c r="T4017" s="80"/>
    </row>
    <row r="4018" spans="3:20" ht="22.5" customHeight="1" x14ac:dyDescent="0.25">
      <c r="C4018" s="79"/>
      <c r="D4018" s="80"/>
      <c r="E4018" s="80"/>
      <c r="F4018" s="80"/>
      <c r="G4018" s="81"/>
      <c r="H4018" s="80"/>
      <c r="I4018" s="80"/>
      <c r="J4018" s="80"/>
      <c r="K4018" s="81"/>
      <c r="L4018" s="80"/>
      <c r="M4018" s="80"/>
      <c r="N4018" s="80"/>
      <c r="O4018" s="80"/>
      <c r="P4018" s="80"/>
      <c r="Q4018" s="79"/>
      <c r="R4018" s="79"/>
      <c r="S4018" s="80"/>
      <c r="T4018" s="80"/>
    </row>
    <row r="4019" spans="3:20" ht="22.5" customHeight="1" x14ac:dyDescent="0.25">
      <c r="C4019" s="79"/>
      <c r="D4019" s="80"/>
      <c r="E4019" s="80"/>
      <c r="F4019" s="80"/>
      <c r="G4019" s="81"/>
      <c r="H4019" s="80"/>
      <c r="I4019" s="80"/>
      <c r="J4019" s="80"/>
      <c r="K4019" s="81"/>
      <c r="L4019" s="80"/>
      <c r="M4019" s="80"/>
      <c r="N4019" s="80"/>
      <c r="O4019" s="80"/>
      <c r="P4019" s="80"/>
      <c r="Q4019" s="79"/>
      <c r="R4019" s="79"/>
      <c r="S4019" s="80"/>
      <c r="T4019" s="80"/>
    </row>
    <row r="4020" spans="3:20" ht="22.5" customHeight="1" x14ac:dyDescent="0.25">
      <c r="C4020" s="79"/>
      <c r="D4020" s="80"/>
      <c r="E4020" s="80"/>
      <c r="F4020" s="80"/>
      <c r="G4020" s="81"/>
      <c r="H4020" s="80"/>
      <c r="I4020" s="80"/>
      <c r="J4020" s="80"/>
      <c r="K4020" s="81"/>
      <c r="L4020" s="80"/>
      <c r="M4020" s="80"/>
      <c r="N4020" s="80"/>
      <c r="O4020" s="80"/>
      <c r="P4020" s="80"/>
      <c r="Q4020" s="79"/>
      <c r="R4020" s="79"/>
      <c r="S4020" s="80"/>
      <c r="T4020" s="80"/>
    </row>
    <row r="4021" spans="3:20" ht="22.5" customHeight="1" x14ac:dyDescent="0.25">
      <c r="C4021" s="79"/>
      <c r="D4021" s="80"/>
      <c r="E4021" s="80"/>
      <c r="F4021" s="80"/>
      <c r="G4021" s="81"/>
      <c r="H4021" s="80"/>
      <c r="I4021" s="80"/>
      <c r="J4021" s="80"/>
      <c r="K4021" s="81"/>
      <c r="L4021" s="80"/>
      <c r="M4021" s="80"/>
      <c r="N4021" s="80"/>
      <c r="O4021" s="80"/>
      <c r="P4021" s="80"/>
      <c r="Q4021" s="79"/>
      <c r="R4021" s="79"/>
      <c r="S4021" s="80"/>
      <c r="T4021" s="80"/>
    </row>
    <row r="4022" spans="3:20" ht="22.5" customHeight="1" x14ac:dyDescent="0.25">
      <c r="C4022" s="79"/>
      <c r="D4022" s="80"/>
      <c r="E4022" s="80"/>
      <c r="F4022" s="80"/>
      <c r="G4022" s="81"/>
      <c r="H4022" s="80"/>
      <c r="I4022" s="80"/>
      <c r="J4022" s="80"/>
      <c r="K4022" s="81"/>
      <c r="L4022" s="80"/>
      <c r="M4022" s="80"/>
      <c r="N4022" s="80"/>
      <c r="O4022" s="80"/>
      <c r="P4022" s="80"/>
      <c r="Q4022" s="79"/>
      <c r="R4022" s="79"/>
      <c r="S4022" s="80"/>
      <c r="T4022" s="80"/>
    </row>
    <row r="4023" spans="3:20" ht="22.5" customHeight="1" x14ac:dyDescent="0.25">
      <c r="C4023" s="79"/>
      <c r="D4023" s="80"/>
      <c r="E4023" s="80"/>
      <c r="F4023" s="80"/>
      <c r="G4023" s="81"/>
      <c r="H4023" s="80"/>
      <c r="I4023" s="80"/>
      <c r="J4023" s="80"/>
      <c r="K4023" s="81"/>
      <c r="L4023" s="80"/>
      <c r="M4023" s="80"/>
      <c r="N4023" s="80"/>
      <c r="O4023" s="80"/>
      <c r="P4023" s="80"/>
      <c r="Q4023" s="79"/>
      <c r="R4023" s="79"/>
      <c r="S4023" s="80"/>
      <c r="T4023" s="80"/>
    </row>
    <row r="4024" spans="3:20" ht="22.5" customHeight="1" x14ac:dyDescent="0.25">
      <c r="C4024" s="79"/>
      <c r="D4024" s="80"/>
      <c r="E4024" s="80"/>
      <c r="F4024" s="80"/>
      <c r="G4024" s="81"/>
      <c r="H4024" s="80"/>
      <c r="I4024" s="80"/>
      <c r="J4024" s="80"/>
      <c r="K4024" s="81"/>
      <c r="L4024" s="80"/>
      <c r="M4024" s="80"/>
      <c r="N4024" s="80"/>
      <c r="O4024" s="80"/>
      <c r="P4024" s="80"/>
      <c r="Q4024" s="79"/>
      <c r="R4024" s="79"/>
      <c r="S4024" s="80"/>
      <c r="T4024" s="80"/>
    </row>
    <row r="4025" spans="3:20" ht="22.5" customHeight="1" x14ac:dyDescent="0.25">
      <c r="C4025" s="79"/>
      <c r="D4025" s="80"/>
      <c r="E4025" s="80"/>
      <c r="F4025" s="80"/>
      <c r="G4025" s="81"/>
      <c r="H4025" s="80"/>
      <c r="I4025" s="80"/>
      <c r="J4025" s="80"/>
      <c r="K4025" s="81"/>
      <c r="L4025" s="80"/>
      <c r="M4025" s="80"/>
      <c r="N4025" s="80"/>
      <c r="O4025" s="80"/>
      <c r="P4025" s="80"/>
      <c r="Q4025" s="79"/>
      <c r="R4025" s="79"/>
      <c r="S4025" s="80"/>
      <c r="T4025" s="80"/>
    </row>
    <row r="4026" spans="3:20" ht="22.5" customHeight="1" x14ac:dyDescent="0.25">
      <c r="C4026" s="79"/>
      <c r="D4026" s="80"/>
      <c r="E4026" s="80"/>
      <c r="F4026" s="80"/>
      <c r="G4026" s="81"/>
      <c r="H4026" s="80"/>
      <c r="I4026" s="80"/>
      <c r="J4026" s="80"/>
      <c r="K4026" s="81"/>
      <c r="L4026" s="80"/>
      <c r="M4026" s="80"/>
      <c r="N4026" s="80"/>
      <c r="O4026" s="80"/>
      <c r="P4026" s="80"/>
      <c r="Q4026" s="79"/>
      <c r="R4026" s="79"/>
      <c r="S4026" s="80"/>
      <c r="T4026" s="80"/>
    </row>
    <row r="4027" spans="3:20" ht="22.5" customHeight="1" x14ac:dyDescent="0.25">
      <c r="C4027" s="79"/>
      <c r="D4027" s="80"/>
      <c r="E4027" s="80"/>
      <c r="F4027" s="80"/>
      <c r="G4027" s="81"/>
      <c r="H4027" s="80"/>
      <c r="I4027" s="80"/>
      <c r="J4027" s="80"/>
      <c r="K4027" s="81"/>
      <c r="L4027" s="80"/>
      <c r="M4027" s="80"/>
      <c r="N4027" s="80"/>
      <c r="O4027" s="80"/>
      <c r="P4027" s="80"/>
      <c r="Q4027" s="79"/>
      <c r="R4027" s="79"/>
      <c r="S4027" s="80"/>
      <c r="T4027" s="80"/>
    </row>
    <row r="4028" spans="3:20" ht="22.5" customHeight="1" x14ac:dyDescent="0.25">
      <c r="C4028" s="79"/>
      <c r="D4028" s="80"/>
      <c r="E4028" s="80"/>
      <c r="F4028" s="80"/>
      <c r="G4028" s="81"/>
      <c r="H4028" s="80"/>
      <c r="I4028" s="80"/>
      <c r="J4028" s="80"/>
      <c r="K4028" s="81"/>
      <c r="L4028" s="80"/>
      <c r="M4028" s="80"/>
      <c r="N4028" s="80"/>
      <c r="O4028" s="80"/>
      <c r="P4028" s="80"/>
      <c r="Q4028" s="79"/>
      <c r="R4028" s="79"/>
      <c r="S4028" s="80"/>
      <c r="T4028" s="80"/>
    </row>
    <row r="4029" spans="3:20" ht="22.5" customHeight="1" x14ac:dyDescent="0.25">
      <c r="C4029" s="79"/>
      <c r="D4029" s="80"/>
      <c r="E4029" s="80"/>
      <c r="F4029" s="80"/>
      <c r="G4029" s="81"/>
      <c r="H4029" s="80"/>
      <c r="I4029" s="80"/>
      <c r="J4029" s="80"/>
      <c r="K4029" s="81"/>
      <c r="L4029" s="80"/>
      <c r="M4029" s="80"/>
      <c r="N4029" s="80"/>
      <c r="O4029" s="80"/>
      <c r="P4029" s="80"/>
      <c r="Q4029" s="79"/>
      <c r="R4029" s="79"/>
      <c r="S4029" s="80"/>
      <c r="T4029" s="80"/>
    </row>
    <row r="4030" spans="3:20" ht="22.5" customHeight="1" x14ac:dyDescent="0.25">
      <c r="C4030" s="79"/>
      <c r="D4030" s="80"/>
      <c r="E4030" s="80"/>
      <c r="F4030" s="80"/>
      <c r="G4030" s="81"/>
      <c r="H4030" s="80"/>
      <c r="I4030" s="80"/>
      <c r="J4030" s="80"/>
      <c r="K4030" s="81"/>
      <c r="L4030" s="80"/>
      <c r="M4030" s="80"/>
      <c r="N4030" s="80"/>
      <c r="O4030" s="80"/>
      <c r="P4030" s="80"/>
      <c r="Q4030" s="79"/>
      <c r="R4030" s="79"/>
      <c r="S4030" s="80"/>
      <c r="T4030" s="80"/>
    </row>
    <row r="4031" spans="3:20" ht="22.5" customHeight="1" x14ac:dyDescent="0.25">
      <c r="C4031" s="79"/>
      <c r="D4031" s="80"/>
      <c r="E4031" s="80"/>
      <c r="F4031" s="80"/>
      <c r="G4031" s="81"/>
      <c r="H4031" s="80"/>
      <c r="I4031" s="80"/>
      <c r="J4031" s="80"/>
      <c r="K4031" s="81"/>
      <c r="L4031" s="80"/>
      <c r="M4031" s="80"/>
      <c r="N4031" s="80"/>
      <c r="O4031" s="80"/>
      <c r="P4031" s="80"/>
      <c r="Q4031" s="79"/>
      <c r="R4031" s="79"/>
      <c r="S4031" s="80"/>
      <c r="T4031" s="80"/>
    </row>
    <row r="4032" spans="3:20" ht="22.5" customHeight="1" x14ac:dyDescent="0.25">
      <c r="C4032" s="79"/>
      <c r="D4032" s="80"/>
      <c r="E4032" s="80"/>
      <c r="F4032" s="80"/>
      <c r="G4032" s="81"/>
      <c r="H4032" s="80"/>
      <c r="I4032" s="80"/>
      <c r="J4032" s="80"/>
      <c r="K4032" s="81"/>
      <c r="L4032" s="80"/>
      <c r="M4032" s="80"/>
      <c r="N4032" s="80"/>
      <c r="O4032" s="80"/>
      <c r="P4032" s="80"/>
      <c r="Q4032" s="79"/>
      <c r="R4032" s="79"/>
      <c r="S4032" s="80"/>
      <c r="T4032" s="80"/>
    </row>
    <row r="4033" spans="3:20" ht="22.5" customHeight="1" x14ac:dyDescent="0.25">
      <c r="C4033" s="79"/>
      <c r="D4033" s="80"/>
      <c r="E4033" s="80"/>
      <c r="F4033" s="80"/>
      <c r="G4033" s="81"/>
      <c r="H4033" s="80"/>
      <c r="I4033" s="80"/>
      <c r="J4033" s="80"/>
      <c r="K4033" s="81"/>
      <c r="L4033" s="80"/>
      <c r="M4033" s="80"/>
      <c r="N4033" s="80"/>
      <c r="O4033" s="80"/>
      <c r="P4033" s="80"/>
      <c r="Q4033" s="79"/>
      <c r="R4033" s="79"/>
      <c r="S4033" s="80"/>
      <c r="T4033" s="80"/>
    </row>
    <row r="4034" spans="3:20" ht="22.5" customHeight="1" x14ac:dyDescent="0.25">
      <c r="C4034" s="79"/>
      <c r="D4034" s="80"/>
      <c r="E4034" s="80"/>
      <c r="F4034" s="80"/>
      <c r="G4034" s="81"/>
      <c r="H4034" s="80"/>
      <c r="I4034" s="80"/>
      <c r="J4034" s="80"/>
      <c r="K4034" s="81"/>
      <c r="L4034" s="80"/>
      <c r="M4034" s="80"/>
      <c r="N4034" s="80"/>
      <c r="O4034" s="80"/>
      <c r="P4034" s="80"/>
      <c r="Q4034" s="79"/>
      <c r="R4034" s="79"/>
      <c r="S4034" s="80"/>
      <c r="T4034" s="80"/>
    </row>
    <row r="4035" spans="3:20" ht="22.5" customHeight="1" x14ac:dyDescent="0.25">
      <c r="C4035" s="79"/>
      <c r="D4035" s="80"/>
      <c r="E4035" s="80"/>
      <c r="F4035" s="80"/>
      <c r="G4035" s="81"/>
      <c r="H4035" s="80"/>
      <c r="I4035" s="80"/>
      <c r="J4035" s="80"/>
      <c r="K4035" s="81"/>
      <c r="L4035" s="80"/>
      <c r="M4035" s="80"/>
      <c r="N4035" s="80"/>
      <c r="O4035" s="80"/>
      <c r="P4035" s="80"/>
      <c r="Q4035" s="79"/>
      <c r="R4035" s="79"/>
      <c r="S4035" s="80"/>
      <c r="T4035" s="80"/>
    </row>
    <row r="4036" spans="3:20" ht="22.5" customHeight="1" x14ac:dyDescent="0.25">
      <c r="C4036" s="79"/>
      <c r="D4036" s="80"/>
      <c r="E4036" s="80"/>
      <c r="F4036" s="80"/>
      <c r="G4036" s="81"/>
      <c r="H4036" s="80"/>
      <c r="I4036" s="80"/>
      <c r="J4036" s="80"/>
      <c r="K4036" s="81"/>
      <c r="L4036" s="80"/>
      <c r="M4036" s="80"/>
      <c r="N4036" s="80"/>
      <c r="O4036" s="80"/>
      <c r="P4036" s="80"/>
      <c r="Q4036" s="79"/>
      <c r="R4036" s="79"/>
      <c r="S4036" s="80"/>
      <c r="T4036" s="80"/>
    </row>
    <row r="4037" spans="3:20" ht="22.5" customHeight="1" x14ac:dyDescent="0.25">
      <c r="C4037" s="79"/>
      <c r="D4037" s="80"/>
      <c r="E4037" s="80"/>
      <c r="F4037" s="80"/>
      <c r="G4037" s="81"/>
      <c r="H4037" s="80"/>
      <c r="I4037" s="80"/>
      <c r="J4037" s="80"/>
      <c r="K4037" s="81"/>
      <c r="L4037" s="80"/>
      <c r="M4037" s="80"/>
      <c r="N4037" s="80"/>
      <c r="O4037" s="80"/>
      <c r="P4037" s="80"/>
      <c r="Q4037" s="79"/>
      <c r="R4037" s="79"/>
      <c r="S4037" s="80"/>
      <c r="T4037" s="80"/>
    </row>
    <row r="4038" spans="3:20" ht="22.5" customHeight="1" x14ac:dyDescent="0.25">
      <c r="C4038" s="79"/>
      <c r="D4038" s="80"/>
      <c r="E4038" s="80"/>
      <c r="F4038" s="80"/>
      <c r="G4038" s="81"/>
      <c r="H4038" s="80"/>
      <c r="I4038" s="80"/>
      <c r="J4038" s="80"/>
      <c r="K4038" s="81"/>
      <c r="L4038" s="80"/>
      <c r="M4038" s="80"/>
      <c r="N4038" s="80"/>
      <c r="O4038" s="80"/>
      <c r="P4038" s="80"/>
      <c r="Q4038" s="79"/>
      <c r="R4038" s="79"/>
      <c r="S4038" s="80"/>
      <c r="T4038" s="80"/>
    </row>
    <row r="4039" spans="3:20" ht="22.5" customHeight="1" x14ac:dyDescent="0.25">
      <c r="C4039" s="79"/>
      <c r="D4039" s="80"/>
      <c r="E4039" s="80"/>
      <c r="F4039" s="80"/>
      <c r="G4039" s="81"/>
      <c r="H4039" s="80"/>
      <c r="I4039" s="80"/>
      <c r="J4039" s="80"/>
      <c r="K4039" s="81"/>
      <c r="L4039" s="80"/>
      <c r="M4039" s="80"/>
      <c r="N4039" s="80"/>
      <c r="O4039" s="80"/>
      <c r="P4039" s="80"/>
      <c r="Q4039" s="79"/>
      <c r="R4039" s="79"/>
      <c r="S4039" s="80"/>
      <c r="T4039" s="80"/>
    </row>
    <row r="4040" spans="3:20" ht="22.5" customHeight="1" x14ac:dyDescent="0.25">
      <c r="C4040" s="79"/>
      <c r="D4040" s="80"/>
      <c r="E4040" s="80"/>
      <c r="F4040" s="80"/>
      <c r="G4040" s="81"/>
      <c r="H4040" s="80"/>
      <c r="I4040" s="80"/>
      <c r="J4040" s="80"/>
      <c r="K4040" s="81"/>
      <c r="L4040" s="80"/>
      <c r="M4040" s="80"/>
      <c r="N4040" s="80"/>
      <c r="O4040" s="80"/>
      <c r="P4040" s="80"/>
      <c r="Q4040" s="79"/>
      <c r="R4040" s="79"/>
      <c r="S4040" s="80"/>
      <c r="T4040" s="80"/>
    </row>
    <row r="4041" spans="3:20" ht="22.5" customHeight="1" x14ac:dyDescent="0.25">
      <c r="C4041" s="79"/>
      <c r="D4041" s="80"/>
      <c r="E4041" s="80"/>
      <c r="F4041" s="80"/>
      <c r="G4041" s="81"/>
      <c r="H4041" s="80"/>
      <c r="I4041" s="80"/>
      <c r="J4041" s="80"/>
      <c r="K4041" s="81"/>
      <c r="L4041" s="80"/>
      <c r="M4041" s="80"/>
      <c r="N4041" s="80"/>
      <c r="O4041" s="80"/>
      <c r="P4041" s="80"/>
      <c r="Q4041" s="79"/>
      <c r="R4041" s="79"/>
      <c r="S4041" s="80"/>
      <c r="T4041" s="80"/>
    </row>
    <row r="4042" spans="3:20" ht="22.5" customHeight="1" x14ac:dyDescent="0.25">
      <c r="C4042" s="79"/>
      <c r="D4042" s="80"/>
      <c r="E4042" s="80"/>
      <c r="F4042" s="80"/>
      <c r="G4042" s="81"/>
      <c r="H4042" s="80"/>
      <c r="I4042" s="80"/>
      <c r="J4042" s="80"/>
      <c r="K4042" s="81"/>
      <c r="L4042" s="80"/>
      <c r="M4042" s="80"/>
      <c r="N4042" s="80"/>
      <c r="O4042" s="80"/>
      <c r="P4042" s="80"/>
      <c r="Q4042" s="79"/>
      <c r="R4042" s="79"/>
      <c r="S4042" s="80"/>
      <c r="T4042" s="80"/>
    </row>
    <row r="4043" spans="3:20" ht="22.5" customHeight="1" x14ac:dyDescent="0.25">
      <c r="C4043" s="79"/>
      <c r="D4043" s="80"/>
      <c r="E4043" s="80"/>
      <c r="F4043" s="80"/>
      <c r="G4043" s="81"/>
      <c r="H4043" s="80"/>
      <c r="I4043" s="80"/>
      <c r="J4043" s="80"/>
      <c r="K4043" s="81"/>
      <c r="L4043" s="80"/>
      <c r="M4043" s="80"/>
      <c r="N4043" s="80"/>
      <c r="O4043" s="80"/>
      <c r="P4043" s="80"/>
      <c r="Q4043" s="79"/>
      <c r="R4043" s="79"/>
      <c r="S4043" s="80"/>
      <c r="T4043" s="80"/>
    </row>
    <row r="4044" spans="3:20" ht="22.5" customHeight="1" x14ac:dyDescent="0.25">
      <c r="C4044" s="79"/>
      <c r="D4044" s="80"/>
      <c r="E4044" s="80"/>
      <c r="F4044" s="80"/>
      <c r="G4044" s="81"/>
      <c r="H4044" s="80"/>
      <c r="I4044" s="80"/>
      <c r="J4044" s="80"/>
      <c r="K4044" s="81"/>
      <c r="L4044" s="80"/>
      <c r="M4044" s="80"/>
      <c r="N4044" s="80"/>
      <c r="O4044" s="80"/>
      <c r="P4044" s="80"/>
      <c r="Q4044" s="79"/>
      <c r="R4044" s="79"/>
      <c r="S4044" s="80"/>
      <c r="T4044" s="80"/>
    </row>
    <row r="4045" spans="3:20" ht="22.5" customHeight="1" x14ac:dyDescent="0.25">
      <c r="C4045" s="79"/>
      <c r="D4045" s="80"/>
      <c r="E4045" s="80"/>
      <c r="F4045" s="80"/>
      <c r="G4045" s="81"/>
      <c r="H4045" s="80"/>
      <c r="I4045" s="80"/>
      <c r="J4045" s="80"/>
      <c r="K4045" s="81"/>
      <c r="L4045" s="80"/>
      <c r="M4045" s="80"/>
      <c r="N4045" s="80"/>
      <c r="O4045" s="80"/>
      <c r="P4045" s="80"/>
      <c r="Q4045" s="79"/>
      <c r="R4045" s="79"/>
      <c r="S4045" s="80"/>
      <c r="T4045" s="80"/>
    </row>
    <row r="4046" spans="3:20" ht="22.5" customHeight="1" x14ac:dyDescent="0.25">
      <c r="C4046" s="79"/>
      <c r="D4046" s="80"/>
      <c r="E4046" s="80"/>
      <c r="F4046" s="80"/>
      <c r="G4046" s="81"/>
      <c r="H4046" s="80"/>
      <c r="I4046" s="80"/>
      <c r="J4046" s="80"/>
      <c r="K4046" s="81"/>
      <c r="L4046" s="80"/>
      <c r="M4046" s="80"/>
      <c r="N4046" s="80"/>
      <c r="O4046" s="80"/>
      <c r="P4046" s="80"/>
      <c r="Q4046" s="79"/>
      <c r="R4046" s="79"/>
      <c r="S4046" s="80"/>
      <c r="T4046" s="80"/>
    </row>
    <row r="4047" spans="3:20" ht="22.5" customHeight="1" x14ac:dyDescent="0.25">
      <c r="C4047" s="79"/>
      <c r="D4047" s="80"/>
      <c r="E4047" s="80"/>
      <c r="F4047" s="80"/>
      <c r="G4047" s="81"/>
      <c r="H4047" s="80"/>
      <c r="I4047" s="80"/>
      <c r="J4047" s="80"/>
      <c r="K4047" s="81"/>
      <c r="L4047" s="80"/>
      <c r="M4047" s="80"/>
      <c r="N4047" s="80"/>
      <c r="O4047" s="80"/>
      <c r="P4047" s="80"/>
      <c r="Q4047" s="79"/>
      <c r="R4047" s="79"/>
      <c r="S4047" s="80"/>
      <c r="T4047" s="80"/>
    </row>
    <row r="4048" spans="3:20" ht="22.5" customHeight="1" x14ac:dyDescent="0.25">
      <c r="C4048" s="79"/>
      <c r="D4048" s="80"/>
      <c r="E4048" s="80"/>
      <c r="F4048" s="80"/>
      <c r="G4048" s="81"/>
      <c r="H4048" s="80"/>
      <c r="I4048" s="80"/>
      <c r="J4048" s="80"/>
      <c r="K4048" s="81"/>
      <c r="L4048" s="80"/>
      <c r="M4048" s="80"/>
      <c r="N4048" s="80"/>
      <c r="O4048" s="80"/>
      <c r="P4048" s="80"/>
      <c r="Q4048" s="79"/>
      <c r="R4048" s="79"/>
      <c r="S4048" s="80"/>
      <c r="T4048" s="80"/>
    </row>
    <row r="4049" spans="3:20" ht="22.5" customHeight="1" x14ac:dyDescent="0.25">
      <c r="C4049" s="79"/>
      <c r="D4049" s="80"/>
      <c r="E4049" s="80"/>
      <c r="F4049" s="80"/>
      <c r="G4049" s="81"/>
      <c r="H4049" s="80"/>
      <c r="I4049" s="80"/>
      <c r="J4049" s="80"/>
      <c r="K4049" s="81"/>
      <c r="L4049" s="80"/>
      <c r="M4049" s="80"/>
      <c r="N4049" s="80"/>
      <c r="O4049" s="80"/>
      <c r="P4049" s="80"/>
      <c r="Q4049" s="79"/>
      <c r="R4049" s="79"/>
      <c r="S4049" s="80"/>
      <c r="T4049" s="80"/>
    </row>
    <row r="4050" spans="3:20" ht="22.5" customHeight="1" x14ac:dyDescent="0.25">
      <c r="C4050" s="79"/>
      <c r="D4050" s="80"/>
      <c r="E4050" s="80"/>
      <c r="F4050" s="80"/>
      <c r="G4050" s="81"/>
      <c r="H4050" s="80"/>
      <c r="I4050" s="80"/>
      <c r="J4050" s="80"/>
      <c r="K4050" s="81"/>
      <c r="L4050" s="80"/>
      <c r="M4050" s="80"/>
      <c r="N4050" s="80"/>
      <c r="O4050" s="80"/>
      <c r="P4050" s="80"/>
      <c r="Q4050" s="79"/>
      <c r="R4050" s="79"/>
      <c r="S4050" s="80"/>
      <c r="T4050" s="80"/>
    </row>
    <row r="4051" spans="3:20" ht="22.5" customHeight="1" x14ac:dyDescent="0.25">
      <c r="C4051" s="79"/>
      <c r="D4051" s="80"/>
      <c r="E4051" s="80"/>
      <c r="F4051" s="80"/>
      <c r="G4051" s="81"/>
      <c r="H4051" s="80"/>
      <c r="I4051" s="80"/>
      <c r="J4051" s="80"/>
      <c r="K4051" s="81"/>
      <c r="L4051" s="80"/>
      <c r="M4051" s="80"/>
      <c r="N4051" s="80"/>
      <c r="O4051" s="80"/>
      <c r="P4051" s="80"/>
      <c r="Q4051" s="79"/>
      <c r="R4051" s="79"/>
      <c r="S4051" s="80"/>
      <c r="T4051" s="80"/>
    </row>
    <row r="4052" spans="3:20" ht="22.5" customHeight="1" x14ac:dyDescent="0.25">
      <c r="C4052" s="79"/>
      <c r="D4052" s="80"/>
      <c r="E4052" s="80"/>
      <c r="F4052" s="80"/>
      <c r="G4052" s="81"/>
      <c r="H4052" s="80"/>
      <c r="I4052" s="80"/>
      <c r="J4052" s="80"/>
      <c r="K4052" s="81"/>
      <c r="L4052" s="80"/>
      <c r="M4052" s="80"/>
      <c r="N4052" s="80"/>
      <c r="O4052" s="80"/>
      <c r="P4052" s="80"/>
      <c r="Q4052" s="79"/>
      <c r="R4052" s="79"/>
      <c r="S4052" s="80"/>
      <c r="T4052" s="80"/>
    </row>
    <row r="4053" spans="3:20" ht="22.5" customHeight="1" x14ac:dyDescent="0.25">
      <c r="C4053" s="79"/>
      <c r="D4053" s="80"/>
      <c r="E4053" s="80"/>
      <c r="F4053" s="80"/>
      <c r="G4053" s="81"/>
      <c r="H4053" s="80"/>
      <c r="I4053" s="80"/>
      <c r="J4053" s="80"/>
      <c r="K4053" s="81"/>
      <c r="L4053" s="80"/>
      <c r="M4053" s="80"/>
      <c r="N4053" s="80"/>
      <c r="O4053" s="80"/>
      <c r="P4053" s="80"/>
      <c r="Q4053" s="79"/>
      <c r="R4053" s="79"/>
      <c r="S4053" s="80"/>
      <c r="T4053" s="80"/>
    </row>
    <row r="4054" spans="3:20" ht="22.5" customHeight="1" x14ac:dyDescent="0.25">
      <c r="C4054" s="79"/>
      <c r="D4054" s="80"/>
      <c r="E4054" s="80"/>
      <c r="F4054" s="80"/>
      <c r="G4054" s="81"/>
      <c r="H4054" s="80"/>
      <c r="I4054" s="80"/>
      <c r="J4054" s="80"/>
      <c r="K4054" s="81"/>
      <c r="L4054" s="80"/>
      <c r="M4054" s="80"/>
      <c r="N4054" s="80"/>
      <c r="O4054" s="80"/>
      <c r="P4054" s="80"/>
      <c r="Q4054" s="79"/>
      <c r="R4054" s="79"/>
      <c r="S4054" s="80"/>
      <c r="T4054" s="80"/>
    </row>
    <row r="4055" spans="3:20" ht="22.5" customHeight="1" x14ac:dyDescent="0.25">
      <c r="C4055" s="79"/>
      <c r="D4055" s="80"/>
      <c r="E4055" s="80"/>
      <c r="F4055" s="80"/>
      <c r="G4055" s="81"/>
      <c r="H4055" s="80"/>
      <c r="I4055" s="80"/>
      <c r="J4055" s="80"/>
      <c r="K4055" s="81"/>
      <c r="L4055" s="80"/>
      <c r="M4055" s="80"/>
      <c r="N4055" s="80"/>
      <c r="O4055" s="80"/>
      <c r="P4055" s="80"/>
      <c r="Q4055" s="79"/>
      <c r="R4055" s="79"/>
      <c r="S4055" s="80"/>
      <c r="T4055" s="80"/>
    </row>
    <row r="4056" spans="3:20" ht="22.5" customHeight="1" x14ac:dyDescent="0.25">
      <c r="C4056" s="79"/>
      <c r="D4056" s="80"/>
      <c r="E4056" s="80"/>
      <c r="F4056" s="80"/>
      <c r="G4056" s="81"/>
      <c r="H4056" s="80"/>
      <c r="I4056" s="80"/>
      <c r="J4056" s="80"/>
      <c r="K4056" s="81"/>
      <c r="L4056" s="80"/>
      <c r="M4056" s="80"/>
      <c r="N4056" s="80"/>
      <c r="O4056" s="80"/>
      <c r="P4056" s="80"/>
      <c r="Q4056" s="79"/>
      <c r="R4056" s="79"/>
      <c r="S4056" s="80"/>
      <c r="T4056" s="80"/>
    </row>
    <row r="4057" spans="3:20" ht="22.5" customHeight="1" x14ac:dyDescent="0.25">
      <c r="C4057" s="79"/>
      <c r="D4057" s="80"/>
      <c r="E4057" s="80"/>
      <c r="F4057" s="80"/>
      <c r="G4057" s="81"/>
      <c r="H4057" s="80"/>
      <c r="I4057" s="80"/>
      <c r="J4057" s="80"/>
      <c r="K4057" s="81"/>
      <c r="L4057" s="80"/>
      <c r="M4057" s="80"/>
      <c r="N4057" s="80"/>
      <c r="O4057" s="80"/>
      <c r="P4057" s="80"/>
      <c r="Q4057" s="79"/>
      <c r="R4057" s="79"/>
      <c r="S4057" s="80"/>
      <c r="T4057" s="80"/>
    </row>
    <row r="4058" spans="3:20" ht="22.5" customHeight="1" x14ac:dyDescent="0.25">
      <c r="C4058" s="79"/>
      <c r="D4058" s="80"/>
      <c r="E4058" s="80"/>
      <c r="F4058" s="80"/>
      <c r="G4058" s="81"/>
      <c r="H4058" s="80"/>
      <c r="I4058" s="80"/>
      <c r="J4058" s="80"/>
      <c r="K4058" s="81"/>
      <c r="L4058" s="80"/>
      <c r="M4058" s="80"/>
      <c r="N4058" s="80"/>
      <c r="O4058" s="80"/>
      <c r="P4058" s="80"/>
      <c r="Q4058" s="79"/>
      <c r="R4058" s="79"/>
      <c r="S4058" s="80"/>
      <c r="T4058" s="80"/>
    </row>
    <row r="4059" spans="3:20" ht="22.5" customHeight="1" x14ac:dyDescent="0.25">
      <c r="C4059" s="79"/>
      <c r="D4059" s="80"/>
      <c r="E4059" s="80"/>
      <c r="F4059" s="80"/>
      <c r="G4059" s="81"/>
      <c r="H4059" s="80"/>
      <c r="I4059" s="80"/>
      <c r="J4059" s="80"/>
      <c r="K4059" s="81"/>
      <c r="L4059" s="80"/>
      <c r="M4059" s="80"/>
      <c r="N4059" s="80"/>
      <c r="O4059" s="80"/>
      <c r="P4059" s="80"/>
      <c r="Q4059" s="79"/>
      <c r="R4059" s="79"/>
      <c r="S4059" s="80"/>
      <c r="T4059" s="80"/>
    </row>
    <row r="4060" spans="3:20" ht="22.5" customHeight="1" x14ac:dyDescent="0.25">
      <c r="C4060" s="79"/>
      <c r="D4060" s="80"/>
      <c r="E4060" s="80"/>
      <c r="F4060" s="80"/>
      <c r="G4060" s="81"/>
      <c r="H4060" s="80"/>
      <c r="I4060" s="80"/>
      <c r="J4060" s="80"/>
      <c r="K4060" s="81"/>
      <c r="L4060" s="80"/>
      <c r="M4060" s="80"/>
      <c r="N4060" s="80"/>
      <c r="O4060" s="80"/>
      <c r="P4060" s="80"/>
      <c r="Q4060" s="79"/>
      <c r="R4060" s="79"/>
      <c r="S4060" s="80"/>
      <c r="T4060" s="80"/>
    </row>
    <row r="4061" spans="3:20" ht="22.5" customHeight="1" x14ac:dyDescent="0.25">
      <c r="C4061" s="79"/>
      <c r="D4061" s="80"/>
      <c r="E4061" s="80"/>
      <c r="F4061" s="80"/>
      <c r="G4061" s="81"/>
      <c r="H4061" s="80"/>
      <c r="I4061" s="80"/>
      <c r="J4061" s="80"/>
      <c r="K4061" s="81"/>
      <c r="L4061" s="80"/>
      <c r="M4061" s="80"/>
      <c r="N4061" s="80"/>
      <c r="O4061" s="80"/>
      <c r="P4061" s="80"/>
      <c r="Q4061" s="79"/>
      <c r="R4061" s="79"/>
      <c r="S4061" s="80"/>
      <c r="T4061" s="80"/>
    </row>
    <row r="4062" spans="3:20" ht="22.5" customHeight="1" x14ac:dyDescent="0.25">
      <c r="C4062" s="79"/>
      <c r="D4062" s="80"/>
      <c r="E4062" s="80"/>
      <c r="F4062" s="80"/>
      <c r="G4062" s="81"/>
      <c r="H4062" s="80"/>
      <c r="I4062" s="80"/>
      <c r="J4062" s="80"/>
      <c r="K4062" s="81"/>
      <c r="L4062" s="80"/>
      <c r="M4062" s="80"/>
      <c r="N4062" s="80"/>
      <c r="O4062" s="80"/>
      <c r="P4062" s="80"/>
      <c r="Q4062" s="79"/>
      <c r="R4062" s="79"/>
      <c r="S4062" s="80"/>
      <c r="T4062" s="80"/>
    </row>
    <row r="4063" spans="3:20" ht="22.5" customHeight="1" x14ac:dyDescent="0.25">
      <c r="C4063" s="79"/>
      <c r="D4063" s="80"/>
      <c r="E4063" s="80"/>
      <c r="F4063" s="80"/>
      <c r="G4063" s="81"/>
      <c r="H4063" s="80"/>
      <c r="I4063" s="80"/>
      <c r="J4063" s="80"/>
      <c r="K4063" s="81"/>
      <c r="L4063" s="80"/>
      <c r="M4063" s="80"/>
      <c r="N4063" s="80"/>
      <c r="O4063" s="80"/>
      <c r="P4063" s="80"/>
      <c r="Q4063" s="79"/>
      <c r="R4063" s="79"/>
      <c r="S4063" s="80"/>
      <c r="T4063" s="80"/>
    </row>
    <row r="4064" spans="3:20" ht="22.5" customHeight="1" x14ac:dyDescent="0.25">
      <c r="C4064" s="79"/>
      <c r="D4064" s="80"/>
      <c r="E4064" s="80"/>
      <c r="F4064" s="80"/>
      <c r="G4064" s="81"/>
      <c r="H4064" s="80"/>
      <c r="I4064" s="80"/>
      <c r="J4064" s="80"/>
      <c r="K4064" s="81"/>
      <c r="L4064" s="80"/>
      <c r="M4064" s="80"/>
      <c r="N4064" s="80"/>
      <c r="O4064" s="80"/>
      <c r="P4064" s="80"/>
      <c r="Q4064" s="79"/>
      <c r="R4064" s="79"/>
      <c r="S4064" s="80"/>
      <c r="T4064" s="80"/>
    </row>
    <row r="4065" spans="3:20" ht="22.5" customHeight="1" x14ac:dyDescent="0.25">
      <c r="C4065" s="79"/>
      <c r="D4065" s="80"/>
      <c r="E4065" s="80"/>
      <c r="F4065" s="80"/>
      <c r="G4065" s="81"/>
      <c r="H4065" s="80"/>
      <c r="I4065" s="80"/>
      <c r="J4065" s="80"/>
      <c r="K4065" s="81"/>
      <c r="L4065" s="80"/>
      <c r="M4065" s="80"/>
      <c r="N4065" s="80"/>
      <c r="O4065" s="80"/>
      <c r="P4065" s="80"/>
      <c r="Q4065" s="79"/>
      <c r="R4065" s="79"/>
      <c r="S4065" s="80"/>
      <c r="T4065" s="80"/>
    </row>
    <row r="4066" spans="3:20" ht="22.5" customHeight="1" x14ac:dyDescent="0.25">
      <c r="C4066" s="79"/>
      <c r="D4066" s="80"/>
      <c r="E4066" s="80"/>
      <c r="F4066" s="80"/>
      <c r="G4066" s="81"/>
      <c r="H4066" s="80"/>
      <c r="I4066" s="80"/>
      <c r="J4066" s="80"/>
      <c r="K4066" s="81"/>
      <c r="L4066" s="80"/>
      <c r="M4066" s="80"/>
      <c r="N4066" s="80"/>
      <c r="O4066" s="80"/>
      <c r="P4066" s="80"/>
      <c r="Q4066" s="79"/>
      <c r="R4066" s="79"/>
      <c r="S4066" s="80"/>
      <c r="T4066" s="80"/>
    </row>
    <row r="4067" spans="3:20" ht="22.5" customHeight="1" x14ac:dyDescent="0.25">
      <c r="C4067" s="79"/>
      <c r="D4067" s="80"/>
      <c r="E4067" s="80"/>
      <c r="F4067" s="80"/>
      <c r="G4067" s="81"/>
      <c r="H4067" s="80"/>
      <c r="I4067" s="80"/>
      <c r="J4067" s="80"/>
      <c r="K4067" s="81"/>
      <c r="L4067" s="80"/>
      <c r="M4067" s="80"/>
      <c r="N4067" s="80"/>
      <c r="O4067" s="80"/>
      <c r="P4067" s="80"/>
      <c r="Q4067" s="79"/>
      <c r="R4067" s="79"/>
      <c r="S4067" s="80"/>
      <c r="T4067" s="80"/>
    </row>
    <row r="4068" spans="3:20" ht="22.5" customHeight="1" x14ac:dyDescent="0.25">
      <c r="C4068" s="79"/>
      <c r="D4068" s="80"/>
      <c r="E4068" s="80"/>
      <c r="F4068" s="80"/>
      <c r="G4068" s="81"/>
      <c r="H4068" s="80"/>
      <c r="I4068" s="80"/>
      <c r="J4068" s="80"/>
      <c r="K4068" s="81"/>
      <c r="L4068" s="80"/>
      <c r="M4068" s="80"/>
      <c r="N4068" s="80"/>
      <c r="O4068" s="80"/>
      <c r="P4068" s="80"/>
      <c r="Q4068" s="79"/>
      <c r="R4068" s="79"/>
      <c r="S4068" s="80"/>
      <c r="T4068" s="80"/>
    </row>
    <row r="4069" spans="3:20" ht="22.5" customHeight="1" x14ac:dyDescent="0.25">
      <c r="C4069" s="79"/>
      <c r="D4069" s="80"/>
      <c r="E4069" s="80"/>
      <c r="F4069" s="80"/>
      <c r="G4069" s="81"/>
      <c r="H4069" s="80"/>
      <c r="I4069" s="80"/>
      <c r="J4069" s="80"/>
      <c r="K4069" s="81"/>
      <c r="L4069" s="80"/>
      <c r="M4069" s="80"/>
      <c r="N4069" s="80"/>
      <c r="O4069" s="80"/>
      <c r="P4069" s="80"/>
      <c r="Q4069" s="79"/>
      <c r="R4069" s="79"/>
      <c r="S4069" s="80"/>
      <c r="T4069" s="80"/>
    </row>
    <row r="4070" spans="3:20" ht="22.5" customHeight="1" x14ac:dyDescent="0.25">
      <c r="C4070" s="79"/>
      <c r="D4070" s="80"/>
      <c r="E4070" s="80"/>
      <c r="F4070" s="80"/>
      <c r="G4070" s="81"/>
      <c r="H4070" s="80"/>
      <c r="I4070" s="80"/>
      <c r="J4070" s="80"/>
      <c r="K4070" s="81"/>
      <c r="L4070" s="80"/>
      <c r="M4070" s="80"/>
      <c r="N4070" s="80"/>
      <c r="O4070" s="80"/>
      <c r="P4070" s="80"/>
      <c r="Q4070" s="79"/>
      <c r="R4070" s="79"/>
      <c r="S4070" s="80"/>
      <c r="T4070" s="80"/>
    </row>
    <row r="4071" spans="3:20" ht="22.5" customHeight="1" x14ac:dyDescent="0.25">
      <c r="C4071" s="79"/>
      <c r="D4071" s="80"/>
      <c r="E4071" s="80"/>
      <c r="F4071" s="80"/>
      <c r="G4071" s="81"/>
      <c r="H4071" s="80"/>
      <c r="I4071" s="80"/>
      <c r="J4071" s="80"/>
      <c r="K4071" s="81"/>
      <c r="L4071" s="80"/>
      <c r="M4071" s="80"/>
      <c r="N4071" s="80"/>
      <c r="O4071" s="80"/>
      <c r="P4071" s="80"/>
      <c r="Q4071" s="79"/>
      <c r="R4071" s="79"/>
      <c r="S4071" s="80"/>
      <c r="T4071" s="80"/>
    </row>
    <row r="4072" spans="3:20" ht="22.5" customHeight="1" x14ac:dyDescent="0.25">
      <c r="C4072" s="79"/>
      <c r="D4072" s="80"/>
      <c r="E4072" s="80"/>
      <c r="F4072" s="80"/>
      <c r="G4072" s="81"/>
      <c r="H4072" s="80"/>
      <c r="I4072" s="80"/>
      <c r="J4072" s="80"/>
      <c r="K4072" s="81"/>
      <c r="L4072" s="80"/>
      <c r="M4072" s="80"/>
      <c r="N4072" s="80"/>
      <c r="O4072" s="80"/>
      <c r="P4072" s="80"/>
      <c r="Q4072" s="79"/>
      <c r="R4072" s="79"/>
      <c r="S4072" s="80"/>
      <c r="T4072" s="80"/>
    </row>
    <row r="4073" spans="3:20" ht="22.5" customHeight="1" x14ac:dyDescent="0.25">
      <c r="C4073" s="79"/>
      <c r="D4073" s="80"/>
      <c r="E4073" s="80"/>
      <c r="F4073" s="80"/>
      <c r="G4073" s="81"/>
      <c r="H4073" s="80"/>
      <c r="I4073" s="80"/>
      <c r="J4073" s="80"/>
      <c r="K4073" s="81"/>
      <c r="L4073" s="80"/>
      <c r="M4073" s="80"/>
      <c r="N4073" s="80"/>
      <c r="O4073" s="80"/>
      <c r="P4073" s="80"/>
      <c r="Q4073" s="79"/>
      <c r="R4073" s="79"/>
      <c r="S4073" s="80"/>
      <c r="T4073" s="80"/>
    </row>
    <row r="4074" spans="3:20" ht="22.5" customHeight="1" x14ac:dyDescent="0.25">
      <c r="C4074" s="79"/>
      <c r="D4074" s="80"/>
      <c r="E4074" s="80"/>
      <c r="F4074" s="80"/>
      <c r="G4074" s="81"/>
      <c r="H4074" s="80"/>
      <c r="I4074" s="80"/>
      <c r="J4074" s="80"/>
      <c r="K4074" s="81"/>
      <c r="L4074" s="80"/>
      <c r="M4074" s="80"/>
      <c r="N4074" s="80"/>
      <c r="O4074" s="80"/>
      <c r="P4074" s="80"/>
      <c r="Q4074" s="79"/>
      <c r="R4074" s="79"/>
      <c r="S4074" s="80"/>
      <c r="T4074" s="80"/>
    </row>
    <row r="4075" spans="3:20" ht="22.5" customHeight="1" x14ac:dyDescent="0.25">
      <c r="C4075" s="79"/>
      <c r="D4075" s="80"/>
      <c r="E4075" s="80"/>
      <c r="F4075" s="80"/>
      <c r="G4075" s="81"/>
      <c r="H4075" s="80"/>
      <c r="I4075" s="80"/>
      <c r="J4075" s="80"/>
      <c r="K4075" s="81"/>
      <c r="L4075" s="80"/>
      <c r="M4075" s="80"/>
      <c r="N4075" s="80"/>
      <c r="O4075" s="80"/>
      <c r="P4075" s="80"/>
      <c r="Q4075" s="79"/>
      <c r="R4075" s="79"/>
      <c r="S4075" s="80"/>
      <c r="T4075" s="80"/>
    </row>
    <row r="4076" spans="3:20" ht="22.5" customHeight="1" x14ac:dyDescent="0.25">
      <c r="C4076" s="79"/>
      <c r="D4076" s="80"/>
      <c r="E4076" s="80"/>
      <c r="F4076" s="80"/>
      <c r="G4076" s="81"/>
      <c r="H4076" s="80"/>
      <c r="I4076" s="80"/>
      <c r="J4076" s="80"/>
      <c r="K4076" s="81"/>
      <c r="L4076" s="80"/>
      <c r="M4076" s="80"/>
      <c r="N4076" s="80"/>
      <c r="O4076" s="80"/>
      <c r="P4076" s="80"/>
      <c r="Q4076" s="79"/>
      <c r="R4076" s="79"/>
      <c r="S4076" s="80"/>
      <c r="T4076" s="80"/>
    </row>
    <row r="4077" spans="3:20" ht="22.5" customHeight="1" x14ac:dyDescent="0.25">
      <c r="C4077" s="79"/>
      <c r="D4077" s="80"/>
      <c r="E4077" s="80"/>
      <c r="F4077" s="80"/>
      <c r="G4077" s="81"/>
      <c r="H4077" s="80"/>
      <c r="I4077" s="80"/>
      <c r="J4077" s="80"/>
      <c r="K4077" s="81"/>
      <c r="L4077" s="80"/>
      <c r="M4077" s="80"/>
      <c r="N4077" s="80"/>
      <c r="O4077" s="80"/>
      <c r="P4077" s="80"/>
      <c r="Q4077" s="79"/>
      <c r="R4077" s="79"/>
      <c r="S4077" s="80"/>
      <c r="T4077" s="80"/>
    </row>
    <row r="4078" spans="3:20" ht="22.5" customHeight="1" x14ac:dyDescent="0.25">
      <c r="C4078" s="79"/>
      <c r="D4078" s="80"/>
      <c r="E4078" s="80"/>
      <c r="F4078" s="80"/>
      <c r="G4078" s="81"/>
      <c r="H4078" s="80"/>
      <c r="I4078" s="80"/>
      <c r="J4078" s="80"/>
      <c r="K4078" s="81"/>
      <c r="L4078" s="80"/>
      <c r="M4078" s="80"/>
      <c r="N4078" s="80"/>
      <c r="O4078" s="80"/>
      <c r="P4078" s="80"/>
      <c r="Q4078" s="79"/>
      <c r="R4078" s="79"/>
      <c r="S4078" s="80"/>
      <c r="T4078" s="80"/>
    </row>
    <row r="4079" spans="3:20" ht="22.5" customHeight="1" x14ac:dyDescent="0.25">
      <c r="C4079" s="79"/>
      <c r="D4079" s="80"/>
      <c r="E4079" s="80"/>
      <c r="F4079" s="80"/>
      <c r="G4079" s="81"/>
      <c r="H4079" s="80"/>
      <c r="I4079" s="80"/>
      <c r="J4079" s="80"/>
      <c r="K4079" s="81"/>
      <c r="L4079" s="80"/>
      <c r="M4079" s="80"/>
      <c r="N4079" s="80"/>
      <c r="O4079" s="80"/>
      <c r="P4079" s="80"/>
      <c r="Q4079" s="79"/>
      <c r="R4079" s="79"/>
      <c r="S4079" s="80"/>
      <c r="T4079" s="80"/>
    </row>
    <row r="4080" spans="3:20" ht="22.5" customHeight="1" x14ac:dyDescent="0.25">
      <c r="C4080" s="79"/>
      <c r="D4080" s="80"/>
      <c r="E4080" s="80"/>
      <c r="F4080" s="80"/>
      <c r="G4080" s="81"/>
      <c r="H4080" s="80"/>
      <c r="I4080" s="80"/>
      <c r="J4080" s="80"/>
      <c r="K4080" s="81"/>
      <c r="L4080" s="80"/>
      <c r="M4080" s="80"/>
      <c r="N4080" s="80"/>
      <c r="O4080" s="80"/>
      <c r="P4080" s="80"/>
      <c r="Q4080" s="79"/>
      <c r="R4080" s="79"/>
      <c r="S4080" s="80"/>
      <c r="T4080" s="80"/>
    </row>
    <row r="4081" spans="3:20" ht="22.5" customHeight="1" x14ac:dyDescent="0.25">
      <c r="C4081" s="79"/>
      <c r="D4081" s="80"/>
      <c r="E4081" s="80"/>
      <c r="F4081" s="80"/>
      <c r="G4081" s="81"/>
      <c r="H4081" s="80"/>
      <c r="I4081" s="80"/>
      <c r="J4081" s="80"/>
      <c r="K4081" s="81"/>
      <c r="L4081" s="80"/>
      <c r="M4081" s="80"/>
      <c r="N4081" s="80"/>
      <c r="O4081" s="80"/>
      <c r="P4081" s="80"/>
      <c r="Q4081" s="79"/>
      <c r="R4081" s="79"/>
      <c r="S4081" s="80"/>
      <c r="T4081" s="80"/>
    </row>
    <row r="4082" spans="3:20" ht="22.5" customHeight="1" x14ac:dyDescent="0.25">
      <c r="C4082" s="79"/>
      <c r="D4082" s="80"/>
      <c r="E4082" s="80"/>
      <c r="F4082" s="80"/>
      <c r="G4082" s="81"/>
      <c r="H4082" s="80"/>
      <c r="I4082" s="80"/>
      <c r="J4082" s="80"/>
      <c r="K4082" s="81"/>
      <c r="L4082" s="80"/>
      <c r="M4082" s="80"/>
      <c r="N4082" s="80"/>
      <c r="O4082" s="80"/>
      <c r="P4082" s="80"/>
      <c r="Q4082" s="79"/>
      <c r="R4082" s="79"/>
      <c r="S4082" s="80"/>
      <c r="T4082" s="80"/>
    </row>
    <row r="4083" spans="3:20" ht="22.5" customHeight="1" x14ac:dyDescent="0.25">
      <c r="C4083" s="79"/>
      <c r="D4083" s="80"/>
      <c r="E4083" s="80"/>
      <c r="F4083" s="80"/>
      <c r="G4083" s="81"/>
      <c r="H4083" s="80"/>
      <c r="I4083" s="80"/>
      <c r="J4083" s="80"/>
      <c r="K4083" s="81"/>
      <c r="L4083" s="80"/>
      <c r="M4083" s="80"/>
      <c r="N4083" s="80"/>
      <c r="O4083" s="80"/>
      <c r="P4083" s="80"/>
      <c r="Q4083" s="79"/>
      <c r="R4083" s="79"/>
      <c r="S4083" s="80"/>
      <c r="T4083" s="80"/>
    </row>
    <row r="4084" spans="3:20" ht="22.5" customHeight="1" x14ac:dyDescent="0.25">
      <c r="C4084" s="79"/>
      <c r="D4084" s="80"/>
      <c r="E4084" s="80"/>
      <c r="F4084" s="80"/>
      <c r="G4084" s="81"/>
      <c r="H4084" s="80"/>
      <c r="I4084" s="80"/>
      <c r="J4084" s="80"/>
      <c r="K4084" s="81"/>
      <c r="L4084" s="80"/>
      <c r="M4084" s="80"/>
      <c r="N4084" s="80"/>
      <c r="O4084" s="80"/>
      <c r="P4084" s="80"/>
      <c r="Q4084" s="79"/>
      <c r="R4084" s="79"/>
      <c r="S4084" s="80"/>
      <c r="T4084" s="80"/>
    </row>
    <row r="4085" spans="3:20" ht="22.5" customHeight="1" x14ac:dyDescent="0.25">
      <c r="C4085" s="79"/>
      <c r="D4085" s="80"/>
      <c r="E4085" s="80"/>
      <c r="F4085" s="80"/>
      <c r="G4085" s="81"/>
      <c r="H4085" s="80"/>
      <c r="I4085" s="80"/>
      <c r="J4085" s="80"/>
      <c r="K4085" s="81"/>
      <c r="L4085" s="80"/>
      <c r="M4085" s="80"/>
      <c r="N4085" s="80"/>
      <c r="O4085" s="80"/>
      <c r="P4085" s="80"/>
      <c r="Q4085" s="79"/>
      <c r="R4085" s="79"/>
      <c r="S4085" s="80"/>
      <c r="T4085" s="80"/>
    </row>
    <row r="4086" spans="3:20" ht="22.5" customHeight="1" x14ac:dyDescent="0.25">
      <c r="C4086" s="79"/>
      <c r="D4086" s="80"/>
      <c r="E4086" s="80"/>
      <c r="F4086" s="80"/>
      <c r="G4086" s="81"/>
      <c r="H4086" s="80"/>
      <c r="I4086" s="80"/>
      <c r="J4086" s="80"/>
      <c r="K4086" s="81"/>
      <c r="L4086" s="80"/>
      <c r="M4086" s="80"/>
      <c r="N4086" s="80"/>
      <c r="O4086" s="80"/>
      <c r="P4086" s="80"/>
      <c r="Q4086" s="79"/>
      <c r="R4086" s="79"/>
      <c r="S4086" s="80"/>
      <c r="T4086" s="80"/>
    </row>
    <row r="4087" spans="3:20" ht="22.5" customHeight="1" x14ac:dyDescent="0.25">
      <c r="C4087" s="79"/>
      <c r="D4087" s="80"/>
      <c r="E4087" s="80"/>
      <c r="F4087" s="80"/>
      <c r="G4087" s="81"/>
      <c r="H4087" s="80"/>
      <c r="I4087" s="80"/>
      <c r="J4087" s="80"/>
      <c r="K4087" s="81"/>
      <c r="L4087" s="80"/>
      <c r="M4087" s="80"/>
      <c r="N4087" s="80"/>
      <c r="O4087" s="80"/>
      <c r="P4087" s="80"/>
      <c r="Q4087" s="79"/>
      <c r="R4087" s="79"/>
      <c r="S4087" s="80"/>
      <c r="T4087" s="80"/>
    </row>
    <row r="4088" spans="3:20" ht="22.5" customHeight="1" x14ac:dyDescent="0.25">
      <c r="C4088" s="79"/>
      <c r="D4088" s="80"/>
      <c r="E4088" s="80"/>
      <c r="F4088" s="80"/>
      <c r="G4088" s="81"/>
      <c r="H4088" s="80"/>
      <c r="I4088" s="80"/>
      <c r="J4088" s="80"/>
      <c r="K4088" s="81"/>
      <c r="L4088" s="80"/>
      <c r="M4088" s="80"/>
      <c r="N4088" s="80"/>
      <c r="O4088" s="80"/>
      <c r="P4088" s="80"/>
      <c r="Q4088" s="79"/>
      <c r="R4088" s="79"/>
      <c r="S4088" s="80"/>
      <c r="T4088" s="80"/>
    </row>
    <row r="4089" spans="3:20" ht="22.5" customHeight="1" x14ac:dyDescent="0.25">
      <c r="C4089" s="79"/>
      <c r="D4089" s="80"/>
      <c r="E4089" s="80"/>
      <c r="F4089" s="80"/>
      <c r="G4089" s="81"/>
      <c r="H4089" s="80"/>
      <c r="I4089" s="80"/>
      <c r="J4089" s="80"/>
      <c r="K4089" s="81"/>
      <c r="L4089" s="80"/>
      <c r="M4089" s="80"/>
      <c r="N4089" s="80"/>
      <c r="O4089" s="80"/>
      <c r="P4089" s="80"/>
      <c r="Q4089" s="79"/>
      <c r="R4089" s="79"/>
      <c r="S4089" s="80"/>
      <c r="T4089" s="80"/>
    </row>
    <row r="4090" spans="3:20" ht="22.5" customHeight="1" x14ac:dyDescent="0.25">
      <c r="C4090" s="79"/>
      <c r="D4090" s="80"/>
      <c r="E4090" s="80"/>
      <c r="F4090" s="80"/>
      <c r="G4090" s="81"/>
      <c r="H4090" s="80"/>
      <c r="I4090" s="80"/>
      <c r="J4090" s="80"/>
      <c r="K4090" s="81"/>
      <c r="L4090" s="80"/>
      <c r="M4090" s="80"/>
      <c r="N4090" s="80"/>
      <c r="O4090" s="80"/>
      <c r="P4090" s="80"/>
      <c r="Q4090" s="79"/>
      <c r="R4090" s="79"/>
      <c r="S4090" s="80"/>
      <c r="T4090" s="80"/>
    </row>
    <row r="4091" spans="3:20" ht="22.5" customHeight="1" x14ac:dyDescent="0.25">
      <c r="C4091" s="79"/>
      <c r="D4091" s="80"/>
      <c r="E4091" s="80"/>
      <c r="F4091" s="80"/>
      <c r="G4091" s="81"/>
      <c r="H4091" s="80"/>
      <c r="I4091" s="80"/>
      <c r="J4091" s="80"/>
      <c r="K4091" s="81"/>
      <c r="L4091" s="80"/>
      <c r="M4091" s="80"/>
      <c r="N4091" s="80"/>
      <c r="O4091" s="80"/>
      <c r="P4091" s="80"/>
      <c r="Q4091" s="79"/>
      <c r="R4091" s="79"/>
      <c r="S4091" s="80"/>
      <c r="T4091" s="80"/>
    </row>
    <row r="4092" spans="3:20" ht="22.5" customHeight="1" x14ac:dyDescent="0.25">
      <c r="C4092" s="79"/>
      <c r="D4092" s="80"/>
      <c r="E4092" s="80"/>
      <c r="F4092" s="80"/>
      <c r="G4092" s="81"/>
      <c r="H4092" s="80"/>
      <c r="I4092" s="80"/>
      <c r="J4092" s="80"/>
      <c r="K4092" s="81"/>
      <c r="L4092" s="80"/>
      <c r="M4092" s="80"/>
      <c r="N4092" s="80"/>
      <c r="O4092" s="80"/>
      <c r="P4092" s="80"/>
      <c r="Q4092" s="79"/>
      <c r="R4092" s="79"/>
      <c r="S4092" s="80"/>
      <c r="T4092" s="80"/>
    </row>
    <row r="4093" spans="3:20" ht="22.5" customHeight="1" x14ac:dyDescent="0.25">
      <c r="C4093" s="79"/>
      <c r="D4093" s="80"/>
      <c r="E4093" s="80"/>
      <c r="F4093" s="80"/>
      <c r="G4093" s="81"/>
      <c r="H4093" s="80"/>
      <c r="I4093" s="80"/>
      <c r="J4093" s="80"/>
      <c r="K4093" s="81"/>
      <c r="L4093" s="80"/>
      <c r="M4093" s="80"/>
      <c r="N4093" s="80"/>
      <c r="O4093" s="80"/>
      <c r="P4093" s="80"/>
      <c r="Q4093" s="79"/>
      <c r="R4093" s="79"/>
      <c r="S4093" s="80"/>
      <c r="T4093" s="80"/>
    </row>
    <row r="4094" spans="3:20" ht="22.5" customHeight="1" x14ac:dyDescent="0.25">
      <c r="C4094" s="79"/>
      <c r="D4094" s="80"/>
      <c r="E4094" s="80"/>
      <c r="F4094" s="80"/>
      <c r="G4094" s="81"/>
      <c r="H4094" s="80"/>
      <c r="I4094" s="80"/>
      <c r="J4094" s="80"/>
      <c r="K4094" s="81"/>
      <c r="L4094" s="80"/>
      <c r="M4094" s="80"/>
      <c r="N4094" s="80"/>
      <c r="O4094" s="80"/>
      <c r="P4094" s="80"/>
      <c r="Q4094" s="79"/>
      <c r="R4094" s="79"/>
      <c r="S4094" s="80"/>
      <c r="T4094" s="80"/>
    </row>
    <row r="4095" spans="3:20" ht="22.5" customHeight="1" x14ac:dyDescent="0.25">
      <c r="C4095" s="79"/>
      <c r="D4095" s="80"/>
      <c r="E4095" s="80"/>
      <c r="F4095" s="80"/>
      <c r="G4095" s="81"/>
      <c r="H4095" s="80"/>
      <c r="I4095" s="80"/>
      <c r="J4095" s="80"/>
      <c r="K4095" s="81"/>
      <c r="L4095" s="80"/>
      <c r="M4095" s="80"/>
      <c r="N4095" s="80"/>
      <c r="O4095" s="80"/>
      <c r="P4095" s="80"/>
      <c r="Q4095" s="79"/>
      <c r="R4095" s="79"/>
      <c r="S4095" s="80"/>
      <c r="T4095" s="80"/>
    </row>
    <row r="4096" spans="3:20" ht="22.5" customHeight="1" x14ac:dyDescent="0.25">
      <c r="C4096" s="79"/>
      <c r="D4096" s="80"/>
      <c r="E4096" s="80"/>
      <c r="F4096" s="80"/>
      <c r="G4096" s="81"/>
      <c r="H4096" s="80"/>
      <c r="I4096" s="80"/>
      <c r="J4096" s="80"/>
      <c r="K4096" s="81"/>
      <c r="L4096" s="80"/>
      <c r="M4096" s="80"/>
      <c r="N4096" s="80"/>
      <c r="O4096" s="80"/>
      <c r="P4096" s="80"/>
      <c r="Q4096" s="79"/>
      <c r="R4096" s="79"/>
      <c r="S4096" s="80"/>
      <c r="T4096" s="80"/>
    </row>
    <row r="4097" spans="3:20" ht="22.5" customHeight="1" x14ac:dyDescent="0.25">
      <c r="C4097" s="79"/>
      <c r="D4097" s="80"/>
      <c r="E4097" s="80"/>
      <c r="F4097" s="80"/>
      <c r="G4097" s="81"/>
      <c r="H4097" s="80"/>
      <c r="I4097" s="80"/>
      <c r="J4097" s="80"/>
      <c r="K4097" s="81"/>
      <c r="L4097" s="80"/>
      <c r="M4097" s="80"/>
      <c r="N4097" s="80"/>
      <c r="O4097" s="80"/>
      <c r="P4097" s="80"/>
      <c r="Q4097" s="79"/>
      <c r="R4097" s="79"/>
      <c r="S4097" s="80"/>
      <c r="T4097" s="80"/>
    </row>
    <row r="4098" spans="3:20" ht="22.5" customHeight="1" x14ac:dyDescent="0.25">
      <c r="C4098" s="79"/>
      <c r="D4098" s="80"/>
      <c r="E4098" s="80"/>
      <c r="F4098" s="80"/>
      <c r="G4098" s="81"/>
      <c r="H4098" s="80"/>
      <c r="I4098" s="80"/>
      <c r="J4098" s="80"/>
      <c r="K4098" s="81"/>
      <c r="L4098" s="80"/>
      <c r="M4098" s="80"/>
      <c r="N4098" s="80"/>
      <c r="O4098" s="80"/>
      <c r="P4098" s="80"/>
      <c r="Q4098" s="79"/>
      <c r="R4098" s="79"/>
      <c r="S4098" s="80"/>
      <c r="T4098" s="80"/>
    </row>
    <row r="4099" spans="3:20" ht="22.5" customHeight="1" x14ac:dyDescent="0.25">
      <c r="C4099" s="79"/>
      <c r="D4099" s="80"/>
      <c r="E4099" s="80"/>
      <c r="F4099" s="80"/>
      <c r="G4099" s="81"/>
      <c r="H4099" s="80"/>
      <c r="I4099" s="80"/>
      <c r="J4099" s="80"/>
      <c r="K4099" s="81"/>
      <c r="L4099" s="80"/>
      <c r="M4099" s="80"/>
      <c r="N4099" s="80"/>
      <c r="O4099" s="80"/>
      <c r="P4099" s="80"/>
      <c r="Q4099" s="79"/>
      <c r="R4099" s="79"/>
      <c r="S4099" s="80"/>
      <c r="T4099" s="80"/>
    </row>
    <row r="4100" spans="3:20" ht="22.5" customHeight="1" x14ac:dyDescent="0.25">
      <c r="C4100" s="79"/>
      <c r="D4100" s="80"/>
      <c r="E4100" s="80"/>
      <c r="F4100" s="80"/>
      <c r="G4100" s="81"/>
      <c r="H4100" s="80"/>
      <c r="I4100" s="80"/>
      <c r="J4100" s="80"/>
      <c r="K4100" s="81"/>
      <c r="L4100" s="80"/>
      <c r="M4100" s="80"/>
      <c r="N4100" s="80"/>
      <c r="O4100" s="80"/>
      <c r="P4100" s="80"/>
      <c r="Q4100" s="79"/>
      <c r="R4100" s="79"/>
      <c r="S4100" s="80"/>
      <c r="T4100" s="80"/>
    </row>
    <row r="4101" spans="3:20" ht="22.5" customHeight="1" x14ac:dyDescent="0.25">
      <c r="C4101" s="79"/>
      <c r="D4101" s="80"/>
      <c r="E4101" s="80"/>
      <c r="F4101" s="80"/>
      <c r="G4101" s="81"/>
      <c r="H4101" s="80"/>
      <c r="I4101" s="80"/>
      <c r="J4101" s="80"/>
      <c r="K4101" s="81"/>
      <c r="L4101" s="80"/>
      <c r="M4101" s="80"/>
      <c r="N4101" s="80"/>
      <c r="O4101" s="80"/>
      <c r="P4101" s="80"/>
      <c r="Q4101" s="79"/>
      <c r="R4101" s="79"/>
      <c r="S4101" s="80"/>
      <c r="T4101" s="80"/>
    </row>
    <row r="4102" spans="3:20" ht="22.5" customHeight="1" x14ac:dyDescent="0.25">
      <c r="C4102" s="79"/>
      <c r="D4102" s="80"/>
      <c r="E4102" s="80"/>
      <c r="F4102" s="80"/>
      <c r="G4102" s="81"/>
      <c r="H4102" s="80"/>
      <c r="I4102" s="80"/>
      <c r="J4102" s="80"/>
      <c r="K4102" s="81"/>
      <c r="L4102" s="80"/>
      <c r="M4102" s="80"/>
      <c r="N4102" s="80"/>
      <c r="O4102" s="80"/>
      <c r="P4102" s="80"/>
      <c r="Q4102" s="79"/>
      <c r="R4102" s="79"/>
      <c r="S4102" s="80"/>
      <c r="T4102" s="80"/>
    </row>
    <row r="4103" spans="3:20" ht="22.5" customHeight="1" x14ac:dyDescent="0.25">
      <c r="C4103" s="79"/>
      <c r="D4103" s="80"/>
      <c r="E4103" s="80"/>
      <c r="F4103" s="80"/>
      <c r="G4103" s="81"/>
      <c r="H4103" s="80"/>
      <c r="I4103" s="80"/>
      <c r="J4103" s="80"/>
      <c r="K4103" s="81"/>
      <c r="L4103" s="80"/>
      <c r="M4103" s="80"/>
      <c r="N4103" s="80"/>
      <c r="O4103" s="80"/>
      <c r="P4103" s="80"/>
      <c r="Q4103" s="79"/>
      <c r="R4103" s="79"/>
      <c r="S4103" s="80"/>
      <c r="T4103" s="80"/>
    </row>
    <row r="4104" spans="3:20" ht="22.5" customHeight="1" x14ac:dyDescent="0.25">
      <c r="C4104" s="79"/>
      <c r="D4104" s="80"/>
      <c r="E4104" s="80"/>
      <c r="F4104" s="80"/>
      <c r="G4104" s="81"/>
      <c r="H4104" s="80"/>
      <c r="I4104" s="80"/>
      <c r="J4104" s="80"/>
      <c r="K4104" s="81"/>
      <c r="L4104" s="80"/>
      <c r="M4104" s="80"/>
      <c r="N4104" s="80"/>
      <c r="O4104" s="80"/>
      <c r="P4104" s="80"/>
      <c r="Q4104" s="79"/>
      <c r="R4104" s="79"/>
      <c r="S4104" s="80"/>
      <c r="T4104" s="80"/>
    </row>
    <row r="4105" spans="3:20" ht="22.5" customHeight="1" x14ac:dyDescent="0.25">
      <c r="C4105" s="79"/>
      <c r="D4105" s="80"/>
      <c r="E4105" s="80"/>
      <c r="F4105" s="80"/>
      <c r="G4105" s="81"/>
      <c r="H4105" s="80"/>
      <c r="I4105" s="80"/>
      <c r="J4105" s="80"/>
      <c r="K4105" s="81"/>
      <c r="L4105" s="80"/>
      <c r="M4105" s="80"/>
      <c r="N4105" s="80"/>
      <c r="O4105" s="80"/>
      <c r="P4105" s="80"/>
      <c r="Q4105" s="79"/>
      <c r="R4105" s="79"/>
      <c r="S4105" s="80"/>
      <c r="T4105" s="80"/>
    </row>
    <row r="4106" spans="3:20" ht="22.5" customHeight="1" x14ac:dyDescent="0.25">
      <c r="C4106" s="79"/>
      <c r="D4106" s="80"/>
      <c r="E4106" s="80"/>
      <c r="F4106" s="80"/>
      <c r="G4106" s="81"/>
      <c r="H4106" s="80"/>
      <c r="I4106" s="80"/>
      <c r="J4106" s="80"/>
      <c r="K4106" s="81"/>
      <c r="L4106" s="80"/>
      <c r="M4106" s="80"/>
      <c r="N4106" s="80"/>
      <c r="O4106" s="80"/>
      <c r="P4106" s="80"/>
      <c r="Q4106" s="79"/>
      <c r="R4106" s="79"/>
      <c r="S4106" s="80"/>
      <c r="T4106" s="80"/>
    </row>
    <row r="4107" spans="3:20" ht="22.5" customHeight="1" x14ac:dyDescent="0.25">
      <c r="C4107" s="79"/>
      <c r="D4107" s="80"/>
      <c r="E4107" s="80"/>
      <c r="F4107" s="80"/>
      <c r="G4107" s="81"/>
      <c r="H4107" s="80"/>
      <c r="I4107" s="80"/>
      <c r="J4107" s="80"/>
      <c r="K4107" s="81"/>
      <c r="L4107" s="80"/>
      <c r="M4107" s="80"/>
      <c r="N4107" s="80"/>
      <c r="O4107" s="80"/>
      <c r="P4107" s="80"/>
      <c r="Q4107" s="79"/>
      <c r="R4107" s="79"/>
      <c r="S4107" s="80"/>
      <c r="T4107" s="80"/>
    </row>
    <row r="4108" spans="3:20" ht="22.5" customHeight="1" x14ac:dyDescent="0.25">
      <c r="C4108" s="79"/>
      <c r="D4108" s="80"/>
      <c r="E4108" s="80"/>
      <c r="F4108" s="80"/>
      <c r="G4108" s="81"/>
      <c r="H4108" s="80"/>
      <c r="I4108" s="80"/>
      <c r="J4108" s="80"/>
      <c r="K4108" s="81"/>
      <c r="L4108" s="80"/>
      <c r="M4108" s="80"/>
      <c r="N4108" s="80"/>
      <c r="O4108" s="80"/>
      <c r="P4108" s="80"/>
      <c r="Q4108" s="79"/>
      <c r="R4108" s="79"/>
      <c r="S4108" s="80"/>
      <c r="T4108" s="80"/>
    </row>
    <row r="4109" spans="3:20" ht="22.5" customHeight="1" x14ac:dyDescent="0.25">
      <c r="C4109" s="79"/>
      <c r="D4109" s="80"/>
      <c r="E4109" s="80"/>
      <c r="F4109" s="80"/>
      <c r="G4109" s="81"/>
      <c r="H4109" s="80"/>
      <c r="I4109" s="80"/>
      <c r="J4109" s="80"/>
      <c r="K4109" s="81"/>
      <c r="L4109" s="80"/>
      <c r="M4109" s="80"/>
      <c r="N4109" s="80"/>
      <c r="O4109" s="80"/>
      <c r="P4109" s="80"/>
      <c r="Q4109" s="79"/>
      <c r="R4109" s="79"/>
      <c r="S4109" s="80"/>
      <c r="T4109" s="80"/>
    </row>
    <row r="4110" spans="3:20" ht="22.5" customHeight="1" x14ac:dyDescent="0.25">
      <c r="C4110" s="79"/>
      <c r="D4110" s="80"/>
      <c r="E4110" s="80"/>
      <c r="F4110" s="80"/>
      <c r="G4110" s="81"/>
      <c r="H4110" s="80"/>
      <c r="I4110" s="80"/>
      <c r="J4110" s="80"/>
      <c r="K4110" s="81"/>
      <c r="L4110" s="80"/>
      <c r="M4110" s="80"/>
      <c r="N4110" s="80"/>
      <c r="O4110" s="80"/>
      <c r="P4110" s="80"/>
      <c r="Q4110" s="79"/>
      <c r="R4110" s="79"/>
      <c r="S4110" s="80"/>
      <c r="T4110" s="80"/>
    </row>
    <row r="4111" spans="3:20" ht="22.5" customHeight="1" x14ac:dyDescent="0.25">
      <c r="C4111" s="79"/>
      <c r="D4111" s="80"/>
      <c r="E4111" s="80"/>
      <c r="F4111" s="80"/>
      <c r="G4111" s="81"/>
      <c r="H4111" s="80"/>
      <c r="I4111" s="80"/>
      <c r="J4111" s="80"/>
      <c r="K4111" s="81"/>
      <c r="L4111" s="80"/>
      <c r="M4111" s="80"/>
      <c r="N4111" s="80"/>
      <c r="O4111" s="80"/>
      <c r="P4111" s="80"/>
      <c r="Q4111" s="79"/>
      <c r="R4111" s="79"/>
      <c r="S4111" s="80"/>
      <c r="T4111" s="80"/>
    </row>
    <row r="4112" spans="3:20" ht="22.5" customHeight="1" x14ac:dyDescent="0.25">
      <c r="C4112" s="79"/>
      <c r="D4112" s="80"/>
      <c r="E4112" s="80"/>
      <c r="F4112" s="80"/>
      <c r="G4112" s="81"/>
      <c r="H4112" s="80"/>
      <c r="I4112" s="80"/>
      <c r="J4112" s="80"/>
      <c r="K4112" s="81"/>
      <c r="L4112" s="80"/>
      <c r="M4112" s="80"/>
      <c r="N4112" s="80"/>
      <c r="O4112" s="80"/>
      <c r="P4112" s="80"/>
      <c r="Q4112" s="79"/>
      <c r="R4112" s="79"/>
      <c r="S4112" s="80"/>
      <c r="T4112" s="80"/>
    </row>
    <row r="4113" spans="3:20" ht="22.5" customHeight="1" x14ac:dyDescent="0.25">
      <c r="C4113" s="79"/>
      <c r="D4113" s="80"/>
      <c r="E4113" s="80"/>
      <c r="F4113" s="80"/>
      <c r="G4113" s="81"/>
      <c r="H4113" s="80"/>
      <c r="I4113" s="80"/>
      <c r="J4113" s="80"/>
      <c r="K4113" s="81"/>
      <c r="L4113" s="80"/>
      <c r="M4113" s="80"/>
      <c r="N4113" s="80"/>
      <c r="O4113" s="80"/>
      <c r="P4113" s="80"/>
      <c r="Q4113" s="79"/>
      <c r="R4113" s="79"/>
      <c r="S4113" s="80"/>
      <c r="T4113" s="80"/>
    </row>
    <row r="4114" spans="3:20" ht="22.5" customHeight="1" x14ac:dyDescent="0.25">
      <c r="C4114" s="79"/>
      <c r="D4114" s="80"/>
      <c r="E4114" s="80"/>
      <c r="F4114" s="80"/>
      <c r="G4114" s="81"/>
      <c r="H4114" s="80"/>
      <c r="I4114" s="80"/>
      <c r="J4114" s="80"/>
      <c r="K4114" s="81"/>
      <c r="L4114" s="80"/>
      <c r="M4114" s="80"/>
      <c r="N4114" s="80"/>
      <c r="O4114" s="80"/>
      <c r="P4114" s="80"/>
      <c r="Q4114" s="79"/>
      <c r="R4114" s="79"/>
      <c r="S4114" s="80"/>
      <c r="T4114" s="80"/>
    </row>
    <row r="4115" spans="3:20" ht="22.5" customHeight="1" x14ac:dyDescent="0.25">
      <c r="C4115" s="79"/>
      <c r="D4115" s="80"/>
      <c r="E4115" s="80"/>
      <c r="F4115" s="80"/>
      <c r="G4115" s="81"/>
      <c r="H4115" s="80"/>
      <c r="I4115" s="80"/>
      <c r="J4115" s="80"/>
      <c r="K4115" s="81"/>
      <c r="L4115" s="80"/>
      <c r="M4115" s="80"/>
      <c r="N4115" s="80"/>
      <c r="O4115" s="80"/>
      <c r="P4115" s="80"/>
      <c r="Q4115" s="79"/>
      <c r="R4115" s="79"/>
      <c r="S4115" s="80"/>
      <c r="T4115" s="80"/>
    </row>
    <row r="4116" spans="3:20" ht="22.5" customHeight="1" x14ac:dyDescent="0.25">
      <c r="C4116" s="79"/>
      <c r="D4116" s="80"/>
      <c r="E4116" s="80"/>
      <c r="F4116" s="80"/>
      <c r="G4116" s="81"/>
      <c r="H4116" s="80"/>
      <c r="I4116" s="80"/>
      <c r="J4116" s="80"/>
      <c r="K4116" s="81"/>
      <c r="L4116" s="80"/>
      <c r="M4116" s="80"/>
      <c r="N4116" s="80"/>
      <c r="O4116" s="80"/>
      <c r="P4116" s="80"/>
      <c r="Q4116" s="79"/>
      <c r="R4116" s="79"/>
      <c r="S4116" s="80"/>
      <c r="T4116" s="80"/>
    </row>
    <row r="4117" spans="3:20" ht="22.5" customHeight="1" x14ac:dyDescent="0.25">
      <c r="C4117" s="79"/>
      <c r="D4117" s="80"/>
      <c r="E4117" s="80"/>
      <c r="F4117" s="80"/>
      <c r="G4117" s="81"/>
      <c r="H4117" s="80"/>
      <c r="I4117" s="80"/>
      <c r="J4117" s="80"/>
      <c r="K4117" s="81"/>
      <c r="L4117" s="80"/>
      <c r="M4117" s="80"/>
      <c r="N4117" s="80"/>
      <c r="O4117" s="80"/>
      <c r="P4117" s="80"/>
      <c r="Q4117" s="79"/>
      <c r="R4117" s="79"/>
      <c r="S4117" s="80"/>
      <c r="T4117" s="80"/>
    </row>
    <row r="4118" spans="3:20" ht="22.5" customHeight="1" x14ac:dyDescent="0.25">
      <c r="C4118" s="79"/>
      <c r="D4118" s="80"/>
      <c r="E4118" s="80"/>
      <c r="F4118" s="80"/>
      <c r="G4118" s="81"/>
      <c r="H4118" s="80"/>
      <c r="I4118" s="80"/>
      <c r="J4118" s="80"/>
      <c r="K4118" s="81"/>
      <c r="L4118" s="80"/>
      <c r="M4118" s="80"/>
      <c r="N4118" s="80"/>
      <c r="O4118" s="80"/>
      <c r="P4118" s="80"/>
      <c r="Q4118" s="79"/>
      <c r="R4118" s="79"/>
      <c r="S4118" s="80"/>
      <c r="T4118" s="80"/>
    </row>
    <row r="4119" spans="3:20" ht="22.5" customHeight="1" x14ac:dyDescent="0.25">
      <c r="C4119" s="79"/>
      <c r="D4119" s="80"/>
      <c r="E4119" s="80"/>
      <c r="F4119" s="80"/>
      <c r="G4119" s="81"/>
      <c r="H4119" s="80"/>
      <c r="I4119" s="80"/>
      <c r="J4119" s="80"/>
      <c r="K4119" s="81"/>
      <c r="L4119" s="80"/>
      <c r="M4119" s="80"/>
      <c r="N4119" s="80"/>
      <c r="O4119" s="80"/>
      <c r="P4119" s="80"/>
      <c r="Q4119" s="79"/>
      <c r="R4119" s="79"/>
      <c r="S4119" s="80"/>
      <c r="T4119" s="80"/>
    </row>
    <row r="4120" spans="3:20" ht="22.5" customHeight="1" x14ac:dyDescent="0.25">
      <c r="C4120" s="79"/>
      <c r="D4120" s="80"/>
      <c r="E4120" s="80"/>
      <c r="F4120" s="80"/>
      <c r="G4120" s="81"/>
      <c r="H4120" s="80"/>
      <c r="I4120" s="80"/>
      <c r="J4120" s="80"/>
      <c r="K4120" s="81"/>
      <c r="L4120" s="80"/>
      <c r="M4120" s="80"/>
      <c r="N4120" s="80"/>
      <c r="O4120" s="80"/>
      <c r="P4120" s="80"/>
      <c r="Q4120" s="79"/>
      <c r="R4120" s="79"/>
      <c r="S4120" s="80"/>
      <c r="T4120" s="80"/>
    </row>
    <row r="4121" spans="3:20" ht="22.5" customHeight="1" x14ac:dyDescent="0.25">
      <c r="C4121" s="79"/>
      <c r="D4121" s="80"/>
      <c r="E4121" s="80"/>
      <c r="F4121" s="80"/>
      <c r="G4121" s="81"/>
      <c r="H4121" s="80"/>
      <c r="I4121" s="80"/>
      <c r="J4121" s="80"/>
      <c r="K4121" s="81"/>
      <c r="L4121" s="80"/>
      <c r="M4121" s="80"/>
      <c r="N4121" s="80"/>
      <c r="O4121" s="80"/>
      <c r="P4121" s="80"/>
      <c r="Q4121" s="79"/>
      <c r="R4121" s="79"/>
      <c r="S4121" s="80"/>
      <c r="T4121" s="80"/>
    </row>
    <row r="4122" spans="3:20" ht="22.5" customHeight="1" x14ac:dyDescent="0.25">
      <c r="C4122" s="79"/>
      <c r="D4122" s="80"/>
      <c r="E4122" s="80"/>
      <c r="F4122" s="80"/>
      <c r="G4122" s="81"/>
      <c r="H4122" s="80"/>
      <c r="I4122" s="80"/>
      <c r="J4122" s="80"/>
      <c r="K4122" s="81"/>
      <c r="L4122" s="80"/>
      <c r="M4122" s="80"/>
      <c r="N4122" s="80"/>
      <c r="O4122" s="80"/>
      <c r="P4122" s="80"/>
      <c r="Q4122" s="79"/>
      <c r="R4122" s="79"/>
      <c r="S4122" s="80"/>
      <c r="T4122" s="80"/>
    </row>
    <row r="4123" spans="3:20" ht="22.5" customHeight="1" x14ac:dyDescent="0.25">
      <c r="C4123" s="79"/>
      <c r="D4123" s="80"/>
      <c r="E4123" s="80"/>
      <c r="F4123" s="80"/>
      <c r="G4123" s="81"/>
      <c r="H4123" s="80"/>
      <c r="I4123" s="80"/>
      <c r="J4123" s="80"/>
      <c r="K4123" s="81"/>
      <c r="L4123" s="80"/>
      <c r="M4123" s="80"/>
      <c r="N4123" s="80"/>
      <c r="O4123" s="80"/>
      <c r="P4123" s="80"/>
      <c r="Q4123" s="79"/>
      <c r="R4123" s="79"/>
      <c r="S4123" s="80"/>
      <c r="T4123" s="80"/>
    </row>
    <row r="4124" spans="3:20" ht="22.5" customHeight="1" x14ac:dyDescent="0.25">
      <c r="C4124" s="79"/>
      <c r="D4124" s="80"/>
      <c r="E4124" s="80"/>
      <c r="F4124" s="80"/>
      <c r="G4124" s="81"/>
      <c r="H4124" s="80"/>
      <c r="I4124" s="80"/>
      <c r="J4124" s="80"/>
      <c r="K4124" s="81"/>
      <c r="L4124" s="80"/>
      <c r="M4124" s="80"/>
      <c r="N4124" s="80"/>
      <c r="O4124" s="80"/>
      <c r="P4124" s="80"/>
      <c r="Q4124" s="79"/>
      <c r="R4124" s="79"/>
      <c r="S4124" s="80"/>
      <c r="T4124" s="80"/>
    </row>
    <row r="4125" spans="3:20" ht="22.5" customHeight="1" x14ac:dyDescent="0.25">
      <c r="C4125" s="79"/>
      <c r="D4125" s="80"/>
      <c r="E4125" s="80"/>
      <c r="F4125" s="80"/>
      <c r="G4125" s="81"/>
      <c r="H4125" s="80"/>
      <c r="I4125" s="80"/>
      <c r="J4125" s="80"/>
      <c r="K4125" s="81"/>
      <c r="L4125" s="80"/>
      <c r="M4125" s="80"/>
      <c r="N4125" s="80"/>
      <c r="O4125" s="80"/>
      <c r="P4125" s="80"/>
      <c r="Q4125" s="79"/>
      <c r="R4125" s="79"/>
      <c r="S4125" s="80"/>
      <c r="T4125" s="80"/>
    </row>
    <row r="4126" spans="3:20" ht="22.5" customHeight="1" x14ac:dyDescent="0.25">
      <c r="C4126" s="79"/>
      <c r="D4126" s="80"/>
      <c r="E4126" s="80"/>
      <c r="F4126" s="80"/>
      <c r="G4126" s="81"/>
      <c r="H4126" s="80"/>
      <c r="I4126" s="80"/>
      <c r="J4126" s="80"/>
      <c r="K4126" s="81"/>
      <c r="L4126" s="80"/>
      <c r="M4126" s="80"/>
      <c r="N4126" s="80"/>
      <c r="O4126" s="80"/>
      <c r="P4126" s="80"/>
      <c r="Q4126" s="79"/>
      <c r="R4126" s="79"/>
      <c r="S4126" s="80"/>
      <c r="T4126" s="80"/>
    </row>
    <row r="4127" spans="3:20" ht="22.5" customHeight="1" x14ac:dyDescent="0.25">
      <c r="C4127" s="79"/>
      <c r="D4127" s="80"/>
      <c r="E4127" s="80"/>
      <c r="F4127" s="80"/>
      <c r="G4127" s="81"/>
      <c r="H4127" s="80"/>
      <c r="I4127" s="80"/>
      <c r="J4127" s="80"/>
      <c r="K4127" s="81"/>
      <c r="L4127" s="80"/>
      <c r="M4127" s="80"/>
      <c r="N4127" s="80"/>
      <c r="O4127" s="80"/>
      <c r="P4127" s="80"/>
      <c r="Q4127" s="79"/>
      <c r="R4127" s="79"/>
      <c r="S4127" s="80"/>
      <c r="T4127" s="80"/>
    </row>
    <row r="4128" spans="3:20" ht="22.5" customHeight="1" x14ac:dyDescent="0.25">
      <c r="C4128" s="79"/>
      <c r="D4128" s="80"/>
      <c r="E4128" s="80"/>
      <c r="F4128" s="80"/>
      <c r="G4128" s="81"/>
      <c r="H4128" s="80"/>
      <c r="I4128" s="80"/>
      <c r="J4128" s="80"/>
      <c r="K4128" s="81"/>
      <c r="L4128" s="80"/>
      <c r="M4128" s="80"/>
      <c r="N4128" s="80"/>
      <c r="O4128" s="80"/>
      <c r="P4128" s="80"/>
      <c r="Q4128" s="79"/>
      <c r="R4128" s="79"/>
      <c r="S4128" s="80"/>
      <c r="T4128" s="80"/>
    </row>
    <row r="4129" spans="3:20" ht="22.5" customHeight="1" x14ac:dyDescent="0.25">
      <c r="C4129" s="79"/>
      <c r="D4129" s="80"/>
      <c r="E4129" s="80"/>
      <c r="F4129" s="80"/>
      <c r="G4129" s="81"/>
      <c r="H4129" s="80"/>
      <c r="I4129" s="80"/>
      <c r="J4129" s="80"/>
      <c r="K4129" s="81"/>
      <c r="L4129" s="80"/>
      <c r="M4129" s="80"/>
      <c r="N4129" s="80"/>
      <c r="O4129" s="80"/>
      <c r="P4129" s="80"/>
      <c r="Q4129" s="79"/>
      <c r="R4129" s="79"/>
      <c r="S4129" s="80"/>
      <c r="T4129" s="80"/>
    </row>
    <row r="4130" spans="3:20" ht="22.5" customHeight="1" x14ac:dyDescent="0.25">
      <c r="C4130" s="79"/>
      <c r="D4130" s="80"/>
      <c r="E4130" s="80"/>
      <c r="F4130" s="80"/>
      <c r="G4130" s="81"/>
      <c r="H4130" s="80"/>
      <c r="I4130" s="80"/>
      <c r="J4130" s="80"/>
      <c r="K4130" s="81"/>
      <c r="L4130" s="80"/>
      <c r="M4130" s="80"/>
      <c r="N4130" s="80"/>
      <c r="O4130" s="80"/>
      <c r="P4130" s="80"/>
      <c r="Q4130" s="79"/>
      <c r="R4130" s="79"/>
      <c r="S4130" s="80"/>
      <c r="T4130" s="80"/>
    </row>
    <row r="4131" spans="3:20" ht="22.5" customHeight="1" x14ac:dyDescent="0.25">
      <c r="C4131" s="79"/>
      <c r="D4131" s="80"/>
      <c r="E4131" s="80"/>
      <c r="F4131" s="80"/>
      <c r="G4131" s="81"/>
      <c r="H4131" s="80"/>
      <c r="I4131" s="80"/>
      <c r="J4131" s="80"/>
      <c r="K4131" s="81"/>
      <c r="L4131" s="80"/>
      <c r="M4131" s="80"/>
      <c r="N4131" s="80"/>
      <c r="O4131" s="80"/>
      <c r="P4131" s="80"/>
      <c r="Q4131" s="79"/>
      <c r="R4131" s="79"/>
      <c r="S4131" s="80"/>
      <c r="T4131" s="80"/>
    </row>
    <row r="4132" spans="3:20" ht="22.5" customHeight="1" x14ac:dyDescent="0.25">
      <c r="C4132" s="79"/>
      <c r="D4132" s="80"/>
      <c r="E4132" s="80"/>
      <c r="F4132" s="80"/>
      <c r="G4132" s="81"/>
      <c r="H4132" s="80"/>
      <c r="I4132" s="80"/>
      <c r="J4132" s="80"/>
      <c r="K4132" s="81"/>
      <c r="L4132" s="80"/>
      <c r="M4132" s="80"/>
      <c r="N4132" s="80"/>
      <c r="O4132" s="80"/>
      <c r="P4132" s="80"/>
      <c r="Q4132" s="79"/>
      <c r="R4132" s="79"/>
      <c r="S4132" s="80"/>
      <c r="T4132" s="80"/>
    </row>
    <row r="4133" spans="3:20" ht="22.5" customHeight="1" x14ac:dyDescent="0.25">
      <c r="C4133" s="79"/>
      <c r="D4133" s="80"/>
      <c r="E4133" s="80"/>
      <c r="F4133" s="80"/>
      <c r="G4133" s="81"/>
      <c r="H4133" s="80"/>
      <c r="I4133" s="80"/>
      <c r="J4133" s="80"/>
      <c r="K4133" s="81"/>
      <c r="L4133" s="80"/>
      <c r="M4133" s="80"/>
      <c r="N4133" s="80"/>
      <c r="O4133" s="80"/>
      <c r="P4133" s="80"/>
      <c r="Q4133" s="79"/>
      <c r="R4133" s="79"/>
      <c r="S4133" s="80"/>
      <c r="T4133" s="80"/>
    </row>
    <row r="4134" spans="3:20" ht="22.5" customHeight="1" x14ac:dyDescent="0.25">
      <c r="C4134" s="79"/>
      <c r="D4134" s="80"/>
      <c r="E4134" s="80"/>
      <c r="F4134" s="80"/>
      <c r="G4134" s="81"/>
      <c r="H4134" s="80"/>
      <c r="I4134" s="80"/>
      <c r="J4134" s="80"/>
      <c r="K4134" s="81"/>
      <c r="L4134" s="80"/>
      <c r="M4134" s="80"/>
      <c r="N4134" s="80"/>
      <c r="O4134" s="80"/>
      <c r="P4134" s="80"/>
      <c r="Q4134" s="79"/>
      <c r="R4134" s="79"/>
      <c r="S4134" s="80"/>
      <c r="T4134" s="80"/>
    </row>
    <row r="4135" spans="3:20" ht="22.5" customHeight="1" x14ac:dyDescent="0.25">
      <c r="C4135" s="79"/>
      <c r="D4135" s="80"/>
      <c r="E4135" s="80"/>
      <c r="F4135" s="80"/>
      <c r="G4135" s="81"/>
      <c r="H4135" s="80"/>
      <c r="I4135" s="80"/>
      <c r="J4135" s="80"/>
      <c r="K4135" s="81"/>
      <c r="L4135" s="80"/>
      <c r="M4135" s="80"/>
      <c r="N4135" s="80"/>
      <c r="O4135" s="80"/>
      <c r="P4135" s="80"/>
      <c r="Q4135" s="79"/>
      <c r="R4135" s="79"/>
      <c r="S4135" s="80"/>
      <c r="T4135" s="80"/>
    </row>
    <row r="4136" spans="3:20" ht="22.5" customHeight="1" x14ac:dyDescent="0.25">
      <c r="C4136" s="79"/>
      <c r="D4136" s="80"/>
      <c r="E4136" s="80"/>
      <c r="F4136" s="80"/>
      <c r="G4136" s="81"/>
      <c r="H4136" s="80"/>
      <c r="I4136" s="80"/>
      <c r="J4136" s="80"/>
      <c r="K4136" s="81"/>
      <c r="L4136" s="80"/>
      <c r="M4136" s="80"/>
      <c r="N4136" s="80"/>
      <c r="O4136" s="80"/>
      <c r="P4136" s="80"/>
      <c r="Q4136" s="79"/>
      <c r="R4136" s="79"/>
      <c r="S4136" s="80"/>
      <c r="T4136" s="80"/>
    </row>
    <row r="4137" spans="3:20" ht="22.5" customHeight="1" x14ac:dyDescent="0.25">
      <c r="C4137" s="79"/>
      <c r="D4137" s="80"/>
      <c r="E4137" s="80"/>
      <c r="F4137" s="80"/>
      <c r="G4137" s="81"/>
      <c r="H4137" s="80"/>
      <c r="I4137" s="80"/>
      <c r="J4137" s="80"/>
      <c r="K4137" s="81"/>
      <c r="L4137" s="80"/>
      <c r="M4137" s="80"/>
      <c r="N4137" s="80"/>
      <c r="O4137" s="80"/>
      <c r="P4137" s="80"/>
      <c r="Q4137" s="79"/>
      <c r="R4137" s="79"/>
      <c r="S4137" s="80"/>
      <c r="T4137" s="80"/>
    </row>
    <row r="4138" spans="3:20" ht="22.5" customHeight="1" x14ac:dyDescent="0.25">
      <c r="C4138" s="79"/>
      <c r="D4138" s="80"/>
      <c r="E4138" s="80"/>
      <c r="F4138" s="80"/>
      <c r="G4138" s="81"/>
      <c r="H4138" s="80"/>
      <c r="I4138" s="80"/>
      <c r="J4138" s="80"/>
      <c r="K4138" s="81"/>
      <c r="L4138" s="80"/>
      <c r="M4138" s="80"/>
      <c r="N4138" s="80"/>
      <c r="O4138" s="80"/>
      <c r="P4138" s="80"/>
      <c r="Q4138" s="79"/>
      <c r="R4138" s="79"/>
      <c r="S4138" s="80"/>
      <c r="T4138" s="80"/>
    </row>
    <row r="4139" spans="3:20" ht="22.5" customHeight="1" x14ac:dyDescent="0.25">
      <c r="C4139" s="79"/>
      <c r="D4139" s="80"/>
      <c r="E4139" s="80"/>
      <c r="F4139" s="80"/>
      <c r="G4139" s="81"/>
      <c r="H4139" s="80"/>
      <c r="I4139" s="80"/>
      <c r="J4139" s="80"/>
      <c r="K4139" s="81"/>
      <c r="L4139" s="80"/>
      <c r="M4139" s="80"/>
      <c r="N4139" s="80"/>
      <c r="O4139" s="80"/>
      <c r="P4139" s="80"/>
      <c r="Q4139" s="79"/>
      <c r="R4139" s="79"/>
      <c r="S4139" s="80"/>
      <c r="T4139" s="80"/>
    </row>
    <row r="4140" spans="3:20" ht="22.5" customHeight="1" x14ac:dyDescent="0.25">
      <c r="C4140" s="79"/>
      <c r="D4140" s="80"/>
      <c r="E4140" s="80"/>
      <c r="F4140" s="80"/>
      <c r="G4140" s="81"/>
      <c r="H4140" s="80"/>
      <c r="I4140" s="80"/>
      <c r="J4140" s="80"/>
      <c r="K4140" s="81"/>
      <c r="L4140" s="80"/>
      <c r="M4140" s="80"/>
      <c r="N4140" s="80"/>
      <c r="O4140" s="80"/>
      <c r="P4140" s="80"/>
      <c r="Q4140" s="79"/>
      <c r="R4140" s="79"/>
      <c r="S4140" s="80"/>
      <c r="T4140" s="80"/>
    </row>
    <row r="4141" spans="3:20" ht="22.5" customHeight="1" x14ac:dyDescent="0.25">
      <c r="C4141" s="79"/>
      <c r="D4141" s="80"/>
      <c r="E4141" s="80"/>
      <c r="F4141" s="80"/>
      <c r="G4141" s="81"/>
      <c r="H4141" s="80"/>
      <c r="I4141" s="80"/>
      <c r="J4141" s="80"/>
      <c r="K4141" s="81"/>
      <c r="L4141" s="80"/>
      <c r="M4141" s="80"/>
      <c r="N4141" s="80"/>
      <c r="O4141" s="80"/>
      <c r="P4141" s="80"/>
      <c r="Q4141" s="79"/>
      <c r="R4141" s="79"/>
      <c r="S4141" s="80"/>
      <c r="T4141" s="80"/>
    </row>
    <row r="4142" spans="3:20" ht="22.5" customHeight="1" x14ac:dyDescent="0.25">
      <c r="C4142" s="79"/>
      <c r="D4142" s="80"/>
      <c r="E4142" s="80"/>
      <c r="F4142" s="80"/>
      <c r="G4142" s="81"/>
      <c r="H4142" s="80"/>
      <c r="I4142" s="80"/>
      <c r="J4142" s="80"/>
      <c r="K4142" s="81"/>
      <c r="L4142" s="80"/>
      <c r="M4142" s="80"/>
      <c r="N4142" s="80"/>
      <c r="O4142" s="80"/>
      <c r="P4142" s="80"/>
      <c r="Q4142" s="79"/>
      <c r="R4142" s="79"/>
      <c r="S4142" s="80"/>
      <c r="T4142" s="80"/>
    </row>
    <row r="4143" spans="3:20" ht="22.5" customHeight="1" x14ac:dyDescent="0.25">
      <c r="C4143" s="79"/>
      <c r="D4143" s="80"/>
      <c r="E4143" s="80"/>
      <c r="F4143" s="80"/>
      <c r="G4143" s="81"/>
      <c r="H4143" s="80"/>
      <c r="I4143" s="80"/>
      <c r="J4143" s="80"/>
      <c r="K4143" s="81"/>
      <c r="L4143" s="80"/>
      <c r="M4143" s="80"/>
      <c r="N4143" s="80"/>
      <c r="O4143" s="80"/>
      <c r="P4143" s="80"/>
      <c r="Q4143" s="79"/>
      <c r="R4143" s="79"/>
      <c r="S4143" s="80"/>
      <c r="T4143" s="80"/>
    </row>
    <row r="4144" spans="3:20" ht="22.5" customHeight="1" x14ac:dyDescent="0.25">
      <c r="C4144" s="79"/>
      <c r="D4144" s="80"/>
      <c r="E4144" s="80"/>
      <c r="F4144" s="80"/>
      <c r="G4144" s="81"/>
      <c r="H4144" s="80"/>
      <c r="I4144" s="80"/>
      <c r="J4144" s="80"/>
      <c r="K4144" s="81"/>
      <c r="L4144" s="80"/>
      <c r="M4144" s="80"/>
      <c r="N4144" s="80"/>
      <c r="O4144" s="80"/>
      <c r="P4144" s="80"/>
      <c r="Q4144" s="79"/>
      <c r="R4144" s="79"/>
      <c r="S4144" s="80"/>
      <c r="T4144" s="80"/>
    </row>
    <row r="4145" spans="3:20" ht="22.5" customHeight="1" x14ac:dyDescent="0.25">
      <c r="C4145" s="79"/>
      <c r="D4145" s="80"/>
      <c r="E4145" s="80"/>
      <c r="F4145" s="80"/>
      <c r="G4145" s="81"/>
      <c r="H4145" s="80"/>
      <c r="I4145" s="80"/>
      <c r="J4145" s="80"/>
      <c r="K4145" s="81"/>
      <c r="L4145" s="80"/>
      <c r="M4145" s="80"/>
      <c r="N4145" s="80"/>
      <c r="O4145" s="80"/>
      <c r="P4145" s="80"/>
      <c r="Q4145" s="79"/>
      <c r="R4145" s="79"/>
      <c r="S4145" s="80"/>
      <c r="T4145" s="80"/>
    </row>
    <row r="4146" spans="3:20" ht="22.5" customHeight="1" x14ac:dyDescent="0.25">
      <c r="C4146" s="79"/>
      <c r="D4146" s="80"/>
      <c r="E4146" s="80"/>
      <c r="F4146" s="80"/>
      <c r="G4146" s="81"/>
      <c r="H4146" s="80"/>
      <c r="I4146" s="80"/>
      <c r="J4146" s="80"/>
      <c r="K4146" s="81"/>
      <c r="L4146" s="80"/>
      <c r="M4146" s="80"/>
      <c r="N4146" s="80"/>
      <c r="O4146" s="80"/>
      <c r="P4146" s="80"/>
      <c r="Q4146" s="79"/>
      <c r="R4146" s="79"/>
      <c r="S4146" s="80"/>
      <c r="T4146" s="80"/>
    </row>
    <row r="4147" spans="3:20" ht="22.5" customHeight="1" x14ac:dyDescent="0.25">
      <c r="C4147" s="79"/>
      <c r="D4147" s="80"/>
      <c r="E4147" s="80"/>
      <c r="F4147" s="80"/>
      <c r="G4147" s="81"/>
      <c r="H4147" s="80"/>
      <c r="I4147" s="80"/>
      <c r="J4147" s="80"/>
      <c r="K4147" s="81"/>
      <c r="L4147" s="80"/>
      <c r="M4147" s="80"/>
      <c r="N4147" s="80"/>
      <c r="O4147" s="80"/>
      <c r="P4147" s="80"/>
      <c r="Q4147" s="79"/>
      <c r="R4147" s="79"/>
      <c r="S4147" s="80"/>
      <c r="T4147" s="80"/>
    </row>
    <row r="4148" spans="3:20" ht="22.5" customHeight="1" x14ac:dyDescent="0.25">
      <c r="C4148" s="79"/>
      <c r="D4148" s="80"/>
      <c r="E4148" s="80"/>
      <c r="F4148" s="80"/>
      <c r="G4148" s="81"/>
      <c r="H4148" s="80"/>
      <c r="I4148" s="80"/>
      <c r="J4148" s="80"/>
      <c r="K4148" s="81"/>
      <c r="L4148" s="80"/>
      <c r="M4148" s="80"/>
      <c r="N4148" s="80"/>
      <c r="O4148" s="80"/>
      <c r="P4148" s="80"/>
      <c r="Q4148" s="79"/>
      <c r="R4148" s="79"/>
      <c r="S4148" s="80"/>
      <c r="T4148" s="80"/>
    </row>
    <row r="4149" spans="3:20" ht="22.5" customHeight="1" x14ac:dyDescent="0.25">
      <c r="C4149" s="79"/>
      <c r="D4149" s="80"/>
      <c r="E4149" s="80"/>
      <c r="F4149" s="80"/>
      <c r="G4149" s="81"/>
      <c r="H4149" s="80"/>
      <c r="I4149" s="80"/>
      <c r="J4149" s="80"/>
      <c r="K4149" s="81"/>
      <c r="L4149" s="80"/>
      <c r="M4149" s="80"/>
      <c r="N4149" s="80"/>
      <c r="O4149" s="80"/>
      <c r="P4149" s="80"/>
      <c r="Q4149" s="79"/>
      <c r="R4149" s="79"/>
      <c r="S4149" s="80"/>
      <c r="T4149" s="80"/>
    </row>
    <row r="4150" spans="3:20" ht="22.5" customHeight="1" x14ac:dyDescent="0.25">
      <c r="C4150" s="79"/>
      <c r="D4150" s="80"/>
      <c r="E4150" s="80"/>
      <c r="F4150" s="80"/>
      <c r="G4150" s="81"/>
      <c r="H4150" s="80"/>
      <c r="I4150" s="80"/>
      <c r="J4150" s="80"/>
      <c r="K4150" s="81"/>
      <c r="L4150" s="80"/>
      <c r="M4150" s="80"/>
      <c r="N4150" s="80"/>
      <c r="O4150" s="80"/>
      <c r="P4150" s="80"/>
      <c r="Q4150" s="79"/>
      <c r="R4150" s="79"/>
      <c r="S4150" s="80"/>
      <c r="T4150" s="80"/>
    </row>
    <row r="4151" spans="3:20" ht="22.5" customHeight="1" x14ac:dyDescent="0.25">
      <c r="C4151" s="79"/>
      <c r="D4151" s="80"/>
      <c r="E4151" s="80"/>
      <c r="F4151" s="80"/>
      <c r="G4151" s="81"/>
      <c r="H4151" s="80"/>
      <c r="I4151" s="80"/>
      <c r="J4151" s="80"/>
      <c r="K4151" s="81"/>
      <c r="L4151" s="80"/>
      <c r="M4151" s="80"/>
      <c r="N4151" s="80"/>
      <c r="O4151" s="80"/>
      <c r="P4151" s="80"/>
      <c r="Q4151" s="79"/>
      <c r="R4151" s="79"/>
      <c r="S4151" s="80"/>
      <c r="T4151" s="80"/>
    </row>
    <row r="4152" spans="3:20" ht="22.5" customHeight="1" x14ac:dyDescent="0.25">
      <c r="C4152" s="79"/>
      <c r="D4152" s="80"/>
      <c r="E4152" s="80"/>
      <c r="F4152" s="80"/>
      <c r="G4152" s="81"/>
      <c r="H4152" s="80"/>
      <c r="I4152" s="80"/>
      <c r="J4152" s="80"/>
      <c r="K4152" s="81"/>
      <c r="L4152" s="80"/>
      <c r="M4152" s="80"/>
      <c r="N4152" s="80"/>
      <c r="O4152" s="80"/>
      <c r="P4152" s="80"/>
      <c r="Q4152" s="79"/>
      <c r="R4152" s="79"/>
      <c r="S4152" s="80"/>
      <c r="T4152" s="80"/>
    </row>
    <row r="4153" spans="3:20" ht="22.5" customHeight="1" x14ac:dyDescent="0.25">
      <c r="C4153" s="79"/>
      <c r="D4153" s="80"/>
      <c r="E4153" s="80"/>
      <c r="F4153" s="80"/>
      <c r="G4153" s="81"/>
      <c r="H4153" s="80"/>
      <c r="I4153" s="80"/>
      <c r="J4153" s="80"/>
      <c r="K4153" s="81"/>
      <c r="L4153" s="80"/>
      <c r="M4153" s="80"/>
      <c r="N4153" s="80"/>
      <c r="O4153" s="80"/>
      <c r="P4153" s="80"/>
      <c r="Q4153" s="79"/>
      <c r="R4153" s="79"/>
      <c r="S4153" s="80"/>
      <c r="T4153" s="80"/>
    </row>
    <row r="4154" spans="3:20" ht="22.5" customHeight="1" x14ac:dyDescent="0.25">
      <c r="C4154" s="79"/>
      <c r="D4154" s="80"/>
      <c r="E4154" s="80"/>
      <c r="F4154" s="80"/>
      <c r="G4154" s="81"/>
      <c r="H4154" s="80"/>
      <c r="I4154" s="80"/>
      <c r="J4154" s="80"/>
      <c r="K4154" s="81"/>
      <c r="L4154" s="80"/>
      <c r="M4154" s="80"/>
      <c r="N4154" s="80"/>
      <c r="O4154" s="80"/>
      <c r="P4154" s="80"/>
      <c r="Q4154" s="79"/>
      <c r="R4154" s="79"/>
      <c r="S4154" s="80"/>
      <c r="T4154" s="80"/>
    </row>
    <row r="4155" spans="3:20" ht="22.5" customHeight="1" x14ac:dyDescent="0.25">
      <c r="C4155" s="79"/>
      <c r="D4155" s="80"/>
      <c r="E4155" s="80"/>
      <c r="F4155" s="80"/>
      <c r="G4155" s="81"/>
      <c r="H4155" s="80"/>
      <c r="I4155" s="80"/>
      <c r="J4155" s="80"/>
      <c r="K4155" s="81"/>
      <c r="L4155" s="80"/>
      <c r="M4155" s="80"/>
      <c r="N4155" s="80"/>
      <c r="O4155" s="80"/>
      <c r="P4155" s="80"/>
      <c r="Q4155" s="79"/>
      <c r="R4155" s="79"/>
      <c r="S4155" s="80"/>
      <c r="T4155" s="80"/>
    </row>
    <row r="4156" spans="3:20" ht="22.5" customHeight="1" x14ac:dyDescent="0.25">
      <c r="C4156" s="79"/>
      <c r="D4156" s="80"/>
      <c r="E4156" s="80"/>
      <c r="F4156" s="80"/>
      <c r="G4156" s="81"/>
      <c r="H4156" s="80"/>
      <c r="I4156" s="80"/>
      <c r="J4156" s="80"/>
      <c r="K4156" s="81"/>
      <c r="L4156" s="80"/>
      <c r="M4156" s="80"/>
      <c r="N4156" s="80"/>
      <c r="O4156" s="80"/>
      <c r="P4156" s="80"/>
      <c r="Q4156" s="79"/>
      <c r="R4156" s="79"/>
      <c r="S4156" s="80"/>
      <c r="T4156" s="80"/>
    </row>
    <row r="4157" spans="3:20" ht="22.5" customHeight="1" x14ac:dyDescent="0.25">
      <c r="C4157" s="79"/>
      <c r="D4157" s="80"/>
      <c r="E4157" s="80"/>
      <c r="F4157" s="80"/>
      <c r="G4157" s="81"/>
      <c r="H4157" s="80"/>
      <c r="I4157" s="80"/>
      <c r="J4157" s="80"/>
      <c r="K4157" s="81"/>
      <c r="L4157" s="80"/>
      <c r="M4157" s="80"/>
      <c r="N4157" s="80"/>
      <c r="O4157" s="80"/>
      <c r="P4157" s="80"/>
      <c r="Q4157" s="79"/>
      <c r="R4157" s="79"/>
      <c r="S4157" s="80"/>
      <c r="T4157" s="80"/>
    </row>
    <row r="4158" spans="3:20" ht="22.5" customHeight="1" x14ac:dyDescent="0.25">
      <c r="C4158" s="79"/>
      <c r="D4158" s="80"/>
      <c r="E4158" s="80"/>
      <c r="F4158" s="80"/>
      <c r="G4158" s="81"/>
      <c r="H4158" s="80"/>
      <c r="I4158" s="80"/>
      <c r="J4158" s="80"/>
      <c r="K4158" s="81"/>
      <c r="L4158" s="80"/>
      <c r="M4158" s="80"/>
      <c r="N4158" s="80"/>
      <c r="O4158" s="80"/>
      <c r="P4158" s="80"/>
      <c r="Q4158" s="79"/>
      <c r="R4158" s="79"/>
      <c r="S4158" s="80"/>
      <c r="T4158" s="80"/>
    </row>
    <row r="4159" spans="3:20" ht="22.5" customHeight="1" x14ac:dyDescent="0.25">
      <c r="C4159" s="79"/>
      <c r="D4159" s="80"/>
      <c r="E4159" s="80"/>
      <c r="F4159" s="80"/>
      <c r="G4159" s="81"/>
      <c r="H4159" s="80"/>
      <c r="I4159" s="80"/>
      <c r="J4159" s="80"/>
      <c r="K4159" s="81"/>
      <c r="L4159" s="80"/>
      <c r="M4159" s="80"/>
      <c r="N4159" s="80"/>
      <c r="O4159" s="80"/>
      <c r="P4159" s="80"/>
      <c r="Q4159" s="79"/>
      <c r="R4159" s="79"/>
      <c r="S4159" s="80"/>
      <c r="T4159" s="80"/>
    </row>
    <row r="4160" spans="3:20" ht="22.5" customHeight="1" x14ac:dyDescent="0.25">
      <c r="C4160" s="79"/>
      <c r="D4160" s="80"/>
      <c r="E4160" s="80"/>
      <c r="F4160" s="80"/>
      <c r="G4160" s="81"/>
      <c r="H4160" s="80"/>
      <c r="I4160" s="80"/>
      <c r="J4160" s="80"/>
      <c r="K4160" s="81"/>
      <c r="L4160" s="80"/>
      <c r="M4160" s="80"/>
      <c r="N4160" s="80"/>
      <c r="O4160" s="80"/>
      <c r="P4160" s="80"/>
      <c r="Q4160" s="79"/>
      <c r="R4160" s="79"/>
      <c r="S4160" s="80"/>
      <c r="T4160" s="80"/>
    </row>
    <row r="4161" spans="3:20" ht="22.5" customHeight="1" x14ac:dyDescent="0.25">
      <c r="C4161" s="79"/>
      <c r="D4161" s="80"/>
      <c r="E4161" s="80"/>
      <c r="F4161" s="80"/>
      <c r="G4161" s="81"/>
      <c r="H4161" s="80"/>
      <c r="I4161" s="80"/>
      <c r="J4161" s="80"/>
      <c r="K4161" s="81"/>
      <c r="L4161" s="80"/>
      <c r="M4161" s="80"/>
      <c r="N4161" s="80"/>
      <c r="O4161" s="80"/>
      <c r="P4161" s="80"/>
      <c r="Q4161" s="79"/>
      <c r="R4161" s="79"/>
      <c r="S4161" s="80"/>
      <c r="T4161" s="80"/>
    </row>
    <row r="4162" spans="3:20" ht="22.5" customHeight="1" x14ac:dyDescent="0.25">
      <c r="C4162" s="79"/>
      <c r="D4162" s="80"/>
      <c r="E4162" s="80"/>
      <c r="F4162" s="80"/>
      <c r="G4162" s="81"/>
      <c r="H4162" s="80"/>
      <c r="I4162" s="80"/>
      <c r="J4162" s="80"/>
      <c r="K4162" s="81"/>
      <c r="L4162" s="80"/>
      <c r="M4162" s="80"/>
      <c r="N4162" s="80"/>
      <c r="O4162" s="80"/>
      <c r="P4162" s="80"/>
      <c r="Q4162" s="79"/>
      <c r="R4162" s="79"/>
      <c r="S4162" s="80"/>
      <c r="T4162" s="80"/>
    </row>
    <row r="4163" spans="3:20" ht="22.5" customHeight="1" x14ac:dyDescent="0.25">
      <c r="C4163" s="79"/>
      <c r="D4163" s="80"/>
      <c r="E4163" s="80"/>
      <c r="F4163" s="80"/>
      <c r="G4163" s="81"/>
      <c r="H4163" s="80"/>
      <c r="I4163" s="80"/>
      <c r="J4163" s="80"/>
      <c r="K4163" s="81"/>
      <c r="L4163" s="80"/>
      <c r="M4163" s="80"/>
      <c r="N4163" s="80"/>
      <c r="O4163" s="80"/>
      <c r="P4163" s="80"/>
      <c r="Q4163" s="79"/>
      <c r="R4163" s="79"/>
      <c r="S4163" s="80"/>
      <c r="T4163" s="80"/>
    </row>
    <row r="4164" spans="3:20" ht="22.5" customHeight="1" x14ac:dyDescent="0.25">
      <c r="C4164" s="79"/>
      <c r="D4164" s="80"/>
      <c r="E4164" s="80"/>
      <c r="F4164" s="80"/>
      <c r="G4164" s="81"/>
      <c r="H4164" s="80"/>
      <c r="I4164" s="80"/>
      <c r="J4164" s="80"/>
      <c r="K4164" s="81"/>
      <c r="L4164" s="80"/>
      <c r="M4164" s="80"/>
      <c r="N4164" s="80"/>
      <c r="O4164" s="80"/>
      <c r="P4164" s="80"/>
      <c r="Q4164" s="79"/>
      <c r="R4164" s="79"/>
      <c r="S4164" s="80"/>
      <c r="T4164" s="80"/>
    </row>
    <row r="4165" spans="3:20" ht="22.5" customHeight="1" x14ac:dyDescent="0.25">
      <c r="C4165" s="79"/>
      <c r="D4165" s="80"/>
      <c r="E4165" s="80"/>
      <c r="F4165" s="80"/>
      <c r="G4165" s="81"/>
      <c r="H4165" s="80"/>
      <c r="I4165" s="80"/>
      <c r="J4165" s="80"/>
      <c r="K4165" s="81"/>
      <c r="L4165" s="80"/>
      <c r="M4165" s="80"/>
      <c r="N4165" s="80"/>
      <c r="O4165" s="80"/>
      <c r="P4165" s="80"/>
      <c r="Q4165" s="79"/>
      <c r="R4165" s="79"/>
      <c r="S4165" s="80"/>
      <c r="T4165" s="80"/>
    </row>
    <row r="4166" spans="3:20" ht="22.5" customHeight="1" x14ac:dyDescent="0.25">
      <c r="C4166" s="79"/>
      <c r="D4166" s="80"/>
      <c r="E4166" s="80"/>
      <c r="F4166" s="80"/>
      <c r="G4166" s="81"/>
      <c r="H4166" s="80"/>
      <c r="I4166" s="80"/>
      <c r="J4166" s="80"/>
      <c r="K4166" s="81"/>
      <c r="L4166" s="80"/>
      <c r="M4166" s="80"/>
      <c r="N4166" s="80"/>
      <c r="O4166" s="80"/>
      <c r="P4166" s="80"/>
      <c r="Q4166" s="79"/>
      <c r="R4166" s="79"/>
      <c r="S4166" s="80"/>
      <c r="T4166" s="80"/>
    </row>
    <row r="4167" spans="3:20" ht="22.5" customHeight="1" x14ac:dyDescent="0.25">
      <c r="C4167" s="79"/>
      <c r="D4167" s="80"/>
      <c r="E4167" s="80"/>
      <c r="F4167" s="80"/>
      <c r="G4167" s="81"/>
      <c r="H4167" s="80"/>
      <c r="I4167" s="80"/>
      <c r="J4167" s="80"/>
      <c r="K4167" s="81"/>
      <c r="L4167" s="80"/>
      <c r="M4167" s="80"/>
      <c r="N4167" s="80"/>
      <c r="O4167" s="80"/>
      <c r="P4167" s="80"/>
      <c r="Q4167" s="79"/>
      <c r="R4167" s="79"/>
      <c r="S4167" s="80"/>
      <c r="T4167" s="80"/>
    </row>
    <row r="4168" spans="3:20" ht="22.5" customHeight="1" x14ac:dyDescent="0.25">
      <c r="C4168" s="79"/>
      <c r="D4168" s="80"/>
      <c r="E4168" s="80"/>
      <c r="F4168" s="80"/>
      <c r="G4168" s="81"/>
      <c r="H4168" s="80"/>
      <c r="I4168" s="80"/>
      <c r="J4168" s="80"/>
      <c r="K4168" s="81"/>
      <c r="L4168" s="80"/>
      <c r="M4168" s="80"/>
      <c r="N4168" s="80"/>
      <c r="O4168" s="80"/>
      <c r="P4168" s="80"/>
      <c r="Q4168" s="79"/>
      <c r="R4168" s="79"/>
      <c r="S4168" s="80"/>
      <c r="T4168" s="80"/>
    </row>
    <row r="4169" spans="3:20" ht="22.5" customHeight="1" x14ac:dyDescent="0.25">
      <c r="C4169" s="79"/>
      <c r="D4169" s="80"/>
      <c r="E4169" s="80"/>
      <c r="F4169" s="80"/>
      <c r="G4169" s="81"/>
      <c r="H4169" s="80"/>
      <c r="I4169" s="80"/>
      <c r="J4169" s="80"/>
      <c r="K4169" s="81"/>
      <c r="L4169" s="80"/>
      <c r="M4169" s="80"/>
      <c r="N4169" s="80"/>
      <c r="O4169" s="80"/>
      <c r="P4169" s="80"/>
      <c r="Q4169" s="79"/>
      <c r="R4169" s="79"/>
      <c r="S4169" s="80"/>
      <c r="T4169" s="80"/>
    </row>
    <row r="4170" spans="3:20" ht="22.5" customHeight="1" x14ac:dyDescent="0.25">
      <c r="C4170" s="79"/>
      <c r="D4170" s="80"/>
      <c r="E4170" s="80"/>
      <c r="F4170" s="80"/>
      <c r="G4170" s="81"/>
      <c r="H4170" s="80"/>
      <c r="I4170" s="80"/>
      <c r="J4170" s="80"/>
      <c r="K4170" s="81"/>
      <c r="L4170" s="80"/>
      <c r="M4170" s="80"/>
      <c r="N4170" s="80"/>
      <c r="O4170" s="80"/>
      <c r="P4170" s="80"/>
      <c r="Q4170" s="79"/>
      <c r="R4170" s="79"/>
      <c r="S4170" s="80"/>
      <c r="T4170" s="80"/>
    </row>
    <row r="4171" spans="3:20" ht="22.5" customHeight="1" x14ac:dyDescent="0.25">
      <c r="C4171" s="79"/>
      <c r="D4171" s="80"/>
      <c r="E4171" s="80"/>
      <c r="F4171" s="80"/>
      <c r="G4171" s="81"/>
      <c r="H4171" s="80"/>
      <c r="I4171" s="80"/>
      <c r="J4171" s="80"/>
      <c r="K4171" s="81"/>
      <c r="L4171" s="80"/>
      <c r="M4171" s="80"/>
      <c r="N4171" s="80"/>
      <c r="O4171" s="80"/>
      <c r="P4171" s="80"/>
      <c r="Q4171" s="79"/>
      <c r="R4171" s="79"/>
      <c r="S4171" s="80"/>
      <c r="T4171" s="80"/>
    </row>
    <row r="4172" spans="3:20" ht="22.5" customHeight="1" x14ac:dyDescent="0.25">
      <c r="C4172" s="79"/>
      <c r="D4172" s="80"/>
      <c r="E4172" s="80"/>
      <c r="F4172" s="80"/>
      <c r="G4172" s="81"/>
      <c r="H4172" s="80"/>
      <c r="I4172" s="80"/>
      <c r="J4172" s="80"/>
      <c r="K4172" s="81"/>
      <c r="L4172" s="80"/>
      <c r="M4172" s="80"/>
      <c r="N4172" s="80"/>
      <c r="O4172" s="80"/>
      <c r="P4172" s="80"/>
      <c r="Q4172" s="79"/>
      <c r="R4172" s="79"/>
      <c r="S4172" s="80"/>
      <c r="T4172" s="80"/>
    </row>
    <row r="4173" spans="3:20" ht="22.5" customHeight="1" x14ac:dyDescent="0.25">
      <c r="C4173" s="79"/>
      <c r="D4173" s="80"/>
      <c r="E4173" s="80"/>
      <c r="F4173" s="80"/>
      <c r="G4173" s="81"/>
      <c r="H4173" s="80"/>
      <c r="I4173" s="80"/>
      <c r="J4173" s="80"/>
      <c r="K4173" s="81"/>
      <c r="L4173" s="80"/>
      <c r="M4173" s="80"/>
      <c r="N4173" s="80"/>
      <c r="O4173" s="80"/>
      <c r="P4173" s="80"/>
      <c r="Q4173" s="79"/>
      <c r="R4173" s="79"/>
      <c r="S4173" s="80"/>
      <c r="T4173" s="80"/>
    </row>
    <row r="4174" spans="3:20" ht="22.5" customHeight="1" x14ac:dyDescent="0.25">
      <c r="C4174" s="79"/>
      <c r="D4174" s="80"/>
      <c r="E4174" s="80"/>
      <c r="F4174" s="80"/>
      <c r="G4174" s="81"/>
      <c r="H4174" s="80"/>
      <c r="I4174" s="80"/>
      <c r="J4174" s="80"/>
      <c r="K4174" s="81"/>
      <c r="L4174" s="80"/>
      <c r="M4174" s="80"/>
      <c r="N4174" s="80"/>
      <c r="O4174" s="80"/>
      <c r="P4174" s="80"/>
      <c r="Q4174" s="79"/>
      <c r="R4174" s="79"/>
      <c r="S4174" s="80"/>
      <c r="T4174" s="80"/>
    </row>
    <row r="4175" spans="3:20" ht="22.5" customHeight="1" x14ac:dyDescent="0.25">
      <c r="C4175" s="79"/>
      <c r="D4175" s="80"/>
      <c r="E4175" s="80"/>
      <c r="F4175" s="80"/>
      <c r="G4175" s="81"/>
      <c r="H4175" s="80"/>
      <c r="I4175" s="80"/>
      <c r="J4175" s="80"/>
      <c r="K4175" s="81"/>
      <c r="L4175" s="80"/>
      <c r="M4175" s="80"/>
      <c r="N4175" s="80"/>
      <c r="O4175" s="80"/>
      <c r="P4175" s="80"/>
      <c r="Q4175" s="79"/>
      <c r="R4175" s="79"/>
      <c r="S4175" s="80"/>
      <c r="T4175" s="80"/>
    </row>
    <row r="4176" spans="3:20" ht="22.5" customHeight="1" x14ac:dyDescent="0.25">
      <c r="C4176" s="79"/>
      <c r="D4176" s="80"/>
      <c r="E4176" s="80"/>
      <c r="F4176" s="80"/>
      <c r="G4176" s="81"/>
      <c r="H4176" s="80"/>
      <c r="I4176" s="80"/>
      <c r="J4176" s="80"/>
      <c r="K4176" s="81"/>
      <c r="L4176" s="80"/>
      <c r="M4176" s="80"/>
      <c r="N4176" s="80"/>
      <c r="O4176" s="80"/>
      <c r="P4176" s="80"/>
      <c r="Q4176" s="79"/>
      <c r="R4176" s="79"/>
      <c r="S4176" s="80"/>
      <c r="T4176" s="80"/>
    </row>
    <row r="4177" spans="3:20" ht="22.5" customHeight="1" x14ac:dyDescent="0.25">
      <c r="C4177" s="79"/>
      <c r="D4177" s="80"/>
      <c r="E4177" s="80"/>
      <c r="F4177" s="80"/>
      <c r="G4177" s="81"/>
      <c r="H4177" s="80"/>
      <c r="I4177" s="80"/>
      <c r="J4177" s="80"/>
      <c r="K4177" s="81"/>
      <c r="L4177" s="80"/>
      <c r="M4177" s="80"/>
      <c r="N4177" s="80"/>
      <c r="O4177" s="80"/>
      <c r="P4177" s="80"/>
      <c r="Q4177" s="79"/>
      <c r="R4177" s="79"/>
      <c r="S4177" s="80"/>
      <c r="T4177" s="80"/>
    </row>
    <row r="4178" spans="3:20" ht="22.5" customHeight="1" x14ac:dyDescent="0.25">
      <c r="C4178" s="79"/>
      <c r="D4178" s="80"/>
      <c r="E4178" s="80"/>
      <c r="F4178" s="80"/>
      <c r="G4178" s="81"/>
      <c r="H4178" s="80"/>
      <c r="I4178" s="80"/>
      <c r="J4178" s="80"/>
      <c r="K4178" s="81"/>
      <c r="L4178" s="80"/>
      <c r="M4178" s="80"/>
      <c r="N4178" s="80"/>
      <c r="O4178" s="80"/>
      <c r="P4178" s="80"/>
      <c r="Q4178" s="79"/>
      <c r="R4178" s="79"/>
      <c r="S4178" s="80"/>
      <c r="T4178" s="80"/>
    </row>
    <row r="4179" spans="3:20" ht="22.5" customHeight="1" x14ac:dyDescent="0.25">
      <c r="C4179" s="79"/>
      <c r="D4179" s="80"/>
      <c r="E4179" s="80"/>
      <c r="F4179" s="80"/>
      <c r="G4179" s="81"/>
      <c r="H4179" s="80"/>
      <c r="I4179" s="80"/>
      <c r="J4179" s="80"/>
      <c r="K4179" s="81"/>
      <c r="L4179" s="80"/>
      <c r="M4179" s="80"/>
      <c r="N4179" s="80"/>
      <c r="O4179" s="80"/>
      <c r="P4179" s="80"/>
      <c r="Q4179" s="79"/>
      <c r="R4179" s="79"/>
      <c r="S4179" s="80"/>
      <c r="T4179" s="80"/>
    </row>
    <row r="4180" spans="3:20" ht="22.5" customHeight="1" x14ac:dyDescent="0.25">
      <c r="C4180" s="79"/>
      <c r="D4180" s="80"/>
      <c r="E4180" s="80"/>
      <c r="F4180" s="80"/>
      <c r="G4180" s="81"/>
      <c r="H4180" s="80"/>
      <c r="I4180" s="80"/>
      <c r="J4180" s="80"/>
      <c r="K4180" s="81"/>
      <c r="L4180" s="80"/>
      <c r="M4180" s="80"/>
      <c r="N4180" s="80"/>
      <c r="O4180" s="80"/>
      <c r="P4180" s="80"/>
      <c r="Q4180" s="79"/>
      <c r="R4180" s="79"/>
      <c r="S4180" s="80"/>
      <c r="T4180" s="80"/>
    </row>
    <row r="4181" spans="3:20" ht="22.5" customHeight="1" x14ac:dyDescent="0.25">
      <c r="C4181" s="79"/>
      <c r="D4181" s="80"/>
      <c r="E4181" s="80"/>
      <c r="F4181" s="80"/>
      <c r="G4181" s="81"/>
      <c r="H4181" s="80"/>
      <c r="I4181" s="80"/>
      <c r="J4181" s="80"/>
      <c r="K4181" s="81"/>
      <c r="L4181" s="80"/>
      <c r="M4181" s="80"/>
      <c r="N4181" s="80"/>
      <c r="O4181" s="80"/>
      <c r="P4181" s="80"/>
      <c r="Q4181" s="79"/>
      <c r="R4181" s="79"/>
      <c r="S4181" s="80"/>
      <c r="T4181" s="80"/>
    </row>
    <row r="4182" spans="3:20" ht="22.5" customHeight="1" x14ac:dyDescent="0.25">
      <c r="C4182" s="79"/>
      <c r="D4182" s="80"/>
      <c r="E4182" s="80"/>
      <c r="F4182" s="80"/>
      <c r="G4182" s="81"/>
      <c r="H4182" s="80"/>
      <c r="I4182" s="80"/>
      <c r="J4182" s="80"/>
      <c r="K4182" s="81"/>
      <c r="L4182" s="80"/>
      <c r="M4182" s="80"/>
      <c r="N4182" s="80"/>
      <c r="O4182" s="80"/>
      <c r="P4182" s="80"/>
      <c r="Q4182" s="79"/>
      <c r="R4182" s="79"/>
      <c r="S4182" s="80"/>
      <c r="T4182" s="80"/>
    </row>
    <row r="4183" spans="3:20" ht="22.5" customHeight="1" x14ac:dyDescent="0.25">
      <c r="C4183" s="79"/>
      <c r="D4183" s="80"/>
      <c r="E4183" s="80"/>
      <c r="F4183" s="80"/>
      <c r="G4183" s="81"/>
      <c r="H4183" s="80"/>
      <c r="I4183" s="80"/>
      <c r="J4183" s="80"/>
      <c r="K4183" s="81"/>
      <c r="L4183" s="80"/>
      <c r="M4183" s="80"/>
      <c r="N4183" s="80"/>
      <c r="O4183" s="80"/>
      <c r="P4183" s="80"/>
      <c r="Q4183" s="79"/>
      <c r="R4183" s="79"/>
      <c r="S4183" s="80"/>
      <c r="T4183" s="80"/>
    </row>
    <row r="4184" spans="3:20" ht="22.5" customHeight="1" x14ac:dyDescent="0.25">
      <c r="C4184" s="79"/>
      <c r="D4184" s="80"/>
      <c r="E4184" s="80"/>
      <c r="F4184" s="80"/>
      <c r="G4184" s="81"/>
      <c r="H4184" s="80"/>
      <c r="I4184" s="80"/>
      <c r="J4184" s="80"/>
      <c r="K4184" s="81"/>
      <c r="L4184" s="80"/>
      <c r="M4184" s="80"/>
      <c r="N4184" s="80"/>
      <c r="O4184" s="80"/>
      <c r="P4184" s="80"/>
      <c r="Q4184" s="79"/>
      <c r="R4184" s="79"/>
      <c r="S4184" s="80"/>
      <c r="T4184" s="80"/>
    </row>
    <row r="4185" spans="3:20" ht="22.5" customHeight="1" x14ac:dyDescent="0.25">
      <c r="C4185" s="79"/>
      <c r="D4185" s="80"/>
      <c r="E4185" s="80"/>
      <c r="F4185" s="80"/>
      <c r="G4185" s="81"/>
      <c r="H4185" s="80"/>
      <c r="I4185" s="80"/>
      <c r="J4185" s="80"/>
      <c r="K4185" s="81"/>
      <c r="L4185" s="80"/>
      <c r="M4185" s="80"/>
      <c r="N4185" s="80"/>
      <c r="O4185" s="80"/>
      <c r="P4185" s="80"/>
      <c r="Q4185" s="79"/>
      <c r="R4185" s="79"/>
      <c r="S4185" s="80"/>
      <c r="T4185" s="80"/>
    </row>
    <row r="4186" spans="3:20" ht="22.5" customHeight="1" x14ac:dyDescent="0.25">
      <c r="C4186" s="79"/>
      <c r="D4186" s="80"/>
      <c r="E4186" s="80"/>
      <c r="F4186" s="80"/>
      <c r="G4186" s="81"/>
      <c r="H4186" s="80"/>
      <c r="I4186" s="80"/>
      <c r="J4186" s="80"/>
      <c r="K4186" s="81"/>
      <c r="L4186" s="80"/>
      <c r="M4186" s="80"/>
      <c r="N4186" s="80"/>
      <c r="O4186" s="80"/>
      <c r="P4186" s="80"/>
      <c r="Q4186" s="79"/>
      <c r="R4186" s="79"/>
      <c r="S4186" s="80"/>
      <c r="T4186" s="80"/>
    </row>
    <row r="4187" spans="3:20" ht="22.5" customHeight="1" x14ac:dyDescent="0.25">
      <c r="C4187" s="79"/>
      <c r="D4187" s="80"/>
      <c r="E4187" s="80"/>
      <c r="F4187" s="80"/>
      <c r="G4187" s="81"/>
      <c r="H4187" s="80"/>
      <c r="I4187" s="80"/>
      <c r="J4187" s="80"/>
      <c r="K4187" s="81"/>
      <c r="L4187" s="80"/>
      <c r="M4187" s="80"/>
      <c r="N4187" s="80"/>
      <c r="O4187" s="80"/>
      <c r="P4187" s="80"/>
      <c r="Q4187" s="79"/>
      <c r="R4187" s="79"/>
      <c r="S4187" s="80"/>
      <c r="T4187" s="80"/>
    </row>
    <row r="4188" spans="3:20" ht="22.5" customHeight="1" x14ac:dyDescent="0.25">
      <c r="C4188" s="79"/>
      <c r="D4188" s="80"/>
      <c r="E4188" s="80"/>
      <c r="F4188" s="80"/>
      <c r="G4188" s="81"/>
      <c r="H4188" s="80"/>
      <c r="I4188" s="80"/>
      <c r="J4188" s="80"/>
      <c r="K4188" s="81"/>
      <c r="L4188" s="80"/>
      <c r="M4188" s="80"/>
      <c r="N4188" s="80"/>
      <c r="O4188" s="80"/>
      <c r="P4188" s="80"/>
      <c r="Q4188" s="79"/>
      <c r="R4188" s="79"/>
      <c r="S4188" s="80"/>
      <c r="T4188" s="80"/>
    </row>
    <row r="4189" spans="3:20" ht="22.5" customHeight="1" x14ac:dyDescent="0.25">
      <c r="C4189" s="79"/>
      <c r="D4189" s="80"/>
      <c r="E4189" s="80"/>
      <c r="F4189" s="80"/>
      <c r="G4189" s="81"/>
      <c r="H4189" s="80"/>
      <c r="I4189" s="80"/>
      <c r="J4189" s="80"/>
      <c r="K4189" s="81"/>
      <c r="L4189" s="80"/>
      <c r="M4189" s="80"/>
      <c r="N4189" s="80"/>
      <c r="O4189" s="80"/>
      <c r="P4189" s="80"/>
      <c r="Q4189" s="79"/>
      <c r="R4189" s="79"/>
      <c r="S4189" s="80"/>
      <c r="T4189" s="80"/>
    </row>
    <row r="4190" spans="3:20" ht="22.5" customHeight="1" x14ac:dyDescent="0.25">
      <c r="C4190" s="79"/>
      <c r="D4190" s="80"/>
      <c r="E4190" s="80"/>
      <c r="F4190" s="80"/>
      <c r="G4190" s="81"/>
      <c r="H4190" s="80"/>
      <c r="I4190" s="80"/>
      <c r="J4190" s="80"/>
      <c r="K4190" s="81"/>
      <c r="L4190" s="80"/>
      <c r="M4190" s="80"/>
      <c r="N4190" s="80"/>
      <c r="O4190" s="80"/>
      <c r="P4190" s="80"/>
      <c r="Q4190" s="79"/>
      <c r="R4190" s="79"/>
      <c r="S4190" s="80"/>
      <c r="T4190" s="80"/>
    </row>
    <row r="4191" spans="3:20" ht="22.5" customHeight="1" x14ac:dyDescent="0.25">
      <c r="C4191" s="79"/>
      <c r="D4191" s="80"/>
      <c r="E4191" s="80"/>
      <c r="F4191" s="80"/>
      <c r="G4191" s="81"/>
      <c r="H4191" s="80"/>
      <c r="I4191" s="80"/>
      <c r="J4191" s="80"/>
      <c r="K4191" s="81"/>
      <c r="L4191" s="80"/>
      <c r="M4191" s="80"/>
      <c r="N4191" s="80"/>
      <c r="O4191" s="80"/>
      <c r="P4191" s="80"/>
      <c r="Q4191" s="79"/>
      <c r="R4191" s="79"/>
      <c r="S4191" s="80"/>
      <c r="T4191" s="80"/>
    </row>
    <row r="4192" spans="3:20" ht="22.5" customHeight="1" x14ac:dyDescent="0.25">
      <c r="C4192" s="79"/>
      <c r="D4192" s="80"/>
      <c r="E4192" s="80"/>
      <c r="F4192" s="80"/>
      <c r="G4192" s="81"/>
      <c r="H4192" s="80"/>
      <c r="I4192" s="80"/>
      <c r="J4192" s="80"/>
      <c r="K4192" s="81"/>
      <c r="L4192" s="80"/>
      <c r="M4192" s="80"/>
      <c r="N4192" s="80"/>
      <c r="O4192" s="80"/>
      <c r="P4192" s="80"/>
      <c r="Q4192" s="79"/>
      <c r="R4192" s="79"/>
      <c r="S4192" s="80"/>
      <c r="T4192" s="80"/>
    </row>
    <row r="4193" spans="3:20" ht="22.5" customHeight="1" x14ac:dyDescent="0.25">
      <c r="C4193" s="79"/>
      <c r="D4193" s="80"/>
      <c r="E4193" s="80"/>
      <c r="F4193" s="80"/>
      <c r="G4193" s="81"/>
      <c r="H4193" s="80"/>
      <c r="I4193" s="80"/>
      <c r="J4193" s="80"/>
      <c r="K4193" s="81"/>
      <c r="L4193" s="80"/>
      <c r="M4193" s="80"/>
      <c r="N4193" s="80"/>
      <c r="O4193" s="80"/>
      <c r="P4193" s="80"/>
      <c r="Q4193" s="79"/>
      <c r="R4193" s="79"/>
      <c r="S4193" s="80"/>
      <c r="T4193" s="80"/>
    </row>
    <row r="4194" spans="3:20" ht="22.5" customHeight="1" x14ac:dyDescent="0.25">
      <c r="C4194" s="79"/>
      <c r="D4194" s="80"/>
      <c r="E4194" s="80"/>
      <c r="F4194" s="80"/>
      <c r="G4194" s="81"/>
      <c r="H4194" s="80"/>
      <c r="I4194" s="80"/>
      <c r="J4194" s="80"/>
      <c r="K4194" s="81"/>
      <c r="L4194" s="80"/>
      <c r="M4194" s="80"/>
      <c r="N4194" s="80"/>
      <c r="O4194" s="80"/>
      <c r="P4194" s="80"/>
      <c r="Q4194" s="79"/>
      <c r="R4194" s="79"/>
      <c r="S4194" s="80"/>
      <c r="T4194" s="80"/>
    </row>
    <row r="4195" spans="3:20" ht="22.5" customHeight="1" x14ac:dyDescent="0.25">
      <c r="C4195" s="79"/>
      <c r="D4195" s="80"/>
      <c r="E4195" s="80"/>
      <c r="F4195" s="80"/>
      <c r="G4195" s="81"/>
      <c r="H4195" s="80"/>
      <c r="I4195" s="80"/>
      <c r="J4195" s="80"/>
      <c r="K4195" s="81"/>
      <c r="L4195" s="80"/>
      <c r="M4195" s="80"/>
      <c r="N4195" s="80"/>
      <c r="O4195" s="80"/>
      <c r="P4195" s="80"/>
      <c r="Q4195" s="79"/>
      <c r="R4195" s="79"/>
      <c r="S4195" s="80"/>
      <c r="T4195" s="80"/>
    </row>
    <row r="4196" spans="3:20" ht="22.5" customHeight="1" x14ac:dyDescent="0.25">
      <c r="C4196" s="79"/>
      <c r="D4196" s="80"/>
      <c r="E4196" s="80"/>
      <c r="F4196" s="80"/>
      <c r="G4196" s="81"/>
      <c r="H4196" s="80"/>
      <c r="I4196" s="80"/>
      <c r="J4196" s="80"/>
      <c r="K4196" s="81"/>
      <c r="L4196" s="80"/>
      <c r="M4196" s="80"/>
      <c r="N4196" s="80"/>
      <c r="O4196" s="80"/>
      <c r="P4196" s="80"/>
      <c r="Q4196" s="79"/>
      <c r="R4196" s="79"/>
      <c r="S4196" s="80"/>
      <c r="T4196" s="80"/>
    </row>
    <row r="4197" spans="3:20" ht="22.5" customHeight="1" x14ac:dyDescent="0.25">
      <c r="C4197" s="79"/>
      <c r="D4197" s="80"/>
      <c r="E4197" s="80"/>
      <c r="F4197" s="80"/>
      <c r="G4197" s="81"/>
      <c r="H4197" s="80"/>
      <c r="I4197" s="80"/>
      <c r="J4197" s="80"/>
      <c r="K4197" s="81"/>
      <c r="L4197" s="80"/>
      <c r="M4197" s="80"/>
      <c r="N4197" s="80"/>
      <c r="O4197" s="80"/>
      <c r="P4197" s="80"/>
      <c r="Q4197" s="79"/>
      <c r="R4197" s="79"/>
      <c r="S4197" s="80"/>
      <c r="T4197" s="80"/>
    </row>
    <row r="4198" spans="3:20" ht="22.5" customHeight="1" x14ac:dyDescent="0.25">
      <c r="C4198" s="79"/>
      <c r="D4198" s="80"/>
      <c r="E4198" s="80"/>
      <c r="F4198" s="80"/>
      <c r="G4198" s="81"/>
      <c r="H4198" s="80"/>
      <c r="I4198" s="80"/>
      <c r="J4198" s="80"/>
      <c r="K4198" s="81"/>
      <c r="L4198" s="80"/>
      <c r="M4198" s="80"/>
      <c r="N4198" s="80"/>
      <c r="O4198" s="80"/>
      <c r="P4198" s="80"/>
      <c r="Q4198" s="79"/>
      <c r="R4198" s="79"/>
      <c r="S4198" s="80"/>
      <c r="T4198" s="80"/>
    </row>
    <row r="4199" spans="3:20" ht="22.5" customHeight="1" x14ac:dyDescent="0.25">
      <c r="C4199" s="79"/>
      <c r="D4199" s="80"/>
      <c r="E4199" s="80"/>
      <c r="F4199" s="80"/>
      <c r="G4199" s="81"/>
      <c r="H4199" s="80"/>
      <c r="I4199" s="80"/>
      <c r="J4199" s="80"/>
      <c r="K4199" s="81"/>
      <c r="L4199" s="80"/>
      <c r="M4199" s="80"/>
      <c r="N4199" s="80"/>
      <c r="O4199" s="80"/>
      <c r="P4199" s="80"/>
      <c r="Q4199" s="79"/>
      <c r="R4199" s="79"/>
      <c r="S4199" s="80"/>
      <c r="T4199" s="80"/>
    </row>
    <row r="4200" spans="3:20" ht="22.5" customHeight="1" x14ac:dyDescent="0.25">
      <c r="C4200" s="79"/>
      <c r="D4200" s="80"/>
      <c r="E4200" s="80"/>
      <c r="F4200" s="80"/>
      <c r="G4200" s="81"/>
      <c r="H4200" s="80"/>
      <c r="I4200" s="80"/>
      <c r="J4200" s="80"/>
      <c r="K4200" s="81"/>
      <c r="L4200" s="80"/>
      <c r="M4200" s="80"/>
      <c r="N4200" s="80"/>
      <c r="O4200" s="80"/>
      <c r="P4200" s="80"/>
      <c r="Q4200" s="79"/>
      <c r="R4200" s="79"/>
      <c r="S4200" s="80"/>
      <c r="T4200" s="80"/>
    </row>
    <row r="4201" spans="3:20" ht="22.5" customHeight="1" x14ac:dyDescent="0.25">
      <c r="C4201" s="79"/>
      <c r="D4201" s="80"/>
      <c r="E4201" s="80"/>
      <c r="F4201" s="80"/>
      <c r="G4201" s="81"/>
      <c r="H4201" s="80"/>
      <c r="I4201" s="80"/>
      <c r="J4201" s="80"/>
      <c r="K4201" s="81"/>
      <c r="L4201" s="80"/>
      <c r="M4201" s="80"/>
      <c r="N4201" s="80"/>
      <c r="O4201" s="80"/>
      <c r="P4201" s="80"/>
      <c r="Q4201" s="79"/>
      <c r="R4201" s="79"/>
      <c r="S4201" s="80"/>
      <c r="T4201" s="80"/>
    </row>
    <row r="4202" spans="3:20" ht="22.5" customHeight="1" x14ac:dyDescent="0.25">
      <c r="C4202" s="79"/>
      <c r="D4202" s="80"/>
      <c r="E4202" s="80"/>
      <c r="F4202" s="80"/>
      <c r="G4202" s="81"/>
      <c r="H4202" s="80"/>
      <c r="I4202" s="80"/>
      <c r="J4202" s="80"/>
      <c r="K4202" s="81"/>
      <c r="L4202" s="80"/>
      <c r="M4202" s="80"/>
      <c r="N4202" s="80"/>
      <c r="O4202" s="80"/>
      <c r="P4202" s="80"/>
      <c r="Q4202" s="79"/>
      <c r="R4202" s="79"/>
      <c r="S4202" s="80"/>
      <c r="T4202" s="80"/>
    </row>
    <row r="4203" spans="3:20" ht="22.5" customHeight="1" x14ac:dyDescent="0.25">
      <c r="C4203" s="79"/>
      <c r="D4203" s="80"/>
      <c r="E4203" s="80"/>
      <c r="F4203" s="80"/>
      <c r="G4203" s="81"/>
      <c r="H4203" s="80"/>
      <c r="I4203" s="80"/>
      <c r="J4203" s="80"/>
      <c r="K4203" s="81"/>
      <c r="L4203" s="80"/>
      <c r="M4203" s="80"/>
      <c r="N4203" s="80"/>
      <c r="O4203" s="80"/>
      <c r="P4203" s="80"/>
      <c r="Q4203" s="79"/>
      <c r="R4203" s="79"/>
      <c r="S4203" s="80"/>
      <c r="T4203" s="80"/>
    </row>
    <row r="4204" spans="3:20" ht="22.5" customHeight="1" x14ac:dyDescent="0.25">
      <c r="C4204" s="79"/>
      <c r="D4204" s="80"/>
      <c r="E4204" s="80"/>
      <c r="F4204" s="80"/>
      <c r="G4204" s="81"/>
      <c r="H4204" s="80"/>
      <c r="I4204" s="80"/>
      <c r="J4204" s="80"/>
      <c r="K4204" s="81"/>
      <c r="L4204" s="80"/>
      <c r="M4204" s="80"/>
      <c r="N4204" s="80"/>
      <c r="O4204" s="80"/>
      <c r="P4204" s="80"/>
      <c r="Q4204" s="79"/>
      <c r="R4204" s="79"/>
      <c r="S4204" s="80"/>
      <c r="T4204" s="80"/>
    </row>
    <row r="4205" spans="3:20" ht="22.5" customHeight="1" x14ac:dyDescent="0.25">
      <c r="C4205" s="79"/>
      <c r="D4205" s="80"/>
      <c r="E4205" s="80"/>
      <c r="F4205" s="80"/>
      <c r="G4205" s="81"/>
      <c r="H4205" s="80"/>
      <c r="I4205" s="80"/>
      <c r="J4205" s="80"/>
      <c r="K4205" s="81"/>
      <c r="L4205" s="80"/>
      <c r="M4205" s="80"/>
      <c r="N4205" s="80"/>
      <c r="O4205" s="80"/>
      <c r="P4205" s="80"/>
      <c r="Q4205" s="79"/>
      <c r="R4205" s="79"/>
      <c r="S4205" s="80"/>
      <c r="T4205" s="80"/>
    </row>
    <row r="4206" spans="3:20" ht="22.5" customHeight="1" x14ac:dyDescent="0.25">
      <c r="C4206" s="79"/>
      <c r="D4206" s="80"/>
      <c r="E4206" s="80"/>
      <c r="F4206" s="80"/>
      <c r="G4206" s="81"/>
      <c r="H4206" s="80"/>
      <c r="I4206" s="80"/>
      <c r="J4206" s="80"/>
      <c r="K4206" s="81"/>
      <c r="L4206" s="80"/>
      <c r="M4206" s="80"/>
      <c r="N4206" s="80"/>
      <c r="O4206" s="80"/>
      <c r="P4206" s="80"/>
      <c r="Q4206" s="79"/>
      <c r="R4206" s="79"/>
      <c r="S4206" s="80"/>
      <c r="T4206" s="80"/>
    </row>
    <row r="4207" spans="3:20" ht="22.5" customHeight="1" x14ac:dyDescent="0.25">
      <c r="C4207" s="79"/>
      <c r="D4207" s="80"/>
      <c r="E4207" s="80"/>
      <c r="F4207" s="80"/>
      <c r="G4207" s="81"/>
      <c r="H4207" s="80"/>
      <c r="I4207" s="80"/>
      <c r="J4207" s="80"/>
      <c r="K4207" s="81"/>
      <c r="L4207" s="80"/>
      <c r="M4207" s="80"/>
      <c r="N4207" s="80"/>
      <c r="O4207" s="80"/>
      <c r="P4207" s="80"/>
      <c r="Q4207" s="79"/>
      <c r="R4207" s="79"/>
      <c r="S4207" s="80"/>
      <c r="T4207" s="80"/>
    </row>
    <row r="4208" spans="3:20" ht="22.5" customHeight="1" x14ac:dyDescent="0.25">
      <c r="C4208" s="79"/>
      <c r="D4208" s="80"/>
      <c r="E4208" s="80"/>
      <c r="F4208" s="80"/>
      <c r="G4208" s="81"/>
      <c r="H4208" s="80"/>
      <c r="I4208" s="80"/>
      <c r="J4208" s="80"/>
      <c r="K4208" s="81"/>
      <c r="L4208" s="80"/>
      <c r="M4208" s="80"/>
      <c r="N4208" s="80"/>
      <c r="O4208" s="80"/>
      <c r="P4208" s="80"/>
      <c r="Q4208" s="79"/>
      <c r="R4208" s="79"/>
      <c r="S4208" s="80"/>
      <c r="T4208" s="80"/>
    </row>
    <row r="4209" spans="3:20" ht="22.5" customHeight="1" x14ac:dyDescent="0.25">
      <c r="C4209" s="79"/>
      <c r="D4209" s="80"/>
      <c r="E4209" s="80"/>
      <c r="F4209" s="80"/>
      <c r="G4209" s="81"/>
      <c r="H4209" s="80"/>
      <c r="I4209" s="80"/>
      <c r="J4209" s="80"/>
      <c r="K4209" s="81"/>
      <c r="L4209" s="80"/>
      <c r="M4209" s="80"/>
      <c r="N4209" s="80"/>
      <c r="O4209" s="80"/>
      <c r="P4209" s="80"/>
      <c r="Q4209" s="79"/>
      <c r="R4209" s="79"/>
      <c r="S4209" s="80"/>
      <c r="T4209" s="80"/>
    </row>
    <row r="4210" spans="3:20" ht="22.5" customHeight="1" x14ac:dyDescent="0.25">
      <c r="C4210" s="79"/>
      <c r="D4210" s="80"/>
      <c r="E4210" s="80"/>
      <c r="F4210" s="80"/>
      <c r="G4210" s="81"/>
      <c r="H4210" s="80"/>
      <c r="I4210" s="80"/>
      <c r="J4210" s="80"/>
      <c r="K4210" s="81"/>
      <c r="L4210" s="80"/>
      <c r="M4210" s="80"/>
      <c r="N4210" s="80"/>
      <c r="O4210" s="80"/>
      <c r="P4210" s="80"/>
      <c r="Q4210" s="79"/>
      <c r="R4210" s="79"/>
      <c r="S4210" s="80"/>
      <c r="T4210" s="80"/>
    </row>
    <row r="4211" spans="3:20" ht="22.5" customHeight="1" x14ac:dyDescent="0.25">
      <c r="C4211" s="79"/>
      <c r="D4211" s="80"/>
      <c r="E4211" s="80"/>
      <c r="F4211" s="80"/>
      <c r="G4211" s="81"/>
      <c r="H4211" s="80"/>
      <c r="I4211" s="80"/>
      <c r="J4211" s="80"/>
      <c r="K4211" s="81"/>
      <c r="L4211" s="80"/>
      <c r="M4211" s="80"/>
      <c r="N4211" s="80"/>
      <c r="O4211" s="80"/>
      <c r="P4211" s="80"/>
      <c r="Q4211" s="79"/>
      <c r="R4211" s="79"/>
      <c r="S4211" s="80"/>
      <c r="T4211" s="80"/>
    </row>
    <row r="4212" spans="3:20" ht="22.5" customHeight="1" x14ac:dyDescent="0.25">
      <c r="C4212" s="79"/>
      <c r="D4212" s="80"/>
      <c r="E4212" s="80"/>
      <c r="F4212" s="80"/>
      <c r="G4212" s="81"/>
      <c r="H4212" s="80"/>
      <c r="I4212" s="80"/>
      <c r="J4212" s="80"/>
      <c r="K4212" s="81"/>
      <c r="L4212" s="80"/>
      <c r="M4212" s="80"/>
      <c r="N4212" s="80"/>
      <c r="O4212" s="80"/>
      <c r="P4212" s="80"/>
      <c r="Q4212" s="79"/>
      <c r="R4212" s="79"/>
      <c r="S4212" s="80"/>
      <c r="T4212" s="80"/>
    </row>
    <row r="4213" spans="3:20" ht="22.5" customHeight="1" x14ac:dyDescent="0.25">
      <c r="C4213" s="79"/>
      <c r="D4213" s="80"/>
      <c r="E4213" s="80"/>
      <c r="F4213" s="80"/>
      <c r="G4213" s="81"/>
      <c r="H4213" s="80"/>
      <c r="I4213" s="80"/>
      <c r="J4213" s="80"/>
      <c r="K4213" s="81"/>
      <c r="L4213" s="80"/>
      <c r="M4213" s="80"/>
      <c r="N4213" s="80"/>
      <c r="O4213" s="80"/>
      <c r="P4213" s="80"/>
      <c r="Q4213" s="79"/>
      <c r="R4213" s="79"/>
      <c r="S4213" s="80"/>
      <c r="T4213" s="80"/>
    </row>
    <row r="4214" spans="3:20" ht="22.5" customHeight="1" x14ac:dyDescent="0.25">
      <c r="C4214" s="79"/>
      <c r="D4214" s="80"/>
      <c r="E4214" s="80"/>
      <c r="F4214" s="80"/>
      <c r="G4214" s="81"/>
      <c r="H4214" s="80"/>
      <c r="I4214" s="80"/>
      <c r="J4214" s="80"/>
      <c r="K4214" s="81"/>
      <c r="L4214" s="80"/>
      <c r="M4214" s="80"/>
      <c r="N4214" s="80"/>
      <c r="O4214" s="80"/>
      <c r="P4214" s="80"/>
      <c r="Q4214" s="79"/>
      <c r="R4214" s="79"/>
      <c r="S4214" s="80"/>
      <c r="T4214" s="80"/>
    </row>
    <row r="4215" spans="3:20" ht="22.5" customHeight="1" x14ac:dyDescent="0.25">
      <c r="C4215" s="79"/>
      <c r="D4215" s="80"/>
      <c r="E4215" s="80"/>
      <c r="F4215" s="80"/>
      <c r="G4215" s="81"/>
      <c r="H4215" s="80"/>
      <c r="I4215" s="80"/>
      <c r="J4215" s="80"/>
      <c r="K4215" s="81"/>
      <c r="L4215" s="80"/>
      <c r="M4215" s="80"/>
      <c r="N4215" s="80"/>
      <c r="O4215" s="80"/>
      <c r="P4215" s="80"/>
      <c r="Q4215" s="79"/>
      <c r="R4215" s="79"/>
      <c r="S4215" s="80"/>
      <c r="T4215" s="80"/>
    </row>
    <row r="4216" spans="3:20" ht="22.5" customHeight="1" x14ac:dyDescent="0.25">
      <c r="C4216" s="79"/>
      <c r="D4216" s="80"/>
      <c r="E4216" s="80"/>
      <c r="F4216" s="80"/>
      <c r="G4216" s="81"/>
      <c r="H4216" s="80"/>
      <c r="I4216" s="80"/>
      <c r="J4216" s="80"/>
      <c r="K4216" s="81"/>
      <c r="L4216" s="80"/>
      <c r="M4216" s="80"/>
      <c r="N4216" s="80"/>
      <c r="O4216" s="80"/>
      <c r="P4216" s="80"/>
      <c r="Q4216" s="79"/>
      <c r="R4216" s="79"/>
      <c r="S4216" s="80"/>
      <c r="T4216" s="80"/>
    </row>
    <row r="4217" spans="3:20" ht="22.5" customHeight="1" x14ac:dyDescent="0.25">
      <c r="C4217" s="79"/>
      <c r="D4217" s="80"/>
      <c r="E4217" s="80"/>
      <c r="F4217" s="80"/>
      <c r="G4217" s="81"/>
      <c r="H4217" s="80"/>
      <c r="I4217" s="80"/>
      <c r="J4217" s="80"/>
      <c r="K4217" s="81"/>
      <c r="L4217" s="80"/>
      <c r="M4217" s="80"/>
      <c r="N4217" s="80"/>
      <c r="O4217" s="80"/>
      <c r="P4217" s="80"/>
      <c r="Q4217" s="79"/>
      <c r="R4217" s="79"/>
      <c r="S4217" s="80"/>
      <c r="T4217" s="80"/>
    </row>
    <row r="4218" spans="3:20" ht="22.5" customHeight="1" x14ac:dyDescent="0.25">
      <c r="C4218" s="79"/>
      <c r="D4218" s="80"/>
      <c r="E4218" s="80"/>
      <c r="F4218" s="80"/>
      <c r="G4218" s="81"/>
      <c r="H4218" s="80"/>
      <c r="I4218" s="80"/>
      <c r="J4218" s="80"/>
      <c r="K4218" s="81"/>
      <c r="L4218" s="80"/>
      <c r="M4218" s="80"/>
      <c r="N4218" s="80"/>
      <c r="O4218" s="80"/>
      <c r="P4218" s="80"/>
      <c r="Q4218" s="79"/>
      <c r="R4218" s="79"/>
      <c r="S4218" s="80"/>
      <c r="T4218" s="80"/>
    </row>
    <row r="4219" spans="3:20" ht="22.5" customHeight="1" x14ac:dyDescent="0.25">
      <c r="C4219" s="79"/>
      <c r="D4219" s="80"/>
      <c r="E4219" s="80"/>
      <c r="F4219" s="80"/>
      <c r="G4219" s="81"/>
      <c r="H4219" s="80"/>
      <c r="I4219" s="80"/>
      <c r="J4219" s="80"/>
      <c r="K4219" s="81"/>
      <c r="L4219" s="80"/>
      <c r="M4219" s="80"/>
      <c r="N4219" s="80"/>
      <c r="O4219" s="80"/>
      <c r="P4219" s="80"/>
      <c r="Q4219" s="79"/>
      <c r="R4219" s="79"/>
      <c r="S4219" s="80"/>
      <c r="T4219" s="80"/>
    </row>
    <row r="4220" spans="3:20" ht="22.5" customHeight="1" x14ac:dyDescent="0.25">
      <c r="C4220" s="79"/>
      <c r="D4220" s="80"/>
      <c r="E4220" s="80"/>
      <c r="F4220" s="80"/>
      <c r="G4220" s="81"/>
      <c r="H4220" s="80"/>
      <c r="I4220" s="80"/>
      <c r="J4220" s="80"/>
      <c r="K4220" s="81"/>
      <c r="L4220" s="80"/>
      <c r="M4220" s="80"/>
      <c r="N4220" s="80"/>
      <c r="O4220" s="80"/>
      <c r="P4220" s="80"/>
      <c r="Q4220" s="79"/>
      <c r="R4220" s="79"/>
      <c r="S4220" s="80"/>
      <c r="T4220" s="80"/>
    </row>
    <row r="4221" spans="3:20" ht="22.5" customHeight="1" x14ac:dyDescent="0.25">
      <c r="C4221" s="79"/>
      <c r="D4221" s="80"/>
      <c r="E4221" s="80"/>
      <c r="F4221" s="80"/>
      <c r="G4221" s="81"/>
      <c r="H4221" s="80"/>
      <c r="I4221" s="80"/>
      <c r="J4221" s="80"/>
      <c r="K4221" s="81"/>
      <c r="L4221" s="80"/>
      <c r="M4221" s="80"/>
      <c r="N4221" s="80"/>
      <c r="O4221" s="80"/>
      <c r="P4221" s="80"/>
      <c r="Q4221" s="79"/>
      <c r="R4221" s="79"/>
      <c r="S4221" s="80"/>
      <c r="T4221" s="80"/>
    </row>
    <row r="4222" spans="3:20" ht="22.5" customHeight="1" x14ac:dyDescent="0.25">
      <c r="C4222" s="79"/>
      <c r="D4222" s="80"/>
      <c r="E4222" s="80"/>
      <c r="F4222" s="80"/>
      <c r="G4222" s="81"/>
      <c r="H4222" s="80"/>
      <c r="I4222" s="80"/>
      <c r="J4222" s="80"/>
      <c r="K4222" s="81"/>
      <c r="L4222" s="80"/>
      <c r="M4222" s="80"/>
      <c r="N4222" s="80"/>
      <c r="O4222" s="80"/>
      <c r="P4222" s="80"/>
      <c r="Q4222" s="79"/>
      <c r="R4222" s="79"/>
      <c r="S4222" s="80"/>
      <c r="T4222" s="80"/>
    </row>
    <row r="4223" spans="3:20" ht="22.5" customHeight="1" x14ac:dyDescent="0.25">
      <c r="C4223" s="79"/>
      <c r="D4223" s="80"/>
      <c r="E4223" s="80"/>
      <c r="F4223" s="80"/>
      <c r="G4223" s="81"/>
      <c r="H4223" s="80"/>
      <c r="I4223" s="80"/>
      <c r="J4223" s="80"/>
      <c r="K4223" s="81"/>
      <c r="L4223" s="80"/>
      <c r="M4223" s="80"/>
      <c r="N4223" s="80"/>
      <c r="O4223" s="80"/>
      <c r="P4223" s="80"/>
      <c r="Q4223" s="79"/>
      <c r="R4223" s="79"/>
      <c r="S4223" s="80"/>
      <c r="T4223" s="80"/>
    </row>
    <row r="4224" spans="3:20" ht="22.5" customHeight="1" x14ac:dyDescent="0.25">
      <c r="C4224" s="79"/>
      <c r="D4224" s="80"/>
      <c r="E4224" s="80"/>
      <c r="F4224" s="80"/>
      <c r="G4224" s="81"/>
      <c r="H4224" s="80"/>
      <c r="I4224" s="80"/>
      <c r="J4224" s="80"/>
      <c r="K4224" s="81"/>
      <c r="L4224" s="80"/>
      <c r="M4224" s="80"/>
      <c r="N4224" s="80"/>
      <c r="O4224" s="80"/>
      <c r="P4224" s="80"/>
      <c r="Q4224" s="79"/>
      <c r="R4224" s="79"/>
      <c r="S4224" s="80"/>
      <c r="T4224" s="80"/>
    </row>
    <row r="4225" spans="3:20" ht="22.5" customHeight="1" x14ac:dyDescent="0.25">
      <c r="C4225" s="79"/>
      <c r="D4225" s="80"/>
      <c r="E4225" s="80"/>
      <c r="F4225" s="80"/>
      <c r="G4225" s="81"/>
      <c r="H4225" s="80"/>
      <c r="I4225" s="80"/>
      <c r="J4225" s="80"/>
      <c r="K4225" s="81"/>
      <c r="L4225" s="80"/>
      <c r="M4225" s="80"/>
      <c r="N4225" s="80"/>
      <c r="O4225" s="80"/>
      <c r="P4225" s="80"/>
      <c r="Q4225" s="79"/>
      <c r="R4225" s="79"/>
      <c r="S4225" s="80"/>
      <c r="T4225" s="80"/>
    </row>
    <row r="4226" spans="3:20" ht="22.5" customHeight="1" x14ac:dyDescent="0.25">
      <c r="C4226" s="79"/>
      <c r="D4226" s="80"/>
      <c r="E4226" s="80"/>
      <c r="F4226" s="80"/>
      <c r="G4226" s="81"/>
      <c r="H4226" s="80"/>
      <c r="I4226" s="80"/>
      <c r="J4226" s="80"/>
      <c r="K4226" s="81"/>
      <c r="L4226" s="80"/>
      <c r="M4226" s="80"/>
      <c r="N4226" s="80"/>
      <c r="O4226" s="80"/>
      <c r="P4226" s="80"/>
      <c r="Q4226" s="79"/>
      <c r="R4226" s="79"/>
      <c r="S4226" s="80"/>
      <c r="T4226" s="80"/>
    </row>
    <row r="4227" spans="3:20" ht="22.5" customHeight="1" x14ac:dyDescent="0.25">
      <c r="C4227" s="79"/>
      <c r="D4227" s="80"/>
      <c r="E4227" s="80"/>
      <c r="F4227" s="80"/>
      <c r="G4227" s="81"/>
      <c r="H4227" s="80"/>
      <c r="I4227" s="80"/>
      <c r="J4227" s="80"/>
      <c r="K4227" s="81"/>
      <c r="L4227" s="80"/>
      <c r="M4227" s="80"/>
      <c r="N4227" s="80"/>
      <c r="O4227" s="80"/>
      <c r="P4227" s="80"/>
      <c r="Q4227" s="79"/>
      <c r="R4227" s="79"/>
      <c r="S4227" s="80"/>
      <c r="T4227" s="80"/>
    </row>
    <row r="4228" spans="3:20" ht="22.5" customHeight="1" x14ac:dyDescent="0.25">
      <c r="C4228" s="79"/>
      <c r="D4228" s="80"/>
      <c r="E4228" s="80"/>
      <c r="F4228" s="80"/>
      <c r="G4228" s="81"/>
      <c r="H4228" s="80"/>
      <c r="I4228" s="80"/>
      <c r="J4228" s="80"/>
      <c r="K4228" s="81"/>
      <c r="L4228" s="80"/>
      <c r="M4228" s="80"/>
      <c r="N4228" s="80"/>
      <c r="O4228" s="80"/>
      <c r="P4228" s="80"/>
      <c r="Q4228" s="79"/>
      <c r="R4228" s="79"/>
      <c r="S4228" s="80"/>
      <c r="T4228" s="80"/>
    </row>
    <row r="4229" spans="3:20" ht="22.5" customHeight="1" x14ac:dyDescent="0.25">
      <c r="C4229" s="79"/>
      <c r="D4229" s="80"/>
      <c r="E4229" s="80"/>
      <c r="F4229" s="80"/>
      <c r="G4229" s="81"/>
      <c r="H4229" s="80"/>
      <c r="I4229" s="80"/>
      <c r="J4229" s="80"/>
      <c r="K4229" s="81"/>
      <c r="L4229" s="80"/>
      <c r="M4229" s="80"/>
      <c r="N4229" s="80"/>
      <c r="O4229" s="80"/>
      <c r="P4229" s="80"/>
      <c r="Q4229" s="79"/>
      <c r="R4229" s="79"/>
      <c r="S4229" s="80"/>
      <c r="T4229" s="80"/>
    </row>
    <row r="4230" spans="3:20" ht="22.5" customHeight="1" x14ac:dyDescent="0.25">
      <c r="C4230" s="79"/>
      <c r="D4230" s="80"/>
      <c r="E4230" s="80"/>
      <c r="F4230" s="80"/>
      <c r="G4230" s="81"/>
      <c r="H4230" s="80"/>
      <c r="I4230" s="80"/>
      <c r="J4230" s="80"/>
      <c r="K4230" s="81"/>
      <c r="L4230" s="80"/>
      <c r="M4230" s="80"/>
      <c r="N4230" s="80"/>
      <c r="O4230" s="80"/>
      <c r="P4230" s="80"/>
      <c r="Q4230" s="79"/>
      <c r="R4230" s="79"/>
      <c r="S4230" s="80"/>
      <c r="T4230" s="80"/>
    </row>
    <row r="4231" spans="3:20" ht="22.5" customHeight="1" x14ac:dyDescent="0.25">
      <c r="C4231" s="79"/>
      <c r="D4231" s="80"/>
      <c r="E4231" s="80"/>
      <c r="F4231" s="80"/>
      <c r="G4231" s="81"/>
      <c r="H4231" s="80"/>
      <c r="I4231" s="80"/>
      <c r="J4231" s="80"/>
      <c r="K4231" s="81"/>
      <c r="L4231" s="80"/>
      <c r="M4231" s="80"/>
      <c r="N4231" s="80"/>
      <c r="O4231" s="80"/>
      <c r="P4231" s="80"/>
      <c r="Q4231" s="79"/>
      <c r="R4231" s="79"/>
      <c r="S4231" s="80"/>
      <c r="T4231" s="80"/>
    </row>
    <row r="4232" spans="3:20" ht="22.5" customHeight="1" x14ac:dyDescent="0.25">
      <c r="C4232" s="79"/>
      <c r="D4232" s="80"/>
      <c r="E4232" s="80"/>
      <c r="F4232" s="80"/>
      <c r="G4232" s="81"/>
      <c r="H4232" s="80"/>
      <c r="I4232" s="80"/>
      <c r="J4232" s="80"/>
      <c r="K4232" s="81"/>
      <c r="L4232" s="80"/>
      <c r="M4232" s="80"/>
      <c r="N4232" s="80"/>
      <c r="O4232" s="80"/>
      <c r="P4232" s="80"/>
      <c r="Q4232" s="79"/>
      <c r="R4232" s="79"/>
      <c r="S4232" s="80"/>
      <c r="T4232" s="80"/>
    </row>
    <row r="4233" spans="3:20" ht="22.5" customHeight="1" x14ac:dyDescent="0.25">
      <c r="C4233" s="79"/>
      <c r="D4233" s="80"/>
      <c r="E4233" s="80"/>
      <c r="F4233" s="80"/>
      <c r="G4233" s="81"/>
      <c r="H4233" s="80"/>
      <c r="I4233" s="80"/>
      <c r="J4233" s="80"/>
      <c r="K4233" s="81"/>
      <c r="L4233" s="80"/>
      <c r="M4233" s="80"/>
      <c r="N4233" s="80"/>
      <c r="O4233" s="80"/>
      <c r="P4233" s="80"/>
      <c r="Q4233" s="79"/>
      <c r="R4233" s="79"/>
      <c r="S4233" s="80"/>
      <c r="T4233" s="80"/>
    </row>
    <row r="4234" spans="3:20" ht="22.5" customHeight="1" x14ac:dyDescent="0.25">
      <c r="C4234" s="79"/>
      <c r="D4234" s="80"/>
      <c r="E4234" s="80"/>
      <c r="F4234" s="80"/>
      <c r="G4234" s="81"/>
      <c r="H4234" s="80"/>
      <c r="I4234" s="80"/>
      <c r="J4234" s="80"/>
      <c r="K4234" s="81"/>
      <c r="L4234" s="80"/>
      <c r="M4234" s="80"/>
      <c r="N4234" s="80"/>
      <c r="O4234" s="80"/>
      <c r="P4234" s="80"/>
      <c r="Q4234" s="79"/>
      <c r="R4234" s="79"/>
      <c r="S4234" s="80"/>
      <c r="T4234" s="80"/>
    </row>
    <row r="4235" spans="3:20" ht="22.5" customHeight="1" x14ac:dyDescent="0.25">
      <c r="C4235" s="79"/>
      <c r="D4235" s="80"/>
      <c r="E4235" s="80"/>
      <c r="F4235" s="80"/>
      <c r="G4235" s="81"/>
      <c r="H4235" s="80"/>
      <c r="I4235" s="80"/>
      <c r="J4235" s="80"/>
      <c r="K4235" s="81"/>
      <c r="L4235" s="80"/>
      <c r="M4235" s="80"/>
      <c r="N4235" s="80"/>
      <c r="O4235" s="80"/>
      <c r="P4235" s="80"/>
      <c r="Q4235" s="79"/>
      <c r="R4235" s="79"/>
      <c r="S4235" s="80"/>
      <c r="T4235" s="80"/>
    </row>
    <row r="4236" spans="3:20" ht="22.5" customHeight="1" x14ac:dyDescent="0.25">
      <c r="C4236" s="79"/>
      <c r="D4236" s="80"/>
      <c r="E4236" s="80"/>
      <c r="F4236" s="80"/>
      <c r="G4236" s="81"/>
      <c r="H4236" s="80"/>
      <c r="I4236" s="80"/>
      <c r="J4236" s="80"/>
      <c r="K4236" s="81"/>
      <c r="L4236" s="80"/>
      <c r="M4236" s="80"/>
      <c r="N4236" s="80"/>
      <c r="O4236" s="80"/>
      <c r="P4236" s="80"/>
      <c r="Q4236" s="79"/>
      <c r="R4236" s="79"/>
      <c r="S4236" s="80"/>
      <c r="T4236" s="80"/>
    </row>
    <row r="4237" spans="3:20" ht="22.5" customHeight="1" x14ac:dyDescent="0.25">
      <c r="C4237" s="79"/>
      <c r="D4237" s="80"/>
      <c r="E4237" s="80"/>
      <c r="F4237" s="80"/>
      <c r="G4237" s="81"/>
      <c r="H4237" s="80"/>
      <c r="I4237" s="80"/>
      <c r="J4237" s="80"/>
      <c r="K4237" s="81"/>
      <c r="L4237" s="80"/>
      <c r="M4237" s="80"/>
      <c r="N4237" s="80"/>
      <c r="O4237" s="80"/>
      <c r="P4237" s="80"/>
      <c r="Q4237" s="79"/>
      <c r="R4237" s="79"/>
      <c r="S4237" s="80"/>
      <c r="T4237" s="80"/>
    </row>
    <row r="4238" spans="3:20" ht="22.5" customHeight="1" x14ac:dyDescent="0.25">
      <c r="C4238" s="79"/>
      <c r="D4238" s="80"/>
      <c r="E4238" s="80"/>
      <c r="F4238" s="80"/>
      <c r="G4238" s="81"/>
      <c r="H4238" s="80"/>
      <c r="I4238" s="80"/>
      <c r="J4238" s="80"/>
      <c r="K4238" s="81"/>
      <c r="L4238" s="80"/>
      <c r="M4238" s="80"/>
      <c r="N4238" s="80"/>
      <c r="O4238" s="80"/>
      <c r="P4238" s="80"/>
      <c r="Q4238" s="79"/>
      <c r="R4238" s="79"/>
      <c r="S4238" s="80"/>
      <c r="T4238" s="80"/>
    </row>
    <row r="4239" spans="3:20" ht="22.5" customHeight="1" x14ac:dyDescent="0.25">
      <c r="C4239" s="79"/>
      <c r="D4239" s="80"/>
      <c r="E4239" s="80"/>
      <c r="F4239" s="80"/>
      <c r="G4239" s="81"/>
      <c r="H4239" s="80"/>
      <c r="I4239" s="80"/>
      <c r="J4239" s="80"/>
      <c r="K4239" s="81"/>
      <c r="L4239" s="80"/>
      <c r="M4239" s="80"/>
      <c r="N4239" s="80"/>
      <c r="O4239" s="80"/>
      <c r="P4239" s="80"/>
      <c r="Q4239" s="79"/>
      <c r="R4239" s="79"/>
      <c r="S4239" s="80"/>
      <c r="T4239" s="80"/>
    </row>
    <row r="4240" spans="3:20" ht="22.5" customHeight="1" x14ac:dyDescent="0.25">
      <c r="C4240" s="79"/>
      <c r="D4240" s="80"/>
      <c r="E4240" s="80"/>
      <c r="F4240" s="80"/>
      <c r="G4240" s="81"/>
      <c r="H4240" s="80"/>
      <c r="I4240" s="80"/>
      <c r="J4240" s="80"/>
      <c r="K4240" s="81"/>
      <c r="L4240" s="80"/>
      <c r="M4240" s="80"/>
      <c r="N4240" s="80"/>
      <c r="O4240" s="80"/>
      <c r="P4240" s="80"/>
      <c r="Q4240" s="79"/>
      <c r="R4240" s="79"/>
      <c r="S4240" s="80"/>
      <c r="T4240" s="80"/>
    </row>
    <row r="4241" spans="3:20" ht="22.5" customHeight="1" x14ac:dyDescent="0.25">
      <c r="C4241" s="79"/>
      <c r="D4241" s="80"/>
      <c r="E4241" s="80"/>
      <c r="F4241" s="80"/>
      <c r="G4241" s="81"/>
      <c r="H4241" s="80"/>
      <c r="I4241" s="80"/>
      <c r="J4241" s="80"/>
      <c r="K4241" s="81"/>
      <c r="L4241" s="80"/>
      <c r="M4241" s="80"/>
      <c r="N4241" s="80"/>
      <c r="O4241" s="80"/>
      <c r="P4241" s="80"/>
      <c r="Q4241" s="79"/>
      <c r="R4241" s="79"/>
      <c r="S4241" s="80"/>
      <c r="T4241" s="80"/>
    </row>
    <row r="4242" spans="3:20" ht="22.5" customHeight="1" x14ac:dyDescent="0.25">
      <c r="C4242" s="79"/>
      <c r="D4242" s="80"/>
      <c r="E4242" s="80"/>
      <c r="F4242" s="80"/>
      <c r="G4242" s="81"/>
      <c r="H4242" s="80"/>
      <c r="I4242" s="80"/>
      <c r="J4242" s="80"/>
      <c r="K4242" s="81"/>
      <c r="L4242" s="80"/>
      <c r="M4242" s="80"/>
      <c r="N4242" s="80"/>
      <c r="O4242" s="80"/>
      <c r="P4242" s="80"/>
      <c r="Q4242" s="79"/>
      <c r="R4242" s="79"/>
      <c r="S4242" s="80"/>
      <c r="T4242" s="80"/>
    </row>
    <row r="4243" spans="3:20" ht="22.5" customHeight="1" x14ac:dyDescent="0.25">
      <c r="C4243" s="79"/>
      <c r="D4243" s="80"/>
      <c r="E4243" s="80"/>
      <c r="F4243" s="80"/>
      <c r="G4243" s="81"/>
      <c r="H4243" s="80"/>
      <c r="I4243" s="80"/>
      <c r="J4243" s="80"/>
      <c r="K4243" s="81"/>
      <c r="L4243" s="80"/>
      <c r="M4243" s="80"/>
      <c r="N4243" s="80"/>
      <c r="O4243" s="80"/>
      <c r="P4243" s="80"/>
      <c r="Q4243" s="79"/>
      <c r="R4243" s="79"/>
      <c r="S4243" s="80"/>
      <c r="T4243" s="80"/>
    </row>
    <row r="4244" spans="3:20" ht="22.5" customHeight="1" x14ac:dyDescent="0.25">
      <c r="C4244" s="79"/>
      <c r="D4244" s="80"/>
      <c r="E4244" s="80"/>
      <c r="F4244" s="80"/>
      <c r="G4244" s="81"/>
      <c r="H4244" s="80"/>
      <c r="I4244" s="80"/>
      <c r="J4244" s="80"/>
      <c r="K4244" s="81"/>
      <c r="L4244" s="80"/>
      <c r="M4244" s="80"/>
      <c r="N4244" s="80"/>
      <c r="O4244" s="80"/>
      <c r="P4244" s="80"/>
      <c r="Q4244" s="79"/>
      <c r="R4244" s="79"/>
      <c r="S4244" s="80"/>
      <c r="T4244" s="80"/>
    </row>
    <row r="4245" spans="3:20" ht="22.5" customHeight="1" x14ac:dyDescent="0.25">
      <c r="C4245" s="79"/>
      <c r="D4245" s="80"/>
      <c r="E4245" s="80"/>
      <c r="F4245" s="80"/>
      <c r="G4245" s="81"/>
      <c r="H4245" s="80"/>
      <c r="I4245" s="80"/>
      <c r="J4245" s="80"/>
      <c r="K4245" s="81"/>
      <c r="L4245" s="80"/>
      <c r="M4245" s="80"/>
      <c r="N4245" s="80"/>
      <c r="O4245" s="80"/>
      <c r="P4245" s="80"/>
      <c r="Q4245" s="79"/>
      <c r="R4245" s="79"/>
      <c r="S4245" s="80"/>
      <c r="T4245" s="80"/>
    </row>
    <row r="4246" spans="3:20" ht="22.5" customHeight="1" x14ac:dyDescent="0.25">
      <c r="C4246" s="79"/>
      <c r="D4246" s="80"/>
      <c r="E4246" s="80"/>
      <c r="F4246" s="80"/>
      <c r="G4246" s="81"/>
      <c r="H4246" s="80"/>
      <c r="I4246" s="80"/>
      <c r="J4246" s="80"/>
      <c r="K4246" s="81"/>
      <c r="L4246" s="80"/>
      <c r="M4246" s="80"/>
      <c r="N4246" s="80"/>
      <c r="O4246" s="80"/>
      <c r="P4246" s="80"/>
      <c r="Q4246" s="79"/>
      <c r="R4246" s="79"/>
      <c r="S4246" s="80"/>
      <c r="T4246" s="80"/>
    </row>
    <row r="4247" spans="3:20" ht="22.5" customHeight="1" x14ac:dyDescent="0.25">
      <c r="C4247" s="79"/>
      <c r="D4247" s="80"/>
      <c r="E4247" s="80"/>
      <c r="F4247" s="80"/>
      <c r="G4247" s="81"/>
      <c r="H4247" s="80"/>
      <c r="I4247" s="80"/>
      <c r="J4247" s="80"/>
      <c r="K4247" s="81"/>
      <c r="L4247" s="80"/>
      <c r="M4247" s="80"/>
      <c r="N4247" s="80"/>
      <c r="O4247" s="80"/>
      <c r="P4247" s="80"/>
      <c r="Q4247" s="79"/>
      <c r="R4247" s="79"/>
      <c r="S4247" s="80"/>
      <c r="T4247" s="80"/>
    </row>
    <row r="4248" spans="3:20" ht="22.5" customHeight="1" x14ac:dyDescent="0.25">
      <c r="C4248" s="79"/>
      <c r="D4248" s="80"/>
      <c r="E4248" s="80"/>
      <c r="F4248" s="80"/>
      <c r="G4248" s="81"/>
      <c r="H4248" s="80"/>
      <c r="I4248" s="80"/>
      <c r="J4248" s="80"/>
      <c r="K4248" s="81"/>
      <c r="L4248" s="80"/>
      <c r="M4248" s="80"/>
      <c r="N4248" s="80"/>
      <c r="O4248" s="80"/>
      <c r="P4248" s="80"/>
      <c r="Q4248" s="79"/>
      <c r="R4248" s="79"/>
      <c r="S4248" s="80"/>
      <c r="T4248" s="80"/>
    </row>
    <row r="4249" spans="3:20" ht="22.5" customHeight="1" x14ac:dyDescent="0.25">
      <c r="C4249" s="79"/>
      <c r="D4249" s="80"/>
      <c r="E4249" s="80"/>
      <c r="F4249" s="80"/>
      <c r="G4249" s="81"/>
      <c r="H4249" s="80"/>
      <c r="I4249" s="80"/>
      <c r="J4249" s="80"/>
      <c r="K4249" s="81"/>
      <c r="L4249" s="80"/>
      <c r="M4249" s="80"/>
      <c r="N4249" s="80"/>
      <c r="O4249" s="80"/>
      <c r="P4249" s="80"/>
      <c r="Q4249" s="79"/>
      <c r="R4249" s="79"/>
      <c r="S4249" s="80"/>
      <c r="T4249" s="80"/>
    </row>
    <row r="4250" spans="3:20" ht="22.5" customHeight="1" x14ac:dyDescent="0.25">
      <c r="C4250" s="79"/>
      <c r="D4250" s="80"/>
      <c r="E4250" s="80"/>
      <c r="F4250" s="80"/>
      <c r="G4250" s="81"/>
      <c r="H4250" s="80"/>
      <c r="I4250" s="80"/>
      <c r="J4250" s="80"/>
      <c r="K4250" s="81"/>
      <c r="L4250" s="80"/>
      <c r="M4250" s="80"/>
      <c r="N4250" s="80"/>
      <c r="O4250" s="80"/>
      <c r="P4250" s="80"/>
      <c r="Q4250" s="79"/>
      <c r="R4250" s="79"/>
      <c r="S4250" s="80"/>
      <c r="T4250" s="80"/>
    </row>
    <row r="4251" spans="3:20" ht="22.5" customHeight="1" x14ac:dyDescent="0.25">
      <c r="C4251" s="79"/>
      <c r="D4251" s="80"/>
      <c r="E4251" s="80"/>
      <c r="F4251" s="80"/>
      <c r="G4251" s="81"/>
      <c r="H4251" s="80"/>
      <c r="I4251" s="80"/>
      <c r="J4251" s="80"/>
      <c r="K4251" s="81"/>
      <c r="L4251" s="80"/>
      <c r="M4251" s="80"/>
      <c r="N4251" s="80"/>
      <c r="O4251" s="80"/>
      <c r="P4251" s="80"/>
      <c r="Q4251" s="79"/>
      <c r="R4251" s="79"/>
      <c r="S4251" s="80"/>
      <c r="T4251" s="80"/>
    </row>
    <row r="4252" spans="3:20" ht="22.5" customHeight="1" x14ac:dyDescent="0.25">
      <c r="C4252" s="79"/>
      <c r="D4252" s="80"/>
      <c r="E4252" s="80"/>
      <c r="F4252" s="80"/>
      <c r="G4252" s="81"/>
      <c r="H4252" s="80"/>
      <c r="I4252" s="80"/>
      <c r="J4252" s="80"/>
      <c r="K4252" s="81"/>
      <c r="L4252" s="80"/>
      <c r="M4252" s="80"/>
      <c r="N4252" s="80"/>
      <c r="O4252" s="80"/>
      <c r="P4252" s="80"/>
      <c r="Q4252" s="79"/>
      <c r="R4252" s="79"/>
      <c r="S4252" s="80"/>
      <c r="T4252" s="80"/>
    </row>
    <row r="4253" spans="3:20" ht="22.5" customHeight="1" x14ac:dyDescent="0.25">
      <c r="C4253" s="79"/>
      <c r="D4253" s="80"/>
      <c r="E4253" s="80"/>
      <c r="F4253" s="80"/>
      <c r="G4253" s="81"/>
      <c r="H4253" s="80"/>
      <c r="I4253" s="80"/>
      <c r="J4253" s="80"/>
      <c r="K4253" s="81"/>
      <c r="L4253" s="80"/>
      <c r="M4253" s="80"/>
      <c r="N4253" s="80"/>
      <c r="O4253" s="80"/>
      <c r="P4253" s="80"/>
      <c r="Q4253" s="79"/>
      <c r="R4253" s="79"/>
      <c r="S4253" s="80"/>
      <c r="T4253" s="80"/>
    </row>
    <row r="4254" spans="3:20" ht="22.5" customHeight="1" x14ac:dyDescent="0.25">
      <c r="C4254" s="79"/>
      <c r="D4254" s="80"/>
      <c r="E4254" s="80"/>
      <c r="F4254" s="80"/>
      <c r="G4254" s="81"/>
      <c r="H4254" s="80"/>
      <c r="I4254" s="80"/>
      <c r="J4254" s="80"/>
      <c r="K4254" s="81"/>
      <c r="L4254" s="80"/>
      <c r="M4254" s="80"/>
      <c r="N4254" s="80"/>
      <c r="O4254" s="80"/>
      <c r="P4254" s="80"/>
      <c r="Q4254" s="79"/>
      <c r="R4254" s="79"/>
      <c r="S4254" s="80"/>
      <c r="T4254" s="80"/>
    </row>
    <row r="4255" spans="3:20" ht="22.5" customHeight="1" x14ac:dyDescent="0.25">
      <c r="C4255" s="79"/>
      <c r="D4255" s="80"/>
      <c r="E4255" s="80"/>
      <c r="F4255" s="80"/>
      <c r="G4255" s="81"/>
      <c r="H4255" s="80"/>
      <c r="I4255" s="80"/>
      <c r="J4255" s="80"/>
      <c r="K4255" s="81"/>
      <c r="L4255" s="80"/>
      <c r="M4255" s="80"/>
      <c r="N4255" s="80"/>
      <c r="O4255" s="80"/>
      <c r="P4255" s="80"/>
      <c r="Q4255" s="79"/>
      <c r="R4255" s="79"/>
      <c r="S4255" s="80"/>
      <c r="T4255" s="80"/>
    </row>
    <row r="4256" spans="3:20" ht="22.5" customHeight="1" x14ac:dyDescent="0.25">
      <c r="C4256" s="79"/>
      <c r="D4256" s="80"/>
      <c r="E4256" s="80"/>
      <c r="F4256" s="80"/>
      <c r="G4256" s="81"/>
      <c r="H4256" s="80"/>
      <c r="I4256" s="80"/>
      <c r="J4256" s="80"/>
      <c r="K4256" s="81"/>
      <c r="L4256" s="80"/>
      <c r="M4256" s="80"/>
      <c r="N4256" s="80"/>
      <c r="O4256" s="80"/>
      <c r="P4256" s="80"/>
      <c r="Q4256" s="79"/>
      <c r="R4256" s="79"/>
      <c r="S4256" s="80"/>
      <c r="T4256" s="80"/>
    </row>
    <row r="4257" spans="3:20" ht="22.5" customHeight="1" x14ac:dyDescent="0.25">
      <c r="C4257" s="79"/>
      <c r="D4257" s="80"/>
      <c r="E4257" s="80"/>
      <c r="F4257" s="80"/>
      <c r="G4257" s="81"/>
      <c r="H4257" s="80"/>
      <c r="I4257" s="80"/>
      <c r="J4257" s="80"/>
      <c r="K4257" s="81"/>
      <c r="L4257" s="80"/>
      <c r="M4257" s="80"/>
      <c r="N4257" s="80"/>
      <c r="O4257" s="80"/>
      <c r="P4257" s="80"/>
      <c r="Q4257" s="79"/>
      <c r="R4257" s="79"/>
      <c r="S4257" s="80"/>
      <c r="T4257" s="80"/>
    </row>
    <row r="4258" spans="3:20" ht="22.5" customHeight="1" x14ac:dyDescent="0.25">
      <c r="C4258" s="79"/>
      <c r="D4258" s="80"/>
      <c r="E4258" s="80"/>
      <c r="F4258" s="80"/>
      <c r="G4258" s="81"/>
      <c r="H4258" s="80"/>
      <c r="I4258" s="80"/>
      <c r="J4258" s="80"/>
      <c r="K4258" s="81"/>
      <c r="L4258" s="80"/>
      <c r="M4258" s="80"/>
      <c r="N4258" s="80"/>
      <c r="O4258" s="80"/>
      <c r="P4258" s="80"/>
      <c r="Q4258" s="79"/>
      <c r="R4258" s="79"/>
      <c r="S4258" s="80"/>
      <c r="T4258" s="80"/>
    </row>
    <row r="4259" spans="3:20" ht="22.5" customHeight="1" x14ac:dyDescent="0.25">
      <c r="C4259" s="79"/>
      <c r="D4259" s="80"/>
      <c r="E4259" s="80"/>
      <c r="F4259" s="80"/>
      <c r="G4259" s="81"/>
      <c r="H4259" s="80"/>
      <c r="I4259" s="80"/>
      <c r="J4259" s="80"/>
      <c r="K4259" s="81"/>
      <c r="L4259" s="80"/>
      <c r="M4259" s="80"/>
      <c r="N4259" s="80"/>
      <c r="O4259" s="80"/>
      <c r="P4259" s="80"/>
      <c r="Q4259" s="79"/>
      <c r="R4259" s="79"/>
      <c r="S4259" s="80"/>
      <c r="T4259" s="80"/>
    </row>
    <row r="4260" spans="3:20" ht="22.5" customHeight="1" x14ac:dyDescent="0.25">
      <c r="C4260" s="79"/>
      <c r="D4260" s="80"/>
      <c r="E4260" s="80"/>
      <c r="F4260" s="80"/>
      <c r="G4260" s="81"/>
      <c r="H4260" s="80"/>
      <c r="I4260" s="80"/>
      <c r="J4260" s="80"/>
      <c r="K4260" s="81"/>
      <c r="L4260" s="80"/>
      <c r="M4260" s="80"/>
      <c r="N4260" s="80"/>
      <c r="O4260" s="80"/>
      <c r="P4260" s="80"/>
      <c r="Q4260" s="79"/>
      <c r="R4260" s="79"/>
      <c r="S4260" s="80"/>
      <c r="T4260" s="80"/>
    </row>
    <row r="4261" spans="3:20" ht="22.5" customHeight="1" x14ac:dyDescent="0.25">
      <c r="C4261" s="79"/>
      <c r="D4261" s="80"/>
      <c r="E4261" s="80"/>
      <c r="F4261" s="80"/>
      <c r="G4261" s="81"/>
      <c r="H4261" s="80"/>
      <c r="I4261" s="80"/>
      <c r="J4261" s="80"/>
      <c r="K4261" s="81"/>
      <c r="L4261" s="80"/>
      <c r="M4261" s="80"/>
      <c r="N4261" s="80"/>
      <c r="O4261" s="80"/>
      <c r="P4261" s="80"/>
      <c r="Q4261" s="79"/>
      <c r="R4261" s="79"/>
      <c r="S4261" s="80"/>
      <c r="T4261" s="80"/>
    </row>
    <row r="4262" spans="3:20" ht="22.5" customHeight="1" x14ac:dyDescent="0.25">
      <c r="C4262" s="79"/>
      <c r="D4262" s="80"/>
      <c r="E4262" s="80"/>
      <c r="F4262" s="80"/>
      <c r="G4262" s="81"/>
      <c r="H4262" s="80"/>
      <c r="I4262" s="80"/>
      <c r="J4262" s="80"/>
      <c r="K4262" s="81"/>
      <c r="L4262" s="80"/>
      <c r="M4262" s="80"/>
      <c r="N4262" s="80"/>
      <c r="O4262" s="80"/>
      <c r="P4262" s="80"/>
      <c r="Q4262" s="79"/>
      <c r="R4262" s="79"/>
      <c r="S4262" s="80"/>
      <c r="T4262" s="80"/>
    </row>
    <row r="4263" spans="3:20" ht="22.5" customHeight="1" x14ac:dyDescent="0.25">
      <c r="C4263" s="79"/>
      <c r="D4263" s="80"/>
      <c r="E4263" s="80"/>
      <c r="F4263" s="80"/>
      <c r="G4263" s="81"/>
      <c r="H4263" s="80"/>
      <c r="I4263" s="80"/>
      <c r="J4263" s="80"/>
      <c r="K4263" s="81"/>
      <c r="L4263" s="80"/>
      <c r="M4263" s="80"/>
      <c r="N4263" s="80"/>
      <c r="O4263" s="80"/>
      <c r="P4263" s="80"/>
      <c r="Q4263" s="79"/>
      <c r="R4263" s="79"/>
      <c r="S4263" s="80"/>
      <c r="T4263" s="80"/>
    </row>
    <row r="4264" spans="3:20" ht="22.5" customHeight="1" x14ac:dyDescent="0.25">
      <c r="C4264" s="79"/>
      <c r="D4264" s="80"/>
      <c r="E4264" s="80"/>
      <c r="F4264" s="80"/>
      <c r="G4264" s="81"/>
      <c r="H4264" s="80"/>
      <c r="I4264" s="80"/>
      <c r="J4264" s="80"/>
      <c r="K4264" s="81"/>
      <c r="L4264" s="80"/>
      <c r="M4264" s="80"/>
      <c r="N4264" s="80"/>
      <c r="O4264" s="80"/>
      <c r="P4264" s="80"/>
      <c r="Q4264" s="79"/>
      <c r="R4264" s="79"/>
      <c r="S4264" s="80"/>
      <c r="T4264" s="80"/>
    </row>
    <row r="4265" spans="3:20" ht="22.5" customHeight="1" x14ac:dyDescent="0.25">
      <c r="C4265" s="79"/>
      <c r="D4265" s="80"/>
      <c r="E4265" s="80"/>
      <c r="F4265" s="80"/>
      <c r="G4265" s="81"/>
      <c r="H4265" s="80"/>
      <c r="I4265" s="80"/>
      <c r="J4265" s="80"/>
      <c r="K4265" s="81"/>
      <c r="L4265" s="80"/>
      <c r="M4265" s="80"/>
      <c r="N4265" s="80"/>
      <c r="O4265" s="80"/>
      <c r="P4265" s="80"/>
      <c r="Q4265" s="79"/>
      <c r="R4265" s="79"/>
      <c r="S4265" s="80"/>
      <c r="T4265" s="80"/>
    </row>
    <row r="4266" spans="3:20" ht="22.5" customHeight="1" x14ac:dyDescent="0.25">
      <c r="C4266" s="79"/>
      <c r="D4266" s="80"/>
      <c r="E4266" s="80"/>
      <c r="F4266" s="80"/>
      <c r="G4266" s="81"/>
      <c r="H4266" s="80"/>
      <c r="I4266" s="80"/>
      <c r="J4266" s="80"/>
      <c r="K4266" s="81"/>
      <c r="L4266" s="80"/>
      <c r="M4266" s="80"/>
      <c r="N4266" s="80"/>
      <c r="O4266" s="80"/>
      <c r="P4266" s="80"/>
      <c r="Q4266" s="79"/>
      <c r="R4266" s="79"/>
      <c r="S4266" s="80"/>
      <c r="T4266" s="80"/>
    </row>
    <row r="4267" spans="3:20" ht="22.5" customHeight="1" x14ac:dyDescent="0.25">
      <c r="C4267" s="79"/>
      <c r="D4267" s="80"/>
      <c r="E4267" s="80"/>
      <c r="F4267" s="80"/>
      <c r="G4267" s="81"/>
      <c r="H4267" s="80"/>
      <c r="I4267" s="80"/>
      <c r="J4267" s="80"/>
      <c r="K4267" s="81"/>
      <c r="L4267" s="80"/>
      <c r="M4267" s="80"/>
      <c r="N4267" s="80"/>
      <c r="O4267" s="80"/>
      <c r="P4267" s="80"/>
      <c r="Q4267" s="79"/>
      <c r="R4267" s="79"/>
      <c r="S4267" s="80"/>
      <c r="T4267" s="80"/>
    </row>
    <row r="4268" spans="3:20" ht="22.5" customHeight="1" x14ac:dyDescent="0.25">
      <c r="C4268" s="79"/>
      <c r="D4268" s="80"/>
      <c r="E4268" s="80"/>
      <c r="F4268" s="80"/>
      <c r="G4268" s="81"/>
      <c r="H4268" s="80"/>
      <c r="I4268" s="80"/>
      <c r="J4268" s="80"/>
      <c r="K4268" s="81"/>
      <c r="L4268" s="80"/>
      <c r="M4268" s="80"/>
      <c r="N4268" s="80"/>
      <c r="O4268" s="80"/>
      <c r="P4268" s="80"/>
      <c r="Q4268" s="79"/>
      <c r="R4268" s="79"/>
      <c r="S4268" s="80"/>
      <c r="T4268" s="80"/>
    </row>
    <row r="4269" spans="3:20" ht="22.5" customHeight="1" x14ac:dyDescent="0.25">
      <c r="C4269" s="79"/>
      <c r="D4269" s="80"/>
      <c r="E4269" s="80"/>
      <c r="F4269" s="80"/>
      <c r="G4269" s="81"/>
      <c r="H4269" s="80"/>
      <c r="I4269" s="80"/>
      <c r="J4269" s="80"/>
      <c r="K4269" s="81"/>
      <c r="L4269" s="80"/>
      <c r="M4269" s="80"/>
      <c r="N4269" s="80"/>
      <c r="O4269" s="80"/>
      <c r="P4269" s="80"/>
      <c r="Q4269" s="79"/>
      <c r="R4269" s="79"/>
      <c r="S4269" s="80"/>
      <c r="T4269" s="80"/>
    </row>
    <row r="4270" spans="3:20" ht="22.5" customHeight="1" x14ac:dyDescent="0.25">
      <c r="C4270" s="79"/>
      <c r="D4270" s="80"/>
      <c r="E4270" s="80"/>
      <c r="F4270" s="80"/>
      <c r="G4270" s="81"/>
      <c r="H4270" s="80"/>
      <c r="I4270" s="80"/>
      <c r="J4270" s="80"/>
      <c r="K4270" s="81"/>
      <c r="L4270" s="80"/>
      <c r="M4270" s="80"/>
      <c r="N4270" s="80"/>
      <c r="O4270" s="80"/>
      <c r="P4270" s="80"/>
      <c r="Q4270" s="79"/>
      <c r="R4270" s="79"/>
      <c r="S4270" s="80"/>
      <c r="T4270" s="80"/>
    </row>
    <row r="4271" spans="3:20" ht="22.5" customHeight="1" x14ac:dyDescent="0.25">
      <c r="C4271" s="79"/>
      <c r="D4271" s="80"/>
      <c r="E4271" s="80"/>
      <c r="F4271" s="80"/>
      <c r="G4271" s="81"/>
      <c r="H4271" s="80"/>
      <c r="I4271" s="80"/>
      <c r="J4271" s="80"/>
      <c r="K4271" s="81"/>
      <c r="L4271" s="80"/>
      <c r="M4271" s="80"/>
      <c r="N4271" s="80"/>
      <c r="O4271" s="80"/>
      <c r="P4271" s="80"/>
      <c r="Q4271" s="79"/>
      <c r="R4271" s="79"/>
      <c r="S4271" s="80"/>
      <c r="T4271" s="80"/>
    </row>
    <row r="4272" spans="3:20" ht="22.5" customHeight="1" x14ac:dyDescent="0.25">
      <c r="C4272" s="79"/>
      <c r="D4272" s="80"/>
      <c r="E4272" s="80"/>
      <c r="F4272" s="80"/>
      <c r="G4272" s="81"/>
      <c r="H4272" s="80"/>
      <c r="I4272" s="80"/>
      <c r="J4272" s="80"/>
      <c r="K4272" s="81"/>
      <c r="L4272" s="80"/>
      <c r="M4272" s="80"/>
      <c r="N4272" s="80"/>
      <c r="O4272" s="80"/>
      <c r="P4272" s="80"/>
      <c r="Q4272" s="79"/>
      <c r="R4272" s="79"/>
      <c r="S4272" s="80"/>
      <c r="T4272" s="80"/>
    </row>
    <row r="4273" spans="3:20" ht="22.5" customHeight="1" x14ac:dyDescent="0.25">
      <c r="C4273" s="79"/>
      <c r="D4273" s="80"/>
      <c r="E4273" s="80"/>
      <c r="F4273" s="80"/>
      <c r="G4273" s="81"/>
      <c r="H4273" s="80"/>
      <c r="I4273" s="80"/>
      <c r="J4273" s="80"/>
      <c r="K4273" s="81"/>
      <c r="L4273" s="80"/>
      <c r="M4273" s="80"/>
      <c r="N4273" s="80"/>
      <c r="O4273" s="80"/>
      <c r="P4273" s="80"/>
      <c r="Q4273" s="79"/>
      <c r="R4273" s="79"/>
      <c r="S4273" s="80"/>
      <c r="T4273" s="80"/>
    </row>
    <row r="4274" spans="3:20" ht="22.5" customHeight="1" x14ac:dyDescent="0.25">
      <c r="C4274" s="79"/>
      <c r="D4274" s="80"/>
      <c r="E4274" s="80"/>
      <c r="F4274" s="80"/>
      <c r="G4274" s="81"/>
      <c r="H4274" s="80"/>
      <c r="I4274" s="80"/>
      <c r="J4274" s="80"/>
      <c r="K4274" s="81"/>
      <c r="L4274" s="80"/>
      <c r="M4274" s="80"/>
      <c r="N4274" s="80"/>
      <c r="O4274" s="80"/>
      <c r="P4274" s="80"/>
      <c r="Q4274" s="79"/>
      <c r="R4274" s="79"/>
      <c r="S4274" s="80"/>
      <c r="T4274" s="80"/>
    </row>
    <row r="4275" spans="3:20" ht="22.5" customHeight="1" x14ac:dyDescent="0.25">
      <c r="C4275" s="79"/>
      <c r="D4275" s="80"/>
      <c r="E4275" s="80"/>
      <c r="F4275" s="80"/>
      <c r="G4275" s="81"/>
      <c r="H4275" s="80"/>
      <c r="I4275" s="80"/>
      <c r="J4275" s="80"/>
      <c r="K4275" s="81"/>
      <c r="L4275" s="80"/>
      <c r="M4275" s="80"/>
      <c r="N4275" s="80"/>
      <c r="O4275" s="80"/>
      <c r="P4275" s="80"/>
      <c r="Q4275" s="79"/>
      <c r="R4275" s="79"/>
      <c r="S4275" s="80"/>
      <c r="T4275" s="80"/>
    </row>
    <row r="4276" spans="3:20" ht="22.5" customHeight="1" x14ac:dyDescent="0.25">
      <c r="C4276" s="79"/>
      <c r="D4276" s="80"/>
      <c r="E4276" s="80"/>
      <c r="F4276" s="80"/>
      <c r="G4276" s="81"/>
      <c r="H4276" s="80"/>
      <c r="I4276" s="80"/>
      <c r="J4276" s="80"/>
      <c r="K4276" s="81"/>
      <c r="L4276" s="80"/>
      <c r="M4276" s="80"/>
      <c r="N4276" s="80"/>
      <c r="O4276" s="80"/>
      <c r="P4276" s="80"/>
      <c r="Q4276" s="79"/>
      <c r="R4276" s="79"/>
      <c r="S4276" s="80"/>
      <c r="T4276" s="80"/>
    </row>
    <row r="4277" spans="3:20" ht="22.5" customHeight="1" x14ac:dyDescent="0.25">
      <c r="C4277" s="79"/>
      <c r="D4277" s="80"/>
      <c r="E4277" s="80"/>
      <c r="F4277" s="80"/>
      <c r="G4277" s="81"/>
      <c r="H4277" s="80"/>
      <c r="I4277" s="80"/>
      <c r="J4277" s="80"/>
      <c r="K4277" s="81"/>
      <c r="L4277" s="80"/>
      <c r="M4277" s="80"/>
      <c r="N4277" s="80"/>
      <c r="O4277" s="80"/>
      <c r="P4277" s="80"/>
      <c r="Q4277" s="79"/>
      <c r="R4277" s="79"/>
      <c r="S4277" s="80"/>
      <c r="T4277" s="80"/>
    </row>
    <row r="4278" spans="3:20" ht="22.5" customHeight="1" x14ac:dyDescent="0.25">
      <c r="C4278" s="79"/>
      <c r="D4278" s="80"/>
      <c r="E4278" s="80"/>
      <c r="F4278" s="80"/>
      <c r="G4278" s="81"/>
      <c r="H4278" s="80"/>
      <c r="I4278" s="80"/>
      <c r="J4278" s="80"/>
      <c r="K4278" s="81"/>
      <c r="L4278" s="80"/>
      <c r="M4278" s="80"/>
      <c r="N4278" s="80"/>
      <c r="O4278" s="80"/>
      <c r="P4278" s="80"/>
      <c r="Q4278" s="79"/>
      <c r="R4278" s="79"/>
      <c r="S4278" s="80"/>
      <c r="T4278" s="80"/>
    </row>
    <row r="4279" spans="3:20" ht="22.5" customHeight="1" x14ac:dyDescent="0.25">
      <c r="C4279" s="79"/>
      <c r="D4279" s="80"/>
      <c r="E4279" s="80"/>
      <c r="F4279" s="80"/>
      <c r="G4279" s="81"/>
      <c r="H4279" s="80"/>
      <c r="I4279" s="80"/>
      <c r="J4279" s="80"/>
      <c r="K4279" s="81"/>
      <c r="L4279" s="80"/>
      <c r="M4279" s="80"/>
      <c r="N4279" s="80"/>
      <c r="O4279" s="80"/>
      <c r="P4279" s="80"/>
      <c r="Q4279" s="79"/>
      <c r="R4279" s="79"/>
      <c r="S4279" s="80"/>
      <c r="T4279" s="80"/>
    </row>
    <row r="4280" spans="3:20" ht="22.5" customHeight="1" x14ac:dyDescent="0.25">
      <c r="C4280" s="79"/>
      <c r="D4280" s="80"/>
      <c r="E4280" s="80"/>
      <c r="F4280" s="80"/>
      <c r="G4280" s="81"/>
      <c r="H4280" s="80"/>
      <c r="I4280" s="80"/>
      <c r="J4280" s="80"/>
      <c r="K4280" s="81"/>
      <c r="L4280" s="80"/>
      <c r="M4280" s="80"/>
      <c r="N4280" s="80"/>
      <c r="O4280" s="80"/>
      <c r="P4280" s="80"/>
      <c r="Q4280" s="79"/>
      <c r="R4280" s="79"/>
      <c r="S4280" s="80"/>
      <c r="T4280" s="80"/>
    </row>
    <row r="4281" spans="3:20" ht="22.5" customHeight="1" x14ac:dyDescent="0.25">
      <c r="C4281" s="79"/>
      <c r="D4281" s="80"/>
      <c r="E4281" s="80"/>
      <c r="F4281" s="80"/>
      <c r="G4281" s="81"/>
      <c r="H4281" s="80"/>
      <c r="I4281" s="80"/>
      <c r="J4281" s="80"/>
      <c r="K4281" s="81"/>
      <c r="L4281" s="80"/>
      <c r="M4281" s="80"/>
      <c r="N4281" s="80"/>
      <c r="O4281" s="80"/>
      <c r="P4281" s="80"/>
      <c r="Q4281" s="79"/>
      <c r="R4281" s="79"/>
      <c r="S4281" s="80"/>
      <c r="T4281" s="80"/>
    </row>
    <row r="4282" spans="3:20" ht="22.5" customHeight="1" x14ac:dyDescent="0.25">
      <c r="C4282" s="79"/>
      <c r="D4282" s="80"/>
      <c r="E4282" s="80"/>
      <c r="F4282" s="80"/>
      <c r="G4282" s="81"/>
      <c r="H4282" s="80"/>
      <c r="I4282" s="80"/>
      <c r="J4282" s="80"/>
      <c r="K4282" s="81"/>
      <c r="L4282" s="80"/>
      <c r="M4282" s="80"/>
      <c r="N4282" s="80"/>
      <c r="O4282" s="80"/>
      <c r="P4282" s="80"/>
      <c r="Q4282" s="79"/>
      <c r="R4282" s="79"/>
      <c r="S4282" s="80"/>
      <c r="T4282" s="80"/>
    </row>
    <row r="4283" spans="3:20" ht="22.5" customHeight="1" x14ac:dyDescent="0.25">
      <c r="C4283" s="79"/>
      <c r="D4283" s="80"/>
      <c r="E4283" s="80"/>
      <c r="F4283" s="80"/>
      <c r="G4283" s="81"/>
      <c r="H4283" s="80"/>
      <c r="I4283" s="80"/>
      <c r="J4283" s="80"/>
      <c r="K4283" s="81"/>
      <c r="L4283" s="80"/>
      <c r="M4283" s="80"/>
      <c r="N4283" s="80"/>
      <c r="O4283" s="80"/>
      <c r="P4283" s="80"/>
      <c r="Q4283" s="79"/>
      <c r="R4283" s="79"/>
      <c r="S4283" s="80"/>
      <c r="T4283" s="80"/>
    </row>
    <row r="4284" spans="3:20" ht="22.5" customHeight="1" x14ac:dyDescent="0.25">
      <c r="C4284" s="79"/>
      <c r="D4284" s="80"/>
      <c r="E4284" s="80"/>
      <c r="F4284" s="80"/>
      <c r="G4284" s="81"/>
      <c r="H4284" s="80"/>
      <c r="I4284" s="80"/>
      <c r="J4284" s="80"/>
      <c r="K4284" s="81"/>
      <c r="L4284" s="80"/>
      <c r="M4284" s="80"/>
      <c r="N4284" s="80"/>
      <c r="O4284" s="80"/>
      <c r="P4284" s="80"/>
      <c r="Q4284" s="79"/>
      <c r="R4284" s="79"/>
      <c r="S4284" s="80"/>
      <c r="T4284" s="80"/>
    </row>
    <row r="4285" spans="3:20" ht="22.5" customHeight="1" x14ac:dyDescent="0.25">
      <c r="C4285" s="79"/>
      <c r="D4285" s="80"/>
      <c r="E4285" s="80"/>
      <c r="F4285" s="80"/>
      <c r="G4285" s="81"/>
      <c r="H4285" s="80"/>
      <c r="I4285" s="80"/>
      <c r="J4285" s="80"/>
      <c r="K4285" s="81"/>
      <c r="L4285" s="80"/>
      <c r="M4285" s="80"/>
      <c r="N4285" s="80"/>
      <c r="O4285" s="80"/>
      <c r="P4285" s="80"/>
      <c r="Q4285" s="79"/>
      <c r="R4285" s="79"/>
      <c r="S4285" s="80"/>
      <c r="T4285" s="80"/>
    </row>
    <row r="4286" spans="3:20" ht="22.5" customHeight="1" x14ac:dyDescent="0.25">
      <c r="C4286" s="79"/>
      <c r="D4286" s="80"/>
      <c r="E4286" s="80"/>
      <c r="F4286" s="80"/>
      <c r="G4286" s="81"/>
      <c r="H4286" s="80"/>
      <c r="I4286" s="80"/>
      <c r="J4286" s="80"/>
      <c r="K4286" s="81"/>
      <c r="L4286" s="80"/>
      <c r="M4286" s="80"/>
      <c r="N4286" s="80"/>
      <c r="O4286" s="80"/>
      <c r="P4286" s="80"/>
      <c r="Q4286" s="79"/>
      <c r="R4286" s="79"/>
      <c r="S4286" s="80"/>
      <c r="T4286" s="80"/>
    </row>
    <row r="4287" spans="3:20" ht="22.5" customHeight="1" x14ac:dyDescent="0.25">
      <c r="C4287" s="79"/>
      <c r="D4287" s="80"/>
      <c r="E4287" s="80"/>
      <c r="F4287" s="80"/>
      <c r="G4287" s="81"/>
      <c r="H4287" s="80"/>
      <c r="I4287" s="80"/>
      <c r="J4287" s="80"/>
      <c r="K4287" s="81"/>
      <c r="L4287" s="80"/>
      <c r="M4287" s="80"/>
      <c r="N4287" s="80"/>
      <c r="O4287" s="80"/>
      <c r="P4287" s="80"/>
      <c r="Q4287" s="79"/>
      <c r="R4287" s="79"/>
      <c r="S4287" s="80"/>
      <c r="T4287" s="80"/>
    </row>
    <row r="4288" spans="3:20" ht="22.5" customHeight="1" x14ac:dyDescent="0.25">
      <c r="C4288" s="79"/>
      <c r="D4288" s="80"/>
      <c r="E4288" s="80"/>
      <c r="F4288" s="80"/>
      <c r="G4288" s="81"/>
      <c r="H4288" s="80"/>
      <c r="I4288" s="80"/>
      <c r="J4288" s="80"/>
      <c r="K4288" s="81"/>
      <c r="L4288" s="80"/>
      <c r="M4288" s="80"/>
      <c r="N4288" s="80"/>
      <c r="O4288" s="80"/>
      <c r="P4288" s="80"/>
      <c r="Q4288" s="79"/>
      <c r="R4288" s="79"/>
      <c r="S4288" s="80"/>
      <c r="T4288" s="80"/>
    </row>
    <row r="4289" spans="3:20" ht="22.5" customHeight="1" x14ac:dyDescent="0.25">
      <c r="C4289" s="79"/>
      <c r="D4289" s="80"/>
      <c r="E4289" s="80"/>
      <c r="F4289" s="80"/>
      <c r="G4289" s="81"/>
      <c r="H4289" s="80"/>
      <c r="I4289" s="80"/>
      <c r="J4289" s="80"/>
      <c r="K4289" s="81"/>
      <c r="L4289" s="80"/>
      <c r="M4289" s="80"/>
      <c r="N4289" s="80"/>
      <c r="O4289" s="80"/>
      <c r="P4289" s="80"/>
      <c r="Q4289" s="79"/>
      <c r="R4289" s="79"/>
      <c r="S4289" s="80"/>
      <c r="T4289" s="80"/>
    </row>
    <row r="4290" spans="3:20" ht="22.5" customHeight="1" x14ac:dyDescent="0.25">
      <c r="C4290" s="79"/>
      <c r="D4290" s="80"/>
      <c r="E4290" s="80"/>
      <c r="F4290" s="80"/>
      <c r="G4290" s="81"/>
      <c r="H4290" s="80"/>
      <c r="I4290" s="80"/>
      <c r="J4290" s="80"/>
      <c r="K4290" s="81"/>
      <c r="L4290" s="80"/>
      <c r="M4290" s="80"/>
      <c r="N4290" s="80"/>
      <c r="O4290" s="80"/>
      <c r="P4290" s="80"/>
      <c r="Q4290" s="79"/>
      <c r="R4290" s="79"/>
      <c r="S4290" s="80"/>
      <c r="T4290" s="80"/>
    </row>
    <row r="4291" spans="3:20" ht="22.5" customHeight="1" x14ac:dyDescent="0.25">
      <c r="C4291" s="79"/>
      <c r="D4291" s="80"/>
      <c r="E4291" s="80"/>
      <c r="F4291" s="80"/>
      <c r="G4291" s="81"/>
      <c r="H4291" s="80"/>
      <c r="I4291" s="80"/>
      <c r="J4291" s="80"/>
      <c r="K4291" s="81"/>
      <c r="L4291" s="80"/>
      <c r="M4291" s="80"/>
      <c r="N4291" s="80"/>
      <c r="O4291" s="80"/>
      <c r="P4291" s="80"/>
      <c r="Q4291" s="79"/>
      <c r="R4291" s="79"/>
      <c r="S4291" s="80"/>
      <c r="T4291" s="80"/>
    </row>
    <row r="4292" spans="3:20" ht="22.5" customHeight="1" x14ac:dyDescent="0.25">
      <c r="C4292" s="79"/>
      <c r="D4292" s="80"/>
      <c r="E4292" s="80"/>
      <c r="F4292" s="80"/>
      <c r="G4292" s="81"/>
      <c r="H4292" s="80"/>
      <c r="I4292" s="80"/>
      <c r="J4292" s="80"/>
      <c r="K4292" s="81"/>
      <c r="L4292" s="80"/>
      <c r="M4292" s="80"/>
      <c r="N4292" s="80"/>
      <c r="O4292" s="80"/>
      <c r="P4292" s="80"/>
      <c r="Q4292" s="79"/>
      <c r="R4292" s="79"/>
      <c r="S4292" s="80"/>
      <c r="T4292" s="80"/>
    </row>
    <row r="4293" spans="3:20" ht="22.5" customHeight="1" x14ac:dyDescent="0.25">
      <c r="C4293" s="79"/>
      <c r="D4293" s="80"/>
      <c r="E4293" s="80"/>
      <c r="F4293" s="80"/>
      <c r="G4293" s="81"/>
      <c r="H4293" s="80"/>
      <c r="I4293" s="80"/>
      <c r="J4293" s="80"/>
      <c r="K4293" s="81"/>
      <c r="L4293" s="80"/>
      <c r="M4293" s="80"/>
      <c r="N4293" s="80"/>
      <c r="O4293" s="80"/>
      <c r="P4293" s="80"/>
      <c r="Q4293" s="79"/>
      <c r="R4293" s="79"/>
      <c r="S4293" s="80"/>
      <c r="T4293" s="80"/>
    </row>
    <row r="4294" spans="3:20" ht="22.5" customHeight="1" x14ac:dyDescent="0.25">
      <c r="C4294" s="79"/>
      <c r="D4294" s="80"/>
      <c r="E4294" s="80"/>
      <c r="F4294" s="80"/>
      <c r="G4294" s="81"/>
      <c r="H4294" s="80"/>
      <c r="I4294" s="80"/>
      <c r="J4294" s="80"/>
      <c r="K4294" s="81"/>
      <c r="L4294" s="80"/>
      <c r="M4294" s="80"/>
      <c r="N4294" s="80"/>
      <c r="O4294" s="80"/>
      <c r="P4294" s="80"/>
      <c r="Q4294" s="79"/>
      <c r="R4294" s="79"/>
      <c r="S4294" s="80"/>
      <c r="T4294" s="80"/>
    </row>
    <row r="4295" spans="3:20" ht="22.5" customHeight="1" x14ac:dyDescent="0.25">
      <c r="C4295" s="79"/>
      <c r="D4295" s="80"/>
      <c r="E4295" s="80"/>
      <c r="F4295" s="80"/>
      <c r="G4295" s="81"/>
      <c r="H4295" s="80"/>
      <c r="I4295" s="80"/>
      <c r="J4295" s="80"/>
      <c r="K4295" s="81"/>
      <c r="L4295" s="80"/>
      <c r="M4295" s="80"/>
      <c r="N4295" s="80"/>
      <c r="O4295" s="80"/>
      <c r="P4295" s="80"/>
      <c r="Q4295" s="79"/>
      <c r="R4295" s="79"/>
      <c r="S4295" s="80"/>
      <c r="T4295" s="80"/>
    </row>
    <row r="4296" spans="3:20" ht="22.5" customHeight="1" x14ac:dyDescent="0.25">
      <c r="C4296" s="79"/>
      <c r="D4296" s="80"/>
      <c r="E4296" s="80"/>
      <c r="F4296" s="80"/>
      <c r="G4296" s="81"/>
      <c r="H4296" s="80"/>
      <c r="I4296" s="80"/>
      <c r="J4296" s="80"/>
      <c r="K4296" s="81"/>
      <c r="L4296" s="80"/>
      <c r="M4296" s="80"/>
      <c r="N4296" s="80"/>
      <c r="O4296" s="80"/>
      <c r="P4296" s="80"/>
      <c r="Q4296" s="79"/>
      <c r="R4296" s="79"/>
      <c r="S4296" s="80"/>
      <c r="T4296" s="80"/>
    </row>
    <row r="4297" spans="3:20" ht="22.5" customHeight="1" x14ac:dyDescent="0.25">
      <c r="C4297" s="79"/>
      <c r="D4297" s="80"/>
      <c r="E4297" s="80"/>
      <c r="F4297" s="80"/>
      <c r="G4297" s="81"/>
      <c r="H4297" s="80"/>
      <c r="I4297" s="80"/>
      <c r="J4297" s="80"/>
      <c r="K4297" s="81"/>
      <c r="L4297" s="80"/>
      <c r="M4297" s="80"/>
      <c r="N4297" s="80"/>
      <c r="O4297" s="80"/>
      <c r="P4297" s="80"/>
      <c r="Q4297" s="79"/>
      <c r="R4297" s="79"/>
      <c r="S4297" s="80"/>
      <c r="T4297" s="80"/>
    </row>
    <row r="4298" spans="3:20" ht="22.5" customHeight="1" x14ac:dyDescent="0.25">
      <c r="C4298" s="79"/>
      <c r="D4298" s="80"/>
      <c r="E4298" s="80"/>
      <c r="F4298" s="80"/>
      <c r="G4298" s="81"/>
      <c r="H4298" s="80"/>
      <c r="I4298" s="80"/>
      <c r="J4298" s="80"/>
      <c r="K4298" s="81"/>
      <c r="L4298" s="80"/>
      <c r="M4298" s="80"/>
      <c r="N4298" s="80"/>
      <c r="O4298" s="80"/>
      <c r="P4298" s="80"/>
      <c r="Q4298" s="79"/>
      <c r="R4298" s="79"/>
      <c r="S4298" s="80"/>
      <c r="T4298" s="80"/>
    </row>
    <row r="4299" spans="3:20" ht="22.5" customHeight="1" x14ac:dyDescent="0.25">
      <c r="C4299" s="79"/>
      <c r="D4299" s="80"/>
      <c r="E4299" s="80"/>
      <c r="F4299" s="80"/>
      <c r="G4299" s="81"/>
      <c r="H4299" s="80"/>
      <c r="I4299" s="80"/>
      <c r="J4299" s="80"/>
      <c r="K4299" s="81"/>
      <c r="L4299" s="80"/>
      <c r="M4299" s="80"/>
      <c r="N4299" s="80"/>
      <c r="O4299" s="80"/>
      <c r="P4299" s="80"/>
      <c r="Q4299" s="79"/>
      <c r="R4299" s="79"/>
      <c r="S4299" s="80"/>
      <c r="T4299" s="80"/>
    </row>
    <row r="4300" spans="3:20" ht="22.5" customHeight="1" x14ac:dyDescent="0.25">
      <c r="C4300" s="79"/>
      <c r="D4300" s="80"/>
      <c r="E4300" s="80"/>
      <c r="F4300" s="80"/>
      <c r="G4300" s="81"/>
      <c r="H4300" s="80"/>
      <c r="I4300" s="80"/>
      <c r="J4300" s="80"/>
      <c r="K4300" s="81"/>
      <c r="L4300" s="80"/>
      <c r="M4300" s="80"/>
      <c r="N4300" s="80"/>
      <c r="O4300" s="80"/>
      <c r="P4300" s="80"/>
      <c r="Q4300" s="79"/>
      <c r="R4300" s="79"/>
      <c r="S4300" s="80"/>
      <c r="T4300" s="80"/>
    </row>
    <row r="4301" spans="3:20" ht="22.5" customHeight="1" x14ac:dyDescent="0.25">
      <c r="C4301" s="79"/>
      <c r="D4301" s="80"/>
      <c r="E4301" s="80"/>
      <c r="F4301" s="80"/>
      <c r="G4301" s="81"/>
      <c r="H4301" s="80"/>
      <c r="I4301" s="80"/>
      <c r="J4301" s="80"/>
      <c r="K4301" s="81"/>
      <c r="L4301" s="80"/>
      <c r="M4301" s="80"/>
      <c r="N4301" s="80"/>
      <c r="O4301" s="80"/>
      <c r="P4301" s="80"/>
      <c r="Q4301" s="79"/>
      <c r="R4301" s="79"/>
      <c r="S4301" s="80"/>
      <c r="T4301" s="80"/>
    </row>
    <row r="4302" spans="3:20" ht="22.5" customHeight="1" x14ac:dyDescent="0.25">
      <c r="C4302" s="79"/>
      <c r="D4302" s="80"/>
      <c r="E4302" s="80"/>
      <c r="F4302" s="80"/>
      <c r="G4302" s="81"/>
      <c r="H4302" s="80"/>
      <c r="I4302" s="80"/>
      <c r="J4302" s="80"/>
      <c r="K4302" s="81"/>
      <c r="L4302" s="80"/>
      <c r="M4302" s="80"/>
      <c r="N4302" s="80"/>
      <c r="O4302" s="80"/>
      <c r="P4302" s="80"/>
      <c r="Q4302" s="79"/>
      <c r="R4302" s="79"/>
      <c r="S4302" s="80"/>
      <c r="T4302" s="80"/>
    </row>
    <row r="4303" spans="3:20" ht="22.5" customHeight="1" x14ac:dyDescent="0.25">
      <c r="C4303" s="79"/>
      <c r="D4303" s="80"/>
      <c r="E4303" s="80"/>
      <c r="F4303" s="80"/>
      <c r="G4303" s="81"/>
      <c r="H4303" s="80"/>
      <c r="I4303" s="80"/>
      <c r="J4303" s="80"/>
      <c r="K4303" s="81"/>
      <c r="L4303" s="80"/>
      <c r="M4303" s="80"/>
      <c r="N4303" s="80"/>
      <c r="O4303" s="80"/>
      <c r="P4303" s="80"/>
      <c r="Q4303" s="79"/>
      <c r="R4303" s="79"/>
      <c r="S4303" s="80"/>
      <c r="T4303" s="80"/>
    </row>
    <row r="4304" spans="3:20" ht="22.5" customHeight="1" x14ac:dyDescent="0.25">
      <c r="C4304" s="79"/>
      <c r="D4304" s="80"/>
      <c r="E4304" s="80"/>
      <c r="F4304" s="80"/>
      <c r="G4304" s="81"/>
      <c r="H4304" s="80"/>
      <c r="I4304" s="80"/>
      <c r="J4304" s="80"/>
      <c r="K4304" s="81"/>
      <c r="L4304" s="80"/>
      <c r="M4304" s="80"/>
      <c r="N4304" s="80"/>
      <c r="O4304" s="80"/>
      <c r="P4304" s="80"/>
      <c r="Q4304" s="79"/>
      <c r="R4304" s="79"/>
      <c r="S4304" s="80"/>
      <c r="T4304" s="80"/>
    </row>
    <row r="4305" spans="3:20" ht="22.5" customHeight="1" x14ac:dyDescent="0.25">
      <c r="C4305" s="79"/>
      <c r="D4305" s="80"/>
      <c r="E4305" s="80"/>
      <c r="F4305" s="80"/>
      <c r="G4305" s="81"/>
      <c r="H4305" s="80"/>
      <c r="I4305" s="80"/>
      <c r="J4305" s="80"/>
      <c r="K4305" s="81"/>
      <c r="L4305" s="80"/>
      <c r="M4305" s="80"/>
      <c r="N4305" s="80"/>
      <c r="O4305" s="80"/>
      <c r="P4305" s="80"/>
      <c r="Q4305" s="79"/>
      <c r="R4305" s="79"/>
      <c r="S4305" s="80"/>
      <c r="T4305" s="80"/>
    </row>
    <row r="4306" spans="3:20" ht="22.5" customHeight="1" x14ac:dyDescent="0.25">
      <c r="C4306" s="79"/>
      <c r="D4306" s="80"/>
      <c r="E4306" s="80"/>
      <c r="F4306" s="80"/>
      <c r="G4306" s="81"/>
      <c r="H4306" s="80"/>
      <c r="I4306" s="80"/>
      <c r="J4306" s="80"/>
      <c r="K4306" s="81"/>
      <c r="L4306" s="80"/>
      <c r="M4306" s="80"/>
      <c r="N4306" s="80"/>
      <c r="O4306" s="80"/>
      <c r="P4306" s="80"/>
      <c r="Q4306" s="79"/>
      <c r="R4306" s="79"/>
      <c r="S4306" s="80"/>
      <c r="T4306" s="80"/>
    </row>
    <row r="4307" spans="3:20" ht="22.5" customHeight="1" x14ac:dyDescent="0.25">
      <c r="C4307" s="79"/>
      <c r="D4307" s="80"/>
      <c r="E4307" s="80"/>
      <c r="F4307" s="80"/>
      <c r="G4307" s="81"/>
      <c r="H4307" s="80"/>
      <c r="I4307" s="80"/>
      <c r="J4307" s="80"/>
      <c r="K4307" s="81"/>
      <c r="L4307" s="80"/>
      <c r="M4307" s="80"/>
      <c r="N4307" s="80"/>
      <c r="O4307" s="80"/>
      <c r="P4307" s="80"/>
      <c r="Q4307" s="79"/>
      <c r="R4307" s="79"/>
      <c r="S4307" s="80"/>
      <c r="T4307" s="80"/>
    </row>
    <row r="4308" spans="3:20" ht="22.5" customHeight="1" x14ac:dyDescent="0.25">
      <c r="C4308" s="79"/>
      <c r="D4308" s="80"/>
      <c r="E4308" s="80"/>
      <c r="F4308" s="80"/>
      <c r="G4308" s="81"/>
      <c r="H4308" s="80"/>
      <c r="I4308" s="80"/>
      <c r="J4308" s="80"/>
      <c r="K4308" s="81"/>
      <c r="L4308" s="80"/>
      <c r="M4308" s="80"/>
      <c r="N4308" s="80"/>
      <c r="O4308" s="80"/>
      <c r="P4308" s="80"/>
      <c r="Q4308" s="79"/>
      <c r="R4308" s="79"/>
      <c r="S4308" s="80"/>
      <c r="T4308" s="80"/>
    </row>
    <row r="4309" spans="3:20" ht="22.5" customHeight="1" x14ac:dyDescent="0.25">
      <c r="C4309" s="79"/>
      <c r="D4309" s="80"/>
      <c r="E4309" s="80"/>
      <c r="F4309" s="80"/>
      <c r="G4309" s="81"/>
      <c r="H4309" s="80"/>
      <c r="I4309" s="80"/>
      <c r="J4309" s="80"/>
      <c r="K4309" s="81"/>
      <c r="L4309" s="80"/>
      <c r="M4309" s="80"/>
      <c r="N4309" s="80"/>
      <c r="O4309" s="80"/>
      <c r="P4309" s="80"/>
      <c r="Q4309" s="79"/>
      <c r="R4309" s="79"/>
      <c r="S4309" s="80"/>
      <c r="T4309" s="80"/>
    </row>
    <row r="4310" spans="3:20" ht="22.5" customHeight="1" x14ac:dyDescent="0.25">
      <c r="C4310" s="79"/>
      <c r="D4310" s="80"/>
      <c r="E4310" s="80"/>
      <c r="F4310" s="80"/>
      <c r="G4310" s="81"/>
      <c r="H4310" s="80"/>
      <c r="I4310" s="80"/>
      <c r="J4310" s="80"/>
      <c r="K4310" s="81"/>
      <c r="L4310" s="80"/>
      <c r="M4310" s="80"/>
      <c r="N4310" s="80"/>
      <c r="O4310" s="80"/>
      <c r="P4310" s="80"/>
      <c r="Q4310" s="79"/>
      <c r="R4310" s="79"/>
      <c r="S4310" s="80"/>
      <c r="T4310" s="80"/>
    </row>
    <row r="4311" spans="3:20" ht="22.5" customHeight="1" x14ac:dyDescent="0.25">
      <c r="C4311" s="79"/>
      <c r="D4311" s="80"/>
      <c r="E4311" s="80"/>
      <c r="F4311" s="80"/>
      <c r="G4311" s="81"/>
      <c r="H4311" s="80"/>
      <c r="I4311" s="80"/>
      <c r="J4311" s="80"/>
      <c r="K4311" s="81"/>
      <c r="L4311" s="80"/>
      <c r="M4311" s="80"/>
      <c r="N4311" s="80"/>
      <c r="O4311" s="80"/>
      <c r="P4311" s="80"/>
      <c r="Q4311" s="79"/>
      <c r="R4311" s="79"/>
      <c r="S4311" s="80"/>
      <c r="T4311" s="80"/>
    </row>
    <row r="4312" spans="3:20" ht="22.5" customHeight="1" x14ac:dyDescent="0.25">
      <c r="C4312" s="79"/>
      <c r="D4312" s="80"/>
      <c r="E4312" s="80"/>
      <c r="F4312" s="80"/>
      <c r="G4312" s="81"/>
      <c r="H4312" s="80"/>
      <c r="I4312" s="80"/>
      <c r="J4312" s="80"/>
      <c r="K4312" s="81"/>
      <c r="L4312" s="80"/>
      <c r="M4312" s="80"/>
      <c r="N4312" s="80"/>
      <c r="O4312" s="80"/>
      <c r="P4312" s="80"/>
      <c r="Q4312" s="79"/>
      <c r="R4312" s="79"/>
      <c r="S4312" s="80"/>
      <c r="T4312" s="80"/>
    </row>
    <row r="4313" spans="3:20" ht="22.5" customHeight="1" x14ac:dyDescent="0.25">
      <c r="C4313" s="79"/>
      <c r="D4313" s="80"/>
      <c r="E4313" s="80"/>
      <c r="F4313" s="80"/>
      <c r="G4313" s="81"/>
      <c r="H4313" s="80"/>
      <c r="I4313" s="80"/>
      <c r="J4313" s="80"/>
      <c r="K4313" s="81"/>
      <c r="L4313" s="80"/>
      <c r="M4313" s="80"/>
      <c r="N4313" s="80"/>
      <c r="O4313" s="80"/>
      <c r="P4313" s="80"/>
      <c r="Q4313" s="79"/>
      <c r="R4313" s="79"/>
      <c r="S4313" s="80"/>
      <c r="T4313" s="80"/>
    </row>
    <row r="4314" spans="3:20" ht="22.5" customHeight="1" x14ac:dyDescent="0.25">
      <c r="C4314" s="79"/>
      <c r="D4314" s="80"/>
      <c r="E4314" s="80"/>
      <c r="F4314" s="80"/>
      <c r="G4314" s="81"/>
      <c r="H4314" s="80"/>
      <c r="I4314" s="80"/>
      <c r="J4314" s="80"/>
      <c r="K4314" s="81"/>
      <c r="L4314" s="80"/>
      <c r="M4314" s="80"/>
      <c r="N4314" s="80"/>
      <c r="O4314" s="80"/>
      <c r="P4314" s="80"/>
      <c r="Q4314" s="79"/>
      <c r="R4314" s="79"/>
      <c r="S4314" s="80"/>
      <c r="T4314" s="80"/>
    </row>
    <row r="4315" spans="3:20" ht="22.5" customHeight="1" x14ac:dyDescent="0.25">
      <c r="C4315" s="79"/>
      <c r="D4315" s="80"/>
      <c r="E4315" s="80"/>
      <c r="F4315" s="80"/>
      <c r="G4315" s="81"/>
      <c r="H4315" s="80"/>
      <c r="I4315" s="80"/>
      <c r="J4315" s="80"/>
      <c r="K4315" s="81"/>
      <c r="L4315" s="80"/>
      <c r="M4315" s="80"/>
      <c r="N4315" s="80"/>
      <c r="O4315" s="80"/>
      <c r="P4315" s="80"/>
      <c r="Q4315" s="79"/>
      <c r="R4315" s="79"/>
      <c r="S4315" s="80"/>
      <c r="T4315" s="80"/>
    </row>
    <row r="4316" spans="3:20" ht="22.5" customHeight="1" x14ac:dyDescent="0.25">
      <c r="C4316" s="79"/>
      <c r="D4316" s="80"/>
      <c r="E4316" s="80"/>
      <c r="F4316" s="80"/>
      <c r="G4316" s="81"/>
      <c r="H4316" s="80"/>
      <c r="I4316" s="80"/>
      <c r="J4316" s="80"/>
      <c r="K4316" s="81"/>
      <c r="L4316" s="80"/>
      <c r="M4316" s="80"/>
      <c r="N4316" s="80"/>
      <c r="O4316" s="80"/>
      <c r="P4316" s="80"/>
      <c r="Q4316" s="79"/>
      <c r="R4316" s="79"/>
      <c r="S4316" s="80"/>
      <c r="T4316" s="80"/>
    </row>
    <row r="4317" spans="3:20" ht="22.5" customHeight="1" x14ac:dyDescent="0.25">
      <c r="C4317" s="79"/>
      <c r="D4317" s="80"/>
      <c r="E4317" s="80"/>
      <c r="F4317" s="80"/>
      <c r="G4317" s="81"/>
      <c r="H4317" s="80"/>
      <c r="I4317" s="80"/>
      <c r="J4317" s="80"/>
      <c r="K4317" s="81"/>
      <c r="L4317" s="80"/>
      <c r="M4317" s="80"/>
      <c r="N4317" s="80"/>
      <c r="O4317" s="80"/>
      <c r="P4317" s="80"/>
      <c r="Q4317" s="79"/>
      <c r="R4317" s="79"/>
      <c r="S4317" s="80"/>
      <c r="T4317" s="80"/>
    </row>
    <row r="4318" spans="3:20" ht="22.5" customHeight="1" x14ac:dyDescent="0.25">
      <c r="C4318" s="79"/>
      <c r="D4318" s="80"/>
      <c r="E4318" s="80"/>
      <c r="F4318" s="80"/>
      <c r="G4318" s="81"/>
      <c r="H4318" s="80"/>
      <c r="I4318" s="80"/>
      <c r="J4318" s="80"/>
      <c r="K4318" s="81"/>
      <c r="L4318" s="80"/>
      <c r="M4318" s="80"/>
      <c r="N4318" s="80"/>
      <c r="O4318" s="80"/>
      <c r="P4318" s="80"/>
      <c r="Q4318" s="79"/>
      <c r="R4318" s="79"/>
      <c r="S4318" s="80"/>
      <c r="T4318" s="80"/>
    </row>
    <row r="4319" spans="3:20" ht="22.5" customHeight="1" x14ac:dyDescent="0.25">
      <c r="C4319" s="79"/>
      <c r="D4319" s="80"/>
      <c r="E4319" s="80"/>
      <c r="F4319" s="80"/>
      <c r="G4319" s="81"/>
      <c r="H4319" s="80"/>
      <c r="I4319" s="80"/>
      <c r="J4319" s="80"/>
      <c r="K4319" s="81"/>
      <c r="L4319" s="80"/>
      <c r="M4319" s="80"/>
      <c r="N4319" s="80"/>
      <c r="O4319" s="80"/>
      <c r="P4319" s="80"/>
      <c r="Q4319" s="79"/>
      <c r="R4319" s="79"/>
      <c r="S4319" s="80"/>
      <c r="T4319" s="80"/>
    </row>
    <row r="4320" spans="3:20" ht="22.5" customHeight="1" x14ac:dyDescent="0.25">
      <c r="C4320" s="79"/>
      <c r="D4320" s="80"/>
      <c r="E4320" s="80"/>
      <c r="F4320" s="80"/>
      <c r="G4320" s="81"/>
      <c r="H4320" s="80"/>
      <c r="I4320" s="80"/>
      <c r="J4320" s="80"/>
      <c r="K4320" s="81"/>
      <c r="L4320" s="80"/>
      <c r="M4320" s="80"/>
      <c r="N4320" s="80"/>
      <c r="O4320" s="80"/>
      <c r="P4320" s="80"/>
      <c r="Q4320" s="79"/>
      <c r="R4320" s="79"/>
      <c r="S4320" s="80"/>
      <c r="T4320" s="80"/>
    </row>
    <row r="4321" spans="3:20" ht="22.5" customHeight="1" x14ac:dyDescent="0.25">
      <c r="C4321" s="79"/>
      <c r="D4321" s="80"/>
      <c r="E4321" s="80"/>
      <c r="F4321" s="80"/>
      <c r="G4321" s="81"/>
      <c r="H4321" s="80"/>
      <c r="I4321" s="80"/>
      <c r="J4321" s="80"/>
      <c r="K4321" s="81"/>
      <c r="L4321" s="80"/>
      <c r="M4321" s="80"/>
      <c r="N4321" s="80"/>
      <c r="O4321" s="80"/>
      <c r="P4321" s="80"/>
      <c r="Q4321" s="79"/>
      <c r="R4321" s="79"/>
      <c r="S4321" s="80"/>
      <c r="T4321" s="80"/>
    </row>
    <row r="4322" spans="3:20" ht="22.5" customHeight="1" x14ac:dyDescent="0.25">
      <c r="C4322" s="79"/>
      <c r="D4322" s="80"/>
      <c r="E4322" s="80"/>
      <c r="F4322" s="80"/>
      <c r="G4322" s="81"/>
      <c r="H4322" s="80"/>
      <c r="I4322" s="80"/>
      <c r="J4322" s="80"/>
      <c r="K4322" s="81"/>
      <c r="L4322" s="80"/>
      <c r="M4322" s="80"/>
      <c r="N4322" s="80"/>
      <c r="O4322" s="80"/>
      <c r="P4322" s="80"/>
      <c r="Q4322" s="79"/>
      <c r="R4322" s="79"/>
      <c r="S4322" s="80"/>
      <c r="T4322" s="80"/>
    </row>
    <row r="4323" spans="3:20" ht="22.5" customHeight="1" x14ac:dyDescent="0.25">
      <c r="C4323" s="79"/>
      <c r="D4323" s="80"/>
      <c r="E4323" s="80"/>
      <c r="F4323" s="80"/>
      <c r="G4323" s="81"/>
      <c r="H4323" s="80"/>
      <c r="I4323" s="80"/>
      <c r="J4323" s="80"/>
      <c r="K4323" s="81"/>
      <c r="L4323" s="80"/>
      <c r="M4323" s="80"/>
      <c r="N4323" s="80"/>
      <c r="O4323" s="80"/>
      <c r="P4323" s="80"/>
      <c r="Q4323" s="79"/>
      <c r="R4323" s="79"/>
      <c r="S4323" s="80"/>
      <c r="T4323" s="80"/>
    </row>
    <row r="4324" spans="3:20" ht="22.5" customHeight="1" x14ac:dyDescent="0.25">
      <c r="C4324" s="79"/>
      <c r="D4324" s="80"/>
      <c r="E4324" s="80"/>
      <c r="F4324" s="80"/>
      <c r="G4324" s="81"/>
      <c r="H4324" s="80"/>
      <c r="I4324" s="80"/>
      <c r="J4324" s="80"/>
      <c r="K4324" s="81"/>
      <c r="L4324" s="80"/>
      <c r="M4324" s="80"/>
      <c r="N4324" s="80"/>
      <c r="O4324" s="80"/>
      <c r="P4324" s="80"/>
      <c r="Q4324" s="79"/>
      <c r="R4324" s="79"/>
      <c r="S4324" s="80"/>
      <c r="T4324" s="80"/>
    </row>
    <row r="4325" spans="3:20" ht="22.5" customHeight="1" x14ac:dyDescent="0.25">
      <c r="C4325" s="79"/>
      <c r="D4325" s="80"/>
      <c r="E4325" s="80"/>
      <c r="F4325" s="80"/>
      <c r="G4325" s="81"/>
      <c r="H4325" s="80"/>
      <c r="I4325" s="80"/>
      <c r="J4325" s="80"/>
      <c r="K4325" s="81"/>
      <c r="L4325" s="80"/>
      <c r="M4325" s="80"/>
      <c r="N4325" s="80"/>
      <c r="O4325" s="80"/>
      <c r="P4325" s="80"/>
      <c r="Q4325" s="79"/>
      <c r="R4325" s="79"/>
      <c r="S4325" s="80"/>
      <c r="T4325" s="80"/>
    </row>
    <row r="4326" spans="3:20" ht="22.5" customHeight="1" x14ac:dyDescent="0.25">
      <c r="C4326" s="79"/>
      <c r="D4326" s="80"/>
      <c r="E4326" s="80"/>
      <c r="F4326" s="80"/>
      <c r="G4326" s="81"/>
      <c r="H4326" s="80"/>
      <c r="I4326" s="80"/>
      <c r="J4326" s="80"/>
      <c r="K4326" s="81"/>
      <c r="L4326" s="80"/>
      <c r="M4326" s="80"/>
      <c r="N4326" s="80"/>
      <c r="O4326" s="80"/>
      <c r="P4326" s="80"/>
      <c r="Q4326" s="79"/>
      <c r="R4326" s="79"/>
      <c r="S4326" s="80"/>
      <c r="T4326" s="80"/>
    </row>
    <row r="4327" spans="3:20" ht="22.5" customHeight="1" x14ac:dyDescent="0.25">
      <c r="C4327" s="79"/>
      <c r="D4327" s="80"/>
      <c r="E4327" s="80"/>
      <c r="F4327" s="80"/>
      <c r="G4327" s="81"/>
      <c r="H4327" s="80"/>
      <c r="I4327" s="80"/>
      <c r="J4327" s="80"/>
      <c r="K4327" s="81"/>
      <c r="L4327" s="80"/>
      <c r="M4327" s="80"/>
      <c r="N4327" s="80"/>
      <c r="O4327" s="80"/>
      <c r="P4327" s="80"/>
      <c r="Q4327" s="79"/>
      <c r="R4327" s="79"/>
      <c r="S4327" s="80"/>
      <c r="T4327" s="80"/>
    </row>
    <row r="4328" spans="3:20" ht="22.5" customHeight="1" x14ac:dyDescent="0.25">
      <c r="C4328" s="79"/>
      <c r="D4328" s="80"/>
      <c r="E4328" s="80"/>
      <c r="F4328" s="80"/>
      <c r="G4328" s="81"/>
      <c r="H4328" s="80"/>
      <c r="I4328" s="80"/>
      <c r="J4328" s="80"/>
      <c r="K4328" s="81"/>
      <c r="L4328" s="80"/>
      <c r="M4328" s="80"/>
      <c r="N4328" s="80"/>
      <c r="O4328" s="80"/>
      <c r="P4328" s="80"/>
      <c r="Q4328" s="79"/>
      <c r="R4328" s="79"/>
      <c r="S4328" s="80"/>
      <c r="T4328" s="80"/>
    </row>
    <row r="4329" spans="3:20" ht="22.5" customHeight="1" x14ac:dyDescent="0.25">
      <c r="C4329" s="79"/>
      <c r="D4329" s="80"/>
      <c r="E4329" s="80"/>
      <c r="F4329" s="80"/>
      <c r="G4329" s="81"/>
      <c r="H4329" s="80"/>
      <c r="I4329" s="80"/>
      <c r="J4329" s="80"/>
      <c r="K4329" s="81"/>
      <c r="L4329" s="80"/>
      <c r="M4329" s="80"/>
      <c r="N4329" s="80"/>
      <c r="O4329" s="80"/>
      <c r="P4329" s="80"/>
      <c r="Q4329" s="79"/>
      <c r="R4329" s="79"/>
      <c r="S4329" s="80"/>
      <c r="T4329" s="80"/>
    </row>
    <row r="4330" spans="3:20" ht="22.5" customHeight="1" x14ac:dyDescent="0.25">
      <c r="C4330" s="79"/>
      <c r="D4330" s="80"/>
      <c r="E4330" s="80"/>
      <c r="F4330" s="80"/>
      <c r="G4330" s="81"/>
      <c r="H4330" s="80"/>
      <c r="I4330" s="80"/>
      <c r="J4330" s="80"/>
      <c r="K4330" s="81"/>
      <c r="L4330" s="80"/>
      <c r="M4330" s="80"/>
      <c r="N4330" s="80"/>
      <c r="O4330" s="80"/>
      <c r="P4330" s="80"/>
      <c r="Q4330" s="79"/>
      <c r="R4330" s="79"/>
      <c r="S4330" s="80"/>
      <c r="T4330" s="80"/>
    </row>
    <row r="4331" spans="3:20" ht="22.5" customHeight="1" x14ac:dyDescent="0.25">
      <c r="C4331" s="79"/>
      <c r="D4331" s="80"/>
      <c r="E4331" s="80"/>
      <c r="F4331" s="80"/>
      <c r="G4331" s="81"/>
      <c r="H4331" s="80"/>
      <c r="I4331" s="80"/>
      <c r="J4331" s="80"/>
      <c r="K4331" s="81"/>
      <c r="L4331" s="80"/>
      <c r="M4331" s="80"/>
      <c r="N4331" s="80"/>
      <c r="O4331" s="80"/>
      <c r="P4331" s="80"/>
      <c r="Q4331" s="79"/>
      <c r="R4331" s="79"/>
      <c r="S4331" s="80"/>
      <c r="T4331" s="80"/>
    </row>
    <row r="4332" spans="3:20" ht="22.5" customHeight="1" x14ac:dyDescent="0.25">
      <c r="C4332" s="79"/>
      <c r="D4332" s="80"/>
      <c r="E4332" s="80"/>
      <c r="F4332" s="80"/>
      <c r="G4332" s="81"/>
      <c r="H4332" s="80"/>
      <c r="I4332" s="80"/>
      <c r="J4332" s="80"/>
      <c r="K4332" s="81"/>
      <c r="L4332" s="80"/>
      <c r="M4332" s="80"/>
      <c r="N4332" s="80"/>
      <c r="O4332" s="80"/>
      <c r="P4332" s="80"/>
      <c r="Q4332" s="79"/>
      <c r="R4332" s="79"/>
      <c r="S4332" s="80"/>
      <c r="T4332" s="80"/>
    </row>
    <row r="4333" spans="3:20" ht="22.5" customHeight="1" x14ac:dyDescent="0.25">
      <c r="C4333" s="79"/>
      <c r="D4333" s="80"/>
      <c r="E4333" s="80"/>
      <c r="F4333" s="80"/>
      <c r="G4333" s="81"/>
      <c r="H4333" s="80"/>
      <c r="I4333" s="80"/>
      <c r="J4333" s="80"/>
      <c r="K4333" s="81"/>
      <c r="L4333" s="80"/>
      <c r="M4333" s="80"/>
      <c r="N4333" s="80"/>
      <c r="O4333" s="80"/>
      <c r="P4333" s="80"/>
      <c r="Q4333" s="79"/>
      <c r="R4333" s="79"/>
      <c r="S4333" s="80"/>
      <c r="T4333" s="80"/>
    </row>
    <row r="4334" spans="3:20" ht="22.5" customHeight="1" x14ac:dyDescent="0.25">
      <c r="C4334" s="79"/>
      <c r="D4334" s="80"/>
      <c r="E4334" s="80"/>
      <c r="F4334" s="80"/>
      <c r="G4334" s="81"/>
      <c r="H4334" s="80"/>
      <c r="I4334" s="80"/>
      <c r="J4334" s="80"/>
      <c r="K4334" s="81"/>
      <c r="L4334" s="80"/>
      <c r="M4334" s="80"/>
      <c r="N4334" s="80"/>
      <c r="O4334" s="80"/>
      <c r="P4334" s="80"/>
      <c r="Q4334" s="79"/>
      <c r="R4334" s="79"/>
      <c r="S4334" s="80"/>
      <c r="T4334" s="80"/>
    </row>
    <row r="4335" spans="3:20" ht="22.5" customHeight="1" x14ac:dyDescent="0.25">
      <c r="C4335" s="79"/>
      <c r="D4335" s="80"/>
      <c r="E4335" s="80"/>
      <c r="F4335" s="80"/>
      <c r="G4335" s="81"/>
      <c r="H4335" s="80"/>
      <c r="I4335" s="80"/>
      <c r="J4335" s="80"/>
      <c r="K4335" s="81"/>
      <c r="L4335" s="80"/>
      <c r="M4335" s="80"/>
      <c r="N4335" s="80"/>
      <c r="O4335" s="80"/>
      <c r="P4335" s="80"/>
      <c r="Q4335" s="79"/>
      <c r="R4335" s="79"/>
      <c r="S4335" s="80"/>
      <c r="T4335" s="80"/>
    </row>
    <row r="4336" spans="3:20" ht="22.5" customHeight="1" x14ac:dyDescent="0.25">
      <c r="C4336" s="79"/>
      <c r="D4336" s="80"/>
      <c r="E4336" s="80"/>
      <c r="F4336" s="80"/>
      <c r="G4336" s="81"/>
      <c r="H4336" s="80"/>
      <c r="I4336" s="80"/>
      <c r="J4336" s="80"/>
      <c r="K4336" s="81"/>
      <c r="L4336" s="80"/>
      <c r="M4336" s="80"/>
      <c r="N4336" s="80"/>
      <c r="O4336" s="80"/>
      <c r="P4336" s="80"/>
      <c r="Q4336" s="79"/>
      <c r="R4336" s="79"/>
      <c r="S4336" s="80"/>
      <c r="T4336" s="80"/>
    </row>
    <row r="4337" spans="3:20" ht="22.5" customHeight="1" x14ac:dyDescent="0.25">
      <c r="C4337" s="79"/>
      <c r="D4337" s="80"/>
      <c r="E4337" s="80"/>
      <c r="F4337" s="80"/>
      <c r="G4337" s="81"/>
      <c r="H4337" s="80"/>
      <c r="I4337" s="80"/>
      <c r="J4337" s="80"/>
      <c r="K4337" s="81"/>
      <c r="L4337" s="80"/>
      <c r="M4337" s="80"/>
      <c r="N4337" s="80"/>
      <c r="O4337" s="80"/>
      <c r="P4337" s="80"/>
      <c r="Q4337" s="79"/>
      <c r="R4337" s="79"/>
      <c r="S4337" s="80"/>
      <c r="T4337" s="80"/>
    </row>
    <row r="4338" spans="3:20" ht="22.5" customHeight="1" x14ac:dyDescent="0.25">
      <c r="C4338" s="79"/>
      <c r="D4338" s="80"/>
      <c r="E4338" s="80"/>
      <c r="F4338" s="80"/>
      <c r="G4338" s="81"/>
      <c r="H4338" s="80"/>
      <c r="I4338" s="80"/>
      <c r="J4338" s="80"/>
      <c r="K4338" s="81"/>
      <c r="L4338" s="80"/>
      <c r="M4338" s="80"/>
      <c r="N4338" s="80"/>
      <c r="O4338" s="80"/>
      <c r="P4338" s="80"/>
      <c r="Q4338" s="79"/>
      <c r="R4338" s="79"/>
      <c r="S4338" s="80"/>
      <c r="T4338" s="80"/>
    </row>
    <row r="4339" spans="3:20" ht="22.5" customHeight="1" x14ac:dyDescent="0.25">
      <c r="C4339" s="79"/>
      <c r="D4339" s="80"/>
      <c r="E4339" s="80"/>
      <c r="F4339" s="80"/>
      <c r="G4339" s="81"/>
      <c r="H4339" s="80"/>
      <c r="I4339" s="80"/>
      <c r="J4339" s="80"/>
      <c r="K4339" s="81"/>
      <c r="L4339" s="80"/>
      <c r="M4339" s="80"/>
      <c r="N4339" s="80"/>
      <c r="O4339" s="80"/>
      <c r="P4339" s="80"/>
      <c r="Q4339" s="79"/>
      <c r="R4339" s="79"/>
      <c r="S4339" s="80"/>
      <c r="T4339" s="80"/>
    </row>
    <row r="4340" spans="3:20" ht="22.5" customHeight="1" x14ac:dyDescent="0.25">
      <c r="C4340" s="79"/>
      <c r="D4340" s="80"/>
      <c r="E4340" s="80"/>
      <c r="F4340" s="80"/>
      <c r="G4340" s="81"/>
      <c r="H4340" s="80"/>
      <c r="I4340" s="80"/>
      <c r="J4340" s="80"/>
      <c r="K4340" s="81"/>
      <c r="L4340" s="80"/>
      <c r="M4340" s="80"/>
      <c r="N4340" s="80"/>
      <c r="O4340" s="80"/>
      <c r="P4340" s="80"/>
      <c r="Q4340" s="79"/>
      <c r="R4340" s="79"/>
      <c r="S4340" s="80"/>
      <c r="T4340" s="80"/>
    </row>
    <row r="4341" spans="3:20" ht="22.5" customHeight="1" x14ac:dyDescent="0.25">
      <c r="C4341" s="79"/>
      <c r="D4341" s="80"/>
      <c r="E4341" s="80"/>
      <c r="F4341" s="80"/>
      <c r="G4341" s="81"/>
      <c r="H4341" s="80"/>
      <c r="I4341" s="80"/>
      <c r="J4341" s="80"/>
      <c r="K4341" s="81"/>
      <c r="L4341" s="80"/>
      <c r="M4341" s="80"/>
      <c r="N4341" s="80"/>
      <c r="O4341" s="80"/>
      <c r="P4341" s="80"/>
      <c r="Q4341" s="79"/>
      <c r="R4341" s="79"/>
      <c r="S4341" s="80"/>
      <c r="T4341" s="80"/>
    </row>
    <row r="4342" spans="3:20" ht="22.5" customHeight="1" x14ac:dyDescent="0.25">
      <c r="C4342" s="79"/>
      <c r="D4342" s="80"/>
      <c r="E4342" s="80"/>
      <c r="F4342" s="80"/>
      <c r="G4342" s="81"/>
      <c r="H4342" s="80"/>
      <c r="I4342" s="80"/>
      <c r="J4342" s="80"/>
      <c r="K4342" s="81"/>
      <c r="L4342" s="80"/>
      <c r="M4342" s="80"/>
      <c r="N4342" s="80"/>
      <c r="O4342" s="80"/>
      <c r="P4342" s="80"/>
      <c r="Q4342" s="79"/>
      <c r="R4342" s="79"/>
      <c r="S4342" s="80"/>
      <c r="T4342" s="80"/>
    </row>
    <row r="4343" spans="3:20" ht="22.5" customHeight="1" x14ac:dyDescent="0.25">
      <c r="C4343" s="79"/>
      <c r="D4343" s="80"/>
      <c r="E4343" s="80"/>
      <c r="F4343" s="80"/>
      <c r="G4343" s="81"/>
      <c r="H4343" s="80"/>
      <c r="I4343" s="80"/>
      <c r="J4343" s="80"/>
      <c r="K4343" s="81"/>
      <c r="L4343" s="80"/>
      <c r="M4343" s="80"/>
      <c r="N4343" s="80"/>
      <c r="O4343" s="80"/>
      <c r="P4343" s="80"/>
      <c r="Q4343" s="79"/>
      <c r="R4343" s="79"/>
      <c r="S4343" s="80"/>
      <c r="T4343" s="80"/>
    </row>
    <row r="4344" spans="3:20" ht="22.5" customHeight="1" x14ac:dyDescent="0.25">
      <c r="C4344" s="79"/>
      <c r="D4344" s="80"/>
      <c r="E4344" s="80"/>
      <c r="F4344" s="80"/>
      <c r="G4344" s="81"/>
      <c r="H4344" s="80"/>
      <c r="I4344" s="80"/>
      <c r="J4344" s="80"/>
      <c r="K4344" s="81"/>
      <c r="L4344" s="80"/>
      <c r="M4344" s="80"/>
      <c r="N4344" s="80"/>
      <c r="O4344" s="80"/>
      <c r="P4344" s="80"/>
      <c r="Q4344" s="79"/>
      <c r="R4344" s="79"/>
      <c r="S4344" s="80"/>
      <c r="T4344" s="80"/>
    </row>
    <row r="4345" spans="3:20" ht="22.5" customHeight="1" x14ac:dyDescent="0.25">
      <c r="C4345" s="79"/>
      <c r="D4345" s="80"/>
      <c r="E4345" s="80"/>
      <c r="F4345" s="80"/>
      <c r="G4345" s="81"/>
      <c r="H4345" s="80"/>
      <c r="I4345" s="80"/>
      <c r="J4345" s="80"/>
      <c r="K4345" s="81"/>
      <c r="L4345" s="80"/>
      <c r="M4345" s="80"/>
      <c r="N4345" s="80"/>
      <c r="O4345" s="80"/>
      <c r="P4345" s="80"/>
      <c r="Q4345" s="79"/>
      <c r="R4345" s="79"/>
      <c r="S4345" s="80"/>
      <c r="T4345" s="80"/>
    </row>
    <row r="4346" spans="3:20" ht="22.5" customHeight="1" x14ac:dyDescent="0.25">
      <c r="C4346" s="79"/>
      <c r="D4346" s="80"/>
      <c r="E4346" s="80"/>
      <c r="F4346" s="80"/>
      <c r="G4346" s="81"/>
      <c r="H4346" s="80"/>
      <c r="I4346" s="80"/>
      <c r="J4346" s="80"/>
      <c r="K4346" s="81"/>
      <c r="L4346" s="80"/>
      <c r="M4346" s="80"/>
      <c r="N4346" s="80"/>
      <c r="O4346" s="80"/>
      <c r="P4346" s="80"/>
      <c r="Q4346" s="79"/>
      <c r="R4346" s="79"/>
      <c r="S4346" s="80"/>
      <c r="T4346" s="80"/>
    </row>
    <row r="4347" spans="3:20" ht="22.5" customHeight="1" x14ac:dyDescent="0.25">
      <c r="C4347" s="79"/>
      <c r="D4347" s="80"/>
      <c r="E4347" s="80"/>
      <c r="F4347" s="80"/>
      <c r="G4347" s="81"/>
      <c r="H4347" s="80"/>
      <c r="I4347" s="80"/>
      <c r="J4347" s="80"/>
      <c r="K4347" s="81"/>
      <c r="L4347" s="80"/>
      <c r="M4347" s="80"/>
      <c r="N4347" s="80"/>
      <c r="O4347" s="80"/>
      <c r="P4347" s="80"/>
      <c r="Q4347" s="79"/>
      <c r="R4347" s="79"/>
      <c r="S4347" s="80"/>
      <c r="T4347" s="80"/>
    </row>
    <row r="4348" spans="3:20" ht="22.5" customHeight="1" x14ac:dyDescent="0.25">
      <c r="C4348" s="79"/>
      <c r="D4348" s="80"/>
      <c r="E4348" s="80"/>
      <c r="F4348" s="80"/>
      <c r="G4348" s="81"/>
      <c r="H4348" s="80"/>
      <c r="I4348" s="80"/>
      <c r="J4348" s="80"/>
      <c r="K4348" s="81"/>
      <c r="L4348" s="80"/>
      <c r="M4348" s="80"/>
      <c r="N4348" s="80"/>
      <c r="O4348" s="80"/>
      <c r="P4348" s="80"/>
      <c r="Q4348" s="79"/>
      <c r="R4348" s="79"/>
      <c r="S4348" s="80"/>
      <c r="T4348" s="80"/>
    </row>
    <row r="4349" spans="3:20" ht="22.5" customHeight="1" x14ac:dyDescent="0.25">
      <c r="C4349" s="79"/>
      <c r="D4349" s="80"/>
      <c r="E4349" s="80"/>
      <c r="F4349" s="80"/>
      <c r="G4349" s="81"/>
      <c r="H4349" s="80"/>
      <c r="I4349" s="80"/>
      <c r="J4349" s="80"/>
      <c r="K4349" s="81"/>
      <c r="L4349" s="80"/>
      <c r="M4349" s="80"/>
      <c r="N4349" s="80"/>
      <c r="O4349" s="80"/>
      <c r="P4349" s="80"/>
      <c r="Q4349" s="79"/>
      <c r="R4349" s="79"/>
      <c r="S4349" s="80"/>
      <c r="T4349" s="80"/>
    </row>
    <row r="4350" spans="3:20" ht="22.5" customHeight="1" x14ac:dyDescent="0.25">
      <c r="C4350" s="79"/>
      <c r="D4350" s="80"/>
      <c r="E4350" s="80"/>
      <c r="F4350" s="80"/>
      <c r="G4350" s="81"/>
      <c r="H4350" s="80"/>
      <c r="I4350" s="80"/>
      <c r="J4350" s="80"/>
      <c r="K4350" s="81"/>
      <c r="L4350" s="80"/>
      <c r="M4350" s="80"/>
      <c r="N4350" s="80"/>
      <c r="O4350" s="80"/>
      <c r="P4350" s="80"/>
      <c r="Q4350" s="79"/>
      <c r="R4350" s="79"/>
      <c r="S4350" s="80"/>
      <c r="T4350" s="80"/>
    </row>
    <row r="4351" spans="3:20" ht="22.5" customHeight="1" x14ac:dyDescent="0.25">
      <c r="C4351" s="79"/>
      <c r="D4351" s="80"/>
      <c r="E4351" s="80"/>
      <c r="F4351" s="80"/>
      <c r="G4351" s="81"/>
      <c r="H4351" s="80"/>
      <c r="I4351" s="80"/>
      <c r="J4351" s="80"/>
      <c r="K4351" s="81"/>
      <c r="L4351" s="80"/>
      <c r="M4351" s="80"/>
      <c r="N4351" s="80"/>
      <c r="O4351" s="80"/>
      <c r="P4351" s="80"/>
      <c r="Q4351" s="79"/>
      <c r="R4351" s="79"/>
      <c r="S4351" s="80"/>
      <c r="T4351" s="80"/>
    </row>
    <row r="4352" spans="3:20" ht="22.5" customHeight="1" x14ac:dyDescent="0.25">
      <c r="C4352" s="79"/>
      <c r="D4352" s="80"/>
      <c r="E4352" s="80"/>
      <c r="F4352" s="80"/>
      <c r="G4352" s="81"/>
      <c r="H4352" s="80"/>
      <c r="I4352" s="80"/>
      <c r="J4352" s="80"/>
      <c r="K4352" s="81"/>
      <c r="L4352" s="80"/>
      <c r="M4352" s="80"/>
      <c r="N4352" s="80"/>
      <c r="O4352" s="80"/>
      <c r="P4352" s="80"/>
      <c r="Q4352" s="79"/>
      <c r="R4352" s="79"/>
      <c r="S4352" s="80"/>
      <c r="T4352" s="80"/>
    </row>
    <row r="4353" spans="3:20" ht="22.5" customHeight="1" x14ac:dyDescent="0.25">
      <c r="C4353" s="79"/>
      <c r="D4353" s="80"/>
      <c r="E4353" s="80"/>
      <c r="F4353" s="80"/>
      <c r="G4353" s="81"/>
      <c r="H4353" s="80"/>
      <c r="I4353" s="80"/>
      <c r="J4353" s="80"/>
      <c r="K4353" s="81"/>
      <c r="L4353" s="80"/>
      <c r="M4353" s="80"/>
      <c r="N4353" s="80"/>
      <c r="O4353" s="80"/>
      <c r="P4353" s="80"/>
      <c r="Q4353" s="79"/>
      <c r="R4353" s="79"/>
      <c r="S4353" s="80"/>
      <c r="T4353" s="80"/>
    </row>
    <row r="4354" spans="3:20" ht="22.5" customHeight="1" x14ac:dyDescent="0.25">
      <c r="C4354" s="79"/>
      <c r="D4354" s="80"/>
      <c r="E4354" s="80"/>
      <c r="F4354" s="80"/>
      <c r="G4354" s="81"/>
      <c r="H4354" s="80"/>
      <c r="I4354" s="80"/>
      <c r="J4354" s="80"/>
      <c r="K4354" s="81"/>
      <c r="L4354" s="80"/>
      <c r="M4354" s="80"/>
      <c r="N4354" s="80"/>
      <c r="O4354" s="80"/>
      <c r="P4354" s="80"/>
      <c r="Q4354" s="79"/>
      <c r="R4354" s="79"/>
      <c r="S4354" s="80"/>
      <c r="T4354" s="80"/>
    </row>
    <row r="4355" spans="3:20" ht="22.5" customHeight="1" x14ac:dyDescent="0.25">
      <c r="C4355" s="79"/>
      <c r="D4355" s="80"/>
      <c r="E4355" s="80"/>
      <c r="F4355" s="80"/>
      <c r="G4355" s="81"/>
      <c r="H4355" s="80"/>
      <c r="I4355" s="80"/>
      <c r="J4355" s="80"/>
      <c r="K4355" s="81"/>
      <c r="L4355" s="80"/>
      <c r="M4355" s="80"/>
      <c r="N4355" s="80"/>
      <c r="O4355" s="80"/>
      <c r="P4355" s="80"/>
      <c r="Q4355" s="79"/>
      <c r="R4355" s="79"/>
      <c r="S4355" s="80"/>
      <c r="T4355" s="80"/>
    </row>
    <row r="4356" spans="3:20" ht="22.5" customHeight="1" x14ac:dyDescent="0.25">
      <c r="C4356" s="79"/>
      <c r="D4356" s="80"/>
      <c r="E4356" s="80"/>
      <c r="F4356" s="80"/>
      <c r="G4356" s="81"/>
      <c r="H4356" s="80"/>
      <c r="I4356" s="80"/>
      <c r="J4356" s="80"/>
      <c r="K4356" s="81"/>
      <c r="L4356" s="80"/>
      <c r="M4356" s="80"/>
      <c r="N4356" s="80"/>
      <c r="O4356" s="80"/>
      <c r="P4356" s="80"/>
      <c r="Q4356" s="79"/>
      <c r="R4356" s="79"/>
      <c r="S4356" s="80"/>
      <c r="T4356" s="80"/>
    </row>
    <row r="4357" spans="3:20" ht="22.5" customHeight="1" x14ac:dyDescent="0.25">
      <c r="C4357" s="79"/>
      <c r="D4357" s="80"/>
      <c r="E4357" s="80"/>
      <c r="F4357" s="80"/>
      <c r="G4357" s="81"/>
      <c r="H4357" s="80"/>
      <c r="I4357" s="80"/>
      <c r="J4357" s="80"/>
      <c r="K4357" s="81"/>
      <c r="L4357" s="80"/>
      <c r="M4357" s="80"/>
      <c r="N4357" s="80"/>
      <c r="O4357" s="80"/>
      <c r="P4357" s="80"/>
      <c r="Q4357" s="79"/>
      <c r="R4357" s="79"/>
      <c r="S4357" s="80"/>
      <c r="T4357" s="80"/>
    </row>
    <row r="4358" spans="3:20" ht="22.5" customHeight="1" x14ac:dyDescent="0.25">
      <c r="C4358" s="79"/>
      <c r="D4358" s="80"/>
      <c r="E4358" s="80"/>
      <c r="F4358" s="80"/>
      <c r="G4358" s="81"/>
      <c r="H4358" s="80"/>
      <c r="I4358" s="80"/>
      <c r="J4358" s="80"/>
      <c r="K4358" s="81"/>
      <c r="L4358" s="80"/>
      <c r="M4358" s="80"/>
      <c r="N4358" s="80"/>
      <c r="O4358" s="80"/>
      <c r="P4358" s="80"/>
      <c r="Q4358" s="79"/>
      <c r="R4358" s="79"/>
      <c r="S4358" s="80"/>
      <c r="T4358" s="80"/>
    </row>
    <row r="4359" spans="3:20" ht="22.5" customHeight="1" x14ac:dyDescent="0.25">
      <c r="C4359" s="79"/>
      <c r="D4359" s="80"/>
      <c r="E4359" s="80"/>
      <c r="F4359" s="80"/>
      <c r="G4359" s="81"/>
      <c r="H4359" s="80"/>
      <c r="I4359" s="80"/>
      <c r="J4359" s="80"/>
      <c r="K4359" s="81"/>
      <c r="L4359" s="80"/>
      <c r="M4359" s="80"/>
      <c r="N4359" s="80"/>
      <c r="O4359" s="80"/>
      <c r="P4359" s="80"/>
      <c r="Q4359" s="79"/>
      <c r="R4359" s="79"/>
      <c r="S4359" s="80"/>
      <c r="T4359" s="80"/>
    </row>
    <row r="4360" spans="3:20" ht="22.5" customHeight="1" x14ac:dyDescent="0.25">
      <c r="C4360" s="79"/>
      <c r="D4360" s="80"/>
      <c r="E4360" s="80"/>
      <c r="F4360" s="80"/>
      <c r="G4360" s="81"/>
      <c r="H4360" s="80"/>
      <c r="I4360" s="80"/>
      <c r="J4360" s="80"/>
      <c r="K4360" s="81"/>
      <c r="L4360" s="80"/>
      <c r="M4360" s="80"/>
      <c r="N4360" s="80"/>
      <c r="O4360" s="80"/>
      <c r="P4360" s="80"/>
      <c r="Q4360" s="79"/>
      <c r="R4360" s="79"/>
      <c r="S4360" s="80"/>
      <c r="T4360" s="80"/>
    </row>
    <row r="4361" spans="3:20" ht="22.5" customHeight="1" x14ac:dyDescent="0.25">
      <c r="C4361" s="79"/>
      <c r="D4361" s="80"/>
      <c r="E4361" s="80"/>
      <c r="F4361" s="80"/>
      <c r="G4361" s="81"/>
      <c r="H4361" s="80"/>
      <c r="I4361" s="80"/>
      <c r="J4361" s="80"/>
      <c r="K4361" s="81"/>
      <c r="L4361" s="80"/>
      <c r="M4361" s="80"/>
      <c r="N4361" s="80"/>
      <c r="O4361" s="80"/>
      <c r="P4361" s="80"/>
      <c r="Q4361" s="79"/>
      <c r="R4361" s="79"/>
      <c r="S4361" s="80"/>
      <c r="T4361" s="80"/>
    </row>
    <row r="4362" spans="3:20" ht="22.5" customHeight="1" x14ac:dyDescent="0.25">
      <c r="C4362" s="79"/>
      <c r="D4362" s="80"/>
      <c r="E4362" s="80"/>
      <c r="F4362" s="80"/>
      <c r="G4362" s="81"/>
      <c r="H4362" s="80"/>
      <c r="I4362" s="80"/>
      <c r="J4362" s="80"/>
      <c r="K4362" s="81"/>
      <c r="L4362" s="80"/>
      <c r="M4362" s="80"/>
      <c r="N4362" s="80"/>
      <c r="O4362" s="80"/>
      <c r="P4362" s="80"/>
      <c r="Q4362" s="79"/>
      <c r="R4362" s="79"/>
      <c r="S4362" s="80"/>
      <c r="T4362" s="80"/>
    </row>
    <row r="4363" spans="3:20" ht="22.5" customHeight="1" x14ac:dyDescent="0.25">
      <c r="C4363" s="79"/>
      <c r="D4363" s="80"/>
      <c r="E4363" s="80"/>
      <c r="F4363" s="80"/>
      <c r="G4363" s="81"/>
      <c r="H4363" s="80"/>
      <c r="I4363" s="80"/>
      <c r="J4363" s="80"/>
      <c r="K4363" s="81"/>
      <c r="L4363" s="80"/>
      <c r="M4363" s="80"/>
      <c r="N4363" s="80"/>
      <c r="O4363" s="80"/>
      <c r="P4363" s="80"/>
      <c r="Q4363" s="79"/>
      <c r="R4363" s="79"/>
      <c r="S4363" s="80"/>
      <c r="T4363" s="80"/>
    </row>
    <row r="4364" spans="3:20" ht="22.5" customHeight="1" x14ac:dyDescent="0.25">
      <c r="C4364" s="79"/>
      <c r="D4364" s="80"/>
      <c r="E4364" s="80"/>
      <c r="F4364" s="80"/>
      <c r="G4364" s="81"/>
      <c r="H4364" s="80"/>
      <c r="I4364" s="80"/>
      <c r="J4364" s="80"/>
      <c r="K4364" s="81"/>
      <c r="L4364" s="80"/>
      <c r="M4364" s="80"/>
      <c r="N4364" s="80"/>
      <c r="O4364" s="80"/>
      <c r="P4364" s="80"/>
      <c r="Q4364" s="79"/>
      <c r="R4364" s="79"/>
      <c r="S4364" s="80"/>
      <c r="T4364" s="80"/>
    </row>
    <row r="4365" spans="3:20" ht="22.5" customHeight="1" x14ac:dyDescent="0.25">
      <c r="C4365" s="79"/>
      <c r="D4365" s="80"/>
      <c r="E4365" s="80"/>
      <c r="F4365" s="80"/>
      <c r="G4365" s="81"/>
      <c r="H4365" s="80"/>
      <c r="I4365" s="80"/>
      <c r="J4365" s="80"/>
      <c r="K4365" s="81"/>
      <c r="L4365" s="80"/>
      <c r="M4365" s="80"/>
      <c r="N4365" s="80"/>
      <c r="O4365" s="80"/>
      <c r="P4365" s="80"/>
      <c r="Q4365" s="79"/>
      <c r="R4365" s="79"/>
      <c r="S4365" s="80"/>
      <c r="T4365" s="80"/>
    </row>
    <row r="4366" spans="3:20" ht="22.5" customHeight="1" x14ac:dyDescent="0.25">
      <c r="C4366" s="79"/>
      <c r="D4366" s="80"/>
      <c r="E4366" s="80"/>
      <c r="F4366" s="80"/>
      <c r="G4366" s="81"/>
      <c r="H4366" s="80"/>
      <c r="I4366" s="80"/>
      <c r="J4366" s="80"/>
      <c r="K4366" s="81"/>
      <c r="L4366" s="80"/>
      <c r="M4366" s="80"/>
      <c r="N4366" s="80"/>
      <c r="O4366" s="80"/>
      <c r="P4366" s="80"/>
      <c r="Q4366" s="79"/>
      <c r="R4366" s="79"/>
      <c r="S4366" s="80"/>
      <c r="T4366" s="80"/>
    </row>
    <row r="4367" spans="3:20" ht="22.5" customHeight="1" x14ac:dyDescent="0.25">
      <c r="C4367" s="79"/>
      <c r="D4367" s="80"/>
      <c r="E4367" s="80"/>
      <c r="F4367" s="80"/>
      <c r="G4367" s="81"/>
      <c r="H4367" s="80"/>
      <c r="I4367" s="80"/>
      <c r="J4367" s="80"/>
      <c r="K4367" s="81"/>
      <c r="L4367" s="80"/>
      <c r="M4367" s="80"/>
      <c r="N4367" s="80"/>
      <c r="O4367" s="80"/>
      <c r="P4367" s="80"/>
      <c r="Q4367" s="79"/>
      <c r="R4367" s="79"/>
      <c r="S4367" s="80"/>
      <c r="T4367" s="80"/>
    </row>
    <row r="4368" spans="3:20" ht="22.5" customHeight="1" x14ac:dyDescent="0.25">
      <c r="C4368" s="79"/>
      <c r="D4368" s="80"/>
      <c r="E4368" s="80"/>
      <c r="F4368" s="80"/>
      <c r="G4368" s="81"/>
      <c r="H4368" s="80"/>
      <c r="I4368" s="80"/>
      <c r="J4368" s="80"/>
      <c r="K4368" s="81"/>
      <c r="L4368" s="80"/>
      <c r="M4368" s="80"/>
      <c r="N4368" s="80"/>
      <c r="O4368" s="80"/>
      <c r="P4368" s="80"/>
      <c r="Q4368" s="79"/>
      <c r="R4368" s="79"/>
      <c r="S4368" s="80"/>
      <c r="T4368" s="80"/>
    </row>
    <row r="4369" spans="3:20" ht="22.5" customHeight="1" x14ac:dyDescent="0.25">
      <c r="C4369" s="79"/>
      <c r="D4369" s="80"/>
      <c r="E4369" s="80"/>
      <c r="F4369" s="80"/>
      <c r="G4369" s="81"/>
      <c r="H4369" s="80"/>
      <c r="I4369" s="80"/>
      <c r="J4369" s="80"/>
      <c r="K4369" s="81"/>
      <c r="L4369" s="80"/>
      <c r="M4369" s="80"/>
      <c r="N4369" s="80"/>
      <c r="O4369" s="80"/>
      <c r="P4369" s="80"/>
      <c r="Q4369" s="79"/>
      <c r="R4369" s="79"/>
      <c r="S4369" s="80"/>
      <c r="T4369" s="80"/>
    </row>
    <row r="4370" spans="3:20" ht="22.5" customHeight="1" x14ac:dyDescent="0.25">
      <c r="C4370" s="79"/>
      <c r="D4370" s="80"/>
      <c r="E4370" s="80"/>
      <c r="F4370" s="80"/>
      <c r="G4370" s="81"/>
      <c r="H4370" s="80"/>
      <c r="I4370" s="80"/>
      <c r="J4370" s="80"/>
      <c r="K4370" s="81"/>
      <c r="L4370" s="80"/>
      <c r="M4370" s="80"/>
      <c r="N4370" s="80"/>
      <c r="O4370" s="80"/>
      <c r="P4370" s="80"/>
      <c r="Q4370" s="79"/>
      <c r="R4370" s="79"/>
      <c r="S4370" s="80"/>
      <c r="T4370" s="80"/>
    </row>
    <row r="4371" spans="3:20" ht="22.5" customHeight="1" x14ac:dyDescent="0.25">
      <c r="C4371" s="79"/>
      <c r="D4371" s="80"/>
      <c r="E4371" s="80"/>
      <c r="F4371" s="80"/>
      <c r="G4371" s="81"/>
      <c r="H4371" s="80"/>
      <c r="I4371" s="80"/>
      <c r="J4371" s="80"/>
      <c r="K4371" s="81"/>
      <c r="L4371" s="80"/>
      <c r="M4371" s="80"/>
      <c r="N4371" s="80"/>
      <c r="O4371" s="80"/>
      <c r="P4371" s="80"/>
      <c r="Q4371" s="79"/>
      <c r="R4371" s="79"/>
      <c r="S4371" s="80"/>
      <c r="T4371" s="80"/>
    </row>
    <row r="4372" spans="3:20" ht="22.5" customHeight="1" x14ac:dyDescent="0.25">
      <c r="C4372" s="79"/>
      <c r="D4372" s="80"/>
      <c r="E4372" s="80"/>
      <c r="F4372" s="80"/>
      <c r="G4372" s="81"/>
      <c r="H4372" s="80"/>
      <c r="I4372" s="80"/>
      <c r="J4372" s="80"/>
      <c r="K4372" s="81"/>
      <c r="L4372" s="80"/>
      <c r="M4372" s="80"/>
      <c r="N4372" s="80"/>
      <c r="O4372" s="80"/>
      <c r="P4372" s="80"/>
      <c r="Q4372" s="79"/>
      <c r="R4372" s="79"/>
      <c r="S4372" s="80"/>
      <c r="T4372" s="80"/>
    </row>
    <row r="4373" spans="3:20" ht="22.5" customHeight="1" x14ac:dyDescent="0.25">
      <c r="C4373" s="79"/>
      <c r="D4373" s="80"/>
      <c r="E4373" s="80"/>
      <c r="F4373" s="80"/>
      <c r="G4373" s="81"/>
      <c r="H4373" s="80"/>
      <c r="I4373" s="80"/>
      <c r="J4373" s="80"/>
      <c r="K4373" s="81"/>
      <c r="L4373" s="80"/>
      <c r="M4373" s="80"/>
      <c r="N4373" s="80"/>
      <c r="O4373" s="80"/>
      <c r="P4373" s="80"/>
      <c r="Q4373" s="79"/>
      <c r="R4373" s="79"/>
      <c r="S4373" s="80"/>
      <c r="T4373" s="80"/>
    </row>
    <row r="4374" spans="3:20" ht="22.5" customHeight="1" x14ac:dyDescent="0.25">
      <c r="C4374" s="79"/>
      <c r="D4374" s="80"/>
      <c r="E4374" s="80"/>
      <c r="F4374" s="80"/>
      <c r="G4374" s="81"/>
      <c r="H4374" s="80"/>
      <c r="I4374" s="80"/>
      <c r="J4374" s="80"/>
      <c r="K4374" s="81"/>
      <c r="L4374" s="80"/>
      <c r="M4374" s="80"/>
      <c r="N4374" s="80"/>
      <c r="O4374" s="80"/>
      <c r="P4374" s="80"/>
      <c r="Q4374" s="79"/>
      <c r="R4374" s="79"/>
      <c r="S4374" s="80"/>
      <c r="T4374" s="80"/>
    </row>
    <row r="4375" spans="3:20" ht="22.5" customHeight="1" x14ac:dyDescent="0.25">
      <c r="C4375" s="79"/>
      <c r="D4375" s="80"/>
      <c r="E4375" s="80"/>
      <c r="F4375" s="80"/>
      <c r="G4375" s="81"/>
      <c r="H4375" s="80"/>
      <c r="I4375" s="80"/>
      <c r="J4375" s="80"/>
      <c r="K4375" s="81"/>
      <c r="L4375" s="80"/>
      <c r="M4375" s="80"/>
      <c r="N4375" s="80"/>
      <c r="O4375" s="80"/>
      <c r="P4375" s="80"/>
      <c r="Q4375" s="79"/>
      <c r="R4375" s="79"/>
      <c r="S4375" s="80"/>
      <c r="T4375" s="80"/>
    </row>
    <row r="4376" spans="3:20" ht="22.5" customHeight="1" x14ac:dyDescent="0.25">
      <c r="C4376" s="79"/>
      <c r="D4376" s="80"/>
      <c r="E4376" s="80"/>
      <c r="F4376" s="80"/>
      <c r="G4376" s="81"/>
      <c r="H4376" s="80"/>
      <c r="I4376" s="80"/>
      <c r="J4376" s="80"/>
      <c r="K4376" s="81"/>
      <c r="L4376" s="80"/>
      <c r="M4376" s="80"/>
      <c r="N4376" s="80"/>
      <c r="O4376" s="80"/>
      <c r="P4376" s="80"/>
      <c r="Q4376" s="79"/>
      <c r="R4376" s="79"/>
      <c r="S4376" s="80"/>
      <c r="T4376" s="80"/>
    </row>
    <row r="4377" spans="3:20" ht="22.5" customHeight="1" x14ac:dyDescent="0.25">
      <c r="C4377" s="79"/>
      <c r="D4377" s="80"/>
      <c r="E4377" s="80"/>
      <c r="F4377" s="80"/>
      <c r="G4377" s="81"/>
      <c r="H4377" s="80"/>
      <c r="I4377" s="80"/>
      <c r="J4377" s="80"/>
      <c r="K4377" s="81"/>
      <c r="L4377" s="80"/>
      <c r="M4377" s="80"/>
      <c r="N4377" s="80"/>
      <c r="O4377" s="80"/>
      <c r="P4377" s="80"/>
      <c r="Q4377" s="79"/>
      <c r="R4377" s="79"/>
      <c r="S4377" s="80"/>
      <c r="T4377" s="80"/>
    </row>
    <row r="4378" spans="3:20" ht="22.5" customHeight="1" x14ac:dyDescent="0.25">
      <c r="C4378" s="79"/>
      <c r="D4378" s="80"/>
      <c r="E4378" s="80"/>
      <c r="F4378" s="80"/>
      <c r="G4378" s="81"/>
      <c r="H4378" s="80"/>
      <c r="I4378" s="80"/>
      <c r="J4378" s="80"/>
      <c r="K4378" s="81"/>
      <c r="L4378" s="80"/>
      <c r="M4378" s="80"/>
      <c r="N4378" s="80"/>
      <c r="O4378" s="80"/>
      <c r="P4378" s="80"/>
      <c r="Q4378" s="79"/>
      <c r="R4378" s="79"/>
      <c r="S4378" s="80"/>
      <c r="T4378" s="80"/>
    </row>
    <row r="4379" spans="3:20" ht="22.5" customHeight="1" x14ac:dyDescent="0.25">
      <c r="C4379" s="79"/>
      <c r="D4379" s="80"/>
      <c r="E4379" s="80"/>
      <c r="F4379" s="80"/>
      <c r="G4379" s="81"/>
      <c r="H4379" s="80"/>
      <c r="I4379" s="80"/>
      <c r="J4379" s="80"/>
      <c r="K4379" s="81"/>
      <c r="L4379" s="80"/>
      <c r="M4379" s="80"/>
      <c r="N4379" s="80"/>
      <c r="O4379" s="80"/>
      <c r="P4379" s="80"/>
      <c r="Q4379" s="79"/>
      <c r="R4379" s="79"/>
      <c r="S4379" s="80"/>
      <c r="T4379" s="80"/>
    </row>
    <row r="4380" spans="3:20" ht="22.5" customHeight="1" x14ac:dyDescent="0.25">
      <c r="C4380" s="79"/>
      <c r="D4380" s="80"/>
      <c r="E4380" s="80"/>
      <c r="F4380" s="80"/>
      <c r="G4380" s="81"/>
      <c r="H4380" s="80"/>
      <c r="I4380" s="80"/>
      <c r="J4380" s="80"/>
      <c r="K4380" s="81"/>
      <c r="L4380" s="80"/>
      <c r="M4380" s="80"/>
      <c r="N4380" s="80"/>
      <c r="O4380" s="80"/>
      <c r="P4380" s="80"/>
      <c r="Q4380" s="79"/>
      <c r="R4380" s="79"/>
      <c r="S4380" s="80"/>
      <c r="T4380" s="80"/>
    </row>
    <row r="4381" spans="3:20" ht="22.5" customHeight="1" x14ac:dyDescent="0.25">
      <c r="C4381" s="79"/>
      <c r="D4381" s="80"/>
      <c r="E4381" s="80"/>
      <c r="F4381" s="80"/>
      <c r="G4381" s="81"/>
      <c r="H4381" s="80"/>
      <c r="I4381" s="80"/>
      <c r="J4381" s="80"/>
      <c r="K4381" s="81"/>
      <c r="L4381" s="80"/>
      <c r="M4381" s="80"/>
      <c r="N4381" s="80"/>
      <c r="O4381" s="80"/>
      <c r="P4381" s="80"/>
      <c r="Q4381" s="79"/>
      <c r="R4381" s="79"/>
      <c r="S4381" s="80"/>
      <c r="T4381" s="80"/>
    </row>
    <row r="4382" spans="3:20" ht="22.5" customHeight="1" x14ac:dyDescent="0.25">
      <c r="C4382" s="79"/>
      <c r="D4382" s="80"/>
      <c r="E4382" s="80"/>
      <c r="F4382" s="80"/>
      <c r="G4382" s="81"/>
      <c r="H4382" s="80"/>
      <c r="I4382" s="80"/>
      <c r="J4382" s="80"/>
      <c r="K4382" s="81"/>
      <c r="L4382" s="80"/>
      <c r="M4382" s="80"/>
      <c r="N4382" s="80"/>
      <c r="O4382" s="80"/>
      <c r="P4382" s="80"/>
      <c r="Q4382" s="79"/>
      <c r="R4382" s="79"/>
      <c r="S4382" s="80"/>
      <c r="T4382" s="80"/>
    </row>
    <row r="4383" spans="3:20" ht="22.5" customHeight="1" x14ac:dyDescent="0.25">
      <c r="C4383" s="79"/>
      <c r="D4383" s="80"/>
      <c r="E4383" s="80"/>
      <c r="F4383" s="80"/>
      <c r="G4383" s="81"/>
      <c r="H4383" s="80"/>
      <c r="I4383" s="80"/>
      <c r="J4383" s="80"/>
      <c r="K4383" s="81"/>
      <c r="L4383" s="80"/>
      <c r="M4383" s="80"/>
      <c r="N4383" s="80"/>
      <c r="O4383" s="80"/>
      <c r="P4383" s="80"/>
      <c r="Q4383" s="79"/>
      <c r="R4383" s="79"/>
      <c r="S4383" s="80"/>
      <c r="T4383" s="80"/>
    </row>
    <row r="4384" spans="3:20" ht="22.5" customHeight="1" x14ac:dyDescent="0.25">
      <c r="C4384" s="79"/>
      <c r="D4384" s="80"/>
      <c r="E4384" s="80"/>
      <c r="F4384" s="80"/>
      <c r="G4384" s="81"/>
      <c r="H4384" s="80"/>
      <c r="I4384" s="80"/>
      <c r="J4384" s="80"/>
      <c r="K4384" s="81"/>
      <c r="L4384" s="80"/>
      <c r="M4384" s="80"/>
      <c r="N4384" s="80"/>
      <c r="O4384" s="80"/>
      <c r="P4384" s="80"/>
      <c r="Q4384" s="79"/>
      <c r="R4384" s="79"/>
      <c r="S4384" s="80"/>
      <c r="T4384" s="80"/>
    </row>
    <row r="4385" spans="3:20" ht="22.5" customHeight="1" x14ac:dyDescent="0.25">
      <c r="C4385" s="79"/>
      <c r="D4385" s="80"/>
      <c r="E4385" s="80"/>
      <c r="F4385" s="80"/>
      <c r="G4385" s="81"/>
      <c r="H4385" s="80"/>
      <c r="I4385" s="80"/>
      <c r="J4385" s="80"/>
      <c r="K4385" s="81"/>
      <c r="L4385" s="80"/>
      <c r="M4385" s="80"/>
      <c r="N4385" s="80"/>
      <c r="O4385" s="80"/>
      <c r="P4385" s="80"/>
      <c r="Q4385" s="79"/>
      <c r="R4385" s="79"/>
      <c r="S4385" s="80"/>
      <c r="T4385" s="80"/>
    </row>
    <row r="4386" spans="3:20" ht="22.5" customHeight="1" x14ac:dyDescent="0.25">
      <c r="C4386" s="79"/>
      <c r="D4386" s="80"/>
      <c r="E4386" s="80"/>
      <c r="F4386" s="80"/>
      <c r="G4386" s="81"/>
      <c r="H4386" s="80"/>
      <c r="I4386" s="80"/>
      <c r="J4386" s="80"/>
      <c r="K4386" s="81"/>
      <c r="L4386" s="80"/>
      <c r="M4386" s="80"/>
      <c r="N4386" s="80"/>
      <c r="O4386" s="80"/>
      <c r="P4386" s="80"/>
      <c r="Q4386" s="79"/>
      <c r="R4386" s="79"/>
      <c r="S4386" s="80"/>
      <c r="T4386" s="80"/>
    </row>
    <row r="4387" spans="3:20" ht="22.5" customHeight="1" x14ac:dyDescent="0.25">
      <c r="C4387" s="79"/>
      <c r="D4387" s="80"/>
      <c r="E4387" s="80"/>
      <c r="F4387" s="80"/>
      <c r="G4387" s="81"/>
      <c r="H4387" s="80"/>
      <c r="I4387" s="80"/>
      <c r="J4387" s="80"/>
      <c r="K4387" s="81"/>
      <c r="L4387" s="80"/>
      <c r="M4387" s="80"/>
      <c r="N4387" s="80"/>
      <c r="O4387" s="80"/>
      <c r="P4387" s="80"/>
      <c r="Q4387" s="79"/>
      <c r="R4387" s="79"/>
      <c r="S4387" s="80"/>
      <c r="T4387" s="80"/>
    </row>
    <row r="4388" spans="3:20" ht="22.5" customHeight="1" x14ac:dyDescent="0.25">
      <c r="C4388" s="79"/>
      <c r="D4388" s="80"/>
      <c r="E4388" s="80"/>
      <c r="F4388" s="80"/>
      <c r="G4388" s="81"/>
      <c r="H4388" s="80"/>
      <c r="I4388" s="80"/>
      <c r="J4388" s="80"/>
      <c r="K4388" s="81"/>
      <c r="L4388" s="80"/>
      <c r="M4388" s="80"/>
      <c r="N4388" s="80"/>
      <c r="O4388" s="80"/>
      <c r="P4388" s="80"/>
      <c r="Q4388" s="79"/>
      <c r="R4388" s="79"/>
      <c r="S4388" s="80"/>
      <c r="T4388" s="80"/>
    </row>
    <row r="4389" spans="3:20" ht="22.5" customHeight="1" x14ac:dyDescent="0.25">
      <c r="C4389" s="79"/>
      <c r="D4389" s="80"/>
      <c r="E4389" s="80"/>
      <c r="F4389" s="80"/>
      <c r="G4389" s="81"/>
      <c r="H4389" s="80"/>
      <c r="I4389" s="80"/>
      <c r="J4389" s="80"/>
      <c r="K4389" s="81"/>
      <c r="L4389" s="80"/>
      <c r="M4389" s="80"/>
      <c r="N4389" s="80"/>
      <c r="O4389" s="80"/>
      <c r="P4389" s="80"/>
      <c r="Q4389" s="79"/>
      <c r="R4389" s="79"/>
      <c r="S4389" s="80"/>
      <c r="T4389" s="80"/>
    </row>
    <row r="4390" spans="3:20" ht="22.5" customHeight="1" x14ac:dyDescent="0.25">
      <c r="C4390" s="79"/>
      <c r="D4390" s="80"/>
      <c r="E4390" s="80"/>
      <c r="F4390" s="80"/>
      <c r="G4390" s="81"/>
      <c r="H4390" s="80"/>
      <c r="I4390" s="80"/>
      <c r="J4390" s="80"/>
      <c r="K4390" s="81"/>
      <c r="L4390" s="80"/>
      <c r="M4390" s="80"/>
      <c r="N4390" s="80"/>
      <c r="O4390" s="80"/>
      <c r="P4390" s="80"/>
      <c r="Q4390" s="79"/>
      <c r="R4390" s="79"/>
      <c r="S4390" s="80"/>
      <c r="T4390" s="80"/>
    </row>
    <row r="4391" spans="3:20" ht="22.5" customHeight="1" x14ac:dyDescent="0.25">
      <c r="C4391" s="79"/>
      <c r="D4391" s="80"/>
      <c r="E4391" s="80"/>
      <c r="F4391" s="80"/>
      <c r="G4391" s="81"/>
      <c r="H4391" s="80"/>
      <c r="I4391" s="80"/>
      <c r="J4391" s="80"/>
      <c r="K4391" s="81"/>
      <c r="L4391" s="80"/>
      <c r="M4391" s="80"/>
      <c r="N4391" s="80"/>
      <c r="O4391" s="80"/>
      <c r="P4391" s="80"/>
      <c r="Q4391" s="79"/>
      <c r="R4391" s="79"/>
      <c r="S4391" s="80"/>
      <c r="T4391" s="80"/>
    </row>
    <row r="4392" spans="3:20" ht="22.5" customHeight="1" x14ac:dyDescent="0.25">
      <c r="C4392" s="79"/>
      <c r="D4392" s="80"/>
      <c r="E4392" s="80"/>
      <c r="F4392" s="80"/>
      <c r="G4392" s="81"/>
      <c r="H4392" s="80"/>
      <c r="I4392" s="80"/>
      <c r="J4392" s="80"/>
      <c r="K4392" s="81"/>
      <c r="L4392" s="80"/>
      <c r="M4392" s="80"/>
      <c r="N4392" s="80"/>
      <c r="O4392" s="80"/>
      <c r="P4392" s="80"/>
      <c r="Q4392" s="79"/>
      <c r="R4392" s="79"/>
      <c r="S4392" s="80"/>
      <c r="T4392" s="80"/>
    </row>
    <row r="4393" spans="3:20" ht="22.5" customHeight="1" x14ac:dyDescent="0.25">
      <c r="C4393" s="79"/>
      <c r="D4393" s="80"/>
      <c r="E4393" s="80"/>
      <c r="F4393" s="80"/>
      <c r="G4393" s="81"/>
      <c r="H4393" s="80"/>
      <c r="I4393" s="80"/>
      <c r="J4393" s="80"/>
      <c r="K4393" s="81"/>
      <c r="L4393" s="80"/>
      <c r="M4393" s="80"/>
      <c r="N4393" s="80"/>
      <c r="O4393" s="80"/>
      <c r="P4393" s="80"/>
      <c r="Q4393" s="79"/>
      <c r="R4393" s="79"/>
      <c r="S4393" s="80"/>
      <c r="T4393" s="80"/>
    </row>
    <row r="4394" spans="3:20" ht="22.5" customHeight="1" x14ac:dyDescent="0.25">
      <c r="C4394" s="79"/>
      <c r="D4394" s="80"/>
      <c r="E4394" s="80"/>
      <c r="F4394" s="80"/>
      <c r="G4394" s="81"/>
      <c r="H4394" s="80"/>
      <c r="I4394" s="80"/>
      <c r="J4394" s="80"/>
      <c r="K4394" s="81"/>
      <c r="L4394" s="80"/>
      <c r="M4394" s="80"/>
      <c r="N4394" s="80"/>
      <c r="O4394" s="80"/>
      <c r="P4394" s="80"/>
      <c r="Q4394" s="79"/>
      <c r="R4394" s="79"/>
      <c r="S4394" s="80"/>
      <c r="T4394" s="80"/>
    </row>
    <row r="4395" spans="3:20" ht="22.5" customHeight="1" x14ac:dyDescent="0.25">
      <c r="C4395" s="79"/>
      <c r="D4395" s="80"/>
      <c r="E4395" s="80"/>
      <c r="F4395" s="80"/>
      <c r="G4395" s="81"/>
      <c r="H4395" s="80"/>
      <c r="I4395" s="80"/>
      <c r="J4395" s="80"/>
      <c r="K4395" s="81"/>
      <c r="L4395" s="80"/>
      <c r="M4395" s="80"/>
      <c r="N4395" s="80"/>
      <c r="O4395" s="80"/>
      <c r="P4395" s="80"/>
      <c r="Q4395" s="79"/>
      <c r="R4395" s="79"/>
      <c r="S4395" s="80"/>
      <c r="T4395" s="80"/>
    </row>
    <row r="4396" spans="3:20" ht="22.5" customHeight="1" x14ac:dyDescent="0.25">
      <c r="C4396" s="79"/>
      <c r="D4396" s="80"/>
      <c r="E4396" s="80"/>
      <c r="F4396" s="80"/>
      <c r="G4396" s="81"/>
      <c r="H4396" s="80"/>
      <c r="I4396" s="80"/>
      <c r="J4396" s="80"/>
      <c r="K4396" s="81"/>
      <c r="L4396" s="80"/>
      <c r="M4396" s="80"/>
      <c r="N4396" s="80"/>
      <c r="O4396" s="80"/>
      <c r="P4396" s="80"/>
      <c r="Q4396" s="79"/>
      <c r="R4396" s="79"/>
      <c r="S4396" s="80"/>
      <c r="T4396" s="80"/>
    </row>
    <row r="4397" spans="3:20" ht="22.5" customHeight="1" x14ac:dyDescent="0.25">
      <c r="C4397" s="79"/>
      <c r="D4397" s="80"/>
      <c r="E4397" s="80"/>
      <c r="F4397" s="80"/>
      <c r="G4397" s="81"/>
      <c r="H4397" s="80"/>
      <c r="I4397" s="80"/>
      <c r="J4397" s="80"/>
      <c r="K4397" s="81"/>
      <c r="L4397" s="80"/>
      <c r="M4397" s="80"/>
      <c r="N4397" s="80"/>
      <c r="O4397" s="80"/>
      <c r="P4397" s="80"/>
      <c r="Q4397" s="79"/>
      <c r="R4397" s="79"/>
      <c r="S4397" s="80"/>
      <c r="T4397" s="80"/>
    </row>
    <row r="4398" spans="3:20" ht="22.5" customHeight="1" x14ac:dyDescent="0.25">
      <c r="C4398" s="79"/>
      <c r="D4398" s="80"/>
      <c r="E4398" s="80"/>
      <c r="F4398" s="80"/>
      <c r="G4398" s="81"/>
      <c r="H4398" s="80"/>
      <c r="I4398" s="80"/>
      <c r="J4398" s="80"/>
      <c r="K4398" s="81"/>
      <c r="L4398" s="80"/>
      <c r="M4398" s="80"/>
      <c r="N4398" s="80"/>
      <c r="O4398" s="80"/>
      <c r="P4398" s="80"/>
      <c r="Q4398" s="79"/>
      <c r="R4398" s="79"/>
      <c r="S4398" s="80"/>
      <c r="T4398" s="80"/>
    </row>
    <row r="4399" spans="3:20" ht="22.5" customHeight="1" x14ac:dyDescent="0.25">
      <c r="C4399" s="79"/>
      <c r="D4399" s="80"/>
      <c r="E4399" s="80"/>
      <c r="F4399" s="80"/>
      <c r="G4399" s="81"/>
      <c r="H4399" s="80"/>
      <c r="I4399" s="80"/>
      <c r="J4399" s="80"/>
      <c r="K4399" s="81"/>
      <c r="L4399" s="80"/>
      <c r="M4399" s="80"/>
      <c r="N4399" s="80"/>
      <c r="O4399" s="80"/>
      <c r="P4399" s="80"/>
      <c r="Q4399" s="79"/>
      <c r="R4399" s="79"/>
      <c r="S4399" s="80"/>
      <c r="T4399" s="80"/>
    </row>
    <row r="4400" spans="3:20" ht="22.5" customHeight="1" x14ac:dyDescent="0.25">
      <c r="C4400" s="79"/>
      <c r="D4400" s="80"/>
      <c r="E4400" s="80"/>
      <c r="F4400" s="80"/>
      <c r="G4400" s="81"/>
      <c r="H4400" s="80"/>
      <c r="I4400" s="80"/>
      <c r="J4400" s="80"/>
      <c r="K4400" s="81"/>
      <c r="L4400" s="80"/>
      <c r="M4400" s="80"/>
      <c r="N4400" s="80"/>
      <c r="O4400" s="80"/>
      <c r="P4400" s="80"/>
      <c r="Q4400" s="79"/>
      <c r="R4400" s="79"/>
      <c r="S4400" s="80"/>
      <c r="T4400" s="80"/>
    </row>
    <row r="4401" spans="3:20" ht="22.5" customHeight="1" x14ac:dyDescent="0.25">
      <c r="C4401" s="79"/>
      <c r="D4401" s="80"/>
      <c r="E4401" s="80"/>
      <c r="F4401" s="80"/>
      <c r="G4401" s="81"/>
      <c r="H4401" s="80"/>
      <c r="I4401" s="80"/>
      <c r="J4401" s="80"/>
      <c r="K4401" s="81"/>
      <c r="L4401" s="80"/>
      <c r="M4401" s="80"/>
      <c r="N4401" s="80"/>
      <c r="O4401" s="80"/>
      <c r="P4401" s="80"/>
      <c r="Q4401" s="79"/>
      <c r="R4401" s="79"/>
      <c r="S4401" s="80"/>
      <c r="T4401" s="80"/>
    </row>
    <row r="4402" spans="3:20" ht="22.5" customHeight="1" x14ac:dyDescent="0.25">
      <c r="C4402" s="79"/>
      <c r="D4402" s="80"/>
      <c r="E4402" s="80"/>
      <c r="F4402" s="80"/>
      <c r="G4402" s="81"/>
      <c r="H4402" s="80"/>
      <c r="I4402" s="80"/>
      <c r="J4402" s="80"/>
      <c r="K4402" s="81"/>
      <c r="L4402" s="80"/>
      <c r="M4402" s="80"/>
      <c r="N4402" s="80"/>
      <c r="O4402" s="80"/>
      <c r="P4402" s="80"/>
      <c r="Q4402" s="79"/>
      <c r="R4402" s="79"/>
      <c r="S4402" s="80"/>
      <c r="T4402" s="80"/>
    </row>
    <row r="4403" spans="3:20" ht="22.5" customHeight="1" x14ac:dyDescent="0.25">
      <c r="C4403" s="79"/>
      <c r="D4403" s="80"/>
      <c r="E4403" s="80"/>
      <c r="F4403" s="80"/>
      <c r="G4403" s="81"/>
      <c r="H4403" s="80"/>
      <c r="I4403" s="80"/>
      <c r="J4403" s="80"/>
      <c r="K4403" s="81"/>
      <c r="L4403" s="80"/>
      <c r="M4403" s="80"/>
      <c r="N4403" s="80"/>
      <c r="O4403" s="80"/>
      <c r="P4403" s="80"/>
      <c r="Q4403" s="79"/>
      <c r="R4403" s="79"/>
      <c r="S4403" s="80"/>
      <c r="T4403" s="80"/>
    </row>
    <row r="4404" spans="3:20" ht="22.5" customHeight="1" x14ac:dyDescent="0.25">
      <c r="C4404" s="79"/>
      <c r="D4404" s="80"/>
      <c r="E4404" s="80"/>
      <c r="F4404" s="80"/>
      <c r="G4404" s="81"/>
      <c r="H4404" s="80"/>
      <c r="I4404" s="80"/>
      <c r="J4404" s="80"/>
      <c r="K4404" s="81"/>
      <c r="L4404" s="80"/>
      <c r="M4404" s="80"/>
      <c r="N4404" s="80"/>
      <c r="O4404" s="80"/>
      <c r="P4404" s="80"/>
      <c r="Q4404" s="79"/>
      <c r="R4404" s="79"/>
      <c r="S4404" s="80"/>
      <c r="T4404" s="80"/>
    </row>
    <row r="4405" spans="3:20" ht="22.5" customHeight="1" x14ac:dyDescent="0.25">
      <c r="C4405" s="79"/>
      <c r="D4405" s="80"/>
      <c r="E4405" s="80"/>
      <c r="F4405" s="80"/>
      <c r="G4405" s="81"/>
      <c r="H4405" s="80"/>
      <c r="I4405" s="80"/>
      <c r="J4405" s="80"/>
      <c r="K4405" s="81"/>
      <c r="L4405" s="80"/>
      <c r="M4405" s="80"/>
      <c r="N4405" s="80"/>
      <c r="O4405" s="80"/>
      <c r="P4405" s="80"/>
      <c r="Q4405" s="79"/>
      <c r="R4405" s="79"/>
      <c r="S4405" s="80"/>
      <c r="T4405" s="80"/>
    </row>
    <row r="4406" spans="3:20" ht="22.5" customHeight="1" x14ac:dyDescent="0.25">
      <c r="C4406" s="79"/>
      <c r="D4406" s="80"/>
      <c r="E4406" s="80"/>
      <c r="F4406" s="80"/>
      <c r="G4406" s="81"/>
      <c r="H4406" s="80"/>
      <c r="I4406" s="80"/>
      <c r="J4406" s="80"/>
      <c r="K4406" s="81"/>
      <c r="L4406" s="80"/>
      <c r="M4406" s="80"/>
      <c r="N4406" s="80"/>
      <c r="O4406" s="80"/>
      <c r="P4406" s="80"/>
      <c r="Q4406" s="79"/>
      <c r="R4406" s="79"/>
      <c r="S4406" s="80"/>
      <c r="T4406" s="80"/>
    </row>
    <row r="4407" spans="3:20" ht="22.5" customHeight="1" x14ac:dyDescent="0.25">
      <c r="C4407" s="79"/>
      <c r="D4407" s="80"/>
      <c r="E4407" s="80"/>
      <c r="F4407" s="80"/>
      <c r="G4407" s="81"/>
      <c r="H4407" s="80"/>
      <c r="I4407" s="80"/>
      <c r="J4407" s="80"/>
      <c r="K4407" s="81"/>
      <c r="L4407" s="80"/>
      <c r="M4407" s="80"/>
      <c r="N4407" s="80"/>
      <c r="O4407" s="80"/>
      <c r="P4407" s="80"/>
      <c r="Q4407" s="79"/>
      <c r="R4407" s="79"/>
      <c r="S4407" s="80"/>
      <c r="T4407" s="80"/>
    </row>
    <row r="4408" spans="3:20" ht="22.5" customHeight="1" x14ac:dyDescent="0.25">
      <c r="C4408" s="79"/>
      <c r="D4408" s="80"/>
      <c r="E4408" s="80"/>
      <c r="F4408" s="80"/>
      <c r="G4408" s="81"/>
      <c r="H4408" s="80"/>
      <c r="I4408" s="80"/>
      <c r="J4408" s="80"/>
      <c r="K4408" s="81"/>
      <c r="L4408" s="80"/>
      <c r="M4408" s="80"/>
      <c r="N4408" s="80"/>
      <c r="O4408" s="80"/>
      <c r="P4408" s="80"/>
      <c r="Q4408" s="79"/>
      <c r="R4408" s="79"/>
      <c r="S4408" s="80"/>
      <c r="T4408" s="80"/>
    </row>
    <row r="4409" spans="3:20" ht="22.5" customHeight="1" x14ac:dyDescent="0.25">
      <c r="C4409" s="79"/>
      <c r="D4409" s="80"/>
      <c r="E4409" s="80"/>
      <c r="F4409" s="80"/>
      <c r="G4409" s="81"/>
      <c r="H4409" s="80"/>
      <c r="I4409" s="80"/>
      <c r="J4409" s="80"/>
      <c r="K4409" s="81"/>
      <c r="L4409" s="80"/>
      <c r="M4409" s="80"/>
      <c r="N4409" s="80"/>
      <c r="O4409" s="80"/>
      <c r="P4409" s="80"/>
      <c r="Q4409" s="79"/>
      <c r="R4409" s="79"/>
      <c r="S4409" s="80"/>
      <c r="T4409" s="80"/>
    </row>
    <row r="4410" spans="3:20" ht="22.5" customHeight="1" x14ac:dyDescent="0.25">
      <c r="C4410" s="79"/>
      <c r="D4410" s="80"/>
      <c r="E4410" s="80"/>
      <c r="F4410" s="80"/>
      <c r="G4410" s="81"/>
      <c r="H4410" s="80"/>
      <c r="I4410" s="80"/>
      <c r="J4410" s="80"/>
      <c r="K4410" s="81"/>
      <c r="L4410" s="80"/>
      <c r="M4410" s="80"/>
      <c r="N4410" s="80"/>
      <c r="O4410" s="80"/>
      <c r="P4410" s="80"/>
      <c r="Q4410" s="79"/>
      <c r="R4410" s="79"/>
      <c r="S4410" s="80"/>
      <c r="T4410" s="80"/>
    </row>
    <row r="4411" spans="3:20" ht="22.5" customHeight="1" x14ac:dyDescent="0.25">
      <c r="C4411" s="79"/>
      <c r="D4411" s="80"/>
      <c r="E4411" s="80"/>
      <c r="F4411" s="80"/>
      <c r="G4411" s="81"/>
      <c r="H4411" s="80"/>
      <c r="I4411" s="80"/>
      <c r="J4411" s="80"/>
      <c r="K4411" s="81"/>
      <c r="L4411" s="80"/>
      <c r="M4411" s="80"/>
      <c r="N4411" s="80"/>
      <c r="O4411" s="80"/>
      <c r="P4411" s="80"/>
      <c r="Q4411" s="79"/>
      <c r="R4411" s="79"/>
      <c r="S4411" s="80"/>
      <c r="T4411" s="80"/>
    </row>
    <row r="4412" spans="3:20" ht="22.5" customHeight="1" x14ac:dyDescent="0.25">
      <c r="C4412" s="79"/>
      <c r="D4412" s="80"/>
      <c r="E4412" s="80"/>
      <c r="F4412" s="80"/>
      <c r="G4412" s="81"/>
      <c r="H4412" s="80"/>
      <c r="I4412" s="80"/>
      <c r="J4412" s="80"/>
      <c r="K4412" s="81"/>
      <c r="L4412" s="80"/>
      <c r="M4412" s="80"/>
      <c r="N4412" s="80"/>
      <c r="O4412" s="80"/>
      <c r="P4412" s="80"/>
      <c r="Q4412" s="79"/>
      <c r="R4412" s="79"/>
      <c r="S4412" s="80"/>
      <c r="T4412" s="80"/>
    </row>
    <row r="4413" spans="3:20" ht="22.5" customHeight="1" x14ac:dyDescent="0.25">
      <c r="C4413" s="79"/>
      <c r="D4413" s="80"/>
      <c r="E4413" s="80"/>
      <c r="F4413" s="80"/>
      <c r="G4413" s="81"/>
      <c r="H4413" s="80"/>
      <c r="I4413" s="80"/>
      <c r="J4413" s="80"/>
      <c r="K4413" s="81"/>
      <c r="L4413" s="80"/>
      <c r="M4413" s="80"/>
      <c r="N4413" s="80"/>
      <c r="O4413" s="80"/>
      <c r="P4413" s="80"/>
      <c r="Q4413" s="79"/>
      <c r="R4413" s="79"/>
      <c r="S4413" s="80"/>
      <c r="T4413" s="80"/>
    </row>
    <row r="4414" spans="3:20" ht="22.5" customHeight="1" x14ac:dyDescent="0.25">
      <c r="C4414" s="79"/>
      <c r="D4414" s="80"/>
      <c r="E4414" s="80"/>
      <c r="F4414" s="80"/>
      <c r="G4414" s="81"/>
      <c r="H4414" s="80"/>
      <c r="I4414" s="80"/>
      <c r="J4414" s="80"/>
      <c r="K4414" s="81"/>
      <c r="L4414" s="80"/>
      <c r="M4414" s="80"/>
      <c r="N4414" s="80"/>
      <c r="O4414" s="80"/>
      <c r="P4414" s="80"/>
      <c r="Q4414" s="79"/>
      <c r="R4414" s="79"/>
      <c r="S4414" s="80"/>
      <c r="T4414" s="80"/>
    </row>
    <row r="4415" spans="3:20" ht="22.5" customHeight="1" x14ac:dyDescent="0.25">
      <c r="C4415" s="79"/>
      <c r="D4415" s="80"/>
      <c r="E4415" s="80"/>
      <c r="F4415" s="80"/>
      <c r="G4415" s="81"/>
      <c r="H4415" s="80"/>
      <c r="I4415" s="80"/>
      <c r="J4415" s="80"/>
      <c r="K4415" s="81"/>
      <c r="L4415" s="80"/>
      <c r="M4415" s="80"/>
      <c r="N4415" s="80"/>
      <c r="O4415" s="80"/>
      <c r="P4415" s="80"/>
      <c r="Q4415" s="79"/>
      <c r="R4415" s="79"/>
      <c r="S4415" s="80"/>
      <c r="T4415" s="80"/>
    </row>
    <row r="4416" spans="3:20" ht="22.5" customHeight="1" x14ac:dyDescent="0.25">
      <c r="C4416" s="79"/>
      <c r="D4416" s="80"/>
      <c r="E4416" s="80"/>
      <c r="F4416" s="80"/>
      <c r="G4416" s="81"/>
      <c r="H4416" s="80"/>
      <c r="I4416" s="80"/>
      <c r="J4416" s="80"/>
      <c r="K4416" s="81"/>
      <c r="L4416" s="80"/>
      <c r="M4416" s="80"/>
      <c r="N4416" s="80"/>
      <c r="O4416" s="80"/>
      <c r="P4416" s="80"/>
      <c r="Q4416" s="79"/>
      <c r="R4416" s="79"/>
      <c r="S4416" s="80"/>
      <c r="T4416" s="80"/>
    </row>
    <row r="4417" spans="3:20" ht="22.5" customHeight="1" x14ac:dyDescent="0.25">
      <c r="C4417" s="79"/>
      <c r="D4417" s="80"/>
      <c r="E4417" s="80"/>
      <c r="F4417" s="80"/>
      <c r="G4417" s="81"/>
      <c r="H4417" s="80"/>
      <c r="I4417" s="80"/>
      <c r="J4417" s="80"/>
      <c r="K4417" s="81"/>
      <c r="L4417" s="80"/>
      <c r="M4417" s="80"/>
      <c r="N4417" s="80"/>
      <c r="O4417" s="80"/>
      <c r="P4417" s="80"/>
      <c r="Q4417" s="79"/>
      <c r="R4417" s="79"/>
      <c r="S4417" s="80"/>
      <c r="T4417" s="80"/>
    </row>
    <row r="4418" spans="3:20" ht="22.5" customHeight="1" x14ac:dyDescent="0.25">
      <c r="C4418" s="79"/>
      <c r="D4418" s="80"/>
      <c r="E4418" s="80"/>
      <c r="F4418" s="80"/>
      <c r="G4418" s="81"/>
      <c r="H4418" s="80"/>
      <c r="I4418" s="80"/>
      <c r="J4418" s="80"/>
      <c r="K4418" s="81"/>
      <c r="L4418" s="80"/>
      <c r="M4418" s="80"/>
      <c r="N4418" s="80"/>
      <c r="O4418" s="80"/>
      <c r="P4418" s="80"/>
      <c r="Q4418" s="79"/>
      <c r="R4418" s="79"/>
      <c r="S4418" s="80"/>
      <c r="T4418" s="80"/>
    </row>
    <row r="4419" spans="3:20" ht="22.5" customHeight="1" x14ac:dyDescent="0.25">
      <c r="C4419" s="79"/>
      <c r="D4419" s="80"/>
      <c r="E4419" s="80"/>
      <c r="F4419" s="80"/>
      <c r="G4419" s="81"/>
      <c r="H4419" s="80"/>
      <c r="I4419" s="80"/>
      <c r="J4419" s="80"/>
      <c r="K4419" s="81"/>
      <c r="L4419" s="80"/>
      <c r="M4419" s="80"/>
      <c r="N4419" s="80"/>
      <c r="O4419" s="80"/>
      <c r="P4419" s="80"/>
      <c r="Q4419" s="79"/>
      <c r="R4419" s="79"/>
      <c r="S4419" s="80"/>
      <c r="T4419" s="80"/>
    </row>
    <row r="4420" spans="3:20" ht="22.5" customHeight="1" x14ac:dyDescent="0.25">
      <c r="C4420" s="79"/>
      <c r="D4420" s="80"/>
      <c r="E4420" s="80"/>
      <c r="F4420" s="80"/>
      <c r="G4420" s="81"/>
      <c r="H4420" s="80"/>
      <c r="I4420" s="80"/>
      <c r="J4420" s="80"/>
      <c r="K4420" s="81"/>
      <c r="L4420" s="80"/>
      <c r="M4420" s="80"/>
      <c r="N4420" s="80"/>
      <c r="O4420" s="80"/>
      <c r="P4420" s="80"/>
      <c r="Q4420" s="79"/>
      <c r="R4420" s="79"/>
      <c r="S4420" s="80"/>
      <c r="T4420" s="80"/>
    </row>
    <row r="4421" spans="3:20" ht="22.5" customHeight="1" x14ac:dyDescent="0.25">
      <c r="C4421" s="79"/>
      <c r="D4421" s="80"/>
      <c r="E4421" s="80"/>
      <c r="F4421" s="80"/>
      <c r="G4421" s="81"/>
      <c r="H4421" s="80"/>
      <c r="I4421" s="80"/>
      <c r="J4421" s="80"/>
      <c r="K4421" s="81"/>
      <c r="L4421" s="80"/>
      <c r="M4421" s="80"/>
      <c r="N4421" s="80"/>
      <c r="O4421" s="80"/>
      <c r="P4421" s="80"/>
      <c r="Q4421" s="79"/>
      <c r="R4421" s="79"/>
      <c r="S4421" s="80"/>
      <c r="T4421" s="80"/>
    </row>
    <row r="4422" spans="3:20" ht="22.5" customHeight="1" x14ac:dyDescent="0.25">
      <c r="C4422" s="79"/>
      <c r="D4422" s="80"/>
      <c r="E4422" s="80"/>
      <c r="F4422" s="80"/>
      <c r="G4422" s="81"/>
      <c r="H4422" s="80"/>
      <c r="I4422" s="80"/>
      <c r="J4422" s="80"/>
      <c r="K4422" s="81"/>
      <c r="L4422" s="80"/>
      <c r="M4422" s="80"/>
      <c r="N4422" s="80"/>
      <c r="O4422" s="80"/>
      <c r="P4422" s="80"/>
      <c r="Q4422" s="79"/>
      <c r="R4422" s="79"/>
      <c r="S4422" s="80"/>
      <c r="T4422" s="80"/>
    </row>
    <row r="4423" spans="3:20" ht="22.5" customHeight="1" x14ac:dyDescent="0.25">
      <c r="C4423" s="79"/>
      <c r="D4423" s="80"/>
      <c r="E4423" s="80"/>
      <c r="F4423" s="80"/>
      <c r="G4423" s="81"/>
      <c r="H4423" s="80"/>
      <c r="I4423" s="80"/>
      <c r="J4423" s="80"/>
      <c r="K4423" s="81"/>
      <c r="L4423" s="80"/>
      <c r="M4423" s="80"/>
      <c r="N4423" s="80"/>
      <c r="O4423" s="80"/>
      <c r="P4423" s="80"/>
      <c r="Q4423" s="79"/>
      <c r="R4423" s="79"/>
      <c r="S4423" s="80"/>
      <c r="T4423" s="80"/>
    </row>
    <row r="4424" spans="3:20" ht="22.5" customHeight="1" x14ac:dyDescent="0.25">
      <c r="C4424" s="79"/>
      <c r="D4424" s="80"/>
      <c r="E4424" s="80"/>
      <c r="F4424" s="80"/>
      <c r="G4424" s="81"/>
      <c r="H4424" s="80"/>
      <c r="I4424" s="80"/>
      <c r="J4424" s="80"/>
      <c r="K4424" s="81"/>
      <c r="L4424" s="80"/>
      <c r="M4424" s="80"/>
      <c r="N4424" s="80"/>
      <c r="O4424" s="80"/>
      <c r="P4424" s="80"/>
      <c r="Q4424" s="79"/>
      <c r="R4424" s="79"/>
      <c r="S4424" s="80"/>
      <c r="T4424" s="80"/>
    </row>
    <row r="4425" spans="3:20" ht="22.5" customHeight="1" x14ac:dyDescent="0.25">
      <c r="C4425" s="79"/>
      <c r="D4425" s="80"/>
      <c r="E4425" s="80"/>
      <c r="F4425" s="80"/>
      <c r="G4425" s="81"/>
      <c r="H4425" s="80"/>
      <c r="I4425" s="80"/>
      <c r="J4425" s="80"/>
      <c r="K4425" s="81"/>
      <c r="L4425" s="80"/>
      <c r="M4425" s="80"/>
      <c r="N4425" s="80"/>
      <c r="O4425" s="80"/>
      <c r="P4425" s="80"/>
      <c r="Q4425" s="79"/>
      <c r="R4425" s="79"/>
      <c r="S4425" s="80"/>
      <c r="T4425" s="80"/>
    </row>
    <row r="4426" spans="3:20" ht="22.5" customHeight="1" x14ac:dyDescent="0.25">
      <c r="C4426" s="79"/>
      <c r="D4426" s="80"/>
      <c r="E4426" s="80"/>
      <c r="F4426" s="80"/>
      <c r="G4426" s="81"/>
      <c r="H4426" s="80"/>
      <c r="I4426" s="80"/>
      <c r="J4426" s="80"/>
      <c r="K4426" s="81"/>
      <c r="L4426" s="80"/>
      <c r="M4426" s="80"/>
      <c r="N4426" s="80"/>
      <c r="O4426" s="80"/>
      <c r="P4426" s="80"/>
      <c r="Q4426" s="79"/>
      <c r="R4426" s="79"/>
      <c r="S4426" s="80"/>
      <c r="T4426" s="80"/>
    </row>
    <row r="4427" spans="3:20" ht="22.5" customHeight="1" x14ac:dyDescent="0.25">
      <c r="C4427" s="79"/>
      <c r="D4427" s="80"/>
      <c r="E4427" s="80"/>
      <c r="F4427" s="80"/>
      <c r="G4427" s="81"/>
      <c r="H4427" s="80"/>
      <c r="I4427" s="80"/>
      <c r="J4427" s="80"/>
      <c r="K4427" s="81"/>
      <c r="L4427" s="80"/>
      <c r="M4427" s="80"/>
      <c r="N4427" s="80"/>
      <c r="O4427" s="80"/>
      <c r="P4427" s="80"/>
      <c r="Q4427" s="79"/>
      <c r="R4427" s="79"/>
      <c r="S4427" s="80"/>
      <c r="T4427" s="80"/>
    </row>
    <row r="4428" spans="3:20" ht="22.5" customHeight="1" x14ac:dyDescent="0.25">
      <c r="C4428" s="79"/>
      <c r="D4428" s="80"/>
      <c r="E4428" s="80"/>
      <c r="F4428" s="80"/>
      <c r="G4428" s="81"/>
      <c r="H4428" s="80"/>
      <c r="I4428" s="80"/>
      <c r="J4428" s="80"/>
      <c r="K4428" s="81"/>
      <c r="L4428" s="80"/>
      <c r="M4428" s="80"/>
      <c r="N4428" s="80"/>
      <c r="O4428" s="80"/>
      <c r="P4428" s="80"/>
      <c r="Q4428" s="79"/>
      <c r="R4428" s="79"/>
      <c r="S4428" s="80"/>
      <c r="T4428" s="80"/>
    </row>
    <row r="4429" spans="3:20" ht="22.5" customHeight="1" x14ac:dyDescent="0.25">
      <c r="C4429" s="79"/>
      <c r="D4429" s="80"/>
      <c r="E4429" s="80"/>
      <c r="F4429" s="80"/>
      <c r="G4429" s="81"/>
      <c r="H4429" s="80"/>
      <c r="I4429" s="80"/>
      <c r="J4429" s="80"/>
      <c r="K4429" s="81"/>
      <c r="L4429" s="80"/>
      <c r="M4429" s="80"/>
      <c r="N4429" s="80"/>
      <c r="O4429" s="80"/>
      <c r="P4429" s="80"/>
      <c r="Q4429" s="79"/>
      <c r="R4429" s="79"/>
      <c r="S4429" s="80"/>
      <c r="T4429" s="80"/>
    </row>
    <row r="4430" spans="3:20" ht="22.5" customHeight="1" x14ac:dyDescent="0.25">
      <c r="C4430" s="79"/>
      <c r="D4430" s="80"/>
      <c r="E4430" s="80"/>
      <c r="F4430" s="80"/>
      <c r="G4430" s="81"/>
      <c r="H4430" s="80"/>
      <c r="I4430" s="80"/>
      <c r="J4430" s="80"/>
      <c r="K4430" s="81"/>
      <c r="L4430" s="80"/>
      <c r="M4430" s="80"/>
      <c r="N4430" s="80"/>
      <c r="O4430" s="80"/>
      <c r="P4430" s="80"/>
      <c r="Q4430" s="79"/>
      <c r="R4430" s="79"/>
      <c r="S4430" s="80"/>
      <c r="T4430" s="80"/>
    </row>
    <row r="4431" spans="3:20" ht="22.5" customHeight="1" x14ac:dyDescent="0.25">
      <c r="C4431" s="79"/>
      <c r="D4431" s="80"/>
      <c r="E4431" s="80"/>
      <c r="F4431" s="80"/>
      <c r="G4431" s="81"/>
      <c r="H4431" s="80"/>
      <c r="I4431" s="80"/>
      <c r="J4431" s="80"/>
      <c r="K4431" s="81"/>
      <c r="L4431" s="80"/>
      <c r="M4431" s="80"/>
      <c r="N4431" s="80"/>
      <c r="O4431" s="80"/>
      <c r="P4431" s="80"/>
      <c r="Q4431" s="79"/>
      <c r="R4431" s="79"/>
      <c r="S4431" s="80"/>
      <c r="T4431" s="80"/>
    </row>
    <row r="4432" spans="3:20" ht="22.5" customHeight="1" x14ac:dyDescent="0.25">
      <c r="C4432" s="79"/>
      <c r="D4432" s="80"/>
      <c r="E4432" s="80"/>
      <c r="F4432" s="80"/>
      <c r="G4432" s="81"/>
      <c r="H4432" s="80"/>
      <c r="I4432" s="80"/>
      <c r="J4432" s="80"/>
      <c r="K4432" s="81"/>
      <c r="L4432" s="80"/>
      <c r="M4432" s="80"/>
      <c r="N4432" s="80"/>
      <c r="O4432" s="80"/>
      <c r="P4432" s="80"/>
      <c r="Q4432" s="79"/>
      <c r="R4432" s="79"/>
      <c r="S4432" s="80"/>
      <c r="T4432" s="80"/>
    </row>
    <row r="4433" spans="3:20" ht="22.5" customHeight="1" x14ac:dyDescent="0.25">
      <c r="C4433" s="79"/>
      <c r="D4433" s="80"/>
      <c r="E4433" s="80"/>
      <c r="F4433" s="80"/>
      <c r="G4433" s="81"/>
      <c r="H4433" s="80"/>
      <c r="I4433" s="80"/>
      <c r="J4433" s="80"/>
      <c r="K4433" s="81"/>
      <c r="L4433" s="80"/>
      <c r="M4433" s="80"/>
      <c r="N4433" s="80"/>
      <c r="O4433" s="80"/>
      <c r="P4433" s="80"/>
      <c r="Q4433" s="79"/>
      <c r="R4433" s="79"/>
      <c r="S4433" s="80"/>
      <c r="T4433" s="80"/>
    </row>
    <row r="4434" spans="3:20" ht="22.5" customHeight="1" x14ac:dyDescent="0.25">
      <c r="C4434" s="79"/>
      <c r="D4434" s="80"/>
      <c r="E4434" s="80"/>
      <c r="F4434" s="80"/>
      <c r="G4434" s="81"/>
      <c r="H4434" s="80"/>
      <c r="I4434" s="80"/>
      <c r="J4434" s="80"/>
      <c r="K4434" s="81"/>
      <c r="L4434" s="80"/>
      <c r="M4434" s="80"/>
      <c r="N4434" s="80"/>
      <c r="O4434" s="80"/>
      <c r="P4434" s="80"/>
      <c r="Q4434" s="79"/>
      <c r="R4434" s="79"/>
      <c r="S4434" s="80"/>
      <c r="T4434" s="80"/>
    </row>
    <row r="4435" spans="3:20" ht="22.5" customHeight="1" x14ac:dyDescent="0.25">
      <c r="C4435" s="79"/>
      <c r="D4435" s="80"/>
      <c r="E4435" s="80"/>
      <c r="F4435" s="80"/>
      <c r="G4435" s="81"/>
      <c r="H4435" s="80"/>
      <c r="I4435" s="80"/>
      <c r="J4435" s="80"/>
      <c r="K4435" s="81"/>
      <c r="L4435" s="80"/>
      <c r="M4435" s="80"/>
      <c r="N4435" s="80"/>
      <c r="O4435" s="80"/>
      <c r="P4435" s="80"/>
      <c r="Q4435" s="79"/>
      <c r="R4435" s="79"/>
      <c r="S4435" s="80"/>
      <c r="T4435" s="80"/>
    </row>
    <row r="4436" spans="3:20" ht="22.5" customHeight="1" x14ac:dyDescent="0.25">
      <c r="C4436" s="79"/>
      <c r="D4436" s="80"/>
      <c r="E4436" s="80"/>
      <c r="F4436" s="80"/>
      <c r="G4436" s="81"/>
      <c r="H4436" s="80"/>
      <c r="I4436" s="80"/>
      <c r="J4436" s="80"/>
      <c r="K4436" s="81"/>
      <c r="L4436" s="80"/>
      <c r="M4436" s="80"/>
      <c r="N4436" s="80"/>
      <c r="O4436" s="80"/>
      <c r="P4436" s="80"/>
      <c r="Q4436" s="79"/>
      <c r="R4436" s="79"/>
      <c r="S4436" s="80"/>
      <c r="T4436" s="80"/>
    </row>
    <row r="4437" spans="3:20" ht="22.5" customHeight="1" x14ac:dyDescent="0.25">
      <c r="C4437" s="79"/>
      <c r="D4437" s="80"/>
      <c r="E4437" s="80"/>
      <c r="F4437" s="80"/>
      <c r="G4437" s="81"/>
      <c r="H4437" s="80"/>
      <c r="I4437" s="80"/>
      <c r="J4437" s="80"/>
      <c r="K4437" s="81"/>
      <c r="L4437" s="80"/>
      <c r="M4437" s="80"/>
      <c r="N4437" s="80"/>
      <c r="O4437" s="80"/>
      <c r="P4437" s="80"/>
      <c r="Q4437" s="79"/>
      <c r="R4437" s="79"/>
      <c r="S4437" s="80"/>
      <c r="T4437" s="80"/>
    </row>
    <row r="4438" spans="3:20" ht="22.5" customHeight="1" x14ac:dyDescent="0.25">
      <c r="C4438" s="79"/>
      <c r="D4438" s="80"/>
      <c r="E4438" s="80"/>
      <c r="F4438" s="80"/>
      <c r="G4438" s="81"/>
      <c r="H4438" s="80"/>
      <c r="I4438" s="80"/>
      <c r="J4438" s="80"/>
      <c r="K4438" s="81"/>
      <c r="L4438" s="80"/>
      <c r="M4438" s="80"/>
      <c r="N4438" s="80"/>
      <c r="O4438" s="80"/>
      <c r="P4438" s="80"/>
      <c r="Q4438" s="79"/>
      <c r="R4438" s="79"/>
      <c r="S4438" s="80"/>
      <c r="T4438" s="80"/>
    </row>
    <row r="4439" spans="3:20" ht="22.5" customHeight="1" x14ac:dyDescent="0.25">
      <c r="C4439" s="79"/>
      <c r="D4439" s="80"/>
      <c r="E4439" s="80"/>
      <c r="F4439" s="80"/>
      <c r="G4439" s="81"/>
      <c r="H4439" s="80"/>
      <c r="I4439" s="80"/>
      <c r="J4439" s="80"/>
      <c r="K4439" s="81"/>
      <c r="L4439" s="80"/>
      <c r="M4439" s="80"/>
      <c r="N4439" s="80"/>
      <c r="O4439" s="80"/>
      <c r="P4439" s="80"/>
      <c r="Q4439" s="79"/>
      <c r="R4439" s="79"/>
      <c r="S4439" s="80"/>
      <c r="T4439" s="80"/>
    </row>
    <row r="4440" spans="3:20" ht="22.5" customHeight="1" x14ac:dyDescent="0.25">
      <c r="C4440" s="79"/>
      <c r="D4440" s="80"/>
      <c r="E4440" s="80"/>
      <c r="F4440" s="80"/>
      <c r="G4440" s="81"/>
      <c r="H4440" s="80"/>
      <c r="I4440" s="80"/>
      <c r="J4440" s="80"/>
      <c r="K4440" s="81"/>
      <c r="L4440" s="80"/>
      <c r="M4440" s="80"/>
      <c r="N4440" s="80"/>
      <c r="O4440" s="80"/>
      <c r="P4440" s="80"/>
      <c r="Q4440" s="79"/>
      <c r="R4440" s="79"/>
      <c r="S4440" s="80"/>
      <c r="T4440" s="80"/>
    </row>
    <row r="4441" spans="3:20" ht="22.5" customHeight="1" x14ac:dyDescent="0.25">
      <c r="C4441" s="79"/>
      <c r="D4441" s="80"/>
      <c r="E4441" s="80"/>
      <c r="F4441" s="80"/>
      <c r="G4441" s="81"/>
      <c r="H4441" s="80"/>
      <c r="I4441" s="80"/>
      <c r="J4441" s="80"/>
      <c r="K4441" s="81"/>
      <c r="L4441" s="80"/>
      <c r="M4441" s="80"/>
      <c r="N4441" s="80"/>
      <c r="O4441" s="80"/>
      <c r="P4441" s="80"/>
      <c r="Q4441" s="79"/>
      <c r="R4441" s="79"/>
      <c r="S4441" s="80"/>
      <c r="T4441" s="80"/>
    </row>
    <row r="4442" spans="3:20" ht="22.5" customHeight="1" x14ac:dyDescent="0.25">
      <c r="C4442" s="79"/>
      <c r="D4442" s="80"/>
      <c r="E4442" s="80"/>
      <c r="F4442" s="80"/>
      <c r="G4442" s="81"/>
      <c r="H4442" s="80"/>
      <c r="I4442" s="80"/>
      <c r="J4442" s="80"/>
      <c r="K4442" s="81"/>
      <c r="L4442" s="80"/>
      <c r="M4442" s="80"/>
      <c r="N4442" s="80"/>
      <c r="O4442" s="80"/>
      <c r="P4442" s="80"/>
      <c r="Q4442" s="79"/>
      <c r="R4442" s="79"/>
      <c r="S4442" s="80"/>
      <c r="T4442" s="80"/>
    </row>
    <row r="4443" spans="3:20" ht="22.5" customHeight="1" x14ac:dyDescent="0.25">
      <c r="C4443" s="79"/>
      <c r="D4443" s="80"/>
      <c r="E4443" s="80"/>
      <c r="F4443" s="80"/>
      <c r="G4443" s="81"/>
      <c r="H4443" s="80"/>
      <c r="I4443" s="80"/>
      <c r="J4443" s="80"/>
      <c r="K4443" s="81"/>
      <c r="L4443" s="80"/>
      <c r="M4443" s="80"/>
      <c r="N4443" s="80"/>
      <c r="O4443" s="80"/>
      <c r="P4443" s="80"/>
      <c r="Q4443" s="79"/>
      <c r="R4443" s="79"/>
      <c r="S4443" s="80"/>
      <c r="T4443" s="80"/>
    </row>
    <row r="4444" spans="3:20" ht="22.5" customHeight="1" x14ac:dyDescent="0.25">
      <c r="C4444" s="79"/>
      <c r="D4444" s="80"/>
      <c r="E4444" s="80"/>
      <c r="F4444" s="80"/>
      <c r="G4444" s="81"/>
      <c r="H4444" s="80"/>
      <c r="I4444" s="80"/>
      <c r="J4444" s="80"/>
      <c r="K4444" s="81"/>
      <c r="L4444" s="80"/>
      <c r="M4444" s="80"/>
      <c r="N4444" s="80"/>
      <c r="O4444" s="80"/>
      <c r="P4444" s="80"/>
      <c r="Q4444" s="79"/>
      <c r="R4444" s="79"/>
      <c r="S4444" s="80"/>
      <c r="T4444" s="80"/>
    </row>
    <row r="4445" spans="3:20" ht="22.5" customHeight="1" x14ac:dyDescent="0.25">
      <c r="C4445" s="79"/>
      <c r="D4445" s="80"/>
      <c r="E4445" s="80"/>
      <c r="F4445" s="80"/>
      <c r="G4445" s="81"/>
      <c r="H4445" s="80"/>
      <c r="I4445" s="80"/>
      <c r="J4445" s="80"/>
      <c r="K4445" s="81"/>
      <c r="L4445" s="80"/>
      <c r="M4445" s="80"/>
      <c r="N4445" s="80"/>
      <c r="O4445" s="80"/>
      <c r="P4445" s="80"/>
      <c r="Q4445" s="79"/>
      <c r="R4445" s="79"/>
      <c r="S4445" s="80"/>
      <c r="T4445" s="80"/>
    </row>
    <row r="4446" spans="3:20" ht="22.5" customHeight="1" x14ac:dyDescent="0.25">
      <c r="C4446" s="79"/>
      <c r="D4446" s="80"/>
      <c r="E4446" s="80"/>
      <c r="F4446" s="80"/>
      <c r="G4446" s="81"/>
      <c r="H4446" s="80"/>
      <c r="I4446" s="80"/>
      <c r="J4446" s="80"/>
      <c r="K4446" s="81"/>
      <c r="L4446" s="80"/>
      <c r="M4446" s="80"/>
      <c r="N4446" s="80"/>
      <c r="O4446" s="80"/>
      <c r="P4446" s="80"/>
      <c r="Q4446" s="79"/>
      <c r="R4446" s="79"/>
      <c r="S4446" s="80"/>
      <c r="T4446" s="80"/>
    </row>
    <row r="4447" spans="3:20" ht="22.5" customHeight="1" x14ac:dyDescent="0.25">
      <c r="C4447" s="79"/>
      <c r="D4447" s="80"/>
      <c r="E4447" s="80"/>
      <c r="F4447" s="80"/>
      <c r="G4447" s="81"/>
      <c r="H4447" s="80"/>
      <c r="I4447" s="80"/>
      <c r="J4447" s="80"/>
      <c r="K4447" s="81"/>
      <c r="L4447" s="80"/>
      <c r="M4447" s="80"/>
      <c r="N4447" s="80"/>
      <c r="O4447" s="80"/>
      <c r="P4447" s="80"/>
      <c r="Q4447" s="79"/>
      <c r="R4447" s="79"/>
      <c r="S4447" s="80"/>
      <c r="T4447" s="80"/>
    </row>
    <row r="4448" spans="3:20" ht="22.5" customHeight="1" x14ac:dyDescent="0.25">
      <c r="C4448" s="79"/>
      <c r="D4448" s="80"/>
      <c r="E4448" s="80"/>
      <c r="F4448" s="80"/>
      <c r="G4448" s="81"/>
      <c r="H4448" s="80"/>
      <c r="I4448" s="80"/>
      <c r="J4448" s="80"/>
      <c r="K4448" s="81"/>
      <c r="L4448" s="80"/>
      <c r="M4448" s="80"/>
      <c r="N4448" s="80"/>
      <c r="O4448" s="80"/>
      <c r="P4448" s="80"/>
      <c r="Q4448" s="79"/>
      <c r="R4448" s="79"/>
      <c r="S4448" s="80"/>
      <c r="T4448" s="80"/>
    </row>
    <row r="4449" spans="3:20" ht="22.5" customHeight="1" x14ac:dyDescent="0.25">
      <c r="C4449" s="79"/>
      <c r="D4449" s="80"/>
      <c r="E4449" s="80"/>
      <c r="F4449" s="80"/>
      <c r="G4449" s="81"/>
      <c r="H4449" s="80"/>
      <c r="I4449" s="80"/>
      <c r="J4449" s="80"/>
      <c r="K4449" s="81"/>
      <c r="L4449" s="80"/>
      <c r="M4449" s="80"/>
      <c r="N4449" s="80"/>
      <c r="O4449" s="80"/>
      <c r="P4449" s="80"/>
      <c r="Q4449" s="79"/>
      <c r="R4449" s="79"/>
      <c r="S4449" s="80"/>
      <c r="T4449" s="80"/>
    </row>
    <row r="4450" spans="3:20" ht="22.5" customHeight="1" x14ac:dyDescent="0.25">
      <c r="C4450" s="79"/>
      <c r="D4450" s="80"/>
      <c r="E4450" s="80"/>
      <c r="F4450" s="80"/>
      <c r="G4450" s="81"/>
      <c r="H4450" s="80"/>
      <c r="I4450" s="80"/>
      <c r="J4450" s="80"/>
      <c r="K4450" s="81"/>
      <c r="L4450" s="80"/>
      <c r="M4450" s="80"/>
      <c r="N4450" s="80"/>
      <c r="O4450" s="80"/>
      <c r="P4450" s="80"/>
      <c r="Q4450" s="79"/>
      <c r="R4450" s="79"/>
      <c r="S4450" s="80"/>
      <c r="T4450" s="80"/>
    </row>
    <row r="4451" spans="3:20" ht="22.5" customHeight="1" x14ac:dyDescent="0.25">
      <c r="C4451" s="79"/>
      <c r="D4451" s="80"/>
      <c r="E4451" s="80"/>
      <c r="F4451" s="80"/>
      <c r="G4451" s="81"/>
      <c r="H4451" s="80"/>
      <c r="I4451" s="80"/>
      <c r="J4451" s="80"/>
      <c r="K4451" s="81"/>
      <c r="L4451" s="80"/>
      <c r="M4451" s="80"/>
      <c r="N4451" s="80"/>
      <c r="O4451" s="80"/>
      <c r="P4451" s="80"/>
      <c r="Q4451" s="79"/>
      <c r="R4451" s="79"/>
      <c r="S4451" s="80"/>
      <c r="T4451" s="80"/>
    </row>
    <row r="4452" spans="3:20" ht="22.5" customHeight="1" x14ac:dyDescent="0.25">
      <c r="C4452" s="79"/>
      <c r="D4452" s="80"/>
      <c r="E4452" s="80"/>
      <c r="F4452" s="80"/>
      <c r="G4452" s="81"/>
      <c r="H4452" s="80"/>
      <c r="I4452" s="80"/>
      <c r="J4452" s="80"/>
      <c r="K4452" s="81"/>
      <c r="L4452" s="80"/>
      <c r="M4452" s="80"/>
      <c r="N4452" s="80"/>
      <c r="O4452" s="80"/>
      <c r="P4452" s="80"/>
      <c r="Q4452" s="79"/>
      <c r="R4452" s="79"/>
      <c r="S4452" s="80"/>
      <c r="T4452" s="80"/>
    </row>
    <row r="4453" spans="3:20" ht="22.5" customHeight="1" x14ac:dyDescent="0.25">
      <c r="C4453" s="79"/>
      <c r="D4453" s="80"/>
      <c r="E4453" s="80"/>
      <c r="F4453" s="80"/>
      <c r="G4453" s="81"/>
      <c r="H4453" s="80"/>
      <c r="I4453" s="80"/>
      <c r="J4453" s="80"/>
      <c r="K4453" s="81"/>
      <c r="L4453" s="80"/>
      <c r="M4453" s="80"/>
      <c r="N4453" s="80"/>
      <c r="O4453" s="80"/>
      <c r="P4453" s="80"/>
      <c r="Q4453" s="79"/>
      <c r="R4453" s="79"/>
      <c r="S4453" s="80"/>
      <c r="T4453" s="80"/>
    </row>
    <row r="4454" spans="3:20" ht="22.5" customHeight="1" x14ac:dyDescent="0.25">
      <c r="C4454" s="79"/>
      <c r="D4454" s="80"/>
      <c r="E4454" s="80"/>
      <c r="F4454" s="80"/>
      <c r="G4454" s="81"/>
      <c r="H4454" s="80"/>
      <c r="I4454" s="80"/>
      <c r="J4454" s="80"/>
      <c r="K4454" s="81"/>
      <c r="L4454" s="80"/>
      <c r="M4454" s="80"/>
      <c r="N4454" s="80"/>
      <c r="O4454" s="80"/>
      <c r="P4454" s="80"/>
      <c r="Q4454" s="79"/>
      <c r="R4454" s="79"/>
      <c r="S4454" s="80"/>
      <c r="T4454" s="80"/>
    </row>
    <row r="4455" spans="3:20" ht="22.5" customHeight="1" x14ac:dyDescent="0.25">
      <c r="C4455" s="79"/>
      <c r="D4455" s="80"/>
      <c r="E4455" s="80"/>
      <c r="F4455" s="80"/>
      <c r="G4455" s="81"/>
      <c r="H4455" s="80"/>
      <c r="I4455" s="80"/>
      <c r="J4455" s="80"/>
      <c r="K4455" s="81"/>
      <c r="L4455" s="80"/>
      <c r="M4455" s="80"/>
      <c r="N4455" s="80"/>
      <c r="O4455" s="80"/>
      <c r="P4455" s="80"/>
      <c r="Q4455" s="79"/>
      <c r="R4455" s="79"/>
      <c r="S4455" s="80"/>
      <c r="T4455" s="80"/>
    </row>
    <row r="4456" spans="3:20" ht="22.5" customHeight="1" x14ac:dyDescent="0.25">
      <c r="C4456" s="79"/>
      <c r="D4456" s="80"/>
      <c r="E4456" s="80"/>
      <c r="F4456" s="80"/>
      <c r="G4456" s="81"/>
      <c r="H4456" s="80"/>
      <c r="I4456" s="80"/>
      <c r="J4456" s="80"/>
      <c r="K4456" s="81"/>
      <c r="L4456" s="80"/>
      <c r="M4456" s="80"/>
      <c r="N4456" s="80"/>
      <c r="O4456" s="80"/>
      <c r="P4456" s="80"/>
      <c r="Q4456" s="79"/>
      <c r="R4456" s="79"/>
      <c r="S4456" s="80"/>
      <c r="T4456" s="80"/>
    </row>
    <row r="4457" spans="3:20" ht="22.5" customHeight="1" x14ac:dyDescent="0.25">
      <c r="C4457" s="79"/>
      <c r="D4457" s="80"/>
      <c r="E4457" s="80"/>
      <c r="F4457" s="80"/>
      <c r="G4457" s="81"/>
      <c r="H4457" s="80"/>
      <c r="I4457" s="80"/>
      <c r="J4457" s="80"/>
      <c r="K4457" s="81"/>
      <c r="L4457" s="80"/>
      <c r="M4457" s="80"/>
      <c r="N4457" s="80"/>
      <c r="O4457" s="80"/>
      <c r="P4457" s="80"/>
      <c r="Q4457" s="79"/>
      <c r="R4457" s="79"/>
      <c r="S4457" s="80"/>
      <c r="T4457" s="80"/>
    </row>
    <row r="4458" spans="3:20" ht="22.5" customHeight="1" x14ac:dyDescent="0.25">
      <c r="C4458" s="79"/>
      <c r="D4458" s="80"/>
      <c r="E4458" s="80"/>
      <c r="F4458" s="80"/>
      <c r="G4458" s="81"/>
      <c r="H4458" s="80"/>
      <c r="I4458" s="80"/>
      <c r="J4458" s="80"/>
      <c r="K4458" s="81"/>
      <c r="L4458" s="80"/>
      <c r="M4458" s="80"/>
      <c r="N4458" s="80"/>
      <c r="O4458" s="80"/>
      <c r="P4458" s="80"/>
      <c r="Q4458" s="79"/>
      <c r="R4458" s="79"/>
      <c r="S4458" s="80"/>
      <c r="T4458" s="80"/>
    </row>
    <row r="4459" spans="3:20" ht="22.5" customHeight="1" x14ac:dyDescent="0.25">
      <c r="C4459" s="79"/>
      <c r="D4459" s="80"/>
      <c r="E4459" s="80"/>
      <c r="F4459" s="80"/>
      <c r="G4459" s="81"/>
      <c r="H4459" s="80"/>
      <c r="I4459" s="80"/>
      <c r="J4459" s="80"/>
      <c r="K4459" s="81"/>
      <c r="L4459" s="80"/>
      <c r="M4459" s="80"/>
      <c r="N4459" s="80"/>
      <c r="O4459" s="80"/>
      <c r="P4459" s="80"/>
      <c r="Q4459" s="79"/>
      <c r="R4459" s="79"/>
      <c r="S4459" s="80"/>
      <c r="T4459" s="80"/>
    </row>
    <row r="4460" spans="3:20" ht="22.5" customHeight="1" x14ac:dyDescent="0.25">
      <c r="C4460" s="79"/>
      <c r="D4460" s="80"/>
      <c r="E4460" s="80"/>
      <c r="F4460" s="80"/>
      <c r="G4460" s="81"/>
      <c r="H4460" s="80"/>
      <c r="I4460" s="80"/>
      <c r="J4460" s="80"/>
      <c r="K4460" s="81"/>
      <c r="L4460" s="80"/>
      <c r="M4460" s="80"/>
      <c r="N4460" s="80"/>
      <c r="O4460" s="80"/>
      <c r="P4460" s="80"/>
      <c r="Q4460" s="79"/>
      <c r="R4460" s="79"/>
      <c r="S4460" s="80"/>
      <c r="T4460" s="80"/>
    </row>
    <row r="4461" spans="3:20" ht="22.5" customHeight="1" x14ac:dyDescent="0.25">
      <c r="C4461" s="79"/>
      <c r="D4461" s="80"/>
      <c r="E4461" s="80"/>
      <c r="F4461" s="80"/>
      <c r="G4461" s="81"/>
      <c r="H4461" s="80"/>
      <c r="I4461" s="80"/>
      <c r="J4461" s="80"/>
      <c r="K4461" s="81"/>
      <c r="L4461" s="80"/>
      <c r="M4461" s="80"/>
      <c r="N4461" s="80"/>
      <c r="O4461" s="80"/>
      <c r="P4461" s="80"/>
      <c r="Q4461" s="79"/>
      <c r="R4461" s="79"/>
      <c r="S4461" s="80"/>
      <c r="T4461" s="80"/>
    </row>
    <row r="4462" spans="3:20" ht="22.5" customHeight="1" x14ac:dyDescent="0.25">
      <c r="C4462" s="79"/>
      <c r="D4462" s="80"/>
      <c r="E4462" s="80"/>
      <c r="F4462" s="80"/>
      <c r="G4462" s="81"/>
      <c r="H4462" s="80"/>
      <c r="I4462" s="80"/>
      <c r="J4462" s="80"/>
      <c r="K4462" s="81"/>
      <c r="L4462" s="80"/>
      <c r="M4462" s="80"/>
      <c r="N4462" s="80"/>
      <c r="O4462" s="80"/>
      <c r="P4462" s="80"/>
      <c r="Q4462" s="79"/>
      <c r="R4462" s="79"/>
      <c r="S4462" s="80"/>
      <c r="T4462" s="80"/>
    </row>
    <row r="4463" spans="3:20" ht="22.5" customHeight="1" x14ac:dyDescent="0.25">
      <c r="C4463" s="79"/>
      <c r="D4463" s="80"/>
      <c r="E4463" s="80"/>
      <c r="F4463" s="80"/>
      <c r="G4463" s="81"/>
      <c r="H4463" s="80"/>
      <c r="I4463" s="80"/>
      <c r="J4463" s="80"/>
      <c r="K4463" s="81"/>
      <c r="L4463" s="80"/>
      <c r="M4463" s="80"/>
      <c r="N4463" s="80"/>
      <c r="O4463" s="80"/>
      <c r="P4463" s="80"/>
      <c r="Q4463" s="79"/>
      <c r="R4463" s="79"/>
      <c r="S4463" s="80"/>
      <c r="T4463" s="80"/>
    </row>
    <row r="4464" spans="3:20" ht="22.5" customHeight="1" x14ac:dyDescent="0.25">
      <c r="C4464" s="79"/>
      <c r="D4464" s="80"/>
      <c r="E4464" s="80"/>
      <c r="F4464" s="80"/>
      <c r="G4464" s="81"/>
      <c r="H4464" s="80"/>
      <c r="I4464" s="80"/>
      <c r="J4464" s="80"/>
      <c r="K4464" s="81"/>
      <c r="L4464" s="80"/>
      <c r="M4464" s="80"/>
      <c r="N4464" s="80"/>
      <c r="O4464" s="80"/>
      <c r="P4464" s="80"/>
      <c r="Q4464" s="79"/>
      <c r="R4464" s="79"/>
      <c r="S4464" s="80"/>
      <c r="T4464" s="80"/>
    </row>
    <row r="4465" spans="3:20" ht="22.5" customHeight="1" x14ac:dyDescent="0.25">
      <c r="C4465" s="79"/>
      <c r="D4465" s="80"/>
      <c r="E4465" s="80"/>
      <c r="F4465" s="80"/>
      <c r="G4465" s="81"/>
      <c r="H4465" s="80"/>
      <c r="I4465" s="80"/>
      <c r="J4465" s="80"/>
      <c r="K4465" s="81"/>
      <c r="L4465" s="80"/>
      <c r="M4465" s="80"/>
      <c r="N4465" s="80"/>
      <c r="O4465" s="80"/>
      <c r="P4465" s="80"/>
      <c r="Q4465" s="79"/>
      <c r="R4465" s="79"/>
      <c r="S4465" s="80"/>
      <c r="T4465" s="80"/>
    </row>
    <row r="4466" spans="3:20" ht="22.5" customHeight="1" x14ac:dyDescent="0.25">
      <c r="C4466" s="79"/>
      <c r="D4466" s="80"/>
      <c r="E4466" s="80"/>
      <c r="F4466" s="80"/>
      <c r="G4466" s="81"/>
      <c r="H4466" s="80"/>
      <c r="I4466" s="80"/>
      <c r="J4466" s="80"/>
      <c r="K4466" s="81"/>
      <c r="L4466" s="80"/>
      <c r="M4466" s="80"/>
      <c r="N4466" s="80"/>
      <c r="O4466" s="80"/>
      <c r="P4466" s="80"/>
      <c r="Q4466" s="79"/>
      <c r="R4466" s="79"/>
      <c r="S4466" s="80"/>
      <c r="T4466" s="80"/>
    </row>
    <row r="4467" spans="3:20" ht="22.5" customHeight="1" x14ac:dyDescent="0.25">
      <c r="C4467" s="79"/>
      <c r="D4467" s="80"/>
      <c r="E4467" s="80"/>
      <c r="F4467" s="80"/>
      <c r="G4467" s="81"/>
      <c r="H4467" s="80"/>
      <c r="I4467" s="80"/>
      <c r="J4467" s="80"/>
      <c r="K4467" s="81"/>
      <c r="L4467" s="80"/>
      <c r="M4467" s="80"/>
      <c r="N4467" s="80"/>
      <c r="O4467" s="80"/>
      <c r="P4467" s="80"/>
      <c r="Q4467" s="79"/>
      <c r="R4467" s="79"/>
      <c r="S4467" s="80"/>
      <c r="T4467" s="80"/>
    </row>
    <row r="4468" spans="3:20" ht="22.5" customHeight="1" x14ac:dyDescent="0.25">
      <c r="C4468" s="79"/>
      <c r="D4468" s="80"/>
      <c r="E4468" s="80"/>
      <c r="F4468" s="80"/>
      <c r="G4468" s="81"/>
      <c r="H4468" s="80"/>
      <c r="I4468" s="80"/>
      <c r="J4468" s="80"/>
      <c r="K4468" s="81"/>
      <c r="L4468" s="80"/>
      <c r="M4468" s="80"/>
      <c r="N4468" s="80"/>
      <c r="O4468" s="80"/>
      <c r="P4468" s="80"/>
      <c r="Q4468" s="79"/>
      <c r="R4468" s="79"/>
      <c r="S4468" s="80"/>
      <c r="T4468" s="80"/>
    </row>
    <row r="4469" spans="3:20" ht="22.5" customHeight="1" x14ac:dyDescent="0.25">
      <c r="C4469" s="79"/>
      <c r="D4469" s="80"/>
      <c r="E4469" s="80"/>
      <c r="F4469" s="80"/>
      <c r="G4469" s="81"/>
      <c r="H4469" s="80"/>
      <c r="I4469" s="80"/>
      <c r="J4469" s="80"/>
      <c r="K4469" s="81"/>
      <c r="L4469" s="80"/>
      <c r="M4469" s="80"/>
      <c r="N4469" s="80"/>
      <c r="O4469" s="80"/>
      <c r="P4469" s="80"/>
      <c r="Q4469" s="79"/>
      <c r="R4469" s="79"/>
      <c r="S4469" s="80"/>
      <c r="T4469" s="80"/>
    </row>
    <row r="4470" spans="3:20" ht="22.5" customHeight="1" x14ac:dyDescent="0.25">
      <c r="C4470" s="79"/>
      <c r="D4470" s="80"/>
      <c r="E4470" s="80"/>
      <c r="F4470" s="80"/>
      <c r="G4470" s="81"/>
      <c r="H4470" s="80"/>
      <c r="I4470" s="80"/>
      <c r="J4470" s="80"/>
      <c r="K4470" s="81"/>
      <c r="L4470" s="80"/>
      <c r="M4470" s="80"/>
      <c r="N4470" s="80"/>
      <c r="O4470" s="80"/>
      <c r="P4470" s="80"/>
      <c r="Q4470" s="79"/>
      <c r="R4470" s="79"/>
      <c r="S4470" s="80"/>
      <c r="T4470" s="80"/>
    </row>
    <row r="4471" spans="3:20" ht="22.5" customHeight="1" x14ac:dyDescent="0.25">
      <c r="C4471" s="79"/>
      <c r="D4471" s="80"/>
      <c r="E4471" s="80"/>
      <c r="F4471" s="80"/>
      <c r="G4471" s="81"/>
      <c r="H4471" s="80"/>
      <c r="I4471" s="80"/>
      <c r="J4471" s="80"/>
      <c r="K4471" s="81"/>
      <c r="L4471" s="80"/>
      <c r="M4471" s="80"/>
      <c r="N4471" s="80"/>
      <c r="O4471" s="80"/>
      <c r="P4471" s="80"/>
      <c r="Q4471" s="79"/>
      <c r="R4471" s="79"/>
      <c r="S4471" s="80"/>
      <c r="T4471" s="80"/>
    </row>
    <row r="4472" spans="3:20" ht="22.5" customHeight="1" x14ac:dyDescent="0.25">
      <c r="C4472" s="79"/>
      <c r="D4472" s="80"/>
      <c r="E4472" s="80"/>
      <c r="F4472" s="80"/>
      <c r="G4472" s="81"/>
      <c r="H4472" s="80"/>
      <c r="I4472" s="80"/>
      <c r="J4472" s="80"/>
      <c r="K4472" s="81"/>
      <c r="L4472" s="80"/>
      <c r="M4472" s="80"/>
      <c r="N4472" s="80"/>
      <c r="O4472" s="80"/>
      <c r="P4472" s="80"/>
      <c r="Q4472" s="79"/>
      <c r="R4472" s="79"/>
      <c r="S4472" s="80"/>
      <c r="T4472" s="80"/>
    </row>
    <row r="4473" spans="3:20" ht="22.5" customHeight="1" x14ac:dyDescent="0.25">
      <c r="C4473" s="79"/>
      <c r="D4473" s="80"/>
      <c r="E4473" s="80"/>
      <c r="F4473" s="80"/>
      <c r="G4473" s="81"/>
      <c r="H4473" s="80"/>
      <c r="I4473" s="80"/>
      <c r="J4473" s="80"/>
      <c r="K4473" s="81"/>
      <c r="L4473" s="80"/>
      <c r="M4473" s="80"/>
      <c r="N4473" s="80"/>
      <c r="O4473" s="80"/>
      <c r="P4473" s="80"/>
      <c r="Q4473" s="79"/>
      <c r="R4473" s="79"/>
      <c r="S4473" s="80"/>
      <c r="T4473" s="80"/>
    </row>
    <row r="4474" spans="3:20" ht="22.5" customHeight="1" x14ac:dyDescent="0.25">
      <c r="C4474" s="79"/>
      <c r="D4474" s="80"/>
      <c r="E4474" s="80"/>
      <c r="F4474" s="80"/>
      <c r="G4474" s="81"/>
      <c r="H4474" s="80"/>
      <c r="I4474" s="80"/>
      <c r="J4474" s="80"/>
      <c r="K4474" s="81"/>
      <c r="L4474" s="80"/>
      <c r="M4474" s="80"/>
      <c r="N4474" s="80"/>
      <c r="O4474" s="80"/>
      <c r="P4474" s="80"/>
      <c r="Q4474" s="79"/>
      <c r="R4474" s="79"/>
      <c r="S4474" s="80"/>
      <c r="T4474" s="80"/>
    </row>
    <row r="4475" spans="3:20" ht="22.5" customHeight="1" x14ac:dyDescent="0.25">
      <c r="C4475" s="79"/>
      <c r="D4475" s="80"/>
      <c r="E4475" s="80"/>
      <c r="F4475" s="80"/>
      <c r="G4475" s="81"/>
      <c r="H4475" s="80"/>
      <c r="I4475" s="80"/>
      <c r="J4475" s="80"/>
      <c r="K4475" s="81"/>
      <c r="L4475" s="80"/>
      <c r="M4475" s="80"/>
      <c r="N4475" s="80"/>
      <c r="O4475" s="80"/>
      <c r="P4475" s="80"/>
      <c r="Q4475" s="79"/>
      <c r="R4475" s="79"/>
      <c r="S4475" s="80"/>
      <c r="T4475" s="80"/>
    </row>
    <row r="4476" spans="3:20" ht="22.5" customHeight="1" x14ac:dyDescent="0.25">
      <c r="C4476" s="79"/>
      <c r="D4476" s="80"/>
      <c r="E4476" s="80"/>
      <c r="F4476" s="80"/>
      <c r="G4476" s="81"/>
      <c r="H4476" s="80"/>
      <c r="I4476" s="80"/>
      <c r="J4476" s="80"/>
      <c r="K4476" s="81"/>
      <c r="L4476" s="80"/>
      <c r="M4476" s="80"/>
      <c r="N4476" s="80"/>
      <c r="O4476" s="80"/>
      <c r="P4476" s="80"/>
      <c r="Q4476" s="79"/>
      <c r="R4476" s="79"/>
      <c r="S4476" s="80"/>
      <c r="T4476" s="80"/>
    </row>
    <row r="4477" spans="3:20" ht="22.5" customHeight="1" x14ac:dyDescent="0.25">
      <c r="C4477" s="79"/>
      <c r="D4477" s="80"/>
      <c r="E4477" s="80"/>
      <c r="F4477" s="80"/>
      <c r="G4477" s="81"/>
      <c r="H4477" s="80"/>
      <c r="I4477" s="80"/>
      <c r="J4477" s="80"/>
      <c r="K4477" s="81"/>
      <c r="L4477" s="80"/>
      <c r="M4477" s="80"/>
      <c r="N4477" s="80"/>
      <c r="O4477" s="80"/>
      <c r="P4477" s="80"/>
      <c r="Q4477" s="79"/>
      <c r="R4477" s="79"/>
      <c r="S4477" s="80"/>
      <c r="T4477" s="80"/>
    </row>
    <row r="4478" spans="3:20" ht="22.5" customHeight="1" x14ac:dyDescent="0.25">
      <c r="C4478" s="79"/>
      <c r="D4478" s="80"/>
      <c r="E4478" s="80"/>
      <c r="F4478" s="80"/>
      <c r="G4478" s="81"/>
      <c r="H4478" s="80"/>
      <c r="I4478" s="80"/>
      <c r="J4478" s="80"/>
      <c r="K4478" s="81"/>
      <c r="L4478" s="80"/>
      <c r="M4478" s="80"/>
      <c r="N4478" s="80"/>
      <c r="O4478" s="80"/>
      <c r="P4478" s="80"/>
      <c r="Q4478" s="79"/>
      <c r="R4478" s="79"/>
      <c r="S4478" s="80"/>
      <c r="T4478" s="80"/>
    </row>
    <row r="4479" spans="3:20" ht="22.5" customHeight="1" x14ac:dyDescent="0.25">
      <c r="C4479" s="79"/>
      <c r="D4479" s="80"/>
      <c r="E4479" s="80"/>
      <c r="F4479" s="80"/>
      <c r="G4479" s="81"/>
      <c r="H4479" s="80"/>
      <c r="I4479" s="80"/>
      <c r="J4479" s="80"/>
      <c r="K4479" s="81"/>
      <c r="L4479" s="80"/>
      <c r="M4479" s="80"/>
      <c r="N4479" s="80"/>
      <c r="O4479" s="80"/>
      <c r="P4479" s="80"/>
      <c r="Q4479" s="79"/>
      <c r="R4479" s="79"/>
      <c r="S4479" s="80"/>
      <c r="T4479" s="80"/>
    </row>
    <row r="4480" spans="3:20" ht="22.5" customHeight="1" x14ac:dyDescent="0.25">
      <c r="C4480" s="79"/>
      <c r="D4480" s="80"/>
      <c r="E4480" s="80"/>
      <c r="F4480" s="80"/>
      <c r="G4480" s="81"/>
      <c r="H4480" s="80"/>
      <c r="I4480" s="80"/>
      <c r="J4480" s="80"/>
      <c r="K4480" s="81"/>
      <c r="L4480" s="80"/>
      <c r="M4480" s="80"/>
      <c r="N4480" s="80"/>
      <c r="O4480" s="80"/>
      <c r="P4480" s="80"/>
      <c r="Q4480" s="79"/>
      <c r="R4480" s="79"/>
      <c r="S4480" s="80"/>
      <c r="T4480" s="80"/>
    </row>
    <row r="4481" spans="3:20" ht="22.5" customHeight="1" x14ac:dyDescent="0.25">
      <c r="C4481" s="79"/>
      <c r="D4481" s="80"/>
      <c r="E4481" s="80"/>
      <c r="F4481" s="80"/>
      <c r="G4481" s="81"/>
      <c r="H4481" s="80"/>
      <c r="I4481" s="80"/>
      <c r="J4481" s="80"/>
      <c r="K4481" s="81"/>
      <c r="L4481" s="80"/>
      <c r="M4481" s="80"/>
      <c r="N4481" s="80"/>
      <c r="O4481" s="80"/>
      <c r="P4481" s="80"/>
      <c r="Q4481" s="79"/>
      <c r="R4481" s="79"/>
      <c r="S4481" s="80"/>
      <c r="T4481" s="80"/>
    </row>
    <row r="4482" spans="3:20" ht="22.5" customHeight="1" x14ac:dyDescent="0.25">
      <c r="C4482" s="79"/>
      <c r="D4482" s="80"/>
      <c r="E4482" s="80"/>
      <c r="F4482" s="80"/>
      <c r="G4482" s="81"/>
      <c r="H4482" s="80"/>
      <c r="I4482" s="80"/>
      <c r="J4482" s="80"/>
      <c r="K4482" s="81"/>
      <c r="L4482" s="80"/>
      <c r="M4482" s="80"/>
      <c r="N4482" s="80"/>
      <c r="O4482" s="80"/>
      <c r="P4482" s="80"/>
      <c r="Q4482" s="79"/>
      <c r="R4482" s="79"/>
      <c r="S4482" s="80"/>
      <c r="T4482" s="80"/>
    </row>
    <row r="4483" spans="3:20" ht="22.5" customHeight="1" x14ac:dyDescent="0.25">
      <c r="C4483" s="79"/>
      <c r="D4483" s="80"/>
      <c r="E4483" s="80"/>
      <c r="F4483" s="80"/>
      <c r="G4483" s="81"/>
      <c r="H4483" s="80"/>
      <c r="I4483" s="80"/>
      <c r="J4483" s="80"/>
      <c r="K4483" s="81"/>
      <c r="L4483" s="80"/>
      <c r="M4483" s="80"/>
      <c r="N4483" s="80"/>
      <c r="O4483" s="80"/>
      <c r="P4483" s="80"/>
      <c r="Q4483" s="79"/>
      <c r="R4483" s="79"/>
      <c r="S4483" s="80"/>
      <c r="T4483" s="80"/>
    </row>
    <row r="4484" spans="3:20" ht="22.5" customHeight="1" x14ac:dyDescent="0.25">
      <c r="C4484" s="79"/>
      <c r="D4484" s="80"/>
      <c r="E4484" s="80"/>
      <c r="F4484" s="80"/>
      <c r="G4484" s="81"/>
      <c r="H4484" s="80"/>
      <c r="I4484" s="80"/>
      <c r="J4484" s="80"/>
      <c r="K4484" s="81"/>
      <c r="L4484" s="80"/>
      <c r="M4484" s="80"/>
      <c r="N4484" s="80"/>
      <c r="O4484" s="80"/>
      <c r="P4484" s="80"/>
      <c r="Q4484" s="79"/>
      <c r="R4484" s="79"/>
      <c r="S4484" s="80"/>
      <c r="T4484" s="80"/>
    </row>
    <row r="4485" spans="3:20" ht="22.5" customHeight="1" x14ac:dyDescent="0.25">
      <c r="C4485" s="79"/>
      <c r="D4485" s="80"/>
      <c r="E4485" s="80"/>
      <c r="F4485" s="80"/>
      <c r="G4485" s="81"/>
      <c r="H4485" s="80"/>
      <c r="I4485" s="80"/>
      <c r="J4485" s="80"/>
      <c r="K4485" s="81"/>
      <c r="L4485" s="80"/>
      <c r="M4485" s="80"/>
      <c r="N4485" s="80"/>
      <c r="O4485" s="80"/>
      <c r="P4485" s="80"/>
      <c r="Q4485" s="79"/>
      <c r="R4485" s="79"/>
      <c r="S4485" s="80"/>
      <c r="T4485" s="80"/>
    </row>
    <row r="4486" spans="3:20" ht="22.5" customHeight="1" x14ac:dyDescent="0.25">
      <c r="C4486" s="79"/>
      <c r="D4486" s="80"/>
      <c r="E4486" s="80"/>
      <c r="F4486" s="80"/>
      <c r="G4486" s="81"/>
      <c r="H4486" s="80"/>
      <c r="I4486" s="80"/>
      <c r="J4486" s="80"/>
      <c r="K4486" s="81"/>
      <c r="L4486" s="80"/>
      <c r="M4486" s="80"/>
      <c r="N4486" s="80"/>
      <c r="O4486" s="80"/>
      <c r="P4486" s="80"/>
      <c r="Q4486" s="79"/>
      <c r="R4486" s="79"/>
      <c r="S4486" s="80"/>
      <c r="T4486" s="80"/>
    </row>
    <row r="4487" spans="3:20" ht="22.5" customHeight="1" x14ac:dyDescent="0.25">
      <c r="C4487" s="79"/>
      <c r="D4487" s="80"/>
      <c r="E4487" s="80"/>
      <c r="F4487" s="80"/>
      <c r="G4487" s="81"/>
      <c r="H4487" s="80"/>
      <c r="I4487" s="80"/>
      <c r="J4487" s="80"/>
      <c r="K4487" s="81"/>
      <c r="L4487" s="80"/>
      <c r="M4487" s="80"/>
      <c r="N4487" s="80"/>
      <c r="O4487" s="80"/>
      <c r="P4487" s="80"/>
      <c r="Q4487" s="79"/>
      <c r="R4487" s="79"/>
      <c r="S4487" s="80"/>
      <c r="T4487" s="80"/>
    </row>
    <row r="4488" spans="3:20" ht="22.5" customHeight="1" x14ac:dyDescent="0.25">
      <c r="C4488" s="79"/>
      <c r="D4488" s="80"/>
      <c r="E4488" s="80"/>
      <c r="F4488" s="80"/>
      <c r="G4488" s="81"/>
      <c r="H4488" s="80"/>
      <c r="I4488" s="80"/>
      <c r="J4488" s="80"/>
      <c r="K4488" s="81"/>
      <c r="L4488" s="80"/>
      <c r="M4488" s="80"/>
      <c r="N4488" s="80"/>
      <c r="O4488" s="80"/>
      <c r="P4488" s="80"/>
      <c r="Q4488" s="79"/>
      <c r="R4488" s="79"/>
      <c r="S4488" s="80"/>
      <c r="T4488" s="80"/>
    </row>
    <row r="4489" spans="3:20" ht="22.5" customHeight="1" x14ac:dyDescent="0.25">
      <c r="C4489" s="79"/>
      <c r="D4489" s="80"/>
      <c r="E4489" s="80"/>
      <c r="F4489" s="80"/>
      <c r="G4489" s="81"/>
      <c r="H4489" s="80"/>
      <c r="I4489" s="80"/>
      <c r="J4489" s="80"/>
      <c r="K4489" s="81"/>
      <c r="L4489" s="80"/>
      <c r="M4489" s="80"/>
      <c r="N4489" s="80"/>
      <c r="O4489" s="80"/>
      <c r="P4489" s="80"/>
      <c r="Q4489" s="79"/>
      <c r="R4489" s="79"/>
      <c r="S4489" s="80"/>
      <c r="T4489" s="80"/>
    </row>
    <row r="4490" spans="3:20" ht="22.5" customHeight="1" x14ac:dyDescent="0.25">
      <c r="C4490" s="79"/>
      <c r="D4490" s="80"/>
      <c r="E4490" s="80"/>
      <c r="F4490" s="80"/>
      <c r="G4490" s="81"/>
      <c r="H4490" s="80"/>
      <c r="I4490" s="80"/>
      <c r="J4490" s="80"/>
      <c r="K4490" s="81"/>
      <c r="L4490" s="80"/>
      <c r="M4490" s="80"/>
      <c r="N4490" s="80"/>
      <c r="O4490" s="80"/>
      <c r="P4490" s="80"/>
      <c r="Q4490" s="79"/>
      <c r="R4490" s="79"/>
      <c r="S4490" s="80"/>
      <c r="T4490" s="80"/>
    </row>
    <row r="4491" spans="3:20" ht="22.5" customHeight="1" x14ac:dyDescent="0.25">
      <c r="C4491" s="79"/>
      <c r="D4491" s="80"/>
      <c r="E4491" s="80"/>
      <c r="F4491" s="80"/>
      <c r="G4491" s="81"/>
      <c r="H4491" s="80"/>
      <c r="I4491" s="80"/>
      <c r="J4491" s="80"/>
      <c r="K4491" s="81"/>
      <c r="L4491" s="80"/>
      <c r="M4491" s="80"/>
      <c r="N4491" s="80"/>
      <c r="O4491" s="80"/>
      <c r="P4491" s="80"/>
      <c r="Q4491" s="79"/>
      <c r="R4491" s="79"/>
      <c r="S4491" s="80"/>
      <c r="T4491" s="80"/>
    </row>
    <row r="4492" spans="3:20" ht="22.5" customHeight="1" x14ac:dyDescent="0.25">
      <c r="C4492" s="79"/>
      <c r="D4492" s="80"/>
      <c r="E4492" s="80"/>
      <c r="F4492" s="80"/>
      <c r="G4492" s="81"/>
      <c r="H4492" s="80"/>
      <c r="I4492" s="80"/>
      <c r="J4492" s="80"/>
      <c r="K4492" s="81"/>
      <c r="L4492" s="80"/>
      <c r="M4492" s="80"/>
      <c r="N4492" s="80"/>
      <c r="O4492" s="80"/>
      <c r="P4492" s="80"/>
      <c r="Q4492" s="79"/>
      <c r="R4492" s="79"/>
      <c r="S4492" s="80"/>
      <c r="T4492" s="80"/>
    </row>
    <row r="4493" spans="3:20" ht="22.5" customHeight="1" x14ac:dyDescent="0.25">
      <c r="C4493" s="79"/>
      <c r="D4493" s="80"/>
      <c r="E4493" s="80"/>
      <c r="F4493" s="80"/>
      <c r="G4493" s="81"/>
      <c r="H4493" s="80"/>
      <c r="I4493" s="80"/>
      <c r="J4493" s="80"/>
      <c r="K4493" s="81"/>
      <c r="L4493" s="80"/>
      <c r="M4493" s="80"/>
      <c r="N4493" s="80"/>
      <c r="O4493" s="80"/>
      <c r="P4493" s="80"/>
      <c r="Q4493" s="79"/>
      <c r="R4493" s="79"/>
      <c r="S4493" s="80"/>
      <c r="T4493" s="80"/>
    </row>
    <row r="4494" spans="3:20" ht="22.5" customHeight="1" x14ac:dyDescent="0.25">
      <c r="C4494" s="79"/>
      <c r="D4494" s="80"/>
      <c r="E4494" s="80"/>
      <c r="F4494" s="80"/>
      <c r="G4494" s="81"/>
      <c r="H4494" s="80"/>
      <c r="I4494" s="80"/>
      <c r="J4494" s="80"/>
      <c r="K4494" s="81"/>
      <c r="L4494" s="80"/>
      <c r="M4494" s="80"/>
      <c r="N4494" s="80"/>
      <c r="O4494" s="80"/>
      <c r="P4494" s="80"/>
      <c r="Q4494" s="79"/>
      <c r="R4494" s="79"/>
      <c r="S4494" s="80"/>
      <c r="T4494" s="80"/>
    </row>
    <row r="4495" spans="3:20" ht="22.5" customHeight="1" x14ac:dyDescent="0.25">
      <c r="C4495" s="79"/>
      <c r="D4495" s="80"/>
      <c r="E4495" s="80"/>
      <c r="F4495" s="80"/>
      <c r="G4495" s="81"/>
      <c r="H4495" s="80"/>
      <c r="I4495" s="80"/>
      <c r="J4495" s="80"/>
      <c r="K4495" s="81"/>
      <c r="L4495" s="80"/>
      <c r="M4495" s="80"/>
      <c r="N4495" s="80"/>
      <c r="O4495" s="80"/>
      <c r="P4495" s="80"/>
      <c r="Q4495" s="79"/>
      <c r="R4495" s="79"/>
      <c r="S4495" s="80"/>
      <c r="T4495" s="80"/>
    </row>
    <row r="4496" spans="3:20" ht="22.5" customHeight="1" x14ac:dyDescent="0.25">
      <c r="C4496" s="79"/>
      <c r="D4496" s="80"/>
      <c r="E4496" s="80"/>
      <c r="F4496" s="80"/>
      <c r="G4496" s="81"/>
      <c r="H4496" s="80"/>
      <c r="I4496" s="80"/>
      <c r="J4496" s="80"/>
      <c r="K4496" s="81"/>
      <c r="L4496" s="80"/>
      <c r="M4496" s="80"/>
      <c r="N4496" s="80"/>
      <c r="O4496" s="80"/>
      <c r="P4496" s="80"/>
      <c r="Q4496" s="79"/>
      <c r="R4496" s="79"/>
      <c r="S4496" s="80"/>
      <c r="T4496" s="80"/>
    </row>
    <row r="4497" spans="3:20" ht="22.5" customHeight="1" x14ac:dyDescent="0.25">
      <c r="C4497" s="79"/>
      <c r="D4497" s="80"/>
      <c r="E4497" s="80"/>
      <c r="F4497" s="80"/>
      <c r="G4497" s="81"/>
      <c r="H4497" s="80"/>
      <c r="I4497" s="80"/>
      <c r="J4497" s="80"/>
      <c r="K4497" s="81"/>
      <c r="L4497" s="80"/>
      <c r="M4497" s="80"/>
      <c r="N4497" s="80"/>
      <c r="O4497" s="80"/>
      <c r="P4497" s="80"/>
      <c r="Q4497" s="79"/>
      <c r="R4497" s="79"/>
      <c r="S4497" s="80"/>
      <c r="T4497" s="80"/>
    </row>
    <row r="4498" spans="3:20" ht="22.5" customHeight="1" x14ac:dyDescent="0.25">
      <c r="C4498" s="79"/>
      <c r="D4498" s="80"/>
      <c r="E4498" s="80"/>
      <c r="F4498" s="80"/>
      <c r="G4498" s="81"/>
      <c r="H4498" s="80"/>
      <c r="I4498" s="80"/>
      <c r="J4498" s="80"/>
      <c r="K4498" s="81"/>
      <c r="L4498" s="80"/>
      <c r="M4498" s="80"/>
      <c r="N4498" s="80"/>
      <c r="O4498" s="80"/>
      <c r="P4498" s="80"/>
      <c r="Q4498" s="79"/>
      <c r="R4498" s="79"/>
      <c r="S4498" s="80"/>
      <c r="T4498" s="80"/>
    </row>
    <row r="4499" spans="3:20" ht="22.5" customHeight="1" x14ac:dyDescent="0.25">
      <c r="C4499" s="79"/>
      <c r="D4499" s="80"/>
      <c r="E4499" s="80"/>
      <c r="F4499" s="80"/>
      <c r="G4499" s="81"/>
      <c r="H4499" s="80"/>
      <c r="I4499" s="80"/>
      <c r="J4499" s="80"/>
      <c r="K4499" s="81"/>
      <c r="L4499" s="80"/>
      <c r="M4499" s="80"/>
      <c r="N4499" s="80"/>
      <c r="O4499" s="80"/>
      <c r="P4499" s="80"/>
      <c r="Q4499" s="79"/>
      <c r="R4499" s="79"/>
      <c r="S4499" s="80"/>
      <c r="T4499" s="80"/>
    </row>
    <row r="4500" spans="3:20" ht="22.5" customHeight="1" x14ac:dyDescent="0.25">
      <c r="C4500" s="79"/>
      <c r="D4500" s="80"/>
      <c r="E4500" s="80"/>
      <c r="F4500" s="80"/>
      <c r="G4500" s="81"/>
      <c r="H4500" s="80"/>
      <c r="I4500" s="80"/>
      <c r="J4500" s="80"/>
      <c r="K4500" s="81"/>
      <c r="L4500" s="80"/>
      <c r="M4500" s="80"/>
      <c r="N4500" s="80"/>
      <c r="O4500" s="80"/>
      <c r="P4500" s="80"/>
      <c r="Q4500" s="79"/>
      <c r="R4500" s="79"/>
      <c r="S4500" s="80"/>
      <c r="T4500" s="80"/>
    </row>
    <row r="4501" spans="3:20" ht="22.5" customHeight="1" x14ac:dyDescent="0.25">
      <c r="C4501" s="79"/>
      <c r="D4501" s="80"/>
      <c r="E4501" s="80"/>
      <c r="F4501" s="80"/>
      <c r="G4501" s="81"/>
      <c r="H4501" s="80"/>
      <c r="I4501" s="80"/>
      <c r="J4501" s="80"/>
      <c r="K4501" s="81"/>
      <c r="L4501" s="80"/>
      <c r="M4501" s="80"/>
      <c r="N4501" s="80"/>
      <c r="O4501" s="80"/>
      <c r="P4501" s="80"/>
      <c r="Q4501" s="79"/>
      <c r="R4501" s="79"/>
      <c r="S4501" s="80"/>
      <c r="T4501" s="80"/>
    </row>
    <row r="4502" spans="3:20" ht="22.5" customHeight="1" x14ac:dyDescent="0.25">
      <c r="C4502" s="79"/>
      <c r="D4502" s="80"/>
      <c r="E4502" s="80"/>
      <c r="F4502" s="80"/>
      <c r="G4502" s="81"/>
      <c r="H4502" s="80"/>
      <c r="I4502" s="80"/>
      <c r="J4502" s="80"/>
      <c r="K4502" s="81"/>
      <c r="L4502" s="80"/>
      <c r="M4502" s="80"/>
      <c r="N4502" s="80"/>
      <c r="O4502" s="80"/>
      <c r="P4502" s="80"/>
      <c r="Q4502" s="79"/>
      <c r="R4502" s="79"/>
      <c r="S4502" s="80"/>
      <c r="T4502" s="80"/>
    </row>
    <row r="4503" spans="3:20" ht="22.5" customHeight="1" x14ac:dyDescent="0.25">
      <c r="C4503" s="79"/>
      <c r="D4503" s="80"/>
      <c r="E4503" s="80"/>
      <c r="F4503" s="80"/>
      <c r="G4503" s="81"/>
      <c r="H4503" s="80"/>
      <c r="I4503" s="80"/>
      <c r="J4503" s="80"/>
      <c r="K4503" s="81"/>
      <c r="L4503" s="80"/>
      <c r="M4503" s="80"/>
      <c r="N4503" s="80"/>
      <c r="O4503" s="80"/>
      <c r="P4503" s="80"/>
      <c r="Q4503" s="79"/>
      <c r="R4503" s="79"/>
      <c r="S4503" s="80"/>
      <c r="T4503" s="80"/>
    </row>
    <row r="4504" spans="3:20" ht="22.5" customHeight="1" x14ac:dyDescent="0.25">
      <c r="C4504" s="79"/>
      <c r="D4504" s="80"/>
      <c r="E4504" s="80"/>
      <c r="F4504" s="80"/>
      <c r="G4504" s="81"/>
      <c r="H4504" s="80"/>
      <c r="I4504" s="80"/>
      <c r="J4504" s="80"/>
      <c r="K4504" s="81"/>
      <c r="L4504" s="80"/>
      <c r="M4504" s="80"/>
      <c r="N4504" s="80"/>
      <c r="O4504" s="80"/>
      <c r="P4504" s="80"/>
      <c r="Q4504" s="79"/>
      <c r="R4504" s="79"/>
      <c r="S4504" s="80"/>
      <c r="T4504" s="80"/>
    </row>
    <row r="4505" spans="3:20" ht="22.5" customHeight="1" x14ac:dyDescent="0.25">
      <c r="C4505" s="79"/>
      <c r="D4505" s="80"/>
      <c r="E4505" s="80"/>
      <c r="F4505" s="80"/>
      <c r="G4505" s="81"/>
      <c r="H4505" s="80"/>
      <c r="I4505" s="80"/>
      <c r="J4505" s="80"/>
      <c r="K4505" s="81"/>
      <c r="L4505" s="80"/>
      <c r="M4505" s="80"/>
      <c r="N4505" s="80"/>
      <c r="O4505" s="80"/>
      <c r="P4505" s="80"/>
      <c r="Q4505" s="79"/>
      <c r="R4505" s="79"/>
      <c r="S4505" s="80"/>
      <c r="T4505" s="80"/>
    </row>
    <row r="4506" spans="3:20" ht="22.5" customHeight="1" x14ac:dyDescent="0.25">
      <c r="C4506" s="79"/>
      <c r="D4506" s="80"/>
      <c r="E4506" s="80"/>
      <c r="F4506" s="80"/>
      <c r="G4506" s="81"/>
      <c r="H4506" s="80"/>
      <c r="I4506" s="80"/>
      <c r="J4506" s="80"/>
      <c r="K4506" s="81"/>
      <c r="L4506" s="80"/>
      <c r="M4506" s="80"/>
      <c r="N4506" s="80"/>
      <c r="O4506" s="80"/>
      <c r="P4506" s="80"/>
      <c r="Q4506" s="79"/>
      <c r="R4506" s="79"/>
      <c r="S4506" s="80"/>
      <c r="T4506" s="80"/>
    </row>
    <row r="4507" spans="3:20" ht="22.5" customHeight="1" x14ac:dyDescent="0.25">
      <c r="C4507" s="79"/>
      <c r="D4507" s="80"/>
      <c r="E4507" s="80"/>
      <c r="F4507" s="80"/>
      <c r="G4507" s="81"/>
      <c r="H4507" s="80"/>
      <c r="I4507" s="80"/>
      <c r="J4507" s="80"/>
      <c r="K4507" s="81"/>
      <c r="L4507" s="80"/>
      <c r="M4507" s="80"/>
      <c r="N4507" s="80"/>
      <c r="O4507" s="80"/>
      <c r="P4507" s="80"/>
      <c r="Q4507" s="79"/>
      <c r="R4507" s="79"/>
      <c r="S4507" s="80"/>
      <c r="T4507" s="80"/>
    </row>
    <row r="4508" spans="3:20" ht="22.5" customHeight="1" x14ac:dyDescent="0.25">
      <c r="C4508" s="79"/>
      <c r="D4508" s="80"/>
      <c r="E4508" s="80"/>
      <c r="F4508" s="80"/>
      <c r="G4508" s="81"/>
      <c r="H4508" s="80"/>
      <c r="I4508" s="80"/>
      <c r="J4508" s="80"/>
      <c r="K4508" s="81"/>
      <c r="L4508" s="80"/>
      <c r="M4508" s="80"/>
      <c r="N4508" s="80"/>
      <c r="O4508" s="80"/>
      <c r="P4508" s="80"/>
      <c r="Q4508" s="79"/>
      <c r="R4508" s="79"/>
      <c r="S4508" s="80"/>
      <c r="T4508" s="80"/>
    </row>
    <row r="4509" spans="3:20" ht="22.5" customHeight="1" x14ac:dyDescent="0.25">
      <c r="C4509" s="79"/>
      <c r="D4509" s="80"/>
      <c r="E4509" s="80"/>
      <c r="F4509" s="80"/>
      <c r="G4509" s="81"/>
      <c r="H4509" s="80"/>
      <c r="I4509" s="80"/>
      <c r="J4509" s="80"/>
      <c r="K4509" s="81"/>
      <c r="L4509" s="80"/>
      <c r="M4509" s="80"/>
      <c r="N4509" s="80"/>
      <c r="O4509" s="80"/>
      <c r="P4509" s="80"/>
      <c r="Q4509" s="79"/>
      <c r="R4509" s="79"/>
      <c r="S4509" s="80"/>
      <c r="T4509" s="80"/>
    </row>
    <row r="4510" spans="3:20" ht="22.5" customHeight="1" x14ac:dyDescent="0.25">
      <c r="C4510" s="79"/>
      <c r="D4510" s="80"/>
      <c r="E4510" s="80"/>
      <c r="F4510" s="80"/>
      <c r="G4510" s="81"/>
      <c r="H4510" s="80"/>
      <c r="I4510" s="80"/>
      <c r="J4510" s="80"/>
      <c r="K4510" s="81"/>
      <c r="L4510" s="80"/>
      <c r="M4510" s="80"/>
      <c r="N4510" s="80"/>
      <c r="O4510" s="80"/>
      <c r="P4510" s="80"/>
      <c r="Q4510" s="79"/>
      <c r="R4510" s="79"/>
      <c r="S4510" s="80"/>
      <c r="T4510" s="80"/>
    </row>
    <row r="4511" spans="3:20" ht="22.5" customHeight="1" x14ac:dyDescent="0.25">
      <c r="C4511" s="79"/>
      <c r="D4511" s="80"/>
      <c r="E4511" s="80"/>
      <c r="F4511" s="80"/>
      <c r="G4511" s="81"/>
      <c r="H4511" s="80"/>
      <c r="I4511" s="80"/>
      <c r="J4511" s="80"/>
      <c r="K4511" s="81"/>
      <c r="L4511" s="80"/>
      <c r="M4511" s="80"/>
      <c r="N4511" s="80"/>
      <c r="O4511" s="80"/>
      <c r="P4511" s="80"/>
      <c r="Q4511" s="79"/>
      <c r="R4511" s="79"/>
      <c r="S4511" s="80"/>
      <c r="T4511" s="80"/>
    </row>
    <row r="4512" spans="3:20" ht="22.5" customHeight="1" x14ac:dyDescent="0.25">
      <c r="C4512" s="79"/>
      <c r="D4512" s="80"/>
      <c r="E4512" s="80"/>
      <c r="F4512" s="80"/>
      <c r="G4512" s="81"/>
      <c r="H4512" s="80"/>
      <c r="I4512" s="80"/>
      <c r="J4512" s="80"/>
      <c r="K4512" s="81"/>
      <c r="L4512" s="80"/>
      <c r="M4512" s="80"/>
      <c r="N4512" s="80"/>
      <c r="O4512" s="80"/>
      <c r="P4512" s="80"/>
      <c r="Q4512" s="79"/>
      <c r="R4512" s="79"/>
      <c r="S4512" s="80"/>
      <c r="T4512" s="80"/>
    </row>
    <row r="4513" spans="3:20" ht="22.5" customHeight="1" x14ac:dyDescent="0.25">
      <c r="C4513" s="79"/>
      <c r="D4513" s="80"/>
      <c r="E4513" s="80"/>
      <c r="F4513" s="80"/>
      <c r="G4513" s="81"/>
      <c r="H4513" s="80"/>
      <c r="I4513" s="80"/>
      <c r="J4513" s="80"/>
      <c r="K4513" s="81"/>
      <c r="L4513" s="80"/>
      <c r="M4513" s="80"/>
      <c r="N4513" s="80"/>
      <c r="O4513" s="80"/>
      <c r="P4513" s="80"/>
      <c r="Q4513" s="79"/>
      <c r="R4513" s="79"/>
      <c r="S4513" s="80"/>
      <c r="T4513" s="80"/>
    </row>
    <row r="4514" spans="3:20" ht="22.5" customHeight="1" x14ac:dyDescent="0.25">
      <c r="C4514" s="79"/>
      <c r="D4514" s="80"/>
      <c r="E4514" s="80"/>
      <c r="F4514" s="80"/>
      <c r="G4514" s="81"/>
      <c r="H4514" s="80"/>
      <c r="I4514" s="80"/>
      <c r="J4514" s="80"/>
      <c r="K4514" s="81"/>
      <c r="L4514" s="80"/>
      <c r="M4514" s="80"/>
      <c r="N4514" s="80"/>
      <c r="O4514" s="80"/>
      <c r="P4514" s="80"/>
      <c r="Q4514" s="79"/>
      <c r="R4514" s="79"/>
      <c r="S4514" s="80"/>
      <c r="T4514" s="80"/>
    </row>
    <row r="4515" spans="3:20" ht="22.5" customHeight="1" x14ac:dyDescent="0.25">
      <c r="C4515" s="79"/>
      <c r="D4515" s="80"/>
      <c r="E4515" s="80"/>
      <c r="F4515" s="80"/>
      <c r="G4515" s="81"/>
      <c r="H4515" s="80"/>
      <c r="I4515" s="80"/>
      <c r="J4515" s="80"/>
      <c r="K4515" s="81"/>
      <c r="L4515" s="80"/>
      <c r="M4515" s="80"/>
      <c r="N4515" s="80"/>
      <c r="O4515" s="80"/>
      <c r="P4515" s="80"/>
      <c r="Q4515" s="79"/>
      <c r="R4515" s="79"/>
      <c r="S4515" s="80"/>
      <c r="T4515" s="80"/>
    </row>
    <row r="4516" spans="3:20" ht="22.5" customHeight="1" x14ac:dyDescent="0.25">
      <c r="C4516" s="79"/>
      <c r="D4516" s="80"/>
      <c r="E4516" s="80"/>
      <c r="F4516" s="80"/>
      <c r="G4516" s="81"/>
      <c r="H4516" s="80"/>
      <c r="I4516" s="80"/>
      <c r="J4516" s="80"/>
      <c r="K4516" s="81"/>
      <c r="L4516" s="80"/>
      <c r="M4516" s="80"/>
      <c r="N4516" s="80"/>
      <c r="O4516" s="80"/>
      <c r="P4516" s="80"/>
      <c r="Q4516" s="79"/>
      <c r="R4516" s="79"/>
      <c r="S4516" s="80"/>
      <c r="T4516" s="80"/>
    </row>
    <row r="4517" spans="3:20" ht="22.5" customHeight="1" x14ac:dyDescent="0.25">
      <c r="C4517" s="79"/>
      <c r="D4517" s="80"/>
      <c r="E4517" s="80"/>
      <c r="F4517" s="80"/>
      <c r="G4517" s="81"/>
      <c r="H4517" s="80"/>
      <c r="I4517" s="80"/>
      <c r="J4517" s="80"/>
      <c r="K4517" s="81"/>
      <c r="L4517" s="80"/>
      <c r="M4517" s="80"/>
      <c r="N4517" s="80"/>
      <c r="O4517" s="80"/>
      <c r="P4517" s="80"/>
      <c r="Q4517" s="79"/>
      <c r="R4517" s="79"/>
      <c r="S4517" s="80"/>
      <c r="T4517" s="80"/>
    </row>
    <row r="4518" spans="3:20" ht="22.5" customHeight="1" x14ac:dyDescent="0.25">
      <c r="C4518" s="79"/>
      <c r="D4518" s="80"/>
      <c r="E4518" s="80"/>
      <c r="F4518" s="80"/>
      <c r="G4518" s="81"/>
      <c r="H4518" s="80"/>
      <c r="I4518" s="80"/>
      <c r="J4518" s="80"/>
      <c r="K4518" s="81"/>
      <c r="L4518" s="80"/>
      <c r="M4518" s="80"/>
      <c r="N4518" s="80"/>
      <c r="O4518" s="80"/>
      <c r="P4518" s="80"/>
      <c r="Q4518" s="79"/>
      <c r="R4518" s="79"/>
      <c r="S4518" s="80"/>
      <c r="T4518" s="80"/>
    </row>
    <row r="4519" spans="3:20" ht="22.5" customHeight="1" x14ac:dyDescent="0.25">
      <c r="C4519" s="79"/>
      <c r="D4519" s="80"/>
      <c r="E4519" s="80"/>
      <c r="F4519" s="80"/>
      <c r="G4519" s="81"/>
      <c r="H4519" s="80"/>
      <c r="I4519" s="80"/>
      <c r="J4519" s="80"/>
      <c r="K4519" s="81"/>
      <c r="L4519" s="80"/>
      <c r="M4519" s="80"/>
      <c r="N4519" s="80"/>
      <c r="O4519" s="80"/>
      <c r="P4519" s="80"/>
      <c r="Q4519" s="79"/>
      <c r="R4519" s="79"/>
      <c r="S4519" s="80"/>
      <c r="T4519" s="80"/>
    </row>
    <row r="4520" spans="3:20" ht="22.5" customHeight="1" x14ac:dyDescent="0.25">
      <c r="C4520" s="79"/>
      <c r="D4520" s="80"/>
      <c r="E4520" s="80"/>
      <c r="F4520" s="80"/>
      <c r="G4520" s="81"/>
      <c r="H4520" s="80"/>
      <c r="I4520" s="80"/>
      <c r="J4520" s="80"/>
      <c r="K4520" s="81"/>
      <c r="L4520" s="80"/>
      <c r="M4520" s="80"/>
      <c r="N4520" s="80"/>
      <c r="O4520" s="80"/>
      <c r="P4520" s="80"/>
      <c r="Q4520" s="79"/>
      <c r="R4520" s="79"/>
      <c r="S4520" s="80"/>
      <c r="T4520" s="80"/>
    </row>
    <row r="4521" spans="3:20" ht="22.5" customHeight="1" x14ac:dyDescent="0.25">
      <c r="C4521" s="79"/>
      <c r="D4521" s="80"/>
      <c r="E4521" s="80"/>
      <c r="F4521" s="80"/>
      <c r="G4521" s="81"/>
      <c r="H4521" s="80"/>
      <c r="I4521" s="80"/>
      <c r="J4521" s="80"/>
      <c r="K4521" s="81"/>
      <c r="L4521" s="80"/>
      <c r="M4521" s="80"/>
      <c r="N4521" s="80"/>
      <c r="O4521" s="80"/>
      <c r="P4521" s="80"/>
      <c r="Q4521" s="79"/>
      <c r="R4521" s="79"/>
      <c r="S4521" s="80"/>
      <c r="T4521" s="80"/>
    </row>
    <row r="4522" spans="3:20" ht="22.5" customHeight="1" x14ac:dyDescent="0.25">
      <c r="C4522" s="79"/>
      <c r="D4522" s="80"/>
      <c r="E4522" s="80"/>
      <c r="F4522" s="80"/>
      <c r="G4522" s="81"/>
      <c r="H4522" s="80"/>
      <c r="I4522" s="80"/>
      <c r="J4522" s="80"/>
      <c r="K4522" s="81"/>
      <c r="L4522" s="80"/>
      <c r="M4522" s="80"/>
      <c r="N4522" s="80"/>
      <c r="O4522" s="80"/>
      <c r="P4522" s="80"/>
      <c r="Q4522" s="79"/>
      <c r="R4522" s="79"/>
      <c r="S4522" s="80"/>
      <c r="T4522" s="80"/>
    </row>
    <row r="4523" spans="3:20" ht="22.5" customHeight="1" x14ac:dyDescent="0.25">
      <c r="C4523" s="79"/>
      <c r="D4523" s="80"/>
      <c r="E4523" s="80"/>
      <c r="F4523" s="80"/>
      <c r="G4523" s="81"/>
      <c r="H4523" s="80"/>
      <c r="I4523" s="80"/>
      <c r="J4523" s="80"/>
      <c r="K4523" s="81"/>
      <c r="L4523" s="80"/>
      <c r="M4523" s="80"/>
      <c r="N4523" s="80"/>
      <c r="O4523" s="80"/>
      <c r="P4523" s="80"/>
      <c r="Q4523" s="79"/>
      <c r="R4523" s="79"/>
      <c r="S4523" s="80"/>
      <c r="T4523" s="80"/>
    </row>
    <row r="4524" spans="3:20" ht="22.5" customHeight="1" x14ac:dyDescent="0.25">
      <c r="C4524" s="79"/>
      <c r="D4524" s="80"/>
      <c r="E4524" s="80"/>
      <c r="F4524" s="80"/>
      <c r="G4524" s="81"/>
      <c r="H4524" s="80"/>
      <c r="I4524" s="80"/>
      <c r="J4524" s="80"/>
      <c r="K4524" s="81"/>
      <c r="L4524" s="80"/>
      <c r="M4524" s="80"/>
      <c r="N4524" s="80"/>
      <c r="O4524" s="80"/>
      <c r="P4524" s="80"/>
      <c r="Q4524" s="79"/>
      <c r="R4524" s="79"/>
      <c r="S4524" s="80"/>
      <c r="T4524" s="80"/>
    </row>
    <row r="4525" spans="3:20" ht="22.5" customHeight="1" x14ac:dyDescent="0.25">
      <c r="C4525" s="79"/>
      <c r="D4525" s="80"/>
      <c r="E4525" s="80"/>
      <c r="F4525" s="80"/>
      <c r="G4525" s="81"/>
      <c r="H4525" s="80"/>
      <c r="I4525" s="80"/>
      <c r="J4525" s="80"/>
      <c r="K4525" s="81"/>
      <c r="L4525" s="80"/>
      <c r="M4525" s="80"/>
      <c r="N4525" s="80"/>
      <c r="O4525" s="80"/>
      <c r="P4525" s="80"/>
      <c r="Q4525" s="79"/>
      <c r="R4525" s="79"/>
      <c r="S4525" s="80"/>
      <c r="T4525" s="80"/>
    </row>
    <row r="4526" spans="3:20" ht="22.5" customHeight="1" x14ac:dyDescent="0.25">
      <c r="C4526" s="79"/>
      <c r="D4526" s="80"/>
      <c r="E4526" s="80"/>
      <c r="F4526" s="80"/>
      <c r="G4526" s="81"/>
      <c r="H4526" s="80"/>
      <c r="I4526" s="80"/>
      <c r="J4526" s="80"/>
      <c r="K4526" s="81"/>
      <c r="L4526" s="80"/>
      <c r="M4526" s="80"/>
      <c r="N4526" s="80"/>
      <c r="O4526" s="80"/>
      <c r="P4526" s="80"/>
      <c r="Q4526" s="79"/>
      <c r="R4526" s="79"/>
      <c r="S4526" s="80"/>
      <c r="T4526" s="80"/>
    </row>
    <row r="4527" spans="3:20" ht="22.5" customHeight="1" x14ac:dyDescent="0.25">
      <c r="C4527" s="79"/>
      <c r="D4527" s="80"/>
      <c r="E4527" s="80"/>
      <c r="F4527" s="80"/>
      <c r="G4527" s="81"/>
      <c r="H4527" s="80"/>
      <c r="I4527" s="80"/>
      <c r="J4527" s="80"/>
      <c r="K4527" s="81"/>
      <c r="L4527" s="80"/>
      <c r="M4527" s="80"/>
      <c r="N4527" s="80"/>
      <c r="O4527" s="80"/>
      <c r="P4527" s="80"/>
      <c r="Q4527" s="79"/>
      <c r="R4527" s="79"/>
      <c r="S4527" s="80"/>
      <c r="T4527" s="80"/>
    </row>
    <row r="4528" spans="3:20" ht="22.5" customHeight="1" x14ac:dyDescent="0.25">
      <c r="C4528" s="79"/>
      <c r="D4528" s="80"/>
      <c r="E4528" s="80"/>
      <c r="F4528" s="80"/>
      <c r="G4528" s="81"/>
      <c r="H4528" s="80"/>
      <c r="I4528" s="80"/>
      <c r="J4528" s="80"/>
      <c r="K4528" s="81"/>
      <c r="L4528" s="80"/>
      <c r="M4528" s="80"/>
      <c r="N4528" s="80"/>
      <c r="O4528" s="80"/>
      <c r="P4528" s="80"/>
      <c r="Q4528" s="79"/>
      <c r="R4528" s="79"/>
      <c r="S4528" s="80"/>
      <c r="T4528" s="80"/>
    </row>
    <row r="4529" spans="3:20" ht="22.5" customHeight="1" x14ac:dyDescent="0.25">
      <c r="C4529" s="79"/>
      <c r="D4529" s="80"/>
      <c r="E4529" s="80"/>
      <c r="F4529" s="80"/>
      <c r="G4529" s="81"/>
      <c r="H4529" s="80"/>
      <c r="I4529" s="80"/>
      <c r="J4529" s="80"/>
      <c r="K4529" s="81"/>
      <c r="L4529" s="80"/>
      <c r="M4529" s="80"/>
      <c r="N4529" s="80"/>
      <c r="O4529" s="80"/>
      <c r="P4529" s="80"/>
      <c r="Q4529" s="79"/>
      <c r="R4529" s="79"/>
      <c r="S4529" s="80"/>
      <c r="T4529" s="80"/>
    </row>
    <row r="4530" spans="3:20" ht="22.5" customHeight="1" x14ac:dyDescent="0.25">
      <c r="C4530" s="79"/>
      <c r="D4530" s="80"/>
      <c r="E4530" s="80"/>
      <c r="F4530" s="80"/>
      <c r="G4530" s="81"/>
      <c r="H4530" s="80"/>
      <c r="I4530" s="80"/>
      <c r="J4530" s="80"/>
      <c r="K4530" s="81"/>
      <c r="L4530" s="80"/>
      <c r="M4530" s="80"/>
      <c r="N4530" s="80"/>
      <c r="O4530" s="80"/>
      <c r="P4530" s="80"/>
      <c r="Q4530" s="79"/>
      <c r="R4530" s="79"/>
      <c r="S4530" s="80"/>
      <c r="T4530" s="80"/>
    </row>
    <row r="4531" spans="3:20" ht="22.5" customHeight="1" x14ac:dyDescent="0.25">
      <c r="C4531" s="79"/>
      <c r="D4531" s="80"/>
      <c r="E4531" s="80"/>
      <c r="F4531" s="80"/>
      <c r="G4531" s="81"/>
      <c r="H4531" s="80"/>
      <c r="I4531" s="80"/>
      <c r="J4531" s="80"/>
      <c r="K4531" s="81"/>
      <c r="L4531" s="80"/>
      <c r="M4531" s="80"/>
      <c r="N4531" s="80"/>
      <c r="O4531" s="80"/>
      <c r="P4531" s="80"/>
      <c r="Q4531" s="79"/>
      <c r="R4531" s="79"/>
      <c r="S4531" s="80"/>
      <c r="T4531" s="80"/>
    </row>
    <row r="4532" spans="3:20" ht="22.5" customHeight="1" x14ac:dyDescent="0.25">
      <c r="C4532" s="79"/>
      <c r="D4532" s="80"/>
      <c r="E4532" s="80"/>
      <c r="F4532" s="80"/>
      <c r="G4532" s="81"/>
      <c r="H4532" s="80"/>
      <c r="I4532" s="80"/>
      <c r="J4532" s="80"/>
      <c r="K4532" s="81"/>
      <c r="L4532" s="80"/>
      <c r="M4532" s="80"/>
      <c r="N4532" s="80"/>
      <c r="O4532" s="80"/>
      <c r="P4532" s="80"/>
      <c r="Q4532" s="79"/>
      <c r="R4532" s="79"/>
      <c r="S4532" s="80"/>
      <c r="T4532" s="80"/>
    </row>
    <row r="4533" spans="3:20" ht="22.5" customHeight="1" x14ac:dyDescent="0.25">
      <c r="C4533" s="79"/>
      <c r="D4533" s="80"/>
      <c r="E4533" s="80"/>
      <c r="F4533" s="80"/>
      <c r="G4533" s="81"/>
      <c r="H4533" s="80"/>
      <c r="I4533" s="80"/>
      <c r="J4533" s="80"/>
      <c r="K4533" s="81"/>
      <c r="L4533" s="80"/>
      <c r="M4533" s="80"/>
      <c r="N4533" s="80"/>
      <c r="O4533" s="80"/>
      <c r="P4533" s="80"/>
      <c r="Q4533" s="79"/>
      <c r="R4533" s="79"/>
      <c r="S4533" s="80"/>
      <c r="T4533" s="80"/>
    </row>
    <row r="4534" spans="3:20" ht="22.5" customHeight="1" x14ac:dyDescent="0.25">
      <c r="C4534" s="79"/>
      <c r="D4534" s="80"/>
      <c r="E4534" s="80"/>
      <c r="F4534" s="80"/>
      <c r="G4534" s="81"/>
      <c r="H4534" s="80"/>
      <c r="I4534" s="80"/>
      <c r="J4534" s="80"/>
      <c r="K4534" s="81"/>
      <c r="L4534" s="80"/>
      <c r="M4534" s="80"/>
      <c r="N4534" s="80"/>
      <c r="O4534" s="80"/>
      <c r="P4534" s="80"/>
      <c r="Q4534" s="79"/>
      <c r="R4534" s="79"/>
      <c r="S4534" s="80"/>
      <c r="T4534" s="80"/>
    </row>
    <row r="4535" spans="3:20" ht="22.5" customHeight="1" x14ac:dyDescent="0.25">
      <c r="C4535" s="79"/>
      <c r="D4535" s="80"/>
      <c r="E4535" s="80"/>
      <c r="F4535" s="80"/>
      <c r="G4535" s="81"/>
      <c r="H4535" s="80"/>
      <c r="I4535" s="80"/>
      <c r="J4535" s="80"/>
      <c r="K4535" s="81"/>
      <c r="L4535" s="80"/>
      <c r="M4535" s="80"/>
      <c r="N4535" s="80"/>
      <c r="O4535" s="80"/>
      <c r="P4535" s="80"/>
      <c r="Q4535" s="79"/>
      <c r="R4535" s="79"/>
      <c r="S4535" s="80"/>
      <c r="T4535" s="80"/>
    </row>
    <row r="4536" spans="3:20" ht="22.5" customHeight="1" x14ac:dyDescent="0.25">
      <c r="C4536" s="79"/>
      <c r="D4536" s="80"/>
      <c r="E4536" s="80"/>
      <c r="F4536" s="80"/>
      <c r="G4536" s="81"/>
      <c r="H4536" s="80"/>
      <c r="I4536" s="80"/>
      <c r="J4536" s="80"/>
      <c r="K4536" s="81"/>
      <c r="L4536" s="80"/>
      <c r="M4536" s="80"/>
      <c r="N4536" s="80"/>
      <c r="O4536" s="80"/>
      <c r="P4536" s="80"/>
      <c r="Q4536" s="79"/>
      <c r="R4536" s="79"/>
      <c r="S4536" s="80"/>
      <c r="T4536" s="80"/>
    </row>
    <row r="4537" spans="3:20" ht="22.5" customHeight="1" x14ac:dyDescent="0.25">
      <c r="C4537" s="79"/>
      <c r="D4537" s="80"/>
      <c r="E4537" s="80"/>
      <c r="F4537" s="80"/>
      <c r="G4537" s="81"/>
      <c r="H4537" s="80"/>
      <c r="I4537" s="80"/>
      <c r="J4537" s="80"/>
      <c r="K4537" s="81"/>
      <c r="L4537" s="80"/>
      <c r="M4537" s="80"/>
      <c r="N4537" s="80"/>
      <c r="O4537" s="80"/>
      <c r="P4537" s="80"/>
      <c r="Q4537" s="79"/>
      <c r="R4537" s="79"/>
      <c r="S4537" s="80"/>
      <c r="T4537" s="80"/>
    </row>
    <row r="4538" spans="3:20" ht="22.5" customHeight="1" x14ac:dyDescent="0.25">
      <c r="C4538" s="79"/>
      <c r="D4538" s="80"/>
      <c r="E4538" s="80"/>
      <c r="F4538" s="80"/>
      <c r="G4538" s="81"/>
      <c r="H4538" s="80"/>
      <c r="I4538" s="80"/>
      <c r="J4538" s="80"/>
      <c r="K4538" s="81"/>
      <c r="L4538" s="80"/>
      <c r="M4538" s="80"/>
      <c r="N4538" s="80"/>
      <c r="O4538" s="80"/>
      <c r="P4538" s="80"/>
      <c r="Q4538" s="79"/>
      <c r="R4538" s="79"/>
      <c r="S4538" s="80"/>
      <c r="T4538" s="80"/>
    </row>
    <row r="4539" spans="3:20" ht="22.5" customHeight="1" x14ac:dyDescent="0.25">
      <c r="C4539" s="79"/>
      <c r="D4539" s="80"/>
      <c r="E4539" s="80"/>
      <c r="F4539" s="80"/>
      <c r="G4539" s="81"/>
      <c r="H4539" s="80"/>
      <c r="I4539" s="80"/>
      <c r="J4539" s="80"/>
      <c r="K4539" s="81"/>
      <c r="L4539" s="80"/>
      <c r="M4539" s="80"/>
      <c r="N4539" s="80"/>
      <c r="O4539" s="80"/>
      <c r="P4539" s="80"/>
      <c r="Q4539" s="79"/>
      <c r="R4539" s="79"/>
      <c r="S4539" s="80"/>
      <c r="T4539" s="80"/>
    </row>
    <row r="4540" spans="3:20" ht="22.5" customHeight="1" x14ac:dyDescent="0.25">
      <c r="C4540" s="79"/>
      <c r="D4540" s="80"/>
      <c r="E4540" s="80"/>
      <c r="F4540" s="80"/>
      <c r="G4540" s="81"/>
      <c r="H4540" s="80"/>
      <c r="I4540" s="80"/>
      <c r="J4540" s="80"/>
      <c r="K4540" s="81"/>
      <c r="L4540" s="80"/>
      <c r="M4540" s="80"/>
      <c r="N4540" s="80"/>
      <c r="O4540" s="80"/>
      <c r="P4540" s="80"/>
      <c r="Q4540" s="79"/>
      <c r="R4540" s="79"/>
      <c r="S4540" s="80"/>
      <c r="T4540" s="80"/>
    </row>
    <row r="4541" spans="3:20" ht="22.5" customHeight="1" x14ac:dyDescent="0.25">
      <c r="C4541" s="79"/>
      <c r="D4541" s="80"/>
      <c r="E4541" s="80"/>
      <c r="F4541" s="80"/>
      <c r="G4541" s="81"/>
      <c r="H4541" s="80"/>
      <c r="I4541" s="80"/>
      <c r="J4541" s="80"/>
      <c r="K4541" s="81"/>
      <c r="L4541" s="80"/>
      <c r="M4541" s="80"/>
      <c r="N4541" s="80"/>
      <c r="O4541" s="80"/>
      <c r="P4541" s="80"/>
      <c r="Q4541" s="79"/>
      <c r="R4541" s="79"/>
      <c r="S4541" s="80"/>
      <c r="T4541" s="80"/>
    </row>
    <row r="4542" spans="3:20" ht="22.5" customHeight="1" x14ac:dyDescent="0.25">
      <c r="C4542" s="79"/>
      <c r="D4542" s="80"/>
      <c r="E4542" s="80"/>
      <c r="F4542" s="80"/>
      <c r="G4542" s="81"/>
      <c r="H4542" s="80"/>
      <c r="I4542" s="80"/>
      <c r="J4542" s="80"/>
      <c r="K4542" s="81"/>
      <c r="L4542" s="80"/>
      <c r="M4542" s="80"/>
      <c r="N4542" s="80"/>
      <c r="O4542" s="80"/>
      <c r="P4542" s="80"/>
      <c r="Q4542" s="79"/>
      <c r="R4542" s="79"/>
      <c r="S4542" s="80"/>
      <c r="T4542" s="80"/>
    </row>
    <row r="4543" spans="3:20" ht="22.5" customHeight="1" x14ac:dyDescent="0.25">
      <c r="C4543" s="79"/>
      <c r="D4543" s="80"/>
      <c r="E4543" s="80"/>
      <c r="F4543" s="80"/>
      <c r="G4543" s="81"/>
      <c r="H4543" s="80"/>
      <c r="I4543" s="80"/>
      <c r="J4543" s="80"/>
      <c r="K4543" s="81"/>
      <c r="L4543" s="80"/>
      <c r="M4543" s="80"/>
      <c r="N4543" s="80"/>
      <c r="O4543" s="80"/>
      <c r="P4543" s="80"/>
      <c r="Q4543" s="79"/>
      <c r="R4543" s="79"/>
      <c r="S4543" s="80"/>
      <c r="T4543" s="80"/>
    </row>
    <row r="4544" spans="3:20" ht="22.5" customHeight="1" x14ac:dyDescent="0.25">
      <c r="C4544" s="79"/>
      <c r="D4544" s="80"/>
      <c r="E4544" s="80"/>
      <c r="F4544" s="80"/>
      <c r="G4544" s="81"/>
      <c r="H4544" s="80"/>
      <c r="I4544" s="80"/>
      <c r="J4544" s="80"/>
      <c r="K4544" s="81"/>
      <c r="L4544" s="80"/>
      <c r="M4544" s="80"/>
      <c r="N4544" s="80"/>
      <c r="O4544" s="80"/>
      <c r="P4544" s="80"/>
      <c r="Q4544" s="79"/>
      <c r="R4544" s="79"/>
      <c r="S4544" s="80"/>
      <c r="T4544" s="80"/>
    </row>
    <row r="4545" spans="3:20" ht="22.5" customHeight="1" x14ac:dyDescent="0.25">
      <c r="C4545" s="79"/>
      <c r="D4545" s="80"/>
      <c r="E4545" s="80"/>
      <c r="F4545" s="80"/>
      <c r="G4545" s="81"/>
      <c r="H4545" s="80"/>
      <c r="I4545" s="80"/>
      <c r="J4545" s="80"/>
      <c r="K4545" s="81"/>
      <c r="L4545" s="80"/>
      <c r="M4545" s="80"/>
      <c r="N4545" s="80"/>
      <c r="O4545" s="80"/>
      <c r="P4545" s="80"/>
      <c r="Q4545" s="79"/>
      <c r="R4545" s="79"/>
      <c r="S4545" s="80"/>
      <c r="T4545" s="80"/>
    </row>
    <row r="4546" spans="3:20" ht="22.5" customHeight="1" x14ac:dyDescent="0.25">
      <c r="C4546" s="79"/>
      <c r="D4546" s="80"/>
      <c r="E4546" s="80"/>
      <c r="F4546" s="80"/>
      <c r="G4546" s="81"/>
      <c r="H4546" s="80"/>
      <c r="I4546" s="80"/>
      <c r="J4546" s="80"/>
      <c r="K4546" s="81"/>
      <c r="L4546" s="80"/>
      <c r="M4546" s="80"/>
      <c r="N4546" s="80"/>
      <c r="O4546" s="80"/>
      <c r="P4546" s="80"/>
      <c r="Q4546" s="79"/>
      <c r="R4546" s="79"/>
      <c r="S4546" s="80"/>
      <c r="T4546" s="80"/>
    </row>
    <row r="4547" spans="3:20" ht="22.5" customHeight="1" x14ac:dyDescent="0.25">
      <c r="C4547" s="79"/>
      <c r="D4547" s="80"/>
      <c r="E4547" s="80"/>
      <c r="F4547" s="80"/>
      <c r="G4547" s="81"/>
      <c r="H4547" s="80"/>
      <c r="I4547" s="80"/>
      <c r="J4547" s="80"/>
      <c r="K4547" s="81"/>
      <c r="L4547" s="80"/>
      <c r="M4547" s="80"/>
      <c r="N4547" s="80"/>
      <c r="O4547" s="80"/>
      <c r="P4547" s="80"/>
      <c r="Q4547" s="79"/>
      <c r="R4547" s="79"/>
      <c r="S4547" s="80"/>
      <c r="T4547" s="80"/>
    </row>
    <row r="4548" spans="3:20" ht="22.5" customHeight="1" x14ac:dyDescent="0.25">
      <c r="C4548" s="79"/>
      <c r="D4548" s="80"/>
      <c r="E4548" s="80"/>
      <c r="F4548" s="80"/>
      <c r="G4548" s="81"/>
      <c r="H4548" s="80"/>
      <c r="I4548" s="80"/>
      <c r="J4548" s="80"/>
      <c r="K4548" s="81"/>
      <c r="L4548" s="80"/>
      <c r="M4548" s="80"/>
      <c r="N4548" s="80"/>
      <c r="O4548" s="80"/>
      <c r="P4548" s="80"/>
      <c r="Q4548" s="79"/>
      <c r="R4548" s="79"/>
      <c r="S4548" s="80"/>
      <c r="T4548" s="80"/>
    </row>
    <row r="4549" spans="3:20" ht="22.5" customHeight="1" x14ac:dyDescent="0.25">
      <c r="C4549" s="79"/>
      <c r="D4549" s="80"/>
      <c r="E4549" s="80"/>
      <c r="F4549" s="80"/>
      <c r="G4549" s="81"/>
      <c r="H4549" s="80"/>
      <c r="I4549" s="80"/>
      <c r="J4549" s="80"/>
      <c r="K4549" s="81"/>
      <c r="L4549" s="80"/>
      <c r="M4549" s="80"/>
      <c r="N4549" s="80"/>
      <c r="O4549" s="80"/>
      <c r="P4549" s="80"/>
      <c r="Q4549" s="79"/>
      <c r="R4549" s="79"/>
      <c r="S4549" s="80"/>
      <c r="T4549" s="80"/>
    </row>
    <row r="4550" spans="3:20" ht="22.5" customHeight="1" x14ac:dyDescent="0.25">
      <c r="C4550" s="79"/>
      <c r="D4550" s="80"/>
      <c r="E4550" s="80"/>
      <c r="F4550" s="80"/>
      <c r="G4550" s="81"/>
      <c r="H4550" s="80"/>
      <c r="I4550" s="80"/>
      <c r="J4550" s="80"/>
      <c r="K4550" s="81"/>
      <c r="L4550" s="80"/>
      <c r="M4550" s="80"/>
      <c r="N4550" s="80"/>
      <c r="O4550" s="80"/>
      <c r="P4550" s="80"/>
      <c r="Q4550" s="79"/>
      <c r="R4550" s="79"/>
      <c r="S4550" s="80"/>
      <c r="T4550" s="80"/>
    </row>
    <row r="4551" spans="3:20" ht="22.5" customHeight="1" x14ac:dyDescent="0.25">
      <c r="C4551" s="79"/>
      <c r="D4551" s="80"/>
      <c r="E4551" s="80"/>
      <c r="F4551" s="80"/>
      <c r="G4551" s="81"/>
      <c r="H4551" s="80"/>
      <c r="I4551" s="80"/>
      <c r="J4551" s="80"/>
      <c r="K4551" s="81"/>
      <c r="L4551" s="80"/>
      <c r="M4551" s="80"/>
      <c r="N4551" s="80"/>
      <c r="O4551" s="80"/>
      <c r="P4551" s="80"/>
      <c r="Q4551" s="79"/>
      <c r="R4551" s="79"/>
      <c r="S4551" s="80"/>
      <c r="T4551" s="80"/>
    </row>
    <row r="4552" spans="3:20" ht="22.5" customHeight="1" x14ac:dyDescent="0.25">
      <c r="C4552" s="79"/>
      <c r="D4552" s="80"/>
      <c r="E4552" s="80"/>
      <c r="F4552" s="80"/>
      <c r="G4552" s="81"/>
      <c r="H4552" s="80"/>
      <c r="I4552" s="80"/>
      <c r="J4552" s="80"/>
      <c r="K4552" s="81"/>
      <c r="L4552" s="80"/>
      <c r="M4552" s="80"/>
      <c r="N4552" s="80"/>
      <c r="O4552" s="80"/>
      <c r="P4552" s="80"/>
      <c r="Q4552" s="79"/>
      <c r="R4552" s="79"/>
      <c r="S4552" s="80"/>
      <c r="T4552" s="80"/>
    </row>
    <row r="4553" spans="3:20" ht="22.5" customHeight="1" x14ac:dyDescent="0.25">
      <c r="C4553" s="79"/>
      <c r="D4553" s="80"/>
      <c r="E4553" s="80"/>
      <c r="F4553" s="80"/>
      <c r="G4553" s="81"/>
      <c r="H4553" s="80"/>
      <c r="I4553" s="80"/>
      <c r="J4553" s="80"/>
      <c r="K4553" s="81"/>
      <c r="L4553" s="80"/>
      <c r="M4553" s="80"/>
      <c r="N4553" s="80"/>
      <c r="O4553" s="80"/>
      <c r="P4553" s="80"/>
      <c r="Q4553" s="79"/>
      <c r="R4553" s="79"/>
      <c r="S4553" s="80"/>
      <c r="T4553" s="80"/>
    </row>
    <row r="4554" spans="3:20" ht="22.5" customHeight="1" x14ac:dyDescent="0.25">
      <c r="C4554" s="79"/>
      <c r="D4554" s="80"/>
      <c r="E4554" s="80"/>
      <c r="F4554" s="80"/>
      <c r="G4554" s="81"/>
      <c r="H4554" s="80"/>
      <c r="I4554" s="80"/>
      <c r="J4554" s="80"/>
      <c r="K4554" s="81"/>
      <c r="L4554" s="80"/>
      <c r="M4554" s="80"/>
      <c r="N4554" s="80"/>
      <c r="O4554" s="80"/>
      <c r="P4554" s="80"/>
      <c r="Q4554" s="79"/>
      <c r="R4554" s="79"/>
      <c r="S4554" s="80"/>
      <c r="T4554" s="80"/>
    </row>
    <row r="4555" spans="3:20" ht="22.5" customHeight="1" x14ac:dyDescent="0.25">
      <c r="C4555" s="79"/>
      <c r="D4555" s="80"/>
      <c r="E4555" s="80"/>
      <c r="F4555" s="80"/>
      <c r="G4555" s="81"/>
      <c r="H4555" s="80"/>
      <c r="I4555" s="80"/>
      <c r="J4555" s="80"/>
      <c r="K4555" s="81"/>
      <c r="L4555" s="80"/>
      <c r="M4555" s="80"/>
      <c r="N4555" s="80"/>
      <c r="O4555" s="80"/>
      <c r="P4555" s="80"/>
      <c r="Q4555" s="79"/>
      <c r="R4555" s="79"/>
      <c r="S4555" s="80"/>
      <c r="T4555" s="80"/>
    </row>
    <row r="4556" spans="3:20" ht="22.5" customHeight="1" x14ac:dyDescent="0.25">
      <c r="C4556" s="79"/>
      <c r="D4556" s="80"/>
      <c r="E4556" s="80"/>
      <c r="F4556" s="80"/>
      <c r="G4556" s="81"/>
      <c r="H4556" s="80"/>
      <c r="I4556" s="80"/>
      <c r="J4556" s="80"/>
      <c r="K4556" s="81"/>
      <c r="L4556" s="80"/>
      <c r="M4556" s="80"/>
      <c r="N4556" s="80"/>
      <c r="O4556" s="80"/>
      <c r="P4556" s="80"/>
      <c r="Q4556" s="79"/>
      <c r="R4556" s="79"/>
      <c r="S4556" s="80"/>
      <c r="T4556" s="80"/>
    </row>
    <row r="4557" spans="3:20" ht="22.5" customHeight="1" x14ac:dyDescent="0.25">
      <c r="C4557" s="79"/>
      <c r="D4557" s="80"/>
      <c r="E4557" s="80"/>
      <c r="F4557" s="80"/>
      <c r="G4557" s="81"/>
      <c r="H4557" s="80"/>
      <c r="I4557" s="80"/>
      <c r="J4557" s="80"/>
      <c r="K4557" s="81"/>
      <c r="L4557" s="80"/>
      <c r="M4557" s="80"/>
      <c r="N4557" s="80"/>
      <c r="O4557" s="80"/>
      <c r="P4557" s="80"/>
      <c r="Q4557" s="79"/>
      <c r="R4557" s="79"/>
      <c r="S4557" s="80"/>
      <c r="T4557" s="80"/>
    </row>
    <row r="4558" spans="3:20" ht="22.5" customHeight="1" x14ac:dyDescent="0.25">
      <c r="C4558" s="79"/>
      <c r="D4558" s="80"/>
      <c r="E4558" s="80"/>
      <c r="F4558" s="80"/>
      <c r="G4558" s="81"/>
      <c r="H4558" s="80"/>
      <c r="I4558" s="80"/>
      <c r="J4558" s="80"/>
      <c r="K4558" s="81"/>
      <c r="L4558" s="80"/>
      <c r="M4558" s="80"/>
      <c r="N4558" s="80"/>
      <c r="O4558" s="80"/>
      <c r="P4558" s="80"/>
      <c r="Q4558" s="79"/>
      <c r="R4558" s="79"/>
      <c r="S4558" s="80"/>
      <c r="T4558" s="80"/>
    </row>
    <row r="4559" spans="3:20" ht="22.5" customHeight="1" x14ac:dyDescent="0.25">
      <c r="C4559" s="79"/>
      <c r="D4559" s="80"/>
      <c r="E4559" s="80"/>
      <c r="F4559" s="80"/>
      <c r="G4559" s="81"/>
      <c r="H4559" s="80"/>
      <c r="I4559" s="80"/>
      <c r="J4559" s="80"/>
      <c r="K4559" s="81"/>
      <c r="L4559" s="80"/>
      <c r="M4559" s="80"/>
      <c r="N4559" s="80"/>
      <c r="O4559" s="80"/>
      <c r="P4559" s="80"/>
      <c r="Q4559" s="79"/>
      <c r="R4559" s="79"/>
      <c r="S4559" s="80"/>
      <c r="T4559" s="80"/>
    </row>
    <row r="4560" spans="3:20" ht="22.5" customHeight="1" x14ac:dyDescent="0.25">
      <c r="C4560" s="79"/>
      <c r="D4560" s="80"/>
      <c r="E4560" s="80"/>
      <c r="F4560" s="80"/>
      <c r="G4560" s="81"/>
      <c r="H4560" s="80"/>
      <c r="I4560" s="80"/>
      <c r="J4560" s="80"/>
      <c r="K4560" s="81"/>
      <c r="L4560" s="80"/>
      <c r="M4560" s="80"/>
      <c r="N4560" s="80"/>
      <c r="O4560" s="80"/>
      <c r="P4560" s="80"/>
      <c r="Q4560" s="79"/>
      <c r="R4560" s="79"/>
      <c r="S4560" s="80"/>
      <c r="T4560" s="80"/>
    </row>
    <row r="4561" spans="3:20" ht="22.5" customHeight="1" x14ac:dyDescent="0.25">
      <c r="C4561" s="79"/>
      <c r="D4561" s="80"/>
      <c r="E4561" s="80"/>
      <c r="F4561" s="80"/>
      <c r="G4561" s="81"/>
      <c r="H4561" s="80"/>
      <c r="I4561" s="80"/>
      <c r="J4561" s="80"/>
      <c r="K4561" s="81"/>
      <c r="L4561" s="80"/>
      <c r="M4561" s="80"/>
      <c r="N4561" s="80"/>
      <c r="O4561" s="80"/>
      <c r="P4561" s="80"/>
      <c r="Q4561" s="79"/>
      <c r="R4561" s="79"/>
      <c r="S4561" s="80"/>
      <c r="T4561" s="80"/>
    </row>
    <row r="4562" spans="3:20" ht="22.5" customHeight="1" x14ac:dyDescent="0.25">
      <c r="C4562" s="79"/>
      <c r="D4562" s="80"/>
      <c r="E4562" s="80"/>
      <c r="F4562" s="80"/>
      <c r="G4562" s="81"/>
      <c r="H4562" s="80"/>
      <c r="I4562" s="80"/>
      <c r="J4562" s="80"/>
      <c r="K4562" s="81"/>
      <c r="L4562" s="80"/>
      <c r="M4562" s="80"/>
      <c r="N4562" s="80"/>
      <c r="O4562" s="80"/>
      <c r="P4562" s="80"/>
      <c r="Q4562" s="79"/>
      <c r="R4562" s="79"/>
      <c r="S4562" s="80"/>
      <c r="T4562" s="80"/>
    </row>
    <row r="4563" spans="3:20" ht="22.5" customHeight="1" x14ac:dyDescent="0.25">
      <c r="C4563" s="79"/>
      <c r="D4563" s="80"/>
      <c r="E4563" s="80"/>
      <c r="F4563" s="80"/>
      <c r="G4563" s="81"/>
      <c r="H4563" s="80"/>
      <c r="I4563" s="80"/>
      <c r="J4563" s="80"/>
      <c r="K4563" s="81"/>
      <c r="L4563" s="80"/>
      <c r="M4563" s="80"/>
      <c r="N4563" s="80"/>
      <c r="O4563" s="80"/>
      <c r="P4563" s="80"/>
      <c r="Q4563" s="79"/>
      <c r="R4563" s="79"/>
      <c r="S4563" s="80"/>
      <c r="T4563" s="80"/>
    </row>
    <row r="4564" spans="3:20" ht="22.5" customHeight="1" x14ac:dyDescent="0.25">
      <c r="C4564" s="79"/>
      <c r="D4564" s="80"/>
      <c r="E4564" s="80"/>
      <c r="F4564" s="80"/>
      <c r="G4564" s="81"/>
      <c r="H4564" s="80"/>
      <c r="I4564" s="80"/>
      <c r="J4564" s="80"/>
      <c r="K4564" s="81"/>
      <c r="L4564" s="80"/>
      <c r="M4564" s="80"/>
      <c r="N4564" s="80"/>
      <c r="O4564" s="80"/>
      <c r="P4564" s="80"/>
      <c r="Q4564" s="79"/>
      <c r="R4564" s="79"/>
      <c r="S4564" s="80"/>
      <c r="T4564" s="80"/>
    </row>
    <row r="4565" spans="3:20" ht="22.5" customHeight="1" x14ac:dyDescent="0.25">
      <c r="C4565" s="79"/>
      <c r="D4565" s="80"/>
      <c r="E4565" s="80"/>
      <c r="F4565" s="80"/>
      <c r="G4565" s="81"/>
      <c r="H4565" s="80"/>
      <c r="I4565" s="80"/>
      <c r="J4565" s="80"/>
      <c r="K4565" s="81"/>
      <c r="L4565" s="80"/>
      <c r="M4565" s="80"/>
      <c r="N4565" s="80"/>
      <c r="O4565" s="80"/>
      <c r="P4565" s="80"/>
      <c r="Q4565" s="79"/>
      <c r="R4565" s="79"/>
      <c r="S4565" s="80"/>
      <c r="T4565" s="80"/>
    </row>
    <row r="4566" spans="3:20" ht="22.5" customHeight="1" x14ac:dyDescent="0.25">
      <c r="C4566" s="79"/>
      <c r="D4566" s="80"/>
      <c r="E4566" s="80"/>
      <c r="F4566" s="80"/>
      <c r="G4566" s="81"/>
      <c r="H4566" s="80"/>
      <c r="I4566" s="80"/>
      <c r="J4566" s="80"/>
      <c r="K4566" s="81"/>
      <c r="L4566" s="80"/>
      <c r="M4566" s="80"/>
      <c r="N4566" s="80"/>
      <c r="O4566" s="80"/>
      <c r="P4566" s="80"/>
      <c r="Q4566" s="79"/>
      <c r="R4566" s="79"/>
      <c r="S4566" s="80"/>
      <c r="T4566" s="80"/>
    </row>
    <row r="4567" spans="3:20" ht="22.5" customHeight="1" x14ac:dyDescent="0.25">
      <c r="C4567" s="79"/>
      <c r="D4567" s="80"/>
      <c r="E4567" s="80"/>
      <c r="F4567" s="80"/>
      <c r="G4567" s="81"/>
      <c r="H4567" s="80"/>
      <c r="I4567" s="80"/>
      <c r="J4567" s="80"/>
      <c r="K4567" s="81"/>
      <c r="L4567" s="80"/>
      <c r="M4567" s="80"/>
      <c r="N4567" s="80"/>
      <c r="O4567" s="80"/>
      <c r="P4567" s="80"/>
      <c r="Q4567" s="79"/>
      <c r="R4567" s="79"/>
      <c r="S4567" s="80"/>
      <c r="T4567" s="80"/>
    </row>
    <row r="4568" spans="3:20" ht="22.5" customHeight="1" x14ac:dyDescent="0.25">
      <c r="C4568" s="79"/>
      <c r="D4568" s="80"/>
      <c r="E4568" s="80"/>
      <c r="F4568" s="80"/>
      <c r="G4568" s="81"/>
      <c r="H4568" s="80"/>
      <c r="I4568" s="80"/>
      <c r="J4568" s="80"/>
      <c r="K4568" s="81"/>
      <c r="L4568" s="80"/>
      <c r="M4568" s="80"/>
      <c r="N4568" s="80"/>
      <c r="O4568" s="80"/>
      <c r="P4568" s="80"/>
      <c r="Q4568" s="79"/>
      <c r="R4568" s="79"/>
      <c r="S4568" s="80"/>
      <c r="T4568" s="80"/>
    </row>
    <row r="4569" spans="3:20" ht="22.5" customHeight="1" x14ac:dyDescent="0.25">
      <c r="C4569" s="79"/>
      <c r="D4569" s="80"/>
      <c r="E4569" s="80"/>
      <c r="F4569" s="80"/>
      <c r="G4569" s="81"/>
      <c r="H4569" s="80"/>
      <c r="I4569" s="80"/>
      <c r="J4569" s="80"/>
      <c r="K4569" s="81"/>
      <c r="L4569" s="80"/>
      <c r="M4569" s="80"/>
      <c r="N4569" s="80"/>
      <c r="O4569" s="80"/>
      <c r="P4569" s="80"/>
      <c r="Q4569" s="79"/>
      <c r="R4569" s="79"/>
      <c r="S4569" s="80"/>
      <c r="T4569" s="80"/>
    </row>
    <row r="4570" spans="3:20" ht="22.5" customHeight="1" x14ac:dyDescent="0.25">
      <c r="C4570" s="79"/>
      <c r="D4570" s="80"/>
      <c r="E4570" s="80"/>
      <c r="F4570" s="80"/>
      <c r="G4570" s="81"/>
      <c r="H4570" s="80"/>
      <c r="I4570" s="80"/>
      <c r="J4570" s="80"/>
      <c r="K4570" s="81"/>
      <c r="L4570" s="80"/>
      <c r="M4570" s="80"/>
      <c r="N4570" s="80"/>
      <c r="O4570" s="80"/>
      <c r="P4570" s="80"/>
      <c r="Q4570" s="79"/>
      <c r="R4570" s="79"/>
      <c r="S4570" s="80"/>
      <c r="T4570" s="80"/>
    </row>
    <row r="4571" spans="3:20" ht="22.5" customHeight="1" x14ac:dyDescent="0.25">
      <c r="C4571" s="79"/>
      <c r="D4571" s="80"/>
      <c r="E4571" s="80"/>
      <c r="F4571" s="80"/>
      <c r="G4571" s="81"/>
      <c r="H4571" s="80"/>
      <c r="I4571" s="80"/>
      <c r="J4571" s="80"/>
      <c r="K4571" s="81"/>
      <c r="L4571" s="80"/>
      <c r="M4571" s="80"/>
      <c r="N4571" s="80"/>
      <c r="O4571" s="80"/>
      <c r="P4571" s="80"/>
      <c r="Q4571" s="79"/>
      <c r="R4571" s="79"/>
      <c r="S4571" s="80"/>
      <c r="T4571" s="80"/>
    </row>
    <row r="4572" spans="3:20" ht="22.5" customHeight="1" x14ac:dyDescent="0.25">
      <c r="C4572" s="79"/>
      <c r="D4572" s="80"/>
      <c r="E4572" s="80"/>
      <c r="F4572" s="80"/>
      <c r="G4572" s="81"/>
      <c r="H4572" s="80"/>
      <c r="I4572" s="80"/>
      <c r="J4572" s="80"/>
      <c r="K4572" s="81"/>
      <c r="L4572" s="80"/>
      <c r="M4572" s="80"/>
      <c r="N4572" s="80"/>
      <c r="O4572" s="80"/>
      <c r="P4572" s="80"/>
      <c r="Q4572" s="79"/>
      <c r="R4572" s="79"/>
      <c r="S4572" s="80"/>
      <c r="T4572" s="80"/>
    </row>
    <row r="4573" spans="3:20" ht="22.5" customHeight="1" x14ac:dyDescent="0.25">
      <c r="C4573" s="79"/>
      <c r="D4573" s="80"/>
      <c r="E4573" s="80"/>
      <c r="F4573" s="80"/>
      <c r="G4573" s="81"/>
      <c r="H4573" s="80"/>
      <c r="I4573" s="80"/>
      <c r="J4573" s="80"/>
      <c r="K4573" s="81"/>
      <c r="L4573" s="80"/>
      <c r="M4573" s="80"/>
      <c r="N4573" s="80"/>
      <c r="O4573" s="80"/>
      <c r="P4573" s="80"/>
      <c r="Q4573" s="79"/>
      <c r="R4573" s="79"/>
      <c r="S4573" s="80"/>
      <c r="T4573" s="80"/>
    </row>
    <row r="4574" spans="3:20" ht="22.5" customHeight="1" x14ac:dyDescent="0.25">
      <c r="C4574" s="79"/>
      <c r="D4574" s="80"/>
      <c r="E4574" s="80"/>
      <c r="F4574" s="80"/>
      <c r="G4574" s="81"/>
      <c r="H4574" s="80"/>
      <c r="I4574" s="80"/>
      <c r="J4574" s="80"/>
      <c r="K4574" s="81"/>
      <c r="L4574" s="80"/>
      <c r="M4574" s="80"/>
      <c r="N4574" s="80"/>
      <c r="O4574" s="80"/>
      <c r="P4574" s="80"/>
      <c r="Q4574" s="79"/>
      <c r="R4574" s="79"/>
      <c r="S4574" s="80"/>
      <c r="T4574" s="80"/>
    </row>
    <row r="4575" spans="3:20" ht="22.5" customHeight="1" x14ac:dyDescent="0.25">
      <c r="C4575" s="79"/>
      <c r="D4575" s="80"/>
      <c r="E4575" s="80"/>
      <c r="F4575" s="80"/>
      <c r="G4575" s="81"/>
      <c r="H4575" s="80"/>
      <c r="I4575" s="80"/>
      <c r="J4575" s="80"/>
      <c r="K4575" s="81"/>
      <c r="L4575" s="80"/>
      <c r="M4575" s="80"/>
      <c r="N4575" s="80"/>
      <c r="O4575" s="80"/>
      <c r="P4575" s="80"/>
      <c r="Q4575" s="79"/>
      <c r="R4575" s="79"/>
      <c r="S4575" s="80"/>
      <c r="T4575" s="80"/>
    </row>
    <row r="4576" spans="3:20" ht="22.5" customHeight="1" x14ac:dyDescent="0.25">
      <c r="C4576" s="79"/>
      <c r="D4576" s="80"/>
      <c r="E4576" s="80"/>
      <c r="F4576" s="80"/>
      <c r="G4576" s="81"/>
      <c r="H4576" s="80"/>
      <c r="I4576" s="80"/>
      <c r="J4576" s="80"/>
      <c r="K4576" s="81"/>
      <c r="L4576" s="80"/>
      <c r="M4576" s="80"/>
      <c r="N4576" s="80"/>
      <c r="O4576" s="80"/>
      <c r="P4576" s="80"/>
      <c r="Q4576" s="79"/>
      <c r="R4576" s="79"/>
      <c r="S4576" s="80"/>
      <c r="T4576" s="80"/>
    </row>
    <row r="4577" spans="3:20" ht="22.5" customHeight="1" x14ac:dyDescent="0.25">
      <c r="C4577" s="79"/>
      <c r="D4577" s="80"/>
      <c r="E4577" s="80"/>
      <c r="F4577" s="80"/>
      <c r="G4577" s="81"/>
      <c r="H4577" s="80"/>
      <c r="I4577" s="80"/>
      <c r="J4577" s="80"/>
      <c r="K4577" s="81"/>
      <c r="L4577" s="80"/>
      <c r="M4577" s="80"/>
      <c r="N4577" s="80"/>
      <c r="O4577" s="80"/>
      <c r="P4577" s="80"/>
      <c r="Q4577" s="79"/>
      <c r="R4577" s="79"/>
      <c r="S4577" s="80"/>
      <c r="T4577" s="80"/>
    </row>
    <row r="4578" spans="3:20" ht="22.5" customHeight="1" x14ac:dyDescent="0.25">
      <c r="C4578" s="79"/>
      <c r="D4578" s="80"/>
      <c r="E4578" s="80"/>
      <c r="F4578" s="80"/>
      <c r="G4578" s="81"/>
      <c r="H4578" s="80"/>
      <c r="I4578" s="80"/>
      <c r="J4578" s="80"/>
      <c r="K4578" s="81"/>
      <c r="L4578" s="80"/>
      <c r="M4578" s="80"/>
      <c r="N4578" s="80"/>
      <c r="O4578" s="80"/>
      <c r="P4578" s="80"/>
      <c r="Q4578" s="79"/>
      <c r="R4578" s="79"/>
      <c r="S4578" s="80"/>
      <c r="T4578" s="80"/>
    </row>
    <row r="4579" spans="3:20" ht="22.5" customHeight="1" x14ac:dyDescent="0.25">
      <c r="C4579" s="79"/>
      <c r="D4579" s="80"/>
      <c r="E4579" s="80"/>
      <c r="F4579" s="80"/>
      <c r="G4579" s="81"/>
      <c r="H4579" s="80"/>
      <c r="I4579" s="80"/>
      <c r="J4579" s="80"/>
      <c r="K4579" s="81"/>
      <c r="L4579" s="80"/>
      <c r="M4579" s="80"/>
      <c r="N4579" s="80"/>
      <c r="O4579" s="80"/>
      <c r="P4579" s="80"/>
      <c r="Q4579" s="79"/>
      <c r="R4579" s="79"/>
      <c r="S4579" s="80"/>
      <c r="T4579" s="80"/>
    </row>
    <row r="4580" spans="3:20" ht="22.5" customHeight="1" x14ac:dyDescent="0.25">
      <c r="C4580" s="79"/>
      <c r="D4580" s="80"/>
      <c r="E4580" s="80"/>
      <c r="F4580" s="80"/>
      <c r="G4580" s="81"/>
      <c r="H4580" s="80"/>
      <c r="I4580" s="80"/>
      <c r="J4580" s="80"/>
      <c r="K4580" s="81"/>
      <c r="L4580" s="80"/>
      <c r="M4580" s="80"/>
      <c r="N4580" s="80"/>
      <c r="O4580" s="80"/>
      <c r="P4580" s="80"/>
      <c r="Q4580" s="79"/>
      <c r="R4580" s="79"/>
      <c r="S4580" s="80"/>
      <c r="T4580" s="80"/>
    </row>
    <row r="4581" spans="3:20" ht="22.5" customHeight="1" x14ac:dyDescent="0.25">
      <c r="C4581" s="79"/>
      <c r="D4581" s="80"/>
      <c r="E4581" s="80"/>
      <c r="F4581" s="80"/>
      <c r="G4581" s="81"/>
      <c r="H4581" s="80"/>
      <c r="I4581" s="80"/>
      <c r="J4581" s="80"/>
      <c r="K4581" s="81"/>
      <c r="L4581" s="80"/>
      <c r="M4581" s="80"/>
      <c r="N4581" s="80"/>
      <c r="O4581" s="80"/>
      <c r="P4581" s="80"/>
      <c r="Q4581" s="79"/>
      <c r="R4581" s="79"/>
      <c r="S4581" s="80"/>
      <c r="T4581" s="80"/>
    </row>
    <row r="4582" spans="3:20" ht="22.5" customHeight="1" x14ac:dyDescent="0.25">
      <c r="C4582" s="79"/>
      <c r="D4582" s="80"/>
      <c r="E4582" s="80"/>
      <c r="F4582" s="80"/>
      <c r="G4582" s="81"/>
      <c r="H4582" s="80"/>
      <c r="I4582" s="80"/>
      <c r="J4582" s="80"/>
      <c r="K4582" s="81"/>
      <c r="L4582" s="80"/>
      <c r="M4582" s="80"/>
      <c r="N4582" s="80"/>
      <c r="O4582" s="80"/>
      <c r="P4582" s="80"/>
      <c r="Q4582" s="79"/>
      <c r="R4582" s="79"/>
      <c r="S4582" s="80"/>
      <c r="T4582" s="80"/>
    </row>
    <row r="4583" spans="3:20" ht="22.5" customHeight="1" x14ac:dyDescent="0.25">
      <c r="C4583" s="79"/>
      <c r="D4583" s="80"/>
      <c r="E4583" s="80"/>
      <c r="F4583" s="80"/>
      <c r="G4583" s="81"/>
      <c r="H4583" s="80"/>
      <c r="I4583" s="80"/>
      <c r="J4583" s="80"/>
      <c r="K4583" s="81"/>
      <c r="L4583" s="80"/>
      <c r="M4583" s="80"/>
      <c r="N4583" s="80"/>
      <c r="O4583" s="80"/>
      <c r="P4583" s="80"/>
      <c r="Q4583" s="79"/>
      <c r="R4583" s="79"/>
      <c r="S4583" s="80"/>
      <c r="T4583" s="80"/>
    </row>
    <row r="4584" spans="3:20" ht="22.5" customHeight="1" x14ac:dyDescent="0.25">
      <c r="C4584" s="79"/>
      <c r="D4584" s="80"/>
      <c r="E4584" s="80"/>
      <c r="F4584" s="80"/>
      <c r="G4584" s="81"/>
      <c r="H4584" s="80"/>
      <c r="I4584" s="80"/>
      <c r="J4584" s="80"/>
      <c r="K4584" s="81"/>
      <c r="L4584" s="80"/>
      <c r="M4584" s="80"/>
      <c r="N4584" s="80"/>
      <c r="O4584" s="80"/>
      <c r="P4584" s="80"/>
      <c r="Q4584" s="79"/>
      <c r="R4584" s="79"/>
      <c r="S4584" s="80"/>
      <c r="T4584" s="80"/>
    </row>
    <row r="4585" spans="3:20" ht="22.5" customHeight="1" x14ac:dyDescent="0.25">
      <c r="C4585" s="79"/>
      <c r="D4585" s="80"/>
      <c r="E4585" s="80"/>
      <c r="F4585" s="80"/>
      <c r="G4585" s="81"/>
      <c r="H4585" s="80"/>
      <c r="I4585" s="80"/>
      <c r="J4585" s="80"/>
      <c r="K4585" s="81"/>
      <c r="L4585" s="80"/>
      <c r="M4585" s="80"/>
      <c r="N4585" s="80"/>
      <c r="O4585" s="80"/>
      <c r="P4585" s="80"/>
      <c r="Q4585" s="79"/>
      <c r="R4585" s="79"/>
      <c r="S4585" s="80"/>
      <c r="T4585" s="80"/>
    </row>
    <row r="4586" spans="3:20" ht="22.5" customHeight="1" x14ac:dyDescent="0.25">
      <c r="C4586" s="79"/>
      <c r="D4586" s="80"/>
      <c r="E4586" s="80"/>
      <c r="F4586" s="80"/>
      <c r="G4586" s="81"/>
      <c r="H4586" s="80"/>
      <c r="I4586" s="80"/>
      <c r="J4586" s="80"/>
      <c r="K4586" s="81"/>
      <c r="L4586" s="80"/>
      <c r="M4586" s="80"/>
      <c r="N4586" s="80"/>
      <c r="O4586" s="80"/>
      <c r="P4586" s="80"/>
      <c r="Q4586" s="79"/>
      <c r="R4586" s="79"/>
      <c r="S4586" s="80"/>
      <c r="T4586" s="80"/>
    </row>
    <row r="4587" spans="3:20" ht="22.5" customHeight="1" x14ac:dyDescent="0.25">
      <c r="C4587" s="79"/>
      <c r="D4587" s="80"/>
      <c r="E4587" s="80"/>
      <c r="F4587" s="80"/>
      <c r="G4587" s="81"/>
      <c r="H4587" s="80"/>
      <c r="I4587" s="80"/>
      <c r="J4587" s="80"/>
      <c r="K4587" s="81"/>
      <c r="L4587" s="80"/>
      <c r="M4587" s="80"/>
      <c r="N4587" s="80"/>
      <c r="O4587" s="80"/>
      <c r="P4587" s="80"/>
      <c r="Q4587" s="79"/>
      <c r="R4587" s="79"/>
      <c r="S4587" s="80"/>
      <c r="T4587" s="80"/>
    </row>
    <row r="4588" spans="3:20" ht="22.5" customHeight="1" x14ac:dyDescent="0.25">
      <c r="C4588" s="79"/>
      <c r="D4588" s="80"/>
      <c r="E4588" s="80"/>
      <c r="F4588" s="80"/>
      <c r="G4588" s="81"/>
      <c r="H4588" s="80"/>
      <c r="I4588" s="80"/>
      <c r="J4588" s="80"/>
      <c r="K4588" s="81"/>
      <c r="L4588" s="80"/>
      <c r="M4588" s="80"/>
      <c r="N4588" s="80"/>
      <c r="O4588" s="80"/>
      <c r="P4588" s="80"/>
      <c r="Q4588" s="79"/>
      <c r="R4588" s="79"/>
      <c r="S4588" s="80"/>
      <c r="T4588" s="80"/>
    </row>
    <row r="4589" spans="3:20" ht="22.5" customHeight="1" x14ac:dyDescent="0.25">
      <c r="C4589" s="79"/>
      <c r="D4589" s="80"/>
      <c r="E4589" s="80"/>
      <c r="F4589" s="80"/>
      <c r="G4589" s="81"/>
      <c r="H4589" s="80"/>
      <c r="I4589" s="80"/>
      <c r="J4589" s="80"/>
      <c r="K4589" s="81"/>
      <c r="L4589" s="80"/>
      <c r="M4589" s="80"/>
      <c r="N4589" s="80"/>
      <c r="O4589" s="80"/>
      <c r="P4589" s="80"/>
      <c r="Q4589" s="79"/>
      <c r="R4589" s="79"/>
      <c r="S4589" s="80"/>
      <c r="T4589" s="80"/>
    </row>
    <row r="4590" spans="3:20" ht="22.5" customHeight="1" x14ac:dyDescent="0.25">
      <c r="C4590" s="79"/>
      <c r="D4590" s="80"/>
      <c r="E4590" s="80"/>
      <c r="F4590" s="80"/>
      <c r="G4590" s="81"/>
      <c r="H4590" s="80"/>
      <c r="I4590" s="80"/>
      <c r="J4590" s="80"/>
      <c r="K4590" s="81"/>
      <c r="L4590" s="80"/>
      <c r="M4590" s="80"/>
      <c r="N4590" s="80"/>
      <c r="O4590" s="80"/>
      <c r="P4590" s="80"/>
      <c r="Q4590" s="79"/>
      <c r="R4590" s="79"/>
      <c r="S4590" s="80"/>
      <c r="T4590" s="80"/>
    </row>
    <row r="4591" spans="3:20" ht="22.5" customHeight="1" x14ac:dyDescent="0.25">
      <c r="C4591" s="79"/>
      <c r="D4591" s="80"/>
      <c r="E4591" s="80"/>
      <c r="F4591" s="80"/>
      <c r="G4591" s="81"/>
      <c r="H4591" s="80"/>
      <c r="I4591" s="80"/>
      <c r="J4591" s="80"/>
      <c r="K4591" s="81"/>
      <c r="L4591" s="80"/>
      <c r="M4591" s="80"/>
      <c r="N4591" s="80"/>
      <c r="O4591" s="80"/>
      <c r="P4591" s="80"/>
      <c r="Q4591" s="79"/>
      <c r="R4591" s="79"/>
      <c r="S4591" s="80"/>
      <c r="T4591" s="80"/>
    </row>
    <row r="4592" spans="3:20" ht="22.5" customHeight="1" x14ac:dyDescent="0.25">
      <c r="C4592" s="79"/>
      <c r="D4592" s="80"/>
      <c r="E4592" s="80"/>
      <c r="F4592" s="80"/>
      <c r="G4592" s="81"/>
      <c r="H4592" s="80"/>
      <c r="I4592" s="80"/>
      <c r="J4592" s="80"/>
      <c r="K4592" s="81"/>
      <c r="L4592" s="80"/>
      <c r="M4592" s="80"/>
      <c r="N4592" s="80"/>
      <c r="O4592" s="80"/>
      <c r="P4592" s="80"/>
      <c r="Q4592" s="79"/>
      <c r="R4592" s="79"/>
      <c r="S4592" s="80"/>
      <c r="T4592" s="80"/>
    </row>
    <row r="4593" spans="3:20" ht="22.5" customHeight="1" x14ac:dyDescent="0.25">
      <c r="C4593" s="79"/>
      <c r="D4593" s="80"/>
      <c r="E4593" s="80"/>
      <c r="F4593" s="80"/>
      <c r="G4593" s="81"/>
      <c r="H4593" s="80"/>
      <c r="I4593" s="80"/>
      <c r="J4593" s="80"/>
      <c r="K4593" s="81"/>
      <c r="L4593" s="80"/>
      <c r="M4593" s="80"/>
      <c r="N4593" s="80"/>
      <c r="O4593" s="80"/>
      <c r="P4593" s="80"/>
      <c r="Q4593" s="79"/>
      <c r="R4593" s="79"/>
      <c r="S4593" s="80"/>
      <c r="T4593" s="80"/>
    </row>
    <row r="4594" spans="3:20" ht="22.5" customHeight="1" x14ac:dyDescent="0.25">
      <c r="C4594" s="79"/>
      <c r="D4594" s="80"/>
      <c r="E4594" s="80"/>
      <c r="F4594" s="80"/>
      <c r="G4594" s="81"/>
      <c r="H4594" s="80"/>
      <c r="I4594" s="80"/>
      <c r="J4594" s="80"/>
      <c r="K4594" s="81"/>
      <c r="L4594" s="80"/>
      <c r="M4594" s="80"/>
      <c r="N4594" s="80"/>
      <c r="O4594" s="80"/>
      <c r="P4594" s="80"/>
      <c r="Q4594" s="79"/>
      <c r="R4594" s="79"/>
      <c r="S4594" s="80"/>
      <c r="T4594" s="80"/>
    </row>
    <row r="4595" spans="3:20" ht="22.5" customHeight="1" x14ac:dyDescent="0.25">
      <c r="C4595" s="79"/>
      <c r="D4595" s="80"/>
      <c r="E4595" s="80"/>
      <c r="F4595" s="80"/>
      <c r="G4595" s="81"/>
      <c r="H4595" s="80"/>
      <c r="I4595" s="80"/>
      <c r="J4595" s="80"/>
      <c r="K4595" s="81"/>
      <c r="L4595" s="80"/>
      <c r="M4595" s="80"/>
      <c r="N4595" s="80"/>
      <c r="O4595" s="80"/>
      <c r="P4595" s="80"/>
      <c r="Q4595" s="79"/>
      <c r="R4595" s="79"/>
      <c r="S4595" s="80"/>
      <c r="T4595" s="80"/>
    </row>
    <row r="4596" spans="3:20" ht="22.5" customHeight="1" x14ac:dyDescent="0.25">
      <c r="C4596" s="79"/>
      <c r="D4596" s="80"/>
      <c r="E4596" s="80"/>
      <c r="F4596" s="80"/>
      <c r="G4596" s="81"/>
      <c r="H4596" s="80"/>
      <c r="I4596" s="80"/>
      <c r="J4596" s="80"/>
      <c r="K4596" s="81"/>
      <c r="L4596" s="80"/>
      <c r="M4596" s="80"/>
      <c r="N4596" s="80"/>
      <c r="O4596" s="80"/>
      <c r="P4596" s="80"/>
      <c r="Q4596" s="79"/>
      <c r="R4596" s="79"/>
      <c r="S4596" s="80"/>
      <c r="T4596" s="80"/>
    </row>
    <row r="4597" spans="3:20" ht="22.5" customHeight="1" x14ac:dyDescent="0.25">
      <c r="C4597" s="79"/>
      <c r="D4597" s="80"/>
      <c r="E4597" s="80"/>
      <c r="F4597" s="80"/>
      <c r="G4597" s="81"/>
      <c r="H4597" s="80"/>
      <c r="I4597" s="80"/>
      <c r="J4597" s="80"/>
      <c r="K4597" s="81"/>
      <c r="L4597" s="80"/>
      <c r="M4597" s="80"/>
      <c r="N4597" s="80"/>
      <c r="O4597" s="80"/>
      <c r="P4597" s="80"/>
      <c r="Q4597" s="79"/>
      <c r="R4597" s="79"/>
      <c r="S4597" s="80"/>
      <c r="T4597" s="80"/>
    </row>
    <row r="4598" spans="3:20" ht="22.5" customHeight="1" x14ac:dyDescent="0.25">
      <c r="C4598" s="79"/>
      <c r="D4598" s="80"/>
      <c r="E4598" s="80"/>
      <c r="F4598" s="80"/>
      <c r="G4598" s="81"/>
      <c r="H4598" s="80"/>
      <c r="I4598" s="80"/>
      <c r="J4598" s="80"/>
      <c r="K4598" s="81"/>
      <c r="L4598" s="80"/>
      <c r="M4598" s="80"/>
      <c r="N4598" s="80"/>
      <c r="O4598" s="80"/>
      <c r="P4598" s="80"/>
      <c r="Q4598" s="79"/>
      <c r="R4598" s="79"/>
      <c r="S4598" s="80"/>
      <c r="T4598" s="80"/>
    </row>
    <row r="4599" spans="3:20" ht="22.5" customHeight="1" x14ac:dyDescent="0.25">
      <c r="C4599" s="79"/>
      <c r="D4599" s="80"/>
      <c r="E4599" s="80"/>
      <c r="F4599" s="80"/>
      <c r="G4599" s="81"/>
      <c r="H4599" s="80"/>
      <c r="I4599" s="80"/>
      <c r="J4599" s="80"/>
      <c r="K4599" s="81"/>
      <c r="L4599" s="80"/>
      <c r="M4599" s="80"/>
      <c r="N4599" s="80"/>
      <c r="O4599" s="80"/>
      <c r="P4599" s="80"/>
      <c r="Q4599" s="79"/>
      <c r="R4599" s="79"/>
      <c r="S4599" s="80"/>
      <c r="T4599" s="80"/>
    </row>
    <row r="4600" spans="3:20" ht="22.5" customHeight="1" x14ac:dyDescent="0.25">
      <c r="C4600" s="79"/>
      <c r="D4600" s="80"/>
      <c r="E4600" s="80"/>
      <c r="F4600" s="80"/>
      <c r="G4600" s="81"/>
      <c r="H4600" s="80"/>
      <c r="I4600" s="80"/>
      <c r="J4600" s="80"/>
      <c r="K4600" s="81"/>
      <c r="L4600" s="80"/>
      <c r="M4600" s="80"/>
      <c r="N4600" s="80"/>
      <c r="O4600" s="80"/>
      <c r="P4600" s="80"/>
      <c r="Q4600" s="79"/>
      <c r="R4600" s="79"/>
      <c r="S4600" s="80"/>
      <c r="T4600" s="80"/>
    </row>
    <row r="4601" spans="3:20" ht="22.5" customHeight="1" x14ac:dyDescent="0.25">
      <c r="C4601" s="79"/>
      <c r="D4601" s="80"/>
      <c r="E4601" s="80"/>
      <c r="F4601" s="80"/>
      <c r="G4601" s="81"/>
      <c r="H4601" s="80"/>
      <c r="I4601" s="80"/>
      <c r="J4601" s="80"/>
      <c r="K4601" s="81"/>
      <c r="L4601" s="80"/>
      <c r="M4601" s="80"/>
      <c r="N4601" s="80"/>
      <c r="O4601" s="80"/>
      <c r="P4601" s="80"/>
      <c r="Q4601" s="79"/>
      <c r="R4601" s="79"/>
      <c r="S4601" s="80"/>
      <c r="T4601" s="80"/>
    </row>
    <row r="4602" spans="3:20" ht="22.5" customHeight="1" x14ac:dyDescent="0.25">
      <c r="C4602" s="79"/>
      <c r="D4602" s="80"/>
      <c r="E4602" s="80"/>
      <c r="F4602" s="80"/>
      <c r="G4602" s="81"/>
      <c r="H4602" s="80"/>
      <c r="I4602" s="80"/>
      <c r="J4602" s="80"/>
      <c r="K4602" s="81"/>
      <c r="L4602" s="80"/>
      <c r="M4602" s="80"/>
      <c r="N4602" s="80"/>
      <c r="O4602" s="80"/>
      <c r="P4602" s="80"/>
      <c r="Q4602" s="79"/>
      <c r="R4602" s="79"/>
      <c r="S4602" s="80"/>
      <c r="T4602" s="80"/>
    </row>
    <row r="4603" spans="3:20" ht="22.5" customHeight="1" x14ac:dyDescent="0.25">
      <c r="C4603" s="79"/>
      <c r="D4603" s="80"/>
      <c r="E4603" s="80"/>
      <c r="F4603" s="80"/>
      <c r="G4603" s="81"/>
      <c r="H4603" s="80"/>
      <c r="I4603" s="80"/>
      <c r="J4603" s="80"/>
      <c r="K4603" s="81"/>
      <c r="L4603" s="80"/>
      <c r="M4603" s="80"/>
      <c r="N4603" s="80"/>
      <c r="O4603" s="80"/>
      <c r="P4603" s="80"/>
      <c r="Q4603" s="79"/>
      <c r="R4603" s="79"/>
      <c r="S4603" s="80"/>
      <c r="T4603" s="80"/>
    </row>
    <row r="4604" spans="3:20" ht="22.5" customHeight="1" x14ac:dyDescent="0.25">
      <c r="C4604" s="79"/>
      <c r="D4604" s="80"/>
      <c r="E4604" s="80"/>
      <c r="F4604" s="80"/>
      <c r="G4604" s="81"/>
      <c r="H4604" s="80"/>
      <c r="I4604" s="80"/>
      <c r="J4604" s="80"/>
      <c r="K4604" s="81"/>
      <c r="L4604" s="80"/>
      <c r="M4604" s="80"/>
      <c r="N4604" s="80"/>
      <c r="O4604" s="80"/>
      <c r="P4604" s="80"/>
      <c r="Q4604" s="79"/>
      <c r="R4604" s="79"/>
      <c r="S4604" s="80"/>
      <c r="T4604" s="80"/>
    </row>
    <row r="4605" spans="3:20" ht="22.5" customHeight="1" x14ac:dyDescent="0.25">
      <c r="C4605" s="79"/>
      <c r="D4605" s="80"/>
      <c r="E4605" s="80"/>
      <c r="F4605" s="80"/>
      <c r="G4605" s="81"/>
      <c r="H4605" s="80"/>
      <c r="I4605" s="80"/>
      <c r="J4605" s="80"/>
      <c r="K4605" s="81"/>
      <c r="L4605" s="80"/>
      <c r="M4605" s="80"/>
      <c r="N4605" s="80"/>
      <c r="O4605" s="80"/>
      <c r="P4605" s="80"/>
      <c r="Q4605" s="79"/>
      <c r="R4605" s="79"/>
      <c r="S4605" s="80"/>
      <c r="T4605" s="80"/>
    </row>
    <row r="4606" spans="3:20" ht="22.5" customHeight="1" x14ac:dyDescent="0.25">
      <c r="C4606" s="79"/>
      <c r="D4606" s="80"/>
      <c r="E4606" s="80"/>
      <c r="F4606" s="80"/>
      <c r="G4606" s="81"/>
      <c r="H4606" s="80"/>
      <c r="I4606" s="80"/>
      <c r="J4606" s="80"/>
      <c r="K4606" s="81"/>
      <c r="L4606" s="80"/>
      <c r="M4606" s="80"/>
      <c r="N4606" s="80"/>
      <c r="O4606" s="80"/>
      <c r="P4606" s="80"/>
      <c r="Q4606" s="79"/>
      <c r="R4606" s="79"/>
      <c r="S4606" s="80"/>
      <c r="T4606" s="80"/>
    </row>
    <row r="4607" spans="3:20" ht="22.5" customHeight="1" x14ac:dyDescent="0.25">
      <c r="C4607" s="79"/>
      <c r="D4607" s="80"/>
      <c r="E4607" s="80"/>
      <c r="F4607" s="80"/>
      <c r="G4607" s="81"/>
      <c r="H4607" s="80"/>
      <c r="I4607" s="80"/>
      <c r="J4607" s="80"/>
      <c r="K4607" s="81"/>
      <c r="L4607" s="80"/>
      <c r="M4607" s="80"/>
      <c r="N4607" s="80"/>
      <c r="O4607" s="80"/>
      <c r="P4607" s="80"/>
      <c r="Q4607" s="79"/>
      <c r="R4607" s="79"/>
      <c r="S4607" s="80"/>
      <c r="T4607" s="80"/>
    </row>
    <row r="4608" spans="3:20" ht="22.5" customHeight="1" x14ac:dyDescent="0.25">
      <c r="C4608" s="79"/>
      <c r="D4608" s="80"/>
      <c r="E4608" s="80"/>
      <c r="F4608" s="80"/>
      <c r="G4608" s="81"/>
      <c r="H4608" s="80"/>
      <c r="I4608" s="80"/>
      <c r="J4608" s="80"/>
      <c r="K4608" s="81"/>
      <c r="L4608" s="80"/>
      <c r="M4608" s="80"/>
      <c r="N4608" s="80"/>
      <c r="O4608" s="80"/>
      <c r="P4608" s="80"/>
      <c r="Q4608" s="79"/>
      <c r="R4608" s="79"/>
      <c r="S4608" s="80"/>
      <c r="T4608" s="80"/>
    </row>
    <row r="4609" spans="3:20" ht="22.5" customHeight="1" x14ac:dyDescent="0.25">
      <c r="C4609" s="79"/>
      <c r="D4609" s="80"/>
      <c r="E4609" s="80"/>
      <c r="F4609" s="80"/>
      <c r="G4609" s="81"/>
      <c r="H4609" s="80"/>
      <c r="I4609" s="80"/>
      <c r="J4609" s="80"/>
      <c r="K4609" s="81"/>
      <c r="L4609" s="80"/>
      <c r="M4609" s="80"/>
      <c r="N4609" s="80"/>
      <c r="O4609" s="80"/>
      <c r="P4609" s="80"/>
      <c r="Q4609" s="79"/>
      <c r="R4609" s="79"/>
      <c r="S4609" s="80"/>
      <c r="T4609" s="80"/>
    </row>
    <row r="4610" spans="3:20" ht="22.5" customHeight="1" x14ac:dyDescent="0.25">
      <c r="C4610" s="79"/>
      <c r="D4610" s="80"/>
      <c r="E4610" s="80"/>
      <c r="F4610" s="80"/>
      <c r="G4610" s="81"/>
      <c r="H4610" s="80"/>
      <c r="I4610" s="80"/>
      <c r="J4610" s="80"/>
      <c r="K4610" s="81"/>
      <c r="L4610" s="80"/>
      <c r="M4610" s="80"/>
      <c r="N4610" s="80"/>
      <c r="O4610" s="80"/>
      <c r="P4610" s="80"/>
      <c r="Q4610" s="79"/>
      <c r="R4610" s="79"/>
      <c r="S4610" s="80"/>
      <c r="T4610" s="80"/>
    </row>
    <row r="4611" spans="3:20" ht="22.5" customHeight="1" x14ac:dyDescent="0.25">
      <c r="C4611" s="79"/>
      <c r="D4611" s="80"/>
      <c r="E4611" s="80"/>
      <c r="F4611" s="80"/>
      <c r="G4611" s="81"/>
      <c r="H4611" s="80"/>
      <c r="I4611" s="80"/>
      <c r="J4611" s="80"/>
      <c r="K4611" s="81"/>
      <c r="L4611" s="80"/>
      <c r="M4611" s="80"/>
      <c r="N4611" s="80"/>
      <c r="O4611" s="80"/>
      <c r="P4611" s="80"/>
      <c r="Q4611" s="79"/>
      <c r="R4611" s="79"/>
      <c r="S4611" s="80"/>
      <c r="T4611" s="80"/>
    </row>
    <row r="4612" spans="3:20" ht="22.5" customHeight="1" x14ac:dyDescent="0.25">
      <c r="C4612" s="79"/>
      <c r="D4612" s="80"/>
      <c r="E4612" s="80"/>
      <c r="F4612" s="80"/>
      <c r="G4612" s="81"/>
      <c r="H4612" s="80"/>
      <c r="I4612" s="80"/>
      <c r="J4612" s="80"/>
      <c r="K4612" s="81"/>
      <c r="L4612" s="80"/>
      <c r="M4612" s="80"/>
      <c r="N4612" s="80"/>
      <c r="O4612" s="80"/>
      <c r="P4612" s="80"/>
      <c r="Q4612" s="79"/>
      <c r="R4612" s="79"/>
      <c r="S4612" s="80"/>
      <c r="T4612" s="80"/>
    </row>
    <row r="4613" spans="3:20" ht="22.5" customHeight="1" x14ac:dyDescent="0.25">
      <c r="C4613" s="79"/>
      <c r="D4613" s="80"/>
      <c r="E4613" s="80"/>
      <c r="F4613" s="80"/>
      <c r="G4613" s="81"/>
      <c r="H4613" s="80"/>
      <c r="I4613" s="80"/>
      <c r="J4613" s="80"/>
      <c r="K4613" s="81"/>
      <c r="L4613" s="80"/>
      <c r="M4613" s="80"/>
      <c r="N4613" s="80"/>
      <c r="O4613" s="80"/>
      <c r="P4613" s="80"/>
      <c r="Q4613" s="79"/>
      <c r="R4613" s="79"/>
      <c r="S4613" s="80"/>
      <c r="T4613" s="80"/>
    </row>
    <row r="4614" spans="3:20" ht="22.5" customHeight="1" x14ac:dyDescent="0.25">
      <c r="C4614" s="79"/>
      <c r="D4614" s="80"/>
      <c r="E4614" s="80"/>
      <c r="F4614" s="80"/>
      <c r="G4614" s="81"/>
      <c r="H4614" s="80"/>
      <c r="I4614" s="80"/>
      <c r="J4614" s="80"/>
      <c r="K4614" s="81"/>
      <c r="L4614" s="80"/>
      <c r="M4614" s="80"/>
      <c r="N4614" s="80"/>
      <c r="O4614" s="80"/>
      <c r="P4614" s="80"/>
      <c r="Q4614" s="79"/>
      <c r="R4614" s="79"/>
      <c r="S4614" s="80"/>
      <c r="T4614" s="80"/>
    </row>
    <row r="4615" spans="3:20" ht="22.5" customHeight="1" x14ac:dyDescent="0.25">
      <c r="C4615" s="79"/>
      <c r="D4615" s="80"/>
      <c r="E4615" s="80"/>
      <c r="F4615" s="80"/>
      <c r="G4615" s="81"/>
      <c r="H4615" s="80"/>
      <c r="I4615" s="80"/>
      <c r="J4615" s="80"/>
      <c r="K4615" s="81"/>
      <c r="L4615" s="80"/>
      <c r="M4615" s="80"/>
      <c r="N4615" s="80"/>
      <c r="O4615" s="80"/>
      <c r="P4615" s="80"/>
      <c r="Q4615" s="79"/>
      <c r="R4615" s="79"/>
      <c r="S4615" s="80"/>
      <c r="T4615" s="80"/>
    </row>
    <row r="4616" spans="3:20" ht="22.5" customHeight="1" x14ac:dyDescent="0.25">
      <c r="C4616" s="79"/>
      <c r="D4616" s="80"/>
      <c r="E4616" s="80"/>
      <c r="F4616" s="80"/>
      <c r="G4616" s="81"/>
      <c r="H4616" s="80"/>
      <c r="I4616" s="80"/>
      <c r="J4616" s="80"/>
      <c r="K4616" s="81"/>
      <c r="L4616" s="80"/>
      <c r="M4616" s="80"/>
      <c r="N4616" s="80"/>
      <c r="O4616" s="80"/>
      <c r="P4616" s="80"/>
      <c r="Q4616" s="79"/>
      <c r="R4616" s="79"/>
      <c r="S4616" s="80"/>
      <c r="T4616" s="80"/>
    </row>
    <row r="4617" spans="3:20" ht="22.5" customHeight="1" x14ac:dyDescent="0.25">
      <c r="C4617" s="79"/>
      <c r="D4617" s="80"/>
      <c r="E4617" s="80"/>
      <c r="F4617" s="80"/>
      <c r="G4617" s="81"/>
      <c r="H4617" s="80"/>
      <c r="I4617" s="80"/>
      <c r="J4617" s="80"/>
      <c r="K4617" s="81"/>
      <c r="L4617" s="80"/>
      <c r="M4617" s="80"/>
      <c r="N4617" s="80"/>
      <c r="O4617" s="80"/>
      <c r="P4617" s="80"/>
      <c r="Q4617" s="79"/>
      <c r="R4617" s="79"/>
      <c r="S4617" s="80"/>
      <c r="T4617" s="80"/>
    </row>
    <row r="4618" spans="3:20" ht="22.5" customHeight="1" x14ac:dyDescent="0.25">
      <c r="C4618" s="79"/>
      <c r="D4618" s="80"/>
      <c r="E4618" s="80"/>
      <c r="F4618" s="80"/>
      <c r="G4618" s="81"/>
      <c r="H4618" s="80"/>
      <c r="I4618" s="80"/>
      <c r="J4618" s="80"/>
      <c r="K4618" s="81"/>
      <c r="L4618" s="80"/>
      <c r="M4618" s="80"/>
      <c r="N4618" s="80"/>
      <c r="O4618" s="80"/>
      <c r="P4618" s="80"/>
      <c r="Q4618" s="79"/>
      <c r="R4618" s="79"/>
      <c r="S4618" s="80"/>
      <c r="T4618" s="80"/>
    </row>
    <row r="4619" spans="3:20" ht="22.5" customHeight="1" x14ac:dyDescent="0.25">
      <c r="C4619" s="79"/>
      <c r="D4619" s="80"/>
      <c r="E4619" s="80"/>
      <c r="F4619" s="80"/>
      <c r="G4619" s="81"/>
      <c r="H4619" s="80"/>
      <c r="I4619" s="80"/>
      <c r="J4619" s="80"/>
      <c r="K4619" s="81"/>
      <c r="L4619" s="80"/>
      <c r="M4619" s="80"/>
      <c r="N4619" s="80"/>
      <c r="O4619" s="80"/>
      <c r="P4619" s="80"/>
      <c r="Q4619" s="79"/>
      <c r="R4619" s="79"/>
      <c r="S4619" s="80"/>
      <c r="T4619" s="80"/>
    </row>
    <row r="4620" spans="3:20" ht="22.5" customHeight="1" x14ac:dyDescent="0.25">
      <c r="C4620" s="79"/>
      <c r="D4620" s="80"/>
      <c r="E4620" s="80"/>
      <c r="F4620" s="80"/>
      <c r="G4620" s="81"/>
      <c r="H4620" s="80"/>
      <c r="I4620" s="80"/>
      <c r="J4620" s="80"/>
      <c r="K4620" s="81"/>
      <c r="L4620" s="80"/>
      <c r="M4620" s="80"/>
      <c r="N4620" s="80"/>
      <c r="O4620" s="80"/>
      <c r="P4620" s="80"/>
      <c r="Q4620" s="79"/>
      <c r="R4620" s="79"/>
      <c r="S4620" s="80"/>
      <c r="T4620" s="80"/>
    </row>
    <row r="4621" spans="3:20" ht="22.5" customHeight="1" x14ac:dyDescent="0.25">
      <c r="C4621" s="79"/>
      <c r="D4621" s="80"/>
      <c r="E4621" s="80"/>
      <c r="F4621" s="80"/>
      <c r="G4621" s="81"/>
      <c r="H4621" s="80"/>
      <c r="I4621" s="80"/>
      <c r="J4621" s="80"/>
      <c r="K4621" s="81"/>
      <c r="L4621" s="80"/>
      <c r="M4621" s="80"/>
      <c r="N4621" s="80"/>
      <c r="O4621" s="80"/>
      <c r="P4621" s="80"/>
      <c r="Q4621" s="79"/>
      <c r="R4621" s="79"/>
      <c r="S4621" s="80"/>
      <c r="T4621" s="80"/>
    </row>
    <row r="4622" spans="3:20" ht="22.5" customHeight="1" x14ac:dyDescent="0.25">
      <c r="C4622" s="79"/>
      <c r="D4622" s="80"/>
      <c r="E4622" s="80"/>
      <c r="F4622" s="80"/>
      <c r="G4622" s="81"/>
      <c r="H4622" s="80"/>
      <c r="I4622" s="80"/>
      <c r="J4622" s="80"/>
      <c r="K4622" s="81"/>
      <c r="L4622" s="80"/>
      <c r="M4622" s="80"/>
      <c r="N4622" s="80"/>
      <c r="O4622" s="80"/>
      <c r="P4622" s="80"/>
      <c r="Q4622" s="79"/>
      <c r="R4622" s="79"/>
      <c r="S4622" s="80"/>
      <c r="T4622" s="80"/>
    </row>
    <row r="4623" spans="3:20" ht="22.5" customHeight="1" x14ac:dyDescent="0.25">
      <c r="C4623" s="79"/>
      <c r="D4623" s="80"/>
      <c r="E4623" s="80"/>
      <c r="F4623" s="80"/>
      <c r="G4623" s="81"/>
      <c r="H4623" s="80"/>
      <c r="I4623" s="80"/>
      <c r="J4623" s="80"/>
      <c r="K4623" s="81"/>
      <c r="L4623" s="80"/>
      <c r="M4623" s="80"/>
      <c r="N4623" s="80"/>
      <c r="O4623" s="80"/>
      <c r="P4623" s="80"/>
      <c r="Q4623" s="79"/>
      <c r="R4623" s="79"/>
      <c r="S4623" s="80"/>
      <c r="T4623" s="80"/>
    </row>
    <row r="4624" spans="3:20" ht="22.5" customHeight="1" x14ac:dyDescent="0.25">
      <c r="C4624" s="79"/>
      <c r="D4624" s="80"/>
      <c r="E4624" s="80"/>
      <c r="F4624" s="80"/>
      <c r="G4624" s="81"/>
      <c r="H4624" s="80"/>
      <c r="I4624" s="80"/>
      <c r="J4624" s="80"/>
      <c r="K4624" s="81"/>
      <c r="L4624" s="80"/>
      <c r="M4624" s="80"/>
      <c r="N4624" s="80"/>
      <c r="O4624" s="80"/>
      <c r="P4624" s="80"/>
      <c r="Q4624" s="79"/>
      <c r="R4624" s="79"/>
      <c r="S4624" s="80"/>
      <c r="T4624" s="80"/>
    </row>
    <row r="4625" spans="3:20" ht="22.5" customHeight="1" x14ac:dyDescent="0.25">
      <c r="C4625" s="79"/>
      <c r="D4625" s="80"/>
      <c r="E4625" s="80"/>
      <c r="F4625" s="80"/>
      <c r="G4625" s="81"/>
      <c r="H4625" s="80"/>
      <c r="I4625" s="80"/>
      <c r="J4625" s="80"/>
      <c r="K4625" s="81"/>
      <c r="L4625" s="80"/>
      <c r="M4625" s="80"/>
      <c r="N4625" s="80"/>
      <c r="O4625" s="80"/>
      <c r="P4625" s="80"/>
      <c r="Q4625" s="79"/>
      <c r="R4625" s="79"/>
      <c r="S4625" s="80"/>
      <c r="T4625" s="80"/>
    </row>
    <row r="4626" spans="3:20" ht="22.5" customHeight="1" x14ac:dyDescent="0.25">
      <c r="C4626" s="79"/>
      <c r="D4626" s="80"/>
      <c r="E4626" s="80"/>
      <c r="F4626" s="80"/>
      <c r="G4626" s="81"/>
      <c r="H4626" s="80"/>
      <c r="I4626" s="80"/>
      <c r="J4626" s="80"/>
      <c r="K4626" s="81"/>
      <c r="L4626" s="80"/>
      <c r="M4626" s="80"/>
      <c r="N4626" s="80"/>
      <c r="O4626" s="80"/>
      <c r="P4626" s="80"/>
      <c r="Q4626" s="79"/>
      <c r="R4626" s="79"/>
      <c r="S4626" s="80"/>
      <c r="T4626" s="80"/>
    </row>
    <row r="4627" spans="3:20" ht="22.5" customHeight="1" x14ac:dyDescent="0.25">
      <c r="C4627" s="79"/>
      <c r="D4627" s="80"/>
      <c r="E4627" s="80"/>
      <c r="F4627" s="80"/>
      <c r="G4627" s="81"/>
      <c r="H4627" s="80"/>
      <c r="I4627" s="80"/>
      <c r="J4627" s="80"/>
      <c r="K4627" s="81"/>
      <c r="L4627" s="80"/>
      <c r="M4627" s="80"/>
      <c r="N4627" s="80"/>
      <c r="O4627" s="80"/>
      <c r="P4627" s="80"/>
      <c r="Q4627" s="79"/>
      <c r="R4627" s="79"/>
      <c r="S4627" s="80"/>
      <c r="T4627" s="80"/>
    </row>
    <row r="4628" spans="3:20" ht="22.5" customHeight="1" x14ac:dyDescent="0.25">
      <c r="C4628" s="79"/>
      <c r="D4628" s="80"/>
      <c r="E4628" s="80"/>
      <c r="F4628" s="80"/>
      <c r="G4628" s="81"/>
      <c r="H4628" s="80"/>
      <c r="I4628" s="80"/>
      <c r="J4628" s="80"/>
      <c r="K4628" s="81"/>
      <c r="L4628" s="80"/>
      <c r="M4628" s="80"/>
      <c r="N4628" s="80"/>
      <c r="O4628" s="80"/>
      <c r="P4628" s="80"/>
      <c r="Q4628" s="79"/>
      <c r="R4628" s="79"/>
      <c r="S4628" s="80"/>
      <c r="T4628" s="80"/>
    </row>
    <row r="4629" spans="3:20" ht="22.5" customHeight="1" x14ac:dyDescent="0.25">
      <c r="C4629" s="79"/>
      <c r="D4629" s="80"/>
      <c r="E4629" s="80"/>
      <c r="F4629" s="80"/>
      <c r="G4629" s="81"/>
      <c r="H4629" s="80"/>
      <c r="I4629" s="80"/>
      <c r="J4629" s="80"/>
      <c r="K4629" s="81"/>
      <c r="L4629" s="80"/>
      <c r="M4629" s="80"/>
      <c r="N4629" s="80"/>
      <c r="O4629" s="80"/>
      <c r="P4629" s="80"/>
      <c r="Q4629" s="79"/>
      <c r="R4629" s="79"/>
      <c r="S4629" s="80"/>
      <c r="T4629" s="80"/>
    </row>
    <row r="4630" spans="3:20" ht="22.5" customHeight="1" x14ac:dyDescent="0.25">
      <c r="C4630" s="79"/>
      <c r="D4630" s="80"/>
      <c r="E4630" s="80"/>
      <c r="F4630" s="80"/>
      <c r="G4630" s="81"/>
      <c r="H4630" s="80"/>
      <c r="I4630" s="80"/>
      <c r="J4630" s="80"/>
      <c r="K4630" s="81"/>
      <c r="L4630" s="80"/>
      <c r="M4630" s="80"/>
      <c r="N4630" s="80"/>
      <c r="O4630" s="80"/>
      <c r="P4630" s="80"/>
      <c r="Q4630" s="79"/>
      <c r="R4630" s="79"/>
      <c r="S4630" s="80"/>
      <c r="T4630" s="80"/>
    </row>
    <row r="4631" spans="3:20" ht="22.5" customHeight="1" x14ac:dyDescent="0.25">
      <c r="C4631" s="79"/>
      <c r="D4631" s="80"/>
      <c r="E4631" s="80"/>
      <c r="F4631" s="80"/>
      <c r="G4631" s="81"/>
      <c r="H4631" s="80"/>
      <c r="I4631" s="80"/>
      <c r="J4631" s="80"/>
      <c r="K4631" s="81"/>
      <c r="L4631" s="80"/>
      <c r="M4631" s="80"/>
      <c r="N4631" s="80"/>
      <c r="O4631" s="80"/>
      <c r="P4631" s="80"/>
      <c r="Q4631" s="79"/>
      <c r="R4631" s="79"/>
      <c r="S4631" s="80"/>
      <c r="T4631" s="80"/>
    </row>
    <row r="4632" spans="3:20" ht="22.5" customHeight="1" x14ac:dyDescent="0.25">
      <c r="C4632" s="79"/>
      <c r="D4632" s="80"/>
      <c r="E4632" s="80"/>
      <c r="F4632" s="80"/>
      <c r="G4632" s="81"/>
      <c r="H4632" s="80"/>
      <c r="I4632" s="80"/>
      <c r="J4632" s="80"/>
      <c r="K4632" s="81"/>
      <c r="L4632" s="80"/>
      <c r="M4632" s="80"/>
      <c r="N4632" s="80"/>
      <c r="O4632" s="80"/>
      <c r="P4632" s="80"/>
      <c r="Q4632" s="79"/>
      <c r="R4632" s="79"/>
      <c r="S4632" s="80"/>
      <c r="T4632" s="80"/>
    </row>
    <row r="4633" spans="3:20" ht="22.5" customHeight="1" x14ac:dyDescent="0.25">
      <c r="C4633" s="79"/>
      <c r="D4633" s="80"/>
      <c r="E4633" s="80"/>
      <c r="F4633" s="80"/>
      <c r="G4633" s="81"/>
      <c r="H4633" s="80"/>
      <c r="I4633" s="80"/>
      <c r="J4633" s="80"/>
      <c r="K4633" s="81"/>
      <c r="L4633" s="80"/>
      <c r="M4633" s="80"/>
      <c r="N4633" s="80"/>
      <c r="O4633" s="80"/>
      <c r="P4633" s="80"/>
      <c r="Q4633" s="79"/>
      <c r="R4633" s="79"/>
      <c r="S4633" s="80"/>
      <c r="T4633" s="80"/>
    </row>
    <row r="4634" spans="3:20" ht="22.5" customHeight="1" x14ac:dyDescent="0.25">
      <c r="C4634" s="79"/>
      <c r="D4634" s="80"/>
      <c r="E4634" s="80"/>
      <c r="F4634" s="80"/>
      <c r="G4634" s="81"/>
      <c r="H4634" s="80"/>
      <c r="I4634" s="80"/>
      <c r="J4634" s="80"/>
      <c r="K4634" s="81"/>
      <c r="L4634" s="80"/>
      <c r="M4634" s="80"/>
      <c r="N4634" s="80"/>
      <c r="O4634" s="80"/>
      <c r="P4634" s="80"/>
      <c r="Q4634" s="79"/>
      <c r="R4634" s="79"/>
      <c r="S4634" s="80"/>
      <c r="T4634" s="80"/>
    </row>
    <row r="4635" spans="3:20" ht="22.5" customHeight="1" x14ac:dyDescent="0.25">
      <c r="C4635" s="79"/>
      <c r="D4635" s="80"/>
      <c r="E4635" s="80"/>
      <c r="F4635" s="80"/>
      <c r="G4635" s="81"/>
      <c r="H4635" s="80"/>
      <c r="I4635" s="80"/>
      <c r="J4635" s="80"/>
      <c r="K4635" s="81"/>
      <c r="L4635" s="80"/>
      <c r="M4635" s="80"/>
      <c r="N4635" s="80"/>
      <c r="O4635" s="80"/>
      <c r="P4635" s="80"/>
      <c r="Q4635" s="79"/>
      <c r="R4635" s="79"/>
      <c r="S4635" s="80"/>
      <c r="T4635" s="80"/>
    </row>
    <row r="4636" spans="3:20" ht="22.5" customHeight="1" x14ac:dyDescent="0.25">
      <c r="C4636" s="79"/>
      <c r="D4636" s="80"/>
      <c r="E4636" s="80"/>
      <c r="F4636" s="80"/>
      <c r="G4636" s="81"/>
      <c r="H4636" s="80"/>
      <c r="I4636" s="80"/>
      <c r="J4636" s="80"/>
      <c r="K4636" s="81"/>
      <c r="L4636" s="80"/>
      <c r="M4636" s="80"/>
      <c r="N4636" s="80"/>
      <c r="O4636" s="80"/>
      <c r="P4636" s="80"/>
      <c r="Q4636" s="79"/>
      <c r="R4636" s="79"/>
      <c r="S4636" s="80"/>
      <c r="T4636" s="80"/>
    </row>
    <row r="4637" spans="3:20" ht="22.5" customHeight="1" x14ac:dyDescent="0.25">
      <c r="C4637" s="79"/>
      <c r="D4637" s="80"/>
      <c r="E4637" s="80"/>
      <c r="F4637" s="80"/>
      <c r="G4637" s="81"/>
      <c r="H4637" s="80"/>
      <c r="I4637" s="80"/>
      <c r="J4637" s="80"/>
      <c r="K4637" s="81"/>
      <c r="L4637" s="80"/>
      <c r="M4637" s="80"/>
      <c r="N4637" s="80"/>
      <c r="O4637" s="80"/>
      <c r="P4637" s="80"/>
      <c r="Q4637" s="79"/>
      <c r="R4637" s="79"/>
      <c r="S4637" s="80"/>
      <c r="T4637" s="80"/>
    </row>
    <row r="4638" spans="3:20" ht="22.5" customHeight="1" x14ac:dyDescent="0.25">
      <c r="C4638" s="79"/>
      <c r="D4638" s="80"/>
      <c r="E4638" s="80"/>
      <c r="F4638" s="80"/>
      <c r="G4638" s="81"/>
      <c r="H4638" s="80"/>
      <c r="I4638" s="80"/>
      <c r="J4638" s="80"/>
      <c r="K4638" s="81"/>
      <c r="L4638" s="80"/>
      <c r="M4638" s="80"/>
      <c r="N4638" s="80"/>
      <c r="O4638" s="80"/>
      <c r="P4638" s="80"/>
      <c r="Q4638" s="79"/>
      <c r="R4638" s="79"/>
      <c r="S4638" s="80"/>
      <c r="T4638" s="80"/>
    </row>
    <row r="4639" spans="3:20" ht="22.5" customHeight="1" x14ac:dyDescent="0.25">
      <c r="C4639" s="79"/>
      <c r="D4639" s="80"/>
      <c r="E4639" s="80"/>
      <c r="F4639" s="80"/>
      <c r="G4639" s="81"/>
      <c r="H4639" s="80"/>
      <c r="I4639" s="80"/>
      <c r="J4639" s="80"/>
      <c r="K4639" s="81"/>
      <c r="L4639" s="80"/>
      <c r="M4639" s="80"/>
      <c r="N4639" s="80"/>
      <c r="O4639" s="80"/>
      <c r="P4639" s="80"/>
      <c r="Q4639" s="79"/>
      <c r="R4639" s="79"/>
      <c r="S4639" s="80"/>
      <c r="T4639" s="80"/>
    </row>
    <row r="4640" spans="3:20" ht="22.5" customHeight="1" x14ac:dyDescent="0.25">
      <c r="C4640" s="79"/>
      <c r="D4640" s="80"/>
      <c r="E4640" s="80"/>
      <c r="F4640" s="80"/>
      <c r="G4640" s="81"/>
      <c r="H4640" s="80"/>
      <c r="I4640" s="80"/>
      <c r="J4640" s="80"/>
      <c r="K4640" s="81"/>
      <c r="L4640" s="80"/>
      <c r="M4640" s="80"/>
      <c r="N4640" s="80"/>
      <c r="O4640" s="80"/>
      <c r="P4640" s="80"/>
      <c r="Q4640" s="79"/>
      <c r="R4640" s="79"/>
      <c r="S4640" s="80"/>
      <c r="T4640" s="80"/>
    </row>
    <row r="4641" spans="3:20" ht="22.5" customHeight="1" x14ac:dyDescent="0.25">
      <c r="C4641" s="79"/>
      <c r="D4641" s="80"/>
      <c r="E4641" s="80"/>
      <c r="F4641" s="80"/>
      <c r="G4641" s="81"/>
      <c r="H4641" s="80"/>
      <c r="I4641" s="80"/>
      <c r="J4641" s="80"/>
      <c r="K4641" s="81"/>
      <c r="L4641" s="80"/>
      <c r="M4641" s="80"/>
      <c r="N4641" s="80"/>
      <c r="O4641" s="80"/>
      <c r="P4641" s="80"/>
      <c r="Q4641" s="79"/>
      <c r="R4641" s="79"/>
      <c r="S4641" s="80"/>
      <c r="T4641" s="80"/>
    </row>
    <row r="4642" spans="3:20" ht="22.5" customHeight="1" x14ac:dyDescent="0.25">
      <c r="C4642" s="79"/>
      <c r="D4642" s="80"/>
      <c r="E4642" s="80"/>
      <c r="F4642" s="80"/>
      <c r="G4642" s="81"/>
      <c r="H4642" s="80"/>
      <c r="I4642" s="80"/>
      <c r="J4642" s="80"/>
      <c r="K4642" s="81"/>
      <c r="L4642" s="80"/>
      <c r="M4642" s="80"/>
      <c r="N4642" s="80"/>
      <c r="O4642" s="80"/>
      <c r="P4642" s="80"/>
      <c r="Q4642" s="79"/>
      <c r="R4642" s="79"/>
      <c r="S4642" s="80"/>
      <c r="T4642" s="80"/>
    </row>
    <row r="4643" spans="3:20" ht="22.5" customHeight="1" x14ac:dyDescent="0.25">
      <c r="C4643" s="79"/>
      <c r="D4643" s="80"/>
      <c r="E4643" s="80"/>
      <c r="F4643" s="80"/>
      <c r="G4643" s="81"/>
      <c r="H4643" s="80"/>
      <c r="I4643" s="80"/>
      <c r="J4643" s="80"/>
      <c r="K4643" s="81"/>
      <c r="L4643" s="80"/>
      <c r="M4643" s="80"/>
      <c r="N4643" s="80"/>
      <c r="O4643" s="80"/>
      <c r="P4643" s="80"/>
      <c r="Q4643" s="79"/>
      <c r="R4643" s="79"/>
      <c r="S4643" s="80"/>
      <c r="T4643" s="80"/>
    </row>
    <row r="4644" spans="3:20" ht="22.5" customHeight="1" x14ac:dyDescent="0.25">
      <c r="C4644" s="79"/>
      <c r="D4644" s="80"/>
      <c r="E4644" s="80"/>
      <c r="F4644" s="80"/>
      <c r="G4644" s="81"/>
      <c r="H4644" s="80"/>
      <c r="I4644" s="80"/>
      <c r="J4644" s="80"/>
      <c r="K4644" s="81"/>
      <c r="L4644" s="80"/>
      <c r="M4644" s="80"/>
      <c r="N4644" s="80"/>
      <c r="O4644" s="80"/>
      <c r="P4644" s="80"/>
      <c r="Q4644" s="79"/>
      <c r="R4644" s="79"/>
      <c r="S4644" s="80"/>
      <c r="T4644" s="80"/>
    </row>
    <row r="4645" spans="3:20" ht="22.5" customHeight="1" x14ac:dyDescent="0.25">
      <c r="C4645" s="79"/>
      <c r="D4645" s="80"/>
      <c r="E4645" s="80"/>
      <c r="F4645" s="80"/>
      <c r="G4645" s="81"/>
      <c r="H4645" s="80"/>
      <c r="I4645" s="80"/>
      <c r="J4645" s="80"/>
      <c r="K4645" s="81"/>
      <c r="L4645" s="80"/>
      <c r="M4645" s="80"/>
      <c r="N4645" s="80"/>
      <c r="O4645" s="80"/>
      <c r="P4645" s="80"/>
      <c r="Q4645" s="79"/>
      <c r="R4645" s="79"/>
      <c r="S4645" s="80"/>
      <c r="T4645" s="80"/>
    </row>
    <row r="4646" spans="3:20" ht="22.5" customHeight="1" x14ac:dyDescent="0.25">
      <c r="C4646" s="79"/>
      <c r="D4646" s="80"/>
      <c r="E4646" s="80"/>
      <c r="F4646" s="80"/>
      <c r="G4646" s="81"/>
      <c r="H4646" s="80"/>
      <c r="I4646" s="80"/>
      <c r="J4646" s="80"/>
      <c r="K4646" s="81"/>
      <c r="L4646" s="80"/>
      <c r="M4646" s="80"/>
      <c r="N4646" s="80"/>
      <c r="O4646" s="80"/>
      <c r="P4646" s="80"/>
      <c r="Q4646" s="79"/>
      <c r="R4646" s="79"/>
      <c r="S4646" s="80"/>
      <c r="T4646" s="80"/>
    </row>
    <row r="4647" spans="3:20" ht="22.5" customHeight="1" x14ac:dyDescent="0.25">
      <c r="C4647" s="79"/>
      <c r="D4647" s="80"/>
      <c r="E4647" s="80"/>
      <c r="F4647" s="80"/>
      <c r="G4647" s="81"/>
      <c r="H4647" s="80"/>
      <c r="I4647" s="80"/>
      <c r="J4647" s="80"/>
      <c r="K4647" s="81"/>
      <c r="L4647" s="80"/>
      <c r="M4647" s="80"/>
      <c r="N4647" s="80"/>
      <c r="O4647" s="80"/>
      <c r="P4647" s="80"/>
      <c r="Q4647" s="79"/>
      <c r="R4647" s="79"/>
      <c r="S4647" s="80"/>
      <c r="T4647" s="80"/>
    </row>
    <row r="4648" spans="3:20" ht="22.5" customHeight="1" x14ac:dyDescent="0.25">
      <c r="C4648" s="79"/>
      <c r="D4648" s="80"/>
      <c r="E4648" s="80"/>
      <c r="F4648" s="80"/>
      <c r="G4648" s="81"/>
      <c r="H4648" s="80"/>
      <c r="I4648" s="80"/>
      <c r="J4648" s="80"/>
      <c r="K4648" s="81"/>
      <c r="L4648" s="80"/>
      <c r="M4648" s="80"/>
      <c r="N4648" s="80"/>
      <c r="O4648" s="80"/>
      <c r="P4648" s="80"/>
      <c r="Q4648" s="79"/>
      <c r="R4648" s="79"/>
      <c r="S4648" s="80"/>
      <c r="T4648" s="80"/>
    </row>
    <row r="4649" spans="3:20" ht="22.5" customHeight="1" x14ac:dyDescent="0.25">
      <c r="C4649" s="79"/>
      <c r="D4649" s="80"/>
      <c r="E4649" s="80"/>
      <c r="F4649" s="80"/>
      <c r="G4649" s="81"/>
      <c r="H4649" s="80"/>
      <c r="I4649" s="80"/>
      <c r="J4649" s="80"/>
      <c r="K4649" s="81"/>
      <c r="L4649" s="80"/>
      <c r="M4649" s="80"/>
      <c r="N4649" s="80"/>
      <c r="O4649" s="80"/>
      <c r="P4649" s="80"/>
      <c r="Q4649" s="79"/>
      <c r="R4649" s="79"/>
      <c r="S4649" s="80"/>
      <c r="T4649" s="80"/>
    </row>
    <row r="4650" spans="3:20" ht="22.5" customHeight="1" x14ac:dyDescent="0.25">
      <c r="C4650" s="79"/>
      <c r="D4650" s="80"/>
      <c r="E4650" s="80"/>
      <c r="F4650" s="80"/>
      <c r="G4650" s="81"/>
      <c r="H4650" s="80"/>
      <c r="I4650" s="80"/>
      <c r="J4650" s="80"/>
      <c r="K4650" s="81"/>
      <c r="L4650" s="80"/>
      <c r="M4650" s="80"/>
      <c r="N4650" s="80"/>
      <c r="O4650" s="80"/>
      <c r="P4650" s="80"/>
      <c r="Q4650" s="79"/>
      <c r="R4650" s="79"/>
      <c r="S4650" s="80"/>
      <c r="T4650" s="80"/>
    </row>
    <row r="4651" spans="3:20" ht="22.5" customHeight="1" x14ac:dyDescent="0.25">
      <c r="C4651" s="79"/>
      <c r="D4651" s="80"/>
      <c r="E4651" s="80"/>
      <c r="F4651" s="80"/>
      <c r="G4651" s="81"/>
      <c r="H4651" s="80"/>
      <c r="I4651" s="80"/>
      <c r="J4651" s="80"/>
      <c r="K4651" s="81"/>
      <c r="L4651" s="80"/>
      <c r="M4651" s="80"/>
      <c r="N4651" s="80"/>
      <c r="O4651" s="80"/>
      <c r="P4651" s="80"/>
      <c r="Q4651" s="79"/>
      <c r="R4651" s="79"/>
      <c r="S4651" s="80"/>
      <c r="T4651" s="80"/>
    </row>
    <row r="4652" spans="3:20" ht="22.5" customHeight="1" x14ac:dyDescent="0.25">
      <c r="C4652" s="79"/>
      <c r="D4652" s="80"/>
      <c r="E4652" s="80"/>
      <c r="F4652" s="80"/>
      <c r="G4652" s="81"/>
      <c r="H4652" s="80"/>
      <c r="I4652" s="80"/>
      <c r="J4652" s="80"/>
      <c r="K4652" s="81"/>
      <c r="L4652" s="80"/>
      <c r="M4652" s="80"/>
      <c r="N4652" s="80"/>
      <c r="O4652" s="80"/>
      <c r="P4652" s="80"/>
      <c r="Q4652" s="79"/>
      <c r="R4652" s="79"/>
      <c r="S4652" s="80"/>
      <c r="T4652" s="80"/>
    </row>
    <row r="4653" spans="3:20" ht="22.5" customHeight="1" x14ac:dyDescent="0.25">
      <c r="C4653" s="79"/>
      <c r="D4653" s="80"/>
      <c r="E4653" s="80"/>
      <c r="F4653" s="80"/>
      <c r="G4653" s="81"/>
      <c r="H4653" s="80"/>
      <c r="I4653" s="80"/>
      <c r="J4653" s="80"/>
      <c r="K4653" s="81"/>
      <c r="L4653" s="80"/>
      <c r="M4653" s="80"/>
      <c r="N4653" s="80"/>
      <c r="O4653" s="80"/>
      <c r="P4653" s="80"/>
      <c r="Q4653" s="79"/>
      <c r="R4653" s="79"/>
      <c r="S4653" s="80"/>
      <c r="T4653" s="80"/>
    </row>
    <row r="4654" spans="3:20" ht="22.5" customHeight="1" x14ac:dyDescent="0.25">
      <c r="C4654" s="79"/>
      <c r="D4654" s="80"/>
      <c r="E4654" s="80"/>
      <c r="F4654" s="80"/>
      <c r="G4654" s="81"/>
      <c r="H4654" s="80"/>
      <c r="I4654" s="80"/>
      <c r="J4654" s="80"/>
      <c r="K4654" s="81"/>
      <c r="L4654" s="80"/>
      <c r="M4654" s="80"/>
      <c r="N4654" s="80"/>
      <c r="O4654" s="80"/>
      <c r="P4654" s="80"/>
      <c r="Q4654" s="79"/>
      <c r="R4654" s="79"/>
      <c r="S4654" s="80"/>
      <c r="T4654" s="80"/>
    </row>
    <row r="4655" spans="3:20" ht="22.5" customHeight="1" x14ac:dyDescent="0.25">
      <c r="C4655" s="79"/>
      <c r="D4655" s="80"/>
      <c r="E4655" s="80"/>
      <c r="F4655" s="80"/>
      <c r="G4655" s="81"/>
      <c r="H4655" s="80"/>
      <c r="I4655" s="80"/>
      <c r="J4655" s="80"/>
      <c r="K4655" s="81"/>
      <c r="L4655" s="80"/>
      <c r="M4655" s="80"/>
      <c r="N4655" s="80"/>
      <c r="O4655" s="80"/>
      <c r="P4655" s="80"/>
      <c r="Q4655" s="79"/>
      <c r="R4655" s="79"/>
      <c r="S4655" s="80"/>
      <c r="T4655" s="80"/>
    </row>
    <row r="4656" spans="3:20" ht="22.5" customHeight="1" x14ac:dyDescent="0.25">
      <c r="C4656" s="79"/>
      <c r="D4656" s="80"/>
      <c r="E4656" s="80"/>
      <c r="F4656" s="80"/>
      <c r="G4656" s="81"/>
      <c r="H4656" s="80"/>
      <c r="I4656" s="80"/>
      <c r="J4656" s="80"/>
      <c r="K4656" s="81"/>
      <c r="L4656" s="80"/>
      <c r="M4656" s="80"/>
      <c r="N4656" s="80"/>
      <c r="O4656" s="80"/>
      <c r="P4656" s="80"/>
      <c r="Q4656" s="79"/>
      <c r="R4656" s="79"/>
      <c r="S4656" s="80"/>
      <c r="T4656" s="80"/>
    </row>
    <row r="4657" spans="3:20" ht="22.5" customHeight="1" x14ac:dyDescent="0.25">
      <c r="C4657" s="79"/>
      <c r="D4657" s="80"/>
      <c r="E4657" s="80"/>
      <c r="F4657" s="80"/>
      <c r="G4657" s="81"/>
      <c r="H4657" s="80"/>
      <c r="I4657" s="80"/>
      <c r="J4657" s="80"/>
      <c r="K4657" s="81"/>
      <c r="L4657" s="80"/>
      <c r="M4657" s="80"/>
      <c r="N4657" s="80"/>
      <c r="O4657" s="80"/>
      <c r="P4657" s="80"/>
      <c r="Q4657" s="79"/>
      <c r="R4657" s="79"/>
      <c r="S4657" s="80"/>
      <c r="T4657" s="80"/>
    </row>
    <row r="4658" spans="3:20" ht="22.5" customHeight="1" x14ac:dyDescent="0.25">
      <c r="C4658" s="79"/>
      <c r="D4658" s="80"/>
      <c r="E4658" s="80"/>
      <c r="F4658" s="80"/>
      <c r="G4658" s="81"/>
      <c r="H4658" s="80"/>
      <c r="I4658" s="80"/>
      <c r="J4658" s="80"/>
      <c r="K4658" s="81"/>
      <c r="L4658" s="80"/>
      <c r="M4658" s="80"/>
      <c r="N4658" s="80"/>
      <c r="O4658" s="80"/>
      <c r="P4658" s="80"/>
      <c r="Q4658" s="79"/>
      <c r="R4658" s="79"/>
      <c r="S4658" s="80"/>
      <c r="T4658" s="80"/>
    </row>
    <row r="4659" spans="3:20" ht="22.5" customHeight="1" x14ac:dyDescent="0.25">
      <c r="C4659" s="79"/>
      <c r="D4659" s="80"/>
      <c r="E4659" s="80"/>
      <c r="F4659" s="80"/>
      <c r="G4659" s="81"/>
      <c r="H4659" s="80"/>
      <c r="I4659" s="80"/>
      <c r="J4659" s="80"/>
      <c r="K4659" s="81"/>
      <c r="L4659" s="80"/>
      <c r="M4659" s="80"/>
      <c r="N4659" s="80"/>
      <c r="O4659" s="80"/>
      <c r="P4659" s="80"/>
      <c r="Q4659" s="79"/>
      <c r="R4659" s="79"/>
      <c r="S4659" s="80"/>
      <c r="T4659" s="80"/>
    </row>
    <row r="4660" spans="3:20" ht="22.5" customHeight="1" x14ac:dyDescent="0.25">
      <c r="C4660" s="79"/>
      <c r="D4660" s="80"/>
      <c r="E4660" s="80"/>
      <c r="F4660" s="80"/>
      <c r="G4660" s="81"/>
      <c r="H4660" s="80"/>
      <c r="I4660" s="80"/>
      <c r="J4660" s="80"/>
      <c r="K4660" s="81"/>
      <c r="L4660" s="80"/>
      <c r="M4660" s="80"/>
      <c r="N4660" s="80"/>
      <c r="O4660" s="80"/>
      <c r="P4660" s="80"/>
      <c r="Q4660" s="79"/>
      <c r="R4660" s="79"/>
      <c r="S4660" s="80"/>
      <c r="T4660" s="80"/>
    </row>
    <row r="4661" spans="3:20" ht="22.5" customHeight="1" x14ac:dyDescent="0.25">
      <c r="C4661" s="79"/>
      <c r="D4661" s="80"/>
      <c r="E4661" s="80"/>
      <c r="F4661" s="80"/>
      <c r="G4661" s="81"/>
      <c r="H4661" s="80"/>
      <c r="I4661" s="80"/>
      <c r="J4661" s="80"/>
      <c r="K4661" s="81"/>
      <c r="L4661" s="80"/>
      <c r="M4661" s="80"/>
      <c r="N4661" s="80"/>
      <c r="O4661" s="80"/>
      <c r="P4661" s="80"/>
      <c r="Q4661" s="79"/>
      <c r="R4661" s="79"/>
      <c r="S4661" s="80"/>
      <c r="T4661" s="80"/>
    </row>
    <row r="4662" spans="3:20" ht="22.5" customHeight="1" x14ac:dyDescent="0.25">
      <c r="C4662" s="79"/>
      <c r="D4662" s="80"/>
      <c r="E4662" s="80"/>
      <c r="F4662" s="80"/>
      <c r="G4662" s="81"/>
      <c r="H4662" s="80"/>
      <c r="I4662" s="80"/>
      <c r="J4662" s="80"/>
      <c r="K4662" s="81"/>
      <c r="L4662" s="80"/>
      <c r="M4662" s="80"/>
      <c r="N4662" s="80"/>
      <c r="O4662" s="80"/>
      <c r="P4662" s="80"/>
      <c r="Q4662" s="79"/>
      <c r="R4662" s="79"/>
      <c r="S4662" s="80"/>
      <c r="T4662" s="80"/>
    </row>
    <row r="4663" spans="3:20" ht="22.5" customHeight="1" x14ac:dyDescent="0.25">
      <c r="C4663" s="79"/>
      <c r="D4663" s="80"/>
      <c r="E4663" s="80"/>
      <c r="F4663" s="80"/>
      <c r="G4663" s="81"/>
      <c r="H4663" s="80"/>
      <c r="I4663" s="80"/>
      <c r="J4663" s="80"/>
      <c r="K4663" s="81"/>
      <c r="L4663" s="80"/>
      <c r="M4663" s="80"/>
      <c r="N4663" s="80"/>
      <c r="O4663" s="80"/>
      <c r="P4663" s="80"/>
      <c r="Q4663" s="79"/>
      <c r="R4663" s="79"/>
      <c r="S4663" s="80"/>
      <c r="T4663" s="80"/>
    </row>
    <row r="4664" spans="3:20" ht="22.5" customHeight="1" x14ac:dyDescent="0.25">
      <c r="C4664" s="79"/>
      <c r="D4664" s="80"/>
      <c r="E4664" s="80"/>
      <c r="F4664" s="80"/>
      <c r="G4664" s="81"/>
      <c r="H4664" s="80"/>
      <c r="I4664" s="80"/>
      <c r="J4664" s="80"/>
      <c r="K4664" s="81"/>
      <c r="L4664" s="80"/>
      <c r="M4664" s="80"/>
      <c r="N4664" s="80"/>
      <c r="O4664" s="80"/>
      <c r="P4664" s="80"/>
      <c r="Q4664" s="79"/>
      <c r="R4664" s="79"/>
      <c r="S4664" s="80"/>
      <c r="T4664" s="80"/>
    </row>
    <row r="4665" spans="3:20" ht="22.5" customHeight="1" x14ac:dyDescent="0.25">
      <c r="C4665" s="79"/>
      <c r="D4665" s="80"/>
      <c r="E4665" s="80"/>
      <c r="F4665" s="80"/>
      <c r="G4665" s="81"/>
      <c r="H4665" s="80"/>
      <c r="I4665" s="80"/>
      <c r="J4665" s="80"/>
      <c r="K4665" s="81"/>
      <c r="L4665" s="80"/>
      <c r="M4665" s="80"/>
      <c r="N4665" s="80"/>
      <c r="O4665" s="80"/>
      <c r="P4665" s="80"/>
      <c r="Q4665" s="79"/>
      <c r="R4665" s="79"/>
      <c r="S4665" s="80"/>
      <c r="T4665" s="80"/>
    </row>
    <row r="4666" spans="3:20" ht="22.5" customHeight="1" x14ac:dyDescent="0.25">
      <c r="C4666" s="79"/>
      <c r="D4666" s="80"/>
      <c r="E4666" s="80"/>
      <c r="F4666" s="80"/>
      <c r="G4666" s="81"/>
      <c r="H4666" s="80"/>
      <c r="I4666" s="80"/>
      <c r="J4666" s="80"/>
      <c r="K4666" s="81"/>
      <c r="L4666" s="80"/>
      <c r="M4666" s="80"/>
      <c r="N4666" s="80"/>
      <c r="O4666" s="80"/>
      <c r="P4666" s="80"/>
      <c r="Q4666" s="79"/>
      <c r="R4666" s="79"/>
      <c r="S4666" s="80"/>
      <c r="T4666" s="80"/>
    </row>
    <row r="4667" spans="3:20" ht="22.5" customHeight="1" x14ac:dyDescent="0.25">
      <c r="C4667" s="79"/>
      <c r="D4667" s="80"/>
      <c r="E4667" s="80"/>
      <c r="F4667" s="80"/>
      <c r="G4667" s="81"/>
      <c r="H4667" s="80"/>
      <c r="I4667" s="80"/>
      <c r="J4667" s="80"/>
      <c r="K4667" s="81"/>
      <c r="L4667" s="80"/>
      <c r="M4667" s="80"/>
      <c r="N4667" s="80"/>
      <c r="O4667" s="80"/>
      <c r="P4667" s="80"/>
      <c r="Q4667" s="79"/>
      <c r="R4667" s="79"/>
      <c r="S4667" s="80"/>
      <c r="T4667" s="80"/>
    </row>
    <row r="4668" spans="3:20" ht="22.5" customHeight="1" x14ac:dyDescent="0.25">
      <c r="C4668" s="79"/>
      <c r="D4668" s="80"/>
      <c r="E4668" s="80"/>
      <c r="F4668" s="80"/>
      <c r="G4668" s="81"/>
      <c r="H4668" s="80"/>
      <c r="I4668" s="80"/>
      <c r="J4668" s="80"/>
      <c r="K4668" s="81"/>
      <c r="L4668" s="80"/>
      <c r="M4668" s="80"/>
      <c r="N4668" s="80"/>
      <c r="O4668" s="80"/>
      <c r="P4668" s="80"/>
      <c r="Q4668" s="79"/>
      <c r="R4668" s="79"/>
      <c r="S4668" s="80"/>
      <c r="T4668" s="80"/>
    </row>
    <row r="4669" spans="3:20" ht="22.5" customHeight="1" x14ac:dyDescent="0.25">
      <c r="C4669" s="79"/>
      <c r="D4669" s="80"/>
      <c r="E4669" s="80"/>
      <c r="F4669" s="80"/>
      <c r="G4669" s="81"/>
      <c r="H4669" s="80"/>
      <c r="I4669" s="80"/>
      <c r="J4669" s="80"/>
      <c r="K4669" s="81"/>
      <c r="L4669" s="80"/>
      <c r="M4669" s="80"/>
      <c r="N4669" s="80"/>
      <c r="O4669" s="80"/>
      <c r="P4669" s="80"/>
      <c r="Q4669" s="79"/>
      <c r="R4669" s="79"/>
      <c r="S4669" s="80"/>
      <c r="T4669" s="80"/>
    </row>
    <row r="4670" spans="3:20" ht="22.5" customHeight="1" x14ac:dyDescent="0.25">
      <c r="C4670" s="79"/>
      <c r="D4670" s="80"/>
      <c r="E4670" s="80"/>
      <c r="F4670" s="80"/>
      <c r="G4670" s="81"/>
      <c r="H4670" s="80"/>
      <c r="I4670" s="80"/>
      <c r="J4670" s="80"/>
      <c r="K4670" s="81"/>
      <c r="L4670" s="80"/>
      <c r="M4670" s="80"/>
      <c r="N4670" s="80"/>
      <c r="O4670" s="80"/>
      <c r="P4670" s="80"/>
      <c r="Q4670" s="79"/>
      <c r="R4670" s="79"/>
      <c r="S4670" s="80"/>
      <c r="T4670" s="80"/>
    </row>
    <row r="4671" spans="3:20" ht="22.5" customHeight="1" x14ac:dyDescent="0.25">
      <c r="C4671" s="79"/>
      <c r="D4671" s="80"/>
      <c r="E4671" s="80"/>
      <c r="F4671" s="80"/>
      <c r="G4671" s="81"/>
      <c r="H4671" s="80"/>
      <c r="I4671" s="80"/>
      <c r="J4671" s="80"/>
      <c r="K4671" s="81"/>
      <c r="L4671" s="80"/>
      <c r="M4671" s="80"/>
      <c r="N4671" s="80"/>
      <c r="O4671" s="80"/>
      <c r="P4671" s="80"/>
      <c r="Q4671" s="79"/>
      <c r="R4671" s="79"/>
      <c r="S4671" s="80"/>
      <c r="T4671" s="80"/>
    </row>
    <row r="4672" spans="3:20" ht="22.5" customHeight="1" x14ac:dyDescent="0.25">
      <c r="C4672" s="79"/>
      <c r="D4672" s="80"/>
      <c r="E4672" s="80"/>
      <c r="F4672" s="80"/>
      <c r="G4672" s="81"/>
      <c r="H4672" s="80"/>
      <c r="I4672" s="80"/>
      <c r="J4672" s="80"/>
      <c r="K4672" s="81"/>
      <c r="L4672" s="80"/>
      <c r="M4672" s="80"/>
      <c r="N4672" s="80"/>
      <c r="O4672" s="80"/>
      <c r="P4672" s="80"/>
      <c r="Q4672" s="79"/>
      <c r="R4672" s="79"/>
      <c r="S4672" s="80"/>
      <c r="T4672" s="80"/>
    </row>
    <row r="4673" spans="3:20" ht="22.5" customHeight="1" x14ac:dyDescent="0.25">
      <c r="C4673" s="79"/>
      <c r="D4673" s="80"/>
      <c r="E4673" s="80"/>
      <c r="F4673" s="80"/>
      <c r="G4673" s="81"/>
      <c r="H4673" s="80"/>
      <c r="I4673" s="80"/>
      <c r="J4673" s="80"/>
      <c r="K4673" s="81"/>
      <c r="L4673" s="80"/>
      <c r="M4673" s="80"/>
      <c r="N4673" s="80"/>
      <c r="O4673" s="80"/>
      <c r="P4673" s="80"/>
      <c r="Q4673" s="79"/>
      <c r="R4673" s="79"/>
      <c r="S4673" s="80"/>
      <c r="T4673" s="80"/>
    </row>
    <row r="4674" spans="3:20" ht="22.5" customHeight="1" x14ac:dyDescent="0.25">
      <c r="C4674" s="79"/>
      <c r="D4674" s="80"/>
      <c r="E4674" s="80"/>
      <c r="F4674" s="80"/>
      <c r="G4674" s="81"/>
      <c r="H4674" s="80"/>
      <c r="I4674" s="80"/>
      <c r="J4674" s="80"/>
      <c r="K4674" s="81"/>
      <c r="L4674" s="80"/>
      <c r="M4674" s="80"/>
      <c r="N4674" s="80"/>
      <c r="O4674" s="80"/>
      <c r="P4674" s="80"/>
      <c r="Q4674" s="79"/>
      <c r="R4674" s="79"/>
      <c r="S4674" s="80"/>
      <c r="T4674" s="80"/>
    </row>
    <row r="4675" spans="3:20" ht="22.5" customHeight="1" x14ac:dyDescent="0.25">
      <c r="C4675" s="79"/>
      <c r="D4675" s="80"/>
      <c r="E4675" s="80"/>
      <c r="F4675" s="80"/>
      <c r="G4675" s="81"/>
      <c r="H4675" s="80"/>
      <c r="I4675" s="80"/>
      <c r="J4675" s="80"/>
      <c r="K4675" s="81"/>
      <c r="L4675" s="80"/>
      <c r="M4675" s="80"/>
      <c r="N4675" s="80"/>
      <c r="O4675" s="80"/>
      <c r="P4675" s="80"/>
      <c r="Q4675" s="79"/>
      <c r="R4675" s="79"/>
      <c r="S4675" s="80"/>
      <c r="T4675" s="80"/>
    </row>
    <row r="4676" spans="3:20" ht="22.5" customHeight="1" x14ac:dyDescent="0.25">
      <c r="C4676" s="79"/>
      <c r="D4676" s="80"/>
      <c r="E4676" s="80"/>
      <c r="F4676" s="80"/>
      <c r="G4676" s="81"/>
      <c r="H4676" s="80"/>
      <c r="I4676" s="80"/>
      <c r="J4676" s="80"/>
      <c r="K4676" s="81"/>
      <c r="L4676" s="80"/>
      <c r="M4676" s="80"/>
      <c r="N4676" s="80"/>
      <c r="O4676" s="80"/>
      <c r="P4676" s="80"/>
      <c r="Q4676" s="79"/>
      <c r="R4676" s="79"/>
      <c r="S4676" s="80"/>
      <c r="T4676" s="80"/>
    </row>
    <row r="4677" spans="3:20" ht="22.5" customHeight="1" x14ac:dyDescent="0.25">
      <c r="C4677" s="79"/>
      <c r="D4677" s="80"/>
      <c r="E4677" s="80"/>
      <c r="F4677" s="80"/>
      <c r="G4677" s="81"/>
      <c r="H4677" s="80"/>
      <c r="I4677" s="80"/>
      <c r="J4677" s="80"/>
      <c r="K4677" s="81"/>
      <c r="L4677" s="80"/>
      <c r="M4677" s="80"/>
      <c r="N4677" s="80"/>
      <c r="O4677" s="80"/>
      <c r="P4677" s="80"/>
      <c r="Q4677" s="79"/>
      <c r="R4677" s="79"/>
      <c r="S4677" s="80"/>
      <c r="T4677" s="80"/>
    </row>
    <row r="4678" spans="3:20" ht="22.5" customHeight="1" x14ac:dyDescent="0.25">
      <c r="C4678" s="79"/>
      <c r="D4678" s="80"/>
      <c r="E4678" s="80"/>
      <c r="F4678" s="80"/>
      <c r="G4678" s="81"/>
      <c r="H4678" s="80"/>
      <c r="I4678" s="80"/>
      <c r="J4678" s="80"/>
      <c r="K4678" s="81"/>
      <c r="L4678" s="80"/>
      <c r="M4678" s="80"/>
      <c r="N4678" s="80"/>
      <c r="O4678" s="80"/>
      <c r="P4678" s="80"/>
      <c r="Q4678" s="79"/>
      <c r="R4678" s="79"/>
      <c r="S4678" s="80"/>
      <c r="T4678" s="80"/>
    </row>
    <row r="4679" spans="3:20" ht="22.5" customHeight="1" x14ac:dyDescent="0.25">
      <c r="C4679" s="79"/>
      <c r="D4679" s="80"/>
      <c r="E4679" s="80"/>
      <c r="F4679" s="80"/>
      <c r="G4679" s="81"/>
      <c r="H4679" s="80"/>
      <c r="I4679" s="80"/>
      <c r="J4679" s="80"/>
      <c r="K4679" s="81"/>
      <c r="L4679" s="80"/>
      <c r="M4679" s="80"/>
      <c r="N4679" s="80"/>
      <c r="O4679" s="80"/>
      <c r="P4679" s="80"/>
      <c r="Q4679" s="79"/>
      <c r="R4679" s="79"/>
      <c r="S4679" s="80"/>
      <c r="T4679" s="80"/>
    </row>
    <row r="4680" spans="3:20" ht="22.5" customHeight="1" x14ac:dyDescent="0.25">
      <c r="C4680" s="79"/>
      <c r="D4680" s="80"/>
      <c r="E4680" s="80"/>
      <c r="F4680" s="80"/>
      <c r="G4680" s="81"/>
      <c r="H4680" s="80"/>
      <c r="I4680" s="80"/>
      <c r="J4680" s="80"/>
      <c r="K4680" s="81"/>
      <c r="L4680" s="80"/>
      <c r="M4680" s="80"/>
      <c r="N4680" s="80"/>
      <c r="O4680" s="80"/>
      <c r="P4680" s="80"/>
      <c r="Q4680" s="79"/>
      <c r="R4680" s="79"/>
      <c r="S4680" s="80"/>
      <c r="T4680" s="80"/>
    </row>
    <row r="4681" spans="3:20" ht="22.5" customHeight="1" x14ac:dyDescent="0.25">
      <c r="C4681" s="79"/>
      <c r="D4681" s="80"/>
      <c r="E4681" s="80"/>
      <c r="F4681" s="80"/>
      <c r="G4681" s="81"/>
      <c r="H4681" s="80"/>
      <c r="I4681" s="80"/>
      <c r="J4681" s="80"/>
      <c r="K4681" s="81"/>
      <c r="L4681" s="80"/>
      <c r="M4681" s="80"/>
      <c r="N4681" s="80"/>
      <c r="O4681" s="80"/>
      <c r="P4681" s="80"/>
      <c r="Q4681" s="79"/>
      <c r="R4681" s="79"/>
      <c r="S4681" s="80"/>
      <c r="T4681" s="80"/>
    </row>
    <row r="4682" spans="3:20" ht="22.5" customHeight="1" x14ac:dyDescent="0.25">
      <c r="C4682" s="79"/>
      <c r="D4682" s="80"/>
      <c r="E4682" s="80"/>
      <c r="F4682" s="80"/>
      <c r="G4682" s="81"/>
      <c r="H4682" s="80"/>
      <c r="I4682" s="80"/>
      <c r="J4682" s="80"/>
      <c r="K4682" s="81"/>
      <c r="L4682" s="80"/>
      <c r="M4682" s="80"/>
      <c r="N4682" s="80"/>
      <c r="O4682" s="80"/>
      <c r="P4682" s="80"/>
      <c r="Q4682" s="79"/>
      <c r="R4682" s="79"/>
      <c r="S4682" s="80"/>
      <c r="T4682" s="80"/>
    </row>
    <row r="4683" spans="3:20" ht="22.5" customHeight="1" x14ac:dyDescent="0.25">
      <c r="C4683" s="79"/>
      <c r="D4683" s="80"/>
      <c r="E4683" s="80"/>
      <c r="F4683" s="80"/>
      <c r="G4683" s="81"/>
      <c r="H4683" s="80"/>
      <c r="I4683" s="80"/>
      <c r="J4683" s="80"/>
      <c r="K4683" s="81"/>
      <c r="L4683" s="80"/>
      <c r="M4683" s="80"/>
      <c r="N4683" s="80"/>
      <c r="O4683" s="80"/>
      <c r="P4683" s="80"/>
      <c r="Q4683" s="79"/>
      <c r="R4683" s="79"/>
      <c r="S4683" s="80"/>
      <c r="T4683" s="80"/>
    </row>
    <row r="4684" spans="3:20" ht="22.5" customHeight="1" x14ac:dyDescent="0.25">
      <c r="C4684" s="79"/>
      <c r="D4684" s="80"/>
      <c r="E4684" s="80"/>
      <c r="F4684" s="80"/>
      <c r="G4684" s="81"/>
      <c r="H4684" s="80"/>
      <c r="I4684" s="80"/>
      <c r="J4684" s="80"/>
      <c r="K4684" s="81"/>
      <c r="L4684" s="80"/>
      <c r="M4684" s="80"/>
      <c r="N4684" s="80"/>
      <c r="O4684" s="80"/>
      <c r="P4684" s="80"/>
      <c r="Q4684" s="79"/>
      <c r="R4684" s="79"/>
      <c r="S4684" s="80"/>
      <c r="T4684" s="80"/>
    </row>
    <row r="4685" spans="3:20" ht="22.5" customHeight="1" x14ac:dyDescent="0.25">
      <c r="C4685" s="79"/>
      <c r="D4685" s="80"/>
      <c r="E4685" s="80"/>
      <c r="F4685" s="80"/>
      <c r="G4685" s="81"/>
      <c r="H4685" s="80"/>
      <c r="I4685" s="80"/>
      <c r="J4685" s="80"/>
      <c r="K4685" s="81"/>
      <c r="L4685" s="80"/>
      <c r="M4685" s="80"/>
      <c r="N4685" s="80"/>
      <c r="O4685" s="80"/>
      <c r="P4685" s="80"/>
      <c r="Q4685" s="79"/>
      <c r="R4685" s="79"/>
      <c r="S4685" s="80"/>
      <c r="T4685" s="80"/>
    </row>
    <row r="4686" spans="3:20" ht="22.5" customHeight="1" x14ac:dyDescent="0.25">
      <c r="C4686" s="79"/>
      <c r="D4686" s="80"/>
      <c r="E4686" s="80"/>
      <c r="F4686" s="80"/>
      <c r="G4686" s="81"/>
      <c r="H4686" s="80"/>
      <c r="I4686" s="80"/>
      <c r="J4686" s="80"/>
      <c r="K4686" s="81"/>
      <c r="L4686" s="80"/>
      <c r="M4686" s="80"/>
      <c r="N4686" s="80"/>
      <c r="O4686" s="80"/>
      <c r="P4686" s="80"/>
      <c r="Q4686" s="79"/>
      <c r="R4686" s="79"/>
      <c r="S4686" s="80"/>
      <c r="T4686" s="80"/>
    </row>
    <row r="4687" spans="3:20" ht="22.5" customHeight="1" x14ac:dyDescent="0.25">
      <c r="C4687" s="79"/>
      <c r="D4687" s="80"/>
      <c r="E4687" s="80"/>
      <c r="F4687" s="80"/>
      <c r="G4687" s="81"/>
      <c r="H4687" s="80"/>
      <c r="I4687" s="80"/>
      <c r="J4687" s="80"/>
      <c r="K4687" s="81"/>
      <c r="L4687" s="80"/>
      <c r="M4687" s="80"/>
      <c r="N4687" s="80"/>
      <c r="O4687" s="80"/>
      <c r="P4687" s="80"/>
      <c r="Q4687" s="79"/>
      <c r="R4687" s="79"/>
      <c r="S4687" s="80"/>
      <c r="T4687" s="80"/>
    </row>
    <row r="4688" spans="3:20" ht="22.5" customHeight="1" x14ac:dyDescent="0.25">
      <c r="C4688" s="79"/>
      <c r="D4688" s="80"/>
      <c r="E4688" s="80"/>
      <c r="F4688" s="80"/>
      <c r="G4688" s="81"/>
      <c r="H4688" s="80"/>
      <c r="I4688" s="80"/>
      <c r="J4688" s="80"/>
      <c r="K4688" s="81"/>
      <c r="L4688" s="80"/>
      <c r="M4688" s="80"/>
      <c r="N4688" s="80"/>
      <c r="O4688" s="80"/>
      <c r="P4688" s="80"/>
      <c r="Q4688" s="79"/>
      <c r="R4688" s="79"/>
      <c r="S4688" s="80"/>
      <c r="T4688" s="80"/>
    </row>
    <row r="4689" spans="3:20" ht="22.5" customHeight="1" x14ac:dyDescent="0.25">
      <c r="C4689" s="79"/>
      <c r="D4689" s="80"/>
      <c r="E4689" s="80"/>
      <c r="F4689" s="80"/>
      <c r="G4689" s="81"/>
      <c r="H4689" s="80"/>
      <c r="I4689" s="80"/>
      <c r="J4689" s="80"/>
      <c r="K4689" s="81"/>
      <c r="L4689" s="80"/>
      <c r="M4689" s="80"/>
      <c r="N4689" s="80"/>
      <c r="O4689" s="80"/>
      <c r="P4689" s="80"/>
      <c r="Q4689" s="79"/>
      <c r="R4689" s="79"/>
      <c r="S4689" s="80"/>
      <c r="T4689" s="80"/>
    </row>
    <row r="4690" spans="3:20" ht="22.5" customHeight="1" x14ac:dyDescent="0.25">
      <c r="C4690" s="79"/>
      <c r="D4690" s="80"/>
      <c r="E4690" s="80"/>
      <c r="F4690" s="80"/>
      <c r="G4690" s="81"/>
      <c r="H4690" s="80"/>
      <c r="I4690" s="80"/>
      <c r="J4690" s="80"/>
      <c r="K4690" s="81"/>
      <c r="L4690" s="80"/>
      <c r="M4690" s="80"/>
      <c r="N4690" s="80"/>
      <c r="O4690" s="80"/>
      <c r="P4690" s="80"/>
      <c r="Q4690" s="79"/>
      <c r="R4690" s="79"/>
      <c r="S4690" s="80"/>
      <c r="T4690" s="80"/>
    </row>
    <row r="4691" spans="3:20" ht="22.5" customHeight="1" x14ac:dyDescent="0.25">
      <c r="C4691" s="79"/>
      <c r="D4691" s="80"/>
      <c r="E4691" s="80"/>
      <c r="F4691" s="80"/>
      <c r="G4691" s="81"/>
      <c r="H4691" s="80"/>
      <c r="I4691" s="80"/>
      <c r="J4691" s="80"/>
      <c r="K4691" s="81"/>
      <c r="L4691" s="80"/>
      <c r="M4691" s="80"/>
      <c r="N4691" s="80"/>
      <c r="O4691" s="80"/>
      <c r="P4691" s="80"/>
      <c r="Q4691" s="79"/>
      <c r="R4691" s="79"/>
      <c r="S4691" s="80"/>
      <c r="T4691" s="80"/>
    </row>
    <row r="4692" spans="3:20" ht="22.5" customHeight="1" x14ac:dyDescent="0.25">
      <c r="C4692" s="79"/>
      <c r="D4692" s="80"/>
      <c r="E4692" s="80"/>
      <c r="F4692" s="80"/>
      <c r="G4692" s="81"/>
      <c r="H4692" s="80"/>
      <c r="I4692" s="80"/>
      <c r="J4692" s="80"/>
      <c r="K4692" s="81"/>
      <c r="L4692" s="80"/>
      <c r="M4692" s="80"/>
      <c r="N4692" s="80"/>
      <c r="O4692" s="80"/>
      <c r="P4692" s="80"/>
      <c r="Q4692" s="79"/>
      <c r="R4692" s="79"/>
      <c r="S4692" s="80"/>
      <c r="T4692" s="80"/>
    </row>
    <row r="4693" spans="3:20" ht="22.5" customHeight="1" x14ac:dyDescent="0.25">
      <c r="C4693" s="79"/>
      <c r="D4693" s="80"/>
      <c r="E4693" s="80"/>
      <c r="F4693" s="80"/>
      <c r="G4693" s="81"/>
      <c r="H4693" s="80"/>
      <c r="I4693" s="80"/>
      <c r="J4693" s="80"/>
      <c r="K4693" s="81"/>
      <c r="L4693" s="80"/>
      <c r="M4693" s="80"/>
      <c r="N4693" s="80"/>
      <c r="O4693" s="80"/>
      <c r="P4693" s="80"/>
      <c r="Q4693" s="79"/>
      <c r="R4693" s="79"/>
      <c r="S4693" s="80"/>
      <c r="T4693" s="80"/>
    </row>
    <row r="4694" spans="3:20" ht="22.5" customHeight="1" x14ac:dyDescent="0.25">
      <c r="C4694" s="79"/>
      <c r="D4694" s="80"/>
      <c r="E4694" s="80"/>
      <c r="F4694" s="80"/>
      <c r="G4694" s="81"/>
      <c r="H4694" s="80"/>
      <c r="I4694" s="80"/>
      <c r="J4694" s="80"/>
      <c r="K4694" s="81"/>
      <c r="L4694" s="80"/>
      <c r="M4694" s="80"/>
      <c r="N4694" s="80"/>
      <c r="O4694" s="80"/>
      <c r="P4694" s="80"/>
      <c r="Q4694" s="79"/>
      <c r="R4694" s="79"/>
      <c r="S4694" s="80"/>
      <c r="T4694" s="80"/>
    </row>
    <row r="4695" spans="3:20" ht="22.5" customHeight="1" x14ac:dyDescent="0.25">
      <c r="C4695" s="79"/>
      <c r="D4695" s="80"/>
      <c r="E4695" s="80"/>
      <c r="F4695" s="80"/>
      <c r="G4695" s="81"/>
      <c r="H4695" s="80"/>
      <c r="I4695" s="80"/>
      <c r="J4695" s="80"/>
      <c r="K4695" s="81"/>
      <c r="L4695" s="80"/>
      <c r="M4695" s="80"/>
      <c r="N4695" s="80"/>
      <c r="O4695" s="80"/>
      <c r="P4695" s="80"/>
      <c r="Q4695" s="79"/>
      <c r="R4695" s="79"/>
      <c r="S4695" s="80"/>
      <c r="T4695" s="80"/>
    </row>
    <row r="4696" spans="3:20" ht="22.5" customHeight="1" x14ac:dyDescent="0.25">
      <c r="C4696" s="79"/>
      <c r="D4696" s="80"/>
      <c r="E4696" s="80"/>
      <c r="F4696" s="80"/>
      <c r="G4696" s="81"/>
      <c r="H4696" s="80"/>
      <c r="I4696" s="80"/>
      <c r="J4696" s="80"/>
      <c r="K4696" s="81"/>
      <c r="L4696" s="80"/>
      <c r="M4696" s="80"/>
      <c r="N4696" s="80"/>
      <c r="O4696" s="80"/>
      <c r="P4696" s="80"/>
      <c r="Q4696" s="79"/>
      <c r="R4696" s="79"/>
      <c r="S4696" s="80"/>
      <c r="T4696" s="80"/>
    </row>
    <row r="4697" spans="3:20" ht="22.5" customHeight="1" x14ac:dyDescent="0.25">
      <c r="C4697" s="79"/>
      <c r="D4697" s="80"/>
      <c r="E4697" s="80"/>
      <c r="F4697" s="80"/>
      <c r="G4697" s="81"/>
      <c r="H4697" s="80"/>
      <c r="I4697" s="80"/>
      <c r="J4697" s="80"/>
      <c r="K4697" s="81"/>
      <c r="L4697" s="80"/>
      <c r="M4697" s="80"/>
      <c r="N4697" s="80"/>
      <c r="O4697" s="80"/>
      <c r="P4697" s="80"/>
      <c r="Q4697" s="79"/>
      <c r="R4697" s="79"/>
      <c r="S4697" s="80"/>
      <c r="T4697" s="80"/>
    </row>
    <row r="4698" spans="3:20" ht="22.5" customHeight="1" x14ac:dyDescent="0.25">
      <c r="C4698" s="79"/>
      <c r="D4698" s="80"/>
      <c r="E4698" s="80"/>
      <c r="F4698" s="80"/>
      <c r="G4698" s="81"/>
      <c r="H4698" s="80"/>
      <c r="I4698" s="80"/>
      <c r="J4698" s="80"/>
      <c r="K4698" s="81"/>
      <c r="L4698" s="80"/>
      <c r="M4698" s="80"/>
      <c r="N4698" s="80"/>
      <c r="O4698" s="80"/>
      <c r="P4698" s="80"/>
      <c r="Q4698" s="79"/>
      <c r="R4698" s="79"/>
      <c r="S4698" s="80"/>
      <c r="T4698" s="80"/>
    </row>
    <row r="4699" spans="3:20" ht="22.5" customHeight="1" x14ac:dyDescent="0.25">
      <c r="C4699" s="79"/>
      <c r="D4699" s="80"/>
      <c r="E4699" s="80"/>
      <c r="F4699" s="80"/>
      <c r="G4699" s="81"/>
      <c r="H4699" s="80"/>
      <c r="I4699" s="80"/>
      <c r="J4699" s="80"/>
      <c r="K4699" s="81"/>
      <c r="L4699" s="80"/>
      <c r="M4699" s="80"/>
      <c r="N4699" s="80"/>
      <c r="O4699" s="80"/>
      <c r="P4699" s="80"/>
      <c r="Q4699" s="79"/>
      <c r="R4699" s="79"/>
      <c r="S4699" s="80"/>
      <c r="T4699" s="80"/>
    </row>
    <row r="4700" spans="3:20" ht="22.5" customHeight="1" x14ac:dyDescent="0.25">
      <c r="C4700" s="79"/>
      <c r="D4700" s="80"/>
      <c r="E4700" s="80"/>
      <c r="F4700" s="80"/>
      <c r="G4700" s="81"/>
      <c r="H4700" s="80"/>
      <c r="I4700" s="80"/>
      <c r="J4700" s="80"/>
      <c r="K4700" s="81"/>
      <c r="L4700" s="80"/>
      <c r="M4700" s="80"/>
      <c r="N4700" s="80"/>
      <c r="O4700" s="80"/>
      <c r="P4700" s="80"/>
      <c r="Q4700" s="79"/>
      <c r="R4700" s="79"/>
      <c r="S4700" s="80"/>
      <c r="T4700" s="80"/>
    </row>
    <row r="4701" spans="3:20" ht="22.5" customHeight="1" x14ac:dyDescent="0.25">
      <c r="C4701" s="79"/>
      <c r="D4701" s="80"/>
      <c r="E4701" s="80"/>
      <c r="F4701" s="80"/>
      <c r="G4701" s="81"/>
      <c r="H4701" s="80"/>
      <c r="I4701" s="80"/>
      <c r="J4701" s="80"/>
      <c r="K4701" s="81"/>
      <c r="L4701" s="80"/>
      <c r="M4701" s="80"/>
      <c r="N4701" s="80"/>
      <c r="O4701" s="80"/>
      <c r="P4701" s="80"/>
      <c r="Q4701" s="79"/>
      <c r="R4701" s="79"/>
      <c r="S4701" s="80"/>
      <c r="T4701" s="80"/>
    </row>
    <row r="4702" spans="3:20" ht="22.5" customHeight="1" x14ac:dyDescent="0.25">
      <c r="C4702" s="79"/>
      <c r="D4702" s="80"/>
      <c r="E4702" s="80"/>
      <c r="F4702" s="80"/>
      <c r="G4702" s="81"/>
      <c r="H4702" s="80"/>
      <c r="I4702" s="80"/>
      <c r="J4702" s="80"/>
      <c r="K4702" s="81"/>
      <c r="L4702" s="80"/>
      <c r="M4702" s="80"/>
      <c r="N4702" s="80"/>
      <c r="O4702" s="80"/>
      <c r="P4702" s="80"/>
      <c r="Q4702" s="79"/>
      <c r="R4702" s="79"/>
      <c r="S4702" s="80"/>
      <c r="T4702" s="80"/>
    </row>
    <row r="4703" spans="3:20" ht="22.5" customHeight="1" x14ac:dyDescent="0.25">
      <c r="C4703" s="79"/>
      <c r="D4703" s="80"/>
      <c r="E4703" s="80"/>
      <c r="F4703" s="80"/>
      <c r="G4703" s="81"/>
      <c r="H4703" s="80"/>
      <c r="I4703" s="80"/>
      <c r="J4703" s="80"/>
      <c r="K4703" s="81"/>
      <c r="L4703" s="80"/>
      <c r="M4703" s="80"/>
      <c r="N4703" s="80"/>
      <c r="O4703" s="80"/>
      <c r="P4703" s="80"/>
      <c r="Q4703" s="79"/>
      <c r="R4703" s="79"/>
      <c r="S4703" s="80"/>
      <c r="T4703" s="80"/>
    </row>
    <row r="4704" spans="3:20" ht="22.5" customHeight="1" x14ac:dyDescent="0.25">
      <c r="C4704" s="79"/>
      <c r="D4704" s="80"/>
      <c r="E4704" s="80"/>
      <c r="F4704" s="80"/>
      <c r="G4704" s="81"/>
      <c r="H4704" s="80"/>
      <c r="I4704" s="80"/>
      <c r="J4704" s="80"/>
      <c r="K4704" s="81"/>
      <c r="L4704" s="80"/>
      <c r="M4704" s="80"/>
      <c r="N4704" s="80"/>
      <c r="O4704" s="80"/>
      <c r="P4704" s="80"/>
      <c r="Q4704" s="79"/>
      <c r="R4704" s="79"/>
      <c r="S4704" s="80"/>
      <c r="T4704" s="80"/>
    </row>
    <row r="4705" spans="3:20" ht="22.5" customHeight="1" x14ac:dyDescent="0.25">
      <c r="C4705" s="79"/>
      <c r="D4705" s="80"/>
      <c r="E4705" s="80"/>
      <c r="F4705" s="80"/>
      <c r="G4705" s="81"/>
      <c r="H4705" s="80"/>
      <c r="I4705" s="80"/>
      <c r="J4705" s="80"/>
      <c r="K4705" s="81"/>
      <c r="L4705" s="80"/>
      <c r="M4705" s="80"/>
      <c r="N4705" s="80"/>
      <c r="O4705" s="80"/>
      <c r="P4705" s="80"/>
      <c r="Q4705" s="79"/>
      <c r="R4705" s="79"/>
      <c r="S4705" s="80"/>
      <c r="T4705" s="80"/>
    </row>
    <row r="4706" spans="3:20" ht="22.5" customHeight="1" x14ac:dyDescent="0.25">
      <c r="C4706" s="79"/>
      <c r="D4706" s="80"/>
      <c r="E4706" s="80"/>
      <c r="F4706" s="80"/>
      <c r="G4706" s="81"/>
      <c r="H4706" s="80"/>
      <c r="I4706" s="80"/>
      <c r="J4706" s="80"/>
      <c r="K4706" s="81"/>
      <c r="L4706" s="80"/>
      <c r="M4706" s="80"/>
      <c r="N4706" s="80"/>
      <c r="O4706" s="80"/>
      <c r="P4706" s="80"/>
      <c r="Q4706" s="79"/>
      <c r="R4706" s="79"/>
      <c r="S4706" s="80"/>
      <c r="T4706" s="80"/>
    </row>
    <row r="4707" spans="3:20" ht="22.5" customHeight="1" x14ac:dyDescent="0.25">
      <c r="C4707" s="79"/>
      <c r="D4707" s="80"/>
      <c r="E4707" s="80"/>
      <c r="F4707" s="80"/>
      <c r="G4707" s="81"/>
      <c r="H4707" s="80"/>
      <c r="I4707" s="80"/>
      <c r="J4707" s="80"/>
      <c r="K4707" s="81"/>
      <c r="L4707" s="80"/>
      <c r="M4707" s="80"/>
      <c r="N4707" s="80"/>
      <c r="O4707" s="80"/>
      <c r="P4707" s="80"/>
      <c r="Q4707" s="79"/>
      <c r="R4707" s="79"/>
      <c r="S4707" s="80"/>
      <c r="T4707" s="80"/>
    </row>
    <row r="4708" spans="3:20" ht="22.5" customHeight="1" x14ac:dyDescent="0.25">
      <c r="C4708" s="79"/>
      <c r="D4708" s="80"/>
      <c r="E4708" s="80"/>
      <c r="F4708" s="80"/>
      <c r="G4708" s="81"/>
      <c r="H4708" s="80"/>
      <c r="I4708" s="80"/>
      <c r="J4708" s="80"/>
      <c r="K4708" s="81"/>
      <c r="L4708" s="80"/>
      <c r="M4708" s="80"/>
      <c r="N4708" s="80"/>
      <c r="O4708" s="80"/>
      <c r="P4708" s="80"/>
      <c r="Q4708" s="79"/>
      <c r="R4708" s="79"/>
      <c r="S4708" s="80"/>
      <c r="T4708" s="80"/>
    </row>
    <row r="4709" spans="3:20" ht="22.5" customHeight="1" x14ac:dyDescent="0.25">
      <c r="C4709" s="79"/>
      <c r="D4709" s="80"/>
      <c r="E4709" s="80"/>
      <c r="F4709" s="80"/>
      <c r="G4709" s="81"/>
      <c r="H4709" s="80"/>
      <c r="I4709" s="80"/>
      <c r="J4709" s="80"/>
      <c r="K4709" s="81"/>
      <c r="L4709" s="80"/>
      <c r="M4709" s="80"/>
      <c r="N4709" s="80"/>
      <c r="O4709" s="80"/>
      <c r="P4709" s="80"/>
      <c r="Q4709" s="79"/>
      <c r="R4709" s="79"/>
      <c r="S4709" s="80"/>
      <c r="T4709" s="80"/>
    </row>
    <row r="4710" spans="3:20" ht="22.5" customHeight="1" x14ac:dyDescent="0.25">
      <c r="C4710" s="79"/>
      <c r="D4710" s="80"/>
      <c r="E4710" s="80"/>
      <c r="F4710" s="80"/>
      <c r="G4710" s="81"/>
      <c r="H4710" s="80"/>
      <c r="I4710" s="80"/>
      <c r="J4710" s="80"/>
      <c r="K4710" s="81"/>
      <c r="L4710" s="80"/>
      <c r="M4710" s="80"/>
      <c r="N4710" s="80"/>
      <c r="O4710" s="80"/>
      <c r="P4710" s="80"/>
      <c r="Q4710" s="79"/>
      <c r="R4710" s="79"/>
      <c r="S4710" s="80"/>
      <c r="T4710" s="80"/>
    </row>
    <row r="4711" spans="3:20" ht="22.5" customHeight="1" x14ac:dyDescent="0.25">
      <c r="C4711" s="79"/>
      <c r="D4711" s="80"/>
      <c r="E4711" s="80"/>
      <c r="F4711" s="80"/>
      <c r="G4711" s="81"/>
      <c r="H4711" s="80"/>
      <c r="I4711" s="80"/>
      <c r="J4711" s="80"/>
      <c r="K4711" s="81"/>
      <c r="L4711" s="80"/>
      <c r="M4711" s="80"/>
      <c r="N4711" s="80"/>
      <c r="O4711" s="80"/>
      <c r="P4711" s="80"/>
      <c r="Q4711" s="79"/>
      <c r="R4711" s="79"/>
      <c r="S4711" s="80"/>
      <c r="T4711" s="80"/>
    </row>
    <row r="4712" spans="3:20" ht="22.5" customHeight="1" x14ac:dyDescent="0.25">
      <c r="C4712" s="79"/>
      <c r="D4712" s="80"/>
      <c r="E4712" s="80"/>
      <c r="F4712" s="80"/>
      <c r="G4712" s="81"/>
      <c r="H4712" s="80"/>
      <c r="I4712" s="80"/>
      <c r="J4712" s="80"/>
      <c r="K4712" s="81"/>
      <c r="L4712" s="80"/>
      <c r="M4712" s="80"/>
      <c r="N4712" s="80"/>
      <c r="O4712" s="80"/>
      <c r="P4712" s="80"/>
      <c r="Q4712" s="79"/>
      <c r="R4712" s="79"/>
      <c r="S4712" s="80"/>
      <c r="T4712" s="80"/>
    </row>
    <row r="4713" spans="3:20" ht="22.5" customHeight="1" x14ac:dyDescent="0.25">
      <c r="C4713" s="79"/>
      <c r="D4713" s="80"/>
      <c r="E4713" s="80"/>
      <c r="F4713" s="80"/>
      <c r="G4713" s="81"/>
      <c r="H4713" s="80"/>
      <c r="I4713" s="80"/>
      <c r="J4713" s="80"/>
      <c r="K4713" s="81"/>
      <c r="L4713" s="80"/>
      <c r="M4713" s="80"/>
      <c r="N4713" s="80"/>
      <c r="O4713" s="80"/>
      <c r="P4713" s="80"/>
      <c r="Q4713" s="79"/>
      <c r="R4713" s="79"/>
      <c r="S4713" s="80"/>
      <c r="T4713" s="80"/>
    </row>
    <row r="4714" spans="3:20" ht="22.5" customHeight="1" x14ac:dyDescent="0.25">
      <c r="C4714" s="79"/>
      <c r="D4714" s="80"/>
      <c r="E4714" s="80"/>
      <c r="F4714" s="80"/>
      <c r="G4714" s="81"/>
      <c r="H4714" s="80"/>
      <c r="I4714" s="80"/>
      <c r="J4714" s="80"/>
      <c r="K4714" s="81"/>
      <c r="L4714" s="80"/>
      <c r="M4714" s="80"/>
      <c r="N4714" s="80"/>
      <c r="O4714" s="80"/>
      <c r="P4714" s="80"/>
      <c r="Q4714" s="79"/>
      <c r="R4714" s="79"/>
      <c r="S4714" s="80"/>
      <c r="T4714" s="80"/>
    </row>
    <row r="4715" spans="3:20" ht="22.5" customHeight="1" x14ac:dyDescent="0.25">
      <c r="C4715" s="79"/>
      <c r="D4715" s="80"/>
      <c r="E4715" s="80"/>
      <c r="F4715" s="80"/>
      <c r="G4715" s="81"/>
      <c r="H4715" s="80"/>
      <c r="I4715" s="80"/>
      <c r="J4715" s="80"/>
      <c r="K4715" s="81"/>
      <c r="L4715" s="80"/>
      <c r="M4715" s="80"/>
      <c r="N4715" s="80"/>
      <c r="O4715" s="80"/>
      <c r="P4715" s="80"/>
      <c r="Q4715" s="79"/>
      <c r="R4715" s="79"/>
      <c r="S4715" s="80"/>
      <c r="T4715" s="80"/>
    </row>
    <row r="4716" spans="3:20" ht="22.5" customHeight="1" x14ac:dyDescent="0.25">
      <c r="C4716" s="79"/>
      <c r="D4716" s="80"/>
      <c r="E4716" s="80"/>
      <c r="F4716" s="80"/>
      <c r="G4716" s="81"/>
      <c r="H4716" s="80"/>
      <c r="I4716" s="80"/>
      <c r="J4716" s="80"/>
      <c r="K4716" s="81"/>
      <c r="L4716" s="80"/>
      <c r="M4716" s="80"/>
      <c r="N4716" s="80"/>
      <c r="O4716" s="80"/>
      <c r="P4716" s="80"/>
      <c r="Q4716" s="79"/>
      <c r="R4716" s="79"/>
      <c r="S4716" s="80"/>
      <c r="T4716" s="80"/>
    </row>
    <row r="4717" spans="3:20" ht="22.5" customHeight="1" x14ac:dyDescent="0.25">
      <c r="C4717" s="79"/>
      <c r="D4717" s="80"/>
      <c r="E4717" s="80"/>
      <c r="F4717" s="80"/>
      <c r="G4717" s="81"/>
      <c r="H4717" s="80"/>
      <c r="I4717" s="80"/>
      <c r="J4717" s="80"/>
      <c r="K4717" s="81"/>
      <c r="L4717" s="80"/>
      <c r="M4717" s="80"/>
      <c r="N4717" s="80"/>
      <c r="O4717" s="80"/>
      <c r="P4717" s="80"/>
      <c r="Q4717" s="79"/>
      <c r="R4717" s="79"/>
      <c r="S4717" s="80"/>
      <c r="T4717" s="80"/>
    </row>
    <row r="4718" spans="3:20" ht="22.5" customHeight="1" x14ac:dyDescent="0.25">
      <c r="C4718" s="79"/>
      <c r="D4718" s="80"/>
      <c r="E4718" s="80"/>
      <c r="F4718" s="80"/>
      <c r="G4718" s="81"/>
      <c r="H4718" s="80"/>
      <c r="I4718" s="80"/>
      <c r="J4718" s="80"/>
      <c r="K4718" s="81"/>
      <c r="L4718" s="80"/>
      <c r="M4718" s="80"/>
      <c r="N4718" s="80"/>
      <c r="O4718" s="80"/>
      <c r="P4718" s="80"/>
      <c r="Q4718" s="79"/>
      <c r="R4718" s="79"/>
      <c r="S4718" s="80"/>
      <c r="T4718" s="80"/>
    </row>
    <row r="4719" spans="3:20" ht="22.5" customHeight="1" x14ac:dyDescent="0.25">
      <c r="C4719" s="79"/>
      <c r="D4719" s="80"/>
      <c r="E4719" s="80"/>
      <c r="F4719" s="80"/>
      <c r="G4719" s="81"/>
      <c r="H4719" s="80"/>
      <c r="I4719" s="80"/>
      <c r="J4719" s="80"/>
      <c r="K4719" s="81"/>
      <c r="L4719" s="80"/>
      <c r="M4719" s="80"/>
      <c r="N4719" s="80"/>
      <c r="O4719" s="80"/>
      <c r="P4719" s="80"/>
      <c r="Q4719" s="79"/>
      <c r="R4719" s="79"/>
      <c r="S4719" s="80"/>
      <c r="T4719" s="80"/>
    </row>
    <row r="4720" spans="3:20" ht="22.5" customHeight="1" x14ac:dyDescent="0.25">
      <c r="C4720" s="79"/>
      <c r="D4720" s="80"/>
      <c r="E4720" s="80"/>
      <c r="F4720" s="80"/>
      <c r="G4720" s="81"/>
      <c r="H4720" s="80"/>
      <c r="I4720" s="80"/>
      <c r="J4720" s="80"/>
      <c r="K4720" s="81"/>
      <c r="L4720" s="80"/>
      <c r="M4720" s="80"/>
      <c r="N4720" s="80"/>
      <c r="O4720" s="80"/>
      <c r="P4720" s="80"/>
      <c r="Q4720" s="79"/>
      <c r="R4720" s="79"/>
      <c r="S4720" s="80"/>
      <c r="T4720" s="80"/>
    </row>
    <row r="4721" spans="3:20" ht="22.5" customHeight="1" x14ac:dyDescent="0.25">
      <c r="C4721" s="79"/>
      <c r="D4721" s="80"/>
      <c r="E4721" s="80"/>
      <c r="F4721" s="80"/>
      <c r="G4721" s="81"/>
      <c r="H4721" s="80"/>
      <c r="I4721" s="80"/>
      <c r="J4721" s="80"/>
      <c r="K4721" s="81"/>
      <c r="L4721" s="80"/>
      <c r="M4721" s="80"/>
      <c r="N4721" s="80"/>
      <c r="O4721" s="80"/>
      <c r="P4721" s="80"/>
      <c r="Q4721" s="79"/>
      <c r="R4721" s="79"/>
      <c r="S4721" s="80"/>
      <c r="T4721" s="80"/>
    </row>
    <row r="4722" spans="3:20" ht="22.5" customHeight="1" x14ac:dyDescent="0.25">
      <c r="C4722" s="79"/>
      <c r="D4722" s="80"/>
      <c r="E4722" s="80"/>
      <c r="F4722" s="80"/>
      <c r="G4722" s="81"/>
      <c r="H4722" s="80"/>
      <c r="I4722" s="80"/>
      <c r="J4722" s="80"/>
      <c r="K4722" s="81"/>
      <c r="L4722" s="80"/>
      <c r="M4722" s="80"/>
      <c r="N4722" s="80"/>
      <c r="O4722" s="80"/>
      <c r="P4722" s="80"/>
      <c r="Q4722" s="79"/>
      <c r="R4722" s="79"/>
      <c r="S4722" s="80"/>
      <c r="T4722" s="80"/>
    </row>
    <row r="4723" spans="3:20" ht="22.5" customHeight="1" x14ac:dyDescent="0.25">
      <c r="C4723" s="79"/>
      <c r="D4723" s="80"/>
      <c r="E4723" s="80"/>
      <c r="F4723" s="80"/>
      <c r="G4723" s="81"/>
      <c r="H4723" s="80"/>
      <c r="I4723" s="80"/>
      <c r="J4723" s="80"/>
      <c r="K4723" s="81"/>
      <c r="L4723" s="80"/>
      <c r="M4723" s="80"/>
      <c r="N4723" s="80"/>
      <c r="O4723" s="80"/>
      <c r="P4723" s="80"/>
      <c r="Q4723" s="79"/>
      <c r="R4723" s="79"/>
      <c r="S4723" s="80"/>
      <c r="T4723" s="80"/>
    </row>
    <row r="4724" spans="3:20" ht="22.5" customHeight="1" x14ac:dyDescent="0.25">
      <c r="C4724" s="79"/>
      <c r="D4724" s="80"/>
      <c r="E4724" s="80"/>
      <c r="F4724" s="80"/>
      <c r="G4724" s="81"/>
      <c r="H4724" s="80"/>
      <c r="I4724" s="80"/>
      <c r="J4724" s="80"/>
      <c r="K4724" s="81"/>
      <c r="L4724" s="80"/>
      <c r="M4724" s="80"/>
      <c r="N4724" s="80"/>
      <c r="O4724" s="80"/>
      <c r="P4724" s="80"/>
      <c r="Q4724" s="79"/>
      <c r="R4724" s="79"/>
      <c r="S4724" s="80"/>
      <c r="T4724" s="80"/>
    </row>
    <row r="4725" spans="3:20" ht="22.5" customHeight="1" x14ac:dyDescent="0.25">
      <c r="C4725" s="79"/>
      <c r="D4725" s="80"/>
      <c r="E4725" s="80"/>
      <c r="F4725" s="80"/>
      <c r="G4725" s="81"/>
      <c r="H4725" s="80"/>
      <c r="I4725" s="80"/>
      <c r="J4725" s="80"/>
      <c r="K4725" s="81"/>
      <c r="L4725" s="80"/>
      <c r="M4725" s="80"/>
      <c r="N4725" s="80"/>
      <c r="O4725" s="80"/>
      <c r="P4725" s="80"/>
      <c r="Q4725" s="79"/>
      <c r="R4725" s="79"/>
      <c r="S4725" s="80"/>
      <c r="T4725" s="80"/>
    </row>
    <row r="4726" spans="3:20" ht="22.5" customHeight="1" x14ac:dyDescent="0.25">
      <c r="C4726" s="79"/>
      <c r="D4726" s="80"/>
      <c r="E4726" s="80"/>
      <c r="F4726" s="80"/>
      <c r="G4726" s="81"/>
      <c r="H4726" s="80"/>
      <c r="I4726" s="80"/>
      <c r="J4726" s="80"/>
      <c r="K4726" s="81"/>
      <c r="L4726" s="80"/>
      <c r="M4726" s="80"/>
      <c r="N4726" s="80"/>
      <c r="O4726" s="80"/>
      <c r="P4726" s="80"/>
      <c r="Q4726" s="79"/>
      <c r="R4726" s="79"/>
      <c r="S4726" s="80"/>
      <c r="T4726" s="80"/>
    </row>
    <row r="4727" spans="3:20" ht="22.5" customHeight="1" x14ac:dyDescent="0.25">
      <c r="C4727" s="79"/>
      <c r="D4727" s="80"/>
      <c r="E4727" s="80"/>
      <c r="F4727" s="80"/>
      <c r="G4727" s="81"/>
      <c r="H4727" s="80"/>
      <c r="I4727" s="80"/>
      <c r="J4727" s="80"/>
      <c r="K4727" s="81"/>
      <c r="L4727" s="80"/>
      <c r="M4727" s="80"/>
      <c r="N4727" s="80"/>
      <c r="O4727" s="80"/>
      <c r="P4727" s="80"/>
      <c r="Q4727" s="79"/>
      <c r="R4727" s="79"/>
      <c r="S4727" s="80"/>
      <c r="T4727" s="80"/>
    </row>
    <row r="4728" spans="3:20" ht="22.5" customHeight="1" x14ac:dyDescent="0.25">
      <c r="C4728" s="79"/>
      <c r="D4728" s="80"/>
      <c r="E4728" s="80"/>
      <c r="F4728" s="80"/>
      <c r="G4728" s="81"/>
      <c r="H4728" s="80"/>
      <c r="I4728" s="80"/>
      <c r="J4728" s="80"/>
      <c r="K4728" s="81"/>
      <c r="L4728" s="80"/>
      <c r="M4728" s="80"/>
      <c r="N4728" s="80"/>
      <c r="O4728" s="80"/>
      <c r="P4728" s="80"/>
      <c r="Q4728" s="79"/>
      <c r="R4728" s="79"/>
      <c r="S4728" s="80"/>
      <c r="T4728" s="80"/>
    </row>
    <row r="4729" spans="3:20" ht="22.5" customHeight="1" x14ac:dyDescent="0.25">
      <c r="C4729" s="79"/>
      <c r="D4729" s="80"/>
      <c r="E4729" s="80"/>
      <c r="F4729" s="80"/>
      <c r="G4729" s="81"/>
      <c r="H4729" s="80"/>
      <c r="I4729" s="80"/>
      <c r="J4729" s="80"/>
      <c r="K4729" s="81"/>
      <c r="L4729" s="80"/>
      <c r="M4729" s="80"/>
      <c r="N4729" s="80"/>
      <c r="O4729" s="80"/>
      <c r="P4729" s="80"/>
      <c r="Q4729" s="79"/>
      <c r="R4729" s="79"/>
      <c r="S4729" s="80"/>
      <c r="T4729" s="80"/>
    </row>
    <row r="4730" spans="3:20" ht="22.5" customHeight="1" x14ac:dyDescent="0.25">
      <c r="C4730" s="79"/>
      <c r="D4730" s="80"/>
      <c r="E4730" s="80"/>
      <c r="F4730" s="80"/>
      <c r="G4730" s="81"/>
      <c r="H4730" s="80"/>
      <c r="I4730" s="80"/>
      <c r="J4730" s="80"/>
      <c r="K4730" s="81"/>
      <c r="L4730" s="80"/>
      <c r="M4730" s="80"/>
      <c r="N4730" s="80"/>
      <c r="O4730" s="80"/>
      <c r="P4730" s="80"/>
      <c r="Q4730" s="79"/>
      <c r="R4730" s="79"/>
      <c r="S4730" s="80"/>
      <c r="T4730" s="80"/>
    </row>
    <row r="4731" spans="3:20" ht="22.5" customHeight="1" x14ac:dyDescent="0.25">
      <c r="C4731" s="79"/>
      <c r="D4731" s="80"/>
      <c r="E4731" s="80"/>
      <c r="F4731" s="80"/>
      <c r="G4731" s="81"/>
      <c r="H4731" s="80"/>
      <c r="I4731" s="80"/>
      <c r="J4731" s="80"/>
      <c r="K4731" s="81"/>
      <c r="L4731" s="80"/>
      <c r="M4731" s="80"/>
      <c r="N4731" s="80"/>
      <c r="O4731" s="80"/>
      <c r="P4731" s="80"/>
      <c r="Q4731" s="79"/>
      <c r="R4731" s="79"/>
      <c r="S4731" s="80"/>
      <c r="T4731" s="80"/>
    </row>
    <row r="4732" spans="3:20" ht="22.5" customHeight="1" x14ac:dyDescent="0.25">
      <c r="C4732" s="79"/>
      <c r="D4732" s="80"/>
      <c r="E4732" s="80"/>
      <c r="F4732" s="80"/>
      <c r="G4732" s="81"/>
      <c r="H4732" s="80"/>
      <c r="I4732" s="80"/>
      <c r="J4732" s="80"/>
      <c r="K4732" s="81"/>
      <c r="L4732" s="80"/>
      <c r="M4732" s="80"/>
      <c r="N4732" s="80"/>
      <c r="O4732" s="80"/>
      <c r="P4732" s="80"/>
      <c r="Q4732" s="79"/>
      <c r="R4732" s="79"/>
      <c r="S4732" s="80"/>
      <c r="T4732" s="80"/>
    </row>
    <row r="4733" spans="3:20" ht="22.5" customHeight="1" x14ac:dyDescent="0.25">
      <c r="C4733" s="79"/>
      <c r="D4733" s="80"/>
      <c r="E4733" s="80"/>
      <c r="F4733" s="80"/>
      <c r="G4733" s="81"/>
      <c r="H4733" s="80"/>
      <c r="I4733" s="80"/>
      <c r="J4733" s="80"/>
      <c r="K4733" s="81"/>
      <c r="L4733" s="80"/>
      <c r="M4733" s="80"/>
      <c r="N4733" s="80"/>
      <c r="O4733" s="80"/>
      <c r="P4733" s="80"/>
      <c r="Q4733" s="79"/>
      <c r="R4733" s="79"/>
      <c r="S4733" s="80"/>
      <c r="T4733" s="80"/>
    </row>
    <row r="4734" spans="3:20" ht="22.5" customHeight="1" x14ac:dyDescent="0.25">
      <c r="C4734" s="79"/>
      <c r="D4734" s="80"/>
      <c r="E4734" s="80"/>
      <c r="F4734" s="80"/>
      <c r="G4734" s="81"/>
      <c r="H4734" s="80"/>
      <c r="I4734" s="80"/>
      <c r="J4734" s="80"/>
      <c r="K4734" s="81"/>
      <c r="L4734" s="80"/>
      <c r="M4734" s="80"/>
      <c r="N4734" s="80"/>
      <c r="O4734" s="80"/>
      <c r="P4734" s="80"/>
      <c r="Q4734" s="79"/>
      <c r="R4734" s="79"/>
      <c r="S4734" s="80"/>
      <c r="T4734" s="80"/>
    </row>
    <row r="4735" spans="3:20" ht="22.5" customHeight="1" x14ac:dyDescent="0.25">
      <c r="C4735" s="79"/>
      <c r="D4735" s="80"/>
      <c r="E4735" s="80"/>
      <c r="F4735" s="80"/>
      <c r="G4735" s="81"/>
      <c r="H4735" s="80"/>
      <c r="I4735" s="80"/>
      <c r="J4735" s="80"/>
      <c r="K4735" s="81"/>
      <c r="L4735" s="80"/>
      <c r="M4735" s="80"/>
      <c r="N4735" s="80"/>
      <c r="O4735" s="80"/>
      <c r="P4735" s="80"/>
      <c r="Q4735" s="79"/>
      <c r="R4735" s="79"/>
      <c r="S4735" s="80"/>
      <c r="T4735" s="80"/>
    </row>
    <row r="4736" spans="3:20" ht="22.5" customHeight="1" x14ac:dyDescent="0.25">
      <c r="C4736" s="79"/>
      <c r="D4736" s="80"/>
      <c r="E4736" s="80"/>
      <c r="F4736" s="80"/>
      <c r="G4736" s="81"/>
      <c r="H4736" s="80"/>
      <c r="I4736" s="80"/>
      <c r="J4736" s="80"/>
      <c r="K4736" s="81"/>
      <c r="L4736" s="80"/>
      <c r="M4736" s="80"/>
      <c r="N4736" s="80"/>
      <c r="O4736" s="80"/>
      <c r="P4736" s="80"/>
      <c r="Q4736" s="79"/>
      <c r="R4736" s="79"/>
      <c r="S4736" s="80"/>
      <c r="T4736" s="80"/>
    </row>
    <row r="4737" spans="3:20" ht="22.5" customHeight="1" x14ac:dyDescent="0.25">
      <c r="C4737" s="79"/>
      <c r="D4737" s="80"/>
      <c r="E4737" s="80"/>
      <c r="F4737" s="80"/>
      <c r="G4737" s="81"/>
      <c r="H4737" s="80"/>
      <c r="I4737" s="80"/>
      <c r="J4737" s="80"/>
      <c r="K4737" s="81"/>
      <c r="L4737" s="80"/>
      <c r="M4737" s="80"/>
      <c r="N4737" s="80"/>
      <c r="O4737" s="80"/>
      <c r="P4737" s="80"/>
      <c r="Q4737" s="79"/>
      <c r="R4737" s="79"/>
      <c r="S4737" s="80"/>
      <c r="T4737" s="80"/>
    </row>
    <row r="4738" spans="3:20" ht="22.5" customHeight="1" x14ac:dyDescent="0.25">
      <c r="C4738" s="79"/>
      <c r="D4738" s="80"/>
      <c r="E4738" s="80"/>
      <c r="F4738" s="80"/>
      <c r="G4738" s="81"/>
      <c r="H4738" s="80"/>
      <c r="I4738" s="80"/>
      <c r="J4738" s="80"/>
      <c r="K4738" s="81"/>
      <c r="L4738" s="80"/>
      <c r="M4738" s="80"/>
      <c r="N4738" s="80"/>
      <c r="O4738" s="80"/>
      <c r="P4738" s="80"/>
      <c r="Q4738" s="79"/>
      <c r="R4738" s="79"/>
      <c r="S4738" s="80"/>
      <c r="T4738" s="80"/>
    </row>
    <row r="4739" spans="3:20" ht="22.5" customHeight="1" x14ac:dyDescent="0.25">
      <c r="C4739" s="79"/>
      <c r="D4739" s="80"/>
      <c r="E4739" s="80"/>
      <c r="F4739" s="80"/>
      <c r="G4739" s="81"/>
      <c r="H4739" s="80"/>
      <c r="I4739" s="80"/>
      <c r="J4739" s="80"/>
      <c r="K4739" s="81"/>
      <c r="L4739" s="80"/>
      <c r="M4739" s="80"/>
      <c r="N4739" s="80"/>
      <c r="O4739" s="80"/>
      <c r="P4739" s="80"/>
      <c r="Q4739" s="79"/>
      <c r="R4739" s="79"/>
      <c r="S4739" s="80"/>
      <c r="T4739" s="80"/>
    </row>
    <row r="4740" spans="3:20" ht="22.5" customHeight="1" x14ac:dyDescent="0.25">
      <c r="C4740" s="79"/>
      <c r="D4740" s="80"/>
      <c r="E4740" s="80"/>
      <c r="F4740" s="80"/>
      <c r="G4740" s="81"/>
      <c r="H4740" s="80"/>
      <c r="I4740" s="80"/>
      <c r="J4740" s="80"/>
      <c r="K4740" s="81"/>
      <c r="L4740" s="80"/>
      <c r="M4740" s="80"/>
      <c r="N4740" s="80"/>
      <c r="O4740" s="80"/>
      <c r="P4740" s="80"/>
      <c r="Q4740" s="79"/>
      <c r="R4740" s="79"/>
      <c r="S4740" s="80"/>
      <c r="T4740" s="80"/>
    </row>
    <row r="4741" spans="3:20" ht="22.5" customHeight="1" x14ac:dyDescent="0.25">
      <c r="C4741" s="79"/>
      <c r="D4741" s="80"/>
      <c r="E4741" s="80"/>
      <c r="F4741" s="80"/>
      <c r="G4741" s="81"/>
      <c r="H4741" s="80"/>
      <c r="I4741" s="80"/>
      <c r="J4741" s="80"/>
      <c r="K4741" s="81"/>
      <c r="L4741" s="80"/>
      <c r="M4741" s="80"/>
      <c r="N4741" s="80"/>
      <c r="O4741" s="80"/>
      <c r="P4741" s="80"/>
      <c r="Q4741" s="79"/>
      <c r="R4741" s="79"/>
      <c r="S4741" s="80"/>
      <c r="T4741" s="80"/>
    </row>
    <row r="4742" spans="3:20" ht="22.5" customHeight="1" x14ac:dyDescent="0.25">
      <c r="C4742" s="79"/>
      <c r="D4742" s="80"/>
      <c r="E4742" s="80"/>
      <c r="F4742" s="80"/>
      <c r="G4742" s="81"/>
      <c r="H4742" s="80"/>
      <c r="I4742" s="80"/>
      <c r="J4742" s="80"/>
      <c r="K4742" s="81"/>
      <c r="L4742" s="80"/>
      <c r="M4742" s="80"/>
      <c r="N4742" s="80"/>
      <c r="O4742" s="80"/>
      <c r="P4742" s="80"/>
      <c r="Q4742" s="79"/>
      <c r="R4742" s="79"/>
      <c r="S4742" s="80"/>
      <c r="T4742" s="80"/>
    </row>
    <row r="4743" spans="3:20" ht="22.5" customHeight="1" x14ac:dyDescent="0.25">
      <c r="C4743" s="79"/>
      <c r="D4743" s="80"/>
      <c r="E4743" s="80"/>
      <c r="F4743" s="80"/>
      <c r="G4743" s="81"/>
      <c r="H4743" s="80"/>
      <c r="I4743" s="80"/>
      <c r="J4743" s="80"/>
      <c r="K4743" s="81"/>
      <c r="L4743" s="80"/>
      <c r="M4743" s="80"/>
      <c r="N4743" s="80"/>
      <c r="O4743" s="80"/>
      <c r="P4743" s="80"/>
      <c r="Q4743" s="79"/>
      <c r="R4743" s="79"/>
      <c r="S4743" s="80"/>
      <c r="T4743" s="80"/>
    </row>
    <row r="4744" spans="3:20" ht="22.5" customHeight="1" x14ac:dyDescent="0.25">
      <c r="C4744" s="79"/>
      <c r="D4744" s="80"/>
      <c r="E4744" s="80"/>
      <c r="F4744" s="80"/>
      <c r="G4744" s="81"/>
      <c r="H4744" s="80"/>
      <c r="I4744" s="80"/>
      <c r="J4744" s="80"/>
      <c r="K4744" s="81"/>
      <c r="L4744" s="80"/>
      <c r="M4744" s="80"/>
      <c r="N4744" s="80"/>
      <c r="O4744" s="80"/>
      <c r="P4744" s="80"/>
      <c r="Q4744" s="79"/>
      <c r="R4744" s="79"/>
      <c r="S4744" s="80"/>
      <c r="T4744" s="80"/>
    </row>
    <row r="4745" spans="3:20" ht="22.5" customHeight="1" x14ac:dyDescent="0.25">
      <c r="C4745" s="79"/>
      <c r="D4745" s="80"/>
      <c r="E4745" s="80"/>
      <c r="F4745" s="80"/>
      <c r="G4745" s="81"/>
      <c r="H4745" s="80"/>
      <c r="I4745" s="80"/>
      <c r="J4745" s="80"/>
      <c r="K4745" s="81"/>
      <c r="L4745" s="80"/>
      <c r="M4745" s="80"/>
      <c r="N4745" s="80"/>
      <c r="O4745" s="80"/>
      <c r="P4745" s="80"/>
      <c r="Q4745" s="79"/>
      <c r="R4745" s="79"/>
      <c r="S4745" s="80"/>
      <c r="T4745" s="80"/>
    </row>
    <row r="4746" spans="3:20" ht="22.5" customHeight="1" x14ac:dyDescent="0.25">
      <c r="C4746" s="79"/>
      <c r="D4746" s="80"/>
      <c r="E4746" s="80"/>
      <c r="F4746" s="80"/>
      <c r="G4746" s="81"/>
      <c r="H4746" s="80"/>
      <c r="I4746" s="80"/>
      <c r="J4746" s="80"/>
      <c r="K4746" s="81"/>
      <c r="L4746" s="80"/>
      <c r="M4746" s="80"/>
      <c r="N4746" s="80"/>
      <c r="O4746" s="80"/>
      <c r="P4746" s="80"/>
      <c r="Q4746" s="79"/>
      <c r="R4746" s="79"/>
      <c r="S4746" s="80"/>
      <c r="T4746" s="80"/>
    </row>
    <row r="4747" spans="3:20" ht="22.5" customHeight="1" x14ac:dyDescent="0.25">
      <c r="C4747" s="79"/>
      <c r="D4747" s="80"/>
      <c r="E4747" s="80"/>
      <c r="F4747" s="80"/>
      <c r="G4747" s="81"/>
      <c r="H4747" s="80"/>
      <c r="I4747" s="80"/>
      <c r="J4747" s="80"/>
      <c r="K4747" s="81"/>
      <c r="L4747" s="80"/>
      <c r="M4747" s="80"/>
      <c r="N4747" s="80"/>
      <c r="O4747" s="80"/>
      <c r="P4747" s="80"/>
      <c r="Q4747" s="79"/>
      <c r="R4747" s="79"/>
      <c r="S4747" s="80"/>
      <c r="T4747" s="80"/>
    </row>
    <row r="4748" spans="3:20" ht="22.5" customHeight="1" x14ac:dyDescent="0.25">
      <c r="C4748" s="79"/>
      <c r="D4748" s="80"/>
      <c r="E4748" s="80"/>
      <c r="F4748" s="80"/>
      <c r="G4748" s="81"/>
      <c r="H4748" s="80"/>
      <c r="I4748" s="80"/>
      <c r="J4748" s="80"/>
      <c r="K4748" s="81"/>
      <c r="L4748" s="80"/>
      <c r="M4748" s="80"/>
      <c r="N4748" s="80"/>
      <c r="O4748" s="80"/>
      <c r="P4748" s="80"/>
      <c r="Q4748" s="79"/>
      <c r="R4748" s="79"/>
      <c r="S4748" s="80"/>
      <c r="T4748" s="80"/>
    </row>
    <row r="4749" spans="3:20" ht="22.5" customHeight="1" x14ac:dyDescent="0.25">
      <c r="C4749" s="79"/>
      <c r="D4749" s="80"/>
      <c r="E4749" s="80"/>
      <c r="F4749" s="80"/>
      <c r="G4749" s="81"/>
      <c r="H4749" s="80"/>
      <c r="I4749" s="80"/>
      <c r="J4749" s="80"/>
      <c r="K4749" s="81"/>
      <c r="L4749" s="80"/>
      <c r="M4749" s="80"/>
      <c r="N4749" s="80"/>
      <c r="O4749" s="80"/>
      <c r="P4749" s="80"/>
      <c r="Q4749" s="79"/>
      <c r="R4749" s="79"/>
      <c r="S4749" s="80"/>
      <c r="T4749" s="80"/>
    </row>
    <row r="4750" spans="3:20" ht="22.5" customHeight="1" x14ac:dyDescent="0.25">
      <c r="C4750" s="79"/>
      <c r="D4750" s="80"/>
      <c r="E4750" s="80"/>
      <c r="F4750" s="80"/>
      <c r="G4750" s="81"/>
      <c r="H4750" s="80"/>
      <c r="I4750" s="80"/>
      <c r="J4750" s="80"/>
      <c r="K4750" s="81"/>
      <c r="L4750" s="80"/>
      <c r="M4750" s="80"/>
      <c r="N4750" s="80"/>
      <c r="O4750" s="80"/>
      <c r="P4750" s="80"/>
      <c r="Q4750" s="79"/>
      <c r="R4750" s="79"/>
      <c r="S4750" s="80"/>
      <c r="T4750" s="80"/>
    </row>
    <row r="4751" spans="3:20" ht="22.5" customHeight="1" x14ac:dyDescent="0.25">
      <c r="C4751" s="79"/>
      <c r="D4751" s="80"/>
      <c r="E4751" s="80"/>
      <c r="F4751" s="80"/>
      <c r="G4751" s="81"/>
      <c r="H4751" s="80"/>
      <c r="I4751" s="80"/>
      <c r="J4751" s="80"/>
      <c r="K4751" s="81"/>
      <c r="L4751" s="80"/>
      <c r="M4751" s="80"/>
      <c r="N4751" s="80"/>
      <c r="O4751" s="80"/>
      <c r="P4751" s="80"/>
      <c r="Q4751" s="79"/>
      <c r="R4751" s="79"/>
      <c r="S4751" s="80"/>
      <c r="T4751" s="80"/>
    </row>
    <row r="4752" spans="3:20" ht="22.5" customHeight="1" x14ac:dyDescent="0.25">
      <c r="C4752" s="79"/>
      <c r="D4752" s="80"/>
      <c r="E4752" s="80"/>
      <c r="F4752" s="80"/>
      <c r="G4752" s="81"/>
      <c r="H4752" s="80"/>
      <c r="I4752" s="80"/>
      <c r="J4752" s="80"/>
      <c r="K4752" s="81"/>
      <c r="L4752" s="80"/>
      <c r="M4752" s="80"/>
      <c r="N4752" s="80"/>
      <c r="O4752" s="80"/>
      <c r="P4752" s="80"/>
      <c r="Q4752" s="79"/>
      <c r="R4752" s="79"/>
      <c r="S4752" s="80"/>
      <c r="T4752" s="80"/>
    </row>
    <row r="4753" spans="3:20" ht="22.5" customHeight="1" x14ac:dyDescent="0.25">
      <c r="C4753" s="79"/>
      <c r="D4753" s="80"/>
      <c r="E4753" s="80"/>
      <c r="F4753" s="80"/>
      <c r="G4753" s="81"/>
      <c r="H4753" s="80"/>
      <c r="I4753" s="80"/>
      <c r="J4753" s="80"/>
      <c r="K4753" s="81"/>
      <c r="L4753" s="80"/>
      <c r="M4753" s="80"/>
      <c r="N4753" s="80"/>
      <c r="O4753" s="80"/>
      <c r="P4753" s="80"/>
      <c r="Q4753" s="79"/>
      <c r="R4753" s="79"/>
      <c r="S4753" s="80"/>
      <c r="T4753" s="80"/>
    </row>
    <row r="4754" spans="3:20" ht="22.5" customHeight="1" x14ac:dyDescent="0.25">
      <c r="C4754" s="79"/>
      <c r="D4754" s="80"/>
      <c r="E4754" s="80"/>
      <c r="F4754" s="80"/>
      <c r="G4754" s="81"/>
      <c r="H4754" s="80"/>
      <c r="I4754" s="80"/>
      <c r="J4754" s="80"/>
      <c r="K4754" s="81"/>
      <c r="L4754" s="80"/>
      <c r="M4754" s="80"/>
      <c r="N4754" s="80"/>
      <c r="O4754" s="80"/>
      <c r="P4754" s="80"/>
      <c r="Q4754" s="79"/>
      <c r="R4754" s="79"/>
      <c r="S4754" s="80"/>
      <c r="T4754" s="80"/>
    </row>
    <row r="4755" spans="3:20" ht="22.5" customHeight="1" x14ac:dyDescent="0.25">
      <c r="C4755" s="79"/>
      <c r="D4755" s="80"/>
      <c r="E4755" s="80"/>
      <c r="F4755" s="80"/>
      <c r="G4755" s="81"/>
      <c r="H4755" s="80"/>
      <c r="I4755" s="80"/>
      <c r="J4755" s="80"/>
      <c r="K4755" s="81"/>
      <c r="L4755" s="80"/>
      <c r="M4755" s="80"/>
      <c r="N4755" s="80"/>
      <c r="O4755" s="80"/>
      <c r="P4755" s="80"/>
      <c r="Q4755" s="79"/>
      <c r="R4755" s="79"/>
      <c r="S4755" s="80"/>
      <c r="T4755" s="80"/>
    </row>
    <row r="4756" spans="3:20" ht="22.5" customHeight="1" x14ac:dyDescent="0.25">
      <c r="C4756" s="79"/>
      <c r="D4756" s="80"/>
      <c r="E4756" s="80"/>
      <c r="F4756" s="80"/>
      <c r="G4756" s="81"/>
      <c r="H4756" s="80"/>
      <c r="I4756" s="80"/>
      <c r="J4756" s="80"/>
      <c r="K4756" s="81"/>
      <c r="L4756" s="80"/>
      <c r="M4756" s="80"/>
      <c r="N4756" s="80"/>
      <c r="O4756" s="80"/>
      <c r="P4756" s="80"/>
      <c r="Q4756" s="79"/>
      <c r="R4756" s="79"/>
      <c r="S4756" s="80"/>
      <c r="T4756" s="80"/>
    </row>
    <row r="4757" spans="3:20" ht="22.5" customHeight="1" x14ac:dyDescent="0.25">
      <c r="C4757" s="79"/>
      <c r="D4757" s="80"/>
      <c r="E4757" s="80"/>
      <c r="F4757" s="80"/>
      <c r="G4757" s="81"/>
      <c r="H4757" s="80"/>
      <c r="I4757" s="80"/>
      <c r="J4757" s="80"/>
      <c r="K4757" s="81"/>
      <c r="L4757" s="80"/>
      <c r="M4757" s="80"/>
      <c r="N4757" s="80"/>
      <c r="O4757" s="80"/>
      <c r="P4757" s="80"/>
      <c r="Q4757" s="79"/>
      <c r="R4757" s="79"/>
      <c r="S4757" s="80"/>
      <c r="T4757" s="80"/>
    </row>
    <row r="4758" spans="3:20" ht="22.5" customHeight="1" x14ac:dyDescent="0.25">
      <c r="C4758" s="79"/>
      <c r="D4758" s="80"/>
      <c r="E4758" s="80"/>
      <c r="F4758" s="80"/>
      <c r="G4758" s="81"/>
      <c r="H4758" s="80"/>
      <c r="I4758" s="80"/>
      <c r="J4758" s="80"/>
      <c r="K4758" s="81"/>
      <c r="L4758" s="80"/>
      <c r="M4758" s="80"/>
      <c r="N4758" s="80"/>
      <c r="O4758" s="80"/>
      <c r="P4758" s="80"/>
      <c r="Q4758" s="79"/>
      <c r="R4758" s="79"/>
      <c r="S4758" s="80"/>
      <c r="T4758" s="80"/>
    </row>
    <row r="4759" spans="3:20" ht="22.5" customHeight="1" x14ac:dyDescent="0.25">
      <c r="C4759" s="79"/>
      <c r="D4759" s="80"/>
      <c r="E4759" s="80"/>
      <c r="F4759" s="80"/>
      <c r="G4759" s="81"/>
      <c r="H4759" s="80"/>
      <c r="I4759" s="80"/>
      <c r="J4759" s="80"/>
      <c r="K4759" s="81"/>
      <c r="L4759" s="80"/>
      <c r="M4759" s="80"/>
      <c r="N4759" s="80"/>
      <c r="O4759" s="80"/>
      <c r="P4759" s="80"/>
      <c r="Q4759" s="79"/>
      <c r="R4759" s="79"/>
      <c r="S4759" s="80"/>
      <c r="T4759" s="80"/>
    </row>
    <row r="4760" spans="3:20" ht="22.5" customHeight="1" x14ac:dyDescent="0.25">
      <c r="C4760" s="79"/>
      <c r="D4760" s="80"/>
      <c r="E4760" s="80"/>
      <c r="F4760" s="80"/>
      <c r="G4760" s="81"/>
      <c r="H4760" s="80"/>
      <c r="I4760" s="80"/>
      <c r="J4760" s="80"/>
      <c r="K4760" s="81"/>
      <c r="L4760" s="80"/>
      <c r="M4760" s="80"/>
      <c r="N4760" s="80"/>
      <c r="O4760" s="80"/>
      <c r="P4760" s="80"/>
      <c r="Q4760" s="79"/>
      <c r="R4760" s="79"/>
      <c r="S4760" s="80"/>
      <c r="T4760" s="80"/>
    </row>
    <row r="4761" spans="3:20" ht="22.5" customHeight="1" x14ac:dyDescent="0.25">
      <c r="C4761" s="79"/>
      <c r="D4761" s="80"/>
      <c r="E4761" s="80"/>
      <c r="F4761" s="80"/>
      <c r="G4761" s="81"/>
      <c r="H4761" s="80"/>
      <c r="I4761" s="80"/>
      <c r="J4761" s="80"/>
      <c r="K4761" s="81"/>
      <c r="L4761" s="80"/>
      <c r="M4761" s="80"/>
      <c r="N4761" s="80"/>
      <c r="O4761" s="80"/>
      <c r="P4761" s="80"/>
      <c r="Q4761" s="79"/>
      <c r="R4761" s="79"/>
      <c r="S4761" s="80"/>
      <c r="T4761" s="80"/>
    </row>
    <row r="4762" spans="3:20" ht="22.5" customHeight="1" x14ac:dyDescent="0.25">
      <c r="C4762" s="79"/>
      <c r="D4762" s="80"/>
      <c r="E4762" s="80"/>
      <c r="F4762" s="80"/>
      <c r="G4762" s="81"/>
      <c r="H4762" s="80"/>
      <c r="I4762" s="80"/>
      <c r="J4762" s="80"/>
      <c r="K4762" s="81"/>
      <c r="L4762" s="80"/>
      <c r="M4762" s="80"/>
      <c r="N4762" s="80"/>
      <c r="O4762" s="80"/>
      <c r="P4762" s="80"/>
      <c r="Q4762" s="79"/>
      <c r="R4762" s="79"/>
      <c r="S4762" s="80"/>
      <c r="T4762" s="80"/>
    </row>
    <row r="4763" spans="3:20" ht="22.5" customHeight="1" x14ac:dyDescent="0.25">
      <c r="C4763" s="79"/>
      <c r="D4763" s="80"/>
      <c r="E4763" s="80"/>
      <c r="F4763" s="80"/>
      <c r="G4763" s="81"/>
      <c r="H4763" s="80"/>
      <c r="I4763" s="80"/>
      <c r="J4763" s="80"/>
      <c r="K4763" s="81"/>
      <c r="L4763" s="80"/>
      <c r="M4763" s="80"/>
      <c r="N4763" s="80"/>
      <c r="O4763" s="80"/>
      <c r="P4763" s="80"/>
      <c r="Q4763" s="79"/>
      <c r="R4763" s="79"/>
      <c r="S4763" s="80"/>
      <c r="T4763" s="80"/>
    </row>
    <row r="4764" spans="3:20" ht="22.5" customHeight="1" x14ac:dyDescent="0.25">
      <c r="C4764" s="79"/>
      <c r="D4764" s="80"/>
      <c r="E4764" s="80"/>
      <c r="F4764" s="80"/>
      <c r="G4764" s="81"/>
      <c r="H4764" s="80"/>
      <c r="I4764" s="80"/>
      <c r="J4764" s="80"/>
      <c r="K4764" s="81"/>
      <c r="L4764" s="80"/>
      <c r="M4764" s="80"/>
      <c r="N4764" s="80"/>
      <c r="O4764" s="80"/>
      <c r="P4764" s="80"/>
      <c r="Q4764" s="79"/>
      <c r="R4764" s="79"/>
      <c r="S4764" s="80"/>
      <c r="T4764" s="80"/>
    </row>
    <row r="4765" spans="3:20" ht="22.5" customHeight="1" x14ac:dyDescent="0.25">
      <c r="C4765" s="79"/>
      <c r="D4765" s="80"/>
      <c r="E4765" s="80"/>
      <c r="F4765" s="80"/>
      <c r="G4765" s="81"/>
      <c r="H4765" s="80"/>
      <c r="I4765" s="80"/>
      <c r="J4765" s="80"/>
      <c r="K4765" s="81"/>
      <c r="L4765" s="80"/>
      <c r="M4765" s="80"/>
      <c r="N4765" s="80"/>
      <c r="O4765" s="80"/>
      <c r="P4765" s="80"/>
      <c r="Q4765" s="79"/>
      <c r="R4765" s="79"/>
      <c r="S4765" s="80"/>
      <c r="T4765" s="80"/>
    </row>
    <row r="4766" spans="3:20" ht="22.5" customHeight="1" x14ac:dyDescent="0.25">
      <c r="C4766" s="79"/>
      <c r="D4766" s="80"/>
      <c r="E4766" s="80"/>
      <c r="F4766" s="80"/>
      <c r="G4766" s="81"/>
      <c r="H4766" s="80"/>
      <c r="I4766" s="80"/>
      <c r="J4766" s="80"/>
      <c r="K4766" s="81"/>
      <c r="L4766" s="80"/>
      <c r="M4766" s="80"/>
      <c r="N4766" s="80"/>
      <c r="O4766" s="80"/>
      <c r="P4766" s="80"/>
      <c r="Q4766" s="79"/>
      <c r="R4766" s="79"/>
      <c r="S4766" s="80"/>
      <c r="T4766" s="80"/>
    </row>
    <row r="4767" spans="3:20" ht="22.5" customHeight="1" x14ac:dyDescent="0.25">
      <c r="C4767" s="79"/>
      <c r="D4767" s="80"/>
      <c r="E4767" s="80"/>
      <c r="F4767" s="80"/>
      <c r="G4767" s="81"/>
      <c r="H4767" s="80"/>
      <c r="I4767" s="80"/>
      <c r="J4767" s="80"/>
      <c r="K4767" s="81"/>
      <c r="L4767" s="80"/>
      <c r="M4767" s="80"/>
      <c r="N4767" s="80"/>
      <c r="O4767" s="80"/>
      <c r="P4767" s="80"/>
      <c r="Q4767" s="79"/>
      <c r="R4767" s="79"/>
      <c r="S4767" s="80"/>
      <c r="T4767" s="80"/>
    </row>
    <row r="4768" spans="3:20" ht="22.5" customHeight="1" x14ac:dyDescent="0.25">
      <c r="C4768" s="79"/>
      <c r="D4768" s="80"/>
      <c r="E4768" s="80"/>
      <c r="F4768" s="80"/>
      <c r="G4768" s="81"/>
      <c r="H4768" s="80"/>
      <c r="I4768" s="80"/>
      <c r="J4768" s="80"/>
      <c r="K4768" s="81"/>
      <c r="L4768" s="80"/>
      <c r="M4768" s="80"/>
      <c r="N4768" s="80"/>
      <c r="O4768" s="80"/>
      <c r="P4768" s="80"/>
      <c r="Q4768" s="79"/>
      <c r="R4768" s="79"/>
      <c r="S4768" s="80"/>
      <c r="T4768" s="80"/>
    </row>
    <row r="4769" spans="3:20" ht="22.5" customHeight="1" x14ac:dyDescent="0.25">
      <c r="C4769" s="79"/>
      <c r="D4769" s="80"/>
      <c r="E4769" s="80"/>
      <c r="F4769" s="80"/>
      <c r="G4769" s="81"/>
      <c r="H4769" s="80"/>
      <c r="I4769" s="80"/>
      <c r="J4769" s="80"/>
      <c r="K4769" s="81"/>
      <c r="L4769" s="80"/>
      <c r="M4769" s="80"/>
      <c r="N4769" s="80"/>
      <c r="O4769" s="80"/>
      <c r="P4769" s="80"/>
      <c r="Q4769" s="79"/>
      <c r="R4769" s="79"/>
      <c r="S4769" s="80"/>
      <c r="T4769" s="80"/>
    </row>
    <row r="4770" spans="3:20" ht="22.5" customHeight="1" x14ac:dyDescent="0.25">
      <c r="C4770" s="79"/>
      <c r="D4770" s="80"/>
      <c r="E4770" s="80"/>
      <c r="F4770" s="80"/>
      <c r="G4770" s="81"/>
      <c r="H4770" s="80"/>
      <c r="I4770" s="80"/>
      <c r="J4770" s="80"/>
      <c r="K4770" s="81"/>
      <c r="L4770" s="80"/>
      <c r="M4770" s="80"/>
      <c r="N4770" s="80"/>
      <c r="O4770" s="80"/>
      <c r="P4770" s="80"/>
      <c r="Q4770" s="79"/>
      <c r="R4770" s="79"/>
      <c r="S4770" s="80"/>
      <c r="T4770" s="80"/>
    </row>
    <row r="4771" spans="3:20" ht="22.5" customHeight="1" x14ac:dyDescent="0.25">
      <c r="C4771" s="79"/>
      <c r="D4771" s="80"/>
      <c r="E4771" s="80"/>
      <c r="F4771" s="80"/>
      <c r="G4771" s="81"/>
      <c r="H4771" s="80"/>
      <c r="I4771" s="80"/>
      <c r="J4771" s="80"/>
      <c r="K4771" s="81"/>
      <c r="L4771" s="80"/>
      <c r="M4771" s="80"/>
      <c r="N4771" s="80"/>
      <c r="O4771" s="80"/>
      <c r="P4771" s="80"/>
      <c r="Q4771" s="79"/>
      <c r="R4771" s="79"/>
      <c r="S4771" s="80"/>
      <c r="T4771" s="80"/>
    </row>
    <row r="4772" spans="3:20" ht="22.5" customHeight="1" x14ac:dyDescent="0.25">
      <c r="C4772" s="79"/>
      <c r="D4772" s="80"/>
      <c r="E4772" s="80"/>
      <c r="F4772" s="80"/>
      <c r="G4772" s="81"/>
      <c r="H4772" s="80"/>
      <c r="I4772" s="80"/>
      <c r="J4772" s="80"/>
      <c r="K4772" s="81"/>
      <c r="L4772" s="80"/>
      <c r="M4772" s="80"/>
      <c r="N4772" s="80"/>
      <c r="O4772" s="80"/>
      <c r="P4772" s="80"/>
      <c r="Q4772" s="79"/>
      <c r="R4772" s="79"/>
      <c r="S4772" s="80"/>
      <c r="T4772" s="80"/>
    </row>
    <row r="4773" spans="3:20" ht="22.5" customHeight="1" x14ac:dyDescent="0.25">
      <c r="C4773" s="79"/>
      <c r="D4773" s="80"/>
      <c r="E4773" s="80"/>
      <c r="F4773" s="80"/>
      <c r="G4773" s="81"/>
      <c r="H4773" s="80"/>
      <c r="I4773" s="80"/>
      <c r="J4773" s="80"/>
      <c r="K4773" s="81"/>
      <c r="L4773" s="80"/>
      <c r="M4773" s="80"/>
      <c r="N4773" s="80"/>
      <c r="O4773" s="80"/>
      <c r="P4773" s="80"/>
      <c r="Q4773" s="79"/>
      <c r="R4773" s="79"/>
      <c r="S4773" s="80"/>
      <c r="T4773" s="80"/>
    </row>
    <row r="4774" spans="3:20" ht="22.5" customHeight="1" x14ac:dyDescent="0.25">
      <c r="C4774" s="79"/>
      <c r="D4774" s="80"/>
      <c r="E4774" s="80"/>
      <c r="F4774" s="80"/>
      <c r="G4774" s="81"/>
      <c r="H4774" s="80"/>
      <c r="I4774" s="80"/>
      <c r="J4774" s="80"/>
      <c r="K4774" s="81"/>
      <c r="L4774" s="80"/>
      <c r="M4774" s="80"/>
      <c r="N4774" s="80"/>
      <c r="O4774" s="80"/>
      <c r="P4774" s="80"/>
      <c r="Q4774" s="79"/>
      <c r="R4774" s="79"/>
      <c r="S4774" s="80"/>
      <c r="T4774" s="80"/>
    </row>
    <row r="4775" spans="3:20" ht="22.5" customHeight="1" x14ac:dyDescent="0.25">
      <c r="C4775" s="79"/>
      <c r="D4775" s="80"/>
      <c r="E4775" s="80"/>
      <c r="F4775" s="80"/>
      <c r="G4775" s="81"/>
      <c r="H4775" s="80"/>
      <c r="I4775" s="80"/>
      <c r="J4775" s="80"/>
      <c r="K4775" s="81"/>
      <c r="L4775" s="80"/>
      <c r="M4775" s="80"/>
      <c r="N4775" s="80"/>
      <c r="O4775" s="80"/>
      <c r="P4775" s="80"/>
      <c r="Q4775" s="79"/>
      <c r="R4775" s="79"/>
      <c r="S4775" s="80"/>
      <c r="T4775" s="80"/>
    </row>
    <row r="4776" spans="3:20" ht="22.5" customHeight="1" x14ac:dyDescent="0.25">
      <c r="C4776" s="79"/>
      <c r="D4776" s="80"/>
      <c r="E4776" s="80"/>
      <c r="F4776" s="80"/>
      <c r="G4776" s="81"/>
      <c r="H4776" s="80"/>
      <c r="I4776" s="80"/>
      <c r="J4776" s="80"/>
      <c r="K4776" s="81"/>
      <c r="L4776" s="80"/>
      <c r="M4776" s="80"/>
      <c r="N4776" s="80"/>
      <c r="O4776" s="80"/>
      <c r="P4776" s="80"/>
      <c r="Q4776" s="79"/>
      <c r="R4776" s="79"/>
      <c r="S4776" s="80"/>
      <c r="T4776" s="80"/>
    </row>
    <row r="4777" spans="3:20" ht="22.5" customHeight="1" x14ac:dyDescent="0.25">
      <c r="C4777" s="79"/>
      <c r="D4777" s="80"/>
      <c r="E4777" s="80"/>
      <c r="F4777" s="80"/>
      <c r="G4777" s="81"/>
      <c r="H4777" s="80"/>
      <c r="I4777" s="80"/>
      <c r="J4777" s="80"/>
      <c r="K4777" s="81"/>
      <c r="L4777" s="80"/>
      <c r="M4777" s="80"/>
      <c r="N4777" s="80"/>
      <c r="O4777" s="80"/>
      <c r="P4777" s="80"/>
      <c r="Q4777" s="79"/>
      <c r="R4777" s="79"/>
      <c r="S4777" s="80"/>
      <c r="T4777" s="80"/>
    </row>
    <row r="4778" spans="3:20" ht="22.5" customHeight="1" x14ac:dyDescent="0.25">
      <c r="C4778" s="79"/>
      <c r="D4778" s="80"/>
      <c r="E4778" s="80"/>
      <c r="F4778" s="80"/>
      <c r="G4778" s="81"/>
      <c r="H4778" s="80"/>
      <c r="I4778" s="80"/>
      <c r="J4778" s="80"/>
      <c r="K4778" s="81"/>
      <c r="L4778" s="80"/>
      <c r="M4778" s="80"/>
      <c r="N4778" s="80"/>
      <c r="O4778" s="80"/>
      <c r="P4778" s="80"/>
      <c r="Q4778" s="79"/>
      <c r="R4778" s="79"/>
      <c r="S4778" s="80"/>
      <c r="T4778" s="80"/>
    </row>
    <row r="4779" spans="3:20" ht="22.5" customHeight="1" x14ac:dyDescent="0.25">
      <c r="C4779" s="79"/>
      <c r="D4779" s="80"/>
      <c r="E4779" s="80"/>
      <c r="F4779" s="80"/>
      <c r="G4779" s="81"/>
      <c r="H4779" s="80"/>
      <c r="I4779" s="80"/>
      <c r="J4779" s="80"/>
      <c r="K4779" s="81"/>
      <c r="L4779" s="80"/>
      <c r="M4779" s="80"/>
      <c r="N4779" s="80"/>
      <c r="O4779" s="80"/>
      <c r="P4779" s="80"/>
      <c r="Q4779" s="79"/>
      <c r="R4779" s="79"/>
      <c r="S4779" s="80"/>
      <c r="T4779" s="80"/>
    </row>
    <row r="4780" spans="3:20" ht="22.5" customHeight="1" x14ac:dyDescent="0.25">
      <c r="C4780" s="79"/>
      <c r="D4780" s="80"/>
      <c r="E4780" s="80"/>
      <c r="F4780" s="80"/>
      <c r="G4780" s="81"/>
      <c r="H4780" s="80"/>
      <c r="I4780" s="80"/>
      <c r="J4780" s="80"/>
      <c r="K4780" s="81"/>
      <c r="L4780" s="80"/>
      <c r="M4780" s="80"/>
      <c r="N4780" s="80"/>
      <c r="O4780" s="80"/>
      <c r="P4780" s="80"/>
      <c r="Q4780" s="79"/>
      <c r="R4780" s="79"/>
      <c r="S4780" s="80"/>
      <c r="T4780" s="80"/>
    </row>
    <row r="4781" spans="3:20" ht="22.5" customHeight="1" x14ac:dyDescent="0.25">
      <c r="C4781" s="79"/>
      <c r="D4781" s="80"/>
      <c r="E4781" s="80"/>
      <c r="F4781" s="80"/>
      <c r="G4781" s="81"/>
      <c r="H4781" s="80"/>
      <c r="I4781" s="80"/>
      <c r="J4781" s="80"/>
      <c r="K4781" s="81"/>
      <c r="L4781" s="80"/>
      <c r="M4781" s="80"/>
      <c r="N4781" s="80"/>
      <c r="O4781" s="80"/>
      <c r="P4781" s="80"/>
      <c r="Q4781" s="79"/>
      <c r="R4781" s="79"/>
      <c r="S4781" s="80"/>
      <c r="T4781" s="80"/>
    </row>
    <row r="4782" spans="3:20" ht="22.5" customHeight="1" x14ac:dyDescent="0.25">
      <c r="C4782" s="79"/>
      <c r="D4782" s="80"/>
      <c r="E4782" s="80"/>
      <c r="F4782" s="80"/>
      <c r="G4782" s="81"/>
      <c r="H4782" s="80"/>
      <c r="I4782" s="80"/>
      <c r="J4782" s="80"/>
      <c r="K4782" s="81"/>
      <c r="L4782" s="80"/>
      <c r="M4782" s="80"/>
      <c r="N4782" s="80"/>
      <c r="O4782" s="80"/>
      <c r="P4782" s="80"/>
      <c r="Q4782" s="79"/>
      <c r="R4782" s="79"/>
      <c r="S4782" s="80"/>
      <c r="T4782" s="80"/>
    </row>
    <row r="4783" spans="3:20" ht="22.5" customHeight="1" x14ac:dyDescent="0.25">
      <c r="C4783" s="79"/>
      <c r="D4783" s="80"/>
      <c r="E4783" s="80"/>
      <c r="F4783" s="80"/>
      <c r="G4783" s="81"/>
      <c r="H4783" s="80"/>
      <c r="I4783" s="80"/>
      <c r="J4783" s="80"/>
      <c r="K4783" s="81"/>
      <c r="L4783" s="80"/>
      <c r="M4783" s="80"/>
      <c r="N4783" s="80"/>
      <c r="O4783" s="80"/>
      <c r="P4783" s="80"/>
      <c r="Q4783" s="79"/>
      <c r="R4783" s="79"/>
      <c r="S4783" s="80"/>
      <c r="T4783" s="80"/>
    </row>
    <row r="4784" spans="3:20" ht="22.5" customHeight="1" x14ac:dyDescent="0.25">
      <c r="C4784" s="79"/>
      <c r="D4784" s="80"/>
      <c r="E4784" s="80"/>
      <c r="F4784" s="80"/>
      <c r="G4784" s="81"/>
      <c r="H4784" s="80"/>
      <c r="I4784" s="80"/>
      <c r="J4784" s="80"/>
      <c r="K4784" s="81"/>
      <c r="L4784" s="80"/>
      <c r="M4784" s="80"/>
      <c r="N4784" s="80"/>
      <c r="O4784" s="80"/>
      <c r="P4784" s="80"/>
      <c r="Q4784" s="79"/>
      <c r="R4784" s="79"/>
      <c r="S4784" s="80"/>
      <c r="T4784" s="80"/>
    </row>
    <row r="4785" spans="3:20" ht="22.5" customHeight="1" x14ac:dyDescent="0.25">
      <c r="C4785" s="79"/>
      <c r="D4785" s="80"/>
      <c r="E4785" s="80"/>
      <c r="F4785" s="80"/>
      <c r="G4785" s="81"/>
      <c r="H4785" s="80"/>
      <c r="I4785" s="80"/>
      <c r="J4785" s="80"/>
      <c r="K4785" s="81"/>
      <c r="L4785" s="80"/>
      <c r="M4785" s="80"/>
      <c r="N4785" s="80"/>
      <c r="O4785" s="80"/>
      <c r="P4785" s="80"/>
      <c r="Q4785" s="79"/>
      <c r="R4785" s="79"/>
      <c r="S4785" s="80"/>
      <c r="T4785" s="80"/>
    </row>
    <row r="4786" spans="3:20" ht="22.5" customHeight="1" x14ac:dyDescent="0.25">
      <c r="C4786" s="79"/>
      <c r="D4786" s="80"/>
      <c r="E4786" s="80"/>
      <c r="F4786" s="80"/>
      <c r="G4786" s="81"/>
      <c r="H4786" s="80"/>
      <c r="I4786" s="80"/>
      <c r="J4786" s="80"/>
      <c r="K4786" s="81"/>
      <c r="L4786" s="80"/>
      <c r="M4786" s="80"/>
      <c r="N4786" s="80"/>
      <c r="O4786" s="80"/>
      <c r="P4786" s="80"/>
      <c r="Q4786" s="79"/>
      <c r="R4786" s="79"/>
      <c r="S4786" s="80"/>
      <c r="T4786" s="80"/>
    </row>
    <row r="4787" spans="3:20" ht="22.5" customHeight="1" x14ac:dyDescent="0.25">
      <c r="C4787" s="79"/>
      <c r="D4787" s="80"/>
      <c r="E4787" s="80"/>
      <c r="F4787" s="80"/>
      <c r="G4787" s="81"/>
      <c r="H4787" s="80"/>
      <c r="I4787" s="80"/>
      <c r="J4787" s="80"/>
      <c r="K4787" s="81"/>
      <c r="L4787" s="80"/>
      <c r="M4787" s="80"/>
      <c r="N4787" s="80"/>
      <c r="O4787" s="80"/>
      <c r="P4787" s="80"/>
      <c r="Q4787" s="79"/>
      <c r="R4787" s="79"/>
      <c r="S4787" s="80"/>
      <c r="T4787" s="80"/>
    </row>
    <row r="4788" spans="3:20" ht="22.5" customHeight="1" x14ac:dyDescent="0.25">
      <c r="C4788" s="79"/>
      <c r="D4788" s="80"/>
      <c r="E4788" s="80"/>
      <c r="F4788" s="80"/>
      <c r="G4788" s="81"/>
      <c r="H4788" s="80"/>
      <c r="I4788" s="80"/>
      <c r="J4788" s="80"/>
      <c r="K4788" s="81"/>
      <c r="L4788" s="80"/>
      <c r="M4788" s="80"/>
      <c r="N4788" s="80"/>
      <c r="O4788" s="80"/>
      <c r="P4788" s="80"/>
      <c r="Q4788" s="79"/>
      <c r="R4788" s="79"/>
      <c r="S4788" s="80"/>
      <c r="T4788" s="80"/>
    </row>
    <row r="4789" spans="3:20" ht="22.5" customHeight="1" x14ac:dyDescent="0.25">
      <c r="C4789" s="79"/>
      <c r="D4789" s="80"/>
      <c r="E4789" s="80"/>
      <c r="F4789" s="80"/>
      <c r="G4789" s="81"/>
      <c r="H4789" s="80"/>
      <c r="I4789" s="80"/>
      <c r="J4789" s="80"/>
      <c r="K4789" s="81"/>
      <c r="L4789" s="80"/>
      <c r="M4789" s="80"/>
      <c r="N4789" s="80"/>
      <c r="O4789" s="80"/>
      <c r="P4789" s="80"/>
      <c r="Q4789" s="79"/>
      <c r="R4789" s="79"/>
      <c r="S4789" s="80"/>
      <c r="T4789" s="80"/>
    </row>
    <row r="4790" spans="3:20" ht="22.5" customHeight="1" x14ac:dyDescent="0.25">
      <c r="C4790" s="79"/>
      <c r="D4790" s="80"/>
      <c r="E4790" s="80"/>
      <c r="F4790" s="80"/>
      <c r="G4790" s="81"/>
      <c r="H4790" s="80"/>
      <c r="I4790" s="80"/>
      <c r="J4790" s="80"/>
      <c r="K4790" s="81"/>
      <c r="L4790" s="80"/>
      <c r="M4790" s="80"/>
      <c r="N4790" s="80"/>
      <c r="O4790" s="80"/>
      <c r="P4790" s="80"/>
      <c r="Q4790" s="79"/>
      <c r="R4790" s="79"/>
      <c r="S4790" s="80"/>
      <c r="T4790" s="80"/>
    </row>
    <row r="4791" spans="3:20" ht="22.5" customHeight="1" x14ac:dyDescent="0.25">
      <c r="C4791" s="79"/>
      <c r="D4791" s="80"/>
      <c r="E4791" s="80"/>
      <c r="F4791" s="80"/>
      <c r="G4791" s="81"/>
      <c r="H4791" s="80"/>
      <c r="I4791" s="80"/>
      <c r="J4791" s="80"/>
      <c r="K4791" s="81"/>
      <c r="L4791" s="80"/>
      <c r="M4791" s="80"/>
      <c r="N4791" s="80"/>
      <c r="O4791" s="80"/>
      <c r="P4791" s="80"/>
      <c r="Q4791" s="79"/>
      <c r="R4791" s="79"/>
      <c r="S4791" s="80"/>
      <c r="T4791" s="80"/>
    </row>
    <row r="4792" spans="3:20" ht="22.5" customHeight="1" x14ac:dyDescent="0.25">
      <c r="C4792" s="79"/>
      <c r="D4792" s="80"/>
      <c r="E4792" s="80"/>
      <c r="F4792" s="80"/>
      <c r="G4792" s="81"/>
      <c r="H4792" s="80"/>
      <c r="I4792" s="80"/>
      <c r="J4792" s="80"/>
      <c r="K4792" s="81"/>
      <c r="L4792" s="80"/>
      <c r="M4792" s="80"/>
      <c r="N4792" s="80"/>
      <c r="O4792" s="80"/>
      <c r="P4792" s="80"/>
      <c r="Q4792" s="79"/>
      <c r="R4792" s="79"/>
      <c r="S4792" s="80"/>
      <c r="T4792" s="80"/>
    </row>
    <row r="4793" spans="3:20" ht="22.5" customHeight="1" x14ac:dyDescent="0.25">
      <c r="C4793" s="79"/>
      <c r="D4793" s="80"/>
      <c r="E4793" s="80"/>
      <c r="F4793" s="80"/>
      <c r="G4793" s="81"/>
      <c r="H4793" s="80"/>
      <c r="I4793" s="80"/>
      <c r="J4793" s="80"/>
      <c r="K4793" s="81"/>
      <c r="L4793" s="80"/>
      <c r="M4793" s="80"/>
      <c r="N4793" s="80"/>
      <c r="O4793" s="80"/>
      <c r="P4793" s="80"/>
      <c r="Q4793" s="79"/>
      <c r="R4793" s="79"/>
      <c r="S4793" s="80"/>
      <c r="T4793" s="80"/>
    </row>
    <row r="4794" spans="3:20" ht="22.5" customHeight="1" x14ac:dyDescent="0.25">
      <c r="C4794" s="79"/>
      <c r="D4794" s="80"/>
      <c r="E4794" s="80"/>
      <c r="F4794" s="80"/>
      <c r="G4794" s="81"/>
      <c r="H4794" s="80"/>
      <c r="I4794" s="80"/>
      <c r="J4794" s="80"/>
      <c r="K4794" s="81"/>
      <c r="L4794" s="80"/>
      <c r="M4794" s="80"/>
      <c r="N4794" s="80"/>
      <c r="O4794" s="80"/>
      <c r="P4794" s="80"/>
      <c r="Q4794" s="79"/>
      <c r="R4794" s="79"/>
      <c r="S4794" s="80"/>
      <c r="T4794" s="80"/>
    </row>
    <row r="4795" spans="3:20" ht="22.5" customHeight="1" x14ac:dyDescent="0.25">
      <c r="C4795" s="79"/>
      <c r="D4795" s="80"/>
      <c r="E4795" s="80"/>
      <c r="F4795" s="80"/>
      <c r="G4795" s="81"/>
      <c r="H4795" s="80"/>
      <c r="I4795" s="80"/>
      <c r="J4795" s="80"/>
      <c r="K4795" s="81"/>
      <c r="L4795" s="80"/>
      <c r="M4795" s="80"/>
      <c r="N4795" s="80"/>
      <c r="O4795" s="80"/>
      <c r="P4795" s="80"/>
      <c r="Q4795" s="79"/>
      <c r="R4795" s="79"/>
      <c r="S4795" s="80"/>
      <c r="T4795" s="80"/>
    </row>
    <row r="4796" spans="3:20" ht="22.5" customHeight="1" x14ac:dyDescent="0.25">
      <c r="C4796" s="79"/>
      <c r="D4796" s="80"/>
      <c r="E4796" s="80"/>
      <c r="F4796" s="80"/>
      <c r="G4796" s="81"/>
      <c r="H4796" s="80"/>
      <c r="I4796" s="80"/>
      <c r="J4796" s="80"/>
      <c r="K4796" s="81"/>
      <c r="L4796" s="80"/>
      <c r="M4796" s="80"/>
      <c r="N4796" s="80"/>
      <c r="O4796" s="80"/>
      <c r="P4796" s="80"/>
      <c r="Q4796" s="79"/>
      <c r="R4796" s="79"/>
      <c r="S4796" s="80"/>
      <c r="T4796" s="80"/>
    </row>
    <row r="4797" spans="3:20" ht="22.5" customHeight="1" x14ac:dyDescent="0.25">
      <c r="C4797" s="79"/>
      <c r="D4797" s="80"/>
      <c r="E4797" s="80"/>
      <c r="F4797" s="80"/>
      <c r="G4797" s="81"/>
      <c r="H4797" s="80"/>
      <c r="I4797" s="80"/>
      <c r="J4797" s="80"/>
      <c r="K4797" s="81"/>
      <c r="L4797" s="80"/>
      <c r="M4797" s="80"/>
      <c r="N4797" s="80"/>
      <c r="O4797" s="80"/>
      <c r="P4797" s="80"/>
      <c r="Q4797" s="79"/>
      <c r="R4797" s="79"/>
      <c r="S4797" s="80"/>
      <c r="T4797" s="80"/>
    </row>
    <row r="4798" spans="3:20" ht="22.5" customHeight="1" x14ac:dyDescent="0.25">
      <c r="C4798" s="79"/>
      <c r="D4798" s="80"/>
      <c r="E4798" s="80"/>
      <c r="F4798" s="80"/>
      <c r="G4798" s="81"/>
      <c r="H4798" s="80"/>
      <c r="I4798" s="80"/>
      <c r="J4798" s="80"/>
      <c r="K4798" s="81"/>
      <c r="L4798" s="80"/>
      <c r="M4798" s="80"/>
      <c r="N4798" s="80"/>
      <c r="O4798" s="80"/>
      <c r="P4798" s="80"/>
      <c r="Q4798" s="79"/>
      <c r="R4798" s="79"/>
      <c r="S4798" s="80"/>
      <c r="T4798" s="80"/>
    </row>
    <row r="4799" spans="3:20" ht="22.5" customHeight="1" x14ac:dyDescent="0.25">
      <c r="C4799" s="79"/>
      <c r="D4799" s="80"/>
      <c r="E4799" s="80"/>
      <c r="F4799" s="80"/>
      <c r="G4799" s="81"/>
      <c r="H4799" s="80"/>
      <c r="I4799" s="80"/>
      <c r="J4799" s="80"/>
      <c r="K4799" s="81"/>
      <c r="L4799" s="80"/>
      <c r="M4799" s="80"/>
      <c r="N4799" s="80"/>
      <c r="O4799" s="80"/>
      <c r="P4799" s="80"/>
      <c r="Q4799" s="79"/>
      <c r="R4799" s="79"/>
      <c r="S4799" s="80"/>
      <c r="T4799" s="80"/>
    </row>
    <row r="4800" spans="3:20" ht="22.5" customHeight="1" x14ac:dyDescent="0.25">
      <c r="C4800" s="79"/>
      <c r="D4800" s="80"/>
      <c r="E4800" s="80"/>
      <c r="F4800" s="80"/>
      <c r="G4800" s="81"/>
      <c r="H4800" s="80"/>
      <c r="I4800" s="80"/>
      <c r="J4800" s="80"/>
      <c r="K4800" s="81"/>
      <c r="L4800" s="80"/>
      <c r="M4800" s="80"/>
      <c r="N4800" s="80"/>
      <c r="O4800" s="80"/>
      <c r="P4800" s="80"/>
      <c r="Q4800" s="79"/>
      <c r="R4800" s="79"/>
      <c r="S4800" s="80"/>
      <c r="T4800" s="80"/>
    </row>
    <row r="4801" spans="3:20" ht="22.5" customHeight="1" x14ac:dyDescent="0.25">
      <c r="C4801" s="79"/>
      <c r="D4801" s="80"/>
      <c r="E4801" s="80"/>
      <c r="F4801" s="80"/>
      <c r="G4801" s="81"/>
      <c r="H4801" s="80"/>
      <c r="I4801" s="80"/>
      <c r="J4801" s="80"/>
      <c r="K4801" s="81"/>
      <c r="L4801" s="80"/>
      <c r="M4801" s="80"/>
      <c r="N4801" s="80"/>
      <c r="O4801" s="80"/>
      <c r="P4801" s="80"/>
      <c r="Q4801" s="79"/>
      <c r="R4801" s="79"/>
      <c r="S4801" s="80"/>
      <c r="T4801" s="80"/>
    </row>
    <row r="4802" spans="3:20" ht="22.5" customHeight="1" x14ac:dyDescent="0.25">
      <c r="C4802" s="79"/>
      <c r="D4802" s="80"/>
      <c r="E4802" s="80"/>
      <c r="F4802" s="80"/>
      <c r="G4802" s="81"/>
      <c r="H4802" s="80"/>
      <c r="I4802" s="80"/>
      <c r="J4802" s="80"/>
      <c r="K4802" s="81"/>
      <c r="L4802" s="80"/>
      <c r="M4802" s="80"/>
      <c r="N4802" s="80"/>
      <c r="O4802" s="80"/>
      <c r="P4802" s="80"/>
      <c r="Q4802" s="79"/>
      <c r="R4802" s="79"/>
      <c r="S4802" s="80"/>
      <c r="T4802" s="80"/>
    </row>
    <row r="4803" spans="3:20" ht="22.5" customHeight="1" x14ac:dyDescent="0.25">
      <c r="C4803" s="79"/>
      <c r="D4803" s="80"/>
      <c r="E4803" s="80"/>
      <c r="F4803" s="80"/>
      <c r="G4803" s="81"/>
      <c r="H4803" s="80"/>
      <c r="I4803" s="80"/>
      <c r="J4803" s="80"/>
      <c r="K4803" s="81"/>
      <c r="L4803" s="80"/>
      <c r="M4803" s="80"/>
      <c r="N4803" s="80"/>
      <c r="O4803" s="80"/>
      <c r="P4803" s="80"/>
      <c r="Q4803" s="79"/>
      <c r="R4803" s="79"/>
      <c r="S4803" s="80"/>
      <c r="T4803" s="80"/>
    </row>
    <row r="4804" spans="3:20" ht="22.5" customHeight="1" x14ac:dyDescent="0.25">
      <c r="C4804" s="79"/>
      <c r="D4804" s="80"/>
      <c r="E4804" s="80"/>
      <c r="F4804" s="80"/>
      <c r="G4804" s="81"/>
      <c r="H4804" s="80"/>
      <c r="I4804" s="80"/>
      <c r="J4804" s="80"/>
      <c r="K4804" s="81"/>
      <c r="L4804" s="80"/>
      <c r="M4804" s="80"/>
      <c r="N4804" s="80"/>
      <c r="O4804" s="80"/>
      <c r="P4804" s="80"/>
      <c r="Q4804" s="79"/>
      <c r="R4804" s="79"/>
      <c r="S4804" s="80"/>
      <c r="T4804" s="80"/>
    </row>
    <row r="4805" spans="3:20" ht="22.5" customHeight="1" x14ac:dyDescent="0.25">
      <c r="C4805" s="79"/>
      <c r="D4805" s="80"/>
      <c r="E4805" s="80"/>
      <c r="F4805" s="80"/>
      <c r="G4805" s="81"/>
      <c r="H4805" s="80"/>
      <c r="I4805" s="80"/>
      <c r="J4805" s="80"/>
      <c r="K4805" s="81"/>
      <c r="L4805" s="80"/>
      <c r="M4805" s="80"/>
      <c r="N4805" s="80"/>
      <c r="O4805" s="80"/>
      <c r="P4805" s="80"/>
      <c r="Q4805" s="79"/>
      <c r="R4805" s="79"/>
      <c r="S4805" s="80"/>
      <c r="T4805" s="80"/>
    </row>
    <row r="4806" spans="3:20" ht="22.5" customHeight="1" x14ac:dyDescent="0.25">
      <c r="C4806" s="79"/>
      <c r="D4806" s="80"/>
      <c r="E4806" s="80"/>
      <c r="F4806" s="80"/>
      <c r="G4806" s="81"/>
      <c r="H4806" s="80"/>
      <c r="I4806" s="80"/>
      <c r="J4806" s="80"/>
      <c r="K4806" s="81"/>
      <c r="L4806" s="80"/>
      <c r="M4806" s="80"/>
      <c r="N4806" s="80"/>
      <c r="O4806" s="80"/>
      <c r="P4806" s="80"/>
      <c r="Q4806" s="79"/>
      <c r="R4806" s="79"/>
      <c r="S4806" s="80"/>
      <c r="T4806" s="80"/>
    </row>
    <row r="4807" spans="3:20" ht="22.5" customHeight="1" x14ac:dyDescent="0.25">
      <c r="C4807" s="79"/>
      <c r="D4807" s="80"/>
      <c r="E4807" s="80"/>
      <c r="F4807" s="80"/>
      <c r="G4807" s="81"/>
      <c r="H4807" s="80"/>
      <c r="I4807" s="80"/>
      <c r="J4807" s="80"/>
      <c r="K4807" s="81"/>
      <c r="L4807" s="80"/>
      <c r="M4807" s="80"/>
      <c r="N4807" s="80"/>
      <c r="O4807" s="80"/>
      <c r="P4807" s="80"/>
      <c r="Q4807" s="79"/>
      <c r="R4807" s="79"/>
      <c r="S4807" s="80"/>
      <c r="T4807" s="80"/>
    </row>
    <row r="4808" spans="3:20" ht="22.5" customHeight="1" x14ac:dyDescent="0.25">
      <c r="C4808" s="79"/>
      <c r="D4808" s="80"/>
      <c r="E4808" s="80"/>
      <c r="F4808" s="80"/>
      <c r="G4808" s="81"/>
      <c r="H4808" s="80"/>
      <c r="I4808" s="80"/>
      <c r="J4808" s="80"/>
      <c r="K4808" s="81"/>
      <c r="L4808" s="80"/>
      <c r="M4808" s="80"/>
      <c r="N4808" s="80"/>
      <c r="O4808" s="80"/>
      <c r="P4808" s="80"/>
      <c r="Q4808" s="79"/>
      <c r="R4808" s="79"/>
      <c r="S4808" s="80"/>
      <c r="T4808" s="80"/>
    </row>
    <row r="4809" spans="3:20" ht="22.5" customHeight="1" x14ac:dyDescent="0.25">
      <c r="C4809" s="79"/>
      <c r="D4809" s="80"/>
      <c r="E4809" s="80"/>
      <c r="F4809" s="80"/>
      <c r="G4809" s="81"/>
      <c r="H4809" s="80"/>
      <c r="I4809" s="80"/>
      <c r="J4809" s="80"/>
      <c r="K4809" s="81"/>
      <c r="L4809" s="80"/>
      <c r="M4809" s="80"/>
      <c r="N4809" s="80"/>
      <c r="O4809" s="80"/>
      <c r="P4809" s="80"/>
      <c r="Q4809" s="79"/>
      <c r="R4809" s="79"/>
      <c r="S4809" s="80"/>
      <c r="T4809" s="80"/>
    </row>
    <row r="4810" spans="3:20" ht="22.5" customHeight="1" x14ac:dyDescent="0.25">
      <c r="C4810" s="79"/>
      <c r="D4810" s="80"/>
      <c r="E4810" s="80"/>
      <c r="F4810" s="80"/>
      <c r="G4810" s="81"/>
      <c r="H4810" s="80"/>
      <c r="I4810" s="80"/>
      <c r="J4810" s="80"/>
      <c r="K4810" s="81"/>
      <c r="L4810" s="80"/>
      <c r="M4810" s="80"/>
      <c r="N4810" s="80"/>
      <c r="O4810" s="80"/>
      <c r="P4810" s="80"/>
      <c r="Q4810" s="79"/>
      <c r="R4810" s="79"/>
      <c r="S4810" s="80"/>
      <c r="T4810" s="80"/>
    </row>
    <row r="4811" spans="3:20" ht="22.5" customHeight="1" x14ac:dyDescent="0.25">
      <c r="C4811" s="79"/>
      <c r="D4811" s="80"/>
      <c r="E4811" s="80"/>
      <c r="F4811" s="80"/>
      <c r="G4811" s="81"/>
      <c r="H4811" s="80"/>
      <c r="I4811" s="80"/>
      <c r="J4811" s="80"/>
      <c r="K4811" s="81"/>
      <c r="L4811" s="80"/>
      <c r="M4811" s="80"/>
      <c r="N4811" s="80"/>
      <c r="O4811" s="80"/>
      <c r="P4811" s="80"/>
      <c r="Q4811" s="79"/>
      <c r="R4811" s="79"/>
      <c r="S4811" s="80"/>
      <c r="T4811" s="80"/>
    </row>
    <row r="4812" spans="3:20" ht="22.5" customHeight="1" x14ac:dyDescent="0.25">
      <c r="C4812" s="79"/>
      <c r="D4812" s="80"/>
      <c r="E4812" s="80"/>
      <c r="F4812" s="80"/>
      <c r="G4812" s="81"/>
      <c r="H4812" s="80"/>
      <c r="I4812" s="80"/>
      <c r="J4812" s="80"/>
      <c r="K4812" s="81"/>
      <c r="L4812" s="80"/>
      <c r="M4812" s="80"/>
      <c r="N4812" s="80"/>
      <c r="O4812" s="80"/>
      <c r="P4812" s="80"/>
      <c r="Q4812" s="79"/>
      <c r="R4812" s="79"/>
      <c r="S4812" s="80"/>
      <c r="T4812" s="80"/>
    </row>
    <row r="4813" spans="3:20" ht="22.5" customHeight="1" x14ac:dyDescent="0.25">
      <c r="C4813" s="79"/>
      <c r="D4813" s="80"/>
      <c r="E4813" s="80"/>
      <c r="F4813" s="80"/>
      <c r="G4813" s="81"/>
      <c r="H4813" s="80"/>
      <c r="I4813" s="80"/>
      <c r="J4813" s="80"/>
      <c r="K4813" s="81"/>
      <c r="L4813" s="80"/>
      <c r="M4813" s="80"/>
      <c r="N4813" s="80"/>
      <c r="O4813" s="80"/>
      <c r="P4813" s="80"/>
      <c r="Q4813" s="79"/>
      <c r="R4813" s="79"/>
      <c r="S4813" s="80"/>
      <c r="T4813" s="80"/>
    </row>
    <row r="4814" spans="3:20" ht="22.5" customHeight="1" x14ac:dyDescent="0.25">
      <c r="C4814" s="79"/>
      <c r="D4814" s="80"/>
      <c r="E4814" s="80"/>
      <c r="F4814" s="80"/>
      <c r="G4814" s="81"/>
      <c r="H4814" s="80"/>
      <c r="I4814" s="80"/>
      <c r="J4814" s="80"/>
      <c r="K4814" s="81"/>
      <c r="L4814" s="80"/>
      <c r="M4814" s="80"/>
      <c r="N4814" s="80"/>
      <c r="O4814" s="80"/>
      <c r="P4814" s="80"/>
      <c r="Q4814" s="79"/>
      <c r="R4814" s="79"/>
      <c r="S4814" s="80"/>
      <c r="T4814" s="80"/>
    </row>
    <row r="4815" spans="3:20" ht="22.5" customHeight="1" x14ac:dyDescent="0.25">
      <c r="C4815" s="79"/>
      <c r="D4815" s="80"/>
      <c r="E4815" s="80"/>
      <c r="F4815" s="80"/>
      <c r="G4815" s="81"/>
      <c r="H4815" s="80"/>
      <c r="I4815" s="80"/>
      <c r="J4815" s="80"/>
      <c r="K4815" s="81"/>
      <c r="L4815" s="80"/>
      <c r="M4815" s="80"/>
      <c r="N4815" s="80"/>
      <c r="O4815" s="80"/>
      <c r="P4815" s="80"/>
      <c r="Q4815" s="79"/>
      <c r="R4815" s="79"/>
      <c r="S4815" s="80"/>
      <c r="T4815" s="80"/>
    </row>
    <row r="4816" spans="3:20" ht="22.5" customHeight="1" x14ac:dyDescent="0.25">
      <c r="C4816" s="79"/>
      <c r="D4816" s="80"/>
      <c r="E4816" s="80"/>
      <c r="F4816" s="80"/>
      <c r="G4816" s="81"/>
      <c r="H4816" s="80"/>
      <c r="I4816" s="80"/>
      <c r="J4816" s="80"/>
      <c r="K4816" s="81"/>
      <c r="L4816" s="80"/>
      <c r="M4816" s="80"/>
      <c r="N4816" s="80"/>
      <c r="O4816" s="80"/>
      <c r="P4816" s="80"/>
      <c r="Q4816" s="79"/>
      <c r="R4816" s="79"/>
      <c r="S4816" s="80"/>
      <c r="T4816" s="80"/>
    </row>
    <row r="4817" spans="3:20" ht="22.5" customHeight="1" x14ac:dyDescent="0.25">
      <c r="C4817" s="79"/>
      <c r="D4817" s="80"/>
      <c r="E4817" s="80"/>
      <c r="F4817" s="80"/>
      <c r="G4817" s="81"/>
      <c r="H4817" s="80"/>
      <c r="I4817" s="80"/>
      <c r="J4817" s="80"/>
      <c r="K4817" s="81"/>
      <c r="L4817" s="80"/>
      <c r="M4817" s="80"/>
      <c r="N4817" s="80"/>
      <c r="O4817" s="80"/>
      <c r="P4817" s="80"/>
      <c r="Q4817" s="79"/>
      <c r="R4817" s="79"/>
      <c r="S4817" s="80"/>
      <c r="T4817" s="80"/>
    </row>
    <row r="4818" spans="3:20" ht="22.5" customHeight="1" x14ac:dyDescent="0.25">
      <c r="C4818" s="79"/>
      <c r="D4818" s="80"/>
      <c r="E4818" s="80"/>
      <c r="F4818" s="80"/>
      <c r="G4818" s="81"/>
      <c r="H4818" s="80"/>
      <c r="I4818" s="80"/>
      <c r="J4818" s="80"/>
      <c r="K4818" s="81"/>
      <c r="L4818" s="80"/>
      <c r="M4818" s="80"/>
      <c r="N4818" s="80"/>
      <c r="O4818" s="80"/>
      <c r="P4818" s="80"/>
      <c r="Q4818" s="79"/>
      <c r="R4818" s="79"/>
      <c r="S4818" s="80"/>
      <c r="T4818" s="80"/>
    </row>
    <row r="4819" spans="3:20" ht="22.5" customHeight="1" x14ac:dyDescent="0.25">
      <c r="C4819" s="79"/>
      <c r="D4819" s="80"/>
      <c r="E4819" s="80"/>
      <c r="F4819" s="80"/>
      <c r="G4819" s="81"/>
      <c r="H4819" s="80"/>
      <c r="I4819" s="80"/>
      <c r="J4819" s="80"/>
      <c r="K4819" s="81"/>
      <c r="L4819" s="80"/>
      <c r="M4819" s="80"/>
      <c r="N4819" s="80"/>
      <c r="O4819" s="80"/>
      <c r="P4819" s="80"/>
      <c r="Q4819" s="79"/>
      <c r="R4819" s="79"/>
      <c r="S4819" s="80"/>
      <c r="T4819" s="80"/>
    </row>
    <row r="4820" spans="3:20" ht="22.5" customHeight="1" x14ac:dyDescent="0.25">
      <c r="C4820" s="79"/>
      <c r="D4820" s="80"/>
      <c r="E4820" s="80"/>
      <c r="F4820" s="80"/>
      <c r="G4820" s="81"/>
      <c r="H4820" s="80"/>
      <c r="I4820" s="80"/>
      <c r="J4820" s="80"/>
      <c r="K4820" s="81"/>
      <c r="L4820" s="80"/>
      <c r="M4820" s="80"/>
      <c r="N4820" s="80"/>
      <c r="O4820" s="80"/>
      <c r="P4820" s="80"/>
      <c r="Q4820" s="79"/>
      <c r="R4820" s="79"/>
      <c r="S4820" s="80"/>
      <c r="T4820" s="80"/>
    </row>
    <row r="4821" spans="3:20" ht="22.5" customHeight="1" x14ac:dyDescent="0.25">
      <c r="C4821" s="79"/>
      <c r="D4821" s="80"/>
      <c r="E4821" s="80"/>
      <c r="F4821" s="80"/>
      <c r="G4821" s="81"/>
      <c r="H4821" s="80"/>
      <c r="I4821" s="80"/>
      <c r="J4821" s="80"/>
      <c r="K4821" s="81"/>
      <c r="L4821" s="80"/>
      <c r="M4821" s="80"/>
      <c r="N4821" s="80"/>
      <c r="O4821" s="80"/>
      <c r="P4821" s="80"/>
      <c r="Q4821" s="79"/>
      <c r="R4821" s="79"/>
      <c r="S4821" s="80"/>
      <c r="T4821" s="80"/>
    </row>
    <row r="4822" spans="3:20" ht="22.5" customHeight="1" x14ac:dyDescent="0.25">
      <c r="C4822" s="79"/>
      <c r="D4822" s="80"/>
      <c r="E4822" s="80"/>
      <c r="F4822" s="80"/>
      <c r="G4822" s="81"/>
      <c r="H4822" s="80"/>
      <c r="I4822" s="80"/>
      <c r="J4822" s="80"/>
      <c r="K4822" s="81"/>
      <c r="L4822" s="80"/>
      <c r="M4822" s="80"/>
      <c r="N4822" s="80"/>
      <c r="O4822" s="80"/>
      <c r="P4822" s="80"/>
      <c r="Q4822" s="79"/>
      <c r="R4822" s="79"/>
      <c r="S4822" s="80"/>
      <c r="T4822" s="80"/>
    </row>
    <row r="4823" spans="3:20" ht="22.5" customHeight="1" x14ac:dyDescent="0.25">
      <c r="C4823" s="79"/>
      <c r="D4823" s="80"/>
      <c r="E4823" s="80"/>
      <c r="F4823" s="80"/>
      <c r="G4823" s="81"/>
      <c r="H4823" s="80"/>
      <c r="I4823" s="80"/>
      <c r="J4823" s="80"/>
      <c r="K4823" s="81"/>
      <c r="L4823" s="80"/>
      <c r="M4823" s="80"/>
      <c r="N4823" s="80"/>
      <c r="O4823" s="80"/>
      <c r="P4823" s="80"/>
      <c r="Q4823" s="79"/>
      <c r="R4823" s="79"/>
      <c r="S4823" s="80"/>
      <c r="T4823" s="80"/>
    </row>
    <row r="4824" spans="3:20" ht="22.5" customHeight="1" x14ac:dyDescent="0.25">
      <c r="C4824" s="79"/>
      <c r="D4824" s="80"/>
      <c r="E4824" s="80"/>
      <c r="F4824" s="80"/>
      <c r="G4824" s="81"/>
      <c r="H4824" s="80"/>
      <c r="I4824" s="80"/>
      <c r="J4824" s="80"/>
      <c r="K4824" s="81"/>
      <c r="L4824" s="80"/>
      <c r="M4824" s="80"/>
      <c r="N4824" s="80"/>
      <c r="O4824" s="80"/>
      <c r="P4824" s="80"/>
      <c r="Q4824" s="79"/>
      <c r="R4824" s="79"/>
      <c r="S4824" s="80"/>
      <c r="T4824" s="80"/>
    </row>
    <row r="4825" spans="3:20" ht="22.5" customHeight="1" x14ac:dyDescent="0.25">
      <c r="C4825" s="79"/>
      <c r="D4825" s="80"/>
      <c r="E4825" s="80"/>
      <c r="F4825" s="80"/>
      <c r="G4825" s="81"/>
      <c r="H4825" s="80"/>
      <c r="I4825" s="80"/>
      <c r="J4825" s="80"/>
      <c r="K4825" s="81"/>
      <c r="L4825" s="80"/>
      <c r="M4825" s="80"/>
      <c r="N4825" s="80"/>
      <c r="O4825" s="80"/>
      <c r="P4825" s="80"/>
      <c r="Q4825" s="79"/>
      <c r="R4825" s="79"/>
      <c r="S4825" s="80"/>
      <c r="T4825" s="80"/>
    </row>
    <row r="4826" spans="3:20" ht="22.5" customHeight="1" x14ac:dyDescent="0.25">
      <c r="C4826" s="79"/>
      <c r="D4826" s="80"/>
      <c r="E4826" s="80"/>
      <c r="F4826" s="80"/>
      <c r="G4826" s="81"/>
      <c r="H4826" s="80"/>
      <c r="I4826" s="80"/>
      <c r="J4826" s="80"/>
      <c r="K4826" s="81"/>
      <c r="L4826" s="80"/>
      <c r="M4826" s="80"/>
      <c r="N4826" s="80"/>
      <c r="O4826" s="80"/>
      <c r="P4826" s="80"/>
      <c r="Q4826" s="79"/>
      <c r="R4826" s="79"/>
      <c r="S4826" s="80"/>
      <c r="T4826" s="80"/>
    </row>
    <row r="4827" spans="3:20" ht="22.5" customHeight="1" x14ac:dyDescent="0.25">
      <c r="C4827" s="79"/>
      <c r="D4827" s="80"/>
      <c r="E4827" s="80"/>
      <c r="F4827" s="80"/>
      <c r="G4827" s="81"/>
      <c r="H4827" s="80"/>
      <c r="I4827" s="80"/>
      <c r="J4827" s="80"/>
      <c r="K4827" s="81"/>
      <c r="L4827" s="80"/>
      <c r="M4827" s="80"/>
      <c r="N4827" s="80"/>
      <c r="O4827" s="80"/>
      <c r="P4827" s="80"/>
      <c r="Q4827" s="79"/>
      <c r="R4827" s="79"/>
      <c r="S4827" s="80"/>
      <c r="T4827" s="80"/>
    </row>
    <row r="4828" spans="3:20" ht="22.5" customHeight="1" x14ac:dyDescent="0.25">
      <c r="C4828" s="79"/>
      <c r="D4828" s="80"/>
      <c r="E4828" s="80"/>
      <c r="F4828" s="80"/>
      <c r="G4828" s="81"/>
      <c r="H4828" s="80"/>
      <c r="I4828" s="80"/>
      <c r="J4828" s="80"/>
      <c r="K4828" s="81"/>
      <c r="L4828" s="80"/>
      <c r="M4828" s="80"/>
      <c r="N4828" s="80"/>
      <c r="O4828" s="80"/>
      <c r="P4828" s="80"/>
      <c r="Q4828" s="79"/>
      <c r="R4828" s="79"/>
      <c r="S4828" s="80"/>
      <c r="T4828" s="80"/>
    </row>
    <row r="4829" spans="3:20" ht="22.5" customHeight="1" x14ac:dyDescent="0.25">
      <c r="C4829" s="79"/>
      <c r="D4829" s="80"/>
      <c r="E4829" s="80"/>
      <c r="F4829" s="80"/>
      <c r="G4829" s="81"/>
      <c r="H4829" s="80"/>
      <c r="I4829" s="80"/>
      <c r="J4829" s="80"/>
      <c r="K4829" s="81"/>
      <c r="L4829" s="80"/>
      <c r="M4829" s="80"/>
      <c r="N4829" s="80"/>
      <c r="O4829" s="80"/>
      <c r="P4829" s="80"/>
      <c r="Q4829" s="79"/>
      <c r="R4829" s="79"/>
      <c r="S4829" s="80"/>
      <c r="T4829" s="80"/>
    </row>
    <row r="4830" spans="3:20" ht="22.5" customHeight="1" x14ac:dyDescent="0.25">
      <c r="C4830" s="79"/>
      <c r="D4830" s="80"/>
      <c r="E4830" s="80"/>
      <c r="F4830" s="80"/>
      <c r="G4830" s="81"/>
      <c r="H4830" s="80"/>
      <c r="I4830" s="80"/>
      <c r="J4830" s="80"/>
      <c r="K4830" s="81"/>
      <c r="L4830" s="80"/>
      <c r="M4830" s="80"/>
      <c r="N4830" s="80"/>
      <c r="O4830" s="80"/>
      <c r="P4830" s="80"/>
      <c r="Q4830" s="79"/>
      <c r="R4830" s="79"/>
      <c r="S4830" s="80"/>
      <c r="T4830" s="80"/>
    </row>
    <row r="4831" spans="3:20" ht="22.5" customHeight="1" x14ac:dyDescent="0.25">
      <c r="C4831" s="79"/>
      <c r="D4831" s="80"/>
      <c r="E4831" s="80"/>
      <c r="F4831" s="80"/>
      <c r="G4831" s="81"/>
      <c r="H4831" s="80"/>
      <c r="I4831" s="80"/>
      <c r="J4831" s="80"/>
      <c r="K4831" s="81"/>
      <c r="L4831" s="80"/>
      <c r="M4831" s="80"/>
      <c r="N4831" s="80"/>
      <c r="O4831" s="80"/>
      <c r="P4831" s="80"/>
      <c r="Q4831" s="79"/>
      <c r="R4831" s="79"/>
      <c r="S4831" s="80"/>
      <c r="T4831" s="80"/>
    </row>
    <row r="4832" spans="3:20" ht="22.5" customHeight="1" x14ac:dyDescent="0.25">
      <c r="C4832" s="79"/>
      <c r="D4832" s="80"/>
      <c r="E4832" s="80"/>
      <c r="F4832" s="80"/>
      <c r="G4832" s="81"/>
      <c r="H4832" s="80"/>
      <c r="I4832" s="80"/>
      <c r="J4832" s="80"/>
      <c r="K4832" s="81"/>
      <c r="L4832" s="80"/>
      <c r="M4832" s="80"/>
      <c r="N4832" s="80"/>
      <c r="O4832" s="80"/>
      <c r="P4832" s="80"/>
      <c r="Q4832" s="79"/>
      <c r="R4832" s="79"/>
      <c r="S4832" s="80"/>
      <c r="T4832" s="80"/>
    </row>
    <row r="4833" spans="3:20" ht="22.5" customHeight="1" x14ac:dyDescent="0.25">
      <c r="C4833" s="79"/>
      <c r="D4833" s="80"/>
      <c r="E4833" s="80"/>
      <c r="F4833" s="80"/>
      <c r="G4833" s="81"/>
      <c r="H4833" s="80"/>
      <c r="I4833" s="80"/>
      <c r="J4833" s="80"/>
      <c r="K4833" s="81"/>
      <c r="L4833" s="80"/>
      <c r="M4833" s="80"/>
      <c r="N4833" s="80"/>
      <c r="O4833" s="80"/>
      <c r="P4833" s="80"/>
      <c r="Q4833" s="79"/>
      <c r="R4833" s="79"/>
      <c r="S4833" s="80"/>
      <c r="T4833" s="80"/>
    </row>
    <row r="4834" spans="3:20" ht="22.5" customHeight="1" x14ac:dyDescent="0.25">
      <c r="C4834" s="79"/>
      <c r="D4834" s="80"/>
      <c r="E4834" s="80"/>
      <c r="F4834" s="80"/>
      <c r="G4834" s="81"/>
      <c r="H4834" s="80"/>
      <c r="I4834" s="80"/>
      <c r="J4834" s="80"/>
      <c r="K4834" s="81"/>
      <c r="L4834" s="80"/>
      <c r="M4834" s="80"/>
      <c r="N4834" s="80"/>
      <c r="O4834" s="80"/>
      <c r="P4834" s="80"/>
      <c r="Q4834" s="79"/>
      <c r="R4834" s="79"/>
      <c r="S4834" s="80"/>
      <c r="T4834" s="80"/>
    </row>
    <row r="4835" spans="3:20" ht="22.5" customHeight="1" x14ac:dyDescent="0.25">
      <c r="C4835" s="79"/>
      <c r="D4835" s="80"/>
      <c r="E4835" s="80"/>
      <c r="F4835" s="80"/>
      <c r="G4835" s="81"/>
      <c r="H4835" s="80"/>
      <c r="I4835" s="80"/>
      <c r="J4835" s="80"/>
      <c r="K4835" s="81"/>
      <c r="L4835" s="80"/>
      <c r="M4835" s="80"/>
      <c r="N4835" s="80"/>
      <c r="O4835" s="80"/>
      <c r="P4835" s="80"/>
      <c r="Q4835" s="79"/>
      <c r="R4835" s="79"/>
      <c r="S4835" s="80"/>
      <c r="T4835" s="80"/>
    </row>
    <row r="4836" spans="3:20" ht="22.5" customHeight="1" x14ac:dyDescent="0.25">
      <c r="C4836" s="79"/>
      <c r="D4836" s="80"/>
      <c r="E4836" s="80"/>
      <c r="F4836" s="80"/>
      <c r="G4836" s="81"/>
      <c r="H4836" s="80"/>
      <c r="I4836" s="80"/>
      <c r="J4836" s="80"/>
      <c r="K4836" s="81"/>
      <c r="L4836" s="80"/>
      <c r="M4836" s="80"/>
      <c r="N4836" s="80"/>
      <c r="O4836" s="80"/>
      <c r="P4836" s="80"/>
      <c r="Q4836" s="79"/>
      <c r="R4836" s="79"/>
      <c r="S4836" s="80"/>
      <c r="T4836" s="80"/>
    </row>
    <row r="4837" spans="3:20" ht="22.5" customHeight="1" x14ac:dyDescent="0.25">
      <c r="C4837" s="79"/>
      <c r="D4837" s="80"/>
      <c r="E4837" s="80"/>
      <c r="F4837" s="80"/>
      <c r="G4837" s="81"/>
      <c r="H4837" s="80"/>
      <c r="I4837" s="80"/>
      <c r="J4837" s="80"/>
      <c r="K4837" s="81"/>
      <c r="L4837" s="80"/>
      <c r="M4837" s="80"/>
      <c r="N4837" s="80"/>
      <c r="O4837" s="80"/>
      <c r="P4837" s="80"/>
      <c r="Q4837" s="79"/>
      <c r="R4837" s="79"/>
      <c r="S4837" s="80"/>
      <c r="T4837" s="80"/>
    </row>
    <row r="4838" spans="3:20" ht="22.5" customHeight="1" x14ac:dyDescent="0.25">
      <c r="C4838" s="79"/>
      <c r="D4838" s="80"/>
      <c r="E4838" s="80"/>
      <c r="F4838" s="80"/>
      <c r="G4838" s="81"/>
      <c r="H4838" s="80"/>
      <c r="I4838" s="80"/>
      <c r="J4838" s="80"/>
      <c r="K4838" s="81"/>
      <c r="L4838" s="80"/>
      <c r="M4838" s="80"/>
      <c r="N4838" s="80"/>
      <c r="O4838" s="80"/>
      <c r="P4838" s="80"/>
      <c r="Q4838" s="79"/>
      <c r="R4838" s="79"/>
      <c r="S4838" s="80"/>
      <c r="T4838" s="80"/>
    </row>
    <row r="4839" spans="3:20" ht="22.5" customHeight="1" x14ac:dyDescent="0.25">
      <c r="C4839" s="79"/>
      <c r="D4839" s="80"/>
      <c r="E4839" s="80"/>
      <c r="F4839" s="80"/>
      <c r="G4839" s="81"/>
      <c r="H4839" s="80"/>
      <c r="I4839" s="80"/>
      <c r="J4839" s="80"/>
      <c r="K4839" s="81"/>
      <c r="L4839" s="80"/>
      <c r="M4839" s="80"/>
      <c r="N4839" s="80"/>
      <c r="O4839" s="80"/>
      <c r="P4839" s="80"/>
      <c r="Q4839" s="79"/>
      <c r="R4839" s="79"/>
      <c r="S4839" s="80"/>
      <c r="T4839" s="80"/>
    </row>
    <row r="4840" spans="3:20" ht="22.5" customHeight="1" x14ac:dyDescent="0.25">
      <c r="C4840" s="79"/>
      <c r="D4840" s="80"/>
      <c r="E4840" s="80"/>
      <c r="F4840" s="80"/>
      <c r="G4840" s="81"/>
      <c r="H4840" s="80"/>
      <c r="I4840" s="80"/>
      <c r="J4840" s="80"/>
      <c r="K4840" s="81"/>
      <c r="L4840" s="80"/>
      <c r="M4840" s="80"/>
      <c r="N4840" s="80"/>
      <c r="O4840" s="80"/>
      <c r="P4840" s="80"/>
      <c r="Q4840" s="79"/>
      <c r="R4840" s="79"/>
      <c r="S4840" s="80"/>
      <c r="T4840" s="80"/>
    </row>
    <row r="4841" spans="3:20" ht="22.5" customHeight="1" x14ac:dyDescent="0.25">
      <c r="C4841" s="79"/>
      <c r="D4841" s="80"/>
      <c r="E4841" s="80"/>
      <c r="F4841" s="80"/>
      <c r="G4841" s="81"/>
      <c r="H4841" s="80"/>
      <c r="I4841" s="80"/>
      <c r="J4841" s="80"/>
      <c r="K4841" s="81"/>
      <c r="L4841" s="80"/>
      <c r="M4841" s="80"/>
      <c r="N4841" s="80"/>
      <c r="O4841" s="80"/>
      <c r="P4841" s="80"/>
      <c r="Q4841" s="79"/>
      <c r="R4841" s="79"/>
      <c r="S4841" s="80"/>
      <c r="T4841" s="80"/>
    </row>
    <row r="4842" spans="3:20" ht="22.5" customHeight="1" x14ac:dyDescent="0.25">
      <c r="C4842" s="79"/>
      <c r="D4842" s="80"/>
      <c r="E4842" s="80"/>
      <c r="F4842" s="80"/>
      <c r="G4842" s="81"/>
      <c r="H4842" s="80"/>
      <c r="I4842" s="80"/>
      <c r="J4842" s="80"/>
      <c r="K4842" s="81"/>
      <c r="L4842" s="80"/>
      <c r="M4842" s="80"/>
      <c r="N4842" s="80"/>
      <c r="O4842" s="80"/>
      <c r="P4842" s="80"/>
      <c r="Q4842" s="79"/>
      <c r="R4842" s="79"/>
      <c r="S4842" s="80"/>
      <c r="T4842" s="80"/>
    </row>
    <row r="4843" spans="3:20" ht="22.5" customHeight="1" x14ac:dyDescent="0.25">
      <c r="C4843" s="79"/>
      <c r="D4843" s="80"/>
      <c r="E4843" s="80"/>
      <c r="F4843" s="80"/>
      <c r="G4843" s="81"/>
      <c r="H4843" s="80"/>
      <c r="I4843" s="80"/>
      <c r="J4843" s="80"/>
      <c r="K4843" s="81"/>
      <c r="L4843" s="80"/>
      <c r="M4843" s="80"/>
      <c r="N4843" s="80"/>
      <c r="O4843" s="80"/>
      <c r="P4843" s="80"/>
      <c r="Q4843" s="79"/>
      <c r="R4843" s="79"/>
      <c r="S4843" s="80"/>
      <c r="T4843" s="80"/>
    </row>
    <row r="4844" spans="3:20" ht="22.5" customHeight="1" x14ac:dyDescent="0.25">
      <c r="C4844" s="79"/>
      <c r="D4844" s="80"/>
      <c r="E4844" s="80"/>
      <c r="F4844" s="80"/>
      <c r="G4844" s="81"/>
      <c r="H4844" s="80"/>
      <c r="I4844" s="80"/>
      <c r="J4844" s="80"/>
      <c r="K4844" s="81"/>
      <c r="L4844" s="80"/>
      <c r="M4844" s="80"/>
      <c r="N4844" s="80"/>
      <c r="O4844" s="80"/>
      <c r="P4844" s="80"/>
      <c r="Q4844" s="79"/>
      <c r="R4844" s="79"/>
      <c r="S4844" s="80"/>
      <c r="T4844" s="80"/>
    </row>
    <row r="4845" spans="3:20" ht="22.5" customHeight="1" x14ac:dyDescent="0.25">
      <c r="C4845" s="79"/>
      <c r="D4845" s="80"/>
      <c r="E4845" s="80"/>
      <c r="F4845" s="80"/>
      <c r="G4845" s="81"/>
      <c r="H4845" s="80"/>
      <c r="I4845" s="80"/>
      <c r="J4845" s="80"/>
      <c r="K4845" s="81"/>
      <c r="L4845" s="80"/>
      <c r="M4845" s="80"/>
      <c r="N4845" s="80"/>
      <c r="O4845" s="80"/>
      <c r="P4845" s="80"/>
      <c r="Q4845" s="79"/>
      <c r="R4845" s="79"/>
      <c r="S4845" s="80"/>
      <c r="T4845" s="80"/>
    </row>
    <row r="4846" spans="3:20" ht="22.5" customHeight="1" x14ac:dyDescent="0.25">
      <c r="C4846" s="79"/>
      <c r="D4846" s="80"/>
      <c r="E4846" s="80"/>
      <c r="F4846" s="80"/>
      <c r="G4846" s="81"/>
      <c r="H4846" s="80"/>
      <c r="I4846" s="80"/>
      <c r="J4846" s="80"/>
      <c r="K4846" s="81"/>
      <c r="L4846" s="80"/>
      <c r="M4846" s="80"/>
      <c r="N4846" s="80"/>
      <c r="O4846" s="80"/>
      <c r="P4846" s="80"/>
      <c r="Q4846" s="79"/>
      <c r="R4846" s="79"/>
      <c r="S4846" s="80"/>
      <c r="T4846" s="80"/>
    </row>
    <row r="4847" spans="3:20" ht="22.5" customHeight="1" x14ac:dyDescent="0.25">
      <c r="C4847" s="79"/>
      <c r="D4847" s="80"/>
      <c r="E4847" s="80"/>
      <c r="F4847" s="80"/>
      <c r="G4847" s="81"/>
      <c r="H4847" s="80"/>
      <c r="I4847" s="80"/>
      <c r="J4847" s="80"/>
      <c r="K4847" s="81"/>
      <c r="L4847" s="80"/>
      <c r="M4847" s="80"/>
      <c r="N4847" s="80"/>
      <c r="O4847" s="80"/>
      <c r="P4847" s="80"/>
      <c r="Q4847" s="79"/>
      <c r="R4847" s="79"/>
      <c r="S4847" s="80"/>
      <c r="T4847" s="80"/>
    </row>
    <row r="4848" spans="3:20" ht="22.5" customHeight="1" x14ac:dyDescent="0.25">
      <c r="C4848" s="79"/>
      <c r="D4848" s="80"/>
      <c r="E4848" s="80"/>
      <c r="F4848" s="80"/>
      <c r="G4848" s="81"/>
      <c r="H4848" s="80"/>
      <c r="I4848" s="80"/>
      <c r="J4848" s="80"/>
      <c r="K4848" s="81"/>
      <c r="L4848" s="80"/>
      <c r="M4848" s="80"/>
      <c r="N4848" s="80"/>
      <c r="O4848" s="80"/>
      <c r="P4848" s="80"/>
      <c r="Q4848" s="79"/>
      <c r="R4848" s="79"/>
      <c r="S4848" s="80"/>
      <c r="T4848" s="80"/>
    </row>
    <row r="4849" spans="3:20" ht="22.5" customHeight="1" x14ac:dyDescent="0.25">
      <c r="C4849" s="79"/>
      <c r="D4849" s="80"/>
      <c r="E4849" s="80"/>
      <c r="F4849" s="80"/>
      <c r="G4849" s="81"/>
      <c r="H4849" s="80"/>
      <c r="I4849" s="80"/>
      <c r="J4849" s="80"/>
      <c r="K4849" s="81"/>
      <c r="L4849" s="80"/>
      <c r="M4849" s="80"/>
      <c r="N4849" s="80"/>
      <c r="O4849" s="80"/>
      <c r="P4849" s="80"/>
      <c r="Q4849" s="79"/>
      <c r="R4849" s="79"/>
      <c r="S4849" s="80"/>
      <c r="T4849" s="80"/>
    </row>
    <row r="4850" spans="3:20" ht="22.5" customHeight="1" x14ac:dyDescent="0.25">
      <c r="C4850" s="79"/>
      <c r="D4850" s="80"/>
      <c r="E4850" s="80"/>
      <c r="F4850" s="80"/>
      <c r="G4850" s="81"/>
      <c r="H4850" s="80"/>
      <c r="I4850" s="80"/>
      <c r="J4850" s="80"/>
      <c r="K4850" s="81"/>
      <c r="L4850" s="80"/>
      <c r="M4850" s="80"/>
      <c r="N4850" s="80"/>
      <c r="O4850" s="80"/>
      <c r="P4850" s="80"/>
      <c r="Q4850" s="79"/>
      <c r="R4850" s="79"/>
      <c r="S4850" s="80"/>
      <c r="T4850" s="80"/>
    </row>
    <row r="4851" spans="3:20" ht="22.5" customHeight="1" x14ac:dyDescent="0.25">
      <c r="C4851" s="79"/>
      <c r="D4851" s="80"/>
      <c r="E4851" s="80"/>
      <c r="F4851" s="80"/>
      <c r="G4851" s="81"/>
      <c r="H4851" s="80"/>
      <c r="I4851" s="80"/>
      <c r="J4851" s="80"/>
      <c r="K4851" s="81"/>
      <c r="L4851" s="80"/>
      <c r="M4851" s="80"/>
      <c r="N4851" s="80"/>
      <c r="O4851" s="80"/>
      <c r="P4851" s="80"/>
      <c r="Q4851" s="79"/>
      <c r="R4851" s="79"/>
      <c r="S4851" s="80"/>
      <c r="T4851" s="80"/>
    </row>
    <row r="4852" spans="3:20" ht="22.5" customHeight="1" x14ac:dyDescent="0.25">
      <c r="C4852" s="79"/>
      <c r="D4852" s="80"/>
      <c r="E4852" s="80"/>
      <c r="F4852" s="80"/>
      <c r="G4852" s="81"/>
      <c r="H4852" s="80"/>
      <c r="I4852" s="80"/>
      <c r="J4852" s="80"/>
      <c r="K4852" s="81"/>
      <c r="L4852" s="80"/>
      <c r="M4852" s="80"/>
      <c r="N4852" s="80"/>
      <c r="O4852" s="80"/>
      <c r="P4852" s="80"/>
      <c r="Q4852" s="79"/>
      <c r="R4852" s="79"/>
      <c r="S4852" s="80"/>
      <c r="T4852" s="80"/>
    </row>
    <row r="4853" spans="3:20" ht="22.5" customHeight="1" x14ac:dyDescent="0.25">
      <c r="C4853" s="79"/>
      <c r="D4853" s="80"/>
      <c r="E4853" s="80"/>
      <c r="F4853" s="80"/>
      <c r="G4853" s="81"/>
      <c r="H4853" s="80"/>
      <c r="I4853" s="80"/>
      <c r="J4853" s="80"/>
      <c r="K4853" s="81"/>
      <c r="L4853" s="80"/>
      <c r="M4853" s="80"/>
      <c r="N4853" s="80"/>
      <c r="O4853" s="80"/>
      <c r="P4853" s="80"/>
      <c r="Q4853" s="79"/>
      <c r="R4853" s="79"/>
      <c r="S4853" s="80"/>
      <c r="T4853" s="80"/>
    </row>
    <row r="4854" spans="3:20" ht="22.5" customHeight="1" x14ac:dyDescent="0.25">
      <c r="C4854" s="79"/>
      <c r="D4854" s="80"/>
      <c r="E4854" s="80"/>
      <c r="F4854" s="80"/>
      <c r="G4854" s="81"/>
      <c r="H4854" s="80"/>
      <c r="I4854" s="80"/>
      <c r="J4854" s="80"/>
      <c r="K4854" s="81"/>
      <c r="L4854" s="80"/>
      <c r="M4854" s="80"/>
      <c r="N4854" s="80"/>
      <c r="O4854" s="80"/>
      <c r="P4854" s="80"/>
      <c r="Q4854" s="79"/>
      <c r="R4854" s="79"/>
      <c r="S4854" s="80"/>
      <c r="T4854" s="80"/>
    </row>
    <row r="4855" spans="3:20" ht="22.5" customHeight="1" x14ac:dyDescent="0.25">
      <c r="C4855" s="79"/>
      <c r="D4855" s="80"/>
      <c r="E4855" s="80"/>
      <c r="F4855" s="80"/>
      <c r="G4855" s="81"/>
      <c r="H4855" s="80"/>
      <c r="I4855" s="80"/>
      <c r="J4855" s="80"/>
      <c r="K4855" s="81"/>
      <c r="L4855" s="80"/>
      <c r="M4855" s="80"/>
      <c r="N4855" s="80"/>
      <c r="O4855" s="80"/>
      <c r="P4855" s="80"/>
      <c r="Q4855" s="79"/>
      <c r="R4855" s="79"/>
      <c r="S4855" s="80"/>
      <c r="T4855" s="80"/>
    </row>
    <row r="4856" spans="3:20" ht="22.5" customHeight="1" x14ac:dyDescent="0.25">
      <c r="C4856" s="79"/>
      <c r="D4856" s="80"/>
      <c r="E4856" s="80"/>
      <c r="F4856" s="80"/>
      <c r="G4856" s="81"/>
      <c r="H4856" s="80"/>
      <c r="I4856" s="80"/>
      <c r="J4856" s="80"/>
      <c r="K4856" s="81"/>
      <c r="L4856" s="80"/>
      <c r="M4856" s="80"/>
      <c r="N4856" s="80"/>
      <c r="O4856" s="80"/>
      <c r="P4856" s="80"/>
      <c r="Q4856" s="79"/>
      <c r="R4856" s="79"/>
      <c r="S4856" s="80"/>
      <c r="T4856" s="80"/>
    </row>
    <row r="4857" spans="3:20" ht="22.5" customHeight="1" x14ac:dyDescent="0.25">
      <c r="C4857" s="79"/>
      <c r="D4857" s="80"/>
      <c r="E4857" s="80"/>
      <c r="F4857" s="80"/>
      <c r="G4857" s="81"/>
      <c r="H4857" s="80"/>
      <c r="I4857" s="80"/>
      <c r="J4857" s="80"/>
      <c r="K4857" s="81"/>
      <c r="L4857" s="80"/>
      <c r="M4857" s="80"/>
      <c r="N4857" s="80"/>
      <c r="O4857" s="80"/>
      <c r="P4857" s="80"/>
      <c r="Q4857" s="79"/>
      <c r="R4857" s="79"/>
      <c r="S4857" s="80"/>
      <c r="T4857" s="80"/>
    </row>
    <row r="4858" spans="3:20" ht="22.5" customHeight="1" x14ac:dyDescent="0.25">
      <c r="C4858" s="79"/>
      <c r="D4858" s="80"/>
      <c r="E4858" s="80"/>
      <c r="F4858" s="80"/>
      <c r="G4858" s="81"/>
      <c r="H4858" s="80"/>
      <c r="I4858" s="80"/>
      <c r="J4858" s="80"/>
      <c r="K4858" s="81"/>
      <c r="L4858" s="80"/>
      <c r="M4858" s="80"/>
      <c r="N4858" s="80"/>
      <c r="O4858" s="80"/>
      <c r="P4858" s="80"/>
      <c r="Q4858" s="79"/>
      <c r="R4858" s="79"/>
      <c r="S4858" s="80"/>
      <c r="T4858" s="80"/>
    </row>
    <row r="4859" spans="3:20" ht="22.5" customHeight="1" x14ac:dyDescent="0.25">
      <c r="C4859" s="79"/>
      <c r="D4859" s="80"/>
      <c r="E4859" s="80"/>
      <c r="F4859" s="80"/>
      <c r="G4859" s="81"/>
      <c r="H4859" s="80"/>
      <c r="I4859" s="80"/>
      <c r="J4859" s="80"/>
      <c r="K4859" s="81"/>
      <c r="L4859" s="80"/>
      <c r="M4859" s="80"/>
      <c r="N4859" s="80"/>
      <c r="O4859" s="80"/>
      <c r="P4859" s="80"/>
      <c r="Q4859" s="79"/>
      <c r="R4859" s="79"/>
      <c r="S4859" s="80"/>
      <c r="T4859" s="80"/>
    </row>
    <row r="4860" spans="3:20" ht="22.5" customHeight="1" x14ac:dyDescent="0.25">
      <c r="C4860" s="79"/>
      <c r="D4860" s="80"/>
      <c r="E4860" s="80"/>
      <c r="F4860" s="80"/>
      <c r="G4860" s="81"/>
      <c r="H4860" s="80"/>
      <c r="I4860" s="80"/>
      <c r="J4860" s="80"/>
      <c r="K4860" s="81"/>
      <c r="L4860" s="80"/>
      <c r="M4860" s="80"/>
      <c r="N4860" s="80"/>
      <c r="O4860" s="80"/>
      <c r="P4860" s="80"/>
      <c r="Q4860" s="79"/>
      <c r="R4860" s="79"/>
      <c r="S4860" s="80"/>
      <c r="T4860" s="80"/>
    </row>
    <row r="4861" spans="3:20" ht="22.5" customHeight="1" x14ac:dyDescent="0.25">
      <c r="C4861" s="79"/>
      <c r="D4861" s="80"/>
      <c r="E4861" s="80"/>
      <c r="F4861" s="80"/>
      <c r="G4861" s="81"/>
      <c r="H4861" s="80"/>
      <c r="I4861" s="80"/>
      <c r="J4861" s="80"/>
      <c r="K4861" s="81"/>
      <c r="L4861" s="80"/>
      <c r="M4861" s="80"/>
      <c r="N4861" s="80"/>
      <c r="O4861" s="80"/>
      <c r="P4861" s="80"/>
      <c r="Q4861" s="79"/>
      <c r="R4861" s="79"/>
      <c r="S4861" s="80"/>
      <c r="T4861" s="80"/>
    </row>
    <row r="4862" spans="3:20" ht="22.5" customHeight="1" x14ac:dyDescent="0.25">
      <c r="C4862" s="79"/>
      <c r="D4862" s="80"/>
      <c r="E4862" s="80"/>
      <c r="F4862" s="80"/>
      <c r="G4862" s="81"/>
      <c r="H4862" s="80"/>
      <c r="I4862" s="80"/>
      <c r="J4862" s="80"/>
      <c r="K4862" s="81"/>
      <c r="L4862" s="80"/>
      <c r="M4862" s="80"/>
      <c r="N4862" s="80"/>
      <c r="O4862" s="80"/>
      <c r="P4862" s="80"/>
      <c r="Q4862" s="79"/>
      <c r="R4862" s="79"/>
      <c r="S4862" s="80"/>
      <c r="T4862" s="80"/>
    </row>
    <row r="4863" spans="3:20" ht="22.5" customHeight="1" x14ac:dyDescent="0.25">
      <c r="C4863" s="79"/>
      <c r="D4863" s="80"/>
      <c r="E4863" s="80"/>
      <c r="F4863" s="80"/>
      <c r="G4863" s="81"/>
      <c r="H4863" s="80"/>
      <c r="I4863" s="80"/>
      <c r="J4863" s="80"/>
      <c r="K4863" s="81"/>
      <c r="L4863" s="80"/>
      <c r="M4863" s="80"/>
      <c r="N4863" s="80"/>
      <c r="O4863" s="80"/>
      <c r="P4863" s="80"/>
      <c r="Q4863" s="79"/>
      <c r="R4863" s="79"/>
      <c r="S4863" s="80"/>
      <c r="T4863" s="80"/>
    </row>
    <row r="4864" spans="3:20" ht="22.5" customHeight="1" x14ac:dyDescent="0.25">
      <c r="C4864" s="79"/>
      <c r="D4864" s="80"/>
      <c r="E4864" s="80"/>
      <c r="F4864" s="80"/>
      <c r="G4864" s="81"/>
      <c r="H4864" s="80"/>
      <c r="I4864" s="80"/>
      <c r="J4864" s="80"/>
      <c r="K4864" s="81"/>
      <c r="L4864" s="80"/>
      <c r="M4864" s="80"/>
      <c r="N4864" s="80"/>
      <c r="O4864" s="80"/>
      <c r="P4864" s="80"/>
      <c r="Q4864" s="79"/>
      <c r="R4864" s="79"/>
      <c r="S4864" s="80"/>
      <c r="T4864" s="80"/>
    </row>
    <row r="4865" spans="3:20" ht="22.5" customHeight="1" x14ac:dyDescent="0.25">
      <c r="C4865" s="79"/>
      <c r="D4865" s="80"/>
      <c r="E4865" s="80"/>
      <c r="F4865" s="80"/>
      <c r="G4865" s="81"/>
      <c r="H4865" s="80"/>
      <c r="I4865" s="80"/>
      <c r="J4865" s="80"/>
      <c r="K4865" s="81"/>
      <c r="L4865" s="80"/>
      <c r="M4865" s="80"/>
      <c r="N4865" s="80"/>
      <c r="O4865" s="80"/>
      <c r="P4865" s="80"/>
      <c r="Q4865" s="79"/>
      <c r="R4865" s="79"/>
      <c r="S4865" s="80"/>
      <c r="T4865" s="80"/>
    </row>
    <row r="4866" spans="3:20" ht="22.5" customHeight="1" x14ac:dyDescent="0.25">
      <c r="C4866" s="79"/>
      <c r="D4866" s="80"/>
      <c r="E4866" s="80"/>
      <c r="F4866" s="80"/>
      <c r="G4866" s="81"/>
      <c r="H4866" s="80"/>
      <c r="I4866" s="80"/>
      <c r="J4866" s="80"/>
      <c r="K4866" s="81"/>
      <c r="L4866" s="80"/>
      <c r="M4866" s="80"/>
      <c r="N4866" s="80"/>
      <c r="O4866" s="80"/>
      <c r="P4866" s="80"/>
      <c r="Q4866" s="79"/>
      <c r="R4866" s="79"/>
      <c r="S4866" s="80"/>
      <c r="T4866" s="80"/>
    </row>
    <row r="4867" spans="3:20" ht="22.5" customHeight="1" x14ac:dyDescent="0.25">
      <c r="C4867" s="79"/>
      <c r="D4867" s="80"/>
      <c r="E4867" s="80"/>
      <c r="F4867" s="80"/>
      <c r="G4867" s="81"/>
      <c r="H4867" s="80"/>
      <c r="I4867" s="80"/>
      <c r="J4867" s="80"/>
      <c r="K4867" s="81"/>
      <c r="L4867" s="80"/>
      <c r="M4867" s="80"/>
      <c r="N4867" s="80"/>
      <c r="O4867" s="80"/>
      <c r="P4867" s="80"/>
      <c r="Q4867" s="79"/>
      <c r="R4867" s="79"/>
      <c r="S4867" s="80"/>
      <c r="T4867" s="80"/>
    </row>
    <row r="4868" spans="3:20" ht="22.5" customHeight="1" x14ac:dyDescent="0.25">
      <c r="C4868" s="79"/>
      <c r="D4868" s="80"/>
      <c r="E4868" s="80"/>
      <c r="F4868" s="80"/>
      <c r="G4868" s="81"/>
      <c r="H4868" s="80"/>
      <c r="I4868" s="80"/>
      <c r="J4868" s="80"/>
      <c r="K4868" s="81"/>
      <c r="L4868" s="80"/>
      <c r="M4868" s="80"/>
      <c r="N4868" s="80"/>
      <c r="O4868" s="80"/>
      <c r="P4868" s="80"/>
      <c r="Q4868" s="79"/>
      <c r="R4868" s="79"/>
      <c r="S4868" s="80"/>
      <c r="T4868" s="80"/>
    </row>
    <row r="4869" spans="3:20" ht="22.5" customHeight="1" x14ac:dyDescent="0.25">
      <c r="C4869" s="79"/>
      <c r="D4869" s="80"/>
      <c r="E4869" s="80"/>
      <c r="F4869" s="80"/>
      <c r="G4869" s="81"/>
      <c r="H4869" s="80"/>
      <c r="I4869" s="80"/>
      <c r="J4869" s="80"/>
      <c r="K4869" s="81"/>
      <c r="L4869" s="80"/>
      <c r="M4869" s="80"/>
      <c r="N4869" s="80"/>
      <c r="O4869" s="80"/>
      <c r="P4869" s="80"/>
      <c r="Q4869" s="79"/>
      <c r="R4869" s="79"/>
      <c r="S4869" s="80"/>
      <c r="T4869" s="80"/>
    </row>
    <row r="4870" spans="3:20" ht="22.5" customHeight="1" x14ac:dyDescent="0.25">
      <c r="C4870" s="79"/>
      <c r="D4870" s="80"/>
      <c r="E4870" s="80"/>
      <c r="F4870" s="80"/>
      <c r="G4870" s="81"/>
      <c r="H4870" s="80"/>
      <c r="I4870" s="80"/>
      <c r="J4870" s="80"/>
      <c r="K4870" s="81"/>
      <c r="L4870" s="80"/>
      <c r="M4870" s="80"/>
      <c r="N4870" s="80"/>
      <c r="O4870" s="80"/>
      <c r="P4870" s="80"/>
      <c r="Q4870" s="79"/>
      <c r="R4870" s="79"/>
      <c r="S4870" s="80"/>
      <c r="T4870" s="80"/>
    </row>
    <row r="4871" spans="3:20" ht="22.5" customHeight="1" x14ac:dyDescent="0.25">
      <c r="C4871" s="79"/>
      <c r="D4871" s="80"/>
      <c r="E4871" s="80"/>
      <c r="F4871" s="80"/>
      <c r="G4871" s="81"/>
      <c r="H4871" s="80"/>
      <c r="I4871" s="80"/>
      <c r="J4871" s="80"/>
      <c r="K4871" s="81"/>
      <c r="L4871" s="80"/>
      <c r="M4871" s="80"/>
      <c r="N4871" s="80"/>
      <c r="O4871" s="80"/>
      <c r="P4871" s="80"/>
      <c r="Q4871" s="79"/>
      <c r="R4871" s="79"/>
      <c r="S4871" s="80"/>
      <c r="T4871" s="80"/>
    </row>
    <row r="4872" spans="3:20" ht="22.5" customHeight="1" x14ac:dyDescent="0.25">
      <c r="C4872" s="79"/>
      <c r="D4872" s="80"/>
      <c r="E4872" s="80"/>
      <c r="F4872" s="80"/>
      <c r="G4872" s="81"/>
      <c r="H4872" s="80"/>
      <c r="I4872" s="80"/>
      <c r="J4872" s="80"/>
      <c r="K4872" s="81"/>
      <c r="L4872" s="80"/>
      <c r="M4872" s="80"/>
      <c r="N4872" s="80"/>
      <c r="O4872" s="80"/>
      <c r="P4872" s="80"/>
      <c r="Q4872" s="79"/>
      <c r="R4872" s="79"/>
      <c r="S4872" s="80"/>
      <c r="T4872" s="80"/>
    </row>
    <row r="4873" spans="3:20" ht="22.5" customHeight="1" x14ac:dyDescent="0.25">
      <c r="C4873" s="79"/>
      <c r="D4873" s="80"/>
      <c r="E4873" s="80"/>
      <c r="F4873" s="80"/>
      <c r="G4873" s="81"/>
      <c r="H4873" s="80"/>
      <c r="I4873" s="80"/>
      <c r="J4873" s="80"/>
      <c r="K4873" s="81"/>
      <c r="L4873" s="80"/>
      <c r="M4873" s="80"/>
      <c r="N4873" s="80"/>
      <c r="O4873" s="80"/>
      <c r="P4873" s="80"/>
      <c r="Q4873" s="79"/>
      <c r="R4873" s="79"/>
      <c r="S4873" s="80"/>
      <c r="T4873" s="80"/>
    </row>
    <row r="4874" spans="3:20" ht="22.5" customHeight="1" x14ac:dyDescent="0.25">
      <c r="C4874" s="79"/>
      <c r="D4874" s="80"/>
      <c r="E4874" s="80"/>
      <c r="F4874" s="80"/>
      <c r="G4874" s="81"/>
      <c r="H4874" s="80"/>
      <c r="I4874" s="80"/>
      <c r="J4874" s="80"/>
      <c r="K4874" s="81"/>
      <c r="L4874" s="80"/>
      <c r="M4874" s="80"/>
      <c r="N4874" s="80"/>
      <c r="O4874" s="80"/>
      <c r="P4874" s="80"/>
      <c r="Q4874" s="79"/>
      <c r="R4874" s="79"/>
      <c r="S4874" s="80"/>
      <c r="T4874" s="80"/>
    </row>
    <row r="4875" spans="3:20" ht="22.5" customHeight="1" x14ac:dyDescent="0.25">
      <c r="C4875" s="79"/>
      <c r="D4875" s="80"/>
      <c r="E4875" s="80"/>
      <c r="F4875" s="80"/>
      <c r="G4875" s="81"/>
      <c r="H4875" s="80"/>
      <c r="I4875" s="80"/>
      <c r="J4875" s="80"/>
      <c r="K4875" s="81"/>
      <c r="L4875" s="80"/>
      <c r="M4875" s="80"/>
      <c r="N4875" s="80"/>
      <c r="O4875" s="80"/>
      <c r="P4875" s="80"/>
      <c r="Q4875" s="79"/>
      <c r="R4875" s="79"/>
      <c r="S4875" s="80"/>
      <c r="T4875" s="80"/>
    </row>
    <row r="4876" spans="3:20" ht="22.5" customHeight="1" x14ac:dyDescent="0.25">
      <c r="C4876" s="79"/>
      <c r="D4876" s="80"/>
      <c r="E4876" s="80"/>
      <c r="F4876" s="80"/>
      <c r="G4876" s="81"/>
      <c r="H4876" s="80"/>
      <c r="I4876" s="80"/>
      <c r="J4876" s="80"/>
      <c r="K4876" s="81"/>
      <c r="L4876" s="80"/>
      <c r="M4876" s="80"/>
      <c r="N4876" s="80"/>
      <c r="O4876" s="80"/>
      <c r="P4876" s="80"/>
      <c r="Q4876" s="79"/>
      <c r="R4876" s="79"/>
      <c r="S4876" s="80"/>
      <c r="T4876" s="80"/>
    </row>
    <row r="4877" spans="3:20" ht="22.5" customHeight="1" x14ac:dyDescent="0.25">
      <c r="C4877" s="79"/>
      <c r="D4877" s="80"/>
      <c r="E4877" s="80"/>
      <c r="F4877" s="80"/>
      <c r="G4877" s="81"/>
      <c r="H4877" s="80"/>
      <c r="I4877" s="80"/>
      <c r="J4877" s="80"/>
      <c r="K4877" s="81"/>
      <c r="L4877" s="80"/>
      <c r="M4877" s="80"/>
      <c r="N4877" s="80"/>
      <c r="O4877" s="80"/>
      <c r="P4877" s="80"/>
      <c r="Q4877" s="79"/>
      <c r="R4877" s="79"/>
      <c r="S4877" s="80"/>
      <c r="T4877" s="80"/>
    </row>
    <row r="4878" spans="3:20" ht="22.5" customHeight="1" x14ac:dyDescent="0.25">
      <c r="C4878" s="79"/>
      <c r="D4878" s="80"/>
      <c r="E4878" s="80"/>
      <c r="F4878" s="80"/>
      <c r="G4878" s="81"/>
      <c r="H4878" s="80"/>
      <c r="I4878" s="80"/>
      <c r="J4878" s="80"/>
      <c r="K4878" s="81"/>
      <c r="L4878" s="80"/>
      <c r="M4878" s="80"/>
      <c r="N4878" s="80"/>
      <c r="O4878" s="80"/>
      <c r="P4878" s="80"/>
      <c r="Q4878" s="79"/>
      <c r="R4878" s="79"/>
      <c r="S4878" s="80"/>
      <c r="T4878" s="80"/>
    </row>
    <row r="4879" spans="3:20" ht="22.5" customHeight="1" x14ac:dyDescent="0.25">
      <c r="C4879" s="79"/>
      <c r="D4879" s="80"/>
      <c r="E4879" s="80"/>
      <c r="F4879" s="80"/>
      <c r="G4879" s="81"/>
      <c r="H4879" s="80"/>
      <c r="I4879" s="80"/>
      <c r="J4879" s="80"/>
      <c r="K4879" s="81"/>
      <c r="L4879" s="80"/>
      <c r="M4879" s="80"/>
      <c r="N4879" s="80"/>
      <c r="O4879" s="80"/>
      <c r="P4879" s="80"/>
      <c r="Q4879" s="79"/>
      <c r="R4879" s="79"/>
      <c r="S4879" s="80"/>
      <c r="T4879" s="80"/>
    </row>
    <row r="4880" spans="3:20" ht="22.5" customHeight="1" x14ac:dyDescent="0.25">
      <c r="C4880" s="79"/>
      <c r="D4880" s="80"/>
      <c r="E4880" s="80"/>
      <c r="F4880" s="80"/>
      <c r="G4880" s="81"/>
      <c r="H4880" s="80"/>
      <c r="I4880" s="80"/>
      <c r="J4880" s="80"/>
      <c r="K4880" s="81"/>
      <c r="L4880" s="80"/>
      <c r="M4880" s="80"/>
      <c r="N4880" s="80"/>
      <c r="O4880" s="80"/>
      <c r="P4880" s="80"/>
      <c r="Q4880" s="79"/>
      <c r="R4880" s="79"/>
      <c r="S4880" s="80"/>
      <c r="T4880" s="80"/>
    </row>
    <row r="4881" spans="3:20" ht="22.5" customHeight="1" x14ac:dyDescent="0.25">
      <c r="C4881" s="79"/>
      <c r="D4881" s="80"/>
      <c r="E4881" s="80"/>
      <c r="F4881" s="80"/>
      <c r="G4881" s="81"/>
      <c r="H4881" s="80"/>
      <c r="I4881" s="80"/>
      <c r="J4881" s="80"/>
      <c r="K4881" s="81"/>
      <c r="L4881" s="80"/>
      <c r="M4881" s="80"/>
      <c r="N4881" s="80"/>
      <c r="O4881" s="80"/>
      <c r="P4881" s="80"/>
      <c r="Q4881" s="79"/>
      <c r="R4881" s="79"/>
      <c r="S4881" s="80"/>
      <c r="T4881" s="80"/>
    </row>
    <row r="4882" spans="3:20" ht="22.5" customHeight="1" x14ac:dyDescent="0.25">
      <c r="C4882" s="79"/>
      <c r="D4882" s="80"/>
      <c r="E4882" s="80"/>
      <c r="F4882" s="80"/>
      <c r="G4882" s="81"/>
      <c r="H4882" s="80"/>
      <c r="I4882" s="80"/>
      <c r="J4882" s="80"/>
      <c r="K4882" s="81"/>
      <c r="L4882" s="80"/>
      <c r="M4882" s="80"/>
      <c r="N4882" s="80"/>
      <c r="O4882" s="80"/>
      <c r="P4882" s="80"/>
      <c r="Q4882" s="79"/>
      <c r="R4882" s="79"/>
      <c r="S4882" s="80"/>
      <c r="T4882" s="80"/>
    </row>
    <row r="4883" spans="3:20" ht="22.5" customHeight="1" x14ac:dyDescent="0.25">
      <c r="C4883" s="79"/>
      <c r="D4883" s="80"/>
      <c r="E4883" s="80"/>
      <c r="F4883" s="80"/>
      <c r="G4883" s="81"/>
      <c r="H4883" s="80"/>
      <c r="I4883" s="80"/>
      <c r="J4883" s="80"/>
      <c r="K4883" s="81"/>
      <c r="L4883" s="80"/>
      <c r="M4883" s="80"/>
      <c r="N4883" s="80"/>
      <c r="O4883" s="80"/>
      <c r="P4883" s="80"/>
      <c r="Q4883" s="79"/>
      <c r="R4883" s="79"/>
      <c r="S4883" s="80"/>
      <c r="T4883" s="80"/>
    </row>
    <row r="4884" spans="3:20" ht="22.5" customHeight="1" x14ac:dyDescent="0.25">
      <c r="C4884" s="79"/>
      <c r="D4884" s="80"/>
      <c r="E4884" s="80"/>
      <c r="F4884" s="80"/>
      <c r="G4884" s="81"/>
      <c r="H4884" s="80"/>
      <c r="I4884" s="80"/>
      <c r="J4884" s="80"/>
      <c r="K4884" s="81"/>
      <c r="L4884" s="80"/>
      <c r="M4884" s="80"/>
      <c r="N4884" s="80"/>
      <c r="O4884" s="80"/>
      <c r="P4884" s="80"/>
      <c r="Q4884" s="79"/>
      <c r="R4884" s="79"/>
      <c r="S4884" s="80"/>
      <c r="T4884" s="80"/>
    </row>
    <row r="4885" spans="3:20" ht="22.5" customHeight="1" x14ac:dyDescent="0.25">
      <c r="C4885" s="79"/>
      <c r="D4885" s="80"/>
      <c r="E4885" s="80"/>
      <c r="F4885" s="80"/>
      <c r="G4885" s="81"/>
      <c r="H4885" s="80"/>
      <c r="I4885" s="80"/>
      <c r="J4885" s="80"/>
      <c r="K4885" s="81"/>
      <c r="L4885" s="80"/>
      <c r="M4885" s="80"/>
      <c r="N4885" s="80"/>
      <c r="O4885" s="80"/>
      <c r="P4885" s="80"/>
      <c r="Q4885" s="79"/>
      <c r="R4885" s="79"/>
      <c r="S4885" s="80"/>
      <c r="T4885" s="80"/>
    </row>
    <row r="4886" spans="3:20" ht="22.5" customHeight="1" x14ac:dyDescent="0.25">
      <c r="C4886" s="79"/>
      <c r="D4886" s="80"/>
      <c r="E4886" s="80"/>
      <c r="F4886" s="80"/>
      <c r="G4886" s="81"/>
      <c r="H4886" s="80"/>
      <c r="I4886" s="80"/>
      <c r="J4886" s="80"/>
      <c r="K4886" s="81"/>
      <c r="L4886" s="80"/>
      <c r="M4886" s="80"/>
      <c r="N4886" s="80"/>
      <c r="O4886" s="80"/>
      <c r="P4886" s="80"/>
      <c r="Q4886" s="79"/>
      <c r="R4886" s="79"/>
      <c r="S4886" s="80"/>
      <c r="T4886" s="80"/>
    </row>
    <row r="4887" spans="3:20" ht="22.5" customHeight="1" x14ac:dyDescent="0.25">
      <c r="C4887" s="79"/>
      <c r="D4887" s="80"/>
      <c r="E4887" s="80"/>
      <c r="F4887" s="80"/>
      <c r="G4887" s="81"/>
      <c r="H4887" s="80"/>
      <c r="I4887" s="80"/>
      <c r="J4887" s="80"/>
      <c r="K4887" s="81"/>
      <c r="L4887" s="80"/>
      <c r="M4887" s="80"/>
      <c r="N4887" s="80"/>
      <c r="O4887" s="80"/>
      <c r="P4887" s="80"/>
      <c r="Q4887" s="79"/>
      <c r="R4887" s="79"/>
      <c r="S4887" s="80"/>
      <c r="T4887" s="80"/>
    </row>
    <row r="4888" spans="3:20" ht="22.5" customHeight="1" x14ac:dyDescent="0.25">
      <c r="C4888" s="79"/>
      <c r="D4888" s="80"/>
      <c r="E4888" s="80"/>
      <c r="F4888" s="80"/>
      <c r="G4888" s="81"/>
      <c r="H4888" s="80"/>
      <c r="I4888" s="80"/>
      <c r="J4888" s="80"/>
      <c r="K4888" s="81"/>
      <c r="L4888" s="80"/>
      <c r="M4888" s="80"/>
      <c r="N4888" s="80"/>
      <c r="O4888" s="80"/>
      <c r="P4888" s="80"/>
      <c r="Q4888" s="79"/>
      <c r="R4888" s="79"/>
      <c r="S4888" s="80"/>
      <c r="T4888" s="80"/>
    </row>
    <row r="4889" spans="3:20" ht="22.5" customHeight="1" x14ac:dyDescent="0.25">
      <c r="C4889" s="79"/>
      <c r="D4889" s="80"/>
      <c r="E4889" s="80"/>
      <c r="F4889" s="80"/>
      <c r="G4889" s="81"/>
      <c r="H4889" s="80"/>
      <c r="I4889" s="80"/>
      <c r="J4889" s="80"/>
      <c r="K4889" s="81"/>
      <c r="L4889" s="80"/>
      <c r="M4889" s="80"/>
      <c r="N4889" s="80"/>
      <c r="O4889" s="80"/>
      <c r="P4889" s="80"/>
      <c r="Q4889" s="79"/>
      <c r="R4889" s="79"/>
      <c r="S4889" s="80"/>
      <c r="T4889" s="80"/>
    </row>
    <row r="4890" spans="3:20" ht="22.5" customHeight="1" x14ac:dyDescent="0.25">
      <c r="C4890" s="79"/>
      <c r="D4890" s="80"/>
      <c r="E4890" s="80"/>
      <c r="F4890" s="80"/>
      <c r="G4890" s="81"/>
      <c r="H4890" s="80"/>
      <c r="I4890" s="80"/>
      <c r="J4890" s="80"/>
      <c r="K4890" s="81"/>
      <c r="L4890" s="80"/>
      <c r="M4890" s="80"/>
      <c r="N4890" s="80"/>
      <c r="O4890" s="80"/>
      <c r="P4890" s="80"/>
      <c r="Q4890" s="79"/>
      <c r="R4890" s="79"/>
      <c r="S4890" s="80"/>
      <c r="T4890" s="80"/>
    </row>
    <row r="4891" spans="3:20" ht="22.5" customHeight="1" x14ac:dyDescent="0.25">
      <c r="C4891" s="79"/>
      <c r="D4891" s="80"/>
      <c r="E4891" s="80"/>
      <c r="F4891" s="80"/>
      <c r="G4891" s="81"/>
      <c r="H4891" s="80"/>
      <c r="I4891" s="80"/>
      <c r="J4891" s="80"/>
      <c r="K4891" s="81"/>
      <c r="L4891" s="80"/>
      <c r="M4891" s="80"/>
      <c r="N4891" s="80"/>
      <c r="O4891" s="80"/>
      <c r="P4891" s="80"/>
      <c r="Q4891" s="79"/>
      <c r="R4891" s="79"/>
      <c r="S4891" s="80"/>
      <c r="T4891" s="80"/>
    </row>
    <row r="4892" spans="3:20" ht="22.5" customHeight="1" x14ac:dyDescent="0.25">
      <c r="C4892" s="79"/>
      <c r="D4892" s="80"/>
      <c r="E4892" s="80"/>
      <c r="F4892" s="80"/>
      <c r="G4892" s="81"/>
      <c r="H4892" s="80"/>
      <c r="I4892" s="80"/>
      <c r="J4892" s="80"/>
      <c r="K4892" s="81"/>
      <c r="L4892" s="80"/>
      <c r="M4892" s="80"/>
      <c r="N4892" s="80"/>
      <c r="O4892" s="80"/>
      <c r="P4892" s="80"/>
      <c r="Q4892" s="79"/>
      <c r="R4892" s="79"/>
      <c r="S4892" s="80"/>
      <c r="T4892" s="80"/>
    </row>
    <row r="4893" spans="3:20" ht="22.5" customHeight="1" x14ac:dyDescent="0.25">
      <c r="C4893" s="79"/>
      <c r="D4893" s="80"/>
      <c r="E4893" s="80"/>
      <c r="F4893" s="80"/>
      <c r="G4893" s="81"/>
      <c r="H4893" s="80"/>
      <c r="I4893" s="80"/>
      <c r="J4893" s="80"/>
      <c r="K4893" s="81"/>
      <c r="L4893" s="80"/>
      <c r="M4893" s="80"/>
      <c r="N4893" s="80"/>
      <c r="O4893" s="80"/>
      <c r="P4893" s="80"/>
      <c r="Q4893" s="79"/>
      <c r="R4893" s="79"/>
      <c r="S4893" s="80"/>
      <c r="T4893" s="80"/>
    </row>
    <row r="4894" spans="3:20" ht="22.5" customHeight="1" x14ac:dyDescent="0.25">
      <c r="C4894" s="79"/>
      <c r="D4894" s="80"/>
      <c r="E4894" s="80"/>
      <c r="F4894" s="80"/>
      <c r="G4894" s="81"/>
      <c r="H4894" s="80"/>
      <c r="I4894" s="80"/>
      <c r="J4894" s="80"/>
      <c r="K4894" s="81"/>
      <c r="L4894" s="80"/>
      <c r="M4894" s="80"/>
      <c r="N4894" s="80"/>
      <c r="O4894" s="80"/>
      <c r="P4894" s="80"/>
      <c r="Q4894" s="79"/>
      <c r="R4894" s="79"/>
      <c r="S4894" s="80"/>
      <c r="T4894" s="80"/>
    </row>
    <row r="4895" spans="3:20" ht="22.5" customHeight="1" x14ac:dyDescent="0.25">
      <c r="C4895" s="79"/>
      <c r="D4895" s="80"/>
      <c r="E4895" s="80"/>
      <c r="F4895" s="80"/>
      <c r="G4895" s="81"/>
      <c r="H4895" s="80"/>
      <c r="I4895" s="80"/>
      <c r="J4895" s="80"/>
      <c r="K4895" s="81"/>
      <c r="L4895" s="80"/>
      <c r="M4895" s="80"/>
      <c r="N4895" s="80"/>
      <c r="O4895" s="80"/>
      <c r="P4895" s="80"/>
      <c r="Q4895" s="79"/>
      <c r="R4895" s="79"/>
      <c r="S4895" s="80"/>
      <c r="T4895" s="80"/>
    </row>
    <row r="4896" spans="3:20" ht="22.5" customHeight="1" x14ac:dyDescent="0.25">
      <c r="C4896" s="79"/>
      <c r="D4896" s="80"/>
      <c r="E4896" s="80"/>
      <c r="F4896" s="80"/>
      <c r="G4896" s="81"/>
      <c r="H4896" s="80"/>
      <c r="I4896" s="80"/>
      <c r="J4896" s="80"/>
      <c r="K4896" s="81"/>
      <c r="L4896" s="80"/>
      <c r="M4896" s="80"/>
      <c r="N4896" s="80"/>
      <c r="O4896" s="80"/>
      <c r="P4896" s="80"/>
      <c r="Q4896" s="79"/>
      <c r="R4896" s="79"/>
      <c r="S4896" s="80"/>
      <c r="T4896" s="80"/>
    </row>
    <row r="4897" spans="3:20" ht="22.5" customHeight="1" x14ac:dyDescent="0.25">
      <c r="C4897" s="79"/>
      <c r="D4897" s="80"/>
      <c r="E4897" s="80"/>
      <c r="F4897" s="80"/>
      <c r="G4897" s="81"/>
      <c r="H4897" s="80"/>
      <c r="I4897" s="80"/>
      <c r="J4897" s="80"/>
      <c r="K4897" s="81"/>
      <c r="L4897" s="80"/>
      <c r="M4897" s="80"/>
      <c r="N4897" s="80"/>
      <c r="O4897" s="80"/>
      <c r="P4897" s="80"/>
      <c r="Q4897" s="79"/>
      <c r="R4897" s="79"/>
      <c r="S4897" s="80"/>
      <c r="T4897" s="80"/>
    </row>
    <row r="4898" spans="3:20" ht="22.5" customHeight="1" x14ac:dyDescent="0.25">
      <c r="C4898" s="79"/>
      <c r="D4898" s="80"/>
      <c r="E4898" s="80"/>
      <c r="F4898" s="80"/>
      <c r="G4898" s="81"/>
      <c r="H4898" s="80"/>
      <c r="I4898" s="80"/>
      <c r="J4898" s="80"/>
      <c r="K4898" s="81"/>
      <c r="L4898" s="80"/>
      <c r="M4898" s="80"/>
      <c r="N4898" s="80"/>
      <c r="O4898" s="80"/>
      <c r="P4898" s="80"/>
      <c r="Q4898" s="79"/>
      <c r="R4898" s="79"/>
      <c r="S4898" s="80"/>
      <c r="T4898" s="80"/>
    </row>
    <row r="4899" spans="3:20" ht="22.5" customHeight="1" x14ac:dyDescent="0.25">
      <c r="C4899" s="79"/>
      <c r="D4899" s="80"/>
      <c r="E4899" s="80"/>
      <c r="F4899" s="80"/>
      <c r="G4899" s="81"/>
      <c r="H4899" s="80"/>
      <c r="I4899" s="80"/>
      <c r="J4899" s="80"/>
      <c r="K4899" s="81"/>
      <c r="L4899" s="80"/>
      <c r="M4899" s="80"/>
      <c r="N4899" s="80"/>
      <c r="O4899" s="80"/>
      <c r="P4899" s="80"/>
      <c r="Q4899" s="79"/>
      <c r="R4899" s="79"/>
      <c r="S4899" s="80"/>
      <c r="T4899" s="80"/>
    </row>
    <row r="4900" spans="3:20" ht="22.5" customHeight="1" x14ac:dyDescent="0.25">
      <c r="C4900" s="79"/>
      <c r="D4900" s="80"/>
      <c r="E4900" s="80"/>
      <c r="F4900" s="80"/>
      <c r="G4900" s="81"/>
      <c r="H4900" s="80"/>
      <c r="I4900" s="80"/>
      <c r="J4900" s="80"/>
      <c r="K4900" s="81"/>
      <c r="L4900" s="80"/>
      <c r="M4900" s="80"/>
      <c r="N4900" s="80"/>
      <c r="O4900" s="80"/>
      <c r="P4900" s="80"/>
      <c r="Q4900" s="79"/>
      <c r="R4900" s="79"/>
      <c r="S4900" s="80"/>
      <c r="T4900" s="80"/>
    </row>
    <row r="4901" spans="3:20" ht="22.5" customHeight="1" x14ac:dyDescent="0.25">
      <c r="C4901" s="79"/>
      <c r="D4901" s="80"/>
      <c r="E4901" s="80"/>
      <c r="F4901" s="80"/>
      <c r="G4901" s="81"/>
      <c r="H4901" s="80"/>
      <c r="I4901" s="80"/>
      <c r="J4901" s="80"/>
      <c r="K4901" s="81"/>
      <c r="L4901" s="80"/>
      <c r="M4901" s="80"/>
      <c r="N4901" s="80"/>
      <c r="O4901" s="80"/>
      <c r="P4901" s="80"/>
      <c r="Q4901" s="79"/>
      <c r="R4901" s="79"/>
      <c r="S4901" s="80"/>
      <c r="T4901" s="80"/>
    </row>
    <row r="4902" spans="3:20" ht="22.5" customHeight="1" x14ac:dyDescent="0.25">
      <c r="C4902" s="79"/>
      <c r="D4902" s="80"/>
      <c r="E4902" s="80"/>
      <c r="F4902" s="80"/>
      <c r="G4902" s="81"/>
      <c r="H4902" s="80"/>
      <c r="I4902" s="80"/>
      <c r="J4902" s="80"/>
      <c r="K4902" s="81"/>
      <c r="L4902" s="80"/>
      <c r="M4902" s="80"/>
      <c r="N4902" s="80"/>
      <c r="O4902" s="80"/>
      <c r="P4902" s="80"/>
      <c r="Q4902" s="79"/>
      <c r="R4902" s="79"/>
      <c r="S4902" s="80"/>
      <c r="T4902" s="80"/>
    </row>
    <row r="4903" spans="3:20" ht="22.5" customHeight="1" x14ac:dyDescent="0.25">
      <c r="C4903" s="79"/>
      <c r="D4903" s="80"/>
      <c r="E4903" s="80"/>
      <c r="F4903" s="80"/>
      <c r="G4903" s="81"/>
      <c r="H4903" s="80"/>
      <c r="I4903" s="80"/>
      <c r="J4903" s="80"/>
      <c r="K4903" s="81"/>
      <c r="L4903" s="80"/>
      <c r="M4903" s="80"/>
      <c r="N4903" s="80"/>
      <c r="O4903" s="80"/>
      <c r="P4903" s="80"/>
      <c r="Q4903" s="79"/>
      <c r="R4903" s="79"/>
      <c r="S4903" s="80"/>
      <c r="T4903" s="80"/>
    </row>
    <row r="4904" spans="3:20" ht="22.5" customHeight="1" x14ac:dyDescent="0.25">
      <c r="C4904" s="79"/>
      <c r="D4904" s="80"/>
      <c r="E4904" s="80"/>
      <c r="F4904" s="80"/>
      <c r="G4904" s="81"/>
      <c r="H4904" s="80"/>
      <c r="I4904" s="80"/>
      <c r="J4904" s="80"/>
      <c r="K4904" s="81"/>
      <c r="L4904" s="80"/>
      <c r="M4904" s="80"/>
      <c r="N4904" s="80"/>
      <c r="O4904" s="80"/>
      <c r="P4904" s="80"/>
      <c r="Q4904" s="79"/>
      <c r="R4904" s="79"/>
      <c r="S4904" s="80"/>
      <c r="T4904" s="80"/>
    </row>
    <row r="4905" spans="3:20" ht="22.5" customHeight="1" x14ac:dyDescent="0.25">
      <c r="C4905" s="79"/>
      <c r="D4905" s="80"/>
      <c r="E4905" s="80"/>
      <c r="F4905" s="80"/>
      <c r="G4905" s="81"/>
      <c r="H4905" s="80"/>
      <c r="I4905" s="80"/>
      <c r="J4905" s="80"/>
      <c r="K4905" s="81"/>
      <c r="L4905" s="80"/>
      <c r="M4905" s="80"/>
      <c r="N4905" s="80"/>
      <c r="O4905" s="80"/>
      <c r="P4905" s="80"/>
      <c r="Q4905" s="79"/>
      <c r="R4905" s="79"/>
      <c r="S4905" s="80"/>
      <c r="T4905" s="80"/>
    </row>
    <row r="4906" spans="3:20" ht="22.5" customHeight="1" x14ac:dyDescent="0.25">
      <c r="C4906" s="79"/>
      <c r="D4906" s="80"/>
      <c r="E4906" s="80"/>
      <c r="F4906" s="80"/>
      <c r="G4906" s="81"/>
      <c r="H4906" s="80"/>
      <c r="I4906" s="80"/>
      <c r="J4906" s="80"/>
      <c r="K4906" s="81"/>
      <c r="L4906" s="80"/>
      <c r="M4906" s="80"/>
      <c r="N4906" s="80"/>
      <c r="O4906" s="80"/>
      <c r="P4906" s="80"/>
      <c r="Q4906" s="79"/>
      <c r="R4906" s="79"/>
      <c r="S4906" s="80"/>
      <c r="T4906" s="80"/>
    </row>
    <row r="4907" spans="3:20" ht="22.5" customHeight="1" x14ac:dyDescent="0.25">
      <c r="C4907" s="79"/>
      <c r="D4907" s="80"/>
      <c r="E4907" s="80"/>
      <c r="F4907" s="80"/>
      <c r="G4907" s="81"/>
      <c r="H4907" s="80"/>
      <c r="I4907" s="80"/>
      <c r="J4907" s="80"/>
      <c r="K4907" s="81"/>
      <c r="L4907" s="80"/>
      <c r="M4907" s="80"/>
      <c r="N4907" s="80"/>
      <c r="O4907" s="80"/>
      <c r="P4907" s="80"/>
      <c r="Q4907" s="79"/>
      <c r="R4907" s="79"/>
      <c r="S4907" s="80"/>
      <c r="T4907" s="80"/>
    </row>
    <row r="4908" spans="3:20" ht="22.5" customHeight="1" x14ac:dyDescent="0.25">
      <c r="C4908" s="79"/>
      <c r="D4908" s="80"/>
      <c r="E4908" s="80"/>
      <c r="F4908" s="80"/>
      <c r="G4908" s="81"/>
      <c r="H4908" s="80"/>
      <c r="I4908" s="80"/>
      <c r="J4908" s="80"/>
      <c r="K4908" s="81"/>
      <c r="L4908" s="80"/>
      <c r="M4908" s="80"/>
      <c r="N4908" s="80"/>
      <c r="O4908" s="80"/>
      <c r="P4908" s="80"/>
      <c r="Q4908" s="79"/>
      <c r="R4908" s="79"/>
      <c r="S4908" s="80"/>
      <c r="T4908" s="80"/>
    </row>
    <row r="4909" spans="3:20" ht="22.5" customHeight="1" x14ac:dyDescent="0.25">
      <c r="C4909" s="79"/>
      <c r="D4909" s="80"/>
      <c r="E4909" s="80"/>
      <c r="F4909" s="80"/>
      <c r="G4909" s="81"/>
      <c r="H4909" s="80"/>
      <c r="I4909" s="80"/>
      <c r="J4909" s="80"/>
      <c r="K4909" s="81"/>
      <c r="L4909" s="80"/>
      <c r="M4909" s="80"/>
      <c r="N4909" s="80"/>
      <c r="O4909" s="80"/>
      <c r="P4909" s="80"/>
      <c r="Q4909" s="79"/>
      <c r="R4909" s="79"/>
      <c r="S4909" s="80"/>
      <c r="T4909" s="80"/>
    </row>
    <row r="4910" spans="3:20" ht="22.5" customHeight="1" x14ac:dyDescent="0.25">
      <c r="C4910" s="79"/>
      <c r="D4910" s="80"/>
      <c r="E4910" s="80"/>
      <c r="F4910" s="80"/>
      <c r="G4910" s="81"/>
      <c r="H4910" s="80"/>
      <c r="I4910" s="80"/>
      <c r="J4910" s="80"/>
      <c r="K4910" s="81"/>
      <c r="L4910" s="80"/>
      <c r="M4910" s="80"/>
      <c r="N4910" s="80"/>
      <c r="O4910" s="80"/>
      <c r="P4910" s="80"/>
      <c r="Q4910" s="79"/>
      <c r="R4910" s="79"/>
      <c r="S4910" s="80"/>
      <c r="T4910" s="80"/>
    </row>
    <row r="4911" spans="3:20" ht="22.5" customHeight="1" x14ac:dyDescent="0.25">
      <c r="C4911" s="79"/>
      <c r="D4911" s="80"/>
      <c r="E4911" s="80"/>
      <c r="F4911" s="80"/>
      <c r="G4911" s="81"/>
      <c r="H4911" s="80"/>
      <c r="I4911" s="80"/>
      <c r="J4911" s="80"/>
      <c r="K4911" s="81"/>
      <c r="L4911" s="80"/>
      <c r="M4911" s="80"/>
      <c r="N4911" s="80"/>
      <c r="O4911" s="80"/>
      <c r="P4911" s="80"/>
      <c r="Q4911" s="79"/>
      <c r="R4911" s="79"/>
      <c r="S4911" s="80"/>
      <c r="T4911" s="80"/>
    </row>
    <row r="4912" spans="3:20" ht="22.5" customHeight="1" x14ac:dyDescent="0.25">
      <c r="C4912" s="79"/>
      <c r="D4912" s="80"/>
      <c r="E4912" s="80"/>
      <c r="F4912" s="80"/>
      <c r="G4912" s="81"/>
      <c r="H4912" s="80"/>
      <c r="I4912" s="80"/>
      <c r="J4912" s="80"/>
      <c r="K4912" s="81"/>
      <c r="L4912" s="80"/>
      <c r="M4912" s="80"/>
      <c r="N4912" s="80"/>
      <c r="O4912" s="80"/>
      <c r="P4912" s="80"/>
      <c r="Q4912" s="79"/>
      <c r="R4912" s="79"/>
      <c r="S4912" s="80"/>
      <c r="T4912" s="80"/>
    </row>
    <row r="4913" spans="3:20" ht="22.5" customHeight="1" x14ac:dyDescent="0.25">
      <c r="C4913" s="79"/>
      <c r="D4913" s="80"/>
      <c r="E4913" s="80"/>
      <c r="F4913" s="80"/>
      <c r="G4913" s="81"/>
      <c r="H4913" s="80"/>
      <c r="I4913" s="80"/>
      <c r="J4913" s="80"/>
      <c r="K4913" s="81"/>
      <c r="L4913" s="80"/>
      <c r="M4913" s="80"/>
      <c r="N4913" s="80"/>
      <c r="O4913" s="80"/>
      <c r="P4913" s="80"/>
      <c r="Q4913" s="79"/>
      <c r="R4913" s="79"/>
      <c r="S4913" s="80"/>
      <c r="T4913" s="80"/>
    </row>
    <row r="4914" spans="3:20" ht="22.5" customHeight="1" x14ac:dyDescent="0.25">
      <c r="C4914" s="79"/>
      <c r="D4914" s="80"/>
      <c r="E4914" s="80"/>
      <c r="F4914" s="80"/>
      <c r="G4914" s="81"/>
      <c r="H4914" s="80"/>
      <c r="I4914" s="80"/>
      <c r="J4914" s="80"/>
      <c r="K4914" s="81"/>
      <c r="L4914" s="80"/>
      <c r="M4914" s="80"/>
      <c r="N4914" s="80"/>
      <c r="O4914" s="80"/>
      <c r="P4914" s="80"/>
      <c r="Q4914" s="79"/>
      <c r="R4914" s="79"/>
      <c r="S4914" s="80"/>
      <c r="T4914" s="80"/>
    </row>
    <row r="4915" spans="3:20" ht="22.5" customHeight="1" x14ac:dyDescent="0.25">
      <c r="C4915" s="79"/>
      <c r="D4915" s="80"/>
      <c r="E4915" s="80"/>
      <c r="F4915" s="80"/>
      <c r="G4915" s="81"/>
      <c r="H4915" s="80"/>
      <c r="I4915" s="80"/>
      <c r="J4915" s="80"/>
      <c r="K4915" s="81"/>
      <c r="L4915" s="80"/>
      <c r="M4915" s="80"/>
      <c r="N4915" s="80"/>
      <c r="O4915" s="80"/>
      <c r="P4915" s="80"/>
      <c r="Q4915" s="79"/>
      <c r="R4915" s="79"/>
      <c r="S4915" s="80"/>
      <c r="T4915" s="80"/>
    </row>
    <row r="4916" spans="3:20" ht="22.5" customHeight="1" x14ac:dyDescent="0.25">
      <c r="C4916" s="79"/>
      <c r="D4916" s="80"/>
      <c r="E4916" s="80"/>
      <c r="F4916" s="80"/>
      <c r="G4916" s="81"/>
      <c r="H4916" s="80"/>
      <c r="I4916" s="80"/>
      <c r="J4916" s="80"/>
      <c r="K4916" s="81"/>
      <c r="L4916" s="80"/>
      <c r="M4916" s="80"/>
      <c r="N4916" s="80"/>
      <c r="O4916" s="80"/>
      <c r="P4916" s="80"/>
      <c r="Q4916" s="79"/>
      <c r="R4916" s="79"/>
      <c r="S4916" s="80"/>
      <c r="T4916" s="80"/>
    </row>
    <row r="4917" spans="3:20" ht="22.5" customHeight="1" x14ac:dyDescent="0.25">
      <c r="C4917" s="79"/>
      <c r="D4917" s="80"/>
      <c r="E4917" s="80"/>
      <c r="F4917" s="80"/>
      <c r="G4917" s="81"/>
      <c r="H4917" s="80"/>
      <c r="I4917" s="80"/>
      <c r="J4917" s="80"/>
      <c r="K4917" s="81"/>
      <c r="L4917" s="80"/>
      <c r="M4917" s="80"/>
      <c r="N4917" s="80"/>
      <c r="O4917" s="80"/>
      <c r="P4917" s="80"/>
      <c r="Q4917" s="79"/>
      <c r="R4917" s="79"/>
      <c r="S4917" s="80"/>
      <c r="T4917" s="80"/>
    </row>
    <row r="4918" spans="3:20" ht="22.5" customHeight="1" x14ac:dyDescent="0.25">
      <c r="C4918" s="79"/>
      <c r="D4918" s="80"/>
      <c r="E4918" s="80"/>
      <c r="F4918" s="80"/>
      <c r="G4918" s="81"/>
      <c r="H4918" s="80"/>
      <c r="I4918" s="80"/>
      <c r="J4918" s="80"/>
      <c r="K4918" s="81"/>
      <c r="L4918" s="80"/>
      <c r="M4918" s="80"/>
      <c r="N4918" s="80"/>
      <c r="O4918" s="80"/>
      <c r="P4918" s="80"/>
      <c r="Q4918" s="79"/>
      <c r="R4918" s="79"/>
      <c r="S4918" s="80"/>
      <c r="T4918" s="80"/>
    </row>
    <row r="4919" spans="3:20" ht="22.5" customHeight="1" x14ac:dyDescent="0.25">
      <c r="C4919" s="79"/>
      <c r="D4919" s="80"/>
      <c r="E4919" s="80"/>
      <c r="F4919" s="80"/>
      <c r="G4919" s="81"/>
      <c r="H4919" s="80"/>
      <c r="I4919" s="80"/>
      <c r="J4919" s="80"/>
      <c r="K4919" s="81"/>
      <c r="L4919" s="80"/>
      <c r="M4919" s="80"/>
      <c r="N4919" s="80"/>
      <c r="O4919" s="80"/>
      <c r="P4919" s="80"/>
      <c r="Q4919" s="79"/>
      <c r="R4919" s="79"/>
      <c r="S4919" s="80"/>
      <c r="T4919" s="80"/>
    </row>
    <row r="4920" spans="3:20" ht="22.5" customHeight="1" x14ac:dyDescent="0.25">
      <c r="C4920" s="79"/>
      <c r="D4920" s="80"/>
      <c r="E4920" s="80"/>
      <c r="F4920" s="80"/>
      <c r="G4920" s="81"/>
      <c r="H4920" s="80"/>
      <c r="I4920" s="80"/>
      <c r="J4920" s="80"/>
      <c r="K4920" s="81"/>
      <c r="L4920" s="80"/>
      <c r="M4920" s="80"/>
      <c r="N4920" s="80"/>
      <c r="O4920" s="80"/>
      <c r="P4920" s="80"/>
      <c r="Q4920" s="79"/>
      <c r="R4920" s="79"/>
      <c r="S4920" s="80"/>
      <c r="T4920" s="80"/>
    </row>
    <row r="4921" spans="3:20" ht="22.5" customHeight="1" x14ac:dyDescent="0.25">
      <c r="C4921" s="79"/>
      <c r="D4921" s="80"/>
      <c r="E4921" s="80"/>
      <c r="F4921" s="80"/>
      <c r="G4921" s="81"/>
      <c r="H4921" s="80"/>
      <c r="I4921" s="80"/>
      <c r="J4921" s="80"/>
      <c r="K4921" s="81"/>
      <c r="L4921" s="80"/>
      <c r="M4921" s="80"/>
      <c r="N4921" s="80"/>
      <c r="O4921" s="80"/>
      <c r="P4921" s="80"/>
      <c r="Q4921" s="79"/>
      <c r="R4921" s="79"/>
      <c r="S4921" s="80"/>
      <c r="T4921" s="80"/>
    </row>
    <row r="4922" spans="3:20" ht="22.5" customHeight="1" x14ac:dyDescent="0.25">
      <c r="C4922" s="79"/>
      <c r="D4922" s="80"/>
      <c r="E4922" s="80"/>
      <c r="F4922" s="80"/>
      <c r="G4922" s="81"/>
      <c r="H4922" s="80"/>
      <c r="I4922" s="80"/>
      <c r="J4922" s="80"/>
      <c r="K4922" s="81"/>
      <c r="L4922" s="80"/>
      <c r="M4922" s="80"/>
      <c r="N4922" s="80"/>
      <c r="O4922" s="80"/>
      <c r="P4922" s="80"/>
      <c r="Q4922" s="79"/>
      <c r="R4922" s="79"/>
      <c r="S4922" s="80"/>
      <c r="T4922" s="80"/>
    </row>
    <row r="4923" spans="3:20" ht="22.5" customHeight="1" x14ac:dyDescent="0.25">
      <c r="C4923" s="79"/>
      <c r="D4923" s="80"/>
      <c r="E4923" s="80"/>
      <c r="F4923" s="80"/>
      <c r="G4923" s="81"/>
      <c r="H4923" s="80"/>
      <c r="I4923" s="80"/>
      <c r="J4923" s="80"/>
      <c r="K4923" s="81"/>
      <c r="L4923" s="80"/>
      <c r="M4923" s="80"/>
      <c r="N4923" s="80"/>
      <c r="O4923" s="80"/>
      <c r="P4923" s="80"/>
      <c r="Q4923" s="79"/>
      <c r="R4923" s="79"/>
      <c r="S4923" s="80"/>
      <c r="T4923" s="80"/>
    </row>
    <row r="4924" spans="3:20" ht="22.5" customHeight="1" x14ac:dyDescent="0.25">
      <c r="C4924" s="79"/>
      <c r="D4924" s="80"/>
      <c r="E4924" s="80"/>
      <c r="F4924" s="80"/>
      <c r="G4924" s="81"/>
      <c r="H4924" s="80"/>
      <c r="I4924" s="80"/>
      <c r="J4924" s="80"/>
      <c r="K4924" s="81"/>
      <c r="L4924" s="80"/>
      <c r="M4924" s="80"/>
      <c r="N4924" s="80"/>
      <c r="O4924" s="80"/>
      <c r="P4924" s="80"/>
      <c r="Q4924" s="79"/>
      <c r="R4924" s="79"/>
      <c r="S4924" s="80"/>
      <c r="T4924" s="80"/>
    </row>
    <row r="4925" spans="3:20" ht="22.5" customHeight="1" x14ac:dyDescent="0.25">
      <c r="C4925" s="79"/>
      <c r="D4925" s="80"/>
      <c r="E4925" s="80"/>
      <c r="F4925" s="80"/>
      <c r="G4925" s="81"/>
      <c r="H4925" s="80"/>
      <c r="I4925" s="80"/>
      <c r="J4925" s="80"/>
      <c r="K4925" s="81"/>
      <c r="L4925" s="80"/>
      <c r="M4925" s="80"/>
      <c r="N4925" s="80"/>
      <c r="O4925" s="80"/>
      <c r="P4925" s="80"/>
      <c r="Q4925" s="79"/>
      <c r="R4925" s="79"/>
      <c r="S4925" s="80"/>
      <c r="T4925" s="80"/>
    </row>
    <row r="4926" spans="3:20" ht="22.5" customHeight="1" x14ac:dyDescent="0.25">
      <c r="C4926" s="79"/>
      <c r="D4926" s="80"/>
      <c r="E4926" s="80"/>
      <c r="F4926" s="80"/>
      <c r="G4926" s="81"/>
      <c r="H4926" s="80"/>
      <c r="I4926" s="80"/>
      <c r="J4926" s="80"/>
      <c r="K4926" s="81"/>
      <c r="L4926" s="80"/>
      <c r="M4926" s="80"/>
      <c r="N4926" s="80"/>
      <c r="O4926" s="80"/>
      <c r="P4926" s="80"/>
      <c r="Q4926" s="79"/>
      <c r="R4926" s="79"/>
      <c r="S4926" s="80"/>
      <c r="T4926" s="80"/>
    </row>
    <row r="4927" spans="3:20" ht="22.5" customHeight="1" x14ac:dyDescent="0.25">
      <c r="C4927" s="79"/>
      <c r="D4927" s="80"/>
      <c r="E4927" s="80"/>
      <c r="F4927" s="80"/>
      <c r="G4927" s="81"/>
      <c r="H4927" s="80"/>
      <c r="I4927" s="80"/>
      <c r="J4927" s="80"/>
      <c r="K4927" s="81"/>
      <c r="L4927" s="80"/>
      <c r="M4927" s="80"/>
      <c r="N4927" s="80"/>
      <c r="O4927" s="80"/>
      <c r="P4927" s="80"/>
      <c r="Q4927" s="79"/>
      <c r="R4927" s="79"/>
      <c r="S4927" s="80"/>
      <c r="T4927" s="80"/>
    </row>
    <row r="4928" spans="3:20" ht="22.5" customHeight="1" x14ac:dyDescent="0.25">
      <c r="C4928" s="79"/>
      <c r="D4928" s="80"/>
      <c r="E4928" s="80"/>
      <c r="F4928" s="80"/>
      <c r="G4928" s="81"/>
      <c r="H4928" s="80"/>
      <c r="I4928" s="80"/>
      <c r="J4928" s="80"/>
      <c r="K4928" s="81"/>
      <c r="L4928" s="80"/>
      <c r="M4928" s="80"/>
      <c r="N4928" s="80"/>
      <c r="O4928" s="80"/>
      <c r="P4928" s="80"/>
      <c r="Q4928" s="79"/>
      <c r="R4928" s="79"/>
      <c r="S4928" s="80"/>
      <c r="T4928" s="80"/>
    </row>
    <row r="4929" spans="3:20" ht="22.5" customHeight="1" x14ac:dyDescent="0.25">
      <c r="C4929" s="79"/>
      <c r="D4929" s="80"/>
      <c r="E4929" s="80"/>
      <c r="F4929" s="80"/>
      <c r="G4929" s="81"/>
      <c r="H4929" s="80"/>
      <c r="I4929" s="80"/>
      <c r="J4929" s="80"/>
      <c r="K4929" s="81"/>
      <c r="L4929" s="80"/>
      <c r="M4929" s="80"/>
      <c r="N4929" s="80"/>
      <c r="O4929" s="80"/>
      <c r="P4929" s="80"/>
      <c r="Q4929" s="79"/>
      <c r="R4929" s="79"/>
      <c r="S4929" s="80"/>
      <c r="T4929" s="80"/>
    </row>
    <row r="4930" spans="3:20" ht="22.5" customHeight="1" x14ac:dyDescent="0.25">
      <c r="C4930" s="79"/>
      <c r="D4930" s="80"/>
      <c r="E4930" s="80"/>
      <c r="F4930" s="80"/>
      <c r="G4930" s="81"/>
      <c r="H4930" s="80"/>
      <c r="I4930" s="80"/>
      <c r="J4930" s="80"/>
      <c r="K4930" s="81"/>
      <c r="L4930" s="80"/>
      <c r="M4930" s="80"/>
      <c r="N4930" s="80"/>
      <c r="O4930" s="80"/>
      <c r="P4930" s="80"/>
      <c r="Q4930" s="79"/>
      <c r="R4930" s="79"/>
      <c r="S4930" s="80"/>
      <c r="T4930" s="80"/>
    </row>
    <row r="4931" spans="3:20" ht="22.5" customHeight="1" x14ac:dyDescent="0.25">
      <c r="C4931" s="79"/>
      <c r="D4931" s="80"/>
      <c r="E4931" s="80"/>
      <c r="F4931" s="80"/>
      <c r="G4931" s="81"/>
      <c r="H4931" s="80"/>
      <c r="I4931" s="80"/>
      <c r="J4931" s="80"/>
      <c r="K4931" s="81"/>
      <c r="L4931" s="80"/>
      <c r="M4931" s="80"/>
      <c r="N4931" s="80"/>
      <c r="O4931" s="80"/>
      <c r="P4931" s="80"/>
      <c r="Q4931" s="79"/>
      <c r="R4931" s="79"/>
      <c r="S4931" s="80"/>
      <c r="T4931" s="80"/>
    </row>
    <row r="4932" spans="3:20" ht="22.5" customHeight="1" x14ac:dyDescent="0.25">
      <c r="C4932" s="79"/>
      <c r="D4932" s="80"/>
      <c r="E4932" s="80"/>
      <c r="F4932" s="80"/>
      <c r="G4932" s="81"/>
      <c r="H4932" s="80"/>
      <c r="I4932" s="80"/>
      <c r="J4932" s="80"/>
      <c r="K4932" s="81"/>
      <c r="L4932" s="80"/>
      <c r="M4932" s="80"/>
      <c r="N4932" s="80"/>
      <c r="O4932" s="80"/>
      <c r="P4932" s="80"/>
      <c r="Q4932" s="79"/>
      <c r="R4932" s="79"/>
      <c r="S4932" s="80"/>
      <c r="T4932" s="80"/>
    </row>
    <row r="4933" spans="3:20" ht="22.5" customHeight="1" x14ac:dyDescent="0.25">
      <c r="C4933" s="79"/>
      <c r="D4933" s="80"/>
      <c r="E4933" s="80"/>
      <c r="F4933" s="80"/>
      <c r="G4933" s="81"/>
      <c r="H4933" s="80"/>
      <c r="I4933" s="80"/>
      <c r="J4933" s="80"/>
      <c r="K4933" s="81"/>
      <c r="L4933" s="80"/>
      <c r="M4933" s="80"/>
      <c r="N4933" s="80"/>
      <c r="O4933" s="80"/>
      <c r="P4933" s="80"/>
      <c r="Q4933" s="79"/>
      <c r="R4933" s="79"/>
      <c r="S4933" s="80"/>
      <c r="T4933" s="80"/>
    </row>
    <row r="4934" spans="3:20" ht="22.5" customHeight="1" x14ac:dyDescent="0.25">
      <c r="C4934" s="79"/>
      <c r="D4934" s="80"/>
      <c r="E4934" s="80"/>
      <c r="F4934" s="80"/>
      <c r="G4934" s="81"/>
      <c r="H4934" s="80"/>
      <c r="I4934" s="80"/>
      <c r="J4934" s="80"/>
      <c r="K4934" s="81"/>
      <c r="L4934" s="80"/>
      <c r="M4934" s="80"/>
      <c r="N4934" s="80"/>
      <c r="O4934" s="80"/>
      <c r="P4934" s="80"/>
      <c r="Q4934" s="79"/>
      <c r="R4934" s="79"/>
      <c r="S4934" s="80"/>
      <c r="T4934" s="80"/>
    </row>
    <row r="4935" spans="3:20" ht="22.5" customHeight="1" x14ac:dyDescent="0.25">
      <c r="C4935" s="79"/>
      <c r="D4935" s="80"/>
      <c r="E4935" s="80"/>
      <c r="F4935" s="80"/>
      <c r="G4935" s="81"/>
      <c r="H4935" s="80"/>
      <c r="I4935" s="80"/>
      <c r="J4935" s="80"/>
      <c r="K4935" s="81"/>
      <c r="L4935" s="80"/>
      <c r="M4935" s="80"/>
      <c r="N4935" s="80"/>
      <c r="O4935" s="80"/>
      <c r="P4935" s="80"/>
      <c r="Q4935" s="79"/>
      <c r="R4935" s="79"/>
      <c r="S4935" s="80"/>
      <c r="T4935" s="80"/>
    </row>
    <row r="4936" spans="3:20" ht="22.5" customHeight="1" x14ac:dyDescent="0.25">
      <c r="C4936" s="79"/>
      <c r="D4936" s="80"/>
      <c r="E4936" s="80"/>
      <c r="F4936" s="80"/>
      <c r="G4936" s="81"/>
      <c r="H4936" s="80"/>
      <c r="I4936" s="80"/>
      <c r="J4936" s="80"/>
      <c r="K4936" s="81"/>
      <c r="L4936" s="80"/>
      <c r="M4936" s="80"/>
      <c r="N4936" s="80"/>
      <c r="O4936" s="80"/>
      <c r="P4936" s="80"/>
      <c r="Q4936" s="79"/>
      <c r="R4936" s="79"/>
      <c r="S4936" s="80"/>
      <c r="T4936" s="80"/>
    </row>
    <row r="4937" spans="3:20" ht="22.5" customHeight="1" x14ac:dyDescent="0.25">
      <c r="C4937" s="79"/>
      <c r="D4937" s="80"/>
      <c r="E4937" s="80"/>
      <c r="F4937" s="80"/>
      <c r="G4937" s="81"/>
      <c r="H4937" s="80"/>
      <c r="I4937" s="80"/>
      <c r="J4937" s="80"/>
      <c r="K4937" s="81"/>
      <c r="L4937" s="80"/>
      <c r="M4937" s="80"/>
      <c r="N4937" s="80"/>
      <c r="O4937" s="80"/>
      <c r="P4937" s="80"/>
      <c r="Q4937" s="79"/>
      <c r="R4937" s="79"/>
      <c r="S4937" s="80"/>
      <c r="T4937" s="80"/>
    </row>
    <row r="4938" spans="3:20" ht="22.5" customHeight="1" x14ac:dyDescent="0.25">
      <c r="C4938" s="79"/>
      <c r="D4938" s="80"/>
      <c r="E4938" s="80"/>
      <c r="F4938" s="80"/>
      <c r="G4938" s="81"/>
      <c r="H4938" s="80"/>
      <c r="I4938" s="80"/>
      <c r="J4938" s="80"/>
      <c r="K4938" s="81"/>
      <c r="L4938" s="80"/>
      <c r="M4938" s="80"/>
      <c r="N4938" s="80"/>
      <c r="O4938" s="80"/>
      <c r="P4938" s="80"/>
      <c r="Q4938" s="79"/>
      <c r="R4938" s="79"/>
      <c r="S4938" s="80"/>
      <c r="T4938" s="80"/>
    </row>
    <row r="4939" spans="3:20" ht="22.5" customHeight="1" x14ac:dyDescent="0.25">
      <c r="C4939" s="79"/>
      <c r="D4939" s="80"/>
      <c r="E4939" s="80"/>
      <c r="F4939" s="80"/>
      <c r="G4939" s="81"/>
      <c r="H4939" s="80"/>
      <c r="I4939" s="80"/>
      <c r="J4939" s="80"/>
      <c r="K4939" s="81"/>
      <c r="L4939" s="80"/>
      <c r="M4939" s="80"/>
      <c r="N4939" s="80"/>
      <c r="O4939" s="80"/>
      <c r="P4939" s="80"/>
      <c r="Q4939" s="79"/>
      <c r="R4939" s="79"/>
      <c r="S4939" s="80"/>
      <c r="T4939" s="80"/>
    </row>
    <row r="4940" spans="3:20" ht="22.5" customHeight="1" x14ac:dyDescent="0.25">
      <c r="C4940" s="79"/>
      <c r="D4940" s="80"/>
      <c r="E4940" s="80"/>
      <c r="F4940" s="80"/>
      <c r="G4940" s="81"/>
      <c r="H4940" s="80"/>
      <c r="I4940" s="80"/>
      <c r="J4940" s="80"/>
      <c r="K4940" s="81"/>
      <c r="L4940" s="80"/>
      <c r="M4940" s="80"/>
      <c r="N4940" s="80"/>
      <c r="O4940" s="80"/>
      <c r="P4940" s="80"/>
      <c r="Q4940" s="79"/>
      <c r="R4940" s="79"/>
      <c r="S4940" s="80"/>
      <c r="T4940" s="80"/>
    </row>
    <row r="4941" spans="3:20" ht="22.5" customHeight="1" x14ac:dyDescent="0.25">
      <c r="C4941" s="79"/>
      <c r="D4941" s="80"/>
      <c r="E4941" s="80"/>
      <c r="F4941" s="80"/>
      <c r="G4941" s="81"/>
      <c r="H4941" s="80"/>
      <c r="I4941" s="80"/>
      <c r="J4941" s="80"/>
      <c r="K4941" s="81"/>
      <c r="L4941" s="80"/>
      <c r="M4941" s="80"/>
      <c r="N4941" s="80"/>
      <c r="O4941" s="80"/>
      <c r="P4941" s="80"/>
      <c r="Q4941" s="79"/>
      <c r="R4941" s="79"/>
      <c r="S4941" s="80"/>
      <c r="T4941" s="80"/>
    </row>
    <row r="4942" spans="3:20" ht="22.5" customHeight="1" x14ac:dyDescent="0.25">
      <c r="C4942" s="79"/>
      <c r="D4942" s="80"/>
      <c r="E4942" s="80"/>
      <c r="F4942" s="80"/>
      <c r="G4942" s="81"/>
      <c r="H4942" s="80"/>
      <c r="I4942" s="80"/>
      <c r="J4942" s="80"/>
      <c r="K4942" s="81"/>
      <c r="L4942" s="80"/>
      <c r="M4942" s="80"/>
      <c r="N4942" s="80"/>
      <c r="O4942" s="80"/>
      <c r="P4942" s="80"/>
      <c r="Q4942" s="79"/>
      <c r="R4942" s="79"/>
      <c r="S4942" s="80"/>
      <c r="T4942" s="80"/>
    </row>
    <row r="4943" spans="3:20" ht="22.5" customHeight="1" x14ac:dyDescent="0.25">
      <c r="C4943" s="79"/>
      <c r="D4943" s="80"/>
      <c r="E4943" s="80"/>
      <c r="F4943" s="80"/>
      <c r="G4943" s="81"/>
      <c r="H4943" s="80"/>
      <c r="I4943" s="80"/>
      <c r="J4943" s="80"/>
      <c r="K4943" s="81"/>
      <c r="L4943" s="80"/>
      <c r="M4943" s="80"/>
      <c r="N4943" s="80"/>
      <c r="O4943" s="80"/>
      <c r="P4943" s="80"/>
      <c r="Q4943" s="79"/>
      <c r="R4943" s="79"/>
      <c r="S4943" s="80"/>
      <c r="T4943" s="80"/>
    </row>
    <row r="4944" spans="3:20" ht="22.5" customHeight="1" x14ac:dyDescent="0.25">
      <c r="C4944" s="79"/>
      <c r="D4944" s="80"/>
      <c r="E4944" s="80"/>
      <c r="F4944" s="80"/>
      <c r="G4944" s="81"/>
      <c r="H4944" s="80"/>
      <c r="I4944" s="80"/>
      <c r="J4944" s="80"/>
      <c r="K4944" s="81"/>
      <c r="L4944" s="80"/>
      <c r="M4944" s="80"/>
      <c r="N4944" s="80"/>
      <c r="O4944" s="80"/>
      <c r="P4944" s="80"/>
      <c r="Q4944" s="79"/>
      <c r="R4944" s="79"/>
      <c r="S4944" s="80"/>
      <c r="T4944" s="80"/>
    </row>
    <row r="4945" spans="3:20" ht="22.5" customHeight="1" x14ac:dyDescent="0.25">
      <c r="C4945" s="79"/>
      <c r="D4945" s="80"/>
      <c r="E4945" s="80"/>
      <c r="F4945" s="80"/>
      <c r="G4945" s="81"/>
      <c r="H4945" s="80"/>
      <c r="I4945" s="80"/>
      <c r="J4945" s="80"/>
      <c r="K4945" s="81"/>
      <c r="L4945" s="80"/>
      <c r="M4945" s="80"/>
      <c r="N4945" s="80"/>
      <c r="O4945" s="80"/>
      <c r="P4945" s="80"/>
      <c r="Q4945" s="79"/>
      <c r="R4945" s="79"/>
      <c r="S4945" s="80"/>
      <c r="T4945" s="80"/>
    </row>
    <row r="4946" spans="3:20" ht="22.5" customHeight="1" x14ac:dyDescent="0.25">
      <c r="C4946" s="79"/>
      <c r="D4946" s="80"/>
      <c r="E4946" s="80"/>
      <c r="F4946" s="80"/>
      <c r="G4946" s="81"/>
      <c r="H4946" s="80"/>
      <c r="I4946" s="80"/>
      <c r="J4946" s="80"/>
      <c r="K4946" s="81"/>
      <c r="L4946" s="80"/>
      <c r="M4946" s="80"/>
      <c r="N4946" s="80"/>
      <c r="O4946" s="80"/>
      <c r="P4946" s="80"/>
      <c r="Q4946" s="79"/>
      <c r="R4946" s="79"/>
      <c r="S4946" s="80"/>
      <c r="T4946" s="80"/>
    </row>
    <row r="4947" spans="3:20" ht="22.5" customHeight="1" x14ac:dyDescent="0.25">
      <c r="C4947" s="79"/>
      <c r="D4947" s="80"/>
      <c r="E4947" s="80"/>
      <c r="F4947" s="80"/>
      <c r="G4947" s="81"/>
      <c r="H4947" s="80"/>
      <c r="I4947" s="80"/>
      <c r="J4947" s="80"/>
      <c r="K4947" s="81"/>
      <c r="L4947" s="80"/>
      <c r="M4947" s="80"/>
      <c r="N4947" s="80"/>
      <c r="O4947" s="80"/>
      <c r="P4947" s="80"/>
      <c r="Q4947" s="79"/>
      <c r="R4947" s="79"/>
      <c r="S4947" s="80"/>
      <c r="T4947" s="80"/>
    </row>
    <row r="4948" spans="3:20" ht="22.5" customHeight="1" x14ac:dyDescent="0.25">
      <c r="C4948" s="79"/>
      <c r="D4948" s="80"/>
      <c r="E4948" s="80"/>
      <c r="F4948" s="80"/>
      <c r="G4948" s="81"/>
      <c r="H4948" s="80"/>
      <c r="I4948" s="80"/>
      <c r="J4948" s="80"/>
      <c r="K4948" s="81"/>
      <c r="L4948" s="80"/>
      <c r="M4948" s="80"/>
      <c r="N4948" s="80"/>
      <c r="O4948" s="80"/>
      <c r="P4948" s="80"/>
      <c r="Q4948" s="79"/>
      <c r="R4948" s="79"/>
      <c r="S4948" s="80"/>
      <c r="T4948" s="80"/>
    </row>
    <row r="4949" spans="3:20" ht="22.5" customHeight="1" x14ac:dyDescent="0.25">
      <c r="C4949" s="79"/>
      <c r="D4949" s="80"/>
      <c r="E4949" s="80"/>
      <c r="F4949" s="80"/>
      <c r="G4949" s="81"/>
      <c r="H4949" s="80"/>
      <c r="I4949" s="80"/>
      <c r="J4949" s="80"/>
      <c r="K4949" s="81"/>
      <c r="L4949" s="80"/>
      <c r="M4949" s="80"/>
      <c r="N4949" s="80"/>
      <c r="O4949" s="80"/>
      <c r="P4949" s="80"/>
      <c r="Q4949" s="79"/>
      <c r="R4949" s="79"/>
      <c r="S4949" s="80"/>
      <c r="T4949" s="80"/>
    </row>
    <row r="4950" spans="3:20" ht="22.5" customHeight="1" x14ac:dyDescent="0.25">
      <c r="C4950" s="79"/>
      <c r="D4950" s="80"/>
      <c r="E4950" s="80"/>
      <c r="F4950" s="80"/>
      <c r="G4950" s="81"/>
      <c r="H4950" s="80"/>
      <c r="I4950" s="80"/>
      <c r="J4950" s="80"/>
      <c r="K4950" s="81"/>
      <c r="L4950" s="80"/>
      <c r="M4950" s="80"/>
      <c r="N4950" s="80"/>
      <c r="O4950" s="80"/>
      <c r="P4950" s="80"/>
      <c r="Q4950" s="79"/>
      <c r="R4950" s="79"/>
      <c r="S4950" s="80"/>
      <c r="T4950" s="80"/>
    </row>
    <row r="4951" spans="3:20" ht="22.5" customHeight="1" x14ac:dyDescent="0.25">
      <c r="C4951" s="79"/>
      <c r="D4951" s="80"/>
      <c r="E4951" s="80"/>
      <c r="F4951" s="80"/>
      <c r="G4951" s="81"/>
      <c r="H4951" s="80"/>
      <c r="I4951" s="80"/>
      <c r="J4951" s="80"/>
      <c r="K4951" s="81"/>
      <c r="L4951" s="80"/>
      <c r="M4951" s="80"/>
      <c r="N4951" s="80"/>
      <c r="O4951" s="80"/>
      <c r="P4951" s="80"/>
      <c r="Q4951" s="79"/>
      <c r="R4951" s="79"/>
      <c r="S4951" s="80"/>
      <c r="T4951" s="80"/>
    </row>
    <row r="4952" spans="3:20" ht="22.5" customHeight="1" x14ac:dyDescent="0.25">
      <c r="C4952" s="79"/>
      <c r="D4952" s="80"/>
      <c r="E4952" s="80"/>
      <c r="F4952" s="80"/>
      <c r="G4952" s="81"/>
      <c r="H4952" s="80"/>
      <c r="I4952" s="80"/>
      <c r="J4952" s="80"/>
      <c r="K4952" s="81"/>
      <c r="L4952" s="80"/>
      <c r="M4952" s="80"/>
      <c r="N4952" s="80"/>
      <c r="O4952" s="80"/>
      <c r="P4952" s="80"/>
      <c r="Q4952" s="79"/>
      <c r="R4952" s="79"/>
      <c r="S4952" s="80"/>
      <c r="T4952" s="80"/>
    </row>
    <row r="4953" spans="3:20" ht="22.5" customHeight="1" x14ac:dyDescent="0.25">
      <c r="C4953" s="79"/>
      <c r="D4953" s="80"/>
      <c r="E4953" s="80"/>
      <c r="F4953" s="80"/>
      <c r="G4953" s="81"/>
      <c r="H4953" s="80"/>
      <c r="I4953" s="80"/>
      <c r="J4953" s="80"/>
      <c r="K4953" s="81"/>
      <c r="L4953" s="80"/>
      <c r="M4953" s="80"/>
      <c r="N4953" s="80"/>
      <c r="O4953" s="80"/>
      <c r="P4953" s="80"/>
      <c r="Q4953" s="79"/>
      <c r="R4953" s="79"/>
      <c r="S4953" s="80"/>
      <c r="T4953" s="80"/>
    </row>
    <row r="4954" spans="3:20" ht="22.5" customHeight="1" x14ac:dyDescent="0.25">
      <c r="C4954" s="79"/>
      <c r="D4954" s="80"/>
      <c r="E4954" s="80"/>
      <c r="F4954" s="80"/>
      <c r="G4954" s="81"/>
      <c r="H4954" s="80"/>
      <c r="I4954" s="80"/>
      <c r="J4954" s="80"/>
      <c r="K4954" s="81"/>
      <c r="L4954" s="80"/>
      <c r="M4954" s="80"/>
      <c r="N4954" s="80"/>
      <c r="O4954" s="80"/>
      <c r="P4954" s="80"/>
      <c r="Q4954" s="79"/>
      <c r="R4954" s="79"/>
      <c r="S4954" s="80"/>
      <c r="T4954" s="80"/>
    </row>
    <row r="4955" spans="3:20" ht="22.5" customHeight="1" x14ac:dyDescent="0.25">
      <c r="C4955" s="79"/>
      <c r="D4955" s="80"/>
      <c r="E4955" s="80"/>
      <c r="F4955" s="80"/>
      <c r="G4955" s="81"/>
      <c r="H4955" s="80"/>
      <c r="I4955" s="80"/>
      <c r="J4955" s="80"/>
      <c r="K4955" s="81"/>
      <c r="L4955" s="80"/>
      <c r="M4955" s="80"/>
      <c r="N4955" s="80"/>
      <c r="O4955" s="80"/>
      <c r="P4955" s="80"/>
      <c r="Q4955" s="79"/>
      <c r="R4955" s="79"/>
      <c r="S4955" s="80"/>
      <c r="T4955" s="80"/>
    </row>
    <row r="4956" spans="3:20" ht="22.5" customHeight="1" x14ac:dyDescent="0.25">
      <c r="C4956" s="79"/>
      <c r="D4956" s="80"/>
      <c r="E4956" s="80"/>
      <c r="F4956" s="80"/>
      <c r="G4956" s="81"/>
      <c r="H4956" s="80"/>
      <c r="I4956" s="80"/>
      <c r="J4956" s="80"/>
      <c r="K4956" s="81"/>
      <c r="L4956" s="80"/>
      <c r="M4956" s="80"/>
      <c r="N4956" s="80"/>
      <c r="O4956" s="80"/>
      <c r="P4956" s="80"/>
      <c r="Q4956" s="79"/>
      <c r="R4956" s="79"/>
      <c r="S4956" s="80"/>
      <c r="T4956" s="80"/>
    </row>
    <row r="4957" spans="3:20" ht="22.5" customHeight="1" x14ac:dyDescent="0.25">
      <c r="C4957" s="79"/>
      <c r="D4957" s="80"/>
      <c r="E4957" s="80"/>
      <c r="F4957" s="80"/>
      <c r="G4957" s="81"/>
      <c r="H4957" s="80"/>
      <c r="I4957" s="80"/>
      <c r="J4957" s="80"/>
      <c r="K4957" s="81"/>
      <c r="L4957" s="80"/>
      <c r="M4957" s="80"/>
      <c r="N4957" s="80"/>
      <c r="O4957" s="80"/>
      <c r="P4957" s="80"/>
      <c r="Q4957" s="79"/>
      <c r="R4957" s="79"/>
      <c r="S4957" s="80"/>
      <c r="T4957" s="80"/>
    </row>
    <row r="4958" spans="3:20" ht="22.5" customHeight="1" x14ac:dyDescent="0.25">
      <c r="C4958" s="79"/>
      <c r="D4958" s="80"/>
      <c r="E4958" s="80"/>
      <c r="F4958" s="80"/>
      <c r="G4958" s="81"/>
      <c r="H4958" s="80"/>
      <c r="I4958" s="80"/>
      <c r="J4958" s="80"/>
      <c r="K4958" s="81"/>
      <c r="L4958" s="80"/>
      <c r="M4958" s="80"/>
      <c r="N4958" s="80"/>
      <c r="O4958" s="80"/>
      <c r="P4958" s="80"/>
      <c r="Q4958" s="79"/>
      <c r="R4958" s="79"/>
      <c r="S4958" s="80"/>
      <c r="T4958" s="80"/>
    </row>
    <row r="4959" spans="3:20" ht="22.5" customHeight="1" x14ac:dyDescent="0.25">
      <c r="C4959" s="79"/>
      <c r="D4959" s="80"/>
      <c r="E4959" s="80"/>
      <c r="F4959" s="80"/>
      <c r="G4959" s="81"/>
      <c r="H4959" s="80"/>
      <c r="I4959" s="80"/>
      <c r="J4959" s="80"/>
      <c r="K4959" s="81"/>
      <c r="L4959" s="80"/>
      <c r="M4959" s="80"/>
      <c r="N4959" s="80"/>
      <c r="O4959" s="80"/>
      <c r="P4959" s="80"/>
      <c r="Q4959" s="79"/>
      <c r="R4959" s="79"/>
      <c r="S4959" s="80"/>
      <c r="T4959" s="80"/>
    </row>
    <row r="4960" spans="3:20" ht="22.5" customHeight="1" x14ac:dyDescent="0.25">
      <c r="C4960" s="79"/>
      <c r="D4960" s="80"/>
      <c r="E4960" s="80"/>
      <c r="F4960" s="80"/>
      <c r="G4960" s="81"/>
      <c r="H4960" s="80"/>
      <c r="I4960" s="80"/>
      <c r="J4960" s="80"/>
      <c r="K4960" s="81"/>
      <c r="L4960" s="80"/>
      <c r="M4960" s="80"/>
      <c r="N4960" s="80"/>
      <c r="O4960" s="80"/>
      <c r="P4960" s="80"/>
      <c r="Q4960" s="79"/>
      <c r="R4960" s="79"/>
      <c r="S4960" s="80"/>
      <c r="T4960" s="80"/>
    </row>
    <row r="4961" spans="3:20" ht="22.5" customHeight="1" x14ac:dyDescent="0.25">
      <c r="C4961" s="79"/>
      <c r="D4961" s="80"/>
      <c r="E4961" s="80"/>
      <c r="F4961" s="80"/>
      <c r="G4961" s="81"/>
      <c r="H4961" s="80"/>
      <c r="I4961" s="80"/>
      <c r="J4961" s="80"/>
      <c r="K4961" s="81"/>
      <c r="L4961" s="80"/>
      <c r="M4961" s="80"/>
      <c r="N4961" s="80"/>
      <c r="O4961" s="80"/>
      <c r="P4961" s="80"/>
      <c r="Q4961" s="79"/>
      <c r="R4961" s="79"/>
      <c r="S4961" s="80"/>
      <c r="T4961" s="80"/>
    </row>
    <row r="4962" spans="3:20" ht="22.5" customHeight="1" x14ac:dyDescent="0.25">
      <c r="C4962" s="79"/>
      <c r="D4962" s="80"/>
      <c r="E4962" s="80"/>
      <c r="F4962" s="80"/>
      <c r="G4962" s="81"/>
      <c r="H4962" s="80"/>
      <c r="I4962" s="80"/>
      <c r="J4962" s="80"/>
      <c r="K4962" s="81"/>
      <c r="L4962" s="80"/>
      <c r="M4962" s="80"/>
      <c r="N4962" s="80"/>
      <c r="O4962" s="80"/>
      <c r="P4962" s="80"/>
      <c r="Q4962" s="79"/>
      <c r="R4962" s="79"/>
      <c r="S4962" s="80"/>
      <c r="T4962" s="80"/>
    </row>
    <row r="4963" spans="3:20" ht="22.5" customHeight="1" x14ac:dyDescent="0.25">
      <c r="C4963" s="79"/>
      <c r="D4963" s="80"/>
      <c r="E4963" s="80"/>
      <c r="F4963" s="80"/>
      <c r="G4963" s="81"/>
      <c r="H4963" s="80"/>
      <c r="I4963" s="80"/>
      <c r="J4963" s="80"/>
      <c r="K4963" s="81"/>
      <c r="L4963" s="80"/>
      <c r="M4963" s="80"/>
      <c r="N4963" s="80"/>
      <c r="O4963" s="80"/>
      <c r="P4963" s="80"/>
      <c r="Q4963" s="79"/>
      <c r="R4963" s="79"/>
      <c r="S4963" s="80"/>
      <c r="T4963" s="80"/>
    </row>
    <row r="4964" spans="3:20" ht="22.5" customHeight="1" x14ac:dyDescent="0.25">
      <c r="C4964" s="79"/>
      <c r="D4964" s="80"/>
      <c r="E4964" s="80"/>
      <c r="F4964" s="80"/>
      <c r="G4964" s="81"/>
      <c r="H4964" s="80"/>
      <c r="I4964" s="80"/>
      <c r="J4964" s="80"/>
      <c r="K4964" s="81"/>
      <c r="L4964" s="80"/>
      <c r="M4964" s="80"/>
      <c r="N4964" s="80"/>
      <c r="O4964" s="80"/>
      <c r="P4964" s="80"/>
      <c r="Q4964" s="79"/>
      <c r="R4964" s="79"/>
      <c r="S4964" s="80"/>
      <c r="T4964" s="80"/>
    </row>
    <row r="4965" spans="3:20" ht="22.5" customHeight="1" x14ac:dyDescent="0.25">
      <c r="C4965" s="79"/>
      <c r="D4965" s="80"/>
      <c r="E4965" s="80"/>
      <c r="F4965" s="80"/>
      <c r="G4965" s="81"/>
      <c r="H4965" s="80"/>
      <c r="I4965" s="80"/>
      <c r="J4965" s="80"/>
      <c r="K4965" s="81"/>
      <c r="L4965" s="80"/>
      <c r="M4965" s="80"/>
      <c r="N4965" s="80"/>
      <c r="O4965" s="80"/>
      <c r="P4965" s="80"/>
      <c r="Q4965" s="79"/>
      <c r="R4965" s="79"/>
      <c r="S4965" s="80"/>
      <c r="T4965" s="80"/>
    </row>
    <row r="4966" spans="3:20" ht="22.5" customHeight="1" x14ac:dyDescent="0.25">
      <c r="C4966" s="79"/>
      <c r="D4966" s="80"/>
      <c r="E4966" s="80"/>
      <c r="F4966" s="80"/>
      <c r="G4966" s="81"/>
      <c r="H4966" s="80"/>
      <c r="I4966" s="80"/>
      <c r="J4966" s="80"/>
      <c r="K4966" s="81"/>
      <c r="L4966" s="80"/>
      <c r="M4966" s="80"/>
      <c r="N4966" s="80"/>
      <c r="O4966" s="80"/>
      <c r="P4966" s="80"/>
      <c r="Q4966" s="79"/>
      <c r="R4966" s="79"/>
      <c r="S4966" s="80"/>
      <c r="T4966" s="80"/>
    </row>
    <row r="4967" spans="3:20" ht="22.5" customHeight="1" x14ac:dyDescent="0.25">
      <c r="C4967" s="79"/>
      <c r="D4967" s="80"/>
      <c r="E4967" s="80"/>
      <c r="F4967" s="80"/>
      <c r="G4967" s="81"/>
      <c r="H4967" s="80"/>
      <c r="I4967" s="80"/>
      <c r="J4967" s="80"/>
      <c r="K4967" s="81"/>
      <c r="L4967" s="80"/>
      <c r="M4967" s="80"/>
      <c r="N4967" s="80"/>
      <c r="O4967" s="80"/>
      <c r="P4967" s="80"/>
      <c r="Q4967" s="79"/>
      <c r="R4967" s="79"/>
      <c r="S4967" s="80"/>
      <c r="T4967" s="80"/>
    </row>
    <row r="4968" spans="3:20" ht="22.5" customHeight="1" x14ac:dyDescent="0.25">
      <c r="C4968" s="79"/>
      <c r="D4968" s="80"/>
      <c r="E4968" s="80"/>
      <c r="F4968" s="80"/>
      <c r="G4968" s="81"/>
      <c r="H4968" s="80"/>
      <c r="I4968" s="80"/>
      <c r="J4968" s="80"/>
      <c r="K4968" s="81"/>
      <c r="L4968" s="80"/>
      <c r="M4968" s="80"/>
      <c r="N4968" s="80"/>
      <c r="O4968" s="80"/>
      <c r="P4968" s="80"/>
      <c r="Q4968" s="79"/>
      <c r="R4968" s="79"/>
      <c r="S4968" s="80"/>
      <c r="T4968" s="80"/>
    </row>
    <row r="4969" spans="3:20" ht="22.5" customHeight="1" x14ac:dyDescent="0.25">
      <c r="C4969" s="79"/>
      <c r="D4969" s="80"/>
      <c r="E4969" s="80"/>
      <c r="F4969" s="80"/>
      <c r="G4969" s="81"/>
      <c r="H4969" s="80"/>
      <c r="I4969" s="80"/>
      <c r="J4969" s="80"/>
      <c r="K4969" s="81"/>
      <c r="L4969" s="80"/>
      <c r="M4969" s="80"/>
      <c r="N4969" s="80"/>
      <c r="O4969" s="80"/>
      <c r="P4969" s="80"/>
      <c r="Q4969" s="79"/>
      <c r="R4969" s="79"/>
      <c r="S4969" s="80"/>
      <c r="T4969" s="80"/>
    </row>
    <row r="4970" spans="3:20" ht="22.5" customHeight="1" x14ac:dyDescent="0.25">
      <c r="C4970" s="79"/>
      <c r="D4970" s="80"/>
      <c r="E4970" s="80"/>
      <c r="F4970" s="80"/>
      <c r="G4970" s="81"/>
      <c r="H4970" s="80"/>
      <c r="I4970" s="80"/>
      <c r="J4970" s="80"/>
      <c r="K4970" s="81"/>
      <c r="L4970" s="80"/>
      <c r="M4970" s="80"/>
      <c r="N4970" s="80"/>
      <c r="O4970" s="80"/>
      <c r="P4970" s="80"/>
      <c r="Q4970" s="79"/>
      <c r="R4970" s="79"/>
      <c r="S4970" s="80"/>
      <c r="T4970" s="80"/>
    </row>
    <row r="4971" spans="3:20" ht="22.5" customHeight="1" x14ac:dyDescent="0.25">
      <c r="C4971" s="79"/>
      <c r="D4971" s="80"/>
      <c r="E4971" s="80"/>
      <c r="F4971" s="80"/>
      <c r="G4971" s="81"/>
      <c r="H4971" s="80"/>
      <c r="I4971" s="80"/>
      <c r="J4971" s="80"/>
      <c r="K4971" s="81"/>
      <c r="L4971" s="80"/>
      <c r="M4971" s="80"/>
      <c r="N4971" s="80"/>
      <c r="O4971" s="80"/>
      <c r="P4971" s="80"/>
      <c r="Q4971" s="79"/>
      <c r="R4971" s="79"/>
      <c r="S4971" s="80"/>
      <c r="T4971" s="80"/>
    </row>
    <row r="4972" spans="3:20" ht="22.5" customHeight="1" x14ac:dyDescent="0.25">
      <c r="C4972" s="79"/>
      <c r="D4972" s="80"/>
      <c r="E4972" s="80"/>
      <c r="F4972" s="80"/>
      <c r="G4972" s="81"/>
      <c r="H4972" s="80"/>
      <c r="I4972" s="80"/>
      <c r="J4972" s="80"/>
      <c r="K4972" s="81"/>
      <c r="L4972" s="80"/>
      <c r="M4972" s="80"/>
      <c r="N4972" s="80"/>
      <c r="O4972" s="80"/>
      <c r="P4972" s="80"/>
      <c r="Q4972" s="79"/>
      <c r="R4972" s="79"/>
      <c r="S4972" s="80"/>
      <c r="T4972" s="80"/>
    </row>
    <row r="4973" spans="3:20" ht="22.5" customHeight="1" x14ac:dyDescent="0.25">
      <c r="C4973" s="79"/>
      <c r="D4973" s="80"/>
      <c r="E4973" s="80"/>
      <c r="F4973" s="80"/>
      <c r="G4973" s="81"/>
      <c r="H4973" s="80"/>
      <c r="I4973" s="80"/>
      <c r="J4973" s="80"/>
      <c r="K4973" s="81"/>
      <c r="L4973" s="80"/>
      <c r="M4973" s="80"/>
      <c r="N4973" s="80"/>
      <c r="O4973" s="80"/>
      <c r="P4973" s="80"/>
      <c r="Q4973" s="79"/>
      <c r="R4973" s="79"/>
      <c r="S4973" s="80"/>
      <c r="T4973" s="80"/>
    </row>
    <row r="4974" spans="3:20" ht="22.5" customHeight="1" x14ac:dyDescent="0.25">
      <c r="C4974" s="79"/>
      <c r="D4974" s="80"/>
      <c r="E4974" s="80"/>
      <c r="F4974" s="80"/>
      <c r="G4974" s="81"/>
      <c r="H4974" s="80"/>
      <c r="I4974" s="80"/>
      <c r="J4974" s="80"/>
      <c r="K4974" s="81"/>
      <c r="L4974" s="80"/>
      <c r="M4974" s="80"/>
      <c r="N4974" s="80"/>
      <c r="O4974" s="80"/>
      <c r="P4974" s="80"/>
      <c r="Q4974" s="79"/>
      <c r="R4974" s="79"/>
      <c r="S4974" s="80"/>
      <c r="T4974" s="80"/>
    </row>
    <row r="4975" spans="3:20" ht="22.5" customHeight="1" x14ac:dyDescent="0.25">
      <c r="C4975" s="79"/>
      <c r="D4975" s="80"/>
      <c r="E4975" s="80"/>
      <c r="F4975" s="80"/>
      <c r="G4975" s="81"/>
      <c r="H4975" s="80"/>
      <c r="I4975" s="80"/>
      <c r="J4975" s="80"/>
      <c r="K4975" s="81"/>
      <c r="L4975" s="80"/>
      <c r="M4975" s="80"/>
      <c r="N4975" s="80"/>
      <c r="O4975" s="80"/>
      <c r="P4975" s="80"/>
      <c r="Q4975" s="79"/>
      <c r="R4975" s="79"/>
      <c r="S4975" s="80"/>
      <c r="T4975" s="80"/>
    </row>
    <row r="4976" spans="3:20" ht="22.5" customHeight="1" x14ac:dyDescent="0.25">
      <c r="C4976" s="79"/>
      <c r="D4976" s="80"/>
      <c r="E4976" s="80"/>
      <c r="F4976" s="80"/>
      <c r="G4976" s="81"/>
      <c r="H4976" s="80"/>
      <c r="I4976" s="80"/>
      <c r="J4976" s="80"/>
      <c r="K4976" s="81"/>
      <c r="L4976" s="80"/>
      <c r="M4976" s="80"/>
      <c r="N4976" s="80"/>
      <c r="O4976" s="80"/>
      <c r="P4976" s="80"/>
      <c r="Q4976" s="79"/>
      <c r="R4976" s="79"/>
      <c r="S4976" s="80"/>
      <c r="T4976" s="80"/>
    </row>
    <row r="4977" spans="3:20" ht="22.5" customHeight="1" x14ac:dyDescent="0.25">
      <c r="C4977" s="79"/>
      <c r="D4977" s="80"/>
      <c r="E4977" s="80"/>
      <c r="F4977" s="80"/>
      <c r="G4977" s="81"/>
      <c r="H4977" s="80"/>
      <c r="I4977" s="80"/>
      <c r="J4977" s="80"/>
      <c r="K4977" s="81"/>
      <c r="L4977" s="80"/>
      <c r="M4977" s="80"/>
      <c r="N4977" s="80"/>
      <c r="O4977" s="80"/>
      <c r="P4977" s="80"/>
      <c r="Q4977" s="79"/>
      <c r="R4977" s="79"/>
      <c r="S4977" s="80"/>
      <c r="T4977" s="80"/>
    </row>
    <row r="4978" spans="3:20" ht="22.5" customHeight="1" x14ac:dyDescent="0.25">
      <c r="C4978" s="79"/>
      <c r="D4978" s="80"/>
      <c r="E4978" s="80"/>
      <c r="F4978" s="80"/>
      <c r="G4978" s="81"/>
      <c r="H4978" s="80"/>
      <c r="I4978" s="80"/>
      <c r="J4978" s="80"/>
      <c r="K4978" s="81"/>
      <c r="L4978" s="80"/>
      <c r="M4978" s="80"/>
      <c r="N4978" s="80"/>
      <c r="O4978" s="80"/>
      <c r="P4978" s="80"/>
      <c r="Q4978" s="79"/>
      <c r="R4978" s="79"/>
      <c r="S4978" s="80"/>
      <c r="T4978" s="80"/>
    </row>
    <row r="4979" spans="3:20" ht="22.5" customHeight="1" x14ac:dyDescent="0.25">
      <c r="C4979" s="79"/>
      <c r="D4979" s="80"/>
      <c r="E4979" s="80"/>
      <c r="F4979" s="80"/>
      <c r="G4979" s="81"/>
      <c r="H4979" s="80"/>
      <c r="I4979" s="80"/>
      <c r="J4979" s="80"/>
      <c r="K4979" s="81"/>
      <c r="L4979" s="80"/>
      <c r="M4979" s="80"/>
      <c r="N4979" s="80"/>
      <c r="O4979" s="80"/>
      <c r="P4979" s="80"/>
      <c r="Q4979" s="79"/>
      <c r="R4979" s="79"/>
      <c r="S4979" s="80"/>
      <c r="T4979" s="80"/>
    </row>
    <row r="4980" spans="3:20" ht="22.5" customHeight="1" x14ac:dyDescent="0.25">
      <c r="C4980" s="79"/>
      <c r="D4980" s="80"/>
      <c r="E4980" s="80"/>
      <c r="F4980" s="80"/>
      <c r="G4980" s="81"/>
      <c r="H4980" s="80"/>
      <c r="I4980" s="80"/>
      <c r="J4980" s="80"/>
      <c r="K4980" s="81"/>
      <c r="L4980" s="80"/>
      <c r="M4980" s="80"/>
      <c r="N4980" s="80"/>
      <c r="O4980" s="80"/>
      <c r="P4980" s="80"/>
      <c r="Q4980" s="79"/>
      <c r="R4980" s="79"/>
      <c r="S4980" s="80"/>
      <c r="T4980" s="80"/>
    </row>
    <row r="4981" spans="3:20" ht="22.5" customHeight="1" x14ac:dyDescent="0.25">
      <c r="C4981" s="79"/>
      <c r="D4981" s="80"/>
      <c r="E4981" s="80"/>
      <c r="F4981" s="80"/>
      <c r="G4981" s="81"/>
      <c r="H4981" s="80"/>
      <c r="I4981" s="80"/>
      <c r="J4981" s="80"/>
      <c r="K4981" s="81"/>
      <c r="L4981" s="80"/>
      <c r="M4981" s="80"/>
      <c r="N4981" s="80"/>
      <c r="O4981" s="80"/>
      <c r="P4981" s="80"/>
      <c r="Q4981" s="79"/>
      <c r="R4981" s="79"/>
      <c r="S4981" s="80"/>
      <c r="T4981" s="80"/>
    </row>
    <row r="4982" spans="3:20" ht="22.5" customHeight="1" x14ac:dyDescent="0.25">
      <c r="C4982" s="79"/>
      <c r="D4982" s="80"/>
      <c r="E4982" s="80"/>
      <c r="F4982" s="80"/>
      <c r="G4982" s="81"/>
      <c r="H4982" s="80"/>
      <c r="I4982" s="80"/>
      <c r="J4982" s="80"/>
      <c r="K4982" s="81"/>
      <c r="L4982" s="80"/>
      <c r="M4982" s="80"/>
      <c r="N4982" s="80"/>
      <c r="O4982" s="80"/>
      <c r="P4982" s="80"/>
      <c r="Q4982" s="79"/>
      <c r="R4982" s="79"/>
      <c r="S4982" s="80"/>
      <c r="T4982" s="80"/>
    </row>
    <row r="4983" spans="3:20" ht="22.5" customHeight="1" x14ac:dyDescent="0.25">
      <c r="C4983" s="79"/>
      <c r="D4983" s="80"/>
      <c r="E4983" s="80"/>
      <c r="F4983" s="80"/>
      <c r="G4983" s="81"/>
      <c r="H4983" s="80"/>
      <c r="I4983" s="80"/>
      <c r="J4983" s="80"/>
      <c r="K4983" s="81"/>
      <c r="L4983" s="80"/>
      <c r="M4983" s="80"/>
      <c r="N4983" s="80"/>
      <c r="O4983" s="80"/>
      <c r="P4983" s="80"/>
      <c r="Q4983" s="79"/>
      <c r="R4983" s="79"/>
      <c r="S4983" s="80"/>
      <c r="T4983" s="80"/>
    </row>
    <row r="4984" spans="3:20" ht="22.5" customHeight="1" x14ac:dyDescent="0.25">
      <c r="C4984" s="79"/>
      <c r="D4984" s="80"/>
      <c r="E4984" s="80"/>
      <c r="F4984" s="80"/>
      <c r="G4984" s="81"/>
      <c r="H4984" s="80"/>
      <c r="I4984" s="80"/>
      <c r="J4984" s="80"/>
      <c r="K4984" s="81"/>
      <c r="L4984" s="80"/>
      <c r="M4984" s="80"/>
      <c r="N4984" s="80"/>
      <c r="O4984" s="80"/>
      <c r="P4984" s="80"/>
      <c r="Q4984" s="79"/>
      <c r="R4984" s="79"/>
      <c r="S4984" s="80"/>
      <c r="T4984" s="80"/>
    </row>
    <row r="4985" spans="3:20" ht="22.5" customHeight="1" x14ac:dyDescent="0.25">
      <c r="C4985" s="79"/>
      <c r="D4985" s="80"/>
      <c r="E4985" s="80"/>
      <c r="F4985" s="80"/>
      <c r="G4985" s="81"/>
      <c r="H4985" s="80"/>
      <c r="I4985" s="80"/>
      <c r="J4985" s="80"/>
      <c r="K4985" s="81"/>
      <c r="L4985" s="80"/>
      <c r="M4985" s="80"/>
      <c r="N4985" s="80"/>
      <c r="O4985" s="80"/>
      <c r="P4985" s="80"/>
      <c r="Q4985" s="79"/>
      <c r="R4985" s="79"/>
      <c r="S4985" s="80"/>
      <c r="T4985" s="80"/>
    </row>
    <row r="4986" spans="3:20" ht="22.5" customHeight="1" x14ac:dyDescent="0.25">
      <c r="C4986" s="79"/>
      <c r="D4986" s="80"/>
      <c r="E4986" s="80"/>
      <c r="F4986" s="80"/>
      <c r="G4986" s="81"/>
      <c r="H4986" s="80"/>
      <c r="I4986" s="80"/>
      <c r="J4986" s="80"/>
      <c r="K4986" s="81"/>
      <c r="L4986" s="80"/>
      <c r="M4986" s="80"/>
      <c r="N4986" s="80"/>
      <c r="O4986" s="80"/>
      <c r="P4986" s="80"/>
      <c r="Q4986" s="79"/>
      <c r="R4986" s="79"/>
      <c r="S4986" s="80"/>
      <c r="T4986" s="80"/>
    </row>
    <row r="4987" spans="3:20" ht="22.5" customHeight="1" x14ac:dyDescent="0.25">
      <c r="C4987" s="79"/>
      <c r="D4987" s="80"/>
      <c r="E4987" s="80"/>
      <c r="F4987" s="80"/>
      <c r="G4987" s="81"/>
      <c r="H4987" s="80"/>
      <c r="I4987" s="80"/>
      <c r="J4987" s="80"/>
      <c r="K4987" s="81"/>
      <c r="L4987" s="80"/>
      <c r="M4987" s="80"/>
      <c r="N4987" s="80"/>
      <c r="O4987" s="80"/>
      <c r="P4987" s="80"/>
      <c r="Q4987" s="79"/>
      <c r="R4987" s="79"/>
      <c r="S4987" s="80"/>
      <c r="T4987" s="80"/>
    </row>
    <row r="4988" spans="3:20" ht="22.5" customHeight="1" x14ac:dyDescent="0.25">
      <c r="C4988" s="79"/>
      <c r="D4988" s="80"/>
      <c r="E4988" s="80"/>
      <c r="F4988" s="80"/>
      <c r="G4988" s="81"/>
      <c r="H4988" s="80"/>
      <c r="I4988" s="80"/>
      <c r="J4988" s="80"/>
      <c r="K4988" s="81"/>
      <c r="L4988" s="80"/>
      <c r="M4988" s="80"/>
      <c r="N4988" s="80"/>
      <c r="O4988" s="80"/>
      <c r="P4988" s="80"/>
      <c r="Q4988" s="79"/>
      <c r="R4988" s="79"/>
      <c r="S4988" s="80"/>
      <c r="T4988" s="80"/>
    </row>
    <row r="4989" spans="3:20" ht="22.5" customHeight="1" x14ac:dyDescent="0.25">
      <c r="C4989" s="79"/>
      <c r="D4989" s="80"/>
      <c r="E4989" s="80"/>
      <c r="F4989" s="80"/>
      <c r="G4989" s="81"/>
      <c r="H4989" s="80"/>
      <c r="I4989" s="80"/>
      <c r="J4989" s="80"/>
      <c r="K4989" s="81"/>
      <c r="L4989" s="80"/>
      <c r="M4989" s="80"/>
      <c r="N4989" s="80"/>
      <c r="O4989" s="80"/>
      <c r="P4989" s="80"/>
      <c r="Q4989" s="79"/>
      <c r="R4989" s="79"/>
      <c r="S4989" s="80"/>
      <c r="T4989" s="80"/>
    </row>
    <row r="4990" spans="3:20" ht="22.5" customHeight="1" x14ac:dyDescent="0.25">
      <c r="C4990" s="79"/>
      <c r="D4990" s="80"/>
      <c r="E4990" s="80"/>
      <c r="F4990" s="80"/>
      <c r="G4990" s="81"/>
      <c r="H4990" s="80"/>
      <c r="I4990" s="80"/>
      <c r="J4990" s="80"/>
      <c r="K4990" s="81"/>
      <c r="L4990" s="80"/>
      <c r="M4990" s="80"/>
      <c r="N4990" s="80"/>
      <c r="O4990" s="80"/>
      <c r="P4990" s="80"/>
      <c r="Q4990" s="79"/>
      <c r="R4990" s="79"/>
      <c r="S4990" s="80"/>
      <c r="T4990" s="80"/>
    </row>
    <row r="4991" spans="3:20" ht="22.5" customHeight="1" x14ac:dyDescent="0.25">
      <c r="C4991" s="79"/>
      <c r="D4991" s="80"/>
      <c r="E4991" s="80"/>
      <c r="F4991" s="80"/>
      <c r="G4991" s="81"/>
      <c r="H4991" s="80"/>
      <c r="I4991" s="80"/>
      <c r="J4991" s="80"/>
      <c r="K4991" s="81"/>
      <c r="L4991" s="80"/>
      <c r="M4991" s="80"/>
      <c r="N4991" s="80"/>
      <c r="O4991" s="80"/>
      <c r="P4991" s="80"/>
      <c r="Q4991" s="79"/>
      <c r="R4991" s="79"/>
      <c r="S4991" s="80"/>
      <c r="T4991" s="80"/>
    </row>
    <row r="4992" spans="3:20" ht="22.5" customHeight="1" x14ac:dyDescent="0.25">
      <c r="C4992" s="79"/>
      <c r="D4992" s="80"/>
      <c r="E4992" s="80"/>
      <c r="F4992" s="80"/>
      <c r="G4992" s="81"/>
      <c r="H4992" s="80"/>
      <c r="I4992" s="80"/>
      <c r="J4992" s="80"/>
      <c r="K4992" s="81"/>
      <c r="L4992" s="80"/>
      <c r="M4992" s="80"/>
      <c r="N4992" s="80"/>
      <c r="O4992" s="80"/>
      <c r="P4992" s="80"/>
      <c r="Q4992" s="79"/>
      <c r="R4992" s="79"/>
      <c r="S4992" s="80"/>
      <c r="T4992" s="80"/>
    </row>
    <row r="4993" spans="3:20" ht="22.5" customHeight="1" x14ac:dyDescent="0.25">
      <c r="C4993" s="79"/>
      <c r="D4993" s="80"/>
      <c r="E4993" s="80"/>
      <c r="F4993" s="80"/>
      <c r="G4993" s="81"/>
      <c r="H4993" s="80"/>
      <c r="I4993" s="80"/>
      <c r="J4993" s="80"/>
      <c r="K4993" s="81"/>
      <c r="L4993" s="80"/>
      <c r="M4993" s="80"/>
      <c r="N4993" s="80"/>
      <c r="O4993" s="80"/>
      <c r="P4993" s="80"/>
      <c r="Q4993" s="79"/>
      <c r="R4993" s="79"/>
      <c r="S4993" s="80"/>
      <c r="T4993" s="80"/>
    </row>
    <row r="4994" spans="3:20" ht="22.5" customHeight="1" x14ac:dyDescent="0.25">
      <c r="C4994" s="79"/>
      <c r="D4994" s="80"/>
      <c r="E4994" s="80"/>
      <c r="F4994" s="80"/>
      <c r="G4994" s="81"/>
      <c r="H4994" s="80"/>
      <c r="I4994" s="80"/>
      <c r="J4994" s="80"/>
      <c r="K4994" s="81"/>
      <c r="L4994" s="80"/>
      <c r="M4994" s="80"/>
      <c r="N4994" s="80"/>
      <c r="O4994" s="80"/>
      <c r="P4994" s="80"/>
      <c r="Q4994" s="79"/>
      <c r="R4994" s="79"/>
      <c r="S4994" s="80"/>
      <c r="T4994" s="80"/>
    </row>
    <row r="4995" spans="3:20" ht="22.5" customHeight="1" x14ac:dyDescent="0.25">
      <c r="C4995" s="79"/>
      <c r="D4995" s="80"/>
      <c r="E4995" s="80"/>
      <c r="F4995" s="80"/>
      <c r="G4995" s="81"/>
      <c r="H4995" s="80"/>
      <c r="I4995" s="80"/>
      <c r="J4995" s="80"/>
      <c r="K4995" s="81"/>
      <c r="L4995" s="80"/>
      <c r="M4995" s="80"/>
      <c r="N4995" s="80"/>
      <c r="O4995" s="80"/>
      <c r="P4995" s="80"/>
      <c r="Q4995" s="79"/>
      <c r="R4995" s="79"/>
      <c r="S4995" s="80"/>
      <c r="T4995" s="80"/>
    </row>
    <row r="4996" spans="3:20" ht="22.5" customHeight="1" x14ac:dyDescent="0.25">
      <c r="C4996" s="79"/>
      <c r="D4996" s="80"/>
      <c r="E4996" s="80"/>
      <c r="F4996" s="80"/>
      <c r="G4996" s="81"/>
      <c r="H4996" s="80"/>
      <c r="I4996" s="80"/>
      <c r="J4996" s="80"/>
      <c r="K4996" s="81"/>
      <c r="L4996" s="80"/>
      <c r="M4996" s="80"/>
      <c r="N4996" s="80"/>
      <c r="O4996" s="80"/>
      <c r="P4996" s="80"/>
      <c r="Q4996" s="79"/>
      <c r="R4996" s="79"/>
      <c r="S4996" s="80"/>
      <c r="T4996" s="80"/>
    </row>
    <row r="4997" spans="3:20" ht="22.5" customHeight="1" x14ac:dyDescent="0.25">
      <c r="C4997" s="79"/>
      <c r="D4997" s="80"/>
      <c r="E4997" s="80"/>
      <c r="F4997" s="80"/>
      <c r="G4997" s="81"/>
      <c r="H4997" s="80"/>
      <c r="I4997" s="80"/>
      <c r="J4997" s="80"/>
      <c r="K4997" s="81"/>
      <c r="L4997" s="80"/>
      <c r="M4997" s="80"/>
      <c r="N4997" s="80"/>
      <c r="O4997" s="80"/>
      <c r="P4997" s="80"/>
      <c r="Q4997" s="79"/>
      <c r="R4997" s="79"/>
      <c r="S4997" s="80"/>
      <c r="T4997" s="80"/>
    </row>
    <row r="4998" spans="3:20" ht="22.5" customHeight="1" x14ac:dyDescent="0.25">
      <c r="C4998" s="79"/>
      <c r="D4998" s="80"/>
      <c r="E4998" s="80"/>
      <c r="F4998" s="80"/>
      <c r="G4998" s="81"/>
      <c r="H4998" s="80"/>
      <c r="I4998" s="80"/>
      <c r="J4998" s="80"/>
      <c r="K4998" s="81"/>
      <c r="L4998" s="80"/>
      <c r="M4998" s="80"/>
      <c r="N4998" s="80"/>
      <c r="O4998" s="80"/>
      <c r="P4998" s="80"/>
      <c r="Q4998" s="79"/>
      <c r="R4998" s="79"/>
      <c r="S4998" s="80"/>
      <c r="T4998" s="80"/>
    </row>
    <row r="4999" spans="3:20" ht="22.5" customHeight="1" x14ac:dyDescent="0.25">
      <c r="C4999" s="79"/>
      <c r="D4999" s="80"/>
      <c r="E4999" s="80"/>
      <c r="F4999" s="80"/>
      <c r="G4999" s="81"/>
      <c r="H4999" s="80"/>
      <c r="I4999" s="80"/>
      <c r="J4999" s="80"/>
      <c r="K4999" s="81"/>
      <c r="L4999" s="80"/>
      <c r="M4999" s="80"/>
      <c r="N4999" s="80"/>
      <c r="O4999" s="80"/>
      <c r="P4999" s="80"/>
      <c r="Q4999" s="79"/>
      <c r="R4999" s="79"/>
      <c r="S4999" s="80"/>
      <c r="T4999" s="80"/>
    </row>
    <row r="5000" spans="3:20" ht="22.5" customHeight="1" x14ac:dyDescent="0.25">
      <c r="C5000" s="79"/>
      <c r="D5000" s="80"/>
      <c r="E5000" s="80"/>
      <c r="F5000" s="80"/>
      <c r="G5000" s="81"/>
      <c r="H5000" s="80"/>
      <c r="I5000" s="80"/>
      <c r="J5000" s="80"/>
      <c r="K5000" s="81"/>
      <c r="L5000" s="80"/>
      <c r="M5000" s="80"/>
      <c r="N5000" s="80"/>
      <c r="O5000" s="80"/>
      <c r="P5000" s="80"/>
      <c r="Q5000" s="79"/>
      <c r="R5000" s="79"/>
      <c r="S5000" s="80"/>
      <c r="T5000" s="80"/>
    </row>
    <row r="5001" spans="3:20" ht="22.5" customHeight="1" x14ac:dyDescent="0.25">
      <c r="C5001" s="79"/>
      <c r="D5001" s="80"/>
      <c r="E5001" s="80"/>
      <c r="F5001" s="80"/>
      <c r="G5001" s="81"/>
      <c r="H5001" s="80"/>
      <c r="I5001" s="80"/>
      <c r="J5001" s="80"/>
      <c r="K5001" s="81"/>
      <c r="L5001" s="80"/>
      <c r="M5001" s="80"/>
      <c r="N5001" s="80"/>
      <c r="O5001" s="80"/>
      <c r="P5001" s="80"/>
      <c r="Q5001" s="79"/>
      <c r="R5001" s="79"/>
      <c r="S5001" s="80"/>
      <c r="T5001" s="80"/>
    </row>
    <row r="5002" spans="3:20" ht="22.5" customHeight="1" x14ac:dyDescent="0.25">
      <c r="C5002" s="79"/>
      <c r="D5002" s="80"/>
      <c r="E5002" s="80"/>
      <c r="F5002" s="80"/>
      <c r="G5002" s="81"/>
      <c r="H5002" s="80"/>
      <c r="I5002" s="80"/>
      <c r="J5002" s="80"/>
      <c r="K5002" s="81"/>
      <c r="L5002" s="80"/>
      <c r="M5002" s="80"/>
      <c r="N5002" s="80"/>
      <c r="O5002" s="80"/>
      <c r="P5002" s="80"/>
      <c r="Q5002" s="79"/>
      <c r="R5002" s="79"/>
      <c r="S5002" s="80"/>
      <c r="T5002" s="80"/>
    </row>
    <row r="5003" spans="3:20" ht="22.5" customHeight="1" x14ac:dyDescent="0.25">
      <c r="C5003" s="79"/>
      <c r="D5003" s="80"/>
      <c r="E5003" s="80"/>
      <c r="F5003" s="80"/>
      <c r="G5003" s="81"/>
      <c r="H5003" s="80"/>
      <c r="I5003" s="80"/>
      <c r="J5003" s="80"/>
      <c r="K5003" s="81"/>
      <c r="L5003" s="80"/>
      <c r="M5003" s="80"/>
      <c r="N5003" s="80"/>
      <c r="O5003" s="80"/>
      <c r="P5003" s="80"/>
      <c r="Q5003" s="79"/>
      <c r="R5003" s="79"/>
      <c r="S5003" s="80"/>
      <c r="T5003" s="80"/>
    </row>
    <row r="5004" spans="3:20" ht="22.5" customHeight="1" x14ac:dyDescent="0.25">
      <c r="C5004" s="79"/>
      <c r="D5004" s="80"/>
      <c r="E5004" s="80"/>
      <c r="F5004" s="80"/>
      <c r="G5004" s="81"/>
      <c r="H5004" s="80"/>
      <c r="I5004" s="80"/>
      <c r="J5004" s="80"/>
      <c r="K5004" s="81"/>
      <c r="L5004" s="80"/>
      <c r="M5004" s="80"/>
      <c r="N5004" s="80"/>
      <c r="O5004" s="80"/>
      <c r="P5004" s="80"/>
      <c r="Q5004" s="79"/>
      <c r="R5004" s="79"/>
      <c r="S5004" s="80"/>
      <c r="T5004" s="80"/>
    </row>
    <row r="5005" spans="3:20" ht="22.5" customHeight="1" x14ac:dyDescent="0.25">
      <c r="C5005" s="79"/>
      <c r="D5005" s="80"/>
      <c r="E5005" s="80"/>
      <c r="F5005" s="80"/>
      <c r="G5005" s="81"/>
      <c r="H5005" s="80"/>
      <c r="I5005" s="80"/>
      <c r="J5005" s="80"/>
      <c r="K5005" s="81"/>
      <c r="L5005" s="80"/>
      <c r="M5005" s="80"/>
      <c r="N5005" s="80"/>
      <c r="O5005" s="80"/>
      <c r="P5005" s="80"/>
      <c r="Q5005" s="79"/>
      <c r="R5005" s="79"/>
      <c r="S5005" s="80"/>
      <c r="T5005" s="80"/>
    </row>
    <row r="5006" spans="3:20" ht="22.5" customHeight="1" x14ac:dyDescent="0.25">
      <c r="C5006" s="79"/>
      <c r="D5006" s="80"/>
      <c r="E5006" s="80"/>
      <c r="F5006" s="80"/>
      <c r="G5006" s="81"/>
      <c r="H5006" s="80"/>
      <c r="I5006" s="80"/>
      <c r="J5006" s="80"/>
      <c r="K5006" s="81"/>
      <c r="L5006" s="80"/>
      <c r="M5006" s="80"/>
      <c r="N5006" s="80"/>
      <c r="O5006" s="80"/>
      <c r="P5006" s="80"/>
      <c r="Q5006" s="79"/>
      <c r="R5006" s="79"/>
      <c r="S5006" s="80"/>
      <c r="T5006" s="80"/>
    </row>
    <row r="5007" spans="3:20" ht="22.5" customHeight="1" x14ac:dyDescent="0.25">
      <c r="C5007" s="79"/>
      <c r="D5007" s="80"/>
      <c r="E5007" s="80"/>
      <c r="F5007" s="80"/>
      <c r="G5007" s="81"/>
      <c r="H5007" s="80"/>
      <c r="I5007" s="80"/>
      <c r="J5007" s="80"/>
      <c r="K5007" s="81"/>
      <c r="L5007" s="80"/>
      <c r="M5007" s="80"/>
      <c r="N5007" s="80"/>
      <c r="O5007" s="80"/>
      <c r="P5007" s="80"/>
      <c r="Q5007" s="79"/>
      <c r="R5007" s="79"/>
      <c r="S5007" s="80"/>
      <c r="T5007" s="80"/>
    </row>
    <row r="5008" spans="3:20" ht="22.5" customHeight="1" x14ac:dyDescent="0.25">
      <c r="C5008" s="79"/>
      <c r="D5008" s="80"/>
      <c r="E5008" s="80"/>
      <c r="F5008" s="80"/>
      <c r="G5008" s="81"/>
      <c r="H5008" s="80"/>
      <c r="I5008" s="80"/>
      <c r="J5008" s="80"/>
      <c r="K5008" s="81"/>
      <c r="L5008" s="80"/>
      <c r="M5008" s="80"/>
      <c r="N5008" s="80"/>
      <c r="O5008" s="80"/>
      <c r="P5008" s="80"/>
      <c r="Q5008" s="79"/>
      <c r="R5008" s="79"/>
      <c r="S5008" s="80"/>
      <c r="T5008" s="80"/>
    </row>
    <row r="5009" spans="3:20" ht="22.5" customHeight="1" x14ac:dyDescent="0.25">
      <c r="C5009" s="79"/>
      <c r="D5009" s="80"/>
      <c r="E5009" s="80"/>
      <c r="F5009" s="80"/>
      <c r="G5009" s="81"/>
      <c r="H5009" s="80"/>
      <c r="I5009" s="80"/>
      <c r="J5009" s="80"/>
      <c r="K5009" s="81"/>
      <c r="L5009" s="80"/>
      <c r="M5009" s="80"/>
      <c r="N5009" s="80"/>
      <c r="O5009" s="80"/>
      <c r="P5009" s="80"/>
      <c r="Q5009" s="79"/>
      <c r="R5009" s="79"/>
      <c r="S5009" s="80"/>
      <c r="T5009" s="80"/>
    </row>
    <row r="5010" spans="3:20" ht="22.5" customHeight="1" x14ac:dyDescent="0.25">
      <c r="C5010" s="79"/>
      <c r="D5010" s="80"/>
      <c r="E5010" s="80"/>
      <c r="F5010" s="80"/>
      <c r="G5010" s="81"/>
      <c r="H5010" s="80"/>
      <c r="I5010" s="80"/>
      <c r="J5010" s="80"/>
      <c r="K5010" s="81"/>
      <c r="L5010" s="80"/>
      <c r="M5010" s="80"/>
      <c r="N5010" s="80"/>
      <c r="O5010" s="80"/>
      <c r="P5010" s="80"/>
      <c r="Q5010" s="79"/>
      <c r="R5010" s="79"/>
      <c r="S5010" s="80"/>
      <c r="T5010" s="80"/>
    </row>
    <row r="5011" spans="3:20" ht="22.5" customHeight="1" x14ac:dyDescent="0.25">
      <c r="C5011" s="79"/>
      <c r="D5011" s="80"/>
      <c r="E5011" s="80"/>
      <c r="F5011" s="80"/>
      <c r="G5011" s="81"/>
      <c r="H5011" s="80"/>
      <c r="I5011" s="80"/>
      <c r="J5011" s="80"/>
      <c r="K5011" s="81"/>
      <c r="L5011" s="80"/>
      <c r="M5011" s="80"/>
      <c r="N5011" s="80"/>
      <c r="O5011" s="80"/>
      <c r="P5011" s="80"/>
      <c r="Q5011" s="79"/>
      <c r="R5011" s="79"/>
      <c r="S5011" s="80"/>
      <c r="T5011" s="80"/>
    </row>
    <row r="5012" spans="3:20" ht="22.5" customHeight="1" x14ac:dyDescent="0.25">
      <c r="C5012" s="79"/>
      <c r="D5012" s="80"/>
      <c r="E5012" s="80"/>
      <c r="F5012" s="80"/>
      <c r="G5012" s="81"/>
      <c r="H5012" s="80"/>
      <c r="I5012" s="80"/>
      <c r="J5012" s="80"/>
      <c r="K5012" s="81"/>
      <c r="L5012" s="80"/>
      <c r="M5012" s="80"/>
      <c r="N5012" s="80"/>
      <c r="O5012" s="80"/>
      <c r="P5012" s="80"/>
      <c r="Q5012" s="79"/>
      <c r="R5012" s="79"/>
      <c r="S5012" s="80"/>
      <c r="T5012" s="80"/>
    </row>
    <row r="5013" spans="3:20" ht="22.5" customHeight="1" x14ac:dyDescent="0.25">
      <c r="C5013" s="79"/>
      <c r="D5013" s="80"/>
      <c r="E5013" s="80"/>
      <c r="F5013" s="80"/>
      <c r="G5013" s="81"/>
      <c r="H5013" s="80"/>
      <c r="I5013" s="80"/>
      <c r="J5013" s="80"/>
      <c r="K5013" s="81"/>
      <c r="L5013" s="80"/>
      <c r="M5013" s="80"/>
      <c r="N5013" s="80"/>
      <c r="O5013" s="80"/>
      <c r="P5013" s="80"/>
      <c r="Q5013" s="79"/>
      <c r="R5013" s="79"/>
      <c r="S5013" s="80"/>
      <c r="T5013" s="80"/>
    </row>
    <row r="5014" spans="3:20" ht="22.5" customHeight="1" x14ac:dyDescent="0.25">
      <c r="C5014" s="79"/>
      <c r="D5014" s="80"/>
      <c r="E5014" s="80"/>
      <c r="F5014" s="80"/>
      <c r="G5014" s="81"/>
      <c r="H5014" s="80"/>
      <c r="I5014" s="80"/>
      <c r="J5014" s="80"/>
      <c r="K5014" s="81"/>
      <c r="L5014" s="80"/>
      <c r="M5014" s="80"/>
      <c r="N5014" s="80"/>
      <c r="O5014" s="80"/>
      <c r="P5014" s="80"/>
      <c r="Q5014" s="79"/>
      <c r="R5014" s="79"/>
      <c r="S5014" s="80"/>
      <c r="T5014" s="80"/>
    </row>
    <row r="5015" spans="3:20" ht="22.5" customHeight="1" x14ac:dyDescent="0.25">
      <c r="C5015" s="79"/>
      <c r="D5015" s="80"/>
      <c r="E5015" s="80"/>
      <c r="F5015" s="80"/>
      <c r="G5015" s="81"/>
      <c r="H5015" s="80"/>
      <c r="I5015" s="80"/>
      <c r="J5015" s="80"/>
      <c r="K5015" s="81"/>
      <c r="L5015" s="80"/>
      <c r="M5015" s="80"/>
      <c r="N5015" s="80"/>
      <c r="O5015" s="80"/>
      <c r="P5015" s="80"/>
      <c r="Q5015" s="79"/>
      <c r="R5015" s="79"/>
      <c r="S5015" s="80"/>
      <c r="T5015" s="80"/>
    </row>
    <row r="5016" spans="3:20" ht="22.5" customHeight="1" x14ac:dyDescent="0.25">
      <c r="C5016" s="79"/>
      <c r="D5016" s="80"/>
      <c r="E5016" s="80"/>
      <c r="F5016" s="80"/>
      <c r="G5016" s="81"/>
      <c r="H5016" s="80"/>
      <c r="I5016" s="80"/>
      <c r="J5016" s="80"/>
      <c r="K5016" s="81"/>
      <c r="L5016" s="80"/>
      <c r="M5016" s="80"/>
      <c r="N5016" s="80"/>
      <c r="O5016" s="80"/>
      <c r="P5016" s="80"/>
      <c r="Q5016" s="79"/>
      <c r="R5016" s="79"/>
      <c r="S5016" s="80"/>
      <c r="T5016" s="80"/>
    </row>
    <row r="5017" spans="3:20" ht="22.5" customHeight="1" x14ac:dyDescent="0.25">
      <c r="C5017" s="79"/>
      <c r="D5017" s="80"/>
      <c r="E5017" s="80"/>
      <c r="F5017" s="80"/>
      <c r="G5017" s="81"/>
      <c r="H5017" s="80"/>
      <c r="I5017" s="80"/>
      <c r="J5017" s="80"/>
      <c r="K5017" s="81"/>
      <c r="L5017" s="80"/>
      <c r="M5017" s="80"/>
      <c r="N5017" s="80"/>
      <c r="O5017" s="80"/>
      <c r="P5017" s="80"/>
      <c r="Q5017" s="79"/>
      <c r="R5017" s="79"/>
      <c r="S5017" s="80"/>
      <c r="T5017" s="80"/>
    </row>
    <row r="5018" spans="3:20" ht="22.5" customHeight="1" x14ac:dyDescent="0.25">
      <c r="C5018" s="79"/>
      <c r="D5018" s="80"/>
      <c r="E5018" s="80"/>
      <c r="F5018" s="80"/>
      <c r="G5018" s="81"/>
      <c r="H5018" s="80"/>
      <c r="I5018" s="80"/>
      <c r="J5018" s="80"/>
      <c r="K5018" s="81"/>
      <c r="L5018" s="80"/>
      <c r="M5018" s="80"/>
      <c r="N5018" s="80"/>
      <c r="O5018" s="80"/>
      <c r="P5018" s="80"/>
      <c r="Q5018" s="79"/>
      <c r="R5018" s="79"/>
      <c r="S5018" s="80"/>
      <c r="T5018" s="80"/>
    </row>
    <row r="5019" spans="3:20" ht="22.5" customHeight="1" x14ac:dyDescent="0.25">
      <c r="C5019" s="79"/>
      <c r="D5019" s="80"/>
      <c r="E5019" s="80"/>
      <c r="F5019" s="80"/>
      <c r="G5019" s="81"/>
      <c r="H5019" s="80"/>
      <c r="I5019" s="80"/>
      <c r="J5019" s="80"/>
      <c r="K5019" s="81"/>
      <c r="L5019" s="80"/>
      <c r="M5019" s="80"/>
      <c r="N5019" s="80"/>
      <c r="O5019" s="80"/>
      <c r="P5019" s="80"/>
      <c r="Q5019" s="79"/>
      <c r="R5019" s="79"/>
      <c r="S5019" s="80"/>
      <c r="T5019" s="80"/>
    </row>
    <row r="5020" spans="3:20" ht="22.5" customHeight="1" x14ac:dyDescent="0.25">
      <c r="C5020" s="79"/>
      <c r="D5020" s="80"/>
      <c r="E5020" s="80"/>
      <c r="F5020" s="80"/>
      <c r="G5020" s="81"/>
      <c r="H5020" s="80"/>
      <c r="I5020" s="80"/>
      <c r="J5020" s="80"/>
      <c r="K5020" s="81"/>
      <c r="L5020" s="80"/>
      <c r="M5020" s="80"/>
      <c r="N5020" s="80"/>
      <c r="O5020" s="80"/>
      <c r="P5020" s="80"/>
      <c r="Q5020" s="79"/>
      <c r="R5020" s="79"/>
      <c r="S5020" s="80"/>
      <c r="T5020" s="80"/>
    </row>
    <row r="5021" spans="3:20" ht="22.5" customHeight="1" x14ac:dyDescent="0.25">
      <c r="C5021" s="79"/>
      <c r="D5021" s="80"/>
      <c r="E5021" s="80"/>
      <c r="F5021" s="80"/>
      <c r="G5021" s="81"/>
      <c r="H5021" s="80"/>
      <c r="I5021" s="80"/>
      <c r="J5021" s="80"/>
      <c r="K5021" s="81"/>
      <c r="L5021" s="80"/>
      <c r="M5021" s="80"/>
      <c r="N5021" s="80"/>
      <c r="O5021" s="80"/>
      <c r="P5021" s="80"/>
      <c r="Q5021" s="79"/>
      <c r="R5021" s="79"/>
      <c r="S5021" s="80"/>
      <c r="T5021" s="80"/>
    </row>
    <row r="5022" spans="3:20" ht="22.5" customHeight="1" x14ac:dyDescent="0.25">
      <c r="C5022" s="79"/>
      <c r="D5022" s="80"/>
      <c r="E5022" s="80"/>
      <c r="F5022" s="80"/>
      <c r="G5022" s="81"/>
      <c r="H5022" s="80"/>
      <c r="I5022" s="80"/>
      <c r="J5022" s="80"/>
      <c r="K5022" s="81"/>
      <c r="L5022" s="80"/>
      <c r="M5022" s="80"/>
      <c r="N5022" s="80"/>
      <c r="O5022" s="80"/>
      <c r="P5022" s="80"/>
      <c r="Q5022" s="79"/>
      <c r="R5022" s="79"/>
      <c r="S5022" s="80"/>
      <c r="T5022" s="80"/>
    </row>
    <row r="5023" spans="3:20" ht="22.5" customHeight="1" x14ac:dyDescent="0.25">
      <c r="C5023" s="79"/>
      <c r="D5023" s="80"/>
      <c r="E5023" s="80"/>
      <c r="F5023" s="80"/>
      <c r="G5023" s="81"/>
      <c r="H5023" s="80"/>
      <c r="I5023" s="80"/>
      <c r="J5023" s="80"/>
      <c r="K5023" s="81"/>
      <c r="L5023" s="80"/>
      <c r="M5023" s="80"/>
      <c r="N5023" s="80"/>
      <c r="O5023" s="80"/>
      <c r="P5023" s="80"/>
      <c r="Q5023" s="79"/>
      <c r="R5023" s="79"/>
      <c r="S5023" s="80"/>
      <c r="T5023" s="80"/>
    </row>
    <row r="5024" spans="3:20" ht="22.5" customHeight="1" x14ac:dyDescent="0.25">
      <c r="C5024" s="79"/>
      <c r="D5024" s="80"/>
      <c r="E5024" s="80"/>
      <c r="F5024" s="80"/>
      <c r="G5024" s="81"/>
      <c r="H5024" s="80"/>
      <c r="I5024" s="80"/>
      <c r="J5024" s="80"/>
      <c r="K5024" s="81"/>
      <c r="L5024" s="80"/>
      <c r="M5024" s="80"/>
      <c r="N5024" s="80"/>
      <c r="O5024" s="80"/>
      <c r="P5024" s="80"/>
      <c r="Q5024" s="79"/>
      <c r="R5024" s="79"/>
      <c r="S5024" s="80"/>
      <c r="T5024" s="80"/>
    </row>
    <row r="5025" spans="3:20" ht="22.5" customHeight="1" x14ac:dyDescent="0.25">
      <c r="C5025" s="79"/>
      <c r="D5025" s="80"/>
      <c r="E5025" s="80"/>
      <c r="F5025" s="80"/>
      <c r="G5025" s="81"/>
      <c r="H5025" s="80"/>
      <c r="I5025" s="80"/>
      <c r="J5025" s="80"/>
      <c r="K5025" s="81"/>
      <c r="L5025" s="80"/>
      <c r="M5025" s="80"/>
      <c r="N5025" s="80"/>
      <c r="O5025" s="80"/>
      <c r="P5025" s="80"/>
      <c r="Q5025" s="79"/>
      <c r="R5025" s="79"/>
      <c r="S5025" s="80"/>
      <c r="T5025" s="80"/>
    </row>
    <row r="5026" spans="3:20" ht="22.5" customHeight="1" x14ac:dyDescent="0.25">
      <c r="C5026" s="79"/>
      <c r="D5026" s="80"/>
      <c r="E5026" s="80"/>
      <c r="F5026" s="80"/>
      <c r="G5026" s="81"/>
      <c r="H5026" s="80"/>
      <c r="I5026" s="80"/>
      <c r="J5026" s="80"/>
      <c r="K5026" s="81"/>
      <c r="L5026" s="80"/>
      <c r="M5026" s="80"/>
      <c r="N5026" s="80"/>
      <c r="O5026" s="80"/>
      <c r="P5026" s="80"/>
      <c r="Q5026" s="79"/>
      <c r="R5026" s="79"/>
      <c r="S5026" s="80"/>
      <c r="T5026" s="80"/>
    </row>
    <row r="5027" spans="3:20" ht="22.5" customHeight="1" x14ac:dyDescent="0.25">
      <c r="C5027" s="79"/>
      <c r="D5027" s="80"/>
      <c r="E5027" s="80"/>
      <c r="F5027" s="80"/>
      <c r="G5027" s="81"/>
      <c r="H5027" s="80"/>
      <c r="I5027" s="80"/>
      <c r="J5027" s="80"/>
      <c r="K5027" s="81"/>
      <c r="L5027" s="80"/>
      <c r="M5027" s="80"/>
      <c r="N5027" s="80"/>
      <c r="O5027" s="80"/>
      <c r="P5027" s="80"/>
      <c r="Q5027" s="79"/>
      <c r="R5027" s="79"/>
      <c r="S5027" s="80"/>
      <c r="T5027" s="80"/>
    </row>
    <row r="5028" spans="3:20" ht="22.5" customHeight="1" x14ac:dyDescent="0.25">
      <c r="C5028" s="79"/>
      <c r="D5028" s="80"/>
      <c r="E5028" s="80"/>
      <c r="F5028" s="80"/>
      <c r="G5028" s="81"/>
      <c r="H5028" s="80"/>
      <c r="I5028" s="80"/>
      <c r="J5028" s="80"/>
      <c r="K5028" s="81"/>
      <c r="L5028" s="80"/>
      <c r="M5028" s="80"/>
      <c r="N5028" s="80"/>
      <c r="O5028" s="80"/>
      <c r="P5028" s="80"/>
      <c r="Q5028" s="79"/>
      <c r="R5028" s="79"/>
      <c r="S5028" s="80"/>
      <c r="T5028" s="80"/>
    </row>
    <row r="5029" spans="3:20" ht="22.5" customHeight="1" x14ac:dyDescent="0.25">
      <c r="C5029" s="79"/>
      <c r="D5029" s="80"/>
      <c r="E5029" s="80"/>
      <c r="F5029" s="80"/>
      <c r="G5029" s="81"/>
      <c r="H5029" s="80"/>
      <c r="I5029" s="80"/>
      <c r="J5029" s="80"/>
      <c r="K5029" s="81"/>
      <c r="L5029" s="80"/>
      <c r="M5029" s="80"/>
      <c r="N5029" s="80"/>
      <c r="O5029" s="80"/>
      <c r="P5029" s="80"/>
      <c r="Q5029" s="79"/>
      <c r="R5029" s="79"/>
      <c r="S5029" s="80"/>
      <c r="T5029" s="80"/>
    </row>
    <row r="5030" spans="3:20" ht="22.5" customHeight="1" x14ac:dyDescent="0.25">
      <c r="C5030" s="79"/>
      <c r="D5030" s="80"/>
      <c r="E5030" s="80"/>
      <c r="F5030" s="80"/>
      <c r="G5030" s="81"/>
      <c r="H5030" s="80"/>
      <c r="I5030" s="80"/>
      <c r="J5030" s="80"/>
      <c r="K5030" s="81"/>
      <c r="L5030" s="80"/>
      <c r="M5030" s="80"/>
      <c r="N5030" s="80"/>
      <c r="O5030" s="80"/>
      <c r="P5030" s="80"/>
      <c r="Q5030" s="79"/>
      <c r="R5030" s="79"/>
      <c r="S5030" s="80"/>
      <c r="T5030" s="80"/>
    </row>
    <row r="5031" spans="3:20" ht="22.5" customHeight="1" x14ac:dyDescent="0.25">
      <c r="C5031" s="79"/>
      <c r="D5031" s="80"/>
      <c r="E5031" s="80"/>
      <c r="F5031" s="80"/>
      <c r="G5031" s="81"/>
      <c r="H5031" s="80"/>
      <c r="I5031" s="80"/>
      <c r="J5031" s="80"/>
      <c r="K5031" s="81"/>
      <c r="L5031" s="80"/>
      <c r="M5031" s="80"/>
      <c r="N5031" s="80"/>
      <c r="O5031" s="80"/>
      <c r="P5031" s="80"/>
      <c r="Q5031" s="79"/>
      <c r="R5031" s="79"/>
      <c r="S5031" s="80"/>
      <c r="T5031" s="80"/>
    </row>
    <row r="5032" spans="3:20" ht="22.5" customHeight="1" x14ac:dyDescent="0.25">
      <c r="C5032" s="79"/>
      <c r="D5032" s="80"/>
      <c r="E5032" s="80"/>
      <c r="F5032" s="80"/>
      <c r="G5032" s="81"/>
      <c r="H5032" s="80"/>
      <c r="I5032" s="80"/>
      <c r="J5032" s="80"/>
      <c r="K5032" s="81"/>
      <c r="L5032" s="80"/>
      <c r="M5032" s="80"/>
      <c r="N5032" s="80"/>
      <c r="O5032" s="80"/>
      <c r="P5032" s="80"/>
      <c r="Q5032" s="79"/>
      <c r="R5032" s="79"/>
      <c r="S5032" s="80"/>
      <c r="T5032" s="80"/>
    </row>
    <row r="5033" spans="3:20" ht="22.5" customHeight="1" x14ac:dyDescent="0.25">
      <c r="C5033" s="79"/>
      <c r="D5033" s="80"/>
      <c r="E5033" s="80"/>
      <c r="F5033" s="80"/>
      <c r="G5033" s="81"/>
      <c r="H5033" s="80"/>
      <c r="I5033" s="80"/>
      <c r="J5033" s="80"/>
      <c r="K5033" s="81"/>
      <c r="L5033" s="80"/>
      <c r="M5033" s="80"/>
      <c r="N5033" s="80"/>
      <c r="O5033" s="80"/>
      <c r="P5033" s="80"/>
      <c r="Q5033" s="79"/>
      <c r="R5033" s="79"/>
      <c r="S5033" s="80"/>
      <c r="T5033" s="80"/>
    </row>
    <row r="5034" spans="3:20" ht="22.5" customHeight="1" x14ac:dyDescent="0.25">
      <c r="C5034" s="79"/>
      <c r="D5034" s="80"/>
      <c r="E5034" s="80"/>
      <c r="F5034" s="80"/>
      <c r="G5034" s="81"/>
      <c r="H5034" s="80"/>
      <c r="I5034" s="80"/>
      <c r="J5034" s="80"/>
      <c r="K5034" s="81"/>
      <c r="L5034" s="80"/>
      <c r="M5034" s="80"/>
      <c r="N5034" s="80"/>
      <c r="O5034" s="80"/>
      <c r="P5034" s="80"/>
      <c r="Q5034" s="79"/>
      <c r="R5034" s="79"/>
      <c r="S5034" s="80"/>
      <c r="T5034" s="80"/>
    </row>
    <row r="5035" spans="3:20" ht="22.5" customHeight="1" x14ac:dyDescent="0.25">
      <c r="C5035" s="79"/>
      <c r="D5035" s="80"/>
      <c r="E5035" s="80"/>
      <c r="F5035" s="80"/>
      <c r="G5035" s="81"/>
      <c r="H5035" s="80"/>
      <c r="I5035" s="80"/>
      <c r="J5035" s="80"/>
      <c r="K5035" s="81"/>
      <c r="L5035" s="80"/>
      <c r="M5035" s="80"/>
      <c r="N5035" s="80"/>
      <c r="O5035" s="80"/>
      <c r="P5035" s="80"/>
      <c r="Q5035" s="79"/>
      <c r="R5035" s="79"/>
      <c r="S5035" s="80"/>
      <c r="T5035" s="80"/>
    </row>
    <row r="5036" spans="3:20" ht="22.5" customHeight="1" x14ac:dyDescent="0.25">
      <c r="C5036" s="79"/>
      <c r="D5036" s="80"/>
      <c r="E5036" s="80"/>
      <c r="F5036" s="80"/>
      <c r="G5036" s="81"/>
      <c r="H5036" s="80"/>
      <c r="I5036" s="80"/>
      <c r="J5036" s="80"/>
      <c r="K5036" s="81"/>
      <c r="L5036" s="80"/>
      <c r="M5036" s="80"/>
      <c r="N5036" s="80"/>
      <c r="O5036" s="80"/>
      <c r="P5036" s="80"/>
      <c r="Q5036" s="79"/>
      <c r="R5036" s="79"/>
      <c r="S5036" s="80"/>
      <c r="T5036" s="80"/>
    </row>
    <row r="5037" spans="3:20" ht="22.5" customHeight="1" x14ac:dyDescent="0.25">
      <c r="C5037" s="79"/>
      <c r="D5037" s="80"/>
      <c r="E5037" s="80"/>
      <c r="F5037" s="80"/>
      <c r="G5037" s="81"/>
      <c r="H5037" s="80"/>
      <c r="I5037" s="80"/>
      <c r="J5037" s="80"/>
      <c r="K5037" s="81"/>
      <c r="L5037" s="80"/>
      <c r="M5037" s="80"/>
      <c r="N5037" s="80"/>
      <c r="O5037" s="80"/>
      <c r="P5037" s="80"/>
      <c r="Q5037" s="79"/>
      <c r="R5037" s="79"/>
      <c r="S5037" s="80"/>
      <c r="T5037" s="80"/>
    </row>
    <row r="5038" spans="3:20" ht="22.5" customHeight="1" x14ac:dyDescent="0.25">
      <c r="C5038" s="79"/>
      <c r="D5038" s="80"/>
      <c r="E5038" s="80"/>
      <c r="F5038" s="80"/>
      <c r="G5038" s="81"/>
      <c r="H5038" s="80"/>
      <c r="I5038" s="80"/>
      <c r="J5038" s="80"/>
      <c r="K5038" s="81"/>
      <c r="L5038" s="80"/>
      <c r="M5038" s="80"/>
      <c r="N5038" s="80"/>
      <c r="O5038" s="80"/>
      <c r="P5038" s="80"/>
      <c r="Q5038" s="79"/>
      <c r="R5038" s="79"/>
      <c r="S5038" s="80"/>
      <c r="T5038" s="80"/>
    </row>
    <row r="5039" spans="3:20" ht="22.5" customHeight="1" x14ac:dyDescent="0.25">
      <c r="C5039" s="79"/>
      <c r="D5039" s="80"/>
      <c r="E5039" s="80"/>
      <c r="F5039" s="80"/>
      <c r="G5039" s="81"/>
      <c r="H5039" s="80"/>
      <c r="I5039" s="80"/>
      <c r="J5039" s="80"/>
      <c r="K5039" s="81"/>
      <c r="L5039" s="80"/>
      <c r="M5039" s="80"/>
      <c r="N5039" s="80"/>
      <c r="O5039" s="80"/>
      <c r="P5039" s="80"/>
      <c r="Q5039" s="79"/>
      <c r="R5039" s="79"/>
      <c r="S5039" s="80"/>
      <c r="T5039" s="80"/>
    </row>
    <row r="5040" spans="3:20" ht="22.5" customHeight="1" x14ac:dyDescent="0.25">
      <c r="C5040" s="79"/>
      <c r="D5040" s="80"/>
      <c r="E5040" s="80"/>
      <c r="F5040" s="80"/>
      <c r="G5040" s="81"/>
      <c r="H5040" s="80"/>
      <c r="I5040" s="80"/>
      <c r="J5040" s="80"/>
      <c r="K5040" s="81"/>
      <c r="L5040" s="80"/>
      <c r="M5040" s="80"/>
      <c r="N5040" s="80"/>
      <c r="O5040" s="80"/>
      <c r="P5040" s="80"/>
      <c r="Q5040" s="79"/>
      <c r="R5040" s="79"/>
      <c r="S5040" s="80"/>
      <c r="T5040" s="80"/>
    </row>
    <row r="5041" spans="3:20" ht="22.5" customHeight="1" x14ac:dyDescent="0.25">
      <c r="C5041" s="79"/>
      <c r="D5041" s="80"/>
      <c r="E5041" s="80"/>
      <c r="F5041" s="80"/>
      <c r="G5041" s="81"/>
      <c r="H5041" s="80"/>
      <c r="I5041" s="80"/>
      <c r="J5041" s="80"/>
      <c r="K5041" s="81"/>
      <c r="L5041" s="80"/>
      <c r="M5041" s="80"/>
      <c r="N5041" s="80"/>
      <c r="O5041" s="80"/>
      <c r="P5041" s="80"/>
      <c r="Q5041" s="79"/>
      <c r="R5041" s="79"/>
      <c r="S5041" s="80"/>
      <c r="T5041" s="80"/>
    </row>
    <row r="5042" spans="3:20" ht="22.5" customHeight="1" x14ac:dyDescent="0.25">
      <c r="C5042" s="79"/>
      <c r="D5042" s="80"/>
      <c r="E5042" s="80"/>
      <c r="F5042" s="80"/>
      <c r="G5042" s="81"/>
      <c r="H5042" s="80"/>
      <c r="I5042" s="80"/>
      <c r="J5042" s="80"/>
      <c r="K5042" s="81"/>
      <c r="L5042" s="80"/>
      <c r="M5042" s="80"/>
      <c r="N5042" s="80"/>
      <c r="O5042" s="80"/>
      <c r="P5042" s="80"/>
      <c r="Q5042" s="79"/>
      <c r="R5042" s="79"/>
      <c r="S5042" s="80"/>
      <c r="T5042" s="80"/>
    </row>
    <row r="5043" spans="3:20" ht="22.5" customHeight="1" x14ac:dyDescent="0.25">
      <c r="C5043" s="79"/>
      <c r="D5043" s="80"/>
      <c r="E5043" s="80"/>
      <c r="F5043" s="80"/>
      <c r="G5043" s="81"/>
      <c r="H5043" s="80"/>
      <c r="I5043" s="80"/>
      <c r="J5043" s="80"/>
      <c r="K5043" s="81"/>
      <c r="L5043" s="80"/>
      <c r="M5043" s="80"/>
      <c r="N5043" s="80"/>
      <c r="O5043" s="80"/>
      <c r="P5043" s="80"/>
      <c r="Q5043" s="79"/>
      <c r="R5043" s="79"/>
      <c r="S5043" s="80"/>
      <c r="T5043" s="80"/>
    </row>
    <row r="5044" spans="3:20" ht="22.5" customHeight="1" x14ac:dyDescent="0.25">
      <c r="C5044" s="79"/>
      <c r="D5044" s="80"/>
      <c r="E5044" s="80"/>
      <c r="F5044" s="80"/>
      <c r="G5044" s="81"/>
      <c r="H5044" s="80"/>
      <c r="I5044" s="80"/>
      <c r="J5044" s="80"/>
      <c r="K5044" s="81"/>
      <c r="L5044" s="80"/>
      <c r="M5044" s="80"/>
      <c r="N5044" s="80"/>
      <c r="O5044" s="80"/>
      <c r="P5044" s="80"/>
      <c r="Q5044" s="79"/>
      <c r="R5044" s="79"/>
      <c r="S5044" s="80"/>
      <c r="T5044" s="80"/>
    </row>
    <row r="5045" spans="3:20" ht="22.5" customHeight="1" x14ac:dyDescent="0.25">
      <c r="C5045" s="79"/>
      <c r="D5045" s="80"/>
      <c r="E5045" s="80"/>
      <c r="F5045" s="80"/>
      <c r="G5045" s="81"/>
      <c r="H5045" s="80"/>
      <c r="I5045" s="80"/>
      <c r="J5045" s="80"/>
      <c r="K5045" s="81"/>
      <c r="L5045" s="80"/>
      <c r="M5045" s="80"/>
      <c r="N5045" s="80"/>
      <c r="O5045" s="80"/>
      <c r="P5045" s="80"/>
      <c r="Q5045" s="79"/>
      <c r="R5045" s="79"/>
      <c r="S5045" s="80"/>
      <c r="T5045" s="80"/>
    </row>
    <row r="5046" spans="3:20" ht="22.5" customHeight="1" x14ac:dyDescent="0.25">
      <c r="C5046" s="79"/>
      <c r="D5046" s="80"/>
      <c r="E5046" s="80"/>
      <c r="F5046" s="80"/>
      <c r="G5046" s="81"/>
      <c r="H5046" s="80"/>
      <c r="I5046" s="80"/>
      <c r="J5046" s="80"/>
      <c r="K5046" s="81"/>
      <c r="L5046" s="80"/>
      <c r="M5046" s="80"/>
      <c r="N5046" s="80"/>
      <c r="O5046" s="80"/>
      <c r="P5046" s="80"/>
      <c r="Q5046" s="79"/>
      <c r="R5046" s="79"/>
      <c r="S5046" s="80"/>
      <c r="T5046" s="80"/>
    </row>
    <row r="5047" spans="3:20" ht="22.5" customHeight="1" x14ac:dyDescent="0.25">
      <c r="C5047" s="79"/>
      <c r="D5047" s="80"/>
      <c r="E5047" s="80"/>
      <c r="F5047" s="80"/>
      <c r="G5047" s="81"/>
      <c r="H5047" s="80"/>
      <c r="I5047" s="80"/>
      <c r="J5047" s="80"/>
      <c r="K5047" s="81"/>
      <c r="L5047" s="80"/>
      <c r="M5047" s="80"/>
      <c r="N5047" s="80"/>
      <c r="O5047" s="80"/>
      <c r="P5047" s="80"/>
      <c r="Q5047" s="79"/>
      <c r="R5047" s="79"/>
      <c r="S5047" s="80"/>
      <c r="T5047" s="80"/>
    </row>
    <row r="5048" spans="3:20" ht="22.5" customHeight="1" x14ac:dyDescent="0.25">
      <c r="C5048" s="79"/>
      <c r="D5048" s="80"/>
      <c r="E5048" s="80"/>
      <c r="F5048" s="80"/>
      <c r="G5048" s="81"/>
      <c r="H5048" s="80"/>
      <c r="I5048" s="80"/>
      <c r="J5048" s="80"/>
      <c r="K5048" s="81"/>
      <c r="L5048" s="80"/>
      <c r="M5048" s="80"/>
      <c r="N5048" s="80"/>
      <c r="O5048" s="80"/>
      <c r="P5048" s="80"/>
      <c r="Q5048" s="79"/>
      <c r="R5048" s="79"/>
      <c r="S5048" s="80"/>
      <c r="T5048" s="80"/>
    </row>
    <row r="5049" spans="3:20" ht="22.5" customHeight="1" x14ac:dyDescent="0.25">
      <c r="C5049" s="79"/>
      <c r="D5049" s="80"/>
      <c r="E5049" s="80"/>
      <c r="F5049" s="80"/>
      <c r="G5049" s="81"/>
      <c r="H5049" s="80"/>
      <c r="I5049" s="80"/>
      <c r="J5049" s="80"/>
      <c r="K5049" s="81"/>
      <c r="L5049" s="80"/>
      <c r="M5049" s="80"/>
      <c r="N5049" s="80"/>
      <c r="O5049" s="80"/>
      <c r="P5049" s="80"/>
      <c r="Q5049" s="79"/>
      <c r="R5049" s="79"/>
      <c r="S5049" s="80"/>
      <c r="T5049" s="80"/>
    </row>
    <row r="5050" spans="3:20" ht="22.5" customHeight="1" x14ac:dyDescent="0.25">
      <c r="C5050" s="79"/>
      <c r="D5050" s="80"/>
      <c r="E5050" s="80"/>
      <c r="F5050" s="80"/>
      <c r="G5050" s="81"/>
      <c r="H5050" s="80"/>
      <c r="I5050" s="80"/>
      <c r="J5050" s="80"/>
      <c r="K5050" s="81"/>
      <c r="L5050" s="80"/>
      <c r="M5050" s="80"/>
      <c r="N5050" s="80"/>
      <c r="O5050" s="80"/>
      <c r="P5050" s="80"/>
      <c r="Q5050" s="79"/>
      <c r="R5050" s="79"/>
      <c r="S5050" s="80"/>
      <c r="T5050" s="80"/>
    </row>
    <row r="5051" spans="3:20" ht="22.5" customHeight="1" x14ac:dyDescent="0.25">
      <c r="C5051" s="79"/>
      <c r="D5051" s="80"/>
      <c r="E5051" s="80"/>
      <c r="F5051" s="80"/>
      <c r="G5051" s="81"/>
      <c r="H5051" s="80"/>
      <c r="I5051" s="80"/>
      <c r="J5051" s="80"/>
      <c r="K5051" s="81"/>
      <c r="L5051" s="80"/>
      <c r="M5051" s="80"/>
      <c r="N5051" s="80"/>
      <c r="O5051" s="80"/>
      <c r="P5051" s="80"/>
      <c r="Q5051" s="79"/>
      <c r="R5051" s="79"/>
      <c r="S5051" s="80"/>
      <c r="T5051" s="80"/>
    </row>
    <row r="5052" spans="3:20" ht="22.5" customHeight="1" x14ac:dyDescent="0.25">
      <c r="C5052" s="79"/>
      <c r="D5052" s="80"/>
      <c r="E5052" s="80"/>
      <c r="F5052" s="80"/>
      <c r="G5052" s="81"/>
      <c r="H5052" s="80"/>
      <c r="I5052" s="80"/>
      <c r="J5052" s="80"/>
      <c r="K5052" s="81"/>
      <c r="L5052" s="80"/>
      <c r="M5052" s="80"/>
      <c r="N5052" s="80"/>
      <c r="O5052" s="80"/>
      <c r="P5052" s="80"/>
      <c r="Q5052" s="79"/>
      <c r="R5052" s="79"/>
      <c r="S5052" s="80"/>
      <c r="T5052" s="80"/>
    </row>
    <row r="5053" spans="3:20" ht="22.5" customHeight="1" x14ac:dyDescent="0.25">
      <c r="C5053" s="79"/>
      <c r="D5053" s="80"/>
      <c r="E5053" s="80"/>
      <c r="F5053" s="80"/>
      <c r="G5053" s="81"/>
      <c r="H5053" s="80"/>
      <c r="I5053" s="80"/>
      <c r="J5053" s="80"/>
      <c r="K5053" s="81"/>
      <c r="L5053" s="80"/>
      <c r="M5053" s="80"/>
      <c r="N5053" s="80"/>
      <c r="O5053" s="80"/>
      <c r="P5053" s="80"/>
      <c r="Q5053" s="79"/>
      <c r="R5053" s="79"/>
      <c r="S5053" s="80"/>
      <c r="T5053" s="80"/>
    </row>
    <row r="5054" spans="3:20" ht="22.5" customHeight="1" x14ac:dyDescent="0.25">
      <c r="C5054" s="79"/>
      <c r="D5054" s="80"/>
      <c r="E5054" s="80"/>
      <c r="F5054" s="80"/>
      <c r="G5054" s="81"/>
      <c r="H5054" s="80"/>
      <c r="I5054" s="80"/>
      <c r="J5054" s="80"/>
      <c r="K5054" s="81"/>
      <c r="L5054" s="80"/>
      <c r="M5054" s="80"/>
      <c r="N5054" s="80"/>
      <c r="O5054" s="80"/>
      <c r="P5054" s="80"/>
      <c r="Q5054" s="79"/>
      <c r="R5054" s="79"/>
      <c r="S5054" s="80"/>
      <c r="T5054" s="80"/>
    </row>
    <row r="5055" spans="3:20" ht="22.5" customHeight="1" x14ac:dyDescent="0.25">
      <c r="C5055" s="79"/>
      <c r="D5055" s="80"/>
      <c r="E5055" s="80"/>
      <c r="F5055" s="80"/>
      <c r="G5055" s="81"/>
      <c r="H5055" s="80"/>
      <c r="I5055" s="80"/>
      <c r="J5055" s="80"/>
      <c r="K5055" s="81"/>
      <c r="L5055" s="80"/>
      <c r="M5055" s="80"/>
      <c r="N5055" s="80"/>
      <c r="O5055" s="80"/>
      <c r="P5055" s="80"/>
      <c r="Q5055" s="79"/>
      <c r="R5055" s="79"/>
      <c r="S5055" s="80"/>
      <c r="T5055" s="80"/>
    </row>
    <row r="5056" spans="3:20" ht="22.5" customHeight="1" x14ac:dyDescent="0.25">
      <c r="C5056" s="79"/>
      <c r="D5056" s="80"/>
      <c r="E5056" s="80"/>
      <c r="F5056" s="80"/>
      <c r="G5056" s="81"/>
      <c r="H5056" s="80"/>
      <c r="I5056" s="80"/>
      <c r="J5056" s="80"/>
      <c r="K5056" s="81"/>
      <c r="L5056" s="80"/>
      <c r="M5056" s="80"/>
      <c r="N5056" s="80"/>
      <c r="O5056" s="80"/>
      <c r="P5056" s="80"/>
      <c r="Q5056" s="79"/>
      <c r="R5056" s="79"/>
      <c r="S5056" s="80"/>
      <c r="T5056" s="80"/>
    </row>
    <row r="5057" spans="3:20" ht="22.5" customHeight="1" x14ac:dyDescent="0.25">
      <c r="C5057" s="79"/>
      <c r="D5057" s="80"/>
      <c r="E5057" s="80"/>
      <c r="F5057" s="80"/>
      <c r="G5057" s="81"/>
      <c r="H5057" s="80"/>
      <c r="I5057" s="80"/>
      <c r="J5057" s="80"/>
      <c r="K5057" s="81"/>
      <c r="L5057" s="80"/>
      <c r="M5057" s="80"/>
      <c r="N5057" s="80"/>
      <c r="O5057" s="80"/>
      <c r="P5057" s="80"/>
      <c r="Q5057" s="79"/>
      <c r="R5057" s="79"/>
      <c r="S5057" s="80"/>
      <c r="T5057" s="80"/>
    </row>
    <row r="5058" spans="3:20" ht="22.5" customHeight="1" x14ac:dyDescent="0.25">
      <c r="C5058" s="79"/>
      <c r="D5058" s="80"/>
      <c r="E5058" s="80"/>
      <c r="F5058" s="80"/>
      <c r="G5058" s="81"/>
      <c r="H5058" s="80"/>
      <c r="I5058" s="80"/>
      <c r="J5058" s="80"/>
      <c r="K5058" s="81"/>
      <c r="L5058" s="80"/>
      <c r="M5058" s="80"/>
      <c r="N5058" s="80"/>
      <c r="O5058" s="80"/>
      <c r="P5058" s="80"/>
      <c r="Q5058" s="79"/>
      <c r="R5058" s="79"/>
      <c r="S5058" s="80"/>
      <c r="T5058" s="80"/>
    </row>
    <row r="5059" spans="3:20" ht="22.5" customHeight="1" x14ac:dyDescent="0.25">
      <c r="C5059" s="79"/>
      <c r="D5059" s="80"/>
      <c r="E5059" s="80"/>
      <c r="F5059" s="80"/>
      <c r="G5059" s="81"/>
      <c r="H5059" s="80"/>
      <c r="I5059" s="80"/>
      <c r="J5059" s="80"/>
      <c r="K5059" s="81"/>
      <c r="L5059" s="80"/>
      <c r="M5059" s="80"/>
      <c r="N5059" s="80"/>
      <c r="O5059" s="80"/>
      <c r="P5059" s="80"/>
      <c r="Q5059" s="79"/>
      <c r="R5059" s="79"/>
      <c r="S5059" s="80"/>
      <c r="T5059" s="80"/>
    </row>
    <row r="5060" spans="3:20" ht="22.5" customHeight="1" x14ac:dyDescent="0.25">
      <c r="C5060" s="79"/>
      <c r="D5060" s="80"/>
      <c r="E5060" s="80"/>
      <c r="F5060" s="80"/>
      <c r="G5060" s="81"/>
      <c r="H5060" s="80"/>
      <c r="I5060" s="80"/>
      <c r="J5060" s="80"/>
      <c r="K5060" s="81"/>
      <c r="L5060" s="80"/>
      <c r="M5060" s="80"/>
      <c r="N5060" s="80"/>
      <c r="O5060" s="80"/>
      <c r="P5060" s="80"/>
      <c r="Q5060" s="79"/>
      <c r="R5060" s="79"/>
      <c r="S5060" s="80"/>
      <c r="T5060" s="80"/>
    </row>
    <row r="5061" spans="3:20" ht="22.5" customHeight="1" x14ac:dyDescent="0.25">
      <c r="C5061" s="79"/>
      <c r="D5061" s="80"/>
      <c r="E5061" s="80"/>
      <c r="F5061" s="80"/>
      <c r="G5061" s="81"/>
      <c r="H5061" s="80"/>
      <c r="I5061" s="80"/>
      <c r="J5061" s="80"/>
      <c r="K5061" s="81"/>
      <c r="L5061" s="80"/>
      <c r="M5061" s="80"/>
      <c r="N5061" s="80"/>
      <c r="O5061" s="80"/>
      <c r="P5061" s="80"/>
      <c r="Q5061" s="79"/>
      <c r="R5061" s="79"/>
      <c r="S5061" s="80"/>
      <c r="T5061" s="80"/>
    </row>
    <row r="5062" spans="3:20" ht="22.5" customHeight="1" x14ac:dyDescent="0.25">
      <c r="C5062" s="79"/>
      <c r="D5062" s="80"/>
      <c r="E5062" s="80"/>
      <c r="F5062" s="80"/>
      <c r="G5062" s="81"/>
      <c r="H5062" s="80"/>
      <c r="I5062" s="80"/>
      <c r="J5062" s="80"/>
      <c r="K5062" s="81"/>
      <c r="L5062" s="80"/>
      <c r="M5062" s="80"/>
      <c r="N5062" s="80"/>
      <c r="O5062" s="80"/>
      <c r="P5062" s="80"/>
      <c r="Q5062" s="79"/>
      <c r="R5062" s="79"/>
      <c r="S5062" s="80"/>
      <c r="T5062" s="80"/>
    </row>
    <row r="5063" spans="3:20" ht="22.5" customHeight="1" x14ac:dyDescent="0.25">
      <c r="C5063" s="79"/>
      <c r="D5063" s="80"/>
      <c r="E5063" s="80"/>
      <c r="F5063" s="80"/>
      <c r="G5063" s="81"/>
      <c r="H5063" s="80"/>
      <c r="I5063" s="80"/>
      <c r="J5063" s="80"/>
      <c r="K5063" s="81"/>
      <c r="L5063" s="80"/>
      <c r="M5063" s="80"/>
      <c r="N5063" s="80"/>
      <c r="O5063" s="80"/>
      <c r="P5063" s="80"/>
      <c r="Q5063" s="79"/>
      <c r="R5063" s="79"/>
      <c r="S5063" s="80"/>
      <c r="T5063" s="80"/>
    </row>
    <row r="5064" spans="3:20" ht="22.5" customHeight="1" x14ac:dyDescent="0.25">
      <c r="C5064" s="79"/>
      <c r="D5064" s="80"/>
      <c r="E5064" s="80"/>
      <c r="F5064" s="80"/>
      <c r="G5064" s="81"/>
      <c r="H5064" s="80"/>
      <c r="I5064" s="80"/>
      <c r="J5064" s="80"/>
      <c r="K5064" s="81"/>
      <c r="L5064" s="80"/>
      <c r="M5064" s="80"/>
      <c r="N5064" s="80"/>
      <c r="O5064" s="80"/>
      <c r="P5064" s="80"/>
      <c r="Q5064" s="79"/>
      <c r="R5064" s="79"/>
      <c r="S5064" s="80"/>
      <c r="T5064" s="80"/>
    </row>
    <row r="5065" spans="3:20" ht="22.5" customHeight="1" x14ac:dyDescent="0.25">
      <c r="C5065" s="79"/>
      <c r="D5065" s="80"/>
      <c r="E5065" s="80"/>
      <c r="F5065" s="80"/>
      <c r="G5065" s="81"/>
      <c r="H5065" s="80"/>
      <c r="I5065" s="80"/>
      <c r="J5065" s="80"/>
      <c r="K5065" s="81"/>
      <c r="L5065" s="80"/>
      <c r="M5065" s="80"/>
      <c r="N5065" s="80"/>
      <c r="O5065" s="80"/>
      <c r="P5065" s="80"/>
      <c r="Q5065" s="79"/>
      <c r="R5065" s="79"/>
      <c r="S5065" s="80"/>
      <c r="T5065" s="80"/>
    </row>
    <row r="5066" spans="3:20" ht="22.5" customHeight="1" x14ac:dyDescent="0.25">
      <c r="C5066" s="79"/>
      <c r="D5066" s="80"/>
      <c r="E5066" s="80"/>
      <c r="F5066" s="80"/>
      <c r="G5066" s="81"/>
      <c r="H5066" s="80"/>
      <c r="I5066" s="80"/>
      <c r="J5066" s="80"/>
      <c r="K5066" s="81"/>
      <c r="L5066" s="80"/>
      <c r="M5066" s="80"/>
      <c r="N5066" s="80"/>
      <c r="O5066" s="80"/>
      <c r="P5066" s="80"/>
      <c r="Q5066" s="79"/>
      <c r="R5066" s="79"/>
      <c r="S5066" s="80"/>
      <c r="T5066" s="80"/>
    </row>
    <row r="5067" spans="3:20" ht="22.5" customHeight="1" x14ac:dyDescent="0.25">
      <c r="C5067" s="79"/>
      <c r="D5067" s="80"/>
      <c r="E5067" s="80"/>
      <c r="F5067" s="80"/>
      <c r="G5067" s="81"/>
      <c r="H5067" s="80"/>
      <c r="I5067" s="80"/>
      <c r="J5067" s="80"/>
      <c r="K5067" s="81"/>
      <c r="L5067" s="80"/>
      <c r="M5067" s="80"/>
      <c r="N5067" s="80"/>
      <c r="O5067" s="80"/>
      <c r="P5067" s="80"/>
      <c r="Q5067" s="79"/>
      <c r="R5067" s="79"/>
      <c r="S5067" s="80"/>
      <c r="T5067" s="80"/>
    </row>
    <row r="5068" spans="3:20" ht="22.5" customHeight="1" x14ac:dyDescent="0.25">
      <c r="C5068" s="79"/>
      <c r="D5068" s="80"/>
      <c r="E5068" s="80"/>
      <c r="F5068" s="80"/>
      <c r="G5068" s="81"/>
      <c r="H5068" s="80"/>
      <c r="I5068" s="80"/>
      <c r="J5068" s="80"/>
      <c r="K5068" s="81"/>
      <c r="L5068" s="80"/>
      <c r="M5068" s="80"/>
      <c r="N5068" s="80"/>
      <c r="O5068" s="80"/>
      <c r="P5068" s="80"/>
      <c r="Q5068" s="79"/>
      <c r="R5068" s="79"/>
      <c r="S5068" s="80"/>
      <c r="T5068" s="80"/>
    </row>
    <row r="5069" spans="3:20" ht="22.5" customHeight="1" x14ac:dyDescent="0.25">
      <c r="C5069" s="79"/>
      <c r="D5069" s="80"/>
      <c r="E5069" s="80"/>
      <c r="F5069" s="80"/>
      <c r="G5069" s="81"/>
      <c r="H5069" s="80"/>
      <c r="I5069" s="80"/>
      <c r="J5069" s="80"/>
      <c r="K5069" s="81"/>
      <c r="L5069" s="80"/>
      <c r="M5069" s="80"/>
      <c r="N5069" s="80"/>
      <c r="O5069" s="80"/>
      <c r="P5069" s="80"/>
      <c r="Q5069" s="79"/>
      <c r="R5069" s="79"/>
      <c r="S5069" s="80"/>
      <c r="T5069" s="80"/>
    </row>
    <row r="5070" spans="3:20" ht="22.5" customHeight="1" x14ac:dyDescent="0.25">
      <c r="C5070" s="79"/>
      <c r="D5070" s="80"/>
      <c r="E5070" s="80"/>
      <c r="F5070" s="80"/>
      <c r="G5070" s="81"/>
      <c r="H5070" s="80"/>
      <c r="I5070" s="80"/>
      <c r="J5070" s="80"/>
      <c r="K5070" s="81"/>
      <c r="L5070" s="80"/>
      <c r="M5070" s="80"/>
      <c r="N5070" s="80"/>
      <c r="O5070" s="80"/>
      <c r="P5070" s="80"/>
      <c r="Q5070" s="79"/>
      <c r="R5070" s="79"/>
      <c r="S5070" s="80"/>
      <c r="T5070" s="80"/>
    </row>
    <row r="5071" spans="3:20" ht="22.5" customHeight="1" x14ac:dyDescent="0.25">
      <c r="C5071" s="79"/>
      <c r="D5071" s="80"/>
      <c r="E5071" s="80"/>
      <c r="F5071" s="80"/>
      <c r="G5071" s="81"/>
      <c r="H5071" s="80"/>
      <c r="I5071" s="80"/>
      <c r="J5071" s="80"/>
      <c r="K5071" s="81"/>
      <c r="L5071" s="80"/>
      <c r="M5071" s="80"/>
      <c r="N5071" s="80"/>
      <c r="O5071" s="80"/>
      <c r="P5071" s="80"/>
      <c r="Q5071" s="79"/>
      <c r="R5071" s="79"/>
      <c r="S5071" s="80"/>
      <c r="T5071" s="80"/>
    </row>
    <row r="5072" spans="3:20" ht="22.5" customHeight="1" x14ac:dyDescent="0.25">
      <c r="C5072" s="79"/>
      <c r="D5072" s="80"/>
      <c r="E5072" s="80"/>
      <c r="F5072" s="80"/>
      <c r="G5072" s="81"/>
      <c r="H5072" s="80"/>
      <c r="I5072" s="80"/>
      <c r="J5072" s="80"/>
      <c r="K5072" s="81"/>
      <c r="L5072" s="80"/>
      <c r="M5072" s="80"/>
      <c r="N5072" s="80"/>
      <c r="O5072" s="80"/>
      <c r="P5072" s="80"/>
      <c r="Q5072" s="79"/>
      <c r="R5072" s="79"/>
      <c r="S5072" s="80"/>
      <c r="T5072" s="80"/>
    </row>
    <row r="5073" spans="3:20" ht="22.5" customHeight="1" x14ac:dyDescent="0.25">
      <c r="C5073" s="79"/>
      <c r="D5073" s="80"/>
      <c r="E5073" s="80"/>
      <c r="F5073" s="80"/>
      <c r="G5073" s="81"/>
      <c r="H5073" s="80"/>
      <c r="I5073" s="80"/>
      <c r="J5073" s="80"/>
      <c r="K5073" s="81"/>
      <c r="L5073" s="80"/>
      <c r="M5073" s="80"/>
      <c r="N5073" s="80"/>
      <c r="O5073" s="80"/>
      <c r="P5073" s="80"/>
      <c r="Q5073" s="79"/>
      <c r="R5073" s="79"/>
      <c r="S5073" s="80"/>
      <c r="T5073" s="80"/>
    </row>
    <row r="5074" spans="3:20" ht="22.5" customHeight="1" x14ac:dyDescent="0.25">
      <c r="C5074" s="79"/>
      <c r="D5074" s="80"/>
      <c r="E5074" s="80"/>
      <c r="F5074" s="80"/>
      <c r="G5074" s="81"/>
      <c r="H5074" s="80"/>
      <c r="I5074" s="80"/>
      <c r="J5074" s="80"/>
      <c r="K5074" s="81"/>
      <c r="L5074" s="80"/>
      <c r="M5074" s="80"/>
      <c r="N5074" s="80"/>
      <c r="O5074" s="80"/>
      <c r="P5074" s="80"/>
      <c r="Q5074" s="79"/>
      <c r="R5074" s="79"/>
      <c r="S5074" s="80"/>
      <c r="T5074" s="80"/>
    </row>
    <row r="5075" spans="3:20" ht="22.5" customHeight="1" x14ac:dyDescent="0.25">
      <c r="C5075" s="79"/>
      <c r="D5075" s="80"/>
      <c r="E5075" s="80"/>
      <c r="F5075" s="80"/>
      <c r="G5075" s="81"/>
      <c r="H5075" s="80"/>
      <c r="I5075" s="80"/>
      <c r="J5075" s="80"/>
      <c r="K5075" s="81"/>
      <c r="L5075" s="80"/>
      <c r="M5075" s="80"/>
      <c r="N5075" s="80"/>
      <c r="O5075" s="80"/>
      <c r="P5075" s="80"/>
      <c r="Q5075" s="79"/>
      <c r="R5075" s="79"/>
      <c r="S5075" s="80"/>
      <c r="T5075" s="80"/>
    </row>
    <row r="5076" spans="3:20" ht="22.5" customHeight="1" x14ac:dyDescent="0.25">
      <c r="C5076" s="79"/>
      <c r="D5076" s="80"/>
      <c r="E5076" s="80"/>
      <c r="F5076" s="80"/>
      <c r="G5076" s="81"/>
      <c r="H5076" s="80"/>
      <c r="I5076" s="80"/>
      <c r="J5076" s="80"/>
      <c r="K5076" s="81"/>
      <c r="L5076" s="80"/>
      <c r="M5076" s="80"/>
      <c r="N5076" s="80"/>
      <c r="O5076" s="80"/>
      <c r="P5076" s="80"/>
      <c r="Q5076" s="79"/>
      <c r="R5076" s="79"/>
      <c r="S5076" s="80"/>
      <c r="T5076" s="80"/>
    </row>
    <row r="5077" spans="3:20" ht="22.5" customHeight="1" x14ac:dyDescent="0.25">
      <c r="C5077" s="79"/>
      <c r="D5077" s="80"/>
      <c r="E5077" s="80"/>
      <c r="F5077" s="80"/>
      <c r="G5077" s="81"/>
      <c r="H5077" s="80"/>
      <c r="I5077" s="80"/>
      <c r="J5077" s="80"/>
      <c r="K5077" s="81"/>
      <c r="L5077" s="80"/>
      <c r="M5077" s="80"/>
      <c r="N5077" s="80"/>
      <c r="O5077" s="80"/>
      <c r="P5077" s="80"/>
      <c r="Q5077" s="79"/>
      <c r="R5077" s="79"/>
      <c r="S5077" s="80"/>
      <c r="T5077" s="80"/>
    </row>
    <row r="5078" spans="3:20" ht="22.5" customHeight="1" x14ac:dyDescent="0.25">
      <c r="C5078" s="79"/>
      <c r="D5078" s="80"/>
      <c r="E5078" s="80"/>
      <c r="F5078" s="80"/>
      <c r="G5078" s="81"/>
      <c r="H5078" s="80"/>
      <c r="I5078" s="80"/>
      <c r="J5078" s="80"/>
      <c r="K5078" s="81"/>
      <c r="L5078" s="80"/>
      <c r="M5078" s="80"/>
      <c r="N5078" s="80"/>
      <c r="O5078" s="80"/>
      <c r="P5078" s="80"/>
      <c r="Q5078" s="79"/>
      <c r="R5078" s="79"/>
      <c r="S5078" s="80"/>
      <c r="T5078" s="80"/>
    </row>
    <row r="5079" spans="3:20" ht="22.5" customHeight="1" x14ac:dyDescent="0.25">
      <c r="C5079" s="79"/>
      <c r="D5079" s="80"/>
      <c r="E5079" s="80"/>
      <c r="F5079" s="80"/>
      <c r="G5079" s="81"/>
      <c r="H5079" s="80"/>
      <c r="I5079" s="80"/>
      <c r="J5079" s="80"/>
      <c r="K5079" s="81"/>
      <c r="L5079" s="80"/>
      <c r="M5079" s="80"/>
      <c r="N5079" s="80"/>
      <c r="O5079" s="80"/>
      <c r="P5079" s="80"/>
      <c r="Q5079" s="79"/>
      <c r="R5079" s="79"/>
      <c r="S5079" s="80"/>
      <c r="T5079" s="80"/>
    </row>
    <row r="5080" spans="3:20" ht="22.5" customHeight="1" x14ac:dyDescent="0.25">
      <c r="C5080" s="79"/>
      <c r="D5080" s="80"/>
      <c r="E5080" s="80"/>
      <c r="F5080" s="80"/>
      <c r="G5080" s="81"/>
      <c r="H5080" s="80"/>
      <c r="I5080" s="80"/>
      <c r="J5080" s="80"/>
      <c r="K5080" s="81"/>
      <c r="L5080" s="80"/>
      <c r="M5080" s="80"/>
      <c r="N5080" s="80"/>
      <c r="O5080" s="80"/>
      <c r="P5080" s="80"/>
      <c r="Q5080" s="79"/>
      <c r="R5080" s="79"/>
      <c r="S5080" s="80"/>
      <c r="T5080" s="80"/>
    </row>
    <row r="5081" spans="3:20" ht="22.5" customHeight="1" x14ac:dyDescent="0.25">
      <c r="C5081" s="79"/>
      <c r="D5081" s="80"/>
      <c r="E5081" s="80"/>
      <c r="F5081" s="80"/>
      <c r="G5081" s="81"/>
      <c r="H5081" s="80"/>
      <c r="I5081" s="80"/>
      <c r="J5081" s="80"/>
      <c r="K5081" s="81"/>
      <c r="L5081" s="80"/>
      <c r="M5081" s="80"/>
      <c r="N5081" s="80"/>
      <c r="O5081" s="80"/>
      <c r="P5081" s="80"/>
      <c r="Q5081" s="79"/>
      <c r="R5081" s="79"/>
      <c r="S5081" s="80"/>
      <c r="T5081" s="80"/>
    </row>
    <row r="5082" spans="3:20" ht="22.5" customHeight="1" x14ac:dyDescent="0.25">
      <c r="C5082" s="79"/>
      <c r="D5082" s="80"/>
      <c r="E5082" s="80"/>
      <c r="F5082" s="80"/>
      <c r="G5082" s="81"/>
      <c r="H5082" s="80"/>
      <c r="I5082" s="80"/>
      <c r="J5082" s="80"/>
      <c r="K5082" s="81"/>
      <c r="L5082" s="80"/>
      <c r="M5082" s="80"/>
      <c r="N5082" s="80"/>
      <c r="O5082" s="80"/>
      <c r="P5082" s="80"/>
      <c r="Q5082" s="79"/>
      <c r="R5082" s="79"/>
      <c r="S5082" s="80"/>
      <c r="T5082" s="80"/>
    </row>
    <row r="5083" spans="3:20" ht="22.5" customHeight="1" x14ac:dyDescent="0.25">
      <c r="C5083" s="79"/>
      <c r="D5083" s="80"/>
      <c r="E5083" s="80"/>
      <c r="F5083" s="80"/>
      <c r="G5083" s="81"/>
      <c r="H5083" s="80"/>
      <c r="I5083" s="80"/>
      <c r="J5083" s="80"/>
      <c r="K5083" s="81"/>
      <c r="L5083" s="80"/>
      <c r="M5083" s="80"/>
      <c r="N5083" s="80"/>
      <c r="O5083" s="80"/>
      <c r="P5083" s="80"/>
      <c r="Q5083" s="79"/>
      <c r="R5083" s="79"/>
      <c r="S5083" s="80"/>
      <c r="T5083" s="80"/>
    </row>
    <row r="5084" spans="3:20" ht="22.5" customHeight="1" x14ac:dyDescent="0.25">
      <c r="C5084" s="79"/>
      <c r="D5084" s="80"/>
      <c r="E5084" s="80"/>
      <c r="F5084" s="80"/>
      <c r="G5084" s="81"/>
      <c r="H5084" s="80"/>
      <c r="I5084" s="80"/>
      <c r="J5084" s="80"/>
      <c r="K5084" s="81"/>
      <c r="L5084" s="80"/>
      <c r="M5084" s="80"/>
      <c r="N5084" s="80"/>
      <c r="O5084" s="80"/>
      <c r="P5084" s="80"/>
      <c r="Q5084" s="79"/>
      <c r="R5084" s="79"/>
      <c r="S5084" s="80"/>
      <c r="T5084" s="80"/>
    </row>
    <row r="5085" spans="3:20" ht="22.5" customHeight="1" x14ac:dyDescent="0.25">
      <c r="C5085" s="79"/>
      <c r="D5085" s="80"/>
      <c r="E5085" s="80"/>
      <c r="F5085" s="80"/>
      <c r="G5085" s="81"/>
      <c r="H5085" s="80"/>
      <c r="I5085" s="80"/>
      <c r="J5085" s="80"/>
      <c r="K5085" s="81"/>
      <c r="L5085" s="80"/>
      <c r="M5085" s="80"/>
      <c r="N5085" s="80"/>
      <c r="O5085" s="80"/>
      <c r="P5085" s="80"/>
      <c r="Q5085" s="79"/>
      <c r="R5085" s="79"/>
      <c r="S5085" s="80"/>
      <c r="T5085" s="80"/>
    </row>
    <row r="5086" spans="3:20" ht="22.5" customHeight="1" x14ac:dyDescent="0.25">
      <c r="C5086" s="79"/>
      <c r="D5086" s="80"/>
      <c r="E5086" s="80"/>
      <c r="F5086" s="80"/>
      <c r="G5086" s="81"/>
      <c r="H5086" s="80"/>
      <c r="I5086" s="80"/>
      <c r="J5086" s="80"/>
      <c r="K5086" s="81"/>
      <c r="L5086" s="80"/>
      <c r="M5086" s="80"/>
      <c r="N5086" s="80"/>
      <c r="O5086" s="80"/>
      <c r="P5086" s="80"/>
      <c r="Q5086" s="79"/>
      <c r="R5086" s="79"/>
      <c r="S5086" s="80"/>
      <c r="T5086" s="80"/>
    </row>
    <row r="5087" spans="3:20" ht="22.5" customHeight="1" x14ac:dyDescent="0.25">
      <c r="C5087" s="79"/>
      <c r="D5087" s="80"/>
      <c r="E5087" s="80"/>
      <c r="F5087" s="80"/>
      <c r="G5087" s="81"/>
      <c r="H5087" s="80"/>
      <c r="I5087" s="80"/>
      <c r="J5087" s="80"/>
      <c r="K5087" s="81"/>
      <c r="L5087" s="80"/>
      <c r="M5087" s="80"/>
      <c r="N5087" s="80"/>
      <c r="O5087" s="80"/>
      <c r="P5087" s="80"/>
      <c r="Q5087" s="79"/>
      <c r="R5087" s="79"/>
      <c r="S5087" s="80"/>
      <c r="T5087" s="80"/>
    </row>
    <row r="5088" spans="3:20" ht="22.5" customHeight="1" x14ac:dyDescent="0.25">
      <c r="C5088" s="79"/>
      <c r="D5088" s="80"/>
      <c r="E5088" s="80"/>
      <c r="F5088" s="80"/>
      <c r="G5088" s="81"/>
      <c r="H5088" s="80"/>
      <c r="I5088" s="80"/>
      <c r="J5088" s="80"/>
      <c r="K5088" s="81"/>
      <c r="L5088" s="80"/>
      <c r="M5088" s="80"/>
      <c r="N5088" s="80"/>
      <c r="O5088" s="80"/>
      <c r="P5088" s="80"/>
      <c r="Q5088" s="79"/>
      <c r="R5088" s="79"/>
      <c r="S5088" s="80"/>
      <c r="T5088" s="80"/>
    </row>
    <row r="5089" spans="3:20" ht="22.5" customHeight="1" x14ac:dyDescent="0.25">
      <c r="C5089" s="79"/>
      <c r="D5089" s="80"/>
      <c r="E5089" s="80"/>
      <c r="F5089" s="80"/>
      <c r="G5089" s="81"/>
      <c r="H5089" s="80"/>
      <c r="I5089" s="80"/>
      <c r="J5089" s="80"/>
      <c r="K5089" s="81"/>
      <c r="L5089" s="80"/>
      <c r="M5089" s="80"/>
      <c r="N5089" s="80"/>
      <c r="O5089" s="80"/>
      <c r="P5089" s="80"/>
      <c r="Q5089" s="79"/>
      <c r="R5089" s="79"/>
      <c r="S5089" s="80"/>
      <c r="T5089" s="80"/>
    </row>
    <row r="5090" spans="3:20" ht="22.5" customHeight="1" x14ac:dyDescent="0.25">
      <c r="C5090" s="79"/>
      <c r="D5090" s="80"/>
      <c r="E5090" s="80"/>
      <c r="F5090" s="80"/>
      <c r="G5090" s="81"/>
      <c r="H5090" s="80"/>
      <c r="I5090" s="80"/>
      <c r="J5090" s="80"/>
      <c r="K5090" s="81"/>
      <c r="L5090" s="80"/>
      <c r="M5090" s="80"/>
      <c r="N5090" s="80"/>
      <c r="O5090" s="80"/>
      <c r="P5090" s="80"/>
      <c r="Q5090" s="79"/>
      <c r="R5090" s="79"/>
      <c r="S5090" s="80"/>
      <c r="T5090" s="80"/>
    </row>
    <row r="5091" spans="3:20" ht="22.5" customHeight="1" x14ac:dyDescent="0.25">
      <c r="C5091" s="79"/>
      <c r="D5091" s="80"/>
      <c r="E5091" s="80"/>
      <c r="F5091" s="80"/>
      <c r="G5091" s="81"/>
      <c r="H5091" s="80"/>
      <c r="I5091" s="80"/>
      <c r="J5091" s="80"/>
      <c r="K5091" s="81"/>
      <c r="L5091" s="80"/>
      <c r="M5091" s="80"/>
      <c r="N5091" s="80"/>
      <c r="O5091" s="80"/>
      <c r="P5091" s="80"/>
      <c r="Q5091" s="79"/>
      <c r="R5091" s="79"/>
      <c r="S5091" s="80"/>
      <c r="T5091" s="80"/>
    </row>
    <row r="5092" spans="3:20" ht="22.5" customHeight="1" x14ac:dyDescent="0.25">
      <c r="C5092" s="79"/>
      <c r="D5092" s="80"/>
      <c r="E5092" s="80"/>
      <c r="F5092" s="80"/>
      <c r="G5092" s="81"/>
      <c r="H5092" s="80"/>
      <c r="I5092" s="80"/>
      <c r="J5092" s="80"/>
      <c r="K5092" s="81"/>
      <c r="L5092" s="80"/>
      <c r="M5092" s="80"/>
      <c r="N5092" s="80"/>
      <c r="O5092" s="80"/>
      <c r="P5092" s="80"/>
      <c r="Q5092" s="79"/>
      <c r="R5092" s="79"/>
      <c r="S5092" s="80"/>
      <c r="T5092" s="80"/>
    </row>
    <row r="5093" spans="3:20" ht="22.5" customHeight="1" x14ac:dyDescent="0.25">
      <c r="C5093" s="79"/>
      <c r="D5093" s="80"/>
      <c r="E5093" s="80"/>
      <c r="F5093" s="80"/>
      <c r="G5093" s="81"/>
      <c r="H5093" s="80"/>
      <c r="I5093" s="80"/>
      <c r="J5093" s="80"/>
      <c r="K5093" s="81"/>
      <c r="L5093" s="80"/>
      <c r="M5093" s="80"/>
      <c r="N5093" s="80"/>
      <c r="O5093" s="80"/>
      <c r="P5093" s="80"/>
      <c r="Q5093" s="79"/>
      <c r="R5093" s="79"/>
      <c r="S5093" s="80"/>
      <c r="T5093" s="80"/>
    </row>
    <row r="5094" spans="3:20" ht="22.5" customHeight="1" x14ac:dyDescent="0.25">
      <c r="C5094" s="79"/>
      <c r="D5094" s="80"/>
      <c r="E5094" s="80"/>
      <c r="F5094" s="80"/>
      <c r="G5094" s="81"/>
      <c r="H5094" s="80"/>
      <c r="I5094" s="80"/>
      <c r="J5094" s="80"/>
      <c r="K5094" s="81"/>
      <c r="L5094" s="80"/>
      <c r="M5094" s="80"/>
      <c r="N5094" s="80"/>
      <c r="O5094" s="80"/>
      <c r="P5094" s="80"/>
      <c r="Q5094" s="79"/>
      <c r="R5094" s="79"/>
      <c r="S5094" s="80"/>
      <c r="T5094" s="80"/>
    </row>
    <row r="5095" spans="3:20" ht="22.5" customHeight="1" x14ac:dyDescent="0.25">
      <c r="C5095" s="79"/>
      <c r="D5095" s="80"/>
      <c r="E5095" s="80"/>
      <c r="F5095" s="80"/>
      <c r="G5095" s="81"/>
      <c r="H5095" s="80"/>
      <c r="I5095" s="80"/>
      <c r="J5095" s="80"/>
      <c r="K5095" s="81"/>
      <c r="L5095" s="80"/>
      <c r="M5095" s="80"/>
      <c r="N5095" s="80"/>
      <c r="O5095" s="80"/>
      <c r="P5095" s="80"/>
      <c r="Q5095" s="79"/>
      <c r="R5095" s="79"/>
      <c r="S5095" s="80"/>
      <c r="T5095" s="80"/>
    </row>
    <row r="5096" spans="3:20" ht="22.5" customHeight="1" x14ac:dyDescent="0.25">
      <c r="C5096" s="79"/>
      <c r="D5096" s="80"/>
      <c r="E5096" s="80"/>
      <c r="F5096" s="80"/>
      <c r="G5096" s="81"/>
      <c r="H5096" s="80"/>
      <c r="I5096" s="80"/>
      <c r="J5096" s="80"/>
      <c r="K5096" s="81"/>
      <c r="L5096" s="80"/>
      <c r="M5096" s="80"/>
      <c r="N5096" s="80"/>
      <c r="O5096" s="80"/>
      <c r="P5096" s="80"/>
      <c r="Q5096" s="79"/>
      <c r="R5096" s="79"/>
      <c r="S5096" s="80"/>
      <c r="T5096" s="80"/>
    </row>
    <row r="5097" spans="3:20" ht="22.5" customHeight="1" x14ac:dyDescent="0.25">
      <c r="C5097" s="79"/>
      <c r="D5097" s="80"/>
      <c r="E5097" s="80"/>
      <c r="F5097" s="80"/>
      <c r="G5097" s="81"/>
      <c r="H5097" s="80"/>
      <c r="I5097" s="80"/>
      <c r="J5097" s="80"/>
      <c r="K5097" s="81"/>
      <c r="L5097" s="80"/>
      <c r="M5097" s="80"/>
      <c r="N5097" s="80"/>
      <c r="O5097" s="80"/>
      <c r="P5097" s="80"/>
      <c r="Q5097" s="79"/>
      <c r="R5097" s="79"/>
      <c r="S5097" s="80"/>
      <c r="T5097" s="80"/>
    </row>
    <row r="5098" spans="3:20" ht="22.5" customHeight="1" x14ac:dyDescent="0.25">
      <c r="C5098" s="79"/>
      <c r="D5098" s="80"/>
      <c r="E5098" s="80"/>
      <c r="F5098" s="80"/>
      <c r="G5098" s="81"/>
      <c r="H5098" s="80"/>
      <c r="I5098" s="80"/>
      <c r="J5098" s="80"/>
      <c r="K5098" s="81"/>
      <c r="L5098" s="80"/>
      <c r="M5098" s="80"/>
      <c r="N5098" s="80"/>
      <c r="O5098" s="80"/>
      <c r="P5098" s="80"/>
      <c r="Q5098" s="79"/>
      <c r="R5098" s="79"/>
      <c r="S5098" s="80"/>
      <c r="T5098" s="80"/>
    </row>
    <row r="5099" spans="3:20" ht="22.5" customHeight="1" x14ac:dyDescent="0.25">
      <c r="C5099" s="79"/>
      <c r="D5099" s="80"/>
      <c r="E5099" s="80"/>
      <c r="F5099" s="80"/>
      <c r="G5099" s="81"/>
      <c r="H5099" s="80"/>
      <c r="I5099" s="80"/>
      <c r="J5099" s="80"/>
      <c r="K5099" s="81"/>
      <c r="L5099" s="80"/>
      <c r="M5099" s="80"/>
      <c r="N5099" s="80"/>
      <c r="O5099" s="80"/>
      <c r="P5099" s="80"/>
      <c r="Q5099" s="79"/>
      <c r="R5099" s="79"/>
      <c r="S5099" s="80"/>
      <c r="T5099" s="80"/>
    </row>
    <row r="5100" spans="3:20" ht="22.5" customHeight="1" x14ac:dyDescent="0.25">
      <c r="C5100" s="79"/>
      <c r="D5100" s="80"/>
      <c r="E5100" s="80"/>
      <c r="F5100" s="80"/>
      <c r="G5100" s="81"/>
      <c r="H5100" s="80"/>
      <c r="I5100" s="80"/>
      <c r="J5100" s="80"/>
      <c r="K5100" s="81"/>
      <c r="L5100" s="80"/>
      <c r="M5100" s="80"/>
      <c r="N5100" s="80"/>
      <c r="O5100" s="80"/>
      <c r="P5100" s="80"/>
      <c r="Q5100" s="79"/>
      <c r="R5100" s="79"/>
      <c r="S5100" s="80"/>
      <c r="T5100" s="80"/>
    </row>
    <row r="5101" spans="3:20" ht="22.5" customHeight="1" x14ac:dyDescent="0.25">
      <c r="C5101" s="79"/>
      <c r="D5101" s="80"/>
      <c r="E5101" s="80"/>
      <c r="F5101" s="80"/>
      <c r="G5101" s="81"/>
      <c r="H5101" s="80"/>
      <c r="I5101" s="80"/>
      <c r="J5101" s="80"/>
      <c r="K5101" s="81"/>
      <c r="L5101" s="80"/>
      <c r="M5101" s="80"/>
      <c r="N5101" s="80"/>
      <c r="O5101" s="80"/>
      <c r="P5101" s="80"/>
      <c r="Q5101" s="79"/>
      <c r="R5101" s="79"/>
      <c r="S5101" s="80"/>
      <c r="T5101" s="80"/>
    </row>
    <row r="5102" spans="3:20" ht="22.5" customHeight="1" x14ac:dyDescent="0.25">
      <c r="C5102" s="79"/>
      <c r="D5102" s="80"/>
      <c r="E5102" s="80"/>
      <c r="F5102" s="80"/>
      <c r="G5102" s="81"/>
      <c r="H5102" s="80"/>
      <c r="I5102" s="80"/>
      <c r="J5102" s="80"/>
      <c r="K5102" s="81"/>
      <c r="L5102" s="80"/>
      <c r="M5102" s="80"/>
      <c r="N5102" s="80"/>
      <c r="O5102" s="80"/>
      <c r="P5102" s="80"/>
      <c r="Q5102" s="79"/>
      <c r="R5102" s="79"/>
      <c r="S5102" s="80"/>
      <c r="T5102" s="80"/>
    </row>
    <row r="5103" spans="3:20" ht="22.5" customHeight="1" x14ac:dyDescent="0.25">
      <c r="C5103" s="79"/>
      <c r="D5103" s="80"/>
      <c r="E5103" s="80"/>
      <c r="F5103" s="80"/>
      <c r="G5103" s="81"/>
      <c r="H5103" s="80"/>
      <c r="I5103" s="80"/>
      <c r="J5103" s="80"/>
      <c r="K5103" s="81"/>
      <c r="L5103" s="80"/>
      <c r="M5103" s="80"/>
      <c r="N5103" s="80"/>
      <c r="O5103" s="80"/>
      <c r="P5103" s="80"/>
      <c r="Q5103" s="79"/>
      <c r="R5103" s="79"/>
      <c r="S5103" s="80"/>
      <c r="T5103" s="80"/>
    </row>
    <row r="5104" spans="3:20" ht="22.5" customHeight="1" x14ac:dyDescent="0.25">
      <c r="C5104" s="79"/>
      <c r="D5104" s="80"/>
      <c r="E5104" s="80"/>
      <c r="F5104" s="80"/>
      <c r="G5104" s="81"/>
      <c r="H5104" s="80"/>
      <c r="I5104" s="80"/>
      <c r="J5104" s="80"/>
      <c r="K5104" s="81"/>
      <c r="L5104" s="80"/>
      <c r="M5104" s="80"/>
      <c r="N5104" s="80"/>
      <c r="O5104" s="80"/>
      <c r="P5104" s="80"/>
      <c r="Q5104" s="79"/>
      <c r="R5104" s="79"/>
      <c r="S5104" s="80"/>
      <c r="T5104" s="80"/>
    </row>
    <row r="5105" spans="3:20" ht="22.5" customHeight="1" x14ac:dyDescent="0.25">
      <c r="C5105" s="79"/>
      <c r="D5105" s="80"/>
      <c r="E5105" s="80"/>
      <c r="F5105" s="80"/>
      <c r="G5105" s="81"/>
      <c r="H5105" s="80"/>
      <c r="I5105" s="80"/>
      <c r="J5105" s="80"/>
      <c r="K5105" s="81"/>
      <c r="L5105" s="80"/>
      <c r="M5105" s="80"/>
      <c r="N5105" s="80"/>
      <c r="O5105" s="80"/>
      <c r="P5105" s="80"/>
      <c r="Q5105" s="79"/>
      <c r="R5105" s="79"/>
      <c r="S5105" s="80"/>
      <c r="T5105" s="80"/>
    </row>
    <row r="5106" spans="3:20" ht="22.5" customHeight="1" x14ac:dyDescent="0.25">
      <c r="C5106" s="79"/>
      <c r="D5106" s="80"/>
      <c r="E5106" s="80"/>
      <c r="F5106" s="80"/>
      <c r="G5106" s="81"/>
      <c r="H5106" s="80"/>
      <c r="I5106" s="80"/>
      <c r="J5106" s="80"/>
      <c r="K5106" s="81"/>
      <c r="L5106" s="80"/>
      <c r="M5106" s="80"/>
      <c r="N5106" s="80"/>
      <c r="O5106" s="80"/>
      <c r="P5106" s="80"/>
      <c r="Q5106" s="79"/>
      <c r="R5106" s="79"/>
      <c r="S5106" s="80"/>
      <c r="T5106" s="80"/>
    </row>
    <row r="5107" spans="3:20" ht="22.5" customHeight="1" x14ac:dyDescent="0.25">
      <c r="C5107" s="79"/>
      <c r="D5107" s="80"/>
      <c r="E5107" s="80"/>
      <c r="F5107" s="80"/>
      <c r="G5107" s="81"/>
      <c r="H5107" s="80"/>
      <c r="I5107" s="80"/>
      <c r="J5107" s="80"/>
      <c r="K5107" s="81"/>
      <c r="L5107" s="80"/>
      <c r="M5107" s="80"/>
      <c r="N5107" s="80"/>
      <c r="O5107" s="80"/>
      <c r="P5107" s="80"/>
      <c r="Q5107" s="79"/>
      <c r="R5107" s="79"/>
      <c r="S5107" s="80"/>
      <c r="T5107" s="80"/>
    </row>
    <row r="5108" spans="3:20" ht="22.5" customHeight="1" x14ac:dyDescent="0.25">
      <c r="C5108" s="79"/>
      <c r="D5108" s="80"/>
      <c r="E5108" s="80"/>
      <c r="F5108" s="80"/>
      <c r="G5108" s="81"/>
      <c r="H5108" s="80"/>
      <c r="I5108" s="80"/>
      <c r="J5108" s="80"/>
      <c r="K5108" s="81"/>
      <c r="L5108" s="80"/>
      <c r="M5108" s="80"/>
      <c r="N5108" s="80"/>
      <c r="O5108" s="80"/>
      <c r="P5108" s="80"/>
      <c r="Q5108" s="79"/>
      <c r="R5108" s="79"/>
      <c r="S5108" s="80"/>
      <c r="T5108" s="80"/>
    </row>
    <row r="5109" spans="3:20" ht="22.5" customHeight="1" x14ac:dyDescent="0.25">
      <c r="C5109" s="79"/>
      <c r="D5109" s="80"/>
      <c r="E5109" s="80"/>
      <c r="F5109" s="80"/>
      <c r="G5109" s="81"/>
      <c r="H5109" s="80"/>
      <c r="I5109" s="80"/>
      <c r="J5109" s="80"/>
      <c r="K5109" s="81"/>
      <c r="L5109" s="80"/>
      <c r="M5109" s="80"/>
      <c r="N5109" s="80"/>
      <c r="O5109" s="80"/>
      <c r="P5109" s="80"/>
      <c r="Q5109" s="79"/>
      <c r="R5109" s="79"/>
      <c r="S5109" s="80"/>
      <c r="T5109" s="80"/>
    </row>
    <row r="5110" spans="3:20" ht="22.5" customHeight="1" x14ac:dyDescent="0.25">
      <c r="C5110" s="79"/>
      <c r="D5110" s="80"/>
      <c r="E5110" s="80"/>
      <c r="F5110" s="80"/>
      <c r="G5110" s="81"/>
      <c r="H5110" s="80"/>
      <c r="I5110" s="80"/>
      <c r="J5110" s="80"/>
      <c r="K5110" s="81"/>
      <c r="L5110" s="80"/>
      <c r="M5110" s="80"/>
      <c r="N5110" s="80"/>
      <c r="O5110" s="80"/>
      <c r="P5110" s="80"/>
      <c r="Q5110" s="79"/>
      <c r="R5110" s="79"/>
      <c r="S5110" s="80"/>
      <c r="T5110" s="80"/>
    </row>
    <row r="5111" spans="3:20" ht="22.5" customHeight="1" x14ac:dyDescent="0.25">
      <c r="C5111" s="79"/>
      <c r="D5111" s="80"/>
      <c r="E5111" s="80"/>
      <c r="F5111" s="80"/>
      <c r="G5111" s="81"/>
      <c r="H5111" s="80"/>
      <c r="I5111" s="80"/>
      <c r="J5111" s="80"/>
      <c r="K5111" s="81"/>
      <c r="L5111" s="80"/>
      <c r="M5111" s="80"/>
      <c r="N5111" s="80"/>
      <c r="O5111" s="80"/>
      <c r="P5111" s="80"/>
      <c r="Q5111" s="79"/>
      <c r="R5111" s="79"/>
      <c r="S5111" s="80"/>
      <c r="T5111" s="80"/>
    </row>
    <row r="5112" spans="3:20" ht="22.5" customHeight="1" x14ac:dyDescent="0.25">
      <c r="C5112" s="79"/>
      <c r="D5112" s="80"/>
      <c r="E5112" s="80"/>
      <c r="F5112" s="80"/>
      <c r="G5112" s="81"/>
      <c r="H5112" s="80"/>
      <c r="I5112" s="80"/>
      <c r="J5112" s="80"/>
      <c r="K5112" s="81"/>
      <c r="L5112" s="80"/>
      <c r="M5112" s="80"/>
      <c r="N5112" s="80"/>
      <c r="O5112" s="80"/>
      <c r="P5112" s="80"/>
      <c r="Q5112" s="79"/>
      <c r="R5112" s="79"/>
      <c r="S5112" s="80"/>
      <c r="T5112" s="80"/>
    </row>
    <row r="5113" spans="3:20" ht="22.5" customHeight="1" x14ac:dyDescent="0.25">
      <c r="C5113" s="79"/>
      <c r="D5113" s="80"/>
      <c r="E5113" s="80"/>
      <c r="F5113" s="80"/>
      <c r="G5113" s="81"/>
      <c r="H5113" s="80"/>
      <c r="I5113" s="80"/>
      <c r="J5113" s="80"/>
      <c r="K5113" s="81"/>
      <c r="L5113" s="80"/>
      <c r="M5113" s="80"/>
      <c r="N5113" s="80"/>
      <c r="O5113" s="80"/>
      <c r="P5113" s="80"/>
      <c r="Q5113" s="79"/>
      <c r="R5113" s="79"/>
      <c r="S5113" s="80"/>
      <c r="T5113" s="80"/>
    </row>
    <row r="5114" spans="3:20" ht="22.5" customHeight="1" x14ac:dyDescent="0.25">
      <c r="C5114" s="79"/>
      <c r="D5114" s="80"/>
      <c r="E5114" s="80"/>
      <c r="F5114" s="80"/>
      <c r="G5114" s="81"/>
      <c r="H5114" s="80"/>
      <c r="I5114" s="80"/>
      <c r="J5114" s="80"/>
      <c r="K5114" s="81"/>
      <c r="L5114" s="80"/>
      <c r="M5114" s="80"/>
      <c r="N5114" s="80"/>
      <c r="O5114" s="80"/>
      <c r="P5114" s="80"/>
      <c r="Q5114" s="79"/>
      <c r="R5114" s="79"/>
      <c r="S5114" s="80"/>
      <c r="T5114" s="80"/>
    </row>
    <row r="5115" spans="3:20" ht="22.5" customHeight="1" x14ac:dyDescent="0.25">
      <c r="C5115" s="79"/>
      <c r="D5115" s="80"/>
      <c r="E5115" s="80"/>
      <c r="F5115" s="80"/>
      <c r="G5115" s="81"/>
      <c r="H5115" s="80"/>
      <c r="I5115" s="80"/>
      <c r="J5115" s="80"/>
      <c r="K5115" s="81"/>
      <c r="L5115" s="80"/>
      <c r="M5115" s="80"/>
      <c r="N5115" s="80"/>
      <c r="O5115" s="80"/>
      <c r="P5115" s="80"/>
      <c r="Q5115" s="79"/>
      <c r="R5115" s="79"/>
      <c r="S5115" s="80"/>
      <c r="T5115" s="80"/>
    </row>
    <row r="5116" spans="3:20" ht="22.5" customHeight="1" x14ac:dyDescent="0.25">
      <c r="C5116" s="79"/>
      <c r="D5116" s="80"/>
      <c r="E5116" s="80"/>
      <c r="F5116" s="80"/>
      <c r="G5116" s="81"/>
      <c r="H5116" s="80"/>
      <c r="I5116" s="80"/>
      <c r="J5116" s="80"/>
      <c r="K5116" s="81"/>
      <c r="L5116" s="80"/>
      <c r="M5116" s="80"/>
      <c r="N5116" s="80"/>
      <c r="O5116" s="80"/>
      <c r="P5116" s="80"/>
      <c r="Q5116" s="79"/>
      <c r="R5116" s="79"/>
      <c r="S5116" s="80"/>
      <c r="T5116" s="80"/>
    </row>
    <row r="5117" spans="3:20" ht="22.5" customHeight="1" x14ac:dyDescent="0.25">
      <c r="C5117" s="79"/>
      <c r="D5117" s="80"/>
      <c r="E5117" s="80"/>
      <c r="F5117" s="80"/>
      <c r="G5117" s="81"/>
      <c r="H5117" s="80"/>
      <c r="I5117" s="80"/>
      <c r="J5117" s="80"/>
      <c r="K5117" s="81"/>
      <c r="L5117" s="80"/>
      <c r="M5117" s="80"/>
      <c r="N5117" s="80"/>
      <c r="O5117" s="80"/>
      <c r="P5117" s="80"/>
      <c r="Q5117" s="79"/>
      <c r="R5117" s="79"/>
      <c r="S5117" s="80"/>
      <c r="T5117" s="80"/>
    </row>
    <row r="5118" spans="3:20" ht="22.5" customHeight="1" x14ac:dyDescent="0.25">
      <c r="C5118" s="79"/>
      <c r="D5118" s="80"/>
      <c r="E5118" s="80"/>
      <c r="F5118" s="80"/>
      <c r="G5118" s="81"/>
      <c r="H5118" s="80"/>
      <c r="I5118" s="80"/>
      <c r="J5118" s="80"/>
      <c r="K5118" s="81"/>
      <c r="L5118" s="80"/>
      <c r="M5118" s="80"/>
      <c r="N5118" s="80"/>
      <c r="O5118" s="80"/>
      <c r="P5118" s="80"/>
      <c r="Q5118" s="79"/>
      <c r="R5118" s="79"/>
      <c r="S5118" s="80"/>
      <c r="T5118" s="80"/>
    </row>
    <row r="5119" spans="3:20" ht="22.5" customHeight="1" x14ac:dyDescent="0.25">
      <c r="C5119" s="79"/>
      <c r="D5119" s="80"/>
      <c r="E5119" s="80"/>
      <c r="F5119" s="80"/>
      <c r="G5119" s="81"/>
      <c r="H5119" s="80"/>
      <c r="I5119" s="80"/>
      <c r="J5119" s="80"/>
      <c r="K5119" s="81"/>
      <c r="L5119" s="80"/>
      <c r="M5119" s="80"/>
      <c r="N5119" s="80"/>
      <c r="O5119" s="80"/>
      <c r="P5119" s="80"/>
      <c r="Q5119" s="79"/>
      <c r="R5119" s="79"/>
      <c r="S5119" s="80"/>
      <c r="T5119" s="80"/>
    </row>
    <row r="5120" spans="3:20" ht="22.5" customHeight="1" x14ac:dyDescent="0.25">
      <c r="C5120" s="79"/>
      <c r="D5120" s="80"/>
      <c r="E5120" s="80"/>
      <c r="F5120" s="80"/>
      <c r="G5120" s="81"/>
      <c r="H5120" s="80"/>
      <c r="I5120" s="80"/>
      <c r="J5120" s="80"/>
      <c r="K5120" s="81"/>
      <c r="L5120" s="80"/>
      <c r="M5120" s="80"/>
      <c r="N5120" s="80"/>
      <c r="O5120" s="80"/>
      <c r="P5120" s="80"/>
      <c r="Q5120" s="79"/>
      <c r="R5120" s="79"/>
      <c r="S5120" s="80"/>
      <c r="T5120" s="80"/>
    </row>
    <row r="5121" spans="3:20" ht="22.5" customHeight="1" x14ac:dyDescent="0.25">
      <c r="C5121" s="79"/>
      <c r="D5121" s="80"/>
      <c r="E5121" s="80"/>
      <c r="F5121" s="80"/>
      <c r="G5121" s="81"/>
      <c r="H5121" s="80"/>
      <c r="I5121" s="80"/>
      <c r="J5121" s="80"/>
      <c r="K5121" s="81"/>
      <c r="L5121" s="80"/>
      <c r="M5121" s="80"/>
      <c r="N5121" s="80"/>
      <c r="O5121" s="80"/>
      <c r="P5121" s="80"/>
      <c r="Q5121" s="79"/>
      <c r="R5121" s="79"/>
      <c r="S5121" s="80"/>
      <c r="T5121" s="80"/>
    </row>
    <row r="5122" spans="3:20" ht="22.5" customHeight="1" x14ac:dyDescent="0.25">
      <c r="C5122" s="79"/>
      <c r="D5122" s="80"/>
      <c r="E5122" s="80"/>
      <c r="F5122" s="80"/>
      <c r="G5122" s="81"/>
      <c r="H5122" s="80"/>
      <c r="I5122" s="80"/>
      <c r="J5122" s="80"/>
      <c r="K5122" s="81"/>
      <c r="L5122" s="80"/>
      <c r="M5122" s="80"/>
      <c r="N5122" s="80"/>
      <c r="O5122" s="80"/>
      <c r="P5122" s="80"/>
      <c r="Q5122" s="79"/>
      <c r="R5122" s="79"/>
      <c r="S5122" s="80"/>
      <c r="T5122" s="80"/>
    </row>
    <row r="5123" spans="3:20" ht="22.5" customHeight="1" x14ac:dyDescent="0.25">
      <c r="C5123" s="79"/>
      <c r="D5123" s="80"/>
      <c r="E5123" s="80"/>
      <c r="F5123" s="80"/>
      <c r="G5123" s="81"/>
      <c r="H5123" s="80"/>
      <c r="I5123" s="80"/>
      <c r="J5123" s="80"/>
      <c r="K5123" s="81"/>
      <c r="L5123" s="80"/>
      <c r="M5123" s="80"/>
      <c r="N5123" s="80"/>
      <c r="O5123" s="80"/>
      <c r="P5123" s="80"/>
      <c r="Q5123" s="79"/>
      <c r="R5123" s="79"/>
      <c r="S5123" s="80"/>
      <c r="T5123" s="80"/>
    </row>
    <row r="5124" spans="3:20" ht="22.5" customHeight="1" x14ac:dyDescent="0.25">
      <c r="C5124" s="79"/>
      <c r="D5124" s="80"/>
      <c r="E5124" s="80"/>
      <c r="F5124" s="80"/>
      <c r="G5124" s="81"/>
      <c r="H5124" s="80"/>
      <c r="I5124" s="80"/>
      <c r="J5124" s="80"/>
      <c r="K5124" s="81"/>
      <c r="L5124" s="80"/>
      <c r="M5124" s="80"/>
      <c r="N5124" s="80"/>
      <c r="O5124" s="80"/>
      <c r="P5124" s="80"/>
      <c r="Q5124" s="79"/>
      <c r="R5124" s="79"/>
      <c r="S5124" s="80"/>
      <c r="T5124" s="80"/>
    </row>
    <row r="5125" spans="3:20" ht="22.5" customHeight="1" x14ac:dyDescent="0.25">
      <c r="C5125" s="79"/>
      <c r="D5125" s="80"/>
      <c r="E5125" s="80"/>
      <c r="F5125" s="80"/>
      <c r="G5125" s="81"/>
      <c r="H5125" s="80"/>
      <c r="I5125" s="80"/>
      <c r="J5125" s="80"/>
      <c r="K5125" s="81"/>
      <c r="L5125" s="80"/>
      <c r="M5125" s="80"/>
      <c r="N5125" s="80"/>
      <c r="O5125" s="80"/>
      <c r="P5125" s="80"/>
      <c r="Q5125" s="79"/>
      <c r="R5125" s="79"/>
      <c r="S5125" s="80"/>
      <c r="T5125" s="80"/>
    </row>
    <row r="5126" spans="3:20" ht="22.5" customHeight="1" x14ac:dyDescent="0.25">
      <c r="C5126" s="79"/>
      <c r="D5126" s="80"/>
      <c r="E5126" s="80"/>
      <c r="F5126" s="80"/>
      <c r="G5126" s="81"/>
      <c r="H5126" s="80"/>
      <c r="I5126" s="80"/>
      <c r="J5126" s="80"/>
      <c r="K5126" s="81"/>
      <c r="L5126" s="80"/>
      <c r="M5126" s="80"/>
      <c r="N5126" s="80"/>
      <c r="O5126" s="80"/>
      <c r="P5126" s="80"/>
      <c r="Q5126" s="79"/>
      <c r="R5126" s="79"/>
      <c r="S5126" s="80"/>
      <c r="T5126" s="80"/>
    </row>
    <row r="5127" spans="3:20" ht="22.5" customHeight="1" x14ac:dyDescent="0.25">
      <c r="C5127" s="79"/>
      <c r="D5127" s="80"/>
      <c r="E5127" s="80"/>
      <c r="F5127" s="80"/>
      <c r="G5127" s="81"/>
      <c r="H5127" s="80"/>
      <c r="I5127" s="80"/>
      <c r="J5127" s="80"/>
      <c r="K5127" s="81"/>
      <c r="L5127" s="80"/>
      <c r="M5127" s="80"/>
      <c r="N5127" s="80"/>
      <c r="O5127" s="80"/>
      <c r="P5127" s="80"/>
      <c r="Q5127" s="79"/>
      <c r="R5127" s="79"/>
      <c r="S5127" s="80"/>
      <c r="T5127" s="80"/>
    </row>
    <row r="5128" spans="3:20" ht="22.5" customHeight="1" x14ac:dyDescent="0.25">
      <c r="C5128" s="79"/>
      <c r="D5128" s="80"/>
      <c r="E5128" s="80"/>
      <c r="F5128" s="80"/>
      <c r="G5128" s="81"/>
      <c r="H5128" s="80"/>
      <c r="I5128" s="80"/>
      <c r="J5128" s="80"/>
      <c r="K5128" s="81"/>
      <c r="L5128" s="80"/>
      <c r="M5128" s="80"/>
      <c r="N5128" s="80"/>
      <c r="O5128" s="80"/>
      <c r="P5128" s="80"/>
      <c r="Q5128" s="79"/>
      <c r="R5128" s="79"/>
      <c r="S5128" s="80"/>
      <c r="T5128" s="80"/>
    </row>
    <row r="5129" spans="3:20" ht="22.5" customHeight="1" x14ac:dyDescent="0.25">
      <c r="C5129" s="79"/>
      <c r="D5129" s="80"/>
      <c r="E5129" s="80"/>
      <c r="F5129" s="80"/>
      <c r="G5129" s="81"/>
      <c r="H5129" s="80"/>
      <c r="I5129" s="80"/>
      <c r="J5129" s="80"/>
      <c r="K5129" s="81"/>
      <c r="L5129" s="80"/>
      <c r="M5129" s="80"/>
      <c r="N5129" s="80"/>
      <c r="O5129" s="80"/>
      <c r="P5129" s="80"/>
      <c r="Q5129" s="79"/>
      <c r="R5129" s="79"/>
      <c r="S5129" s="80"/>
      <c r="T5129" s="80"/>
    </row>
    <row r="5130" spans="3:20" ht="22.5" customHeight="1" x14ac:dyDescent="0.25">
      <c r="C5130" s="79"/>
      <c r="D5130" s="80"/>
      <c r="E5130" s="80"/>
      <c r="F5130" s="80"/>
      <c r="G5130" s="81"/>
      <c r="H5130" s="80"/>
      <c r="I5130" s="80"/>
      <c r="J5130" s="80"/>
      <c r="K5130" s="81"/>
      <c r="L5130" s="80"/>
      <c r="M5130" s="80"/>
      <c r="N5130" s="80"/>
      <c r="O5130" s="80"/>
      <c r="P5130" s="80"/>
      <c r="Q5130" s="79"/>
      <c r="R5130" s="79"/>
      <c r="S5130" s="80"/>
      <c r="T5130" s="80"/>
    </row>
    <row r="5131" spans="3:20" ht="22.5" customHeight="1" x14ac:dyDescent="0.25">
      <c r="C5131" s="79"/>
      <c r="D5131" s="80"/>
      <c r="E5131" s="80"/>
      <c r="F5131" s="80"/>
      <c r="G5131" s="81"/>
      <c r="H5131" s="80"/>
      <c r="I5131" s="80"/>
      <c r="J5131" s="80"/>
      <c r="K5131" s="81"/>
      <c r="L5131" s="80"/>
      <c r="M5131" s="80"/>
      <c r="N5131" s="80"/>
      <c r="O5131" s="80"/>
      <c r="P5131" s="80"/>
      <c r="Q5131" s="79"/>
      <c r="R5131" s="79"/>
      <c r="S5131" s="80"/>
      <c r="T5131" s="80"/>
    </row>
    <row r="5132" spans="3:20" ht="22.5" customHeight="1" x14ac:dyDescent="0.25">
      <c r="C5132" s="79"/>
      <c r="D5132" s="80"/>
      <c r="E5132" s="80"/>
      <c r="F5132" s="80"/>
      <c r="G5132" s="81"/>
      <c r="H5132" s="80"/>
      <c r="I5132" s="80"/>
      <c r="J5132" s="80"/>
      <c r="K5132" s="81"/>
      <c r="L5132" s="80"/>
      <c r="M5132" s="80"/>
      <c r="N5132" s="80"/>
      <c r="O5132" s="80"/>
      <c r="P5132" s="80"/>
      <c r="Q5132" s="79"/>
      <c r="R5132" s="79"/>
      <c r="S5132" s="80"/>
      <c r="T5132" s="80"/>
    </row>
    <row r="5133" spans="3:20" ht="22.5" customHeight="1" x14ac:dyDescent="0.25">
      <c r="C5133" s="79"/>
      <c r="D5133" s="80"/>
      <c r="E5133" s="80"/>
      <c r="F5133" s="80"/>
      <c r="G5133" s="81"/>
      <c r="H5133" s="80"/>
      <c r="I5133" s="80"/>
      <c r="J5133" s="80"/>
      <c r="K5133" s="81"/>
      <c r="L5133" s="80"/>
      <c r="M5133" s="80"/>
      <c r="N5133" s="80"/>
      <c r="O5133" s="80"/>
      <c r="P5133" s="80"/>
      <c r="Q5133" s="79"/>
      <c r="R5133" s="79"/>
      <c r="S5133" s="80"/>
      <c r="T5133" s="80"/>
    </row>
    <row r="5134" spans="3:20" ht="22.5" customHeight="1" x14ac:dyDescent="0.25">
      <c r="C5134" s="79"/>
      <c r="D5134" s="80"/>
      <c r="E5134" s="80"/>
      <c r="F5134" s="80"/>
      <c r="G5134" s="81"/>
      <c r="H5134" s="80"/>
      <c r="I5134" s="80"/>
      <c r="J5134" s="80"/>
      <c r="K5134" s="81"/>
      <c r="L5134" s="80"/>
      <c r="M5134" s="80"/>
      <c r="N5134" s="80"/>
      <c r="O5134" s="80"/>
      <c r="P5134" s="80"/>
      <c r="Q5134" s="79"/>
      <c r="R5134" s="79"/>
      <c r="S5134" s="80"/>
      <c r="T5134" s="80"/>
    </row>
    <row r="5135" spans="3:20" ht="22.5" customHeight="1" x14ac:dyDescent="0.25">
      <c r="C5135" s="79"/>
      <c r="D5135" s="80"/>
      <c r="E5135" s="80"/>
      <c r="F5135" s="80"/>
      <c r="G5135" s="81"/>
      <c r="H5135" s="80"/>
      <c r="I5135" s="80"/>
      <c r="J5135" s="80"/>
      <c r="K5135" s="81"/>
      <c r="L5135" s="80"/>
      <c r="M5135" s="80"/>
      <c r="N5135" s="80"/>
      <c r="O5135" s="80"/>
      <c r="P5135" s="80"/>
      <c r="Q5135" s="79"/>
      <c r="R5135" s="79"/>
      <c r="S5135" s="80"/>
      <c r="T5135" s="80"/>
    </row>
    <row r="5136" spans="3:20" ht="22.5" customHeight="1" x14ac:dyDescent="0.25">
      <c r="C5136" s="79"/>
      <c r="D5136" s="80"/>
      <c r="E5136" s="80"/>
      <c r="F5136" s="80"/>
      <c r="G5136" s="81"/>
      <c r="H5136" s="80"/>
      <c r="I5136" s="80"/>
      <c r="J5136" s="80"/>
      <c r="K5136" s="81"/>
      <c r="L5136" s="80"/>
      <c r="M5136" s="80"/>
      <c r="N5136" s="80"/>
      <c r="O5136" s="80"/>
      <c r="P5136" s="80"/>
      <c r="Q5136" s="79"/>
      <c r="R5136" s="79"/>
      <c r="S5136" s="80"/>
      <c r="T5136" s="80"/>
    </row>
    <row r="5137" spans="3:20" ht="22.5" customHeight="1" x14ac:dyDescent="0.25">
      <c r="C5137" s="79"/>
      <c r="D5137" s="80"/>
      <c r="E5137" s="80"/>
      <c r="F5137" s="80"/>
      <c r="G5137" s="81"/>
      <c r="H5137" s="80"/>
      <c r="I5137" s="80"/>
      <c r="J5137" s="80"/>
      <c r="K5137" s="81"/>
      <c r="L5137" s="80"/>
      <c r="M5137" s="80"/>
      <c r="N5137" s="80"/>
      <c r="O5137" s="80"/>
      <c r="P5137" s="80"/>
      <c r="Q5137" s="79"/>
      <c r="R5137" s="79"/>
      <c r="S5137" s="80"/>
      <c r="T5137" s="80"/>
    </row>
    <row r="5138" spans="3:20" ht="22.5" customHeight="1" x14ac:dyDescent="0.25">
      <c r="C5138" s="79"/>
      <c r="D5138" s="80"/>
      <c r="E5138" s="80"/>
      <c r="F5138" s="80"/>
      <c r="G5138" s="81"/>
      <c r="H5138" s="80"/>
      <c r="I5138" s="80"/>
      <c r="J5138" s="80"/>
      <c r="K5138" s="81"/>
      <c r="L5138" s="80"/>
      <c r="M5138" s="80"/>
      <c r="N5138" s="80"/>
      <c r="O5138" s="80"/>
      <c r="P5138" s="80"/>
      <c r="Q5138" s="79"/>
      <c r="R5138" s="79"/>
      <c r="S5138" s="80"/>
      <c r="T5138" s="80"/>
    </row>
    <row r="5139" spans="3:20" ht="22.5" customHeight="1" x14ac:dyDescent="0.25">
      <c r="C5139" s="79"/>
      <c r="D5139" s="80"/>
      <c r="E5139" s="80"/>
      <c r="F5139" s="80"/>
      <c r="G5139" s="81"/>
      <c r="H5139" s="80"/>
      <c r="I5139" s="80"/>
      <c r="J5139" s="80"/>
      <c r="K5139" s="81"/>
      <c r="L5139" s="80"/>
      <c r="M5139" s="80"/>
      <c r="N5139" s="80"/>
      <c r="O5139" s="80"/>
      <c r="P5139" s="80"/>
      <c r="Q5139" s="79"/>
      <c r="R5139" s="79"/>
      <c r="S5139" s="80"/>
      <c r="T5139" s="80"/>
    </row>
    <row r="5140" spans="3:20" ht="22.5" customHeight="1" x14ac:dyDescent="0.25">
      <c r="C5140" s="79"/>
      <c r="D5140" s="80"/>
      <c r="E5140" s="80"/>
      <c r="F5140" s="80"/>
      <c r="G5140" s="81"/>
      <c r="H5140" s="80"/>
      <c r="I5140" s="80"/>
      <c r="J5140" s="80"/>
      <c r="K5140" s="81"/>
      <c r="L5140" s="80"/>
      <c r="M5140" s="80"/>
      <c r="N5140" s="80"/>
      <c r="O5140" s="80"/>
      <c r="P5140" s="80"/>
      <c r="Q5140" s="79"/>
      <c r="R5140" s="79"/>
      <c r="S5140" s="80"/>
      <c r="T5140" s="80"/>
    </row>
    <row r="5141" spans="3:20" ht="22.5" customHeight="1" x14ac:dyDescent="0.25">
      <c r="C5141" s="79"/>
      <c r="D5141" s="80"/>
      <c r="E5141" s="80"/>
      <c r="F5141" s="80"/>
      <c r="G5141" s="81"/>
      <c r="H5141" s="80"/>
      <c r="I5141" s="80"/>
      <c r="J5141" s="80"/>
      <c r="K5141" s="81"/>
      <c r="L5141" s="80"/>
      <c r="M5141" s="80"/>
      <c r="N5141" s="80"/>
      <c r="O5141" s="80"/>
      <c r="P5141" s="80"/>
      <c r="Q5141" s="79"/>
      <c r="R5141" s="79"/>
      <c r="S5141" s="80"/>
      <c r="T5141" s="80"/>
    </row>
    <row r="5142" spans="3:20" ht="22.5" customHeight="1" x14ac:dyDescent="0.25">
      <c r="C5142" s="79"/>
      <c r="D5142" s="80"/>
      <c r="E5142" s="80"/>
      <c r="F5142" s="80"/>
      <c r="G5142" s="81"/>
      <c r="H5142" s="80"/>
      <c r="I5142" s="80"/>
      <c r="J5142" s="80"/>
      <c r="K5142" s="81"/>
      <c r="L5142" s="80"/>
      <c r="M5142" s="80"/>
      <c r="N5142" s="80"/>
      <c r="O5142" s="80"/>
      <c r="P5142" s="80"/>
      <c r="Q5142" s="79"/>
      <c r="R5142" s="79"/>
      <c r="S5142" s="80"/>
      <c r="T5142" s="80"/>
    </row>
    <row r="5143" spans="3:20" ht="22.5" customHeight="1" x14ac:dyDescent="0.25">
      <c r="C5143" s="79"/>
      <c r="D5143" s="80"/>
      <c r="E5143" s="80"/>
      <c r="F5143" s="80"/>
      <c r="G5143" s="81"/>
      <c r="H5143" s="80"/>
      <c r="I5143" s="80"/>
      <c r="J5143" s="80"/>
      <c r="K5143" s="81"/>
      <c r="L5143" s="80"/>
      <c r="M5143" s="80"/>
      <c r="N5143" s="80"/>
      <c r="O5143" s="80"/>
      <c r="P5143" s="80"/>
      <c r="Q5143" s="79"/>
      <c r="R5143" s="79"/>
      <c r="S5143" s="80"/>
      <c r="T5143" s="80"/>
    </row>
    <row r="5144" spans="3:20" ht="22.5" customHeight="1" x14ac:dyDescent="0.25">
      <c r="C5144" s="79"/>
      <c r="D5144" s="80"/>
      <c r="E5144" s="80"/>
      <c r="F5144" s="80"/>
      <c r="G5144" s="81"/>
      <c r="H5144" s="80"/>
      <c r="I5144" s="80"/>
      <c r="J5144" s="80"/>
      <c r="K5144" s="81"/>
      <c r="L5144" s="80"/>
      <c r="M5144" s="80"/>
      <c r="N5144" s="80"/>
      <c r="O5144" s="80"/>
      <c r="P5144" s="80"/>
      <c r="Q5144" s="79"/>
      <c r="R5144" s="79"/>
      <c r="S5144" s="80"/>
      <c r="T5144" s="80"/>
    </row>
    <row r="5145" spans="3:20" ht="22.5" customHeight="1" x14ac:dyDescent="0.25">
      <c r="C5145" s="79"/>
      <c r="D5145" s="80"/>
      <c r="E5145" s="80"/>
      <c r="F5145" s="80"/>
      <c r="G5145" s="81"/>
      <c r="H5145" s="80"/>
      <c r="I5145" s="80"/>
      <c r="J5145" s="80"/>
      <c r="K5145" s="81"/>
      <c r="L5145" s="80"/>
      <c r="M5145" s="80"/>
      <c r="N5145" s="80"/>
      <c r="O5145" s="80"/>
      <c r="P5145" s="80"/>
      <c r="Q5145" s="79"/>
      <c r="R5145" s="79"/>
      <c r="S5145" s="80"/>
      <c r="T5145" s="80"/>
    </row>
    <row r="5146" spans="3:20" ht="22.5" customHeight="1" x14ac:dyDescent="0.25">
      <c r="C5146" s="79"/>
      <c r="D5146" s="80"/>
      <c r="E5146" s="80"/>
      <c r="F5146" s="80"/>
      <c r="G5146" s="81"/>
      <c r="H5146" s="80"/>
      <c r="I5146" s="80"/>
      <c r="J5146" s="80"/>
      <c r="K5146" s="81"/>
      <c r="L5146" s="80"/>
      <c r="M5146" s="80"/>
      <c r="N5146" s="80"/>
      <c r="O5146" s="80"/>
      <c r="P5146" s="80"/>
      <c r="Q5146" s="79"/>
      <c r="R5146" s="79"/>
      <c r="S5146" s="80"/>
      <c r="T5146" s="80"/>
    </row>
    <row r="5147" spans="3:20" ht="22.5" customHeight="1" x14ac:dyDescent="0.25">
      <c r="C5147" s="79"/>
      <c r="D5147" s="80"/>
      <c r="E5147" s="80"/>
      <c r="F5147" s="80"/>
      <c r="G5147" s="81"/>
      <c r="H5147" s="80"/>
      <c r="I5147" s="80"/>
      <c r="J5147" s="80"/>
      <c r="K5147" s="81"/>
      <c r="L5147" s="80"/>
      <c r="M5147" s="80"/>
      <c r="N5147" s="80"/>
      <c r="O5147" s="80"/>
      <c r="P5147" s="80"/>
      <c r="Q5147" s="79"/>
      <c r="R5147" s="79"/>
      <c r="S5147" s="80"/>
      <c r="T5147" s="80"/>
    </row>
    <row r="5148" spans="3:20" ht="22.5" customHeight="1" x14ac:dyDescent="0.25">
      <c r="C5148" s="79"/>
      <c r="D5148" s="80"/>
      <c r="E5148" s="80"/>
      <c r="F5148" s="80"/>
      <c r="G5148" s="81"/>
      <c r="H5148" s="80"/>
      <c r="I5148" s="80"/>
      <c r="J5148" s="80"/>
      <c r="K5148" s="81"/>
      <c r="L5148" s="80"/>
      <c r="M5148" s="80"/>
      <c r="N5148" s="80"/>
      <c r="O5148" s="80"/>
      <c r="P5148" s="80"/>
      <c r="Q5148" s="79"/>
      <c r="R5148" s="79"/>
      <c r="S5148" s="80"/>
      <c r="T5148" s="80"/>
    </row>
    <row r="5149" spans="3:20" ht="22.5" customHeight="1" x14ac:dyDescent="0.25">
      <c r="C5149" s="79"/>
      <c r="D5149" s="80"/>
      <c r="E5149" s="80"/>
      <c r="F5149" s="80"/>
      <c r="G5149" s="81"/>
      <c r="H5149" s="80"/>
      <c r="I5149" s="80"/>
      <c r="J5149" s="80"/>
      <c r="K5149" s="81"/>
      <c r="L5149" s="80"/>
      <c r="M5149" s="80"/>
      <c r="N5149" s="80"/>
      <c r="O5149" s="80"/>
      <c r="P5149" s="80"/>
      <c r="Q5149" s="79"/>
      <c r="R5149" s="79"/>
      <c r="S5149" s="80"/>
      <c r="T5149" s="80"/>
    </row>
    <row r="5150" spans="3:20" ht="22.5" customHeight="1" x14ac:dyDescent="0.25">
      <c r="C5150" s="79"/>
      <c r="D5150" s="80"/>
      <c r="E5150" s="80"/>
      <c r="F5150" s="80"/>
      <c r="G5150" s="81"/>
      <c r="H5150" s="80"/>
      <c r="I5150" s="80"/>
      <c r="J5150" s="80"/>
      <c r="K5150" s="81"/>
      <c r="L5150" s="80"/>
      <c r="M5150" s="80"/>
      <c r="N5150" s="80"/>
      <c r="O5150" s="80"/>
      <c r="P5150" s="80"/>
      <c r="Q5150" s="79"/>
      <c r="R5150" s="79"/>
      <c r="S5150" s="80"/>
      <c r="T5150" s="80"/>
    </row>
    <row r="5151" spans="3:20" ht="22.5" customHeight="1" x14ac:dyDescent="0.25">
      <c r="C5151" s="79"/>
      <c r="D5151" s="80"/>
      <c r="E5151" s="80"/>
      <c r="F5151" s="80"/>
      <c r="G5151" s="81"/>
      <c r="H5151" s="80"/>
      <c r="I5151" s="80"/>
      <c r="J5151" s="80"/>
      <c r="K5151" s="81"/>
      <c r="L5151" s="80"/>
      <c r="M5151" s="80"/>
      <c r="N5151" s="80"/>
      <c r="O5151" s="80"/>
      <c r="P5151" s="80"/>
      <c r="Q5151" s="79"/>
      <c r="R5151" s="79"/>
      <c r="S5151" s="80"/>
      <c r="T5151" s="80"/>
    </row>
    <row r="5152" spans="3:20" ht="22.5" customHeight="1" x14ac:dyDescent="0.25">
      <c r="C5152" s="79"/>
      <c r="D5152" s="80"/>
      <c r="E5152" s="80"/>
      <c r="F5152" s="80"/>
      <c r="G5152" s="81"/>
      <c r="H5152" s="80"/>
      <c r="I5152" s="80"/>
      <c r="J5152" s="80"/>
      <c r="K5152" s="81"/>
      <c r="L5152" s="80"/>
      <c r="M5152" s="80"/>
      <c r="N5152" s="80"/>
      <c r="O5152" s="80"/>
      <c r="P5152" s="80"/>
      <c r="Q5152" s="79"/>
      <c r="R5152" s="79"/>
      <c r="S5152" s="80"/>
      <c r="T5152" s="80"/>
    </row>
    <row r="5153" spans="3:20" ht="22.5" customHeight="1" x14ac:dyDescent="0.25">
      <c r="C5153" s="79"/>
      <c r="D5153" s="80"/>
      <c r="E5153" s="80"/>
      <c r="F5153" s="80"/>
      <c r="G5153" s="81"/>
      <c r="H5153" s="80"/>
      <c r="I5153" s="80"/>
      <c r="J5153" s="80"/>
      <c r="K5153" s="81"/>
      <c r="L5153" s="80"/>
      <c r="M5153" s="80"/>
      <c r="N5153" s="80"/>
      <c r="O5153" s="80"/>
      <c r="P5153" s="80"/>
      <c r="Q5153" s="79"/>
      <c r="R5153" s="79"/>
      <c r="S5153" s="80"/>
      <c r="T5153" s="80"/>
    </row>
    <row r="5154" spans="3:20" ht="22.5" customHeight="1" x14ac:dyDescent="0.25">
      <c r="C5154" s="79"/>
      <c r="D5154" s="80"/>
      <c r="E5154" s="80"/>
      <c r="F5154" s="80"/>
      <c r="G5154" s="81"/>
      <c r="H5154" s="80"/>
      <c r="I5154" s="80"/>
      <c r="J5154" s="80"/>
      <c r="K5154" s="81"/>
      <c r="L5154" s="80"/>
      <c r="M5154" s="80"/>
      <c r="N5154" s="80"/>
      <c r="O5154" s="80"/>
      <c r="P5154" s="80"/>
      <c r="Q5154" s="79"/>
      <c r="R5154" s="79"/>
      <c r="S5154" s="80"/>
      <c r="T5154" s="80"/>
    </row>
    <row r="5155" spans="3:20" ht="22.5" customHeight="1" x14ac:dyDescent="0.25">
      <c r="C5155" s="79"/>
      <c r="D5155" s="80"/>
      <c r="E5155" s="80"/>
      <c r="F5155" s="80"/>
      <c r="G5155" s="81"/>
      <c r="H5155" s="80"/>
      <c r="I5155" s="80"/>
      <c r="J5155" s="80"/>
      <c r="K5155" s="81"/>
      <c r="L5155" s="80"/>
      <c r="M5155" s="80"/>
      <c r="N5155" s="80"/>
      <c r="O5155" s="80"/>
      <c r="P5155" s="80"/>
      <c r="Q5155" s="79"/>
      <c r="R5155" s="79"/>
      <c r="S5155" s="80"/>
      <c r="T5155" s="80"/>
    </row>
    <row r="5156" spans="3:20" ht="22.5" customHeight="1" x14ac:dyDescent="0.25">
      <c r="C5156" s="79"/>
      <c r="D5156" s="80"/>
      <c r="E5156" s="80"/>
      <c r="F5156" s="80"/>
      <c r="G5156" s="81"/>
      <c r="H5156" s="80"/>
      <c r="I5156" s="80"/>
      <c r="J5156" s="80"/>
      <c r="K5156" s="81"/>
      <c r="L5156" s="80"/>
      <c r="M5156" s="80"/>
      <c r="N5156" s="80"/>
      <c r="O5156" s="80"/>
      <c r="P5156" s="80"/>
      <c r="Q5156" s="79"/>
      <c r="R5156" s="79"/>
      <c r="S5156" s="80"/>
      <c r="T5156" s="80"/>
    </row>
    <row r="5157" spans="3:20" ht="22.5" customHeight="1" x14ac:dyDescent="0.25">
      <c r="C5157" s="79"/>
      <c r="D5157" s="80"/>
      <c r="E5157" s="80"/>
      <c r="F5157" s="80"/>
      <c r="G5157" s="81"/>
      <c r="H5157" s="80"/>
      <c r="I5157" s="80"/>
      <c r="J5157" s="80"/>
      <c r="K5157" s="81"/>
      <c r="L5157" s="80"/>
      <c r="M5157" s="80"/>
      <c r="N5157" s="80"/>
      <c r="O5157" s="80"/>
      <c r="P5157" s="80"/>
      <c r="Q5157" s="79"/>
      <c r="R5157" s="79"/>
      <c r="S5157" s="80"/>
      <c r="T5157" s="80"/>
    </row>
    <row r="5158" spans="3:20" ht="22.5" customHeight="1" x14ac:dyDescent="0.25">
      <c r="C5158" s="79"/>
      <c r="D5158" s="80"/>
      <c r="E5158" s="80"/>
      <c r="F5158" s="80"/>
      <c r="G5158" s="81"/>
      <c r="H5158" s="80"/>
      <c r="I5158" s="80"/>
      <c r="J5158" s="80"/>
      <c r="K5158" s="81"/>
      <c r="L5158" s="80"/>
      <c r="M5158" s="80"/>
      <c r="N5158" s="80"/>
      <c r="O5158" s="80"/>
      <c r="P5158" s="80"/>
      <c r="Q5158" s="79"/>
      <c r="R5158" s="79"/>
      <c r="S5158" s="80"/>
      <c r="T5158" s="80"/>
    </row>
    <row r="5159" spans="3:20" ht="22.5" customHeight="1" x14ac:dyDescent="0.25">
      <c r="C5159" s="79"/>
      <c r="D5159" s="80"/>
      <c r="E5159" s="80"/>
      <c r="F5159" s="80"/>
      <c r="G5159" s="81"/>
      <c r="H5159" s="80"/>
      <c r="I5159" s="80"/>
      <c r="J5159" s="80"/>
      <c r="K5159" s="81"/>
      <c r="L5159" s="80"/>
      <c r="M5159" s="80"/>
      <c r="N5159" s="80"/>
      <c r="O5159" s="80"/>
      <c r="P5159" s="80"/>
      <c r="Q5159" s="79"/>
      <c r="R5159" s="79"/>
      <c r="S5159" s="80"/>
      <c r="T5159" s="80"/>
    </row>
    <row r="5160" spans="3:20" ht="22.5" customHeight="1" x14ac:dyDescent="0.25">
      <c r="C5160" s="79"/>
      <c r="D5160" s="80"/>
      <c r="E5160" s="80"/>
      <c r="F5160" s="80"/>
      <c r="G5160" s="81"/>
      <c r="H5160" s="80"/>
      <c r="I5160" s="80"/>
      <c r="J5160" s="80"/>
      <c r="K5160" s="81"/>
      <c r="L5160" s="80"/>
      <c r="M5160" s="80"/>
      <c r="N5160" s="80"/>
      <c r="O5160" s="80"/>
      <c r="P5160" s="80"/>
      <c r="Q5160" s="79"/>
      <c r="R5160" s="79"/>
      <c r="S5160" s="80"/>
      <c r="T5160" s="80"/>
    </row>
    <row r="5161" spans="3:20" ht="22.5" customHeight="1" x14ac:dyDescent="0.25">
      <c r="C5161" s="79"/>
      <c r="D5161" s="80"/>
      <c r="E5161" s="80"/>
      <c r="F5161" s="80"/>
      <c r="G5161" s="81"/>
      <c r="H5161" s="80"/>
      <c r="I5161" s="80"/>
      <c r="J5161" s="80"/>
      <c r="K5161" s="81"/>
      <c r="L5161" s="80"/>
      <c r="M5161" s="80"/>
      <c r="N5161" s="80"/>
      <c r="O5161" s="80"/>
      <c r="P5161" s="80"/>
      <c r="Q5161" s="79"/>
      <c r="R5161" s="79"/>
      <c r="S5161" s="80"/>
      <c r="T5161" s="80"/>
    </row>
    <row r="5162" spans="3:20" ht="22.5" customHeight="1" x14ac:dyDescent="0.25">
      <c r="C5162" s="79"/>
      <c r="D5162" s="80"/>
      <c r="E5162" s="80"/>
      <c r="F5162" s="80"/>
      <c r="G5162" s="81"/>
      <c r="H5162" s="80"/>
      <c r="I5162" s="80"/>
      <c r="J5162" s="80"/>
      <c r="K5162" s="81"/>
      <c r="L5162" s="80"/>
      <c r="M5162" s="80"/>
      <c r="N5162" s="80"/>
      <c r="O5162" s="80"/>
      <c r="P5162" s="80"/>
      <c r="Q5162" s="79"/>
      <c r="R5162" s="79"/>
      <c r="S5162" s="80"/>
      <c r="T5162" s="80"/>
    </row>
    <row r="5163" spans="3:20" ht="22.5" customHeight="1" x14ac:dyDescent="0.25">
      <c r="C5163" s="79"/>
      <c r="D5163" s="80"/>
      <c r="E5163" s="80"/>
      <c r="F5163" s="80"/>
      <c r="G5163" s="81"/>
      <c r="H5163" s="80"/>
      <c r="I5163" s="80"/>
      <c r="J5163" s="80"/>
      <c r="K5163" s="81"/>
      <c r="L5163" s="80"/>
      <c r="M5163" s="80"/>
      <c r="N5163" s="80"/>
      <c r="O5163" s="80"/>
      <c r="P5163" s="80"/>
      <c r="Q5163" s="79"/>
      <c r="R5163" s="79"/>
      <c r="S5163" s="80"/>
      <c r="T5163" s="80"/>
    </row>
    <row r="5164" spans="3:20" ht="22.5" customHeight="1" x14ac:dyDescent="0.25">
      <c r="C5164" s="79"/>
      <c r="D5164" s="80"/>
      <c r="E5164" s="80"/>
      <c r="F5164" s="80"/>
      <c r="G5164" s="81"/>
      <c r="H5164" s="80"/>
      <c r="I5164" s="80"/>
      <c r="J5164" s="80"/>
      <c r="K5164" s="81"/>
      <c r="L5164" s="80"/>
      <c r="M5164" s="80"/>
      <c r="N5164" s="80"/>
      <c r="O5164" s="80"/>
      <c r="P5164" s="80"/>
      <c r="Q5164" s="79"/>
      <c r="R5164" s="79"/>
      <c r="S5164" s="80"/>
      <c r="T5164" s="80"/>
    </row>
    <row r="5165" spans="3:20" ht="22.5" customHeight="1" x14ac:dyDescent="0.25">
      <c r="C5165" s="79"/>
      <c r="D5165" s="80"/>
      <c r="E5165" s="80"/>
      <c r="F5165" s="80"/>
      <c r="G5165" s="81"/>
      <c r="H5165" s="80"/>
      <c r="I5165" s="80"/>
      <c r="J5165" s="80"/>
      <c r="K5165" s="81"/>
      <c r="L5165" s="80"/>
      <c r="M5165" s="80"/>
      <c r="N5165" s="80"/>
      <c r="O5165" s="80"/>
      <c r="P5165" s="80"/>
      <c r="Q5165" s="79"/>
      <c r="R5165" s="79"/>
      <c r="S5165" s="80"/>
      <c r="T5165" s="80"/>
    </row>
    <row r="5166" spans="3:20" ht="22.5" customHeight="1" x14ac:dyDescent="0.25">
      <c r="C5166" s="79"/>
      <c r="D5166" s="80"/>
      <c r="E5166" s="80"/>
      <c r="F5166" s="80"/>
      <c r="G5166" s="81"/>
      <c r="H5166" s="80"/>
      <c r="I5166" s="80"/>
      <c r="J5166" s="80"/>
      <c r="K5166" s="81"/>
      <c r="L5166" s="80"/>
      <c r="M5166" s="80"/>
      <c r="N5166" s="80"/>
      <c r="O5166" s="80"/>
      <c r="P5166" s="80"/>
      <c r="Q5166" s="79"/>
      <c r="R5166" s="79"/>
      <c r="S5166" s="80"/>
      <c r="T5166" s="80"/>
    </row>
    <row r="5167" spans="3:20" ht="22.5" customHeight="1" x14ac:dyDescent="0.25">
      <c r="C5167" s="79"/>
      <c r="D5167" s="80"/>
      <c r="E5167" s="80"/>
      <c r="F5167" s="80"/>
      <c r="G5167" s="81"/>
      <c r="H5167" s="80"/>
      <c r="I5167" s="80"/>
      <c r="J5167" s="80"/>
      <c r="K5167" s="81"/>
      <c r="L5167" s="80"/>
      <c r="M5167" s="80"/>
      <c r="N5167" s="80"/>
      <c r="O5167" s="80"/>
      <c r="P5167" s="80"/>
      <c r="Q5167" s="79"/>
      <c r="R5167" s="79"/>
      <c r="S5167" s="80"/>
      <c r="T5167" s="80"/>
    </row>
    <row r="5168" spans="3:20" ht="22.5" customHeight="1" x14ac:dyDescent="0.25">
      <c r="C5168" s="79"/>
      <c r="D5168" s="80"/>
      <c r="E5168" s="80"/>
      <c r="F5168" s="80"/>
      <c r="G5168" s="81"/>
      <c r="H5168" s="80"/>
      <c r="I5168" s="80"/>
      <c r="J5168" s="80"/>
      <c r="K5168" s="81"/>
      <c r="L5168" s="80"/>
      <c r="M5168" s="80"/>
      <c r="N5168" s="80"/>
      <c r="O5168" s="80"/>
      <c r="P5168" s="80"/>
      <c r="Q5168" s="79"/>
      <c r="R5168" s="79"/>
      <c r="S5168" s="80"/>
      <c r="T5168" s="80"/>
    </row>
    <row r="5169" spans="3:20" ht="22.5" customHeight="1" x14ac:dyDescent="0.25">
      <c r="C5169" s="79"/>
      <c r="D5169" s="80"/>
      <c r="E5169" s="80"/>
      <c r="F5169" s="80"/>
      <c r="G5169" s="81"/>
      <c r="H5169" s="80"/>
      <c r="I5169" s="80"/>
      <c r="J5169" s="80"/>
      <c r="K5169" s="81"/>
      <c r="L5169" s="80"/>
      <c r="M5169" s="80"/>
      <c r="N5169" s="80"/>
      <c r="O5169" s="80"/>
      <c r="P5169" s="80"/>
      <c r="Q5169" s="79"/>
      <c r="R5169" s="79"/>
      <c r="S5169" s="80"/>
      <c r="T5169" s="80"/>
    </row>
    <row r="5170" spans="3:20" ht="22.5" customHeight="1" x14ac:dyDescent="0.25">
      <c r="C5170" s="79"/>
      <c r="D5170" s="80"/>
      <c r="E5170" s="80"/>
      <c r="F5170" s="80"/>
      <c r="G5170" s="81"/>
      <c r="H5170" s="80"/>
      <c r="I5170" s="80"/>
      <c r="J5170" s="80"/>
      <c r="K5170" s="81"/>
      <c r="L5170" s="80"/>
      <c r="M5170" s="80"/>
      <c r="N5170" s="80"/>
      <c r="O5170" s="80"/>
      <c r="P5170" s="80"/>
      <c r="Q5170" s="79"/>
      <c r="R5170" s="79"/>
      <c r="S5170" s="80"/>
      <c r="T5170" s="80"/>
    </row>
    <row r="5171" spans="3:20" ht="22.5" customHeight="1" x14ac:dyDescent="0.25">
      <c r="C5171" s="79"/>
      <c r="D5171" s="80"/>
      <c r="E5171" s="80"/>
      <c r="F5171" s="80"/>
      <c r="G5171" s="81"/>
      <c r="H5171" s="80"/>
      <c r="I5171" s="80"/>
      <c r="J5171" s="80"/>
      <c r="K5171" s="81"/>
      <c r="L5171" s="80"/>
      <c r="M5171" s="80"/>
      <c r="N5171" s="80"/>
      <c r="O5171" s="80"/>
      <c r="P5171" s="80"/>
      <c r="Q5171" s="79"/>
      <c r="R5171" s="79"/>
      <c r="S5171" s="80"/>
      <c r="T5171" s="80"/>
    </row>
    <row r="5172" spans="3:20" ht="22.5" customHeight="1" x14ac:dyDescent="0.25">
      <c r="C5172" s="79"/>
      <c r="D5172" s="80"/>
      <c r="E5172" s="80"/>
      <c r="F5172" s="80"/>
      <c r="G5172" s="81"/>
      <c r="H5172" s="80"/>
      <c r="I5172" s="80"/>
      <c r="J5172" s="80"/>
      <c r="K5172" s="81"/>
      <c r="L5172" s="80"/>
      <c r="M5172" s="80"/>
      <c r="N5172" s="80"/>
      <c r="O5172" s="80"/>
      <c r="P5172" s="80"/>
      <c r="Q5172" s="79"/>
      <c r="R5172" s="79"/>
      <c r="S5172" s="80"/>
      <c r="T5172" s="80"/>
    </row>
    <row r="5173" spans="3:20" ht="22.5" customHeight="1" x14ac:dyDescent="0.25">
      <c r="C5173" s="79"/>
      <c r="D5173" s="80"/>
      <c r="E5173" s="80"/>
      <c r="F5173" s="80"/>
      <c r="G5173" s="81"/>
      <c r="H5173" s="80"/>
      <c r="I5173" s="80"/>
      <c r="J5173" s="80"/>
      <c r="K5173" s="81"/>
      <c r="L5173" s="80"/>
      <c r="M5173" s="80"/>
      <c r="N5173" s="80"/>
      <c r="O5173" s="80"/>
      <c r="P5173" s="80"/>
      <c r="Q5173" s="79"/>
      <c r="R5173" s="79"/>
      <c r="S5173" s="80"/>
      <c r="T5173" s="80"/>
    </row>
    <row r="5174" spans="3:20" ht="22.5" customHeight="1" x14ac:dyDescent="0.25">
      <c r="C5174" s="79"/>
      <c r="D5174" s="80"/>
      <c r="E5174" s="80"/>
      <c r="F5174" s="80"/>
      <c r="G5174" s="81"/>
      <c r="H5174" s="80"/>
      <c r="I5174" s="80"/>
      <c r="J5174" s="80"/>
      <c r="K5174" s="81"/>
      <c r="L5174" s="80"/>
      <c r="M5174" s="80"/>
      <c r="N5174" s="80"/>
      <c r="O5174" s="80"/>
      <c r="P5174" s="80"/>
      <c r="Q5174" s="79"/>
      <c r="R5174" s="79"/>
      <c r="S5174" s="80"/>
      <c r="T5174" s="80"/>
    </row>
    <row r="5175" spans="3:20" ht="22.5" customHeight="1" x14ac:dyDescent="0.25">
      <c r="C5175" s="79"/>
      <c r="D5175" s="80"/>
      <c r="E5175" s="80"/>
      <c r="F5175" s="80"/>
      <c r="G5175" s="81"/>
      <c r="H5175" s="80"/>
      <c r="I5175" s="80"/>
      <c r="J5175" s="80"/>
      <c r="K5175" s="81"/>
      <c r="L5175" s="80"/>
      <c r="M5175" s="80"/>
      <c r="N5175" s="80"/>
      <c r="O5175" s="80"/>
      <c r="P5175" s="80"/>
      <c r="Q5175" s="79"/>
      <c r="R5175" s="79"/>
      <c r="S5175" s="80"/>
      <c r="T5175" s="80"/>
    </row>
    <row r="5176" spans="3:20" ht="22.5" customHeight="1" x14ac:dyDescent="0.25">
      <c r="C5176" s="79"/>
      <c r="D5176" s="80"/>
      <c r="E5176" s="80"/>
      <c r="F5176" s="80"/>
      <c r="G5176" s="81"/>
      <c r="H5176" s="80"/>
      <c r="I5176" s="80"/>
      <c r="J5176" s="80"/>
      <c r="K5176" s="81"/>
      <c r="L5176" s="80"/>
      <c r="M5176" s="80"/>
      <c r="N5176" s="80"/>
      <c r="O5176" s="80"/>
      <c r="P5176" s="80"/>
      <c r="Q5176" s="79"/>
      <c r="R5176" s="79"/>
      <c r="S5176" s="80"/>
      <c r="T5176" s="80"/>
    </row>
    <row r="5177" spans="3:20" ht="22.5" customHeight="1" x14ac:dyDescent="0.25">
      <c r="C5177" s="79"/>
      <c r="D5177" s="80"/>
      <c r="E5177" s="80"/>
      <c r="F5177" s="80"/>
      <c r="G5177" s="81"/>
      <c r="H5177" s="80"/>
      <c r="I5177" s="80"/>
      <c r="J5177" s="80"/>
      <c r="K5177" s="81"/>
      <c r="L5177" s="80"/>
      <c r="M5177" s="80"/>
      <c r="N5177" s="80"/>
      <c r="O5177" s="80"/>
      <c r="P5177" s="80"/>
      <c r="Q5177" s="79"/>
      <c r="R5177" s="79"/>
      <c r="S5177" s="80"/>
      <c r="T5177" s="80"/>
    </row>
    <row r="5178" spans="3:20" ht="22.5" customHeight="1" x14ac:dyDescent="0.25">
      <c r="C5178" s="79"/>
      <c r="D5178" s="80"/>
      <c r="E5178" s="80"/>
      <c r="F5178" s="80"/>
      <c r="G5178" s="81"/>
      <c r="H5178" s="80"/>
      <c r="I5178" s="80"/>
      <c r="J5178" s="80"/>
      <c r="K5178" s="81"/>
      <c r="L5178" s="80"/>
      <c r="M5178" s="80"/>
      <c r="N5178" s="80"/>
      <c r="O5178" s="80"/>
      <c r="P5178" s="80"/>
      <c r="Q5178" s="79"/>
      <c r="R5178" s="79"/>
      <c r="S5178" s="80"/>
      <c r="T5178" s="80"/>
    </row>
    <row r="5179" spans="3:20" ht="22.5" customHeight="1" x14ac:dyDescent="0.25">
      <c r="C5179" s="79"/>
      <c r="D5179" s="80"/>
      <c r="E5179" s="80"/>
      <c r="F5179" s="80"/>
      <c r="G5179" s="81"/>
      <c r="H5179" s="80"/>
      <c r="I5179" s="80"/>
      <c r="J5179" s="80"/>
      <c r="K5179" s="81"/>
      <c r="L5179" s="80"/>
      <c r="M5179" s="80"/>
      <c r="N5179" s="80"/>
      <c r="O5179" s="80"/>
      <c r="P5179" s="80"/>
      <c r="Q5179" s="79"/>
      <c r="R5179" s="79"/>
      <c r="S5179" s="80"/>
      <c r="T5179" s="80"/>
    </row>
    <row r="5180" spans="3:20" ht="22.5" customHeight="1" x14ac:dyDescent="0.25">
      <c r="C5180" s="79"/>
      <c r="D5180" s="80"/>
      <c r="E5180" s="80"/>
      <c r="F5180" s="80"/>
      <c r="G5180" s="81"/>
      <c r="H5180" s="80"/>
      <c r="I5180" s="80"/>
      <c r="J5180" s="80"/>
      <c r="K5180" s="81"/>
      <c r="L5180" s="80"/>
      <c r="M5180" s="80"/>
      <c r="N5180" s="80"/>
      <c r="O5180" s="80"/>
      <c r="P5180" s="80"/>
      <c r="Q5180" s="79"/>
      <c r="R5180" s="79"/>
      <c r="S5180" s="80"/>
      <c r="T5180" s="80"/>
    </row>
    <row r="5181" spans="3:20" ht="22.5" customHeight="1" x14ac:dyDescent="0.25">
      <c r="C5181" s="79"/>
      <c r="D5181" s="80"/>
      <c r="E5181" s="80"/>
      <c r="F5181" s="80"/>
      <c r="G5181" s="81"/>
      <c r="H5181" s="80"/>
      <c r="I5181" s="80"/>
      <c r="J5181" s="80"/>
      <c r="K5181" s="81"/>
      <c r="L5181" s="80"/>
      <c r="M5181" s="80"/>
      <c r="N5181" s="80"/>
      <c r="O5181" s="80"/>
      <c r="P5181" s="80"/>
      <c r="Q5181" s="79"/>
      <c r="R5181" s="79"/>
      <c r="S5181" s="80"/>
      <c r="T5181" s="80"/>
    </row>
    <row r="5182" spans="3:20" ht="22.5" customHeight="1" x14ac:dyDescent="0.25">
      <c r="C5182" s="79"/>
      <c r="D5182" s="80"/>
      <c r="E5182" s="80"/>
      <c r="F5182" s="80"/>
      <c r="G5182" s="81"/>
      <c r="H5182" s="80"/>
      <c r="I5182" s="80"/>
      <c r="J5182" s="80"/>
      <c r="K5182" s="81"/>
      <c r="L5182" s="80"/>
      <c r="M5182" s="80"/>
      <c r="N5182" s="80"/>
      <c r="O5182" s="80"/>
      <c r="P5182" s="80"/>
      <c r="Q5182" s="79"/>
      <c r="R5182" s="79"/>
      <c r="S5182" s="80"/>
      <c r="T5182" s="80"/>
    </row>
    <row r="5183" spans="3:20" ht="22.5" customHeight="1" x14ac:dyDescent="0.25">
      <c r="C5183" s="79"/>
      <c r="D5183" s="80"/>
      <c r="E5183" s="80"/>
      <c r="F5183" s="80"/>
      <c r="G5183" s="81"/>
      <c r="H5183" s="80"/>
      <c r="I5183" s="80"/>
      <c r="J5183" s="80"/>
      <c r="K5183" s="81"/>
      <c r="L5183" s="80"/>
      <c r="M5183" s="80"/>
      <c r="N5183" s="80"/>
      <c r="O5183" s="80"/>
      <c r="P5183" s="80"/>
      <c r="Q5183" s="79"/>
      <c r="R5183" s="79"/>
      <c r="S5183" s="80"/>
      <c r="T5183" s="80"/>
    </row>
    <row r="5184" spans="3:20" ht="22.5" customHeight="1" x14ac:dyDescent="0.25">
      <c r="C5184" s="79"/>
      <c r="D5184" s="80"/>
      <c r="E5184" s="80"/>
      <c r="F5184" s="80"/>
      <c r="G5184" s="81"/>
      <c r="H5184" s="80"/>
      <c r="I5184" s="80"/>
      <c r="J5184" s="80"/>
      <c r="K5184" s="81"/>
      <c r="L5184" s="80"/>
      <c r="M5184" s="80"/>
      <c r="N5184" s="80"/>
      <c r="O5184" s="80"/>
      <c r="P5184" s="80"/>
      <c r="Q5184" s="79"/>
      <c r="R5184" s="79"/>
      <c r="S5184" s="80"/>
      <c r="T5184" s="80"/>
    </row>
    <row r="5185" spans="3:20" ht="22.5" customHeight="1" x14ac:dyDescent="0.25">
      <c r="C5185" s="79"/>
      <c r="D5185" s="80"/>
      <c r="E5185" s="80"/>
      <c r="F5185" s="80"/>
      <c r="G5185" s="81"/>
      <c r="H5185" s="80"/>
      <c r="I5185" s="80"/>
      <c r="J5185" s="80"/>
      <c r="K5185" s="81"/>
      <c r="L5185" s="80"/>
      <c r="M5185" s="80"/>
      <c r="N5185" s="80"/>
      <c r="O5185" s="80"/>
      <c r="P5185" s="80"/>
      <c r="Q5185" s="79"/>
      <c r="R5185" s="79"/>
      <c r="S5185" s="80"/>
      <c r="T5185" s="80"/>
    </row>
    <row r="5186" spans="3:20" ht="22.5" customHeight="1" x14ac:dyDescent="0.25">
      <c r="C5186" s="79"/>
      <c r="D5186" s="80"/>
      <c r="E5186" s="80"/>
      <c r="F5186" s="80"/>
      <c r="G5186" s="81"/>
      <c r="H5186" s="80"/>
      <c r="I5186" s="80"/>
      <c r="J5186" s="80"/>
      <c r="K5186" s="81"/>
      <c r="L5186" s="80"/>
      <c r="M5186" s="80"/>
      <c r="N5186" s="80"/>
      <c r="O5186" s="80"/>
      <c r="P5186" s="80"/>
      <c r="Q5186" s="79"/>
      <c r="R5186" s="79"/>
      <c r="S5186" s="80"/>
      <c r="T5186" s="80"/>
    </row>
    <row r="5187" spans="3:20" ht="22.5" customHeight="1" x14ac:dyDescent="0.25">
      <c r="C5187" s="79"/>
      <c r="D5187" s="80"/>
      <c r="E5187" s="80"/>
      <c r="F5187" s="80"/>
      <c r="G5187" s="81"/>
      <c r="H5187" s="80"/>
      <c r="I5187" s="80"/>
      <c r="J5187" s="80"/>
      <c r="K5187" s="81"/>
      <c r="L5187" s="80"/>
      <c r="M5187" s="80"/>
      <c r="N5187" s="80"/>
      <c r="O5187" s="80"/>
      <c r="P5187" s="80"/>
      <c r="Q5187" s="79"/>
      <c r="R5187" s="79"/>
      <c r="S5187" s="80"/>
      <c r="T5187" s="80"/>
    </row>
    <row r="5188" spans="3:20" ht="22.5" customHeight="1" x14ac:dyDescent="0.25">
      <c r="C5188" s="79"/>
      <c r="D5188" s="80"/>
      <c r="E5188" s="80"/>
      <c r="F5188" s="80"/>
      <c r="G5188" s="81"/>
      <c r="H5188" s="80"/>
      <c r="I5188" s="80"/>
      <c r="J5188" s="80"/>
      <c r="K5188" s="81"/>
      <c r="L5188" s="80"/>
      <c r="M5188" s="80"/>
      <c r="N5188" s="80"/>
      <c r="O5188" s="80"/>
      <c r="P5188" s="80"/>
      <c r="Q5188" s="79"/>
      <c r="R5188" s="79"/>
      <c r="S5188" s="80"/>
      <c r="T5188" s="80"/>
    </row>
    <row r="5189" spans="3:20" ht="22.5" customHeight="1" x14ac:dyDescent="0.25">
      <c r="C5189" s="79"/>
      <c r="D5189" s="80"/>
      <c r="E5189" s="80"/>
      <c r="F5189" s="80"/>
      <c r="G5189" s="81"/>
      <c r="H5189" s="80"/>
      <c r="I5189" s="80"/>
      <c r="J5189" s="80"/>
      <c r="K5189" s="81"/>
      <c r="L5189" s="80"/>
      <c r="M5189" s="80"/>
      <c r="N5189" s="80"/>
      <c r="O5189" s="80"/>
      <c r="P5189" s="80"/>
      <c r="Q5189" s="79"/>
      <c r="R5189" s="79"/>
      <c r="S5189" s="80"/>
      <c r="T5189" s="80"/>
    </row>
    <row r="5190" spans="3:20" ht="22.5" customHeight="1" x14ac:dyDescent="0.25">
      <c r="C5190" s="79"/>
      <c r="D5190" s="80"/>
      <c r="E5190" s="80"/>
      <c r="F5190" s="80"/>
      <c r="G5190" s="81"/>
      <c r="H5190" s="80"/>
      <c r="I5190" s="80"/>
      <c r="J5190" s="80"/>
      <c r="K5190" s="81"/>
      <c r="L5190" s="80"/>
      <c r="M5190" s="80"/>
      <c r="N5190" s="80"/>
      <c r="O5190" s="80"/>
      <c r="P5190" s="80"/>
      <c r="Q5190" s="79"/>
      <c r="R5190" s="79"/>
      <c r="S5190" s="80"/>
      <c r="T5190" s="80"/>
    </row>
    <row r="5191" spans="3:20" ht="22.5" customHeight="1" x14ac:dyDescent="0.25">
      <c r="C5191" s="79"/>
      <c r="D5191" s="80"/>
      <c r="E5191" s="80"/>
      <c r="F5191" s="80"/>
      <c r="G5191" s="81"/>
      <c r="H5191" s="80"/>
      <c r="I5191" s="80"/>
      <c r="J5191" s="80"/>
      <c r="K5191" s="81"/>
      <c r="L5191" s="80"/>
      <c r="M5191" s="80"/>
      <c r="N5191" s="80"/>
      <c r="O5191" s="80"/>
      <c r="P5191" s="80"/>
      <c r="Q5191" s="79"/>
      <c r="R5191" s="79"/>
      <c r="S5191" s="80"/>
      <c r="T5191" s="80"/>
    </row>
    <row r="5192" spans="3:20" ht="22.5" customHeight="1" x14ac:dyDescent="0.25">
      <c r="C5192" s="79"/>
      <c r="D5192" s="80"/>
      <c r="E5192" s="80"/>
      <c r="F5192" s="80"/>
      <c r="G5192" s="81"/>
      <c r="H5192" s="80"/>
      <c r="I5192" s="80"/>
      <c r="J5192" s="80"/>
      <c r="K5192" s="81"/>
      <c r="L5192" s="80"/>
      <c r="M5192" s="80"/>
      <c r="N5192" s="80"/>
      <c r="O5192" s="80"/>
      <c r="P5192" s="80"/>
      <c r="Q5192" s="79"/>
      <c r="R5192" s="79"/>
      <c r="S5192" s="80"/>
      <c r="T5192" s="80"/>
    </row>
    <row r="5193" spans="3:20" ht="22.5" customHeight="1" x14ac:dyDescent="0.25">
      <c r="C5193" s="79"/>
      <c r="D5193" s="80"/>
      <c r="E5193" s="80"/>
      <c r="F5193" s="80"/>
      <c r="G5193" s="81"/>
      <c r="H5193" s="80"/>
      <c r="I5193" s="80"/>
      <c r="J5193" s="80"/>
      <c r="K5193" s="81"/>
      <c r="L5193" s="80"/>
      <c r="M5193" s="80"/>
      <c r="N5193" s="80"/>
      <c r="O5193" s="80"/>
      <c r="P5193" s="80"/>
      <c r="Q5193" s="79"/>
      <c r="R5193" s="79"/>
      <c r="S5193" s="80"/>
      <c r="T5193" s="80"/>
    </row>
    <row r="5194" spans="3:20" ht="22.5" customHeight="1" x14ac:dyDescent="0.25">
      <c r="C5194" s="79"/>
      <c r="D5194" s="80"/>
      <c r="E5194" s="80"/>
      <c r="F5194" s="80"/>
      <c r="G5194" s="81"/>
      <c r="H5194" s="80"/>
      <c r="I5194" s="80"/>
      <c r="J5194" s="80"/>
      <c r="K5194" s="81"/>
      <c r="L5194" s="80"/>
      <c r="M5194" s="80"/>
      <c r="N5194" s="80"/>
      <c r="O5194" s="80"/>
      <c r="P5194" s="80"/>
      <c r="Q5194" s="79"/>
      <c r="R5194" s="79"/>
      <c r="S5194" s="80"/>
      <c r="T5194" s="80"/>
    </row>
    <row r="5195" spans="3:20" ht="22.5" customHeight="1" x14ac:dyDescent="0.25">
      <c r="C5195" s="79"/>
      <c r="D5195" s="80"/>
      <c r="E5195" s="80"/>
      <c r="F5195" s="80"/>
      <c r="G5195" s="81"/>
      <c r="H5195" s="80"/>
      <c r="I5195" s="80"/>
      <c r="J5195" s="80"/>
      <c r="K5195" s="81"/>
      <c r="L5195" s="80"/>
      <c r="M5195" s="80"/>
      <c r="N5195" s="80"/>
      <c r="O5195" s="80"/>
      <c r="P5195" s="80"/>
      <c r="Q5195" s="79"/>
      <c r="R5195" s="79"/>
      <c r="S5195" s="80"/>
      <c r="T5195" s="80"/>
    </row>
    <row r="5196" spans="3:20" ht="22.5" customHeight="1" x14ac:dyDescent="0.25">
      <c r="C5196" s="79"/>
      <c r="D5196" s="80"/>
      <c r="E5196" s="80"/>
      <c r="F5196" s="80"/>
      <c r="G5196" s="81"/>
      <c r="H5196" s="80"/>
      <c r="I5196" s="80"/>
      <c r="J5196" s="80"/>
      <c r="K5196" s="81"/>
      <c r="L5196" s="80"/>
      <c r="M5196" s="80"/>
      <c r="N5196" s="80"/>
      <c r="O5196" s="80"/>
      <c r="P5196" s="80"/>
      <c r="Q5196" s="79"/>
      <c r="R5196" s="79"/>
      <c r="S5196" s="80"/>
      <c r="T5196" s="80"/>
    </row>
  </sheetData>
  <sheetProtection algorithmName="SHA-512" hashValue="C8NlKbU8RPYlXFAiw+LZeT1FmF8tukMTiGIEUz6laTn2sSOU/69qYjc6FLrsJvWwzT+HGFuFZmfUqs3qfhrGJQ==" saltValue="Y3H+lxUtSDPw+e+lL03llQ==" spinCount="100000" sheet="1" objects="1" scenarios="1" autoFilter="0"/>
  <mergeCells count="2">
    <mergeCell ref="D1:I1"/>
    <mergeCell ref="C2:T2"/>
  </mergeCells>
  <dataValidations count="1">
    <dataValidation type="list" allowBlank="1" showInputMessage="1" showErrorMessage="1" sqref="H4:H1170">
      <formula1>"MALE,FEMALE"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Button1_Click">
                <anchor>
                  <from>
                    <xdr:col>10</xdr:col>
                    <xdr:colOff>923925</xdr:colOff>
                    <xdr:row>0</xdr:row>
                    <xdr:rowOff>47625</xdr:rowOff>
                  </from>
                  <to>
                    <xdr:col>21</xdr:col>
                    <xdr:colOff>47625</xdr:colOff>
                    <xdr:row>0</xdr:row>
                    <xdr:rowOff>381000</xdr:rowOff>
                  </to>
                </anchor>
              </controlPr>
            </control>
          </mc:Choice>
        </mc:AlternateContent>
        <mc:AlternateContent xmlns:mc="http://schemas.openxmlformats.org/markup-compatibility/2006">
          <mc:Choice Requires="x14">
            <control shapeId="3074" r:id="rId5" name="Button 2">
              <controlPr defaultSize="0" print="0" autoFill="0" autoPict="0" macro="[0]!Button2_Click">
                <anchor>
                  <from>
                    <xdr:col>10</xdr:col>
                    <xdr:colOff>923925</xdr:colOff>
                    <xdr:row>1</xdr:row>
                    <xdr:rowOff>0</xdr:rowOff>
                  </from>
                  <to>
                    <xdr:col>21</xdr:col>
                    <xdr:colOff>38100</xdr:colOff>
                    <xdr:row>1</xdr:row>
                    <xdr:rowOff>323850</xdr:rowOff>
                  </to>
                </anchor>
              </controlPr>
            </control>
          </mc:Choice>
        </mc:AlternateContent>
        <mc:AlternateContent xmlns:mc="http://schemas.openxmlformats.org/markup-compatibility/2006">
          <mc:Choice Requires="x14">
            <control shapeId="3077" r:id="rId6" name="Button 5">
              <controlPr defaultSize="0" print="0" autoFill="0" autoPict="0" macro="[0]!Home_Click">
                <anchor>
                  <from>
                    <xdr:col>0</xdr:col>
                    <xdr:colOff>38100</xdr:colOff>
                    <xdr:row>0</xdr:row>
                    <xdr:rowOff>9525</xdr:rowOff>
                  </from>
                  <to>
                    <xdr:col>2</xdr:col>
                    <xdr:colOff>428625</xdr:colOff>
                    <xdr:row>1</xdr:row>
                    <xdr:rowOff>38100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FEES!$J$4:$J$65</xm:f>
          </x14:formula1>
          <xm:sqref>I4:I1170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C1:G4"/>
  <sheetViews>
    <sheetView showRowColHeaders="0" workbookViewId="0">
      <pane ySplit="3" topLeftCell="A15" activePane="bottomLeft" state="frozen"/>
      <selection activeCell="J14" sqref="J14"/>
      <selection pane="bottomLeft" activeCell="L17" sqref="L17"/>
    </sheetView>
  </sheetViews>
  <sheetFormatPr defaultRowHeight="22.5" customHeight="1" x14ac:dyDescent="0.25"/>
  <cols>
    <col min="1" max="2" width="9.140625" style="23"/>
    <col min="3" max="3" width="13.85546875" style="23" customWidth="1"/>
    <col min="4" max="4" width="17.28515625" style="23" customWidth="1"/>
    <col min="5" max="5" width="25.42578125" style="23" customWidth="1"/>
    <col min="6" max="6" width="37.85546875" style="23" customWidth="1"/>
    <col min="7" max="7" width="15.7109375" style="23" customWidth="1"/>
    <col min="8" max="16384" width="9.140625" style="23"/>
  </cols>
  <sheetData>
    <row r="1" spans="3:7" ht="32.25" customHeight="1" x14ac:dyDescent="0.45">
      <c r="C1" s="68" t="s">
        <v>75</v>
      </c>
      <c r="D1" s="68"/>
      <c r="E1" s="68"/>
      <c r="F1" s="68"/>
    </row>
    <row r="2" spans="3:7" ht="25.5" customHeight="1" x14ac:dyDescent="0.25"/>
    <row r="3" spans="3:7" ht="25.5" customHeight="1" x14ac:dyDescent="0.25">
      <c r="C3" s="4" t="s">
        <v>31</v>
      </c>
      <c r="D3" s="4" t="s">
        <v>76</v>
      </c>
      <c r="E3" s="4" t="s">
        <v>79</v>
      </c>
      <c r="F3" s="4" t="s">
        <v>77</v>
      </c>
      <c r="G3" s="4" t="s">
        <v>25</v>
      </c>
    </row>
    <row r="4" spans="3:7" ht="22.5" hidden="1" customHeight="1" x14ac:dyDescent="0.25">
      <c r="C4" s="69"/>
      <c r="D4" s="4"/>
      <c r="E4" s="4"/>
      <c r="F4" s="4"/>
      <c r="G4" s="33"/>
    </row>
  </sheetData>
  <sheetProtection algorithmName="SHA-512" hashValue="x092kWrw3+3nTLC7k6nzMVYNKk/5wMZfnXU+LkZH2WKR/21oojUSjQEWCXepbNH6AN/wz4nS+4NELL36lylbjw==" saltValue="9mHIMuYwXr6LALC5ShwfKw==" spinCount="100000" sheet="1" objects="1" scenario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cholarship_Click">
                <anchor moveWithCells="1" sizeWithCells="1">
                  <from>
                    <xdr:col>5</xdr:col>
                    <xdr:colOff>266700</xdr:colOff>
                    <xdr:row>0</xdr:row>
                    <xdr:rowOff>66675</xdr:rowOff>
                  </from>
                  <to>
                    <xdr:col>5</xdr:col>
                    <xdr:colOff>1733550</xdr:colOff>
                    <xdr:row>0</xdr:row>
                    <xdr:rowOff>390525</xdr:rowOff>
                  </to>
                </anchor>
              </controlPr>
            </control>
          </mc:Choice>
        </mc:AlternateContent>
        <mc:AlternateContent xmlns:mc="http://schemas.openxmlformats.org/markup-compatibility/2006">
          <mc:Choice Requires="x14">
            <control shapeId="13314" r:id="rId5" name="Button 2">
              <controlPr defaultSize="0" print="0" autoFill="0" autoPict="0" macro="[0]!scholarshipdelete_Click">
                <anchor moveWithCells="1" sizeWithCells="1">
                  <from>
                    <xdr:col>5</xdr:col>
                    <xdr:colOff>266700</xdr:colOff>
                    <xdr:row>1</xdr:row>
                    <xdr:rowOff>0</xdr:rowOff>
                  </from>
                  <to>
                    <xdr:col>5</xdr:col>
                    <xdr:colOff>1733550</xdr:colOff>
                    <xdr:row>2</xdr:row>
                    <xdr:rowOff>0</xdr:rowOff>
                  </to>
                </anchor>
              </controlPr>
            </control>
          </mc:Choice>
        </mc:AlternateContent>
        <mc:AlternateContent xmlns:mc="http://schemas.openxmlformats.org/markup-compatibility/2006">
          <mc:Choice Requires="x14">
            <control shapeId="13315" r:id="rId6" name="Button 3">
              <controlPr defaultSize="0" print="0" autoFill="0" autoPict="0" macro="[0]!Home_Click">
                <anchor>
                  <from>
                    <xdr:col>0</xdr:col>
                    <xdr:colOff>47625</xdr:colOff>
                    <xdr:row>0</xdr:row>
                    <xdr:rowOff>28575</xdr:rowOff>
                  </from>
                  <to>
                    <xdr:col>1</xdr:col>
                    <xdr:colOff>447675</xdr:colOff>
                    <xdr:row>1</xdr:row>
                    <xdr:rowOff>38100</xdr:rowOff>
                  </to>
                </anchor>
              </controlPr>
            </control>
          </mc:Choice>
        </mc:AlternateContent>
      </controls>
    </mc:Choice>
  </mc:AlternateContent>
  <tableParts count="1">
    <tablePart r:id="rId7"/>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M5470"/>
  <sheetViews>
    <sheetView showRowColHeaders="0" workbookViewId="0">
      <pane ySplit="3" topLeftCell="A217" activePane="bottomLeft" state="frozen"/>
      <selection pane="bottomLeft" activeCell="F217" sqref="F217"/>
    </sheetView>
  </sheetViews>
  <sheetFormatPr defaultRowHeight="21.75" customHeight="1" x14ac:dyDescent="0.25"/>
  <cols>
    <col min="1" max="1" width="8" style="23" customWidth="1"/>
    <col min="2" max="2" width="7.28515625" style="23" customWidth="1"/>
    <col min="3" max="3" width="13.5703125" style="23" customWidth="1"/>
    <col min="4" max="4" width="28.5703125" style="23" customWidth="1"/>
    <col min="5" max="5" width="19.140625" style="23" customWidth="1"/>
    <col min="6" max="6" width="13" style="23" customWidth="1"/>
    <col min="7" max="7" width="12" style="23" customWidth="1"/>
    <col min="8" max="8" width="14.42578125" style="23" customWidth="1"/>
    <col min="9" max="9" width="13.42578125" style="23" customWidth="1"/>
    <col min="10" max="10" width="11.5703125" style="23" customWidth="1"/>
    <col min="11" max="11" width="13.85546875" style="23" customWidth="1"/>
    <col min="12" max="12" width="13.7109375" style="23" customWidth="1"/>
    <col min="13" max="16384" width="9.140625" style="23"/>
  </cols>
  <sheetData>
    <row r="1" spans="1:13" ht="30.75" customHeight="1" x14ac:dyDescent="0.65">
      <c r="C1" s="55"/>
      <c r="D1" s="56" t="s">
        <v>37</v>
      </c>
      <c r="E1" s="56"/>
      <c r="F1" s="56"/>
      <c r="G1" s="56"/>
      <c r="H1" s="56"/>
      <c r="I1" s="43"/>
    </row>
    <row r="2" spans="1:13" ht="23.25" customHeight="1" x14ac:dyDescent="0.25"/>
    <row r="3" spans="1:13" s="25" customFormat="1" ht="32.25" customHeight="1" x14ac:dyDescent="0.25">
      <c r="C3" s="1" t="s">
        <v>0</v>
      </c>
      <c r="D3" s="1" t="s">
        <v>201</v>
      </c>
      <c r="E3" s="1" t="s">
        <v>5</v>
      </c>
      <c r="F3" s="2" t="s">
        <v>21</v>
      </c>
      <c r="G3" s="2" t="s">
        <v>17</v>
      </c>
      <c r="H3" s="2" t="s">
        <v>18</v>
      </c>
      <c r="I3" s="2" t="s">
        <v>19</v>
      </c>
      <c r="J3" s="7" t="s">
        <v>20</v>
      </c>
      <c r="K3" s="7" t="s">
        <v>75</v>
      </c>
      <c r="L3" s="2" t="s">
        <v>22</v>
      </c>
      <c r="M3" s="24"/>
    </row>
    <row r="4" spans="1:13" ht="21.75" customHeight="1" x14ac:dyDescent="0.25">
      <c r="A4" s="54"/>
      <c r="C4" s="26" t="s">
        <v>96</v>
      </c>
      <c r="D4" s="4"/>
      <c r="E4" s="4"/>
      <c r="F4" s="51"/>
      <c r="G4" s="51" t="str">
        <f>IF(ISNA(VLOOKUP(ACCOUNTS_TABLE[[#This Row],[ID NUMBER]],OTHERFEE_PT,2,0)),"",VLOOKUP(ACCOUNTS_TABLE[[#This Row],[ID NUMBER]],OTHERFEE_PT,2,0))</f>
        <v/>
      </c>
      <c r="H4" s="51" t="str">
        <f>IF(ISNA(VLOOKUP(DBASE_TABLE[[#This Row],[CLASS]],TERMFEES_TABLE[],5,0)),"",VLOOKUP(DBASE_TABLE[[#This Row],[CLASS]],TERMFEES_TABLE[],5,0))</f>
        <v/>
      </c>
      <c r="I4" s="51">
        <f>SUM(ACCOUNTS_TABLE[[#This Row],[BALANCE AT START]]:ACCOUNTS_TABLE[[#This Row],[SCHOOL FEES]])</f>
        <v>0</v>
      </c>
      <c r="J4" s="51">
        <f>IF(ISNA(VLOOKUP(ACCOUNTS_TABLE[[#This Row],[ID NUMBER]],PAYMENT_PT,2,0)),0,VLOOKUP(ACCOUNTS_TABLE[[#This Row],[ID NUMBER]],PAYMENT_PT,2,0))</f>
        <v>0</v>
      </c>
      <c r="K4" s="51">
        <f>IF(ISNA(VLOOKUP(ACCOUNTS_TABLE[[#This Row],[ID NUMBER]],PIVOT!K:L,2,0)),0,VLOOKUP(ACCOUNTS_TABLE[[#This Row],[ID NUMBER]],PIVOT!K:L,2,0))</f>
        <v>0</v>
      </c>
      <c r="L4" s="51">
        <f>ACCOUNTS_TABLE[[#This Row],[TOTAL FEES]]-ACCOUNTS_TABLE[[#This Row],[TOTAL PAID]]-ACCOUNTS_TABLE[[#This Row],[SCHOLARSHIP]]</f>
        <v>0</v>
      </c>
    </row>
    <row r="5" spans="1:13" ht="21.75" customHeight="1" x14ac:dyDescent="0.25">
      <c r="C5" s="26" t="s">
        <v>1159</v>
      </c>
      <c r="D5" s="4" t="str">
        <f>VLOOKUP(ACCOUNTS_TABLE[[#This Row],[ID NUMBER]],DBASE_TABLE[],2,0)</f>
        <v>FERDINAND ACHAGEWE</v>
      </c>
      <c r="E5" s="4" t="str">
        <f>VLOOKUP(ACCOUNTS_TABLE[[#This Row],[ID NUMBER]],DBASE_TABLE[],7,0)</f>
        <v>KINDERGARTEN ONE</v>
      </c>
      <c r="F5" s="51">
        <v>440</v>
      </c>
      <c r="G5" s="51" t="str">
        <f>IF(ISNA(VLOOKUP(ACCOUNTS_TABLE[[#This Row],[ID NUMBER]],OTHERFEE_PT,2,0)),"",VLOOKUP(ACCOUNTS_TABLE[[#This Row],[ID NUMBER]],OTHERFEE_PT,2,0))</f>
        <v/>
      </c>
      <c r="H5" s="51">
        <f>IF(ISNA(VLOOKUP(DBASE_TABLE[[#This Row],[CLASS]],TERMFEES_TABLE[],5,0)),"",VLOOKUP(DBASE_TABLE[[#This Row],[CLASS]],TERMFEES_TABLE[],5,0))</f>
        <v>0</v>
      </c>
      <c r="I5" s="51">
        <f>SUM(ACCOUNTS_TABLE[[#This Row],[BALANCE AT START]]:ACCOUNTS_TABLE[[#This Row],[SCHOOL FEES]])</f>
        <v>440</v>
      </c>
      <c r="J5" s="51">
        <f>IF(ISNA(VLOOKUP(ACCOUNTS_TABLE[[#This Row],[ID NUMBER]],PAYMENT_PT,2,0)),0,VLOOKUP(ACCOUNTS_TABLE[[#This Row],[ID NUMBER]],PAYMENT_PT,2,0))</f>
        <v>0</v>
      </c>
      <c r="K5" s="51">
        <f>IF(ISNA(VLOOKUP(ACCOUNTS_TABLE[[#This Row],[ID NUMBER]],PIVOT!K:L,2,0)),0,VLOOKUP(ACCOUNTS_TABLE[[#This Row],[ID NUMBER]],PIVOT!K:L,2,0))</f>
        <v>0</v>
      </c>
      <c r="L5" s="51">
        <f>ACCOUNTS_TABLE[[#This Row],[TOTAL FEES]]-ACCOUNTS_TABLE[[#This Row],[TOTAL PAID]]-ACCOUNTS_TABLE[[#This Row],[SCHOLARSHIP]]</f>
        <v>440</v>
      </c>
    </row>
    <row r="6" spans="1:13" ht="21.75" customHeight="1" x14ac:dyDescent="0.25">
      <c r="C6" s="26" t="s">
        <v>1160</v>
      </c>
      <c r="D6" s="4" t="str">
        <f>VLOOKUP(ACCOUNTS_TABLE[[#This Row],[ID NUMBER]],DBASE_TABLE[],2,0)</f>
        <v>SHERON .A. ABADI</v>
      </c>
      <c r="E6" s="4" t="str">
        <f>VLOOKUP(ACCOUNTS_TABLE[[#This Row],[ID NUMBER]],DBASE_TABLE[],7,0)</f>
        <v>KINDERGARTEN ONE</v>
      </c>
      <c r="F6" s="51">
        <v>235</v>
      </c>
      <c r="G6" s="51" t="str">
        <f>IF(ISNA(VLOOKUP(ACCOUNTS_TABLE[[#This Row],[ID NUMBER]],OTHERFEE_PT,2,0)),"",VLOOKUP(ACCOUNTS_TABLE[[#This Row],[ID NUMBER]],OTHERFEE_PT,2,0))</f>
        <v/>
      </c>
      <c r="H6" s="51">
        <f>IF(ISNA(VLOOKUP(DBASE_TABLE[[#This Row],[CLASS]],TERMFEES_TABLE[],5,0)),"",VLOOKUP(DBASE_TABLE[[#This Row],[CLASS]],TERMFEES_TABLE[],5,0))</f>
        <v>0</v>
      </c>
      <c r="I6" s="51">
        <f>SUM(ACCOUNTS_TABLE[[#This Row],[BALANCE AT START]]:ACCOUNTS_TABLE[[#This Row],[SCHOOL FEES]])</f>
        <v>235</v>
      </c>
      <c r="J6" s="51">
        <f>IF(ISNA(VLOOKUP(ACCOUNTS_TABLE[[#This Row],[ID NUMBER]],PAYMENT_PT,2,0)),0,VLOOKUP(ACCOUNTS_TABLE[[#This Row],[ID NUMBER]],PAYMENT_PT,2,0))</f>
        <v>0</v>
      </c>
      <c r="K6" s="51">
        <f>IF(ISNA(VLOOKUP(ACCOUNTS_TABLE[[#This Row],[ID NUMBER]],PIVOT!K:L,2,0)),0,VLOOKUP(ACCOUNTS_TABLE[[#This Row],[ID NUMBER]],PIVOT!K:L,2,0))</f>
        <v>0</v>
      </c>
      <c r="L6" s="51">
        <f>ACCOUNTS_TABLE[[#This Row],[TOTAL FEES]]-ACCOUNTS_TABLE[[#This Row],[TOTAL PAID]]-ACCOUNTS_TABLE[[#This Row],[SCHOLARSHIP]]</f>
        <v>235</v>
      </c>
    </row>
    <row r="7" spans="1:13" ht="21.75" customHeight="1" x14ac:dyDescent="0.25">
      <c r="C7" s="26" t="s">
        <v>1161</v>
      </c>
      <c r="D7" s="4" t="str">
        <f>VLOOKUP(ACCOUNTS_TABLE[[#This Row],[ID NUMBER]],DBASE_TABLE[],2,0)</f>
        <v>MICHELLE .W. ABAVIRE</v>
      </c>
      <c r="E7" s="4" t="str">
        <f>VLOOKUP(ACCOUNTS_TABLE[[#This Row],[ID NUMBER]],DBASE_TABLE[],7,0)</f>
        <v>KINDERGARTEN ONE</v>
      </c>
      <c r="F7" s="51">
        <v>135</v>
      </c>
      <c r="G7" s="51" t="str">
        <f>IF(ISNA(VLOOKUP(ACCOUNTS_TABLE[[#This Row],[ID NUMBER]],OTHERFEE_PT,2,0)),"",VLOOKUP(ACCOUNTS_TABLE[[#This Row],[ID NUMBER]],OTHERFEE_PT,2,0))</f>
        <v/>
      </c>
      <c r="H7" s="51">
        <f>IF(ISNA(VLOOKUP(DBASE_TABLE[[#This Row],[CLASS]],TERMFEES_TABLE[],5,0)),"",VLOOKUP(DBASE_TABLE[[#This Row],[CLASS]],TERMFEES_TABLE[],5,0))</f>
        <v>0</v>
      </c>
      <c r="I7" s="51">
        <f>SUM(ACCOUNTS_TABLE[[#This Row],[BALANCE AT START]]:ACCOUNTS_TABLE[[#This Row],[SCHOOL FEES]])</f>
        <v>135</v>
      </c>
      <c r="J7" s="51">
        <f>IF(ISNA(VLOOKUP(ACCOUNTS_TABLE[[#This Row],[ID NUMBER]],PAYMENT_PT,2,0)),0,VLOOKUP(ACCOUNTS_TABLE[[#This Row],[ID NUMBER]],PAYMENT_PT,2,0))</f>
        <v>0</v>
      </c>
      <c r="K7" s="51">
        <f>IF(ISNA(VLOOKUP(ACCOUNTS_TABLE[[#This Row],[ID NUMBER]],PIVOT!K:L,2,0)),0,VLOOKUP(ACCOUNTS_TABLE[[#This Row],[ID NUMBER]],PIVOT!K:L,2,0))</f>
        <v>0</v>
      </c>
      <c r="L7" s="51">
        <f>ACCOUNTS_TABLE[[#This Row],[TOTAL FEES]]-ACCOUNTS_TABLE[[#This Row],[TOTAL PAID]]-ACCOUNTS_TABLE[[#This Row],[SCHOLARSHIP]]</f>
        <v>135</v>
      </c>
    </row>
    <row r="8" spans="1:13" ht="21.75" customHeight="1" x14ac:dyDescent="0.25">
      <c r="C8" s="26" t="s">
        <v>1162</v>
      </c>
      <c r="D8" s="4" t="str">
        <f>VLOOKUP(ACCOUNTS_TABLE[[#This Row],[ID NUMBER]],DBASE_TABLE[],2,0)</f>
        <v>ALIRAH RAZAK ABDUL</v>
      </c>
      <c r="E8" s="4" t="str">
        <f>VLOOKUP(ACCOUNTS_TABLE[[#This Row],[ID NUMBER]],DBASE_TABLE[],7,0)</f>
        <v>KINDERGARTEN ONE</v>
      </c>
      <c r="F8" s="51">
        <v>240</v>
      </c>
      <c r="G8" s="51" t="str">
        <f>IF(ISNA(VLOOKUP(ACCOUNTS_TABLE[[#This Row],[ID NUMBER]],OTHERFEE_PT,2,0)),"",VLOOKUP(ACCOUNTS_TABLE[[#This Row],[ID NUMBER]],OTHERFEE_PT,2,0))</f>
        <v/>
      </c>
      <c r="H8" s="51">
        <f>IF(ISNA(VLOOKUP(DBASE_TABLE[[#This Row],[CLASS]],TERMFEES_TABLE[],5,0)),"",VLOOKUP(DBASE_TABLE[[#This Row],[CLASS]],TERMFEES_TABLE[],5,0))</f>
        <v>0</v>
      </c>
      <c r="I8" s="51">
        <f>SUM(ACCOUNTS_TABLE[[#This Row],[BALANCE AT START]]:ACCOUNTS_TABLE[[#This Row],[SCHOOL FEES]])</f>
        <v>240</v>
      </c>
      <c r="J8" s="51">
        <f>IF(ISNA(VLOOKUP(ACCOUNTS_TABLE[[#This Row],[ID NUMBER]],PAYMENT_PT,2,0)),0,VLOOKUP(ACCOUNTS_TABLE[[#This Row],[ID NUMBER]],PAYMENT_PT,2,0))</f>
        <v>0</v>
      </c>
      <c r="K8" s="51">
        <f>IF(ISNA(VLOOKUP(ACCOUNTS_TABLE[[#This Row],[ID NUMBER]],PIVOT!K:L,2,0)),0,VLOOKUP(ACCOUNTS_TABLE[[#This Row],[ID NUMBER]],PIVOT!K:L,2,0))</f>
        <v>0</v>
      </c>
      <c r="L8" s="51">
        <f>ACCOUNTS_TABLE[[#This Row],[TOTAL FEES]]-ACCOUNTS_TABLE[[#This Row],[TOTAL PAID]]-ACCOUNTS_TABLE[[#This Row],[SCHOLARSHIP]]</f>
        <v>240</v>
      </c>
    </row>
    <row r="9" spans="1:13" ht="21.75" customHeight="1" x14ac:dyDescent="0.25">
      <c r="C9" s="26" t="s">
        <v>1163</v>
      </c>
      <c r="D9" s="4" t="str">
        <f>VLOOKUP(ACCOUNTS_TABLE[[#This Row],[ID NUMBER]],DBASE_TABLE[],2,0)</f>
        <v>AYINBOTA BENEDICT ABEAH</v>
      </c>
      <c r="E9" s="4" t="str">
        <f>VLOOKUP(ACCOUNTS_TABLE[[#This Row],[ID NUMBER]],DBASE_TABLE[],7,0)</f>
        <v>KINDERGARTEN ONE</v>
      </c>
      <c r="F9" s="51">
        <v>240</v>
      </c>
      <c r="G9" s="51" t="str">
        <f>IF(ISNA(VLOOKUP(ACCOUNTS_TABLE[[#This Row],[ID NUMBER]],OTHERFEE_PT,2,0)),"",VLOOKUP(ACCOUNTS_TABLE[[#This Row],[ID NUMBER]],OTHERFEE_PT,2,0))</f>
        <v/>
      </c>
      <c r="H9" s="51">
        <f>IF(ISNA(VLOOKUP(DBASE_TABLE[[#This Row],[CLASS]],TERMFEES_TABLE[],5,0)),"",VLOOKUP(DBASE_TABLE[[#This Row],[CLASS]],TERMFEES_TABLE[],5,0))</f>
        <v>0</v>
      </c>
      <c r="I9" s="51">
        <f>SUM(ACCOUNTS_TABLE[[#This Row],[BALANCE AT START]]:ACCOUNTS_TABLE[[#This Row],[SCHOOL FEES]])</f>
        <v>240</v>
      </c>
      <c r="J9" s="51">
        <f>IF(ISNA(VLOOKUP(ACCOUNTS_TABLE[[#This Row],[ID NUMBER]],PAYMENT_PT,2,0)),0,VLOOKUP(ACCOUNTS_TABLE[[#This Row],[ID NUMBER]],PAYMENT_PT,2,0))</f>
        <v>0</v>
      </c>
      <c r="K9" s="51">
        <f>IF(ISNA(VLOOKUP(ACCOUNTS_TABLE[[#This Row],[ID NUMBER]],PIVOT!K:L,2,0)),0,VLOOKUP(ACCOUNTS_TABLE[[#This Row],[ID NUMBER]],PIVOT!K:L,2,0))</f>
        <v>0</v>
      </c>
      <c r="L9" s="51">
        <f>ACCOUNTS_TABLE[[#This Row],[TOTAL FEES]]-ACCOUNTS_TABLE[[#This Row],[TOTAL PAID]]-ACCOUNTS_TABLE[[#This Row],[SCHOLARSHIP]]</f>
        <v>240</v>
      </c>
    </row>
    <row r="10" spans="1:13" ht="21.75" customHeight="1" x14ac:dyDescent="0.25">
      <c r="C10" s="26" t="s">
        <v>1164</v>
      </c>
      <c r="D10" s="4" t="str">
        <f>VLOOKUP(ACCOUNTS_TABLE[[#This Row],[ID NUMBER]],DBASE_TABLE[],2,0)</f>
        <v>ANIFA AKOKA ABUBAKARI</v>
      </c>
      <c r="E10" s="4" t="str">
        <f>VLOOKUP(ACCOUNTS_TABLE[[#This Row],[ID NUMBER]],DBASE_TABLE[],7,0)</f>
        <v>KINDERGARTEN ONE</v>
      </c>
      <c r="F10" s="51">
        <v>140</v>
      </c>
      <c r="G10" s="51" t="str">
        <f>IF(ISNA(VLOOKUP(ACCOUNTS_TABLE[[#This Row],[ID NUMBER]],OTHERFEE_PT,2,0)),"",VLOOKUP(ACCOUNTS_TABLE[[#This Row],[ID NUMBER]],OTHERFEE_PT,2,0))</f>
        <v/>
      </c>
      <c r="H10" s="51">
        <f>IF(ISNA(VLOOKUP(DBASE_TABLE[[#This Row],[CLASS]],TERMFEES_TABLE[],5,0)),"",VLOOKUP(DBASE_TABLE[[#This Row],[CLASS]],TERMFEES_TABLE[],5,0))</f>
        <v>0</v>
      </c>
      <c r="I10" s="51">
        <f>SUM(ACCOUNTS_TABLE[[#This Row],[BALANCE AT START]]:ACCOUNTS_TABLE[[#This Row],[SCHOOL FEES]])</f>
        <v>140</v>
      </c>
      <c r="J10" s="51">
        <f>IF(ISNA(VLOOKUP(ACCOUNTS_TABLE[[#This Row],[ID NUMBER]],PAYMENT_PT,2,0)),0,VLOOKUP(ACCOUNTS_TABLE[[#This Row],[ID NUMBER]],PAYMENT_PT,2,0))</f>
        <v>0</v>
      </c>
      <c r="K10" s="51">
        <f>IF(ISNA(VLOOKUP(ACCOUNTS_TABLE[[#This Row],[ID NUMBER]],PIVOT!K:L,2,0)),0,VLOOKUP(ACCOUNTS_TABLE[[#This Row],[ID NUMBER]],PIVOT!K:L,2,0))</f>
        <v>0</v>
      </c>
      <c r="L10" s="51">
        <f>ACCOUNTS_TABLE[[#This Row],[TOTAL FEES]]-ACCOUNTS_TABLE[[#This Row],[TOTAL PAID]]-ACCOUNTS_TABLE[[#This Row],[SCHOLARSHIP]]</f>
        <v>140</v>
      </c>
    </row>
    <row r="11" spans="1:13" ht="21.75" customHeight="1" x14ac:dyDescent="0.25">
      <c r="C11" s="26" t="s">
        <v>1165</v>
      </c>
      <c r="D11" s="4" t="str">
        <f>VLOOKUP(ACCOUNTS_TABLE[[#This Row],[ID NUMBER]],DBASE_TABLE[],2,0)</f>
        <v>AMANDA ABULU</v>
      </c>
      <c r="E11" s="4" t="str">
        <f>VLOOKUP(ACCOUNTS_TABLE[[#This Row],[ID NUMBER]],DBASE_TABLE[],7,0)</f>
        <v>KINDERGARTEN ONE</v>
      </c>
      <c r="F11" s="51">
        <v>130</v>
      </c>
      <c r="G11" s="51" t="str">
        <f>IF(ISNA(VLOOKUP(ACCOUNTS_TABLE[[#This Row],[ID NUMBER]],OTHERFEE_PT,2,0)),"",VLOOKUP(ACCOUNTS_TABLE[[#This Row],[ID NUMBER]],OTHERFEE_PT,2,0))</f>
        <v/>
      </c>
      <c r="H11" s="51">
        <f>IF(ISNA(VLOOKUP(DBASE_TABLE[[#This Row],[CLASS]],TERMFEES_TABLE[],5,0)),"",VLOOKUP(DBASE_TABLE[[#This Row],[CLASS]],TERMFEES_TABLE[],5,0))</f>
        <v>0</v>
      </c>
      <c r="I11" s="51">
        <f>SUM(ACCOUNTS_TABLE[[#This Row],[BALANCE AT START]]:ACCOUNTS_TABLE[[#This Row],[SCHOOL FEES]])</f>
        <v>130</v>
      </c>
      <c r="J11" s="51">
        <f>IF(ISNA(VLOOKUP(ACCOUNTS_TABLE[[#This Row],[ID NUMBER]],PAYMENT_PT,2,0)),0,VLOOKUP(ACCOUNTS_TABLE[[#This Row],[ID NUMBER]],PAYMENT_PT,2,0))</f>
        <v>0</v>
      </c>
      <c r="K11" s="51">
        <f>IF(ISNA(VLOOKUP(ACCOUNTS_TABLE[[#This Row],[ID NUMBER]],PIVOT!K:L,2,0)),0,VLOOKUP(ACCOUNTS_TABLE[[#This Row],[ID NUMBER]],PIVOT!K:L,2,0))</f>
        <v>0</v>
      </c>
      <c r="L11" s="51">
        <f>ACCOUNTS_TABLE[[#This Row],[TOTAL FEES]]-ACCOUNTS_TABLE[[#This Row],[TOTAL PAID]]-ACCOUNTS_TABLE[[#This Row],[SCHOLARSHIP]]</f>
        <v>130</v>
      </c>
    </row>
    <row r="12" spans="1:13" ht="21.75" customHeight="1" x14ac:dyDescent="0.25">
      <c r="C12" s="26" t="s">
        <v>1166</v>
      </c>
      <c r="D12" s="4" t="str">
        <f>VLOOKUP(ACCOUNTS_TABLE[[#This Row],[ID NUMBER]],DBASE_TABLE[],2,0)</f>
        <v>CORNELIUS .W. ACHINA</v>
      </c>
      <c r="E12" s="4" t="str">
        <f>VLOOKUP(ACCOUNTS_TABLE[[#This Row],[ID NUMBER]],DBASE_TABLE[],7,0)</f>
        <v>KINDERGARTEN ONE</v>
      </c>
      <c r="F12" s="51">
        <v>130</v>
      </c>
      <c r="G12" s="51" t="str">
        <f>IF(ISNA(VLOOKUP(ACCOUNTS_TABLE[[#This Row],[ID NUMBER]],OTHERFEE_PT,2,0)),"",VLOOKUP(ACCOUNTS_TABLE[[#This Row],[ID NUMBER]],OTHERFEE_PT,2,0))</f>
        <v/>
      </c>
      <c r="H12" s="51">
        <f>IF(ISNA(VLOOKUP(DBASE_TABLE[[#This Row],[CLASS]],TERMFEES_TABLE[],5,0)),"",VLOOKUP(DBASE_TABLE[[#This Row],[CLASS]],TERMFEES_TABLE[],5,0))</f>
        <v>0</v>
      </c>
      <c r="I12" s="51">
        <f>SUM(ACCOUNTS_TABLE[[#This Row],[BALANCE AT START]]:ACCOUNTS_TABLE[[#This Row],[SCHOOL FEES]])</f>
        <v>130</v>
      </c>
      <c r="J12" s="51">
        <f>IF(ISNA(VLOOKUP(ACCOUNTS_TABLE[[#This Row],[ID NUMBER]],PAYMENT_PT,2,0)),0,VLOOKUP(ACCOUNTS_TABLE[[#This Row],[ID NUMBER]],PAYMENT_PT,2,0))</f>
        <v>0</v>
      </c>
      <c r="K12" s="51">
        <f>IF(ISNA(VLOOKUP(ACCOUNTS_TABLE[[#This Row],[ID NUMBER]],PIVOT!K:L,2,0)),0,VLOOKUP(ACCOUNTS_TABLE[[#This Row],[ID NUMBER]],PIVOT!K:L,2,0))</f>
        <v>0</v>
      </c>
      <c r="L12" s="51">
        <f>ACCOUNTS_TABLE[[#This Row],[TOTAL FEES]]-ACCOUNTS_TABLE[[#This Row],[TOTAL PAID]]-ACCOUNTS_TABLE[[#This Row],[SCHOLARSHIP]]</f>
        <v>130</v>
      </c>
    </row>
    <row r="13" spans="1:13" ht="21.75" customHeight="1" x14ac:dyDescent="0.25">
      <c r="C13" s="26" t="s">
        <v>1167</v>
      </c>
      <c r="D13" s="4" t="str">
        <f>VLOOKUP(ACCOUNTS_TABLE[[#This Row],[ID NUMBER]],DBASE_TABLE[],2,0)</f>
        <v>RAYMOND .W. ADDAH</v>
      </c>
      <c r="E13" s="4" t="str">
        <f>VLOOKUP(ACCOUNTS_TABLE[[#This Row],[ID NUMBER]],DBASE_TABLE[],7,0)</f>
        <v>KINDERGARTEN ONE</v>
      </c>
      <c r="F13" s="51">
        <v>240</v>
      </c>
      <c r="G13" s="51" t="str">
        <f>IF(ISNA(VLOOKUP(ACCOUNTS_TABLE[[#This Row],[ID NUMBER]],OTHERFEE_PT,2,0)),"",VLOOKUP(ACCOUNTS_TABLE[[#This Row],[ID NUMBER]],OTHERFEE_PT,2,0))</f>
        <v/>
      </c>
      <c r="H13" s="51">
        <f>IF(ISNA(VLOOKUP(DBASE_TABLE[[#This Row],[CLASS]],TERMFEES_TABLE[],5,0)),"",VLOOKUP(DBASE_TABLE[[#This Row],[CLASS]],TERMFEES_TABLE[],5,0))</f>
        <v>0</v>
      </c>
      <c r="I13" s="51">
        <f>SUM(ACCOUNTS_TABLE[[#This Row],[BALANCE AT START]]:ACCOUNTS_TABLE[[#This Row],[SCHOOL FEES]])</f>
        <v>240</v>
      </c>
      <c r="J13" s="51">
        <f>IF(ISNA(VLOOKUP(ACCOUNTS_TABLE[[#This Row],[ID NUMBER]],PAYMENT_PT,2,0)),0,VLOOKUP(ACCOUNTS_TABLE[[#This Row],[ID NUMBER]],PAYMENT_PT,2,0))</f>
        <v>0</v>
      </c>
      <c r="K13" s="51">
        <f>IF(ISNA(VLOOKUP(ACCOUNTS_TABLE[[#This Row],[ID NUMBER]],PIVOT!K:L,2,0)),0,VLOOKUP(ACCOUNTS_TABLE[[#This Row],[ID NUMBER]],PIVOT!K:L,2,0))</f>
        <v>0</v>
      </c>
      <c r="L13" s="51">
        <f>ACCOUNTS_TABLE[[#This Row],[TOTAL FEES]]-ACCOUNTS_TABLE[[#This Row],[TOTAL PAID]]-ACCOUNTS_TABLE[[#This Row],[SCHOLARSHIP]]</f>
        <v>240</v>
      </c>
    </row>
    <row r="14" spans="1:13" ht="21.75" customHeight="1" x14ac:dyDescent="0.25">
      <c r="C14" s="26" t="s">
        <v>1168</v>
      </c>
      <c r="D14" s="4" t="str">
        <f>VLOOKUP(ACCOUNTS_TABLE[[#This Row],[ID NUMBER]],DBASE_TABLE[],2,0)</f>
        <v>CRISPIN .Y. ADONGO</v>
      </c>
      <c r="E14" s="4" t="str">
        <f>VLOOKUP(ACCOUNTS_TABLE[[#This Row],[ID NUMBER]],DBASE_TABLE[],7,0)</f>
        <v>KINDERGARTEN ONE</v>
      </c>
      <c r="F14" s="51">
        <v>130</v>
      </c>
      <c r="G14" s="51" t="str">
        <f>IF(ISNA(VLOOKUP(ACCOUNTS_TABLE[[#This Row],[ID NUMBER]],OTHERFEE_PT,2,0)),"",VLOOKUP(ACCOUNTS_TABLE[[#This Row],[ID NUMBER]],OTHERFEE_PT,2,0))</f>
        <v/>
      </c>
      <c r="H14" s="51">
        <f>IF(ISNA(VLOOKUP(DBASE_TABLE[[#This Row],[CLASS]],TERMFEES_TABLE[],5,0)),"",VLOOKUP(DBASE_TABLE[[#This Row],[CLASS]],TERMFEES_TABLE[],5,0))</f>
        <v>0</v>
      </c>
      <c r="I14" s="51">
        <f>SUM(ACCOUNTS_TABLE[[#This Row],[BALANCE AT START]]:ACCOUNTS_TABLE[[#This Row],[SCHOOL FEES]])</f>
        <v>130</v>
      </c>
      <c r="J14" s="51">
        <f>IF(ISNA(VLOOKUP(ACCOUNTS_TABLE[[#This Row],[ID NUMBER]],PAYMENT_PT,2,0)),0,VLOOKUP(ACCOUNTS_TABLE[[#This Row],[ID NUMBER]],PAYMENT_PT,2,0))</f>
        <v>0</v>
      </c>
      <c r="K14" s="51">
        <f>IF(ISNA(VLOOKUP(ACCOUNTS_TABLE[[#This Row],[ID NUMBER]],PIVOT!K:L,2,0)),0,VLOOKUP(ACCOUNTS_TABLE[[#This Row],[ID NUMBER]],PIVOT!K:L,2,0))</f>
        <v>0</v>
      </c>
      <c r="L14" s="51">
        <f>ACCOUNTS_TABLE[[#This Row],[TOTAL FEES]]-ACCOUNTS_TABLE[[#This Row],[TOTAL PAID]]-ACCOUNTS_TABLE[[#This Row],[SCHOLARSHIP]]</f>
        <v>130</v>
      </c>
    </row>
    <row r="15" spans="1:13" ht="21.75" customHeight="1" x14ac:dyDescent="0.25">
      <c r="C15" s="26" t="s">
        <v>1169</v>
      </c>
      <c r="D15" s="4" t="str">
        <f>VLOOKUP(ACCOUNTS_TABLE[[#This Row],[ID NUMBER]],DBASE_TABLE[],2,0)</f>
        <v>HALMA .W. AGEMINA</v>
      </c>
      <c r="E15" s="4" t="str">
        <f>VLOOKUP(ACCOUNTS_TABLE[[#This Row],[ID NUMBER]],DBASE_TABLE[],7,0)</f>
        <v>KINDERGARTEN ONE</v>
      </c>
      <c r="F15" s="51">
        <v>245</v>
      </c>
      <c r="G15" s="51" t="str">
        <f>IF(ISNA(VLOOKUP(ACCOUNTS_TABLE[[#This Row],[ID NUMBER]],OTHERFEE_PT,2,0)),"",VLOOKUP(ACCOUNTS_TABLE[[#This Row],[ID NUMBER]],OTHERFEE_PT,2,0))</f>
        <v/>
      </c>
      <c r="H15" s="51">
        <f>IF(ISNA(VLOOKUP(DBASE_TABLE[[#This Row],[CLASS]],TERMFEES_TABLE[],5,0)),"",VLOOKUP(DBASE_TABLE[[#This Row],[CLASS]],TERMFEES_TABLE[],5,0))</f>
        <v>0</v>
      </c>
      <c r="I15" s="51">
        <f>SUM(ACCOUNTS_TABLE[[#This Row],[BALANCE AT START]]:ACCOUNTS_TABLE[[#This Row],[SCHOOL FEES]])</f>
        <v>245</v>
      </c>
      <c r="J15" s="51">
        <f>IF(ISNA(VLOOKUP(ACCOUNTS_TABLE[[#This Row],[ID NUMBER]],PAYMENT_PT,2,0)),0,VLOOKUP(ACCOUNTS_TABLE[[#This Row],[ID NUMBER]],PAYMENT_PT,2,0))</f>
        <v>0</v>
      </c>
      <c r="K15" s="51">
        <f>IF(ISNA(VLOOKUP(ACCOUNTS_TABLE[[#This Row],[ID NUMBER]],PIVOT!K:L,2,0)),0,VLOOKUP(ACCOUNTS_TABLE[[#This Row],[ID NUMBER]],PIVOT!K:L,2,0))</f>
        <v>0</v>
      </c>
      <c r="L15" s="51">
        <f>ACCOUNTS_TABLE[[#This Row],[TOTAL FEES]]-ACCOUNTS_TABLE[[#This Row],[TOTAL PAID]]-ACCOUNTS_TABLE[[#This Row],[SCHOLARSHIP]]</f>
        <v>245</v>
      </c>
    </row>
    <row r="16" spans="1:13" ht="21.75" customHeight="1" x14ac:dyDescent="0.25">
      <c r="C16" s="26" t="s">
        <v>1170</v>
      </c>
      <c r="D16" s="4" t="str">
        <f>VLOOKUP(ACCOUNTS_TABLE[[#This Row],[ID NUMBER]],DBASE_TABLE[],2,0)</f>
        <v>ISRAEL BEMODOWE AJAGO</v>
      </c>
      <c r="E16" s="4" t="str">
        <f>VLOOKUP(ACCOUNTS_TABLE[[#This Row],[ID NUMBER]],DBASE_TABLE[],7,0)</f>
        <v>KINDERGARTEN ONE</v>
      </c>
      <c r="F16" s="51">
        <v>130</v>
      </c>
      <c r="G16" s="51" t="str">
        <f>IF(ISNA(VLOOKUP(ACCOUNTS_TABLE[[#This Row],[ID NUMBER]],OTHERFEE_PT,2,0)),"",VLOOKUP(ACCOUNTS_TABLE[[#This Row],[ID NUMBER]],OTHERFEE_PT,2,0))</f>
        <v/>
      </c>
      <c r="H16" s="51">
        <f>IF(ISNA(VLOOKUP(DBASE_TABLE[[#This Row],[CLASS]],TERMFEES_TABLE[],5,0)),"",VLOOKUP(DBASE_TABLE[[#This Row],[CLASS]],TERMFEES_TABLE[],5,0))</f>
        <v>0</v>
      </c>
      <c r="I16" s="51">
        <f>SUM(ACCOUNTS_TABLE[[#This Row],[BALANCE AT START]]:ACCOUNTS_TABLE[[#This Row],[SCHOOL FEES]])</f>
        <v>130</v>
      </c>
      <c r="J16" s="51">
        <f>IF(ISNA(VLOOKUP(ACCOUNTS_TABLE[[#This Row],[ID NUMBER]],PAYMENT_PT,2,0)),0,VLOOKUP(ACCOUNTS_TABLE[[#This Row],[ID NUMBER]],PAYMENT_PT,2,0))</f>
        <v>0</v>
      </c>
      <c r="K16" s="51">
        <f>IF(ISNA(VLOOKUP(ACCOUNTS_TABLE[[#This Row],[ID NUMBER]],PIVOT!K:L,2,0)),0,VLOOKUP(ACCOUNTS_TABLE[[#This Row],[ID NUMBER]],PIVOT!K:L,2,0))</f>
        <v>0</v>
      </c>
      <c r="L16" s="51">
        <f>ACCOUNTS_TABLE[[#This Row],[TOTAL FEES]]-ACCOUNTS_TABLE[[#This Row],[TOTAL PAID]]-ACCOUNTS_TABLE[[#This Row],[SCHOLARSHIP]]</f>
        <v>130</v>
      </c>
    </row>
    <row r="17" spans="3:12" ht="21.75" customHeight="1" x14ac:dyDescent="0.25">
      <c r="C17" s="26" t="s">
        <v>1171</v>
      </c>
      <c r="D17" s="4" t="str">
        <f>VLOOKUP(ACCOUNTS_TABLE[[#This Row],[ID NUMBER]],DBASE_TABLE[],2,0)</f>
        <v>WEZAANE IVANNA AKIBE</v>
      </c>
      <c r="E17" s="4" t="str">
        <f>VLOOKUP(ACCOUNTS_TABLE[[#This Row],[ID NUMBER]],DBASE_TABLE[],7,0)</f>
        <v>KINDERGARTEN ONE</v>
      </c>
      <c r="F17" s="51">
        <v>130</v>
      </c>
      <c r="G17" s="51" t="str">
        <f>IF(ISNA(VLOOKUP(ACCOUNTS_TABLE[[#This Row],[ID NUMBER]],OTHERFEE_PT,2,0)),"",VLOOKUP(ACCOUNTS_TABLE[[#This Row],[ID NUMBER]],OTHERFEE_PT,2,0))</f>
        <v/>
      </c>
      <c r="H17" s="51">
        <f>IF(ISNA(VLOOKUP(DBASE_TABLE[[#This Row],[CLASS]],TERMFEES_TABLE[],5,0)),"",VLOOKUP(DBASE_TABLE[[#This Row],[CLASS]],TERMFEES_TABLE[],5,0))</f>
        <v>0</v>
      </c>
      <c r="I17" s="51">
        <f>SUM(ACCOUNTS_TABLE[[#This Row],[BALANCE AT START]]:ACCOUNTS_TABLE[[#This Row],[SCHOOL FEES]])</f>
        <v>130</v>
      </c>
      <c r="J17" s="51">
        <f>IF(ISNA(VLOOKUP(ACCOUNTS_TABLE[[#This Row],[ID NUMBER]],PAYMENT_PT,2,0)),0,VLOOKUP(ACCOUNTS_TABLE[[#This Row],[ID NUMBER]],PAYMENT_PT,2,0))</f>
        <v>0</v>
      </c>
      <c r="K17" s="51">
        <f>IF(ISNA(VLOOKUP(ACCOUNTS_TABLE[[#This Row],[ID NUMBER]],PIVOT!K:L,2,0)),0,VLOOKUP(ACCOUNTS_TABLE[[#This Row],[ID NUMBER]],PIVOT!K:L,2,0))</f>
        <v>0</v>
      </c>
      <c r="L17" s="51">
        <f>ACCOUNTS_TABLE[[#This Row],[TOTAL FEES]]-ACCOUNTS_TABLE[[#This Row],[TOTAL PAID]]-ACCOUNTS_TABLE[[#This Row],[SCHOLARSHIP]]</f>
        <v>130</v>
      </c>
    </row>
    <row r="18" spans="3:12" ht="21.75" customHeight="1" x14ac:dyDescent="0.25">
      <c r="C18" s="26" t="s">
        <v>1172</v>
      </c>
      <c r="D18" s="4" t="str">
        <f>VLOOKUP(ACCOUNTS_TABLE[[#This Row],[ID NUMBER]],DBASE_TABLE[],2,0)</f>
        <v>RAHIM ALHASSAN</v>
      </c>
      <c r="E18" s="4" t="str">
        <f>VLOOKUP(ACCOUNTS_TABLE[[#This Row],[ID NUMBER]],DBASE_TABLE[],7,0)</f>
        <v>KINDERGARTEN ONE</v>
      </c>
      <c r="F18" s="51">
        <v>350</v>
      </c>
      <c r="G18" s="51" t="str">
        <f>IF(ISNA(VLOOKUP(ACCOUNTS_TABLE[[#This Row],[ID NUMBER]],OTHERFEE_PT,2,0)),"",VLOOKUP(ACCOUNTS_TABLE[[#This Row],[ID NUMBER]],OTHERFEE_PT,2,0))</f>
        <v/>
      </c>
      <c r="H18" s="51">
        <f>IF(ISNA(VLOOKUP(DBASE_TABLE[[#This Row],[CLASS]],TERMFEES_TABLE[],5,0)),"",VLOOKUP(DBASE_TABLE[[#This Row],[CLASS]],TERMFEES_TABLE[],5,0))</f>
        <v>0</v>
      </c>
      <c r="I18" s="51">
        <f>SUM(ACCOUNTS_TABLE[[#This Row],[BALANCE AT START]]:ACCOUNTS_TABLE[[#This Row],[SCHOOL FEES]])</f>
        <v>350</v>
      </c>
      <c r="J18" s="51">
        <f>IF(ISNA(VLOOKUP(ACCOUNTS_TABLE[[#This Row],[ID NUMBER]],PAYMENT_PT,2,0)),0,VLOOKUP(ACCOUNTS_TABLE[[#This Row],[ID NUMBER]],PAYMENT_PT,2,0))</f>
        <v>0</v>
      </c>
      <c r="K18" s="51">
        <f>IF(ISNA(VLOOKUP(ACCOUNTS_TABLE[[#This Row],[ID NUMBER]],PIVOT!K:L,2,0)),0,VLOOKUP(ACCOUNTS_TABLE[[#This Row],[ID NUMBER]],PIVOT!K:L,2,0))</f>
        <v>0</v>
      </c>
      <c r="L18" s="51">
        <f>ACCOUNTS_TABLE[[#This Row],[TOTAL FEES]]-ACCOUNTS_TABLE[[#This Row],[TOTAL PAID]]-ACCOUNTS_TABLE[[#This Row],[SCHOLARSHIP]]</f>
        <v>350</v>
      </c>
    </row>
    <row r="19" spans="3:12" ht="21.75" customHeight="1" x14ac:dyDescent="0.25">
      <c r="C19" s="26" t="s">
        <v>1173</v>
      </c>
      <c r="D19" s="4" t="str">
        <f>VLOOKUP(ACCOUNTS_TABLE[[#This Row],[ID NUMBER]],DBASE_TABLE[],2,0)</f>
        <v>BASIL .W. ALLOU</v>
      </c>
      <c r="E19" s="4" t="str">
        <f>VLOOKUP(ACCOUNTS_TABLE[[#This Row],[ID NUMBER]],DBASE_TABLE[],7,0)</f>
        <v>KINDERGARTEN ONE</v>
      </c>
      <c r="F19" s="51">
        <v>350</v>
      </c>
      <c r="G19" s="51" t="str">
        <f>IF(ISNA(VLOOKUP(ACCOUNTS_TABLE[[#This Row],[ID NUMBER]],OTHERFEE_PT,2,0)),"",VLOOKUP(ACCOUNTS_TABLE[[#This Row],[ID NUMBER]],OTHERFEE_PT,2,0))</f>
        <v/>
      </c>
      <c r="H19" s="51">
        <f>IF(ISNA(VLOOKUP(DBASE_TABLE[[#This Row],[CLASS]],TERMFEES_TABLE[],5,0)),"",VLOOKUP(DBASE_TABLE[[#This Row],[CLASS]],TERMFEES_TABLE[],5,0))</f>
        <v>0</v>
      </c>
      <c r="I19" s="51">
        <f>SUM(ACCOUNTS_TABLE[[#This Row],[BALANCE AT START]]:ACCOUNTS_TABLE[[#This Row],[SCHOOL FEES]])</f>
        <v>350</v>
      </c>
      <c r="J19" s="51">
        <f>IF(ISNA(VLOOKUP(ACCOUNTS_TABLE[[#This Row],[ID NUMBER]],PAYMENT_PT,2,0)),0,VLOOKUP(ACCOUNTS_TABLE[[#This Row],[ID NUMBER]],PAYMENT_PT,2,0))</f>
        <v>0</v>
      </c>
      <c r="K19" s="51">
        <f>IF(ISNA(VLOOKUP(ACCOUNTS_TABLE[[#This Row],[ID NUMBER]],PIVOT!K:L,2,0)),0,VLOOKUP(ACCOUNTS_TABLE[[#This Row],[ID NUMBER]],PIVOT!K:L,2,0))</f>
        <v>0</v>
      </c>
      <c r="L19" s="51">
        <f>ACCOUNTS_TABLE[[#This Row],[TOTAL FEES]]-ACCOUNTS_TABLE[[#This Row],[TOTAL PAID]]-ACCOUNTS_TABLE[[#This Row],[SCHOLARSHIP]]</f>
        <v>350</v>
      </c>
    </row>
    <row r="20" spans="3:12" ht="21.75" customHeight="1" x14ac:dyDescent="0.25">
      <c r="C20" s="26" t="s">
        <v>1174</v>
      </c>
      <c r="D20" s="4" t="str">
        <f>VLOOKUP(ACCOUNTS_TABLE[[#This Row],[ID NUMBER]],DBASE_TABLE[],2,0)</f>
        <v>MYRTTLE GRACE ANEMANA</v>
      </c>
      <c r="E20" s="4" t="str">
        <f>VLOOKUP(ACCOUNTS_TABLE[[#This Row],[ID NUMBER]],DBASE_TABLE[],7,0)</f>
        <v>KINDERGARTEN ONE</v>
      </c>
      <c r="F20" s="51">
        <v>130</v>
      </c>
      <c r="G20" s="51" t="str">
        <f>IF(ISNA(VLOOKUP(ACCOUNTS_TABLE[[#This Row],[ID NUMBER]],OTHERFEE_PT,2,0)),"",VLOOKUP(ACCOUNTS_TABLE[[#This Row],[ID NUMBER]],OTHERFEE_PT,2,0))</f>
        <v/>
      </c>
      <c r="H20" s="51">
        <f>IF(ISNA(VLOOKUP(DBASE_TABLE[[#This Row],[CLASS]],TERMFEES_TABLE[],5,0)),"",VLOOKUP(DBASE_TABLE[[#This Row],[CLASS]],TERMFEES_TABLE[],5,0))</f>
        <v>0</v>
      </c>
      <c r="I20" s="51">
        <f>SUM(ACCOUNTS_TABLE[[#This Row],[BALANCE AT START]]:ACCOUNTS_TABLE[[#This Row],[SCHOOL FEES]])</f>
        <v>130</v>
      </c>
      <c r="J20" s="51">
        <f>IF(ISNA(VLOOKUP(ACCOUNTS_TABLE[[#This Row],[ID NUMBER]],PAYMENT_PT,2,0)),0,VLOOKUP(ACCOUNTS_TABLE[[#This Row],[ID NUMBER]],PAYMENT_PT,2,0))</f>
        <v>0</v>
      </c>
      <c r="K20" s="51">
        <f>IF(ISNA(VLOOKUP(ACCOUNTS_TABLE[[#This Row],[ID NUMBER]],PIVOT!K:L,2,0)),0,VLOOKUP(ACCOUNTS_TABLE[[#This Row],[ID NUMBER]],PIVOT!K:L,2,0))</f>
        <v>0</v>
      </c>
      <c r="L20" s="51">
        <f>ACCOUNTS_TABLE[[#This Row],[TOTAL FEES]]-ACCOUNTS_TABLE[[#This Row],[TOTAL PAID]]-ACCOUNTS_TABLE[[#This Row],[SCHOLARSHIP]]</f>
        <v>130</v>
      </c>
    </row>
    <row r="21" spans="3:12" ht="21.75" customHeight="1" x14ac:dyDescent="0.25">
      <c r="C21" s="26" t="s">
        <v>1175</v>
      </c>
      <c r="D21" s="4" t="str">
        <f>VLOOKUP(ACCOUNTS_TABLE[[#This Row],[ID NUMBER]],DBASE_TABLE[],2,0)</f>
        <v>DAMIEN APALIYA</v>
      </c>
      <c r="E21" s="4" t="str">
        <f>VLOOKUP(ACCOUNTS_TABLE[[#This Row],[ID NUMBER]],DBASE_TABLE[],7,0)</f>
        <v>KINDERGARTEN ONE</v>
      </c>
      <c r="F21" s="51">
        <v>130</v>
      </c>
      <c r="G21" s="51" t="str">
        <f>IF(ISNA(VLOOKUP(ACCOUNTS_TABLE[[#This Row],[ID NUMBER]],OTHERFEE_PT,2,0)),"",VLOOKUP(ACCOUNTS_TABLE[[#This Row],[ID NUMBER]],OTHERFEE_PT,2,0))</f>
        <v/>
      </c>
      <c r="H21" s="51">
        <f>IF(ISNA(VLOOKUP(DBASE_TABLE[[#This Row],[CLASS]],TERMFEES_TABLE[],5,0)),"",VLOOKUP(DBASE_TABLE[[#This Row],[CLASS]],TERMFEES_TABLE[],5,0))</f>
        <v>0</v>
      </c>
      <c r="I21" s="51">
        <f>SUM(ACCOUNTS_TABLE[[#This Row],[BALANCE AT START]]:ACCOUNTS_TABLE[[#This Row],[SCHOOL FEES]])</f>
        <v>130</v>
      </c>
      <c r="J21" s="51">
        <f>IF(ISNA(VLOOKUP(ACCOUNTS_TABLE[[#This Row],[ID NUMBER]],PAYMENT_PT,2,0)),0,VLOOKUP(ACCOUNTS_TABLE[[#This Row],[ID NUMBER]],PAYMENT_PT,2,0))</f>
        <v>0</v>
      </c>
      <c r="K21" s="51">
        <f>IF(ISNA(VLOOKUP(ACCOUNTS_TABLE[[#This Row],[ID NUMBER]],PIVOT!K:L,2,0)),0,VLOOKUP(ACCOUNTS_TABLE[[#This Row],[ID NUMBER]],PIVOT!K:L,2,0))</f>
        <v>0</v>
      </c>
      <c r="L21" s="51">
        <f>ACCOUNTS_TABLE[[#This Row],[TOTAL FEES]]-ACCOUNTS_TABLE[[#This Row],[TOTAL PAID]]-ACCOUNTS_TABLE[[#This Row],[SCHOLARSHIP]]</f>
        <v>130</v>
      </c>
    </row>
    <row r="22" spans="3:12" ht="21.75" customHeight="1" x14ac:dyDescent="0.25">
      <c r="C22" s="26" t="s">
        <v>1176</v>
      </c>
      <c r="D22" s="4" t="str">
        <f>VLOOKUP(ACCOUNTS_TABLE[[#This Row],[ID NUMBER]],DBASE_TABLE[],2,0)</f>
        <v>GEORGINA ASIIBA</v>
      </c>
      <c r="E22" s="4" t="str">
        <f>VLOOKUP(ACCOUNTS_TABLE[[#This Row],[ID NUMBER]],DBASE_TABLE[],7,0)</f>
        <v>KINDERGARTEN ONE</v>
      </c>
      <c r="F22" s="51">
        <v>240</v>
      </c>
      <c r="G22" s="51" t="str">
        <f>IF(ISNA(VLOOKUP(ACCOUNTS_TABLE[[#This Row],[ID NUMBER]],OTHERFEE_PT,2,0)),"",VLOOKUP(ACCOUNTS_TABLE[[#This Row],[ID NUMBER]],OTHERFEE_PT,2,0))</f>
        <v/>
      </c>
      <c r="H22" s="51">
        <f>IF(ISNA(VLOOKUP(DBASE_TABLE[[#This Row],[CLASS]],TERMFEES_TABLE[],5,0)),"",VLOOKUP(DBASE_TABLE[[#This Row],[CLASS]],TERMFEES_TABLE[],5,0))</f>
        <v>0</v>
      </c>
      <c r="I22" s="51">
        <f>SUM(ACCOUNTS_TABLE[[#This Row],[BALANCE AT START]]:ACCOUNTS_TABLE[[#This Row],[SCHOOL FEES]])</f>
        <v>240</v>
      </c>
      <c r="J22" s="51">
        <f>IF(ISNA(VLOOKUP(ACCOUNTS_TABLE[[#This Row],[ID NUMBER]],PAYMENT_PT,2,0)),0,VLOOKUP(ACCOUNTS_TABLE[[#This Row],[ID NUMBER]],PAYMENT_PT,2,0))</f>
        <v>0</v>
      </c>
      <c r="K22" s="51">
        <f>IF(ISNA(VLOOKUP(ACCOUNTS_TABLE[[#This Row],[ID NUMBER]],PIVOT!K:L,2,0)),0,VLOOKUP(ACCOUNTS_TABLE[[#This Row],[ID NUMBER]],PIVOT!K:L,2,0))</f>
        <v>0</v>
      </c>
      <c r="L22" s="51">
        <f>ACCOUNTS_TABLE[[#This Row],[TOTAL FEES]]-ACCOUNTS_TABLE[[#This Row],[TOTAL PAID]]-ACCOUNTS_TABLE[[#This Row],[SCHOLARSHIP]]</f>
        <v>240</v>
      </c>
    </row>
    <row r="23" spans="3:12" ht="21.75" customHeight="1" x14ac:dyDescent="0.25">
      <c r="C23" s="26" t="s">
        <v>1177</v>
      </c>
      <c r="D23" s="4" t="str">
        <f>VLOOKUP(ACCOUNTS_TABLE[[#This Row],[ID NUMBER]],DBASE_TABLE[],2,0)</f>
        <v>PRINCE A ATANKURUGU</v>
      </c>
      <c r="E23" s="4" t="str">
        <f>VLOOKUP(ACCOUNTS_TABLE[[#This Row],[ID NUMBER]],DBASE_TABLE[],7,0)</f>
        <v>KINDERGARTEN ONE</v>
      </c>
      <c r="F23" s="51">
        <v>240</v>
      </c>
      <c r="G23" s="51" t="str">
        <f>IF(ISNA(VLOOKUP(ACCOUNTS_TABLE[[#This Row],[ID NUMBER]],OTHERFEE_PT,2,0)),"",VLOOKUP(ACCOUNTS_TABLE[[#This Row],[ID NUMBER]],OTHERFEE_PT,2,0))</f>
        <v/>
      </c>
      <c r="H23" s="51">
        <f>IF(ISNA(VLOOKUP(DBASE_TABLE[[#This Row],[CLASS]],TERMFEES_TABLE[],5,0)),"",VLOOKUP(DBASE_TABLE[[#This Row],[CLASS]],TERMFEES_TABLE[],5,0))</f>
        <v>0</v>
      </c>
      <c r="I23" s="51">
        <f>SUM(ACCOUNTS_TABLE[[#This Row],[BALANCE AT START]]:ACCOUNTS_TABLE[[#This Row],[SCHOOL FEES]])</f>
        <v>240</v>
      </c>
      <c r="J23" s="51">
        <f>IF(ISNA(VLOOKUP(ACCOUNTS_TABLE[[#This Row],[ID NUMBER]],PAYMENT_PT,2,0)),0,VLOOKUP(ACCOUNTS_TABLE[[#This Row],[ID NUMBER]],PAYMENT_PT,2,0))</f>
        <v>0</v>
      </c>
      <c r="K23" s="51">
        <f>IF(ISNA(VLOOKUP(ACCOUNTS_TABLE[[#This Row],[ID NUMBER]],PIVOT!K:L,2,0)),0,VLOOKUP(ACCOUNTS_TABLE[[#This Row],[ID NUMBER]],PIVOT!K:L,2,0))</f>
        <v>0</v>
      </c>
      <c r="L23" s="51">
        <f>ACCOUNTS_TABLE[[#This Row],[TOTAL FEES]]-ACCOUNTS_TABLE[[#This Row],[TOTAL PAID]]-ACCOUNTS_TABLE[[#This Row],[SCHOLARSHIP]]</f>
        <v>240</v>
      </c>
    </row>
    <row r="24" spans="3:12" ht="21.75" customHeight="1" x14ac:dyDescent="0.25">
      <c r="C24" s="26" t="s">
        <v>1178</v>
      </c>
      <c r="D24" s="4" t="str">
        <f>VLOOKUP(ACCOUNTS_TABLE[[#This Row],[ID NUMBER]],DBASE_TABLE[],2,0)</f>
        <v>RAYMOND ATIYIRE</v>
      </c>
      <c r="E24" s="4" t="str">
        <f>VLOOKUP(ACCOUNTS_TABLE[[#This Row],[ID NUMBER]],DBASE_TABLE[],7,0)</f>
        <v>KINDERGARTEN ONE</v>
      </c>
      <c r="F24" s="51">
        <v>135</v>
      </c>
      <c r="G24" s="51" t="str">
        <f>IF(ISNA(VLOOKUP(ACCOUNTS_TABLE[[#This Row],[ID NUMBER]],OTHERFEE_PT,2,0)),"",VLOOKUP(ACCOUNTS_TABLE[[#This Row],[ID NUMBER]],OTHERFEE_PT,2,0))</f>
        <v/>
      </c>
      <c r="H24" s="51">
        <f>IF(ISNA(VLOOKUP(DBASE_TABLE[[#This Row],[CLASS]],TERMFEES_TABLE[],5,0)),"",VLOOKUP(DBASE_TABLE[[#This Row],[CLASS]],TERMFEES_TABLE[],5,0))</f>
        <v>0</v>
      </c>
      <c r="I24" s="51">
        <f>SUM(ACCOUNTS_TABLE[[#This Row],[BALANCE AT START]]:ACCOUNTS_TABLE[[#This Row],[SCHOOL FEES]])</f>
        <v>135</v>
      </c>
      <c r="J24" s="51">
        <f>IF(ISNA(VLOOKUP(ACCOUNTS_TABLE[[#This Row],[ID NUMBER]],PAYMENT_PT,2,0)),0,VLOOKUP(ACCOUNTS_TABLE[[#This Row],[ID NUMBER]],PAYMENT_PT,2,0))</f>
        <v>0</v>
      </c>
      <c r="K24" s="51">
        <f>IF(ISNA(VLOOKUP(ACCOUNTS_TABLE[[#This Row],[ID NUMBER]],PIVOT!K:L,2,0)),0,VLOOKUP(ACCOUNTS_TABLE[[#This Row],[ID NUMBER]],PIVOT!K:L,2,0))</f>
        <v>0</v>
      </c>
      <c r="L24" s="51">
        <f>ACCOUNTS_TABLE[[#This Row],[TOTAL FEES]]-ACCOUNTS_TABLE[[#This Row],[TOTAL PAID]]-ACCOUNTS_TABLE[[#This Row],[SCHOLARSHIP]]</f>
        <v>135</v>
      </c>
    </row>
    <row r="25" spans="3:12" ht="21.75" customHeight="1" x14ac:dyDescent="0.25">
      <c r="C25" s="26" t="s">
        <v>1179</v>
      </c>
      <c r="D25" s="4" t="str">
        <f>VLOOKUP(ACCOUNTS_TABLE[[#This Row],[ID NUMBER]],DBASE_TABLE[],2,0)</f>
        <v>PRODENCE ANUTUA AWAFU</v>
      </c>
      <c r="E25" s="4" t="str">
        <f>VLOOKUP(ACCOUNTS_TABLE[[#This Row],[ID NUMBER]],DBASE_TABLE[],7,0)</f>
        <v>KINDERGARTEN ONE</v>
      </c>
      <c r="F25" s="51">
        <v>130</v>
      </c>
      <c r="G25" s="51" t="str">
        <f>IF(ISNA(VLOOKUP(ACCOUNTS_TABLE[[#This Row],[ID NUMBER]],OTHERFEE_PT,2,0)),"",VLOOKUP(ACCOUNTS_TABLE[[#This Row],[ID NUMBER]],OTHERFEE_PT,2,0))</f>
        <v/>
      </c>
      <c r="H25" s="51">
        <f>IF(ISNA(VLOOKUP(DBASE_TABLE[[#This Row],[CLASS]],TERMFEES_TABLE[],5,0)),"",VLOOKUP(DBASE_TABLE[[#This Row],[CLASS]],TERMFEES_TABLE[],5,0))</f>
        <v>0</v>
      </c>
      <c r="I25" s="51">
        <f>SUM(ACCOUNTS_TABLE[[#This Row],[BALANCE AT START]]:ACCOUNTS_TABLE[[#This Row],[SCHOOL FEES]])</f>
        <v>130</v>
      </c>
      <c r="J25" s="51">
        <f>IF(ISNA(VLOOKUP(ACCOUNTS_TABLE[[#This Row],[ID NUMBER]],PAYMENT_PT,2,0)),0,VLOOKUP(ACCOUNTS_TABLE[[#This Row],[ID NUMBER]],PAYMENT_PT,2,0))</f>
        <v>0</v>
      </c>
      <c r="K25" s="51">
        <f>IF(ISNA(VLOOKUP(ACCOUNTS_TABLE[[#This Row],[ID NUMBER]],PIVOT!K:L,2,0)),0,VLOOKUP(ACCOUNTS_TABLE[[#This Row],[ID NUMBER]],PIVOT!K:L,2,0))</f>
        <v>0</v>
      </c>
      <c r="L25" s="51">
        <f>ACCOUNTS_TABLE[[#This Row],[TOTAL FEES]]-ACCOUNTS_TABLE[[#This Row],[TOTAL PAID]]-ACCOUNTS_TABLE[[#This Row],[SCHOLARSHIP]]</f>
        <v>130</v>
      </c>
    </row>
    <row r="26" spans="3:12" ht="21.75" customHeight="1" x14ac:dyDescent="0.25">
      <c r="C26" s="26" t="s">
        <v>1180</v>
      </c>
      <c r="D26" s="4" t="str">
        <f>VLOOKUP(ACCOUNTS_TABLE[[#This Row],[ID NUMBER]],DBASE_TABLE[],2,0)</f>
        <v>ISSABELLA AWIAH</v>
      </c>
      <c r="E26" s="4" t="str">
        <f>VLOOKUP(ACCOUNTS_TABLE[[#This Row],[ID NUMBER]],DBASE_TABLE[],7,0)</f>
        <v>KINDERGARTEN ONE</v>
      </c>
      <c r="F26" s="51">
        <v>350</v>
      </c>
      <c r="G26" s="51" t="str">
        <f>IF(ISNA(VLOOKUP(ACCOUNTS_TABLE[[#This Row],[ID NUMBER]],OTHERFEE_PT,2,0)),"",VLOOKUP(ACCOUNTS_TABLE[[#This Row],[ID NUMBER]],OTHERFEE_PT,2,0))</f>
        <v/>
      </c>
      <c r="H26" s="51">
        <f>IF(ISNA(VLOOKUP(DBASE_TABLE[[#This Row],[CLASS]],TERMFEES_TABLE[],5,0)),"",VLOOKUP(DBASE_TABLE[[#This Row],[CLASS]],TERMFEES_TABLE[],5,0))</f>
        <v>0</v>
      </c>
      <c r="I26" s="51">
        <f>SUM(ACCOUNTS_TABLE[[#This Row],[BALANCE AT START]]:ACCOUNTS_TABLE[[#This Row],[SCHOOL FEES]])</f>
        <v>350</v>
      </c>
      <c r="J26" s="51">
        <f>IF(ISNA(VLOOKUP(ACCOUNTS_TABLE[[#This Row],[ID NUMBER]],PAYMENT_PT,2,0)),0,VLOOKUP(ACCOUNTS_TABLE[[#This Row],[ID NUMBER]],PAYMENT_PT,2,0))</f>
        <v>0</v>
      </c>
      <c r="K26" s="51">
        <f>IF(ISNA(VLOOKUP(ACCOUNTS_TABLE[[#This Row],[ID NUMBER]],PIVOT!K:L,2,0)),0,VLOOKUP(ACCOUNTS_TABLE[[#This Row],[ID NUMBER]],PIVOT!K:L,2,0))</f>
        <v>0</v>
      </c>
      <c r="L26" s="51">
        <f>ACCOUNTS_TABLE[[#This Row],[TOTAL FEES]]-ACCOUNTS_TABLE[[#This Row],[TOTAL PAID]]-ACCOUNTS_TABLE[[#This Row],[SCHOLARSHIP]]</f>
        <v>350</v>
      </c>
    </row>
    <row r="27" spans="3:12" ht="21.75" customHeight="1" x14ac:dyDescent="0.25">
      <c r="C27" s="26" t="s">
        <v>1181</v>
      </c>
      <c r="D27" s="4" t="str">
        <f>VLOOKUP(ACCOUNTS_TABLE[[#This Row],[ID NUMBER]],DBASE_TABLE[],2,0)</f>
        <v>AWESEH JULIAN AWINYA</v>
      </c>
      <c r="E27" s="4" t="str">
        <f>VLOOKUP(ACCOUNTS_TABLE[[#This Row],[ID NUMBER]],DBASE_TABLE[],7,0)</f>
        <v>KINDERGARTEN ONE</v>
      </c>
      <c r="F27" s="51">
        <v>130</v>
      </c>
      <c r="G27" s="51" t="str">
        <f>IF(ISNA(VLOOKUP(ACCOUNTS_TABLE[[#This Row],[ID NUMBER]],OTHERFEE_PT,2,0)),"",VLOOKUP(ACCOUNTS_TABLE[[#This Row],[ID NUMBER]],OTHERFEE_PT,2,0))</f>
        <v/>
      </c>
      <c r="H27" s="51">
        <f>IF(ISNA(VLOOKUP(DBASE_TABLE[[#This Row],[CLASS]],TERMFEES_TABLE[],5,0)),"",VLOOKUP(DBASE_TABLE[[#This Row],[CLASS]],TERMFEES_TABLE[],5,0))</f>
        <v>0</v>
      </c>
      <c r="I27" s="51">
        <f>SUM(ACCOUNTS_TABLE[[#This Row],[BALANCE AT START]]:ACCOUNTS_TABLE[[#This Row],[SCHOOL FEES]])</f>
        <v>130</v>
      </c>
      <c r="J27" s="51">
        <f>IF(ISNA(VLOOKUP(ACCOUNTS_TABLE[[#This Row],[ID NUMBER]],PAYMENT_PT,2,0)),0,VLOOKUP(ACCOUNTS_TABLE[[#This Row],[ID NUMBER]],PAYMENT_PT,2,0))</f>
        <v>0</v>
      </c>
      <c r="K27" s="51">
        <f>IF(ISNA(VLOOKUP(ACCOUNTS_TABLE[[#This Row],[ID NUMBER]],PIVOT!K:L,2,0)),0,VLOOKUP(ACCOUNTS_TABLE[[#This Row],[ID NUMBER]],PIVOT!K:L,2,0))</f>
        <v>0</v>
      </c>
      <c r="L27" s="51">
        <f>ACCOUNTS_TABLE[[#This Row],[TOTAL FEES]]-ACCOUNTS_TABLE[[#This Row],[TOTAL PAID]]-ACCOUNTS_TABLE[[#This Row],[SCHOLARSHIP]]</f>
        <v>130</v>
      </c>
    </row>
    <row r="28" spans="3:12" ht="21.75" customHeight="1" x14ac:dyDescent="0.25">
      <c r="C28" s="26" t="s">
        <v>1182</v>
      </c>
      <c r="D28" s="4" t="str">
        <f>VLOOKUP(ACCOUNTS_TABLE[[#This Row],[ID NUMBER]],DBASE_TABLE[],2,0)</f>
        <v>CECIL ANIWE AWOPONE</v>
      </c>
      <c r="E28" s="4" t="str">
        <f>VLOOKUP(ACCOUNTS_TABLE[[#This Row],[ID NUMBER]],DBASE_TABLE[],7,0)</f>
        <v>KINDERGARTEN ONE</v>
      </c>
      <c r="F28" s="51">
        <v>135</v>
      </c>
      <c r="G28" s="51" t="str">
        <f>IF(ISNA(VLOOKUP(ACCOUNTS_TABLE[[#This Row],[ID NUMBER]],OTHERFEE_PT,2,0)),"",VLOOKUP(ACCOUNTS_TABLE[[#This Row],[ID NUMBER]],OTHERFEE_PT,2,0))</f>
        <v/>
      </c>
      <c r="H28" s="51">
        <f>IF(ISNA(VLOOKUP(DBASE_TABLE[[#This Row],[CLASS]],TERMFEES_TABLE[],5,0)),"",VLOOKUP(DBASE_TABLE[[#This Row],[CLASS]],TERMFEES_TABLE[],5,0))</f>
        <v>0</v>
      </c>
      <c r="I28" s="51">
        <f>SUM(ACCOUNTS_TABLE[[#This Row],[BALANCE AT START]]:ACCOUNTS_TABLE[[#This Row],[SCHOOL FEES]])</f>
        <v>135</v>
      </c>
      <c r="J28" s="51">
        <f>IF(ISNA(VLOOKUP(ACCOUNTS_TABLE[[#This Row],[ID NUMBER]],PAYMENT_PT,2,0)),0,VLOOKUP(ACCOUNTS_TABLE[[#This Row],[ID NUMBER]],PAYMENT_PT,2,0))</f>
        <v>0</v>
      </c>
      <c r="K28" s="51">
        <f>IF(ISNA(VLOOKUP(ACCOUNTS_TABLE[[#This Row],[ID NUMBER]],PIVOT!K:L,2,0)),0,VLOOKUP(ACCOUNTS_TABLE[[#This Row],[ID NUMBER]],PIVOT!K:L,2,0))</f>
        <v>0</v>
      </c>
      <c r="L28" s="51">
        <f>ACCOUNTS_TABLE[[#This Row],[TOTAL FEES]]-ACCOUNTS_TABLE[[#This Row],[TOTAL PAID]]-ACCOUNTS_TABLE[[#This Row],[SCHOLARSHIP]]</f>
        <v>135</v>
      </c>
    </row>
    <row r="29" spans="3:12" ht="21.75" customHeight="1" x14ac:dyDescent="0.25">
      <c r="C29" s="26" t="s">
        <v>1183</v>
      </c>
      <c r="D29" s="4" t="str">
        <f>VLOOKUP(ACCOUNTS_TABLE[[#This Row],[ID NUMBER]],DBASE_TABLE[],2,0)</f>
        <v>PRISCILLA NMAA-WEFAGE AWOPURI</v>
      </c>
      <c r="E29" s="4" t="str">
        <f>VLOOKUP(ACCOUNTS_TABLE[[#This Row],[ID NUMBER]],DBASE_TABLE[],7,0)</f>
        <v>KINDERGARTEN ONE</v>
      </c>
      <c r="F29" s="51">
        <v>130</v>
      </c>
      <c r="G29" s="51" t="str">
        <f>IF(ISNA(VLOOKUP(ACCOUNTS_TABLE[[#This Row],[ID NUMBER]],OTHERFEE_PT,2,0)),"",VLOOKUP(ACCOUNTS_TABLE[[#This Row],[ID NUMBER]],OTHERFEE_PT,2,0))</f>
        <v/>
      </c>
      <c r="H29" s="51">
        <f>IF(ISNA(VLOOKUP(DBASE_TABLE[[#This Row],[CLASS]],TERMFEES_TABLE[],5,0)),"",VLOOKUP(DBASE_TABLE[[#This Row],[CLASS]],TERMFEES_TABLE[],5,0))</f>
        <v>0</v>
      </c>
      <c r="I29" s="51">
        <f>SUM(ACCOUNTS_TABLE[[#This Row],[BALANCE AT START]]:ACCOUNTS_TABLE[[#This Row],[SCHOOL FEES]])</f>
        <v>130</v>
      </c>
      <c r="J29" s="51">
        <f>IF(ISNA(VLOOKUP(ACCOUNTS_TABLE[[#This Row],[ID NUMBER]],PAYMENT_PT,2,0)),0,VLOOKUP(ACCOUNTS_TABLE[[#This Row],[ID NUMBER]],PAYMENT_PT,2,0))</f>
        <v>0</v>
      </c>
      <c r="K29" s="51">
        <f>IF(ISNA(VLOOKUP(ACCOUNTS_TABLE[[#This Row],[ID NUMBER]],PIVOT!K:L,2,0)),0,VLOOKUP(ACCOUNTS_TABLE[[#This Row],[ID NUMBER]],PIVOT!K:L,2,0))</f>
        <v>0</v>
      </c>
      <c r="L29" s="51">
        <f>ACCOUNTS_TABLE[[#This Row],[TOTAL FEES]]-ACCOUNTS_TABLE[[#This Row],[TOTAL PAID]]-ACCOUNTS_TABLE[[#This Row],[SCHOLARSHIP]]</f>
        <v>130</v>
      </c>
    </row>
    <row r="30" spans="3:12" ht="21.75" customHeight="1" x14ac:dyDescent="0.25">
      <c r="C30" s="26" t="s">
        <v>1184</v>
      </c>
      <c r="D30" s="4" t="str">
        <f>VLOOKUP(ACCOUNTS_TABLE[[#This Row],[ID NUMBER]],DBASE_TABLE[],2,0)</f>
        <v>ZANETTA AYIKO</v>
      </c>
      <c r="E30" s="4" t="str">
        <f>VLOOKUP(ACCOUNTS_TABLE[[#This Row],[ID NUMBER]],DBASE_TABLE[],7,0)</f>
        <v>KINDERGARTEN ONE</v>
      </c>
      <c r="F30" s="51">
        <v>130</v>
      </c>
      <c r="G30" s="51" t="str">
        <f>IF(ISNA(VLOOKUP(ACCOUNTS_TABLE[[#This Row],[ID NUMBER]],OTHERFEE_PT,2,0)),"",VLOOKUP(ACCOUNTS_TABLE[[#This Row],[ID NUMBER]],OTHERFEE_PT,2,0))</f>
        <v/>
      </c>
      <c r="H30" s="51">
        <f>IF(ISNA(VLOOKUP(DBASE_TABLE[[#This Row],[CLASS]],TERMFEES_TABLE[],5,0)),"",VLOOKUP(DBASE_TABLE[[#This Row],[CLASS]],TERMFEES_TABLE[],5,0))</f>
        <v>0</v>
      </c>
      <c r="I30" s="51">
        <f>SUM(ACCOUNTS_TABLE[[#This Row],[BALANCE AT START]]:ACCOUNTS_TABLE[[#This Row],[SCHOOL FEES]])</f>
        <v>130</v>
      </c>
      <c r="J30" s="51">
        <f>IF(ISNA(VLOOKUP(ACCOUNTS_TABLE[[#This Row],[ID NUMBER]],PAYMENT_PT,2,0)),0,VLOOKUP(ACCOUNTS_TABLE[[#This Row],[ID NUMBER]],PAYMENT_PT,2,0))</f>
        <v>0</v>
      </c>
      <c r="K30" s="51">
        <f>IF(ISNA(VLOOKUP(ACCOUNTS_TABLE[[#This Row],[ID NUMBER]],PIVOT!K:L,2,0)),0,VLOOKUP(ACCOUNTS_TABLE[[#This Row],[ID NUMBER]],PIVOT!K:L,2,0))</f>
        <v>0</v>
      </c>
      <c r="L30" s="51">
        <f>ACCOUNTS_TABLE[[#This Row],[TOTAL FEES]]-ACCOUNTS_TABLE[[#This Row],[TOTAL PAID]]-ACCOUNTS_TABLE[[#This Row],[SCHOLARSHIP]]</f>
        <v>130</v>
      </c>
    </row>
    <row r="31" spans="3:12" ht="21.75" customHeight="1" x14ac:dyDescent="0.25">
      <c r="C31" s="26" t="s">
        <v>1185</v>
      </c>
      <c r="D31" s="4" t="str">
        <f>VLOOKUP(ACCOUNTS_TABLE[[#This Row],[ID NUMBER]],DBASE_TABLE[],2,0)</f>
        <v>KINGSLEY .W. AYIRAZURE</v>
      </c>
      <c r="E31" s="4" t="str">
        <f>VLOOKUP(ACCOUNTS_TABLE[[#This Row],[ID NUMBER]],DBASE_TABLE[],7,0)</f>
        <v>KINDERGARTEN ONE</v>
      </c>
      <c r="F31" s="51">
        <v>200</v>
      </c>
      <c r="G31" s="51" t="str">
        <f>IF(ISNA(VLOOKUP(ACCOUNTS_TABLE[[#This Row],[ID NUMBER]],OTHERFEE_PT,2,0)),"",VLOOKUP(ACCOUNTS_TABLE[[#This Row],[ID NUMBER]],OTHERFEE_PT,2,0))</f>
        <v/>
      </c>
      <c r="H31" s="51">
        <f>IF(ISNA(VLOOKUP(DBASE_TABLE[[#This Row],[CLASS]],TERMFEES_TABLE[],5,0)),"",VLOOKUP(DBASE_TABLE[[#This Row],[CLASS]],TERMFEES_TABLE[],5,0))</f>
        <v>0</v>
      </c>
      <c r="I31" s="51">
        <f>SUM(ACCOUNTS_TABLE[[#This Row],[BALANCE AT START]]:ACCOUNTS_TABLE[[#This Row],[SCHOOL FEES]])</f>
        <v>200</v>
      </c>
      <c r="J31" s="51">
        <f>IF(ISNA(VLOOKUP(ACCOUNTS_TABLE[[#This Row],[ID NUMBER]],PAYMENT_PT,2,0)),0,VLOOKUP(ACCOUNTS_TABLE[[#This Row],[ID NUMBER]],PAYMENT_PT,2,0))</f>
        <v>0</v>
      </c>
      <c r="K31" s="51">
        <f>IF(ISNA(VLOOKUP(ACCOUNTS_TABLE[[#This Row],[ID NUMBER]],PIVOT!K:L,2,0)),0,VLOOKUP(ACCOUNTS_TABLE[[#This Row],[ID NUMBER]],PIVOT!K:L,2,0))</f>
        <v>0</v>
      </c>
      <c r="L31" s="51">
        <f>ACCOUNTS_TABLE[[#This Row],[TOTAL FEES]]-ACCOUNTS_TABLE[[#This Row],[TOTAL PAID]]-ACCOUNTS_TABLE[[#This Row],[SCHOLARSHIP]]</f>
        <v>200</v>
      </c>
    </row>
    <row r="32" spans="3:12" ht="21.75" customHeight="1" x14ac:dyDescent="0.25">
      <c r="C32" s="26" t="s">
        <v>1186</v>
      </c>
      <c r="D32" s="4" t="str">
        <f>VLOOKUP(ACCOUNTS_TABLE[[#This Row],[ID NUMBER]],DBASE_TABLE[],2,0)</f>
        <v>JAYDEN .W. DANTERA</v>
      </c>
      <c r="E32" s="4" t="str">
        <f>VLOOKUP(ACCOUNTS_TABLE[[#This Row],[ID NUMBER]],DBASE_TABLE[],7,0)</f>
        <v>KINDERGARTEN ONE</v>
      </c>
      <c r="F32" s="51">
        <v>130</v>
      </c>
      <c r="G32" s="51" t="str">
        <f>IF(ISNA(VLOOKUP(ACCOUNTS_TABLE[[#This Row],[ID NUMBER]],OTHERFEE_PT,2,0)),"",VLOOKUP(ACCOUNTS_TABLE[[#This Row],[ID NUMBER]],OTHERFEE_PT,2,0))</f>
        <v/>
      </c>
      <c r="H32" s="51">
        <f>IF(ISNA(VLOOKUP(DBASE_TABLE[[#This Row],[CLASS]],TERMFEES_TABLE[],5,0)),"",VLOOKUP(DBASE_TABLE[[#This Row],[CLASS]],TERMFEES_TABLE[],5,0))</f>
        <v>0</v>
      </c>
      <c r="I32" s="51">
        <f>SUM(ACCOUNTS_TABLE[[#This Row],[BALANCE AT START]]:ACCOUNTS_TABLE[[#This Row],[SCHOOL FEES]])</f>
        <v>130</v>
      </c>
      <c r="J32" s="51">
        <f>IF(ISNA(VLOOKUP(ACCOUNTS_TABLE[[#This Row],[ID NUMBER]],PAYMENT_PT,2,0)),0,VLOOKUP(ACCOUNTS_TABLE[[#This Row],[ID NUMBER]],PAYMENT_PT,2,0))</f>
        <v>0</v>
      </c>
      <c r="K32" s="51">
        <f>IF(ISNA(VLOOKUP(ACCOUNTS_TABLE[[#This Row],[ID NUMBER]],PIVOT!K:L,2,0)),0,VLOOKUP(ACCOUNTS_TABLE[[#This Row],[ID NUMBER]],PIVOT!K:L,2,0))</f>
        <v>0</v>
      </c>
      <c r="L32" s="51">
        <f>ACCOUNTS_TABLE[[#This Row],[TOTAL FEES]]-ACCOUNTS_TABLE[[#This Row],[TOTAL PAID]]-ACCOUNTS_TABLE[[#This Row],[SCHOLARSHIP]]</f>
        <v>130</v>
      </c>
    </row>
    <row r="33" spans="3:12" ht="21.75" customHeight="1" x14ac:dyDescent="0.25">
      <c r="C33" s="26" t="s">
        <v>1187</v>
      </c>
      <c r="D33" s="4" t="str">
        <f>VLOOKUP(ACCOUNTS_TABLE[[#This Row],[ID NUMBER]],DBASE_TABLE[],2,0)</f>
        <v>SALAM ABDUL HAMIDU</v>
      </c>
      <c r="E33" s="4" t="str">
        <f>VLOOKUP(ACCOUNTS_TABLE[[#This Row],[ID NUMBER]],DBASE_TABLE[],7,0)</f>
        <v>KINDERGARTEN ONE</v>
      </c>
      <c r="F33" s="51">
        <v>350</v>
      </c>
      <c r="G33" s="51" t="str">
        <f>IF(ISNA(VLOOKUP(ACCOUNTS_TABLE[[#This Row],[ID NUMBER]],OTHERFEE_PT,2,0)),"",VLOOKUP(ACCOUNTS_TABLE[[#This Row],[ID NUMBER]],OTHERFEE_PT,2,0))</f>
        <v/>
      </c>
      <c r="H33" s="51">
        <f>IF(ISNA(VLOOKUP(DBASE_TABLE[[#This Row],[CLASS]],TERMFEES_TABLE[],5,0)),"",VLOOKUP(DBASE_TABLE[[#This Row],[CLASS]],TERMFEES_TABLE[],5,0))</f>
        <v>0</v>
      </c>
      <c r="I33" s="51">
        <f>SUM(ACCOUNTS_TABLE[[#This Row],[BALANCE AT START]]:ACCOUNTS_TABLE[[#This Row],[SCHOOL FEES]])</f>
        <v>350</v>
      </c>
      <c r="J33" s="51">
        <f>IF(ISNA(VLOOKUP(ACCOUNTS_TABLE[[#This Row],[ID NUMBER]],PAYMENT_PT,2,0)),0,VLOOKUP(ACCOUNTS_TABLE[[#This Row],[ID NUMBER]],PAYMENT_PT,2,0))</f>
        <v>0</v>
      </c>
      <c r="K33" s="51">
        <f>IF(ISNA(VLOOKUP(ACCOUNTS_TABLE[[#This Row],[ID NUMBER]],PIVOT!K:L,2,0)),0,VLOOKUP(ACCOUNTS_TABLE[[#This Row],[ID NUMBER]],PIVOT!K:L,2,0))</f>
        <v>0</v>
      </c>
      <c r="L33" s="51">
        <f>ACCOUNTS_TABLE[[#This Row],[TOTAL FEES]]-ACCOUNTS_TABLE[[#This Row],[TOTAL PAID]]-ACCOUNTS_TABLE[[#This Row],[SCHOLARSHIP]]</f>
        <v>350</v>
      </c>
    </row>
    <row r="34" spans="3:12" ht="21.75" customHeight="1" x14ac:dyDescent="0.25">
      <c r="C34" s="26" t="s">
        <v>1188</v>
      </c>
      <c r="D34" s="4" t="str">
        <f>VLOOKUP(ACCOUNTS_TABLE[[#This Row],[ID NUMBER]],DBASE_TABLE[],2,0)</f>
        <v>JOYCELINE KABA</v>
      </c>
      <c r="E34" s="4" t="str">
        <f>VLOOKUP(ACCOUNTS_TABLE[[#This Row],[ID NUMBER]],DBASE_TABLE[],7,0)</f>
        <v>KINDERGARTEN ONE</v>
      </c>
      <c r="F34" s="51">
        <v>270</v>
      </c>
      <c r="G34" s="51" t="str">
        <f>IF(ISNA(VLOOKUP(ACCOUNTS_TABLE[[#This Row],[ID NUMBER]],OTHERFEE_PT,2,0)),"",VLOOKUP(ACCOUNTS_TABLE[[#This Row],[ID NUMBER]],OTHERFEE_PT,2,0))</f>
        <v/>
      </c>
      <c r="H34" s="51">
        <f>IF(ISNA(VLOOKUP(DBASE_TABLE[[#This Row],[CLASS]],TERMFEES_TABLE[],5,0)),"",VLOOKUP(DBASE_TABLE[[#This Row],[CLASS]],TERMFEES_TABLE[],5,0))</f>
        <v>0</v>
      </c>
      <c r="I34" s="51">
        <f>SUM(ACCOUNTS_TABLE[[#This Row],[BALANCE AT START]]:ACCOUNTS_TABLE[[#This Row],[SCHOOL FEES]])</f>
        <v>270</v>
      </c>
      <c r="J34" s="51">
        <f>IF(ISNA(VLOOKUP(ACCOUNTS_TABLE[[#This Row],[ID NUMBER]],PAYMENT_PT,2,0)),0,VLOOKUP(ACCOUNTS_TABLE[[#This Row],[ID NUMBER]],PAYMENT_PT,2,0))</f>
        <v>0</v>
      </c>
      <c r="K34" s="51">
        <f>IF(ISNA(VLOOKUP(ACCOUNTS_TABLE[[#This Row],[ID NUMBER]],PIVOT!K:L,2,0)),0,VLOOKUP(ACCOUNTS_TABLE[[#This Row],[ID NUMBER]],PIVOT!K:L,2,0))</f>
        <v>0</v>
      </c>
      <c r="L34" s="51">
        <f>ACCOUNTS_TABLE[[#This Row],[TOTAL FEES]]-ACCOUNTS_TABLE[[#This Row],[TOTAL PAID]]-ACCOUNTS_TABLE[[#This Row],[SCHOLARSHIP]]</f>
        <v>270</v>
      </c>
    </row>
    <row r="35" spans="3:12" ht="21.75" customHeight="1" x14ac:dyDescent="0.25">
      <c r="C35" s="26" t="s">
        <v>1189</v>
      </c>
      <c r="D35" s="4" t="str">
        <f>VLOOKUP(ACCOUNTS_TABLE[[#This Row],[ID NUMBER]],DBASE_TABLE[],2,0)</f>
        <v>DOMINIC KAMBOE</v>
      </c>
      <c r="E35" s="4" t="str">
        <f>VLOOKUP(ACCOUNTS_TABLE[[#This Row],[ID NUMBER]],DBASE_TABLE[],7,0)</f>
        <v>KINDERGARTEN ONE</v>
      </c>
      <c r="F35" s="51">
        <v>270</v>
      </c>
      <c r="G35" s="51" t="str">
        <f>IF(ISNA(VLOOKUP(ACCOUNTS_TABLE[[#This Row],[ID NUMBER]],OTHERFEE_PT,2,0)),"",VLOOKUP(ACCOUNTS_TABLE[[#This Row],[ID NUMBER]],OTHERFEE_PT,2,0))</f>
        <v/>
      </c>
      <c r="H35" s="51">
        <f>IF(ISNA(VLOOKUP(DBASE_TABLE[[#This Row],[CLASS]],TERMFEES_TABLE[],5,0)),"",VLOOKUP(DBASE_TABLE[[#This Row],[CLASS]],TERMFEES_TABLE[],5,0))</f>
        <v>0</v>
      </c>
      <c r="I35" s="51">
        <f>SUM(ACCOUNTS_TABLE[[#This Row],[BALANCE AT START]]:ACCOUNTS_TABLE[[#This Row],[SCHOOL FEES]])</f>
        <v>270</v>
      </c>
      <c r="J35" s="51">
        <f>IF(ISNA(VLOOKUP(ACCOUNTS_TABLE[[#This Row],[ID NUMBER]],PAYMENT_PT,2,0)),0,VLOOKUP(ACCOUNTS_TABLE[[#This Row],[ID NUMBER]],PAYMENT_PT,2,0))</f>
        <v>0</v>
      </c>
      <c r="K35" s="51">
        <f>IF(ISNA(VLOOKUP(ACCOUNTS_TABLE[[#This Row],[ID NUMBER]],PIVOT!K:L,2,0)),0,VLOOKUP(ACCOUNTS_TABLE[[#This Row],[ID NUMBER]],PIVOT!K:L,2,0))</f>
        <v>0</v>
      </c>
      <c r="L35" s="51">
        <f>ACCOUNTS_TABLE[[#This Row],[TOTAL FEES]]-ACCOUNTS_TABLE[[#This Row],[TOTAL PAID]]-ACCOUNTS_TABLE[[#This Row],[SCHOLARSHIP]]</f>
        <v>270</v>
      </c>
    </row>
    <row r="36" spans="3:12" ht="21.75" customHeight="1" x14ac:dyDescent="0.25">
      <c r="C36" s="26" t="s">
        <v>1190</v>
      </c>
      <c r="D36" s="4" t="str">
        <f>VLOOKUP(ACCOUNTS_TABLE[[#This Row],[ID NUMBER]],DBASE_TABLE[],2,0)</f>
        <v>EMERY .W. KUDADAM</v>
      </c>
      <c r="E36" s="4" t="str">
        <f>VLOOKUP(ACCOUNTS_TABLE[[#This Row],[ID NUMBER]],DBASE_TABLE[],7,0)</f>
        <v>KINDERGARTEN ONE</v>
      </c>
      <c r="F36" s="51">
        <v>240</v>
      </c>
      <c r="G36" s="51" t="str">
        <f>IF(ISNA(VLOOKUP(ACCOUNTS_TABLE[[#This Row],[ID NUMBER]],OTHERFEE_PT,2,0)),"",VLOOKUP(ACCOUNTS_TABLE[[#This Row],[ID NUMBER]],OTHERFEE_PT,2,0))</f>
        <v/>
      </c>
      <c r="H36" s="51">
        <f>IF(ISNA(VLOOKUP(DBASE_TABLE[[#This Row],[CLASS]],TERMFEES_TABLE[],5,0)),"",VLOOKUP(DBASE_TABLE[[#This Row],[CLASS]],TERMFEES_TABLE[],5,0))</f>
        <v>0</v>
      </c>
      <c r="I36" s="51">
        <f>SUM(ACCOUNTS_TABLE[[#This Row],[BALANCE AT START]]:ACCOUNTS_TABLE[[#This Row],[SCHOOL FEES]])</f>
        <v>240</v>
      </c>
      <c r="J36" s="51">
        <f>IF(ISNA(VLOOKUP(ACCOUNTS_TABLE[[#This Row],[ID NUMBER]],PAYMENT_PT,2,0)),0,VLOOKUP(ACCOUNTS_TABLE[[#This Row],[ID NUMBER]],PAYMENT_PT,2,0))</f>
        <v>0</v>
      </c>
      <c r="K36" s="51">
        <f>IF(ISNA(VLOOKUP(ACCOUNTS_TABLE[[#This Row],[ID NUMBER]],PIVOT!K:L,2,0)),0,VLOOKUP(ACCOUNTS_TABLE[[#This Row],[ID NUMBER]],PIVOT!K:L,2,0))</f>
        <v>0</v>
      </c>
      <c r="L36" s="51">
        <f>ACCOUNTS_TABLE[[#This Row],[TOTAL FEES]]-ACCOUNTS_TABLE[[#This Row],[TOTAL PAID]]-ACCOUNTS_TABLE[[#This Row],[SCHOLARSHIP]]</f>
        <v>240</v>
      </c>
    </row>
    <row r="37" spans="3:12" ht="21.75" customHeight="1" x14ac:dyDescent="0.25">
      <c r="C37" s="26" t="s">
        <v>1191</v>
      </c>
      <c r="D37" s="4" t="str">
        <f>VLOOKUP(ACCOUNTS_TABLE[[#This Row],[ID NUMBER]],DBASE_TABLE[],2,0)</f>
        <v>WILHEMINA ATUDEAWE WEKWOLI</v>
      </c>
      <c r="E37" s="4" t="str">
        <f>VLOOKUP(ACCOUNTS_TABLE[[#This Row],[ID NUMBER]],DBASE_TABLE[],7,0)</f>
        <v>KINDERGARTEN ONE</v>
      </c>
      <c r="F37" s="51">
        <v>240</v>
      </c>
      <c r="G37" s="51" t="str">
        <f>IF(ISNA(VLOOKUP(ACCOUNTS_TABLE[[#This Row],[ID NUMBER]],OTHERFEE_PT,2,0)),"",VLOOKUP(ACCOUNTS_TABLE[[#This Row],[ID NUMBER]],OTHERFEE_PT,2,0))</f>
        <v/>
      </c>
      <c r="H37" s="51">
        <f>IF(ISNA(VLOOKUP(DBASE_TABLE[[#This Row],[CLASS]],TERMFEES_TABLE[],5,0)),"",VLOOKUP(DBASE_TABLE[[#This Row],[CLASS]],TERMFEES_TABLE[],5,0))</f>
        <v>0</v>
      </c>
      <c r="I37" s="51">
        <f>SUM(ACCOUNTS_TABLE[[#This Row],[BALANCE AT START]]:ACCOUNTS_TABLE[[#This Row],[SCHOOL FEES]])</f>
        <v>240</v>
      </c>
      <c r="J37" s="51">
        <f>IF(ISNA(VLOOKUP(ACCOUNTS_TABLE[[#This Row],[ID NUMBER]],PAYMENT_PT,2,0)),0,VLOOKUP(ACCOUNTS_TABLE[[#This Row],[ID NUMBER]],PAYMENT_PT,2,0))</f>
        <v>0</v>
      </c>
      <c r="K37" s="51">
        <f>IF(ISNA(VLOOKUP(ACCOUNTS_TABLE[[#This Row],[ID NUMBER]],PIVOT!K:L,2,0)),0,VLOOKUP(ACCOUNTS_TABLE[[#This Row],[ID NUMBER]],PIVOT!K:L,2,0))</f>
        <v>0</v>
      </c>
      <c r="L37" s="51">
        <f>ACCOUNTS_TABLE[[#This Row],[TOTAL FEES]]-ACCOUNTS_TABLE[[#This Row],[TOTAL PAID]]-ACCOUNTS_TABLE[[#This Row],[SCHOLARSHIP]]</f>
        <v>240</v>
      </c>
    </row>
    <row r="38" spans="3:12" ht="21.75" customHeight="1" x14ac:dyDescent="0.25">
      <c r="C38" s="26" t="s">
        <v>1192</v>
      </c>
      <c r="D38" s="4" t="str">
        <f>VLOOKUP(ACCOUNTS_TABLE[[#This Row],[ID NUMBER]],DBASE_TABLE[],2,0)</f>
        <v>MALEANE .W. KUSOEWOLO</v>
      </c>
      <c r="E38" s="4" t="str">
        <f>VLOOKUP(ACCOUNTS_TABLE[[#This Row],[ID NUMBER]],DBASE_TABLE[],7,0)</f>
        <v>KINDERGARTEN ONE</v>
      </c>
      <c r="F38" s="51">
        <v>130</v>
      </c>
      <c r="G38" s="51" t="str">
        <f>IF(ISNA(VLOOKUP(ACCOUNTS_TABLE[[#This Row],[ID NUMBER]],OTHERFEE_PT,2,0)),"",VLOOKUP(ACCOUNTS_TABLE[[#This Row],[ID NUMBER]],OTHERFEE_PT,2,0))</f>
        <v/>
      </c>
      <c r="H38" s="51">
        <f>IF(ISNA(VLOOKUP(DBASE_TABLE[[#This Row],[CLASS]],TERMFEES_TABLE[],5,0)),"",VLOOKUP(DBASE_TABLE[[#This Row],[CLASS]],TERMFEES_TABLE[],5,0))</f>
        <v>0</v>
      </c>
      <c r="I38" s="51">
        <f>SUM(ACCOUNTS_TABLE[[#This Row],[BALANCE AT START]]:ACCOUNTS_TABLE[[#This Row],[SCHOOL FEES]])</f>
        <v>130</v>
      </c>
      <c r="J38" s="51">
        <f>IF(ISNA(VLOOKUP(ACCOUNTS_TABLE[[#This Row],[ID NUMBER]],PAYMENT_PT,2,0)),0,VLOOKUP(ACCOUNTS_TABLE[[#This Row],[ID NUMBER]],PAYMENT_PT,2,0))</f>
        <v>0</v>
      </c>
      <c r="K38" s="51">
        <f>IF(ISNA(VLOOKUP(ACCOUNTS_TABLE[[#This Row],[ID NUMBER]],PIVOT!K:L,2,0)),0,VLOOKUP(ACCOUNTS_TABLE[[#This Row],[ID NUMBER]],PIVOT!K:L,2,0))</f>
        <v>0</v>
      </c>
      <c r="L38" s="51">
        <f>ACCOUNTS_TABLE[[#This Row],[TOTAL FEES]]-ACCOUNTS_TABLE[[#This Row],[TOTAL PAID]]-ACCOUNTS_TABLE[[#This Row],[SCHOLARSHIP]]</f>
        <v>130</v>
      </c>
    </row>
    <row r="39" spans="3:12" ht="21.75" customHeight="1" x14ac:dyDescent="0.25">
      <c r="C39" s="26" t="s">
        <v>1193</v>
      </c>
      <c r="D39" s="4" t="str">
        <f>VLOOKUP(ACCOUNTS_TABLE[[#This Row],[ID NUMBER]],DBASE_TABLE[],2,0)</f>
        <v>JOSEPHINE KUSSIBUGUM</v>
      </c>
      <c r="E39" s="4" t="str">
        <f>VLOOKUP(ACCOUNTS_TABLE[[#This Row],[ID NUMBER]],DBASE_TABLE[],7,0)</f>
        <v>KINDERGARTEN ONE</v>
      </c>
      <c r="F39" s="51">
        <v>130</v>
      </c>
      <c r="G39" s="51" t="str">
        <f>IF(ISNA(VLOOKUP(ACCOUNTS_TABLE[[#This Row],[ID NUMBER]],OTHERFEE_PT,2,0)),"",VLOOKUP(ACCOUNTS_TABLE[[#This Row],[ID NUMBER]],OTHERFEE_PT,2,0))</f>
        <v/>
      </c>
      <c r="H39" s="51">
        <f>IF(ISNA(VLOOKUP(DBASE_TABLE[[#This Row],[CLASS]],TERMFEES_TABLE[],5,0)),"",VLOOKUP(DBASE_TABLE[[#This Row],[CLASS]],TERMFEES_TABLE[],5,0))</f>
        <v>0</v>
      </c>
      <c r="I39" s="51">
        <f>SUM(ACCOUNTS_TABLE[[#This Row],[BALANCE AT START]]:ACCOUNTS_TABLE[[#This Row],[SCHOOL FEES]])</f>
        <v>130</v>
      </c>
      <c r="J39" s="51">
        <f>IF(ISNA(VLOOKUP(ACCOUNTS_TABLE[[#This Row],[ID NUMBER]],PAYMENT_PT,2,0)),0,VLOOKUP(ACCOUNTS_TABLE[[#This Row],[ID NUMBER]],PAYMENT_PT,2,0))</f>
        <v>0</v>
      </c>
      <c r="K39" s="51">
        <f>IF(ISNA(VLOOKUP(ACCOUNTS_TABLE[[#This Row],[ID NUMBER]],PIVOT!K:L,2,0)),0,VLOOKUP(ACCOUNTS_TABLE[[#This Row],[ID NUMBER]],PIVOT!K:L,2,0))</f>
        <v>0</v>
      </c>
      <c r="L39" s="51">
        <f>ACCOUNTS_TABLE[[#This Row],[TOTAL FEES]]-ACCOUNTS_TABLE[[#This Row],[TOTAL PAID]]-ACCOUNTS_TABLE[[#This Row],[SCHOLARSHIP]]</f>
        <v>130</v>
      </c>
    </row>
    <row r="40" spans="3:12" ht="21.75" customHeight="1" x14ac:dyDescent="0.25">
      <c r="C40" s="26" t="s">
        <v>1194</v>
      </c>
      <c r="D40" s="4" t="str">
        <f>VLOOKUP(ACCOUNTS_TABLE[[#This Row],[ID NUMBER]],DBASE_TABLE[],2,0)</f>
        <v>MIRABEL KUVIAMO</v>
      </c>
      <c r="E40" s="4" t="str">
        <f>VLOOKUP(ACCOUNTS_TABLE[[#This Row],[ID NUMBER]],DBASE_TABLE[],7,0)</f>
        <v>KINDERGARTEN ONE</v>
      </c>
      <c r="F40" s="51">
        <v>350</v>
      </c>
      <c r="G40" s="51" t="str">
        <f>IF(ISNA(VLOOKUP(ACCOUNTS_TABLE[[#This Row],[ID NUMBER]],OTHERFEE_PT,2,0)),"",VLOOKUP(ACCOUNTS_TABLE[[#This Row],[ID NUMBER]],OTHERFEE_PT,2,0))</f>
        <v/>
      </c>
      <c r="H40" s="51">
        <f>IF(ISNA(VLOOKUP(DBASE_TABLE[[#This Row],[CLASS]],TERMFEES_TABLE[],5,0)),"",VLOOKUP(DBASE_TABLE[[#This Row],[CLASS]],TERMFEES_TABLE[],5,0))</f>
        <v>0</v>
      </c>
      <c r="I40" s="51">
        <f>SUM(ACCOUNTS_TABLE[[#This Row],[BALANCE AT START]]:ACCOUNTS_TABLE[[#This Row],[SCHOOL FEES]])</f>
        <v>350</v>
      </c>
      <c r="J40" s="51">
        <f>IF(ISNA(VLOOKUP(ACCOUNTS_TABLE[[#This Row],[ID NUMBER]],PAYMENT_PT,2,0)),0,VLOOKUP(ACCOUNTS_TABLE[[#This Row],[ID NUMBER]],PAYMENT_PT,2,0))</f>
        <v>0</v>
      </c>
      <c r="K40" s="51">
        <f>IF(ISNA(VLOOKUP(ACCOUNTS_TABLE[[#This Row],[ID NUMBER]],PIVOT!K:L,2,0)),0,VLOOKUP(ACCOUNTS_TABLE[[#This Row],[ID NUMBER]],PIVOT!K:L,2,0))</f>
        <v>0</v>
      </c>
      <c r="L40" s="51">
        <f>ACCOUNTS_TABLE[[#This Row],[TOTAL FEES]]-ACCOUNTS_TABLE[[#This Row],[TOTAL PAID]]-ACCOUNTS_TABLE[[#This Row],[SCHOLARSHIP]]</f>
        <v>350</v>
      </c>
    </row>
    <row r="41" spans="3:12" ht="21.75" customHeight="1" x14ac:dyDescent="0.25">
      <c r="C41" s="26" t="s">
        <v>1195</v>
      </c>
      <c r="D41" s="4" t="str">
        <f>VLOOKUP(ACCOUNTS_TABLE[[#This Row],[ID NUMBER]],DBASE_TABLE[],2,0)</f>
        <v>HOSIA KWARA</v>
      </c>
      <c r="E41" s="4" t="str">
        <f>VLOOKUP(ACCOUNTS_TABLE[[#This Row],[ID NUMBER]],DBASE_TABLE[],7,0)</f>
        <v>KINDERGARTEN ONE</v>
      </c>
      <c r="F41" s="51">
        <v>275</v>
      </c>
      <c r="G41" s="51" t="str">
        <f>IF(ISNA(VLOOKUP(ACCOUNTS_TABLE[[#This Row],[ID NUMBER]],OTHERFEE_PT,2,0)),"",VLOOKUP(ACCOUNTS_TABLE[[#This Row],[ID NUMBER]],OTHERFEE_PT,2,0))</f>
        <v/>
      </c>
      <c r="H41" s="51">
        <f>IF(ISNA(VLOOKUP(DBASE_TABLE[[#This Row],[CLASS]],TERMFEES_TABLE[],5,0)),"",VLOOKUP(DBASE_TABLE[[#This Row],[CLASS]],TERMFEES_TABLE[],5,0))</f>
        <v>0</v>
      </c>
      <c r="I41" s="51">
        <f>SUM(ACCOUNTS_TABLE[[#This Row],[BALANCE AT START]]:ACCOUNTS_TABLE[[#This Row],[SCHOOL FEES]])</f>
        <v>275</v>
      </c>
      <c r="J41" s="51">
        <f>IF(ISNA(VLOOKUP(ACCOUNTS_TABLE[[#This Row],[ID NUMBER]],PAYMENT_PT,2,0)),0,VLOOKUP(ACCOUNTS_TABLE[[#This Row],[ID NUMBER]],PAYMENT_PT,2,0))</f>
        <v>0</v>
      </c>
      <c r="K41" s="51">
        <f>IF(ISNA(VLOOKUP(ACCOUNTS_TABLE[[#This Row],[ID NUMBER]],PIVOT!K:L,2,0)),0,VLOOKUP(ACCOUNTS_TABLE[[#This Row],[ID NUMBER]],PIVOT!K:L,2,0))</f>
        <v>0</v>
      </c>
      <c r="L41" s="51">
        <f>ACCOUNTS_TABLE[[#This Row],[TOTAL FEES]]-ACCOUNTS_TABLE[[#This Row],[TOTAL PAID]]-ACCOUNTS_TABLE[[#This Row],[SCHOLARSHIP]]</f>
        <v>275</v>
      </c>
    </row>
    <row r="42" spans="3:12" ht="21.75" customHeight="1" x14ac:dyDescent="0.25">
      <c r="C42" s="26" t="s">
        <v>1196</v>
      </c>
      <c r="D42" s="4" t="str">
        <f>VLOOKUP(ACCOUNTS_TABLE[[#This Row],[ID NUMBER]],DBASE_TABLE[],2,0)</f>
        <v>MALVINA KANJIRIB LAARI</v>
      </c>
      <c r="E42" s="4" t="str">
        <f>VLOOKUP(ACCOUNTS_TABLE[[#This Row],[ID NUMBER]],DBASE_TABLE[],7,0)</f>
        <v>KINDERGARTEN ONE</v>
      </c>
      <c r="F42" s="51">
        <v>245</v>
      </c>
      <c r="G42" s="51" t="str">
        <f>IF(ISNA(VLOOKUP(ACCOUNTS_TABLE[[#This Row],[ID NUMBER]],OTHERFEE_PT,2,0)),"",VLOOKUP(ACCOUNTS_TABLE[[#This Row],[ID NUMBER]],OTHERFEE_PT,2,0))</f>
        <v/>
      </c>
      <c r="H42" s="51">
        <f>IF(ISNA(VLOOKUP(DBASE_TABLE[[#This Row],[CLASS]],TERMFEES_TABLE[],5,0)),"",VLOOKUP(DBASE_TABLE[[#This Row],[CLASS]],TERMFEES_TABLE[],5,0))</f>
        <v>0</v>
      </c>
      <c r="I42" s="51">
        <f>SUM(ACCOUNTS_TABLE[[#This Row],[BALANCE AT START]]:ACCOUNTS_TABLE[[#This Row],[SCHOOL FEES]])</f>
        <v>245</v>
      </c>
      <c r="J42" s="51">
        <f>IF(ISNA(VLOOKUP(ACCOUNTS_TABLE[[#This Row],[ID NUMBER]],PAYMENT_PT,2,0)),0,VLOOKUP(ACCOUNTS_TABLE[[#This Row],[ID NUMBER]],PAYMENT_PT,2,0))</f>
        <v>0</v>
      </c>
      <c r="K42" s="51">
        <f>IF(ISNA(VLOOKUP(ACCOUNTS_TABLE[[#This Row],[ID NUMBER]],PIVOT!K:L,2,0)),0,VLOOKUP(ACCOUNTS_TABLE[[#This Row],[ID NUMBER]],PIVOT!K:L,2,0))</f>
        <v>0</v>
      </c>
      <c r="L42" s="51">
        <f>ACCOUNTS_TABLE[[#This Row],[TOTAL FEES]]-ACCOUNTS_TABLE[[#This Row],[TOTAL PAID]]-ACCOUNTS_TABLE[[#This Row],[SCHOLARSHIP]]</f>
        <v>245</v>
      </c>
    </row>
    <row r="43" spans="3:12" ht="21.75" customHeight="1" x14ac:dyDescent="0.25">
      <c r="C43" s="26" t="s">
        <v>1197</v>
      </c>
      <c r="D43" s="4" t="str">
        <f>VLOOKUP(ACCOUNTS_TABLE[[#This Row],[ID NUMBER]],DBASE_TABLE[],2,0)</f>
        <v>MALINA TANPAIN LAARI</v>
      </c>
      <c r="E43" s="4" t="str">
        <f>VLOOKUP(ACCOUNTS_TABLE[[#This Row],[ID NUMBER]],DBASE_TABLE[],7,0)</f>
        <v>KINDERGARTEN ONE</v>
      </c>
      <c r="F43" s="51">
        <v>245</v>
      </c>
      <c r="G43" s="51" t="str">
        <f>IF(ISNA(VLOOKUP(ACCOUNTS_TABLE[[#This Row],[ID NUMBER]],OTHERFEE_PT,2,0)),"",VLOOKUP(ACCOUNTS_TABLE[[#This Row],[ID NUMBER]],OTHERFEE_PT,2,0))</f>
        <v/>
      </c>
      <c r="H43" s="51">
        <f>IF(ISNA(VLOOKUP(DBASE_TABLE[[#This Row],[CLASS]],TERMFEES_TABLE[],5,0)),"",VLOOKUP(DBASE_TABLE[[#This Row],[CLASS]],TERMFEES_TABLE[],5,0))</f>
        <v>0</v>
      </c>
      <c r="I43" s="51">
        <f>SUM(ACCOUNTS_TABLE[[#This Row],[BALANCE AT START]]:ACCOUNTS_TABLE[[#This Row],[SCHOOL FEES]])</f>
        <v>245</v>
      </c>
      <c r="J43" s="51">
        <f>IF(ISNA(VLOOKUP(ACCOUNTS_TABLE[[#This Row],[ID NUMBER]],PAYMENT_PT,2,0)),0,VLOOKUP(ACCOUNTS_TABLE[[#This Row],[ID NUMBER]],PAYMENT_PT,2,0))</f>
        <v>0</v>
      </c>
      <c r="K43" s="51">
        <f>IF(ISNA(VLOOKUP(ACCOUNTS_TABLE[[#This Row],[ID NUMBER]],PIVOT!K:L,2,0)),0,VLOOKUP(ACCOUNTS_TABLE[[#This Row],[ID NUMBER]],PIVOT!K:L,2,0))</f>
        <v>0</v>
      </c>
      <c r="L43" s="51">
        <f>ACCOUNTS_TABLE[[#This Row],[TOTAL FEES]]-ACCOUNTS_TABLE[[#This Row],[TOTAL PAID]]-ACCOUNTS_TABLE[[#This Row],[SCHOLARSHIP]]</f>
        <v>245</v>
      </c>
    </row>
    <row r="44" spans="3:12" ht="21.75" customHeight="1" x14ac:dyDescent="0.25">
      <c r="C44" s="26" t="s">
        <v>1198</v>
      </c>
      <c r="D44" s="4" t="str">
        <f>VLOOKUP(ACCOUNTS_TABLE[[#This Row],[ID NUMBER]],DBASE_TABLE[],2,0)</f>
        <v>CHRISLA NYINENA NAAKPI</v>
      </c>
      <c r="E44" s="4" t="str">
        <f>VLOOKUP(ACCOUNTS_TABLE[[#This Row],[ID NUMBER]],DBASE_TABLE[],7,0)</f>
        <v>KINDERGARTEN ONE</v>
      </c>
      <c r="F44" s="51">
        <v>190</v>
      </c>
      <c r="G44" s="51" t="str">
        <f>IF(ISNA(VLOOKUP(ACCOUNTS_TABLE[[#This Row],[ID NUMBER]],OTHERFEE_PT,2,0)),"",VLOOKUP(ACCOUNTS_TABLE[[#This Row],[ID NUMBER]],OTHERFEE_PT,2,0))</f>
        <v/>
      </c>
      <c r="H44" s="51">
        <f>IF(ISNA(VLOOKUP(DBASE_TABLE[[#This Row],[CLASS]],TERMFEES_TABLE[],5,0)),"",VLOOKUP(DBASE_TABLE[[#This Row],[CLASS]],TERMFEES_TABLE[],5,0))</f>
        <v>0</v>
      </c>
      <c r="I44" s="51">
        <f>SUM(ACCOUNTS_TABLE[[#This Row],[BALANCE AT START]]:ACCOUNTS_TABLE[[#This Row],[SCHOOL FEES]])</f>
        <v>190</v>
      </c>
      <c r="J44" s="51">
        <f>IF(ISNA(VLOOKUP(ACCOUNTS_TABLE[[#This Row],[ID NUMBER]],PAYMENT_PT,2,0)),0,VLOOKUP(ACCOUNTS_TABLE[[#This Row],[ID NUMBER]],PAYMENT_PT,2,0))</f>
        <v>0</v>
      </c>
      <c r="K44" s="51">
        <f>IF(ISNA(VLOOKUP(ACCOUNTS_TABLE[[#This Row],[ID NUMBER]],PIVOT!K:L,2,0)),0,VLOOKUP(ACCOUNTS_TABLE[[#This Row],[ID NUMBER]],PIVOT!K:L,2,0))</f>
        <v>0</v>
      </c>
      <c r="L44" s="51">
        <f>ACCOUNTS_TABLE[[#This Row],[TOTAL FEES]]-ACCOUNTS_TABLE[[#This Row],[TOTAL PAID]]-ACCOUNTS_TABLE[[#This Row],[SCHOLARSHIP]]</f>
        <v>190</v>
      </c>
    </row>
    <row r="45" spans="3:12" ht="21.75" customHeight="1" x14ac:dyDescent="0.25">
      <c r="C45" s="26" t="s">
        <v>1199</v>
      </c>
      <c r="D45" s="4" t="str">
        <f>VLOOKUP(ACCOUNTS_TABLE[[#This Row],[ID NUMBER]],DBASE_TABLE[],2,0)</f>
        <v>WONDER NABIO</v>
      </c>
      <c r="E45" s="4" t="str">
        <f>VLOOKUP(ACCOUNTS_TABLE[[#This Row],[ID NUMBER]],DBASE_TABLE[],7,0)</f>
        <v>KINDERGARTEN ONE</v>
      </c>
      <c r="F45" s="51">
        <v>130</v>
      </c>
      <c r="G45" s="51" t="str">
        <f>IF(ISNA(VLOOKUP(ACCOUNTS_TABLE[[#This Row],[ID NUMBER]],OTHERFEE_PT,2,0)),"",VLOOKUP(ACCOUNTS_TABLE[[#This Row],[ID NUMBER]],OTHERFEE_PT,2,0))</f>
        <v/>
      </c>
      <c r="H45" s="51">
        <f>IF(ISNA(VLOOKUP(DBASE_TABLE[[#This Row],[CLASS]],TERMFEES_TABLE[],5,0)),"",VLOOKUP(DBASE_TABLE[[#This Row],[CLASS]],TERMFEES_TABLE[],5,0))</f>
        <v>0</v>
      </c>
      <c r="I45" s="51">
        <f>SUM(ACCOUNTS_TABLE[[#This Row],[BALANCE AT START]]:ACCOUNTS_TABLE[[#This Row],[SCHOOL FEES]])</f>
        <v>130</v>
      </c>
      <c r="J45" s="51">
        <f>IF(ISNA(VLOOKUP(ACCOUNTS_TABLE[[#This Row],[ID NUMBER]],PAYMENT_PT,2,0)),0,VLOOKUP(ACCOUNTS_TABLE[[#This Row],[ID NUMBER]],PAYMENT_PT,2,0))</f>
        <v>0</v>
      </c>
      <c r="K45" s="51">
        <f>IF(ISNA(VLOOKUP(ACCOUNTS_TABLE[[#This Row],[ID NUMBER]],PIVOT!K:L,2,0)),0,VLOOKUP(ACCOUNTS_TABLE[[#This Row],[ID NUMBER]],PIVOT!K:L,2,0))</f>
        <v>0</v>
      </c>
      <c r="L45" s="51">
        <f>ACCOUNTS_TABLE[[#This Row],[TOTAL FEES]]-ACCOUNTS_TABLE[[#This Row],[TOTAL PAID]]-ACCOUNTS_TABLE[[#This Row],[SCHOLARSHIP]]</f>
        <v>130</v>
      </c>
    </row>
    <row r="46" spans="3:12" ht="21.75" customHeight="1" x14ac:dyDescent="0.25">
      <c r="C46" s="26" t="s">
        <v>1200</v>
      </c>
      <c r="D46" s="4" t="str">
        <f>VLOOKUP(ACCOUNTS_TABLE[[#This Row],[ID NUMBER]],DBASE_TABLE[],2,0)</f>
        <v>SADDICK ABDUL NASHIRU</v>
      </c>
      <c r="E46" s="4" t="str">
        <f>VLOOKUP(ACCOUNTS_TABLE[[#This Row],[ID NUMBER]],DBASE_TABLE[],7,0)</f>
        <v>KINDERGARTEN ONE</v>
      </c>
      <c r="F46" s="51">
        <v>250</v>
      </c>
      <c r="G46" s="51" t="str">
        <f>IF(ISNA(VLOOKUP(ACCOUNTS_TABLE[[#This Row],[ID NUMBER]],OTHERFEE_PT,2,0)),"",VLOOKUP(ACCOUNTS_TABLE[[#This Row],[ID NUMBER]],OTHERFEE_PT,2,0))</f>
        <v/>
      </c>
      <c r="H46" s="51">
        <f>IF(ISNA(VLOOKUP(DBASE_TABLE[[#This Row],[CLASS]],TERMFEES_TABLE[],5,0)),"",VLOOKUP(DBASE_TABLE[[#This Row],[CLASS]],TERMFEES_TABLE[],5,0))</f>
        <v>0</v>
      </c>
      <c r="I46" s="51">
        <f>SUM(ACCOUNTS_TABLE[[#This Row],[BALANCE AT START]]:ACCOUNTS_TABLE[[#This Row],[SCHOOL FEES]])</f>
        <v>250</v>
      </c>
      <c r="J46" s="51">
        <f>IF(ISNA(VLOOKUP(ACCOUNTS_TABLE[[#This Row],[ID NUMBER]],PAYMENT_PT,2,0)),0,VLOOKUP(ACCOUNTS_TABLE[[#This Row],[ID NUMBER]],PAYMENT_PT,2,0))</f>
        <v>0</v>
      </c>
      <c r="K46" s="51">
        <f>IF(ISNA(VLOOKUP(ACCOUNTS_TABLE[[#This Row],[ID NUMBER]],PIVOT!K:L,2,0)),0,VLOOKUP(ACCOUNTS_TABLE[[#This Row],[ID NUMBER]],PIVOT!K:L,2,0))</f>
        <v>0</v>
      </c>
      <c r="L46" s="51">
        <f>ACCOUNTS_TABLE[[#This Row],[TOTAL FEES]]-ACCOUNTS_TABLE[[#This Row],[TOTAL PAID]]-ACCOUNTS_TABLE[[#This Row],[SCHOLARSHIP]]</f>
        <v>250</v>
      </c>
    </row>
    <row r="47" spans="3:12" ht="21.75" customHeight="1" x14ac:dyDescent="0.25">
      <c r="C47" s="26" t="s">
        <v>1201</v>
      </c>
      <c r="D47" s="4" t="str">
        <f>VLOOKUP(ACCOUNTS_TABLE[[#This Row],[ID NUMBER]],DBASE_TABLE[],2,0)</f>
        <v>CYRIL PWATIU</v>
      </c>
      <c r="E47" s="4" t="str">
        <f>VLOOKUP(ACCOUNTS_TABLE[[#This Row],[ID NUMBER]],DBASE_TABLE[],7,0)</f>
        <v>KINDERGARTEN ONE</v>
      </c>
      <c r="F47" s="51">
        <v>240</v>
      </c>
      <c r="G47" s="51" t="str">
        <f>IF(ISNA(VLOOKUP(ACCOUNTS_TABLE[[#This Row],[ID NUMBER]],OTHERFEE_PT,2,0)),"",VLOOKUP(ACCOUNTS_TABLE[[#This Row],[ID NUMBER]],OTHERFEE_PT,2,0))</f>
        <v/>
      </c>
      <c r="H47" s="51">
        <f>IF(ISNA(VLOOKUP(DBASE_TABLE[[#This Row],[CLASS]],TERMFEES_TABLE[],5,0)),"",VLOOKUP(DBASE_TABLE[[#This Row],[CLASS]],TERMFEES_TABLE[],5,0))</f>
        <v>0</v>
      </c>
      <c r="I47" s="51">
        <f>SUM(ACCOUNTS_TABLE[[#This Row],[BALANCE AT START]]:ACCOUNTS_TABLE[[#This Row],[SCHOOL FEES]])</f>
        <v>240</v>
      </c>
      <c r="J47" s="51">
        <f>IF(ISNA(VLOOKUP(ACCOUNTS_TABLE[[#This Row],[ID NUMBER]],PAYMENT_PT,2,0)),0,VLOOKUP(ACCOUNTS_TABLE[[#This Row],[ID NUMBER]],PAYMENT_PT,2,0))</f>
        <v>0</v>
      </c>
      <c r="K47" s="51">
        <f>IF(ISNA(VLOOKUP(ACCOUNTS_TABLE[[#This Row],[ID NUMBER]],PIVOT!K:L,2,0)),0,VLOOKUP(ACCOUNTS_TABLE[[#This Row],[ID NUMBER]],PIVOT!K:L,2,0))</f>
        <v>0</v>
      </c>
      <c r="L47" s="51">
        <f>ACCOUNTS_TABLE[[#This Row],[TOTAL FEES]]-ACCOUNTS_TABLE[[#This Row],[TOTAL PAID]]-ACCOUNTS_TABLE[[#This Row],[SCHOLARSHIP]]</f>
        <v>240</v>
      </c>
    </row>
    <row r="48" spans="3:12" ht="21.75" customHeight="1" x14ac:dyDescent="0.25">
      <c r="C48" s="26" t="s">
        <v>1202</v>
      </c>
      <c r="D48" s="4" t="str">
        <f>VLOOKUP(ACCOUNTS_TABLE[[#This Row],[ID NUMBER]],DBASE_TABLE[],2,0)</f>
        <v>NAJAHA SULEMANA</v>
      </c>
      <c r="E48" s="4" t="str">
        <f>VLOOKUP(ACCOUNTS_TABLE[[#This Row],[ID NUMBER]],DBASE_TABLE[],7,0)</f>
        <v>KINDERGARTEN ONE</v>
      </c>
      <c r="F48" s="51">
        <v>250</v>
      </c>
      <c r="G48" s="51" t="str">
        <f>IF(ISNA(VLOOKUP(ACCOUNTS_TABLE[[#This Row],[ID NUMBER]],OTHERFEE_PT,2,0)),"",VLOOKUP(ACCOUNTS_TABLE[[#This Row],[ID NUMBER]],OTHERFEE_PT,2,0))</f>
        <v/>
      </c>
      <c r="H48" s="51">
        <f>IF(ISNA(VLOOKUP(DBASE_TABLE[[#This Row],[CLASS]],TERMFEES_TABLE[],5,0)),"",VLOOKUP(DBASE_TABLE[[#This Row],[CLASS]],TERMFEES_TABLE[],5,0))</f>
        <v>0</v>
      </c>
      <c r="I48" s="51">
        <f>SUM(ACCOUNTS_TABLE[[#This Row],[BALANCE AT START]]:ACCOUNTS_TABLE[[#This Row],[SCHOOL FEES]])</f>
        <v>250</v>
      </c>
      <c r="J48" s="51">
        <f>IF(ISNA(VLOOKUP(ACCOUNTS_TABLE[[#This Row],[ID NUMBER]],PAYMENT_PT,2,0)),0,VLOOKUP(ACCOUNTS_TABLE[[#This Row],[ID NUMBER]],PAYMENT_PT,2,0))</f>
        <v>0</v>
      </c>
      <c r="K48" s="51">
        <f>IF(ISNA(VLOOKUP(ACCOUNTS_TABLE[[#This Row],[ID NUMBER]],PIVOT!K:L,2,0)),0,VLOOKUP(ACCOUNTS_TABLE[[#This Row],[ID NUMBER]],PIVOT!K:L,2,0))</f>
        <v>0</v>
      </c>
      <c r="L48" s="51">
        <f>ACCOUNTS_TABLE[[#This Row],[TOTAL FEES]]-ACCOUNTS_TABLE[[#This Row],[TOTAL PAID]]-ACCOUNTS_TABLE[[#This Row],[SCHOLARSHIP]]</f>
        <v>250</v>
      </c>
    </row>
    <row r="49" spans="3:12" ht="21.75" customHeight="1" x14ac:dyDescent="0.25">
      <c r="C49" s="26" t="s">
        <v>1203</v>
      </c>
      <c r="D49" s="4" t="str">
        <f>VLOOKUP(ACCOUNTS_TABLE[[#This Row],[ID NUMBER]],DBASE_TABLE[],2,0)</f>
        <v>JASMINE TIAH</v>
      </c>
      <c r="E49" s="4" t="str">
        <f>VLOOKUP(ACCOUNTS_TABLE[[#This Row],[ID NUMBER]],DBASE_TABLE[],7,0)</f>
        <v>KINDERGARTEN ONE</v>
      </c>
      <c r="F49" s="51">
        <v>240</v>
      </c>
      <c r="G49" s="51" t="str">
        <f>IF(ISNA(VLOOKUP(ACCOUNTS_TABLE[[#This Row],[ID NUMBER]],OTHERFEE_PT,2,0)),"",VLOOKUP(ACCOUNTS_TABLE[[#This Row],[ID NUMBER]],OTHERFEE_PT,2,0))</f>
        <v/>
      </c>
      <c r="H49" s="51">
        <f>IF(ISNA(VLOOKUP(DBASE_TABLE[[#This Row],[CLASS]],TERMFEES_TABLE[],5,0)),"",VLOOKUP(DBASE_TABLE[[#This Row],[CLASS]],TERMFEES_TABLE[],5,0))</f>
        <v>0</v>
      </c>
      <c r="I49" s="51">
        <f>SUM(ACCOUNTS_TABLE[[#This Row],[BALANCE AT START]]:ACCOUNTS_TABLE[[#This Row],[SCHOOL FEES]])</f>
        <v>240</v>
      </c>
      <c r="J49" s="51">
        <f>IF(ISNA(VLOOKUP(ACCOUNTS_TABLE[[#This Row],[ID NUMBER]],PAYMENT_PT,2,0)),0,VLOOKUP(ACCOUNTS_TABLE[[#This Row],[ID NUMBER]],PAYMENT_PT,2,0))</f>
        <v>0</v>
      </c>
      <c r="K49" s="51">
        <f>IF(ISNA(VLOOKUP(ACCOUNTS_TABLE[[#This Row],[ID NUMBER]],PIVOT!K:L,2,0)),0,VLOOKUP(ACCOUNTS_TABLE[[#This Row],[ID NUMBER]],PIVOT!K:L,2,0))</f>
        <v>0</v>
      </c>
      <c r="L49" s="51">
        <f>ACCOUNTS_TABLE[[#This Row],[TOTAL FEES]]-ACCOUNTS_TABLE[[#This Row],[TOTAL PAID]]-ACCOUNTS_TABLE[[#This Row],[SCHOLARSHIP]]</f>
        <v>240</v>
      </c>
    </row>
    <row r="50" spans="3:12" ht="21.75" customHeight="1" x14ac:dyDescent="0.25">
      <c r="C50" s="26" t="s">
        <v>1204</v>
      </c>
      <c r="D50" s="4" t="str">
        <f>VLOOKUP(ACCOUNTS_TABLE[[#This Row],[ID NUMBER]],DBASE_TABLE[],2,0)</f>
        <v>SAMUEL WEMALIRI</v>
      </c>
      <c r="E50" s="4" t="str">
        <f>VLOOKUP(ACCOUNTS_TABLE[[#This Row],[ID NUMBER]],DBASE_TABLE[],7,0)</f>
        <v>KINDERGARTEN ONE</v>
      </c>
      <c r="F50" s="51">
        <v>180</v>
      </c>
      <c r="G50" s="51" t="str">
        <f>IF(ISNA(VLOOKUP(ACCOUNTS_TABLE[[#This Row],[ID NUMBER]],OTHERFEE_PT,2,0)),"",VLOOKUP(ACCOUNTS_TABLE[[#This Row],[ID NUMBER]],OTHERFEE_PT,2,0))</f>
        <v/>
      </c>
      <c r="H50" s="51">
        <f>IF(ISNA(VLOOKUP(DBASE_TABLE[[#This Row],[CLASS]],TERMFEES_TABLE[],5,0)),"",VLOOKUP(DBASE_TABLE[[#This Row],[CLASS]],TERMFEES_TABLE[],5,0))</f>
        <v>0</v>
      </c>
      <c r="I50" s="51">
        <f>SUM(ACCOUNTS_TABLE[[#This Row],[BALANCE AT START]]:ACCOUNTS_TABLE[[#This Row],[SCHOOL FEES]])</f>
        <v>180</v>
      </c>
      <c r="J50" s="51">
        <f>IF(ISNA(VLOOKUP(ACCOUNTS_TABLE[[#This Row],[ID NUMBER]],PAYMENT_PT,2,0)),0,VLOOKUP(ACCOUNTS_TABLE[[#This Row],[ID NUMBER]],PAYMENT_PT,2,0))</f>
        <v>0</v>
      </c>
      <c r="K50" s="51">
        <f>IF(ISNA(VLOOKUP(ACCOUNTS_TABLE[[#This Row],[ID NUMBER]],PIVOT!K:L,2,0)),0,VLOOKUP(ACCOUNTS_TABLE[[#This Row],[ID NUMBER]],PIVOT!K:L,2,0))</f>
        <v>0</v>
      </c>
      <c r="L50" s="51">
        <f>ACCOUNTS_TABLE[[#This Row],[TOTAL FEES]]-ACCOUNTS_TABLE[[#This Row],[TOTAL PAID]]-ACCOUNTS_TABLE[[#This Row],[SCHOLARSHIP]]</f>
        <v>180</v>
      </c>
    </row>
    <row r="51" spans="3:12" ht="21.75" customHeight="1" x14ac:dyDescent="0.25">
      <c r="C51" s="26" t="s">
        <v>1205</v>
      </c>
      <c r="D51" s="4" t="str">
        <f>VLOOKUP(ACCOUNTS_TABLE[[#This Row],[ID NUMBER]],DBASE_TABLE[],2,0)</f>
        <v>PRISCILLA .A. WEZEGA</v>
      </c>
      <c r="E51" s="4" t="str">
        <f>VLOOKUP(ACCOUNTS_TABLE[[#This Row],[ID NUMBER]],DBASE_TABLE[],7,0)</f>
        <v>KINDERGARTEN ONE</v>
      </c>
      <c r="F51" s="51">
        <v>350</v>
      </c>
      <c r="G51" s="51" t="str">
        <f>IF(ISNA(VLOOKUP(ACCOUNTS_TABLE[[#This Row],[ID NUMBER]],OTHERFEE_PT,2,0)),"",VLOOKUP(ACCOUNTS_TABLE[[#This Row],[ID NUMBER]],OTHERFEE_PT,2,0))</f>
        <v/>
      </c>
      <c r="H51" s="51">
        <f>IF(ISNA(VLOOKUP(DBASE_TABLE[[#This Row],[CLASS]],TERMFEES_TABLE[],5,0)),"",VLOOKUP(DBASE_TABLE[[#This Row],[CLASS]],TERMFEES_TABLE[],5,0))</f>
        <v>0</v>
      </c>
      <c r="I51" s="51">
        <f>SUM(ACCOUNTS_TABLE[[#This Row],[BALANCE AT START]]:ACCOUNTS_TABLE[[#This Row],[SCHOOL FEES]])</f>
        <v>350</v>
      </c>
      <c r="J51" s="51">
        <f>IF(ISNA(VLOOKUP(ACCOUNTS_TABLE[[#This Row],[ID NUMBER]],PAYMENT_PT,2,0)),0,VLOOKUP(ACCOUNTS_TABLE[[#This Row],[ID NUMBER]],PAYMENT_PT,2,0))</f>
        <v>0</v>
      </c>
      <c r="K51" s="51">
        <f>IF(ISNA(VLOOKUP(ACCOUNTS_TABLE[[#This Row],[ID NUMBER]],PIVOT!K:L,2,0)),0,VLOOKUP(ACCOUNTS_TABLE[[#This Row],[ID NUMBER]],PIVOT!K:L,2,0))</f>
        <v>0</v>
      </c>
      <c r="L51" s="51">
        <f>ACCOUNTS_TABLE[[#This Row],[TOTAL FEES]]-ACCOUNTS_TABLE[[#This Row],[TOTAL PAID]]-ACCOUNTS_TABLE[[#This Row],[SCHOLARSHIP]]</f>
        <v>350</v>
      </c>
    </row>
    <row r="52" spans="3:12" ht="21.75" customHeight="1" x14ac:dyDescent="0.25">
      <c r="C52" s="26" t="s">
        <v>1206</v>
      </c>
      <c r="D52" s="4" t="str">
        <f>VLOOKUP(ACCOUNTS_TABLE[[#This Row],[ID NUMBER]],DBASE_TABLE[],2,0)</f>
        <v>JUSTICE TONDIWE ADAKABLA</v>
      </c>
      <c r="E52" s="4" t="str">
        <f>VLOOKUP(ACCOUNTS_TABLE[[#This Row],[ID NUMBER]],DBASE_TABLE[],7,0)</f>
        <v>KINDERGARTEN ONE</v>
      </c>
      <c r="F52" s="51">
        <v>350</v>
      </c>
      <c r="G52" s="51" t="str">
        <f>IF(ISNA(VLOOKUP(ACCOUNTS_TABLE[[#This Row],[ID NUMBER]],OTHERFEE_PT,2,0)),"",VLOOKUP(ACCOUNTS_TABLE[[#This Row],[ID NUMBER]],OTHERFEE_PT,2,0))</f>
        <v/>
      </c>
      <c r="H52" s="51">
        <f>IF(ISNA(VLOOKUP(DBASE_TABLE[[#This Row],[CLASS]],TERMFEES_TABLE[],5,0)),"",VLOOKUP(DBASE_TABLE[[#This Row],[CLASS]],TERMFEES_TABLE[],5,0))</f>
        <v>0</v>
      </c>
      <c r="I52" s="51">
        <f>SUM(ACCOUNTS_TABLE[[#This Row],[BALANCE AT START]]:ACCOUNTS_TABLE[[#This Row],[SCHOOL FEES]])</f>
        <v>350</v>
      </c>
      <c r="J52" s="51">
        <f>IF(ISNA(VLOOKUP(ACCOUNTS_TABLE[[#This Row],[ID NUMBER]],PAYMENT_PT,2,0)),0,VLOOKUP(ACCOUNTS_TABLE[[#This Row],[ID NUMBER]],PAYMENT_PT,2,0))</f>
        <v>0</v>
      </c>
      <c r="K52" s="51">
        <f>IF(ISNA(VLOOKUP(ACCOUNTS_TABLE[[#This Row],[ID NUMBER]],PIVOT!K:L,2,0)),0,VLOOKUP(ACCOUNTS_TABLE[[#This Row],[ID NUMBER]],PIVOT!K:L,2,0))</f>
        <v>0</v>
      </c>
      <c r="L52" s="51">
        <f>ACCOUNTS_TABLE[[#This Row],[TOTAL FEES]]-ACCOUNTS_TABLE[[#This Row],[TOTAL PAID]]-ACCOUNTS_TABLE[[#This Row],[SCHOLARSHIP]]</f>
        <v>350</v>
      </c>
    </row>
    <row r="53" spans="3:12" ht="21.75" customHeight="1" x14ac:dyDescent="0.25">
      <c r="C53" s="26" t="s">
        <v>1207</v>
      </c>
      <c r="D53" s="4" t="str">
        <f>VLOOKUP(ACCOUNTS_TABLE[[#This Row],[ID NUMBER]],DBASE_TABLE[],2,0)</f>
        <v>AMAZING ABADIGAO</v>
      </c>
      <c r="E53" s="4" t="str">
        <f>VLOOKUP(ACCOUNTS_TABLE[[#This Row],[ID NUMBER]],DBASE_TABLE[],7,0)</f>
        <v>KINDERGARTEN ONE</v>
      </c>
      <c r="F53" s="51">
        <v>130</v>
      </c>
      <c r="G53" s="51" t="str">
        <f>IF(ISNA(VLOOKUP(ACCOUNTS_TABLE[[#This Row],[ID NUMBER]],OTHERFEE_PT,2,0)),"",VLOOKUP(ACCOUNTS_TABLE[[#This Row],[ID NUMBER]],OTHERFEE_PT,2,0))</f>
        <v/>
      </c>
      <c r="H53" s="51">
        <f>IF(ISNA(VLOOKUP(DBASE_TABLE[[#This Row],[CLASS]],TERMFEES_TABLE[],5,0)),"",VLOOKUP(DBASE_TABLE[[#This Row],[CLASS]],TERMFEES_TABLE[],5,0))</f>
        <v>0</v>
      </c>
      <c r="I53" s="51">
        <f>SUM(ACCOUNTS_TABLE[[#This Row],[BALANCE AT START]]:ACCOUNTS_TABLE[[#This Row],[SCHOOL FEES]])</f>
        <v>130</v>
      </c>
      <c r="J53" s="51">
        <f>IF(ISNA(VLOOKUP(ACCOUNTS_TABLE[[#This Row],[ID NUMBER]],PAYMENT_PT,2,0)),0,VLOOKUP(ACCOUNTS_TABLE[[#This Row],[ID NUMBER]],PAYMENT_PT,2,0))</f>
        <v>0</v>
      </c>
      <c r="K53" s="51">
        <f>IF(ISNA(VLOOKUP(ACCOUNTS_TABLE[[#This Row],[ID NUMBER]],PIVOT!K:L,2,0)),0,VLOOKUP(ACCOUNTS_TABLE[[#This Row],[ID NUMBER]],PIVOT!K:L,2,0))</f>
        <v>0</v>
      </c>
      <c r="L53" s="51">
        <f>ACCOUNTS_TABLE[[#This Row],[TOTAL FEES]]-ACCOUNTS_TABLE[[#This Row],[TOTAL PAID]]-ACCOUNTS_TABLE[[#This Row],[SCHOLARSHIP]]</f>
        <v>130</v>
      </c>
    </row>
    <row r="54" spans="3:12" ht="21.75" customHeight="1" x14ac:dyDescent="0.25">
      <c r="C54" s="26" t="s">
        <v>1208</v>
      </c>
      <c r="D54" s="4" t="str">
        <f>VLOOKUP(ACCOUNTS_TABLE[[#This Row],[ID NUMBER]],DBASE_TABLE[],2,0)</f>
        <v>IBRAHIM WUNISCOMBO ABUBAKARI</v>
      </c>
      <c r="E54" s="4" t="str">
        <f>VLOOKUP(ACCOUNTS_TABLE[[#This Row],[ID NUMBER]],DBASE_TABLE[],7,0)</f>
        <v>KINDERGARTEN ONE</v>
      </c>
      <c r="F54" s="51">
        <v>130</v>
      </c>
      <c r="G54" s="51" t="str">
        <f>IF(ISNA(VLOOKUP(ACCOUNTS_TABLE[[#This Row],[ID NUMBER]],OTHERFEE_PT,2,0)),"",VLOOKUP(ACCOUNTS_TABLE[[#This Row],[ID NUMBER]],OTHERFEE_PT,2,0))</f>
        <v/>
      </c>
      <c r="H54" s="51">
        <f>IF(ISNA(VLOOKUP(DBASE_TABLE[[#This Row],[CLASS]],TERMFEES_TABLE[],5,0)),"",VLOOKUP(DBASE_TABLE[[#This Row],[CLASS]],TERMFEES_TABLE[],5,0))</f>
        <v>0</v>
      </c>
      <c r="I54" s="51">
        <f>SUM(ACCOUNTS_TABLE[[#This Row],[BALANCE AT START]]:ACCOUNTS_TABLE[[#This Row],[SCHOOL FEES]])</f>
        <v>130</v>
      </c>
      <c r="J54" s="51">
        <f>IF(ISNA(VLOOKUP(ACCOUNTS_TABLE[[#This Row],[ID NUMBER]],PAYMENT_PT,2,0)),0,VLOOKUP(ACCOUNTS_TABLE[[#This Row],[ID NUMBER]],PAYMENT_PT,2,0))</f>
        <v>0</v>
      </c>
      <c r="K54" s="51">
        <f>IF(ISNA(VLOOKUP(ACCOUNTS_TABLE[[#This Row],[ID NUMBER]],PIVOT!K:L,2,0)),0,VLOOKUP(ACCOUNTS_TABLE[[#This Row],[ID NUMBER]],PIVOT!K:L,2,0))</f>
        <v>0</v>
      </c>
      <c r="L54" s="51">
        <f>ACCOUNTS_TABLE[[#This Row],[TOTAL FEES]]-ACCOUNTS_TABLE[[#This Row],[TOTAL PAID]]-ACCOUNTS_TABLE[[#This Row],[SCHOLARSHIP]]</f>
        <v>130</v>
      </c>
    </row>
    <row r="55" spans="3:12" ht="21.75" customHeight="1" x14ac:dyDescent="0.25">
      <c r="C55" s="26" t="s">
        <v>1209</v>
      </c>
      <c r="D55" s="4" t="str">
        <f>VLOOKUP(ACCOUNTS_TABLE[[#This Row],[ID NUMBER]],DBASE_TABLE[],2,0)</f>
        <v>JASON ATOGIWINO ANUGA</v>
      </c>
      <c r="E55" s="4" t="str">
        <f>VLOOKUP(ACCOUNTS_TABLE[[#This Row],[ID NUMBER]],DBASE_TABLE[],7,0)</f>
        <v>KINDERGARTEN ONE</v>
      </c>
      <c r="F55" s="51">
        <v>130</v>
      </c>
      <c r="G55" s="51" t="str">
        <f>IF(ISNA(VLOOKUP(ACCOUNTS_TABLE[[#This Row],[ID NUMBER]],OTHERFEE_PT,2,0)),"",VLOOKUP(ACCOUNTS_TABLE[[#This Row],[ID NUMBER]],OTHERFEE_PT,2,0))</f>
        <v/>
      </c>
      <c r="H55" s="51">
        <f>IF(ISNA(VLOOKUP(DBASE_TABLE[[#This Row],[CLASS]],TERMFEES_TABLE[],5,0)),"",VLOOKUP(DBASE_TABLE[[#This Row],[CLASS]],TERMFEES_TABLE[],5,0))</f>
        <v>0</v>
      </c>
      <c r="I55" s="51">
        <f>SUM(ACCOUNTS_TABLE[[#This Row],[BALANCE AT START]]:ACCOUNTS_TABLE[[#This Row],[SCHOOL FEES]])</f>
        <v>130</v>
      </c>
      <c r="J55" s="51">
        <f>IF(ISNA(VLOOKUP(ACCOUNTS_TABLE[[#This Row],[ID NUMBER]],PAYMENT_PT,2,0)),0,VLOOKUP(ACCOUNTS_TABLE[[#This Row],[ID NUMBER]],PAYMENT_PT,2,0))</f>
        <v>0</v>
      </c>
      <c r="K55" s="51">
        <f>IF(ISNA(VLOOKUP(ACCOUNTS_TABLE[[#This Row],[ID NUMBER]],PIVOT!K:L,2,0)),0,VLOOKUP(ACCOUNTS_TABLE[[#This Row],[ID NUMBER]],PIVOT!K:L,2,0))</f>
        <v>0</v>
      </c>
      <c r="L55" s="51">
        <f>ACCOUNTS_TABLE[[#This Row],[TOTAL FEES]]-ACCOUNTS_TABLE[[#This Row],[TOTAL PAID]]-ACCOUNTS_TABLE[[#This Row],[SCHOLARSHIP]]</f>
        <v>130</v>
      </c>
    </row>
    <row r="56" spans="3:12" ht="21.75" customHeight="1" x14ac:dyDescent="0.25">
      <c r="C56" s="26" t="s">
        <v>1210</v>
      </c>
      <c r="D56" s="4" t="str">
        <f>VLOOKUP(ACCOUNTS_TABLE[[#This Row],[ID NUMBER]],DBASE_TABLE[],2,0)</f>
        <v>RICHARDSON AWININONGMA AZIBEBA</v>
      </c>
      <c r="E56" s="4" t="str">
        <f>VLOOKUP(ACCOUNTS_TABLE[[#This Row],[ID NUMBER]],DBASE_TABLE[],7,0)</f>
        <v>KINDERGARTEN ONE</v>
      </c>
      <c r="F56" s="51">
        <v>130</v>
      </c>
      <c r="G56" s="51" t="str">
        <f>IF(ISNA(VLOOKUP(ACCOUNTS_TABLE[[#This Row],[ID NUMBER]],OTHERFEE_PT,2,0)),"",VLOOKUP(ACCOUNTS_TABLE[[#This Row],[ID NUMBER]],OTHERFEE_PT,2,0))</f>
        <v/>
      </c>
      <c r="H56" s="51">
        <f>IF(ISNA(VLOOKUP(DBASE_TABLE[[#This Row],[CLASS]],TERMFEES_TABLE[],5,0)),"",VLOOKUP(DBASE_TABLE[[#This Row],[CLASS]],TERMFEES_TABLE[],5,0))</f>
        <v>0</v>
      </c>
      <c r="I56" s="51">
        <f>SUM(ACCOUNTS_TABLE[[#This Row],[BALANCE AT START]]:ACCOUNTS_TABLE[[#This Row],[SCHOOL FEES]])</f>
        <v>130</v>
      </c>
      <c r="J56" s="51">
        <f>IF(ISNA(VLOOKUP(ACCOUNTS_TABLE[[#This Row],[ID NUMBER]],PAYMENT_PT,2,0)),0,VLOOKUP(ACCOUNTS_TABLE[[#This Row],[ID NUMBER]],PAYMENT_PT,2,0))</f>
        <v>0</v>
      </c>
      <c r="K56" s="51">
        <f>IF(ISNA(VLOOKUP(ACCOUNTS_TABLE[[#This Row],[ID NUMBER]],PIVOT!K:L,2,0)),0,VLOOKUP(ACCOUNTS_TABLE[[#This Row],[ID NUMBER]],PIVOT!K:L,2,0))</f>
        <v>0</v>
      </c>
      <c r="L56" s="51">
        <f>ACCOUNTS_TABLE[[#This Row],[TOTAL FEES]]-ACCOUNTS_TABLE[[#This Row],[TOTAL PAID]]-ACCOUNTS_TABLE[[#This Row],[SCHOLARSHIP]]</f>
        <v>130</v>
      </c>
    </row>
    <row r="57" spans="3:12" ht="21.75" customHeight="1" x14ac:dyDescent="0.25">
      <c r="C57" s="26" t="s">
        <v>1211</v>
      </c>
      <c r="D57" s="4" t="str">
        <f>VLOOKUP(ACCOUNTS_TABLE[[#This Row],[ID NUMBER]],DBASE_TABLE[],2,0)</f>
        <v>PATIENCE YAYAH</v>
      </c>
      <c r="E57" s="4" t="str">
        <f>VLOOKUP(ACCOUNTS_TABLE[[#This Row],[ID NUMBER]],DBASE_TABLE[],7,0)</f>
        <v>KINDERGARTEN ONE</v>
      </c>
      <c r="F57" s="51">
        <v>180</v>
      </c>
      <c r="G57" s="51" t="str">
        <f>IF(ISNA(VLOOKUP(ACCOUNTS_TABLE[[#This Row],[ID NUMBER]],OTHERFEE_PT,2,0)),"",VLOOKUP(ACCOUNTS_TABLE[[#This Row],[ID NUMBER]],OTHERFEE_PT,2,0))</f>
        <v/>
      </c>
      <c r="H57" s="51">
        <f>IF(ISNA(VLOOKUP(DBASE_TABLE[[#This Row],[CLASS]],TERMFEES_TABLE[],5,0)),"",VLOOKUP(DBASE_TABLE[[#This Row],[CLASS]],TERMFEES_TABLE[],5,0))</f>
        <v>0</v>
      </c>
      <c r="I57" s="51">
        <f>SUM(ACCOUNTS_TABLE[[#This Row],[BALANCE AT START]]:ACCOUNTS_TABLE[[#This Row],[SCHOOL FEES]])</f>
        <v>180</v>
      </c>
      <c r="J57" s="51">
        <f>IF(ISNA(VLOOKUP(ACCOUNTS_TABLE[[#This Row],[ID NUMBER]],PAYMENT_PT,2,0)),0,VLOOKUP(ACCOUNTS_TABLE[[#This Row],[ID NUMBER]],PAYMENT_PT,2,0))</f>
        <v>0</v>
      </c>
      <c r="K57" s="51">
        <f>IF(ISNA(VLOOKUP(ACCOUNTS_TABLE[[#This Row],[ID NUMBER]],PIVOT!K:L,2,0)),0,VLOOKUP(ACCOUNTS_TABLE[[#This Row],[ID NUMBER]],PIVOT!K:L,2,0))</f>
        <v>0</v>
      </c>
      <c r="L57" s="51">
        <f>ACCOUNTS_TABLE[[#This Row],[TOTAL FEES]]-ACCOUNTS_TABLE[[#This Row],[TOTAL PAID]]-ACCOUNTS_TABLE[[#This Row],[SCHOLARSHIP]]</f>
        <v>180</v>
      </c>
    </row>
    <row r="58" spans="3:12" ht="21.75" customHeight="1" x14ac:dyDescent="0.25">
      <c r="C58" s="26" t="s">
        <v>1212</v>
      </c>
      <c r="D58" s="4" t="str">
        <f>VLOOKUP(ACCOUNTS_TABLE[[#This Row],[ID NUMBER]],DBASE_TABLE[],2,0)</f>
        <v>WEPIA MANNEL ADDA</v>
      </c>
      <c r="E58" s="4" t="str">
        <f>VLOOKUP(ACCOUNTS_TABLE[[#This Row],[ID NUMBER]],DBASE_TABLE[],7,0)</f>
        <v>KINDERGARTEN TWO</v>
      </c>
      <c r="F58" s="51">
        <v>130</v>
      </c>
      <c r="G58" s="51" t="str">
        <f>IF(ISNA(VLOOKUP(ACCOUNTS_TABLE[[#This Row],[ID NUMBER]],OTHERFEE_PT,2,0)),"",VLOOKUP(ACCOUNTS_TABLE[[#This Row],[ID NUMBER]],OTHERFEE_PT,2,0))</f>
        <v/>
      </c>
      <c r="H58" s="51">
        <f>IF(ISNA(VLOOKUP(DBASE_TABLE[[#This Row],[CLASS]],TERMFEES_TABLE[],5,0)),"",VLOOKUP(DBASE_TABLE[[#This Row],[CLASS]],TERMFEES_TABLE[],5,0))</f>
        <v>0</v>
      </c>
      <c r="I58" s="51">
        <f>SUM(ACCOUNTS_TABLE[[#This Row],[BALANCE AT START]]:ACCOUNTS_TABLE[[#This Row],[SCHOOL FEES]])</f>
        <v>130</v>
      </c>
      <c r="J58" s="51">
        <f>IF(ISNA(VLOOKUP(ACCOUNTS_TABLE[[#This Row],[ID NUMBER]],PAYMENT_PT,2,0)),0,VLOOKUP(ACCOUNTS_TABLE[[#This Row],[ID NUMBER]],PAYMENT_PT,2,0))</f>
        <v>0</v>
      </c>
      <c r="K58" s="51">
        <f>IF(ISNA(VLOOKUP(ACCOUNTS_TABLE[[#This Row],[ID NUMBER]],PIVOT!K:L,2,0)),0,VLOOKUP(ACCOUNTS_TABLE[[#This Row],[ID NUMBER]],PIVOT!K:L,2,0))</f>
        <v>0</v>
      </c>
      <c r="L58" s="51">
        <f>ACCOUNTS_TABLE[[#This Row],[TOTAL FEES]]-ACCOUNTS_TABLE[[#This Row],[TOTAL PAID]]-ACCOUNTS_TABLE[[#This Row],[SCHOLARSHIP]]</f>
        <v>130</v>
      </c>
    </row>
    <row r="59" spans="3:12" ht="21.75" customHeight="1" x14ac:dyDescent="0.25">
      <c r="C59" s="26" t="s">
        <v>1213</v>
      </c>
      <c r="D59" s="4" t="str">
        <f>VLOOKUP(ACCOUNTS_TABLE[[#This Row],[ID NUMBER]],DBASE_TABLE[],2,0)</f>
        <v>DAVID ABACHENG</v>
      </c>
      <c r="E59" s="4" t="str">
        <f>VLOOKUP(ACCOUNTS_TABLE[[#This Row],[ID NUMBER]],DBASE_TABLE[],7,0)</f>
        <v>KINDERGARTEN TWO</v>
      </c>
      <c r="F59" s="51">
        <v>455</v>
      </c>
      <c r="G59" s="51" t="str">
        <f>IF(ISNA(VLOOKUP(ACCOUNTS_TABLE[[#This Row],[ID NUMBER]],OTHERFEE_PT,2,0)),"",VLOOKUP(ACCOUNTS_TABLE[[#This Row],[ID NUMBER]],OTHERFEE_PT,2,0))</f>
        <v/>
      </c>
      <c r="H59" s="51">
        <f>IF(ISNA(VLOOKUP(DBASE_TABLE[[#This Row],[CLASS]],TERMFEES_TABLE[],5,0)),"",VLOOKUP(DBASE_TABLE[[#This Row],[CLASS]],TERMFEES_TABLE[],5,0))</f>
        <v>0</v>
      </c>
      <c r="I59" s="51">
        <f>SUM(ACCOUNTS_TABLE[[#This Row],[BALANCE AT START]]:ACCOUNTS_TABLE[[#This Row],[SCHOOL FEES]])</f>
        <v>455</v>
      </c>
      <c r="J59" s="51">
        <f>IF(ISNA(VLOOKUP(ACCOUNTS_TABLE[[#This Row],[ID NUMBER]],PAYMENT_PT,2,0)),0,VLOOKUP(ACCOUNTS_TABLE[[#This Row],[ID NUMBER]],PAYMENT_PT,2,0))</f>
        <v>0</v>
      </c>
      <c r="K59" s="51">
        <f>IF(ISNA(VLOOKUP(ACCOUNTS_TABLE[[#This Row],[ID NUMBER]],PIVOT!K:L,2,0)),0,VLOOKUP(ACCOUNTS_TABLE[[#This Row],[ID NUMBER]],PIVOT!K:L,2,0))</f>
        <v>0</v>
      </c>
      <c r="L59" s="51">
        <f>ACCOUNTS_TABLE[[#This Row],[TOTAL FEES]]-ACCOUNTS_TABLE[[#This Row],[TOTAL PAID]]-ACCOUNTS_TABLE[[#This Row],[SCHOLARSHIP]]</f>
        <v>455</v>
      </c>
    </row>
    <row r="60" spans="3:12" ht="21.75" customHeight="1" x14ac:dyDescent="0.25">
      <c r="C60" s="26" t="s">
        <v>1214</v>
      </c>
      <c r="D60" s="4" t="str">
        <f>VLOOKUP(ACCOUNTS_TABLE[[#This Row],[ID NUMBER]],DBASE_TABLE[],2,0)</f>
        <v>ELVIS ABAKORIBA</v>
      </c>
      <c r="E60" s="4" t="str">
        <f>VLOOKUP(ACCOUNTS_TABLE[[#This Row],[ID NUMBER]],DBASE_TABLE[],7,0)</f>
        <v>KINDERGARTEN TWO</v>
      </c>
      <c r="F60" s="51">
        <v>130</v>
      </c>
      <c r="G60" s="51" t="str">
        <f>IF(ISNA(VLOOKUP(ACCOUNTS_TABLE[[#This Row],[ID NUMBER]],OTHERFEE_PT,2,0)),"",VLOOKUP(ACCOUNTS_TABLE[[#This Row],[ID NUMBER]],OTHERFEE_PT,2,0))</f>
        <v/>
      </c>
      <c r="H60" s="51">
        <f>IF(ISNA(VLOOKUP(DBASE_TABLE[[#This Row],[CLASS]],TERMFEES_TABLE[],5,0)),"",VLOOKUP(DBASE_TABLE[[#This Row],[CLASS]],TERMFEES_TABLE[],5,0))</f>
        <v>0</v>
      </c>
      <c r="I60" s="51">
        <f>SUM(ACCOUNTS_TABLE[[#This Row],[BALANCE AT START]]:ACCOUNTS_TABLE[[#This Row],[SCHOOL FEES]])</f>
        <v>130</v>
      </c>
      <c r="J60" s="51">
        <f>IF(ISNA(VLOOKUP(ACCOUNTS_TABLE[[#This Row],[ID NUMBER]],PAYMENT_PT,2,0)),0,VLOOKUP(ACCOUNTS_TABLE[[#This Row],[ID NUMBER]],PAYMENT_PT,2,0))</f>
        <v>0</v>
      </c>
      <c r="K60" s="51">
        <f>IF(ISNA(VLOOKUP(ACCOUNTS_TABLE[[#This Row],[ID NUMBER]],PIVOT!K:L,2,0)),0,VLOOKUP(ACCOUNTS_TABLE[[#This Row],[ID NUMBER]],PIVOT!K:L,2,0))</f>
        <v>0</v>
      </c>
      <c r="L60" s="51">
        <f>ACCOUNTS_TABLE[[#This Row],[TOTAL FEES]]-ACCOUNTS_TABLE[[#This Row],[TOTAL PAID]]-ACCOUNTS_TABLE[[#This Row],[SCHOLARSHIP]]</f>
        <v>130</v>
      </c>
    </row>
    <row r="61" spans="3:12" ht="21.75" customHeight="1" x14ac:dyDescent="0.25">
      <c r="C61" s="26" t="s">
        <v>1215</v>
      </c>
      <c r="D61" s="4" t="str">
        <f>VLOOKUP(ACCOUNTS_TABLE[[#This Row],[ID NUMBER]],DBASE_TABLE[],2,0)</f>
        <v>LUCRETIA PAMELA ABASWE</v>
      </c>
      <c r="E61" s="4" t="str">
        <f>VLOOKUP(ACCOUNTS_TABLE[[#This Row],[ID NUMBER]],DBASE_TABLE[],7,0)</f>
        <v>KINDERGARTEN TWO</v>
      </c>
      <c r="F61" s="51">
        <v>300</v>
      </c>
      <c r="G61" s="51" t="str">
        <f>IF(ISNA(VLOOKUP(ACCOUNTS_TABLE[[#This Row],[ID NUMBER]],OTHERFEE_PT,2,0)),"",VLOOKUP(ACCOUNTS_TABLE[[#This Row],[ID NUMBER]],OTHERFEE_PT,2,0))</f>
        <v/>
      </c>
      <c r="H61" s="51">
        <f>IF(ISNA(VLOOKUP(DBASE_TABLE[[#This Row],[CLASS]],TERMFEES_TABLE[],5,0)),"",VLOOKUP(DBASE_TABLE[[#This Row],[CLASS]],TERMFEES_TABLE[],5,0))</f>
        <v>0</v>
      </c>
      <c r="I61" s="51">
        <f>SUM(ACCOUNTS_TABLE[[#This Row],[BALANCE AT START]]:ACCOUNTS_TABLE[[#This Row],[SCHOOL FEES]])</f>
        <v>300</v>
      </c>
      <c r="J61" s="51">
        <f>IF(ISNA(VLOOKUP(ACCOUNTS_TABLE[[#This Row],[ID NUMBER]],PAYMENT_PT,2,0)),0,VLOOKUP(ACCOUNTS_TABLE[[#This Row],[ID NUMBER]],PAYMENT_PT,2,0))</f>
        <v>0</v>
      </c>
      <c r="K61" s="51">
        <f>IF(ISNA(VLOOKUP(ACCOUNTS_TABLE[[#This Row],[ID NUMBER]],PIVOT!K:L,2,0)),0,VLOOKUP(ACCOUNTS_TABLE[[#This Row],[ID NUMBER]],PIVOT!K:L,2,0))</f>
        <v>0</v>
      </c>
      <c r="L61" s="51">
        <f>ACCOUNTS_TABLE[[#This Row],[TOTAL FEES]]-ACCOUNTS_TABLE[[#This Row],[TOTAL PAID]]-ACCOUNTS_TABLE[[#This Row],[SCHOLARSHIP]]</f>
        <v>300</v>
      </c>
    </row>
    <row r="62" spans="3:12" ht="21.75" customHeight="1" x14ac:dyDescent="0.25">
      <c r="C62" s="26" t="s">
        <v>1216</v>
      </c>
      <c r="D62" s="4" t="str">
        <f>VLOOKUP(ACCOUNTS_TABLE[[#This Row],[ID NUMBER]],DBASE_TABLE[],2,0)</f>
        <v>JOSEPHINE ABAYORI</v>
      </c>
      <c r="E62" s="4" t="str">
        <f>VLOOKUP(ACCOUNTS_TABLE[[#This Row],[ID NUMBER]],DBASE_TABLE[],7,0)</f>
        <v>KINDERGARTEN TWO</v>
      </c>
      <c r="F62" s="51">
        <v>130</v>
      </c>
      <c r="G62" s="51" t="str">
        <f>IF(ISNA(VLOOKUP(ACCOUNTS_TABLE[[#This Row],[ID NUMBER]],OTHERFEE_PT,2,0)),"",VLOOKUP(ACCOUNTS_TABLE[[#This Row],[ID NUMBER]],OTHERFEE_PT,2,0))</f>
        <v/>
      </c>
      <c r="H62" s="51">
        <f>IF(ISNA(VLOOKUP(DBASE_TABLE[[#This Row],[CLASS]],TERMFEES_TABLE[],5,0)),"",VLOOKUP(DBASE_TABLE[[#This Row],[CLASS]],TERMFEES_TABLE[],5,0))</f>
        <v>0</v>
      </c>
      <c r="I62" s="51">
        <f>SUM(ACCOUNTS_TABLE[[#This Row],[BALANCE AT START]]:ACCOUNTS_TABLE[[#This Row],[SCHOOL FEES]])</f>
        <v>130</v>
      </c>
      <c r="J62" s="51">
        <f>IF(ISNA(VLOOKUP(ACCOUNTS_TABLE[[#This Row],[ID NUMBER]],PAYMENT_PT,2,0)),0,VLOOKUP(ACCOUNTS_TABLE[[#This Row],[ID NUMBER]],PAYMENT_PT,2,0))</f>
        <v>0</v>
      </c>
      <c r="K62" s="51">
        <f>IF(ISNA(VLOOKUP(ACCOUNTS_TABLE[[#This Row],[ID NUMBER]],PIVOT!K:L,2,0)),0,VLOOKUP(ACCOUNTS_TABLE[[#This Row],[ID NUMBER]],PIVOT!K:L,2,0))</f>
        <v>0</v>
      </c>
      <c r="L62" s="51">
        <f>ACCOUNTS_TABLE[[#This Row],[TOTAL FEES]]-ACCOUNTS_TABLE[[#This Row],[TOTAL PAID]]-ACCOUNTS_TABLE[[#This Row],[SCHOLARSHIP]]</f>
        <v>130</v>
      </c>
    </row>
    <row r="63" spans="3:12" ht="21.75" customHeight="1" x14ac:dyDescent="0.25">
      <c r="C63" s="26" t="s">
        <v>1217</v>
      </c>
      <c r="D63" s="4" t="str">
        <f>VLOOKUP(ACCOUNTS_TABLE[[#This Row],[ID NUMBER]],DBASE_TABLE[],2,0)</f>
        <v>ALI RAHIM ABDUL</v>
      </c>
      <c r="E63" s="4" t="str">
        <f>VLOOKUP(ACCOUNTS_TABLE[[#This Row],[ID NUMBER]],DBASE_TABLE[],7,0)</f>
        <v>KINDERGARTEN TWO</v>
      </c>
      <c r="F63" s="51">
        <v>130</v>
      </c>
      <c r="G63" s="51" t="str">
        <f>IF(ISNA(VLOOKUP(ACCOUNTS_TABLE[[#This Row],[ID NUMBER]],OTHERFEE_PT,2,0)),"",VLOOKUP(ACCOUNTS_TABLE[[#This Row],[ID NUMBER]],OTHERFEE_PT,2,0))</f>
        <v/>
      </c>
      <c r="H63" s="51">
        <f>IF(ISNA(VLOOKUP(DBASE_TABLE[[#This Row],[CLASS]],TERMFEES_TABLE[],5,0)),"",VLOOKUP(DBASE_TABLE[[#This Row],[CLASS]],TERMFEES_TABLE[],5,0))</f>
        <v>0</v>
      </c>
      <c r="I63" s="51">
        <f>SUM(ACCOUNTS_TABLE[[#This Row],[BALANCE AT START]]:ACCOUNTS_TABLE[[#This Row],[SCHOOL FEES]])</f>
        <v>130</v>
      </c>
      <c r="J63" s="51">
        <f>IF(ISNA(VLOOKUP(ACCOUNTS_TABLE[[#This Row],[ID NUMBER]],PAYMENT_PT,2,0)),0,VLOOKUP(ACCOUNTS_TABLE[[#This Row],[ID NUMBER]],PAYMENT_PT,2,0))</f>
        <v>0</v>
      </c>
      <c r="K63" s="51">
        <f>IF(ISNA(VLOOKUP(ACCOUNTS_TABLE[[#This Row],[ID NUMBER]],PIVOT!K:L,2,0)),0,VLOOKUP(ACCOUNTS_TABLE[[#This Row],[ID NUMBER]],PIVOT!K:L,2,0))</f>
        <v>0</v>
      </c>
      <c r="L63" s="51">
        <f>ACCOUNTS_TABLE[[#This Row],[TOTAL FEES]]-ACCOUNTS_TABLE[[#This Row],[TOTAL PAID]]-ACCOUNTS_TABLE[[#This Row],[SCHOLARSHIP]]</f>
        <v>130</v>
      </c>
    </row>
    <row r="64" spans="3:12" ht="21.75" customHeight="1" x14ac:dyDescent="0.25">
      <c r="C64" s="26" t="s">
        <v>1218</v>
      </c>
      <c r="D64" s="4" t="str">
        <f>VLOOKUP(ACCOUNTS_TABLE[[#This Row],[ID NUMBER]],DBASE_TABLE[],2,0)</f>
        <v>NATHANIEL ALAGIWE ABUBAKARI</v>
      </c>
      <c r="E64" s="4" t="str">
        <f>VLOOKUP(ACCOUNTS_TABLE[[#This Row],[ID NUMBER]],DBASE_TABLE[],7,0)</f>
        <v>KINDERGARTEN TWO</v>
      </c>
      <c r="F64" s="51">
        <v>240</v>
      </c>
      <c r="G64" s="51" t="str">
        <f>IF(ISNA(VLOOKUP(ACCOUNTS_TABLE[[#This Row],[ID NUMBER]],OTHERFEE_PT,2,0)),"",VLOOKUP(ACCOUNTS_TABLE[[#This Row],[ID NUMBER]],OTHERFEE_PT,2,0))</f>
        <v/>
      </c>
      <c r="H64" s="51">
        <f>IF(ISNA(VLOOKUP(DBASE_TABLE[[#This Row],[CLASS]],TERMFEES_TABLE[],5,0)),"",VLOOKUP(DBASE_TABLE[[#This Row],[CLASS]],TERMFEES_TABLE[],5,0))</f>
        <v>0</v>
      </c>
      <c r="I64" s="51">
        <f>SUM(ACCOUNTS_TABLE[[#This Row],[BALANCE AT START]]:ACCOUNTS_TABLE[[#This Row],[SCHOOL FEES]])</f>
        <v>240</v>
      </c>
      <c r="J64" s="51">
        <f>IF(ISNA(VLOOKUP(ACCOUNTS_TABLE[[#This Row],[ID NUMBER]],PAYMENT_PT,2,0)),0,VLOOKUP(ACCOUNTS_TABLE[[#This Row],[ID NUMBER]],PAYMENT_PT,2,0))</f>
        <v>0</v>
      </c>
      <c r="K64" s="51">
        <f>IF(ISNA(VLOOKUP(ACCOUNTS_TABLE[[#This Row],[ID NUMBER]],PIVOT!K:L,2,0)),0,VLOOKUP(ACCOUNTS_TABLE[[#This Row],[ID NUMBER]],PIVOT!K:L,2,0))</f>
        <v>0</v>
      </c>
      <c r="L64" s="51">
        <f>ACCOUNTS_TABLE[[#This Row],[TOTAL FEES]]-ACCOUNTS_TABLE[[#This Row],[TOTAL PAID]]-ACCOUNTS_TABLE[[#This Row],[SCHOLARSHIP]]</f>
        <v>240</v>
      </c>
    </row>
    <row r="65" spans="3:12" ht="21.75" customHeight="1" x14ac:dyDescent="0.25">
      <c r="C65" s="26" t="s">
        <v>1219</v>
      </c>
      <c r="D65" s="4" t="str">
        <f>VLOOKUP(ACCOUNTS_TABLE[[#This Row],[ID NUMBER]],DBASE_TABLE[],2,0)</f>
        <v>NANCY ABURENYA</v>
      </c>
      <c r="E65" s="4" t="str">
        <f>VLOOKUP(ACCOUNTS_TABLE[[#This Row],[ID NUMBER]],DBASE_TABLE[],7,0)</f>
        <v>KINDERGARTEN TWO</v>
      </c>
      <c r="F65" s="51">
        <v>130</v>
      </c>
      <c r="G65" s="51" t="str">
        <f>IF(ISNA(VLOOKUP(ACCOUNTS_TABLE[[#This Row],[ID NUMBER]],OTHERFEE_PT,2,0)),"",VLOOKUP(ACCOUNTS_TABLE[[#This Row],[ID NUMBER]],OTHERFEE_PT,2,0))</f>
        <v/>
      </c>
      <c r="H65" s="51">
        <f>IF(ISNA(VLOOKUP(DBASE_TABLE[[#This Row],[CLASS]],TERMFEES_TABLE[],5,0)),"",VLOOKUP(DBASE_TABLE[[#This Row],[CLASS]],TERMFEES_TABLE[],5,0))</f>
        <v>0</v>
      </c>
      <c r="I65" s="51">
        <f>SUM(ACCOUNTS_TABLE[[#This Row],[BALANCE AT START]]:ACCOUNTS_TABLE[[#This Row],[SCHOOL FEES]])</f>
        <v>130</v>
      </c>
      <c r="J65" s="51">
        <f>IF(ISNA(VLOOKUP(ACCOUNTS_TABLE[[#This Row],[ID NUMBER]],PAYMENT_PT,2,0)),0,VLOOKUP(ACCOUNTS_TABLE[[#This Row],[ID NUMBER]],PAYMENT_PT,2,0))</f>
        <v>0</v>
      </c>
      <c r="K65" s="51">
        <f>IF(ISNA(VLOOKUP(ACCOUNTS_TABLE[[#This Row],[ID NUMBER]],PIVOT!K:L,2,0)),0,VLOOKUP(ACCOUNTS_TABLE[[#This Row],[ID NUMBER]],PIVOT!K:L,2,0))</f>
        <v>0</v>
      </c>
      <c r="L65" s="51">
        <f>ACCOUNTS_TABLE[[#This Row],[TOTAL FEES]]-ACCOUNTS_TABLE[[#This Row],[TOTAL PAID]]-ACCOUNTS_TABLE[[#This Row],[SCHOLARSHIP]]</f>
        <v>130</v>
      </c>
    </row>
    <row r="66" spans="3:12" ht="21.75" customHeight="1" x14ac:dyDescent="0.25">
      <c r="C66" s="26" t="s">
        <v>1220</v>
      </c>
      <c r="D66" s="4" t="str">
        <f>VLOOKUP(ACCOUNTS_TABLE[[#This Row],[ID NUMBER]],DBASE_TABLE[],2,0)</f>
        <v>KELVIN A. ACHAA</v>
      </c>
      <c r="E66" s="4" t="str">
        <f>VLOOKUP(ACCOUNTS_TABLE[[#This Row],[ID NUMBER]],DBASE_TABLE[],7,0)</f>
        <v>KINDERGARTEN TWO</v>
      </c>
      <c r="F66" s="51">
        <v>130</v>
      </c>
      <c r="G66" s="51" t="str">
        <f>IF(ISNA(VLOOKUP(ACCOUNTS_TABLE[[#This Row],[ID NUMBER]],OTHERFEE_PT,2,0)),"",VLOOKUP(ACCOUNTS_TABLE[[#This Row],[ID NUMBER]],OTHERFEE_PT,2,0))</f>
        <v/>
      </c>
      <c r="H66" s="51">
        <f>IF(ISNA(VLOOKUP(DBASE_TABLE[[#This Row],[CLASS]],TERMFEES_TABLE[],5,0)),"",VLOOKUP(DBASE_TABLE[[#This Row],[CLASS]],TERMFEES_TABLE[],5,0))</f>
        <v>0</v>
      </c>
      <c r="I66" s="51">
        <f>SUM(ACCOUNTS_TABLE[[#This Row],[BALANCE AT START]]:ACCOUNTS_TABLE[[#This Row],[SCHOOL FEES]])</f>
        <v>130</v>
      </c>
      <c r="J66" s="51">
        <f>IF(ISNA(VLOOKUP(ACCOUNTS_TABLE[[#This Row],[ID NUMBER]],PAYMENT_PT,2,0)),0,VLOOKUP(ACCOUNTS_TABLE[[#This Row],[ID NUMBER]],PAYMENT_PT,2,0))</f>
        <v>0</v>
      </c>
      <c r="K66" s="51">
        <f>IF(ISNA(VLOOKUP(ACCOUNTS_TABLE[[#This Row],[ID NUMBER]],PIVOT!K:L,2,0)),0,VLOOKUP(ACCOUNTS_TABLE[[#This Row],[ID NUMBER]],PIVOT!K:L,2,0))</f>
        <v>0</v>
      </c>
      <c r="L66" s="51">
        <f>ACCOUNTS_TABLE[[#This Row],[TOTAL FEES]]-ACCOUNTS_TABLE[[#This Row],[TOTAL PAID]]-ACCOUNTS_TABLE[[#This Row],[SCHOLARSHIP]]</f>
        <v>130</v>
      </c>
    </row>
    <row r="67" spans="3:12" ht="21.75" customHeight="1" x14ac:dyDescent="0.25">
      <c r="C67" s="26" t="s">
        <v>1221</v>
      </c>
      <c r="D67" s="4" t="str">
        <f>VLOOKUP(ACCOUNTS_TABLE[[#This Row],[ID NUMBER]],DBASE_TABLE[],2,0)</f>
        <v>MERCY PRINCESS KAWE ADDA</v>
      </c>
      <c r="E67" s="4" t="str">
        <f>VLOOKUP(ACCOUNTS_TABLE[[#This Row],[ID NUMBER]],DBASE_TABLE[],7,0)</f>
        <v>KINDERGARTEN TWO</v>
      </c>
      <c r="F67" s="51">
        <v>345</v>
      </c>
      <c r="G67" s="51" t="str">
        <f>IF(ISNA(VLOOKUP(ACCOUNTS_TABLE[[#This Row],[ID NUMBER]],OTHERFEE_PT,2,0)),"",VLOOKUP(ACCOUNTS_TABLE[[#This Row],[ID NUMBER]],OTHERFEE_PT,2,0))</f>
        <v/>
      </c>
      <c r="H67" s="51">
        <f>IF(ISNA(VLOOKUP(DBASE_TABLE[[#This Row],[CLASS]],TERMFEES_TABLE[],5,0)),"",VLOOKUP(DBASE_TABLE[[#This Row],[CLASS]],TERMFEES_TABLE[],5,0))</f>
        <v>0</v>
      </c>
      <c r="I67" s="51">
        <f>SUM(ACCOUNTS_TABLE[[#This Row],[BALANCE AT START]]:ACCOUNTS_TABLE[[#This Row],[SCHOOL FEES]])</f>
        <v>345</v>
      </c>
      <c r="J67" s="51">
        <f>IF(ISNA(VLOOKUP(ACCOUNTS_TABLE[[#This Row],[ID NUMBER]],PAYMENT_PT,2,0)),0,VLOOKUP(ACCOUNTS_TABLE[[#This Row],[ID NUMBER]],PAYMENT_PT,2,0))</f>
        <v>0</v>
      </c>
      <c r="K67" s="51">
        <f>IF(ISNA(VLOOKUP(ACCOUNTS_TABLE[[#This Row],[ID NUMBER]],PIVOT!K:L,2,0)),0,VLOOKUP(ACCOUNTS_TABLE[[#This Row],[ID NUMBER]],PIVOT!K:L,2,0))</f>
        <v>0</v>
      </c>
      <c r="L67" s="51">
        <f>ACCOUNTS_TABLE[[#This Row],[TOTAL FEES]]-ACCOUNTS_TABLE[[#This Row],[TOTAL PAID]]-ACCOUNTS_TABLE[[#This Row],[SCHOLARSHIP]]</f>
        <v>345</v>
      </c>
    </row>
    <row r="68" spans="3:12" ht="21.75" customHeight="1" x14ac:dyDescent="0.25">
      <c r="C68" s="26" t="s">
        <v>1222</v>
      </c>
      <c r="D68" s="4" t="str">
        <f>VLOOKUP(ACCOUNTS_TABLE[[#This Row],[ID NUMBER]],DBASE_TABLE[],2,0)</f>
        <v>SAVIOUR ADDAH</v>
      </c>
      <c r="E68" s="4" t="str">
        <f>VLOOKUP(ACCOUNTS_TABLE[[#This Row],[ID NUMBER]],DBASE_TABLE[],7,0)</f>
        <v>KINDERGARTEN TWO</v>
      </c>
      <c r="F68" s="51">
        <v>25</v>
      </c>
      <c r="G68" s="51" t="str">
        <f>IF(ISNA(VLOOKUP(ACCOUNTS_TABLE[[#This Row],[ID NUMBER]],OTHERFEE_PT,2,0)),"",VLOOKUP(ACCOUNTS_TABLE[[#This Row],[ID NUMBER]],OTHERFEE_PT,2,0))</f>
        <v/>
      </c>
      <c r="H68" s="51">
        <f>IF(ISNA(VLOOKUP(DBASE_TABLE[[#This Row],[CLASS]],TERMFEES_TABLE[],5,0)),"",VLOOKUP(DBASE_TABLE[[#This Row],[CLASS]],TERMFEES_TABLE[],5,0))</f>
        <v>0</v>
      </c>
      <c r="I68" s="51">
        <f>SUM(ACCOUNTS_TABLE[[#This Row],[BALANCE AT START]]:ACCOUNTS_TABLE[[#This Row],[SCHOOL FEES]])</f>
        <v>25</v>
      </c>
      <c r="J68" s="51">
        <f>IF(ISNA(VLOOKUP(ACCOUNTS_TABLE[[#This Row],[ID NUMBER]],PAYMENT_PT,2,0)),0,VLOOKUP(ACCOUNTS_TABLE[[#This Row],[ID NUMBER]],PAYMENT_PT,2,0))</f>
        <v>0</v>
      </c>
      <c r="K68" s="51">
        <f>IF(ISNA(VLOOKUP(ACCOUNTS_TABLE[[#This Row],[ID NUMBER]],PIVOT!K:L,2,0)),0,VLOOKUP(ACCOUNTS_TABLE[[#This Row],[ID NUMBER]],PIVOT!K:L,2,0))</f>
        <v>0</v>
      </c>
      <c r="L68" s="51">
        <f>ACCOUNTS_TABLE[[#This Row],[TOTAL FEES]]-ACCOUNTS_TABLE[[#This Row],[TOTAL PAID]]-ACCOUNTS_TABLE[[#This Row],[SCHOLARSHIP]]</f>
        <v>25</v>
      </c>
    </row>
    <row r="69" spans="3:12" ht="21.75" customHeight="1" x14ac:dyDescent="0.25">
      <c r="C69" s="26" t="s">
        <v>1223</v>
      </c>
      <c r="D69" s="4" t="str">
        <f>VLOOKUP(ACCOUNTS_TABLE[[#This Row],[ID NUMBER]],DBASE_TABLE[],2,0)</f>
        <v>JANE AGALIGA</v>
      </c>
      <c r="E69" s="4" t="str">
        <f>VLOOKUP(ACCOUNTS_TABLE[[#This Row],[ID NUMBER]],DBASE_TABLE[],7,0)</f>
        <v>KINDERGARTEN TWO</v>
      </c>
      <c r="F69" s="51">
        <v>350</v>
      </c>
      <c r="G69" s="51" t="str">
        <f>IF(ISNA(VLOOKUP(ACCOUNTS_TABLE[[#This Row],[ID NUMBER]],OTHERFEE_PT,2,0)),"",VLOOKUP(ACCOUNTS_TABLE[[#This Row],[ID NUMBER]],OTHERFEE_PT,2,0))</f>
        <v/>
      </c>
      <c r="H69" s="51">
        <f>IF(ISNA(VLOOKUP(DBASE_TABLE[[#This Row],[CLASS]],TERMFEES_TABLE[],5,0)),"",VLOOKUP(DBASE_TABLE[[#This Row],[CLASS]],TERMFEES_TABLE[],5,0))</f>
        <v>0</v>
      </c>
      <c r="I69" s="51">
        <f>SUM(ACCOUNTS_TABLE[[#This Row],[BALANCE AT START]]:ACCOUNTS_TABLE[[#This Row],[SCHOOL FEES]])</f>
        <v>350</v>
      </c>
      <c r="J69" s="51">
        <f>IF(ISNA(VLOOKUP(ACCOUNTS_TABLE[[#This Row],[ID NUMBER]],PAYMENT_PT,2,0)),0,VLOOKUP(ACCOUNTS_TABLE[[#This Row],[ID NUMBER]],PAYMENT_PT,2,0))</f>
        <v>0</v>
      </c>
      <c r="K69" s="51">
        <f>IF(ISNA(VLOOKUP(ACCOUNTS_TABLE[[#This Row],[ID NUMBER]],PIVOT!K:L,2,0)),0,VLOOKUP(ACCOUNTS_TABLE[[#This Row],[ID NUMBER]],PIVOT!K:L,2,0))</f>
        <v>0</v>
      </c>
      <c r="L69" s="51">
        <f>ACCOUNTS_TABLE[[#This Row],[TOTAL FEES]]-ACCOUNTS_TABLE[[#This Row],[TOTAL PAID]]-ACCOUNTS_TABLE[[#This Row],[SCHOLARSHIP]]</f>
        <v>350</v>
      </c>
    </row>
    <row r="70" spans="3:12" ht="21.75" customHeight="1" x14ac:dyDescent="0.25">
      <c r="C70" s="26" t="s">
        <v>1224</v>
      </c>
      <c r="D70" s="4" t="str">
        <f>VLOOKUP(ACCOUNTS_TABLE[[#This Row],[ID NUMBER]],DBASE_TABLE[],2,0)</f>
        <v>MANNEL AGANPEREGEREI</v>
      </c>
      <c r="E70" s="4" t="str">
        <f>VLOOKUP(ACCOUNTS_TABLE[[#This Row],[ID NUMBER]],DBASE_TABLE[],7,0)</f>
        <v>KINDERGARTEN TWO</v>
      </c>
      <c r="F70" s="51">
        <v>300</v>
      </c>
      <c r="G70" s="51" t="str">
        <f>IF(ISNA(VLOOKUP(ACCOUNTS_TABLE[[#This Row],[ID NUMBER]],OTHERFEE_PT,2,0)),"",VLOOKUP(ACCOUNTS_TABLE[[#This Row],[ID NUMBER]],OTHERFEE_PT,2,0))</f>
        <v/>
      </c>
      <c r="H70" s="51">
        <f>IF(ISNA(VLOOKUP(DBASE_TABLE[[#This Row],[CLASS]],TERMFEES_TABLE[],5,0)),"",VLOOKUP(DBASE_TABLE[[#This Row],[CLASS]],TERMFEES_TABLE[],5,0))</f>
        <v>0</v>
      </c>
      <c r="I70" s="51">
        <f>SUM(ACCOUNTS_TABLE[[#This Row],[BALANCE AT START]]:ACCOUNTS_TABLE[[#This Row],[SCHOOL FEES]])</f>
        <v>300</v>
      </c>
      <c r="J70" s="51">
        <f>IF(ISNA(VLOOKUP(ACCOUNTS_TABLE[[#This Row],[ID NUMBER]],PAYMENT_PT,2,0)),0,VLOOKUP(ACCOUNTS_TABLE[[#This Row],[ID NUMBER]],PAYMENT_PT,2,0))</f>
        <v>0</v>
      </c>
      <c r="K70" s="51">
        <f>IF(ISNA(VLOOKUP(ACCOUNTS_TABLE[[#This Row],[ID NUMBER]],PIVOT!K:L,2,0)),0,VLOOKUP(ACCOUNTS_TABLE[[#This Row],[ID NUMBER]],PIVOT!K:L,2,0))</f>
        <v>0</v>
      </c>
      <c r="L70" s="51">
        <f>ACCOUNTS_TABLE[[#This Row],[TOTAL FEES]]-ACCOUNTS_TABLE[[#This Row],[TOTAL PAID]]-ACCOUNTS_TABLE[[#This Row],[SCHOLARSHIP]]</f>
        <v>300</v>
      </c>
    </row>
    <row r="71" spans="3:12" ht="21.75" customHeight="1" x14ac:dyDescent="0.25">
      <c r="C71" s="26" t="s">
        <v>1225</v>
      </c>
      <c r="D71" s="4" t="str">
        <f>VLOOKUP(ACCOUNTS_TABLE[[#This Row],[ID NUMBER]],DBASE_TABLE[],2,0)</f>
        <v>AMAZING AJEGEWE AGEBOBA</v>
      </c>
      <c r="E71" s="4" t="str">
        <f>VLOOKUP(ACCOUNTS_TABLE[[#This Row],[ID NUMBER]],DBASE_TABLE[],7,0)</f>
        <v>KINDERGARTEN TWO</v>
      </c>
      <c r="F71" s="51">
        <v>240</v>
      </c>
      <c r="G71" s="51" t="str">
        <f>IF(ISNA(VLOOKUP(ACCOUNTS_TABLE[[#This Row],[ID NUMBER]],OTHERFEE_PT,2,0)),"",VLOOKUP(ACCOUNTS_TABLE[[#This Row],[ID NUMBER]],OTHERFEE_PT,2,0))</f>
        <v/>
      </c>
      <c r="H71" s="51">
        <f>IF(ISNA(VLOOKUP(DBASE_TABLE[[#This Row],[CLASS]],TERMFEES_TABLE[],5,0)),"",VLOOKUP(DBASE_TABLE[[#This Row],[CLASS]],TERMFEES_TABLE[],5,0))</f>
        <v>0</v>
      </c>
      <c r="I71" s="51">
        <f>SUM(ACCOUNTS_TABLE[[#This Row],[BALANCE AT START]]:ACCOUNTS_TABLE[[#This Row],[SCHOOL FEES]])</f>
        <v>240</v>
      </c>
      <c r="J71" s="51">
        <f>IF(ISNA(VLOOKUP(ACCOUNTS_TABLE[[#This Row],[ID NUMBER]],PAYMENT_PT,2,0)),0,VLOOKUP(ACCOUNTS_TABLE[[#This Row],[ID NUMBER]],PAYMENT_PT,2,0))</f>
        <v>0</v>
      </c>
      <c r="K71" s="51">
        <f>IF(ISNA(VLOOKUP(ACCOUNTS_TABLE[[#This Row],[ID NUMBER]],PIVOT!K:L,2,0)),0,VLOOKUP(ACCOUNTS_TABLE[[#This Row],[ID NUMBER]],PIVOT!K:L,2,0))</f>
        <v>0</v>
      </c>
      <c r="L71" s="51">
        <f>ACCOUNTS_TABLE[[#This Row],[TOTAL FEES]]-ACCOUNTS_TABLE[[#This Row],[TOTAL PAID]]-ACCOUNTS_TABLE[[#This Row],[SCHOLARSHIP]]</f>
        <v>240</v>
      </c>
    </row>
    <row r="72" spans="3:12" ht="21.75" customHeight="1" x14ac:dyDescent="0.25">
      <c r="C72" s="26" t="s">
        <v>1226</v>
      </c>
      <c r="D72" s="4" t="str">
        <f>VLOOKUP(ACCOUNTS_TABLE[[#This Row],[ID NUMBER]],DBASE_TABLE[],2,0)</f>
        <v>VENORIA AJEYEI</v>
      </c>
      <c r="E72" s="4" t="str">
        <f>VLOOKUP(ACCOUNTS_TABLE[[#This Row],[ID NUMBER]],DBASE_TABLE[],7,0)</f>
        <v>KINDERGARTEN TWO</v>
      </c>
      <c r="F72" s="51">
        <v>265</v>
      </c>
      <c r="G72" s="51" t="str">
        <f>IF(ISNA(VLOOKUP(ACCOUNTS_TABLE[[#This Row],[ID NUMBER]],OTHERFEE_PT,2,0)),"",VLOOKUP(ACCOUNTS_TABLE[[#This Row],[ID NUMBER]],OTHERFEE_PT,2,0))</f>
        <v/>
      </c>
      <c r="H72" s="51">
        <f>IF(ISNA(VLOOKUP(DBASE_TABLE[[#This Row],[CLASS]],TERMFEES_TABLE[],5,0)),"",VLOOKUP(DBASE_TABLE[[#This Row],[CLASS]],TERMFEES_TABLE[],5,0))</f>
        <v>0</v>
      </c>
      <c r="I72" s="51">
        <f>SUM(ACCOUNTS_TABLE[[#This Row],[BALANCE AT START]]:ACCOUNTS_TABLE[[#This Row],[SCHOOL FEES]])</f>
        <v>265</v>
      </c>
      <c r="J72" s="51">
        <f>IF(ISNA(VLOOKUP(ACCOUNTS_TABLE[[#This Row],[ID NUMBER]],PAYMENT_PT,2,0)),0,VLOOKUP(ACCOUNTS_TABLE[[#This Row],[ID NUMBER]],PAYMENT_PT,2,0))</f>
        <v>0</v>
      </c>
      <c r="K72" s="51">
        <f>IF(ISNA(VLOOKUP(ACCOUNTS_TABLE[[#This Row],[ID NUMBER]],PIVOT!K:L,2,0)),0,VLOOKUP(ACCOUNTS_TABLE[[#This Row],[ID NUMBER]],PIVOT!K:L,2,0))</f>
        <v>0</v>
      </c>
      <c r="L72" s="51">
        <f>ACCOUNTS_TABLE[[#This Row],[TOTAL FEES]]-ACCOUNTS_TABLE[[#This Row],[TOTAL PAID]]-ACCOUNTS_TABLE[[#This Row],[SCHOLARSHIP]]</f>
        <v>265</v>
      </c>
    </row>
    <row r="73" spans="3:12" ht="21.75" customHeight="1" x14ac:dyDescent="0.25">
      <c r="C73" s="26" t="s">
        <v>1227</v>
      </c>
      <c r="D73" s="4" t="str">
        <f>VLOOKUP(ACCOUNTS_TABLE[[#This Row],[ID NUMBER]],DBASE_TABLE[],2,0)</f>
        <v>DEBORAH AKOLBIRE</v>
      </c>
      <c r="E73" s="4" t="str">
        <f>VLOOKUP(ACCOUNTS_TABLE[[#This Row],[ID NUMBER]],DBASE_TABLE[],7,0)</f>
        <v>KINDERGARTEN TWO</v>
      </c>
      <c r="F73" s="51">
        <v>240</v>
      </c>
      <c r="G73" s="51" t="str">
        <f>IF(ISNA(VLOOKUP(ACCOUNTS_TABLE[[#This Row],[ID NUMBER]],OTHERFEE_PT,2,0)),"",VLOOKUP(ACCOUNTS_TABLE[[#This Row],[ID NUMBER]],OTHERFEE_PT,2,0))</f>
        <v/>
      </c>
      <c r="H73" s="51">
        <f>IF(ISNA(VLOOKUP(DBASE_TABLE[[#This Row],[CLASS]],TERMFEES_TABLE[],5,0)),"",VLOOKUP(DBASE_TABLE[[#This Row],[CLASS]],TERMFEES_TABLE[],5,0))</f>
        <v>0</v>
      </c>
      <c r="I73" s="51">
        <f>SUM(ACCOUNTS_TABLE[[#This Row],[BALANCE AT START]]:ACCOUNTS_TABLE[[#This Row],[SCHOOL FEES]])</f>
        <v>240</v>
      </c>
      <c r="J73" s="51">
        <f>IF(ISNA(VLOOKUP(ACCOUNTS_TABLE[[#This Row],[ID NUMBER]],PAYMENT_PT,2,0)),0,VLOOKUP(ACCOUNTS_TABLE[[#This Row],[ID NUMBER]],PAYMENT_PT,2,0))</f>
        <v>0</v>
      </c>
      <c r="K73" s="51">
        <f>IF(ISNA(VLOOKUP(ACCOUNTS_TABLE[[#This Row],[ID NUMBER]],PIVOT!K:L,2,0)),0,VLOOKUP(ACCOUNTS_TABLE[[#This Row],[ID NUMBER]],PIVOT!K:L,2,0))</f>
        <v>0</v>
      </c>
      <c r="L73" s="51">
        <f>ACCOUNTS_TABLE[[#This Row],[TOTAL FEES]]-ACCOUNTS_TABLE[[#This Row],[TOTAL PAID]]-ACCOUNTS_TABLE[[#This Row],[SCHOLARSHIP]]</f>
        <v>240</v>
      </c>
    </row>
    <row r="74" spans="3:12" ht="21.75" customHeight="1" x14ac:dyDescent="0.25">
      <c r="C74" s="26" t="s">
        <v>1228</v>
      </c>
      <c r="D74" s="4" t="str">
        <f>VLOOKUP(ACCOUNTS_TABLE[[#This Row],[ID NUMBER]],DBASE_TABLE[],2,0)</f>
        <v>WENAPETEI ALECIA AKWOWAYEI</v>
      </c>
      <c r="E74" s="4" t="str">
        <f>VLOOKUP(ACCOUNTS_TABLE[[#This Row],[ID NUMBER]],DBASE_TABLE[],7,0)</f>
        <v>KINDERGARTEN TWO</v>
      </c>
      <c r="F74" s="51">
        <v>130</v>
      </c>
      <c r="G74" s="51" t="str">
        <f>IF(ISNA(VLOOKUP(ACCOUNTS_TABLE[[#This Row],[ID NUMBER]],OTHERFEE_PT,2,0)),"",VLOOKUP(ACCOUNTS_TABLE[[#This Row],[ID NUMBER]],OTHERFEE_PT,2,0))</f>
        <v/>
      </c>
      <c r="H74" s="51">
        <f>IF(ISNA(VLOOKUP(DBASE_TABLE[[#This Row],[CLASS]],TERMFEES_TABLE[],5,0)),"",VLOOKUP(DBASE_TABLE[[#This Row],[CLASS]],TERMFEES_TABLE[],5,0))</f>
        <v>0</v>
      </c>
      <c r="I74" s="51">
        <f>SUM(ACCOUNTS_TABLE[[#This Row],[BALANCE AT START]]:ACCOUNTS_TABLE[[#This Row],[SCHOOL FEES]])</f>
        <v>130</v>
      </c>
      <c r="J74" s="51">
        <f>IF(ISNA(VLOOKUP(ACCOUNTS_TABLE[[#This Row],[ID NUMBER]],PAYMENT_PT,2,0)),0,VLOOKUP(ACCOUNTS_TABLE[[#This Row],[ID NUMBER]],PAYMENT_PT,2,0))</f>
        <v>0</v>
      </c>
      <c r="K74" s="51">
        <f>IF(ISNA(VLOOKUP(ACCOUNTS_TABLE[[#This Row],[ID NUMBER]],PIVOT!K:L,2,0)),0,VLOOKUP(ACCOUNTS_TABLE[[#This Row],[ID NUMBER]],PIVOT!K:L,2,0))</f>
        <v>0</v>
      </c>
      <c r="L74" s="51">
        <f>ACCOUNTS_TABLE[[#This Row],[TOTAL FEES]]-ACCOUNTS_TABLE[[#This Row],[TOTAL PAID]]-ACCOUNTS_TABLE[[#This Row],[SCHOLARSHIP]]</f>
        <v>130</v>
      </c>
    </row>
    <row r="75" spans="3:12" ht="21.75" customHeight="1" x14ac:dyDescent="0.25">
      <c r="C75" s="26" t="s">
        <v>1229</v>
      </c>
      <c r="D75" s="4" t="str">
        <f>VLOOKUP(ACCOUNTS_TABLE[[#This Row],[ID NUMBER]],DBASE_TABLE[],2,0)</f>
        <v>LEISURE ASALIWE ALOAH</v>
      </c>
      <c r="E75" s="4" t="str">
        <f>VLOOKUP(ACCOUNTS_TABLE[[#This Row],[ID NUMBER]],DBASE_TABLE[],7,0)</f>
        <v>KINDERGARTEN TWO</v>
      </c>
      <c r="F75" s="51">
        <v>170</v>
      </c>
      <c r="G75" s="51" t="str">
        <f>IF(ISNA(VLOOKUP(ACCOUNTS_TABLE[[#This Row],[ID NUMBER]],OTHERFEE_PT,2,0)),"",VLOOKUP(ACCOUNTS_TABLE[[#This Row],[ID NUMBER]],OTHERFEE_PT,2,0))</f>
        <v/>
      </c>
      <c r="H75" s="51">
        <f>IF(ISNA(VLOOKUP(DBASE_TABLE[[#This Row],[CLASS]],TERMFEES_TABLE[],5,0)),"",VLOOKUP(DBASE_TABLE[[#This Row],[CLASS]],TERMFEES_TABLE[],5,0))</f>
        <v>0</v>
      </c>
      <c r="I75" s="51">
        <f>SUM(ACCOUNTS_TABLE[[#This Row],[BALANCE AT START]]:ACCOUNTS_TABLE[[#This Row],[SCHOOL FEES]])</f>
        <v>170</v>
      </c>
      <c r="J75" s="51">
        <f>IF(ISNA(VLOOKUP(ACCOUNTS_TABLE[[#This Row],[ID NUMBER]],PAYMENT_PT,2,0)),0,VLOOKUP(ACCOUNTS_TABLE[[#This Row],[ID NUMBER]],PAYMENT_PT,2,0))</f>
        <v>0</v>
      </c>
      <c r="K75" s="51">
        <f>IF(ISNA(VLOOKUP(ACCOUNTS_TABLE[[#This Row],[ID NUMBER]],PIVOT!K:L,2,0)),0,VLOOKUP(ACCOUNTS_TABLE[[#This Row],[ID NUMBER]],PIVOT!K:L,2,0))</f>
        <v>0</v>
      </c>
      <c r="L75" s="51">
        <f>ACCOUNTS_TABLE[[#This Row],[TOTAL FEES]]-ACCOUNTS_TABLE[[#This Row],[TOTAL PAID]]-ACCOUNTS_TABLE[[#This Row],[SCHOLARSHIP]]</f>
        <v>170</v>
      </c>
    </row>
    <row r="76" spans="3:12" ht="21.75" customHeight="1" x14ac:dyDescent="0.25">
      <c r="C76" s="26" t="s">
        <v>1230</v>
      </c>
      <c r="D76" s="4" t="str">
        <f>VLOOKUP(ACCOUNTS_TABLE[[#This Row],[ID NUMBER]],DBASE_TABLE[],2,0)</f>
        <v>ODELIA S. AMURIYAGA</v>
      </c>
      <c r="E76" s="4" t="str">
        <f>VLOOKUP(ACCOUNTS_TABLE[[#This Row],[ID NUMBER]],DBASE_TABLE[],7,0)</f>
        <v>KINDERGARTEN TWO</v>
      </c>
      <c r="F76" s="51">
        <v>130</v>
      </c>
      <c r="G76" s="51" t="str">
        <f>IF(ISNA(VLOOKUP(ACCOUNTS_TABLE[[#This Row],[ID NUMBER]],OTHERFEE_PT,2,0)),"",VLOOKUP(ACCOUNTS_TABLE[[#This Row],[ID NUMBER]],OTHERFEE_PT,2,0))</f>
        <v/>
      </c>
      <c r="H76" s="51">
        <f>IF(ISNA(VLOOKUP(DBASE_TABLE[[#This Row],[CLASS]],TERMFEES_TABLE[],5,0)),"",VLOOKUP(DBASE_TABLE[[#This Row],[CLASS]],TERMFEES_TABLE[],5,0))</f>
        <v>0</v>
      </c>
      <c r="I76" s="51">
        <f>SUM(ACCOUNTS_TABLE[[#This Row],[BALANCE AT START]]:ACCOUNTS_TABLE[[#This Row],[SCHOOL FEES]])</f>
        <v>130</v>
      </c>
      <c r="J76" s="51">
        <f>IF(ISNA(VLOOKUP(ACCOUNTS_TABLE[[#This Row],[ID NUMBER]],PAYMENT_PT,2,0)),0,VLOOKUP(ACCOUNTS_TABLE[[#This Row],[ID NUMBER]],PAYMENT_PT,2,0))</f>
        <v>0</v>
      </c>
      <c r="K76" s="51">
        <f>IF(ISNA(VLOOKUP(ACCOUNTS_TABLE[[#This Row],[ID NUMBER]],PIVOT!K:L,2,0)),0,VLOOKUP(ACCOUNTS_TABLE[[#This Row],[ID NUMBER]],PIVOT!K:L,2,0))</f>
        <v>0</v>
      </c>
      <c r="L76" s="51">
        <f>ACCOUNTS_TABLE[[#This Row],[TOTAL FEES]]-ACCOUNTS_TABLE[[#This Row],[TOTAL PAID]]-ACCOUNTS_TABLE[[#This Row],[SCHOLARSHIP]]</f>
        <v>130</v>
      </c>
    </row>
    <row r="77" spans="3:12" ht="21.75" customHeight="1" x14ac:dyDescent="0.25">
      <c r="C77" s="26" t="s">
        <v>1231</v>
      </c>
      <c r="D77" s="4" t="str">
        <f>VLOOKUP(ACCOUNTS_TABLE[[#This Row],[ID NUMBER]],DBASE_TABLE[],2,0)</f>
        <v>KINGSLEY ANAGA</v>
      </c>
      <c r="E77" s="4" t="str">
        <f>VLOOKUP(ACCOUNTS_TABLE[[#This Row],[ID NUMBER]],DBASE_TABLE[],7,0)</f>
        <v>KINDERGARTEN TWO</v>
      </c>
      <c r="F77" s="51">
        <v>240</v>
      </c>
      <c r="G77" s="51" t="str">
        <f>IF(ISNA(VLOOKUP(ACCOUNTS_TABLE[[#This Row],[ID NUMBER]],OTHERFEE_PT,2,0)),"",VLOOKUP(ACCOUNTS_TABLE[[#This Row],[ID NUMBER]],OTHERFEE_PT,2,0))</f>
        <v/>
      </c>
      <c r="H77" s="51">
        <f>IF(ISNA(VLOOKUP(DBASE_TABLE[[#This Row],[CLASS]],TERMFEES_TABLE[],5,0)),"",VLOOKUP(DBASE_TABLE[[#This Row],[CLASS]],TERMFEES_TABLE[],5,0))</f>
        <v>0</v>
      </c>
      <c r="I77" s="51">
        <f>SUM(ACCOUNTS_TABLE[[#This Row],[BALANCE AT START]]:ACCOUNTS_TABLE[[#This Row],[SCHOOL FEES]])</f>
        <v>240</v>
      </c>
      <c r="J77" s="51">
        <f>IF(ISNA(VLOOKUP(ACCOUNTS_TABLE[[#This Row],[ID NUMBER]],PAYMENT_PT,2,0)),0,VLOOKUP(ACCOUNTS_TABLE[[#This Row],[ID NUMBER]],PAYMENT_PT,2,0))</f>
        <v>0</v>
      </c>
      <c r="K77" s="51">
        <f>IF(ISNA(VLOOKUP(ACCOUNTS_TABLE[[#This Row],[ID NUMBER]],PIVOT!K:L,2,0)),0,VLOOKUP(ACCOUNTS_TABLE[[#This Row],[ID NUMBER]],PIVOT!K:L,2,0))</f>
        <v>0</v>
      </c>
      <c r="L77" s="51">
        <f>ACCOUNTS_TABLE[[#This Row],[TOTAL FEES]]-ACCOUNTS_TABLE[[#This Row],[TOTAL PAID]]-ACCOUNTS_TABLE[[#This Row],[SCHOLARSHIP]]</f>
        <v>240</v>
      </c>
    </row>
    <row r="78" spans="3:12" ht="21.75" customHeight="1" x14ac:dyDescent="0.25">
      <c r="C78" s="26" t="s">
        <v>1232</v>
      </c>
      <c r="D78" s="4" t="str">
        <f>VLOOKUP(ACCOUNTS_TABLE[[#This Row],[ID NUMBER]],DBASE_TABLE[],2,0)</f>
        <v>WEPARE ANE</v>
      </c>
      <c r="E78" s="4" t="str">
        <f>VLOOKUP(ACCOUNTS_TABLE[[#This Row],[ID NUMBER]],DBASE_TABLE[],7,0)</f>
        <v>KINDERGARTEN TWO</v>
      </c>
      <c r="F78" s="51">
        <v>130</v>
      </c>
      <c r="G78" s="51" t="str">
        <f>IF(ISNA(VLOOKUP(ACCOUNTS_TABLE[[#This Row],[ID NUMBER]],OTHERFEE_PT,2,0)),"",VLOOKUP(ACCOUNTS_TABLE[[#This Row],[ID NUMBER]],OTHERFEE_PT,2,0))</f>
        <v/>
      </c>
      <c r="H78" s="51">
        <f>IF(ISNA(VLOOKUP(DBASE_TABLE[[#This Row],[CLASS]],TERMFEES_TABLE[],5,0)),"",VLOOKUP(DBASE_TABLE[[#This Row],[CLASS]],TERMFEES_TABLE[],5,0))</f>
        <v>0</v>
      </c>
      <c r="I78" s="51">
        <f>SUM(ACCOUNTS_TABLE[[#This Row],[BALANCE AT START]]:ACCOUNTS_TABLE[[#This Row],[SCHOOL FEES]])</f>
        <v>130</v>
      </c>
      <c r="J78" s="51">
        <f>IF(ISNA(VLOOKUP(ACCOUNTS_TABLE[[#This Row],[ID NUMBER]],PAYMENT_PT,2,0)),0,VLOOKUP(ACCOUNTS_TABLE[[#This Row],[ID NUMBER]],PAYMENT_PT,2,0))</f>
        <v>0</v>
      </c>
      <c r="K78" s="51">
        <f>IF(ISNA(VLOOKUP(ACCOUNTS_TABLE[[#This Row],[ID NUMBER]],PIVOT!K:L,2,0)),0,VLOOKUP(ACCOUNTS_TABLE[[#This Row],[ID NUMBER]],PIVOT!K:L,2,0))</f>
        <v>0</v>
      </c>
      <c r="L78" s="51">
        <f>ACCOUNTS_TABLE[[#This Row],[TOTAL FEES]]-ACCOUNTS_TABLE[[#This Row],[TOTAL PAID]]-ACCOUNTS_TABLE[[#This Row],[SCHOLARSHIP]]</f>
        <v>130</v>
      </c>
    </row>
    <row r="79" spans="3:12" ht="21.75" customHeight="1" x14ac:dyDescent="0.25">
      <c r="C79" s="26" t="s">
        <v>1233</v>
      </c>
      <c r="D79" s="4" t="str">
        <f>VLOOKUP(ACCOUNTS_TABLE[[#This Row],[ID NUMBER]],DBASE_TABLE[],2,0)</f>
        <v>SAMUEL ANNIAH</v>
      </c>
      <c r="E79" s="4" t="str">
        <f>VLOOKUP(ACCOUNTS_TABLE[[#This Row],[ID NUMBER]],DBASE_TABLE[],7,0)</f>
        <v>KINDERGARTEN TWO</v>
      </c>
      <c r="F79" s="51">
        <v>185</v>
      </c>
      <c r="G79" s="51" t="str">
        <f>IF(ISNA(VLOOKUP(ACCOUNTS_TABLE[[#This Row],[ID NUMBER]],OTHERFEE_PT,2,0)),"",VLOOKUP(ACCOUNTS_TABLE[[#This Row],[ID NUMBER]],OTHERFEE_PT,2,0))</f>
        <v/>
      </c>
      <c r="H79" s="51">
        <f>IF(ISNA(VLOOKUP(DBASE_TABLE[[#This Row],[CLASS]],TERMFEES_TABLE[],5,0)),"",VLOOKUP(DBASE_TABLE[[#This Row],[CLASS]],TERMFEES_TABLE[],5,0))</f>
        <v>0</v>
      </c>
      <c r="I79" s="51">
        <f>SUM(ACCOUNTS_TABLE[[#This Row],[BALANCE AT START]]:ACCOUNTS_TABLE[[#This Row],[SCHOOL FEES]])</f>
        <v>185</v>
      </c>
      <c r="J79" s="51">
        <f>IF(ISNA(VLOOKUP(ACCOUNTS_TABLE[[#This Row],[ID NUMBER]],PAYMENT_PT,2,0)),0,VLOOKUP(ACCOUNTS_TABLE[[#This Row],[ID NUMBER]],PAYMENT_PT,2,0))</f>
        <v>0</v>
      </c>
      <c r="K79" s="51">
        <f>IF(ISNA(VLOOKUP(ACCOUNTS_TABLE[[#This Row],[ID NUMBER]],PIVOT!K:L,2,0)),0,VLOOKUP(ACCOUNTS_TABLE[[#This Row],[ID NUMBER]],PIVOT!K:L,2,0))</f>
        <v>0</v>
      </c>
      <c r="L79" s="51">
        <f>ACCOUNTS_TABLE[[#This Row],[TOTAL FEES]]-ACCOUNTS_TABLE[[#This Row],[TOTAL PAID]]-ACCOUNTS_TABLE[[#This Row],[SCHOLARSHIP]]</f>
        <v>185</v>
      </c>
    </row>
    <row r="80" spans="3:12" ht="21.75" customHeight="1" x14ac:dyDescent="0.25">
      <c r="C80" s="26" t="s">
        <v>1234</v>
      </c>
      <c r="D80" s="4" t="str">
        <f>VLOOKUP(ACCOUNTS_TABLE[[#This Row],[ID NUMBER]],DBASE_TABLE[],2,0)</f>
        <v>BEATRICE KOKILAM ANUGA</v>
      </c>
      <c r="E80" s="4" t="str">
        <f>VLOOKUP(ACCOUNTS_TABLE[[#This Row],[ID NUMBER]],DBASE_TABLE[],7,0)</f>
        <v>KINDERGARTEN TWO</v>
      </c>
      <c r="F80" s="51">
        <v>455</v>
      </c>
      <c r="G80" s="51" t="str">
        <f>IF(ISNA(VLOOKUP(ACCOUNTS_TABLE[[#This Row],[ID NUMBER]],OTHERFEE_PT,2,0)),"",VLOOKUP(ACCOUNTS_TABLE[[#This Row],[ID NUMBER]],OTHERFEE_PT,2,0))</f>
        <v/>
      </c>
      <c r="H80" s="51">
        <f>IF(ISNA(VLOOKUP(DBASE_TABLE[[#This Row],[CLASS]],TERMFEES_TABLE[],5,0)),"",VLOOKUP(DBASE_TABLE[[#This Row],[CLASS]],TERMFEES_TABLE[],5,0))</f>
        <v>0</v>
      </c>
      <c r="I80" s="51">
        <f>SUM(ACCOUNTS_TABLE[[#This Row],[BALANCE AT START]]:ACCOUNTS_TABLE[[#This Row],[SCHOOL FEES]])</f>
        <v>455</v>
      </c>
      <c r="J80" s="51">
        <f>IF(ISNA(VLOOKUP(ACCOUNTS_TABLE[[#This Row],[ID NUMBER]],PAYMENT_PT,2,0)),0,VLOOKUP(ACCOUNTS_TABLE[[#This Row],[ID NUMBER]],PAYMENT_PT,2,0))</f>
        <v>0</v>
      </c>
      <c r="K80" s="51">
        <f>IF(ISNA(VLOOKUP(ACCOUNTS_TABLE[[#This Row],[ID NUMBER]],PIVOT!K:L,2,0)),0,VLOOKUP(ACCOUNTS_TABLE[[#This Row],[ID NUMBER]],PIVOT!K:L,2,0))</f>
        <v>0</v>
      </c>
      <c r="L80" s="51">
        <f>ACCOUNTS_TABLE[[#This Row],[TOTAL FEES]]-ACCOUNTS_TABLE[[#This Row],[TOTAL PAID]]-ACCOUNTS_TABLE[[#This Row],[SCHOLARSHIP]]</f>
        <v>455</v>
      </c>
    </row>
    <row r="81" spans="3:12" ht="21.75" customHeight="1" x14ac:dyDescent="0.25">
      <c r="C81" s="26" t="s">
        <v>1235</v>
      </c>
      <c r="D81" s="4" t="str">
        <f>VLOOKUP(ACCOUNTS_TABLE[[#This Row],[ID NUMBER]],DBASE_TABLE[],2,0)</f>
        <v>PAMELA AYANGBA APALIYA</v>
      </c>
      <c r="E81" s="4" t="str">
        <f>VLOOKUP(ACCOUNTS_TABLE[[#This Row],[ID NUMBER]],DBASE_TABLE[],7,0)</f>
        <v>KINDERGARTEN TWO</v>
      </c>
      <c r="F81" s="51">
        <v>245</v>
      </c>
      <c r="G81" s="51" t="str">
        <f>IF(ISNA(VLOOKUP(ACCOUNTS_TABLE[[#This Row],[ID NUMBER]],OTHERFEE_PT,2,0)),"",VLOOKUP(ACCOUNTS_TABLE[[#This Row],[ID NUMBER]],OTHERFEE_PT,2,0))</f>
        <v/>
      </c>
      <c r="H81" s="51">
        <f>IF(ISNA(VLOOKUP(DBASE_TABLE[[#This Row],[CLASS]],TERMFEES_TABLE[],5,0)),"",VLOOKUP(DBASE_TABLE[[#This Row],[CLASS]],TERMFEES_TABLE[],5,0))</f>
        <v>0</v>
      </c>
      <c r="I81" s="51">
        <f>SUM(ACCOUNTS_TABLE[[#This Row],[BALANCE AT START]]:ACCOUNTS_TABLE[[#This Row],[SCHOOL FEES]])</f>
        <v>245</v>
      </c>
      <c r="J81" s="51">
        <f>IF(ISNA(VLOOKUP(ACCOUNTS_TABLE[[#This Row],[ID NUMBER]],PAYMENT_PT,2,0)),0,VLOOKUP(ACCOUNTS_TABLE[[#This Row],[ID NUMBER]],PAYMENT_PT,2,0))</f>
        <v>0</v>
      </c>
      <c r="K81" s="51">
        <f>IF(ISNA(VLOOKUP(ACCOUNTS_TABLE[[#This Row],[ID NUMBER]],PIVOT!K:L,2,0)),0,VLOOKUP(ACCOUNTS_TABLE[[#This Row],[ID NUMBER]],PIVOT!K:L,2,0))</f>
        <v>0</v>
      </c>
      <c r="L81" s="51">
        <f>ACCOUNTS_TABLE[[#This Row],[TOTAL FEES]]-ACCOUNTS_TABLE[[#This Row],[TOTAL PAID]]-ACCOUNTS_TABLE[[#This Row],[SCHOLARSHIP]]</f>
        <v>245</v>
      </c>
    </row>
    <row r="82" spans="3:12" ht="21.75" customHeight="1" x14ac:dyDescent="0.25">
      <c r="C82" s="26" t="s">
        <v>1236</v>
      </c>
      <c r="D82" s="4" t="str">
        <f>VLOOKUP(ACCOUNTS_TABLE[[#This Row],[ID NUMBER]],DBASE_TABLE[],2,0)</f>
        <v>JOEL APALIYA</v>
      </c>
      <c r="E82" s="4" t="str">
        <f>VLOOKUP(ACCOUNTS_TABLE[[#This Row],[ID NUMBER]],DBASE_TABLE[],7,0)</f>
        <v>KINDERGARTEN TWO</v>
      </c>
      <c r="F82" s="51">
        <v>130</v>
      </c>
      <c r="G82" s="51" t="str">
        <f>IF(ISNA(VLOOKUP(ACCOUNTS_TABLE[[#This Row],[ID NUMBER]],OTHERFEE_PT,2,0)),"",VLOOKUP(ACCOUNTS_TABLE[[#This Row],[ID NUMBER]],OTHERFEE_PT,2,0))</f>
        <v/>
      </c>
      <c r="H82" s="51">
        <f>IF(ISNA(VLOOKUP(DBASE_TABLE[[#This Row],[CLASS]],TERMFEES_TABLE[],5,0)),"",VLOOKUP(DBASE_TABLE[[#This Row],[CLASS]],TERMFEES_TABLE[],5,0))</f>
        <v>0</v>
      </c>
      <c r="I82" s="51">
        <f>SUM(ACCOUNTS_TABLE[[#This Row],[BALANCE AT START]]:ACCOUNTS_TABLE[[#This Row],[SCHOOL FEES]])</f>
        <v>130</v>
      </c>
      <c r="J82" s="51">
        <f>IF(ISNA(VLOOKUP(ACCOUNTS_TABLE[[#This Row],[ID NUMBER]],PAYMENT_PT,2,0)),0,VLOOKUP(ACCOUNTS_TABLE[[#This Row],[ID NUMBER]],PAYMENT_PT,2,0))</f>
        <v>0</v>
      </c>
      <c r="K82" s="51">
        <f>IF(ISNA(VLOOKUP(ACCOUNTS_TABLE[[#This Row],[ID NUMBER]],PIVOT!K:L,2,0)),0,VLOOKUP(ACCOUNTS_TABLE[[#This Row],[ID NUMBER]],PIVOT!K:L,2,0))</f>
        <v>0</v>
      </c>
      <c r="L82" s="51">
        <f>ACCOUNTS_TABLE[[#This Row],[TOTAL FEES]]-ACCOUNTS_TABLE[[#This Row],[TOTAL PAID]]-ACCOUNTS_TABLE[[#This Row],[SCHOLARSHIP]]</f>
        <v>130</v>
      </c>
    </row>
    <row r="83" spans="3:12" ht="21.75" customHeight="1" x14ac:dyDescent="0.25">
      <c r="C83" s="26" t="s">
        <v>1237</v>
      </c>
      <c r="D83" s="4" t="str">
        <f>VLOOKUP(ACCOUNTS_TABLE[[#This Row],[ID NUMBER]],DBASE_TABLE[],2,0)</f>
        <v>RANSFORT APODOLA</v>
      </c>
      <c r="E83" s="4" t="str">
        <f>VLOOKUP(ACCOUNTS_TABLE[[#This Row],[ID NUMBER]],DBASE_TABLE[],7,0)</f>
        <v>KINDERGARTEN TWO</v>
      </c>
      <c r="F83" s="51">
        <v>350</v>
      </c>
      <c r="G83" s="51" t="str">
        <f>IF(ISNA(VLOOKUP(ACCOUNTS_TABLE[[#This Row],[ID NUMBER]],OTHERFEE_PT,2,0)),"",VLOOKUP(ACCOUNTS_TABLE[[#This Row],[ID NUMBER]],OTHERFEE_PT,2,0))</f>
        <v/>
      </c>
      <c r="H83" s="51">
        <f>IF(ISNA(VLOOKUP(DBASE_TABLE[[#This Row],[CLASS]],TERMFEES_TABLE[],5,0)),"",VLOOKUP(DBASE_TABLE[[#This Row],[CLASS]],TERMFEES_TABLE[],5,0))</f>
        <v>0</v>
      </c>
      <c r="I83" s="51">
        <f>SUM(ACCOUNTS_TABLE[[#This Row],[BALANCE AT START]]:ACCOUNTS_TABLE[[#This Row],[SCHOOL FEES]])</f>
        <v>350</v>
      </c>
      <c r="J83" s="51">
        <f>IF(ISNA(VLOOKUP(ACCOUNTS_TABLE[[#This Row],[ID NUMBER]],PAYMENT_PT,2,0)),0,VLOOKUP(ACCOUNTS_TABLE[[#This Row],[ID NUMBER]],PAYMENT_PT,2,0))</f>
        <v>0</v>
      </c>
      <c r="K83" s="51">
        <f>IF(ISNA(VLOOKUP(ACCOUNTS_TABLE[[#This Row],[ID NUMBER]],PIVOT!K:L,2,0)),0,VLOOKUP(ACCOUNTS_TABLE[[#This Row],[ID NUMBER]],PIVOT!K:L,2,0))</f>
        <v>0</v>
      </c>
      <c r="L83" s="51">
        <f>ACCOUNTS_TABLE[[#This Row],[TOTAL FEES]]-ACCOUNTS_TABLE[[#This Row],[TOTAL PAID]]-ACCOUNTS_TABLE[[#This Row],[SCHOLARSHIP]]</f>
        <v>350</v>
      </c>
    </row>
    <row r="84" spans="3:12" ht="21.75" customHeight="1" x14ac:dyDescent="0.25">
      <c r="C84" s="26" t="s">
        <v>1238</v>
      </c>
      <c r="D84" s="4" t="str">
        <f>VLOOKUP(ACCOUNTS_TABLE[[#This Row],[ID NUMBER]],DBASE_TABLE[],2,0)</f>
        <v>CHRISTABEL .W. ASORIGIYA</v>
      </c>
      <c r="E84" s="4" t="str">
        <f>VLOOKUP(ACCOUNTS_TABLE[[#This Row],[ID NUMBER]],DBASE_TABLE[],7,0)</f>
        <v>KINDERGARTEN TWO</v>
      </c>
      <c r="F84" s="51">
        <v>335</v>
      </c>
      <c r="G84" s="51" t="str">
        <f>IF(ISNA(VLOOKUP(ACCOUNTS_TABLE[[#This Row],[ID NUMBER]],OTHERFEE_PT,2,0)),"",VLOOKUP(ACCOUNTS_TABLE[[#This Row],[ID NUMBER]],OTHERFEE_PT,2,0))</f>
        <v/>
      </c>
      <c r="H84" s="51">
        <f>IF(ISNA(VLOOKUP(DBASE_TABLE[[#This Row],[CLASS]],TERMFEES_TABLE[],5,0)),"",VLOOKUP(DBASE_TABLE[[#This Row],[CLASS]],TERMFEES_TABLE[],5,0))</f>
        <v>0</v>
      </c>
      <c r="I84" s="51">
        <f>SUM(ACCOUNTS_TABLE[[#This Row],[BALANCE AT START]]:ACCOUNTS_TABLE[[#This Row],[SCHOOL FEES]])</f>
        <v>335</v>
      </c>
      <c r="J84" s="51">
        <f>IF(ISNA(VLOOKUP(ACCOUNTS_TABLE[[#This Row],[ID NUMBER]],PAYMENT_PT,2,0)),0,VLOOKUP(ACCOUNTS_TABLE[[#This Row],[ID NUMBER]],PAYMENT_PT,2,0))</f>
        <v>0</v>
      </c>
      <c r="K84" s="51">
        <f>IF(ISNA(VLOOKUP(ACCOUNTS_TABLE[[#This Row],[ID NUMBER]],PIVOT!K:L,2,0)),0,VLOOKUP(ACCOUNTS_TABLE[[#This Row],[ID NUMBER]],PIVOT!K:L,2,0))</f>
        <v>0</v>
      </c>
      <c r="L84" s="51">
        <f>ACCOUNTS_TABLE[[#This Row],[TOTAL FEES]]-ACCOUNTS_TABLE[[#This Row],[TOTAL PAID]]-ACCOUNTS_TABLE[[#This Row],[SCHOLARSHIP]]</f>
        <v>335</v>
      </c>
    </row>
    <row r="85" spans="3:12" ht="21.75" customHeight="1" x14ac:dyDescent="0.25">
      <c r="C85" s="26" t="s">
        <v>1239</v>
      </c>
      <c r="D85" s="4" t="str">
        <f>VLOOKUP(ACCOUNTS_TABLE[[#This Row],[ID NUMBER]],DBASE_TABLE[],2,0)</f>
        <v>JOEL ATINDEMA</v>
      </c>
      <c r="E85" s="4" t="str">
        <f>VLOOKUP(ACCOUNTS_TABLE[[#This Row],[ID NUMBER]],DBASE_TABLE[],7,0)</f>
        <v>KINDERGARTEN TWO</v>
      </c>
      <c r="F85" s="51">
        <v>130</v>
      </c>
      <c r="G85" s="51" t="str">
        <f>IF(ISNA(VLOOKUP(ACCOUNTS_TABLE[[#This Row],[ID NUMBER]],OTHERFEE_PT,2,0)),"",VLOOKUP(ACCOUNTS_TABLE[[#This Row],[ID NUMBER]],OTHERFEE_PT,2,0))</f>
        <v/>
      </c>
      <c r="H85" s="51">
        <f>IF(ISNA(VLOOKUP(DBASE_TABLE[[#This Row],[CLASS]],TERMFEES_TABLE[],5,0)),"",VLOOKUP(DBASE_TABLE[[#This Row],[CLASS]],TERMFEES_TABLE[],5,0))</f>
        <v>0</v>
      </c>
      <c r="I85" s="51">
        <f>SUM(ACCOUNTS_TABLE[[#This Row],[BALANCE AT START]]:ACCOUNTS_TABLE[[#This Row],[SCHOOL FEES]])</f>
        <v>130</v>
      </c>
      <c r="J85" s="51">
        <f>IF(ISNA(VLOOKUP(ACCOUNTS_TABLE[[#This Row],[ID NUMBER]],PAYMENT_PT,2,0)),0,VLOOKUP(ACCOUNTS_TABLE[[#This Row],[ID NUMBER]],PAYMENT_PT,2,0))</f>
        <v>0</v>
      </c>
      <c r="K85" s="51">
        <f>IF(ISNA(VLOOKUP(ACCOUNTS_TABLE[[#This Row],[ID NUMBER]],PIVOT!K:L,2,0)),0,VLOOKUP(ACCOUNTS_TABLE[[#This Row],[ID NUMBER]],PIVOT!K:L,2,0))</f>
        <v>0</v>
      </c>
      <c r="L85" s="51">
        <f>ACCOUNTS_TABLE[[#This Row],[TOTAL FEES]]-ACCOUNTS_TABLE[[#This Row],[TOTAL PAID]]-ACCOUNTS_TABLE[[#This Row],[SCHOLARSHIP]]</f>
        <v>130</v>
      </c>
    </row>
    <row r="86" spans="3:12" ht="21.75" customHeight="1" x14ac:dyDescent="0.25">
      <c r="C86" s="26" t="s">
        <v>1240</v>
      </c>
      <c r="D86" s="4" t="str">
        <f>VLOOKUP(ACCOUNTS_TABLE[[#This Row],[ID NUMBER]],DBASE_TABLE[],2,0)</f>
        <v>JOSIAH AWERAGYA</v>
      </c>
      <c r="E86" s="4" t="str">
        <f>VLOOKUP(ACCOUNTS_TABLE[[#This Row],[ID NUMBER]],DBASE_TABLE[],7,0)</f>
        <v>KINDERGARTEN TWO</v>
      </c>
      <c r="F86" s="51">
        <v>130</v>
      </c>
      <c r="G86" s="51" t="str">
        <f>IF(ISNA(VLOOKUP(ACCOUNTS_TABLE[[#This Row],[ID NUMBER]],OTHERFEE_PT,2,0)),"",VLOOKUP(ACCOUNTS_TABLE[[#This Row],[ID NUMBER]],OTHERFEE_PT,2,0))</f>
        <v/>
      </c>
      <c r="H86" s="51">
        <f>IF(ISNA(VLOOKUP(DBASE_TABLE[[#This Row],[CLASS]],TERMFEES_TABLE[],5,0)),"",VLOOKUP(DBASE_TABLE[[#This Row],[CLASS]],TERMFEES_TABLE[],5,0))</f>
        <v>0</v>
      </c>
      <c r="I86" s="51">
        <f>SUM(ACCOUNTS_TABLE[[#This Row],[BALANCE AT START]]:ACCOUNTS_TABLE[[#This Row],[SCHOOL FEES]])</f>
        <v>130</v>
      </c>
      <c r="J86" s="51">
        <f>IF(ISNA(VLOOKUP(ACCOUNTS_TABLE[[#This Row],[ID NUMBER]],PAYMENT_PT,2,0)),0,VLOOKUP(ACCOUNTS_TABLE[[#This Row],[ID NUMBER]],PAYMENT_PT,2,0))</f>
        <v>0</v>
      </c>
      <c r="K86" s="51">
        <f>IF(ISNA(VLOOKUP(ACCOUNTS_TABLE[[#This Row],[ID NUMBER]],PIVOT!K:L,2,0)),0,VLOOKUP(ACCOUNTS_TABLE[[#This Row],[ID NUMBER]],PIVOT!K:L,2,0))</f>
        <v>0</v>
      </c>
      <c r="L86" s="51">
        <f>ACCOUNTS_TABLE[[#This Row],[TOTAL FEES]]-ACCOUNTS_TABLE[[#This Row],[TOTAL PAID]]-ACCOUNTS_TABLE[[#This Row],[SCHOLARSHIP]]</f>
        <v>130</v>
      </c>
    </row>
    <row r="87" spans="3:12" ht="21.75" customHeight="1" x14ac:dyDescent="0.25">
      <c r="C87" s="26" t="s">
        <v>1241</v>
      </c>
      <c r="D87" s="4" t="str">
        <f>VLOOKUP(ACCOUNTS_TABLE[[#This Row],[ID NUMBER]],DBASE_TABLE[],2,0)</f>
        <v>PASCAL KANKANI AWEYEMA</v>
      </c>
      <c r="E87" s="4" t="str">
        <f>VLOOKUP(ACCOUNTS_TABLE[[#This Row],[ID NUMBER]],DBASE_TABLE[],7,0)</f>
        <v>KINDERGARTEN TWO</v>
      </c>
      <c r="F87" s="51">
        <v>240</v>
      </c>
      <c r="G87" s="51" t="str">
        <f>IF(ISNA(VLOOKUP(ACCOUNTS_TABLE[[#This Row],[ID NUMBER]],OTHERFEE_PT,2,0)),"",VLOOKUP(ACCOUNTS_TABLE[[#This Row],[ID NUMBER]],OTHERFEE_PT,2,0))</f>
        <v/>
      </c>
      <c r="H87" s="51">
        <f>IF(ISNA(VLOOKUP(DBASE_TABLE[[#This Row],[CLASS]],TERMFEES_TABLE[],5,0)),"",VLOOKUP(DBASE_TABLE[[#This Row],[CLASS]],TERMFEES_TABLE[],5,0))</f>
        <v>0</v>
      </c>
      <c r="I87" s="51">
        <f>SUM(ACCOUNTS_TABLE[[#This Row],[BALANCE AT START]]:ACCOUNTS_TABLE[[#This Row],[SCHOOL FEES]])</f>
        <v>240</v>
      </c>
      <c r="J87" s="51">
        <f>IF(ISNA(VLOOKUP(ACCOUNTS_TABLE[[#This Row],[ID NUMBER]],PAYMENT_PT,2,0)),0,VLOOKUP(ACCOUNTS_TABLE[[#This Row],[ID NUMBER]],PAYMENT_PT,2,0))</f>
        <v>0</v>
      </c>
      <c r="K87" s="51">
        <f>IF(ISNA(VLOOKUP(ACCOUNTS_TABLE[[#This Row],[ID NUMBER]],PIVOT!K:L,2,0)),0,VLOOKUP(ACCOUNTS_TABLE[[#This Row],[ID NUMBER]],PIVOT!K:L,2,0))</f>
        <v>0</v>
      </c>
      <c r="L87" s="51">
        <f>ACCOUNTS_TABLE[[#This Row],[TOTAL FEES]]-ACCOUNTS_TABLE[[#This Row],[TOTAL PAID]]-ACCOUNTS_TABLE[[#This Row],[SCHOLARSHIP]]</f>
        <v>240</v>
      </c>
    </row>
    <row r="88" spans="3:12" ht="21.75" customHeight="1" x14ac:dyDescent="0.25">
      <c r="C88" s="26" t="s">
        <v>1242</v>
      </c>
      <c r="D88" s="4" t="str">
        <f>VLOOKUP(ACCOUNTS_TABLE[[#This Row],[ID NUMBER]],DBASE_TABLE[],2,0)</f>
        <v>CLEMENTIA AWILLIYA</v>
      </c>
      <c r="E88" s="4" t="str">
        <f>VLOOKUP(ACCOUNTS_TABLE[[#This Row],[ID NUMBER]],DBASE_TABLE[],7,0)</f>
        <v>KINDERGARTEN TWO</v>
      </c>
      <c r="F88" s="51">
        <v>130</v>
      </c>
      <c r="G88" s="51" t="str">
        <f>IF(ISNA(VLOOKUP(ACCOUNTS_TABLE[[#This Row],[ID NUMBER]],OTHERFEE_PT,2,0)),"",VLOOKUP(ACCOUNTS_TABLE[[#This Row],[ID NUMBER]],OTHERFEE_PT,2,0))</f>
        <v/>
      </c>
      <c r="H88" s="51">
        <f>IF(ISNA(VLOOKUP(DBASE_TABLE[[#This Row],[CLASS]],TERMFEES_TABLE[],5,0)),"",VLOOKUP(DBASE_TABLE[[#This Row],[CLASS]],TERMFEES_TABLE[],5,0))</f>
        <v>0</v>
      </c>
      <c r="I88" s="51">
        <f>SUM(ACCOUNTS_TABLE[[#This Row],[BALANCE AT START]]:ACCOUNTS_TABLE[[#This Row],[SCHOOL FEES]])</f>
        <v>130</v>
      </c>
      <c r="J88" s="51">
        <f>IF(ISNA(VLOOKUP(ACCOUNTS_TABLE[[#This Row],[ID NUMBER]],PAYMENT_PT,2,0)),0,VLOOKUP(ACCOUNTS_TABLE[[#This Row],[ID NUMBER]],PAYMENT_PT,2,0))</f>
        <v>0</v>
      </c>
      <c r="K88" s="51">
        <f>IF(ISNA(VLOOKUP(ACCOUNTS_TABLE[[#This Row],[ID NUMBER]],PIVOT!K:L,2,0)),0,VLOOKUP(ACCOUNTS_TABLE[[#This Row],[ID NUMBER]],PIVOT!K:L,2,0))</f>
        <v>0</v>
      </c>
      <c r="L88" s="51">
        <f>ACCOUNTS_TABLE[[#This Row],[TOTAL FEES]]-ACCOUNTS_TABLE[[#This Row],[TOTAL PAID]]-ACCOUNTS_TABLE[[#This Row],[SCHOLARSHIP]]</f>
        <v>130</v>
      </c>
    </row>
    <row r="89" spans="3:12" ht="21.75" customHeight="1" x14ac:dyDescent="0.25">
      <c r="C89" s="26" t="s">
        <v>1243</v>
      </c>
      <c r="D89" s="4" t="str">
        <f>VLOOKUP(ACCOUNTS_TABLE[[#This Row],[ID NUMBER]],DBASE_TABLE[],2,0)</f>
        <v>GABRIEL AWINSONE</v>
      </c>
      <c r="E89" s="4" t="str">
        <f>VLOOKUP(ACCOUNTS_TABLE[[#This Row],[ID NUMBER]],DBASE_TABLE[],7,0)</f>
        <v>KINDERGARTEN TWO</v>
      </c>
      <c r="F89" s="51">
        <v>455</v>
      </c>
      <c r="G89" s="51" t="str">
        <f>IF(ISNA(VLOOKUP(ACCOUNTS_TABLE[[#This Row],[ID NUMBER]],OTHERFEE_PT,2,0)),"",VLOOKUP(ACCOUNTS_TABLE[[#This Row],[ID NUMBER]],OTHERFEE_PT,2,0))</f>
        <v/>
      </c>
      <c r="H89" s="51">
        <f>IF(ISNA(VLOOKUP(DBASE_TABLE[[#This Row],[CLASS]],TERMFEES_TABLE[],5,0)),"",VLOOKUP(DBASE_TABLE[[#This Row],[CLASS]],TERMFEES_TABLE[],5,0))</f>
        <v>0</v>
      </c>
      <c r="I89" s="51">
        <f>SUM(ACCOUNTS_TABLE[[#This Row],[BALANCE AT START]]:ACCOUNTS_TABLE[[#This Row],[SCHOOL FEES]])</f>
        <v>455</v>
      </c>
      <c r="J89" s="51">
        <f>IF(ISNA(VLOOKUP(ACCOUNTS_TABLE[[#This Row],[ID NUMBER]],PAYMENT_PT,2,0)),0,VLOOKUP(ACCOUNTS_TABLE[[#This Row],[ID NUMBER]],PAYMENT_PT,2,0))</f>
        <v>0</v>
      </c>
      <c r="K89" s="51">
        <f>IF(ISNA(VLOOKUP(ACCOUNTS_TABLE[[#This Row],[ID NUMBER]],PIVOT!K:L,2,0)),0,VLOOKUP(ACCOUNTS_TABLE[[#This Row],[ID NUMBER]],PIVOT!K:L,2,0))</f>
        <v>0</v>
      </c>
      <c r="L89" s="51">
        <f>ACCOUNTS_TABLE[[#This Row],[TOTAL FEES]]-ACCOUNTS_TABLE[[#This Row],[TOTAL PAID]]-ACCOUNTS_TABLE[[#This Row],[SCHOLARSHIP]]</f>
        <v>455</v>
      </c>
    </row>
    <row r="90" spans="3:12" ht="21.75" customHeight="1" x14ac:dyDescent="0.25">
      <c r="C90" s="26" t="s">
        <v>1244</v>
      </c>
      <c r="D90" s="4" t="str">
        <f>VLOOKUP(ACCOUNTS_TABLE[[#This Row],[ID NUMBER]],DBASE_TABLE[],2,0)</f>
        <v>PERPERTUAL LUGULERI AWOLIWOR</v>
      </c>
      <c r="E90" s="4" t="str">
        <f>VLOOKUP(ACCOUNTS_TABLE[[#This Row],[ID NUMBER]],DBASE_TABLE[],7,0)</f>
        <v>KINDERGARTEN TWO</v>
      </c>
      <c r="F90" s="51">
        <v>130</v>
      </c>
      <c r="G90" s="51" t="str">
        <f>IF(ISNA(VLOOKUP(ACCOUNTS_TABLE[[#This Row],[ID NUMBER]],OTHERFEE_PT,2,0)),"",VLOOKUP(ACCOUNTS_TABLE[[#This Row],[ID NUMBER]],OTHERFEE_PT,2,0))</f>
        <v/>
      </c>
      <c r="H90" s="51">
        <f>IF(ISNA(VLOOKUP(DBASE_TABLE[[#This Row],[CLASS]],TERMFEES_TABLE[],5,0)),"",VLOOKUP(DBASE_TABLE[[#This Row],[CLASS]],TERMFEES_TABLE[],5,0))</f>
        <v>0</v>
      </c>
      <c r="I90" s="51">
        <f>SUM(ACCOUNTS_TABLE[[#This Row],[BALANCE AT START]]:ACCOUNTS_TABLE[[#This Row],[SCHOOL FEES]])</f>
        <v>130</v>
      </c>
      <c r="J90" s="51">
        <f>IF(ISNA(VLOOKUP(ACCOUNTS_TABLE[[#This Row],[ID NUMBER]],PAYMENT_PT,2,0)),0,VLOOKUP(ACCOUNTS_TABLE[[#This Row],[ID NUMBER]],PAYMENT_PT,2,0))</f>
        <v>0</v>
      </c>
      <c r="K90" s="51">
        <f>IF(ISNA(VLOOKUP(ACCOUNTS_TABLE[[#This Row],[ID NUMBER]],PIVOT!K:L,2,0)),0,VLOOKUP(ACCOUNTS_TABLE[[#This Row],[ID NUMBER]],PIVOT!K:L,2,0))</f>
        <v>0</v>
      </c>
      <c r="L90" s="51">
        <f>ACCOUNTS_TABLE[[#This Row],[TOTAL FEES]]-ACCOUNTS_TABLE[[#This Row],[TOTAL PAID]]-ACCOUNTS_TABLE[[#This Row],[SCHOLARSHIP]]</f>
        <v>130</v>
      </c>
    </row>
    <row r="91" spans="3:12" ht="21.75" customHeight="1" x14ac:dyDescent="0.25">
      <c r="C91" s="26" t="s">
        <v>1245</v>
      </c>
      <c r="D91" s="4" t="str">
        <f>VLOOKUP(ACCOUNTS_TABLE[[#This Row],[ID NUMBER]],DBASE_TABLE[],2,0)</f>
        <v>FORWAS AWUDU</v>
      </c>
      <c r="E91" s="4" t="str">
        <f>VLOOKUP(ACCOUNTS_TABLE[[#This Row],[ID NUMBER]],DBASE_TABLE[],7,0)</f>
        <v>KINDERGARTEN TWO</v>
      </c>
      <c r="F91" s="51">
        <v>140</v>
      </c>
      <c r="G91" s="51" t="str">
        <f>IF(ISNA(VLOOKUP(ACCOUNTS_TABLE[[#This Row],[ID NUMBER]],OTHERFEE_PT,2,0)),"",VLOOKUP(ACCOUNTS_TABLE[[#This Row],[ID NUMBER]],OTHERFEE_PT,2,0))</f>
        <v/>
      </c>
      <c r="H91" s="51">
        <f>IF(ISNA(VLOOKUP(DBASE_TABLE[[#This Row],[CLASS]],TERMFEES_TABLE[],5,0)),"",VLOOKUP(DBASE_TABLE[[#This Row],[CLASS]],TERMFEES_TABLE[],5,0))</f>
        <v>0</v>
      </c>
      <c r="I91" s="51">
        <f>SUM(ACCOUNTS_TABLE[[#This Row],[BALANCE AT START]]:ACCOUNTS_TABLE[[#This Row],[SCHOOL FEES]])</f>
        <v>140</v>
      </c>
      <c r="J91" s="51">
        <f>IF(ISNA(VLOOKUP(ACCOUNTS_TABLE[[#This Row],[ID NUMBER]],PAYMENT_PT,2,0)),0,VLOOKUP(ACCOUNTS_TABLE[[#This Row],[ID NUMBER]],PAYMENT_PT,2,0))</f>
        <v>0</v>
      </c>
      <c r="K91" s="51">
        <f>IF(ISNA(VLOOKUP(ACCOUNTS_TABLE[[#This Row],[ID NUMBER]],PIVOT!K:L,2,0)),0,VLOOKUP(ACCOUNTS_TABLE[[#This Row],[ID NUMBER]],PIVOT!K:L,2,0))</f>
        <v>0</v>
      </c>
      <c r="L91" s="51">
        <f>ACCOUNTS_TABLE[[#This Row],[TOTAL FEES]]-ACCOUNTS_TABLE[[#This Row],[TOTAL PAID]]-ACCOUNTS_TABLE[[#This Row],[SCHOLARSHIP]]</f>
        <v>140</v>
      </c>
    </row>
    <row r="92" spans="3:12" ht="21.75" customHeight="1" x14ac:dyDescent="0.25">
      <c r="C92" s="26" t="s">
        <v>1246</v>
      </c>
      <c r="D92" s="4" t="str">
        <f>VLOOKUP(ACCOUNTS_TABLE[[#This Row],[ID NUMBER]],DBASE_TABLE[],2,0)</f>
        <v>WELAGA GODFRED AYAGA</v>
      </c>
      <c r="E92" s="4" t="str">
        <f>VLOOKUP(ACCOUNTS_TABLE[[#This Row],[ID NUMBER]],DBASE_TABLE[],7,0)</f>
        <v>KINDERGARTEN TWO</v>
      </c>
      <c r="F92" s="51">
        <v>270</v>
      </c>
      <c r="G92" s="51" t="str">
        <f>IF(ISNA(VLOOKUP(ACCOUNTS_TABLE[[#This Row],[ID NUMBER]],OTHERFEE_PT,2,0)),"",VLOOKUP(ACCOUNTS_TABLE[[#This Row],[ID NUMBER]],OTHERFEE_PT,2,0))</f>
        <v/>
      </c>
      <c r="H92" s="51">
        <f>IF(ISNA(VLOOKUP(DBASE_TABLE[[#This Row],[CLASS]],TERMFEES_TABLE[],5,0)),"",VLOOKUP(DBASE_TABLE[[#This Row],[CLASS]],TERMFEES_TABLE[],5,0))</f>
        <v>0</v>
      </c>
      <c r="I92" s="51">
        <f>SUM(ACCOUNTS_TABLE[[#This Row],[BALANCE AT START]]:ACCOUNTS_TABLE[[#This Row],[SCHOOL FEES]])</f>
        <v>270</v>
      </c>
      <c r="J92" s="51">
        <f>IF(ISNA(VLOOKUP(ACCOUNTS_TABLE[[#This Row],[ID NUMBER]],PAYMENT_PT,2,0)),0,VLOOKUP(ACCOUNTS_TABLE[[#This Row],[ID NUMBER]],PAYMENT_PT,2,0))</f>
        <v>0</v>
      </c>
      <c r="K92" s="51">
        <f>IF(ISNA(VLOOKUP(ACCOUNTS_TABLE[[#This Row],[ID NUMBER]],PIVOT!K:L,2,0)),0,VLOOKUP(ACCOUNTS_TABLE[[#This Row],[ID NUMBER]],PIVOT!K:L,2,0))</f>
        <v>0</v>
      </c>
      <c r="L92" s="51">
        <f>ACCOUNTS_TABLE[[#This Row],[TOTAL FEES]]-ACCOUNTS_TABLE[[#This Row],[TOTAL PAID]]-ACCOUNTS_TABLE[[#This Row],[SCHOLARSHIP]]</f>
        <v>270</v>
      </c>
    </row>
    <row r="93" spans="3:12" ht="21.75" customHeight="1" x14ac:dyDescent="0.25">
      <c r="C93" s="26" t="s">
        <v>1247</v>
      </c>
      <c r="D93" s="4" t="str">
        <f>VLOOKUP(ACCOUNTS_TABLE[[#This Row],[ID NUMBER]],DBASE_TABLE[],2,0)</f>
        <v>BARIKISU .K. AYAMGA</v>
      </c>
      <c r="E93" s="4" t="str">
        <f>VLOOKUP(ACCOUNTS_TABLE[[#This Row],[ID NUMBER]],DBASE_TABLE[],7,0)</f>
        <v>KINDERGARTEN TWO</v>
      </c>
      <c r="F93" s="51">
        <v>415</v>
      </c>
      <c r="G93" s="51" t="str">
        <f>IF(ISNA(VLOOKUP(ACCOUNTS_TABLE[[#This Row],[ID NUMBER]],OTHERFEE_PT,2,0)),"",VLOOKUP(ACCOUNTS_TABLE[[#This Row],[ID NUMBER]],OTHERFEE_PT,2,0))</f>
        <v/>
      </c>
      <c r="H93" s="51">
        <f>IF(ISNA(VLOOKUP(DBASE_TABLE[[#This Row],[CLASS]],TERMFEES_TABLE[],5,0)),"",VLOOKUP(DBASE_TABLE[[#This Row],[CLASS]],TERMFEES_TABLE[],5,0))</f>
        <v>0</v>
      </c>
      <c r="I93" s="51">
        <f>SUM(ACCOUNTS_TABLE[[#This Row],[BALANCE AT START]]:ACCOUNTS_TABLE[[#This Row],[SCHOOL FEES]])</f>
        <v>415</v>
      </c>
      <c r="J93" s="51">
        <f>IF(ISNA(VLOOKUP(ACCOUNTS_TABLE[[#This Row],[ID NUMBER]],PAYMENT_PT,2,0)),0,VLOOKUP(ACCOUNTS_TABLE[[#This Row],[ID NUMBER]],PAYMENT_PT,2,0))</f>
        <v>0</v>
      </c>
      <c r="K93" s="51">
        <f>IF(ISNA(VLOOKUP(ACCOUNTS_TABLE[[#This Row],[ID NUMBER]],PIVOT!K:L,2,0)),0,VLOOKUP(ACCOUNTS_TABLE[[#This Row],[ID NUMBER]],PIVOT!K:L,2,0))</f>
        <v>0</v>
      </c>
      <c r="L93" s="51">
        <f>ACCOUNTS_TABLE[[#This Row],[TOTAL FEES]]-ACCOUNTS_TABLE[[#This Row],[TOTAL PAID]]-ACCOUNTS_TABLE[[#This Row],[SCHOLARSHIP]]</f>
        <v>415</v>
      </c>
    </row>
    <row r="94" spans="3:12" ht="21.75" customHeight="1" x14ac:dyDescent="0.25">
      <c r="C94" s="26" t="s">
        <v>1248</v>
      </c>
      <c r="D94" s="4" t="str">
        <f>VLOOKUP(ACCOUNTS_TABLE[[#This Row],[ID NUMBER]],DBASE_TABLE[],2,0)</f>
        <v>CONFIDENCE AZIGUAH</v>
      </c>
      <c r="E94" s="4" t="str">
        <f>VLOOKUP(ACCOUNTS_TABLE[[#This Row],[ID NUMBER]],DBASE_TABLE[],7,0)</f>
        <v>KINDERGARTEN TWO</v>
      </c>
      <c r="F94" s="51">
        <v>240</v>
      </c>
      <c r="G94" s="51" t="str">
        <f>IF(ISNA(VLOOKUP(ACCOUNTS_TABLE[[#This Row],[ID NUMBER]],OTHERFEE_PT,2,0)),"",VLOOKUP(ACCOUNTS_TABLE[[#This Row],[ID NUMBER]],OTHERFEE_PT,2,0))</f>
        <v/>
      </c>
      <c r="H94" s="51">
        <f>IF(ISNA(VLOOKUP(DBASE_TABLE[[#This Row],[CLASS]],TERMFEES_TABLE[],5,0)),"",VLOOKUP(DBASE_TABLE[[#This Row],[CLASS]],TERMFEES_TABLE[],5,0))</f>
        <v>0</v>
      </c>
      <c r="I94" s="51">
        <f>SUM(ACCOUNTS_TABLE[[#This Row],[BALANCE AT START]]:ACCOUNTS_TABLE[[#This Row],[SCHOOL FEES]])</f>
        <v>240</v>
      </c>
      <c r="J94" s="51">
        <f>IF(ISNA(VLOOKUP(ACCOUNTS_TABLE[[#This Row],[ID NUMBER]],PAYMENT_PT,2,0)),0,VLOOKUP(ACCOUNTS_TABLE[[#This Row],[ID NUMBER]],PAYMENT_PT,2,0))</f>
        <v>0</v>
      </c>
      <c r="K94" s="51">
        <f>IF(ISNA(VLOOKUP(ACCOUNTS_TABLE[[#This Row],[ID NUMBER]],PIVOT!K:L,2,0)),0,VLOOKUP(ACCOUNTS_TABLE[[#This Row],[ID NUMBER]],PIVOT!K:L,2,0))</f>
        <v>0</v>
      </c>
      <c r="L94" s="51">
        <f>ACCOUNTS_TABLE[[#This Row],[TOTAL FEES]]-ACCOUNTS_TABLE[[#This Row],[TOTAL PAID]]-ACCOUNTS_TABLE[[#This Row],[SCHOLARSHIP]]</f>
        <v>240</v>
      </c>
    </row>
    <row r="95" spans="3:12" ht="21.75" customHeight="1" x14ac:dyDescent="0.25">
      <c r="C95" s="26" t="s">
        <v>1249</v>
      </c>
      <c r="D95" s="4" t="str">
        <f>VLOOKUP(ACCOUNTS_TABLE[[#This Row],[ID NUMBER]],DBASE_TABLE[],2,0)</f>
        <v>PAUL JOHN AZURAH</v>
      </c>
      <c r="E95" s="4" t="str">
        <f>VLOOKUP(ACCOUNTS_TABLE[[#This Row],[ID NUMBER]],DBASE_TABLE[],7,0)</f>
        <v>KINDERGARTEN TWO</v>
      </c>
      <c r="F95" s="51">
        <v>240</v>
      </c>
      <c r="G95" s="51" t="str">
        <f>IF(ISNA(VLOOKUP(ACCOUNTS_TABLE[[#This Row],[ID NUMBER]],OTHERFEE_PT,2,0)),"",VLOOKUP(ACCOUNTS_TABLE[[#This Row],[ID NUMBER]],OTHERFEE_PT,2,0))</f>
        <v/>
      </c>
      <c r="H95" s="51">
        <f>IF(ISNA(VLOOKUP(DBASE_TABLE[[#This Row],[CLASS]],TERMFEES_TABLE[],5,0)),"",VLOOKUP(DBASE_TABLE[[#This Row],[CLASS]],TERMFEES_TABLE[],5,0))</f>
        <v>0</v>
      </c>
      <c r="I95" s="51">
        <f>SUM(ACCOUNTS_TABLE[[#This Row],[BALANCE AT START]]:ACCOUNTS_TABLE[[#This Row],[SCHOOL FEES]])</f>
        <v>240</v>
      </c>
      <c r="J95" s="51">
        <f>IF(ISNA(VLOOKUP(ACCOUNTS_TABLE[[#This Row],[ID NUMBER]],PAYMENT_PT,2,0)),0,VLOOKUP(ACCOUNTS_TABLE[[#This Row],[ID NUMBER]],PAYMENT_PT,2,0))</f>
        <v>0</v>
      </c>
      <c r="K95" s="51">
        <f>IF(ISNA(VLOOKUP(ACCOUNTS_TABLE[[#This Row],[ID NUMBER]],PIVOT!K:L,2,0)),0,VLOOKUP(ACCOUNTS_TABLE[[#This Row],[ID NUMBER]],PIVOT!K:L,2,0))</f>
        <v>0</v>
      </c>
      <c r="L95" s="51">
        <f>ACCOUNTS_TABLE[[#This Row],[TOTAL FEES]]-ACCOUNTS_TABLE[[#This Row],[TOTAL PAID]]-ACCOUNTS_TABLE[[#This Row],[SCHOLARSHIP]]</f>
        <v>240</v>
      </c>
    </row>
    <row r="96" spans="3:12" ht="21.75" customHeight="1" x14ac:dyDescent="0.25">
      <c r="C96" s="26" t="s">
        <v>1250</v>
      </c>
      <c r="D96" s="4" t="str">
        <f>VLOOKUP(ACCOUNTS_TABLE[[#This Row],[ID NUMBER]],DBASE_TABLE[],2,0)</f>
        <v>FREDRICA .W. BASEKWAG</v>
      </c>
      <c r="E96" s="4" t="str">
        <f>VLOOKUP(ACCOUNTS_TABLE[[#This Row],[ID NUMBER]],DBASE_TABLE[],7,0)</f>
        <v>KINDERGARTEN TWO</v>
      </c>
      <c r="F96" s="51">
        <v>195</v>
      </c>
      <c r="G96" s="51" t="str">
        <f>IF(ISNA(VLOOKUP(ACCOUNTS_TABLE[[#This Row],[ID NUMBER]],OTHERFEE_PT,2,0)),"",VLOOKUP(ACCOUNTS_TABLE[[#This Row],[ID NUMBER]],OTHERFEE_PT,2,0))</f>
        <v/>
      </c>
      <c r="H96" s="51">
        <f>IF(ISNA(VLOOKUP(DBASE_TABLE[[#This Row],[CLASS]],TERMFEES_TABLE[],5,0)),"",VLOOKUP(DBASE_TABLE[[#This Row],[CLASS]],TERMFEES_TABLE[],5,0))</f>
        <v>0</v>
      </c>
      <c r="I96" s="51">
        <f>SUM(ACCOUNTS_TABLE[[#This Row],[BALANCE AT START]]:ACCOUNTS_TABLE[[#This Row],[SCHOOL FEES]])</f>
        <v>195</v>
      </c>
      <c r="J96" s="51">
        <f>IF(ISNA(VLOOKUP(ACCOUNTS_TABLE[[#This Row],[ID NUMBER]],PAYMENT_PT,2,0)),0,VLOOKUP(ACCOUNTS_TABLE[[#This Row],[ID NUMBER]],PAYMENT_PT,2,0))</f>
        <v>0</v>
      </c>
      <c r="K96" s="51">
        <f>IF(ISNA(VLOOKUP(ACCOUNTS_TABLE[[#This Row],[ID NUMBER]],PIVOT!K:L,2,0)),0,VLOOKUP(ACCOUNTS_TABLE[[#This Row],[ID NUMBER]],PIVOT!K:L,2,0))</f>
        <v>0</v>
      </c>
      <c r="L96" s="51">
        <f>ACCOUNTS_TABLE[[#This Row],[TOTAL FEES]]-ACCOUNTS_TABLE[[#This Row],[TOTAL PAID]]-ACCOUNTS_TABLE[[#This Row],[SCHOLARSHIP]]</f>
        <v>195</v>
      </c>
    </row>
    <row r="97" spans="3:12" ht="21.75" customHeight="1" x14ac:dyDescent="0.25">
      <c r="C97" s="26" t="s">
        <v>1251</v>
      </c>
      <c r="D97" s="4" t="str">
        <f>VLOOKUP(ACCOUNTS_TABLE[[#This Row],[ID NUMBER]],DBASE_TABLE[],2,0)</f>
        <v>BENEDICTA ALIRIGIA BENDOWE</v>
      </c>
      <c r="E97" s="4" t="str">
        <f>VLOOKUP(ACCOUNTS_TABLE[[#This Row],[ID NUMBER]],DBASE_TABLE[],7,0)</f>
        <v>KINDERGARTEN TWO</v>
      </c>
      <c r="F97" s="51">
        <v>130</v>
      </c>
      <c r="G97" s="51" t="str">
        <f>IF(ISNA(VLOOKUP(ACCOUNTS_TABLE[[#This Row],[ID NUMBER]],OTHERFEE_PT,2,0)),"",VLOOKUP(ACCOUNTS_TABLE[[#This Row],[ID NUMBER]],OTHERFEE_PT,2,0))</f>
        <v/>
      </c>
      <c r="H97" s="51">
        <f>IF(ISNA(VLOOKUP(DBASE_TABLE[[#This Row],[CLASS]],TERMFEES_TABLE[],5,0)),"",VLOOKUP(DBASE_TABLE[[#This Row],[CLASS]],TERMFEES_TABLE[],5,0))</f>
        <v>0</v>
      </c>
      <c r="I97" s="51">
        <f>SUM(ACCOUNTS_TABLE[[#This Row],[BALANCE AT START]]:ACCOUNTS_TABLE[[#This Row],[SCHOOL FEES]])</f>
        <v>130</v>
      </c>
      <c r="J97" s="51">
        <f>IF(ISNA(VLOOKUP(ACCOUNTS_TABLE[[#This Row],[ID NUMBER]],PAYMENT_PT,2,0)),0,VLOOKUP(ACCOUNTS_TABLE[[#This Row],[ID NUMBER]],PAYMENT_PT,2,0))</f>
        <v>0</v>
      </c>
      <c r="K97" s="51">
        <f>IF(ISNA(VLOOKUP(ACCOUNTS_TABLE[[#This Row],[ID NUMBER]],PIVOT!K:L,2,0)),0,VLOOKUP(ACCOUNTS_TABLE[[#This Row],[ID NUMBER]],PIVOT!K:L,2,0))</f>
        <v>0</v>
      </c>
      <c r="L97" s="51">
        <f>ACCOUNTS_TABLE[[#This Row],[TOTAL FEES]]-ACCOUNTS_TABLE[[#This Row],[TOTAL PAID]]-ACCOUNTS_TABLE[[#This Row],[SCHOLARSHIP]]</f>
        <v>130</v>
      </c>
    </row>
    <row r="98" spans="3:12" ht="21.75" customHeight="1" x14ac:dyDescent="0.25">
      <c r="C98" s="26" t="s">
        <v>1252</v>
      </c>
      <c r="D98" s="4" t="str">
        <f>VLOOKUP(ACCOUNTS_TABLE[[#This Row],[ID NUMBER]],DBASE_TABLE[],2,0)</f>
        <v>SALOMEY CHARASE</v>
      </c>
      <c r="E98" s="4" t="str">
        <f>VLOOKUP(ACCOUNTS_TABLE[[#This Row],[ID NUMBER]],DBASE_TABLE[],7,0)</f>
        <v>KINDERGARTEN TWO</v>
      </c>
      <c r="F98" s="51">
        <v>195</v>
      </c>
      <c r="G98" s="51" t="str">
        <f>IF(ISNA(VLOOKUP(ACCOUNTS_TABLE[[#This Row],[ID NUMBER]],OTHERFEE_PT,2,0)),"",VLOOKUP(ACCOUNTS_TABLE[[#This Row],[ID NUMBER]],OTHERFEE_PT,2,0))</f>
        <v/>
      </c>
      <c r="H98" s="51">
        <f>IF(ISNA(VLOOKUP(DBASE_TABLE[[#This Row],[CLASS]],TERMFEES_TABLE[],5,0)),"",VLOOKUP(DBASE_TABLE[[#This Row],[CLASS]],TERMFEES_TABLE[],5,0))</f>
        <v>0</v>
      </c>
      <c r="I98" s="51">
        <f>SUM(ACCOUNTS_TABLE[[#This Row],[BALANCE AT START]]:ACCOUNTS_TABLE[[#This Row],[SCHOOL FEES]])</f>
        <v>195</v>
      </c>
      <c r="J98" s="51">
        <f>IF(ISNA(VLOOKUP(ACCOUNTS_TABLE[[#This Row],[ID NUMBER]],PAYMENT_PT,2,0)),0,VLOOKUP(ACCOUNTS_TABLE[[#This Row],[ID NUMBER]],PAYMENT_PT,2,0))</f>
        <v>0</v>
      </c>
      <c r="K98" s="51">
        <f>IF(ISNA(VLOOKUP(ACCOUNTS_TABLE[[#This Row],[ID NUMBER]],PIVOT!K:L,2,0)),0,VLOOKUP(ACCOUNTS_TABLE[[#This Row],[ID NUMBER]],PIVOT!K:L,2,0))</f>
        <v>0</v>
      </c>
      <c r="L98" s="51">
        <f>ACCOUNTS_TABLE[[#This Row],[TOTAL FEES]]-ACCOUNTS_TABLE[[#This Row],[TOTAL PAID]]-ACCOUNTS_TABLE[[#This Row],[SCHOLARSHIP]]</f>
        <v>195</v>
      </c>
    </row>
    <row r="99" spans="3:12" ht="21.75" customHeight="1" x14ac:dyDescent="0.25">
      <c r="C99" s="26" t="s">
        <v>1253</v>
      </c>
      <c r="D99" s="4" t="str">
        <f>VLOOKUP(ACCOUNTS_TABLE[[#This Row],[ID NUMBER]],DBASE_TABLE[],2,0)</f>
        <v>BRENDA CHIRASE</v>
      </c>
      <c r="E99" s="4" t="str">
        <f>VLOOKUP(ACCOUNTS_TABLE[[#This Row],[ID NUMBER]],DBASE_TABLE[],7,0)</f>
        <v>KINDERGARTEN TWO</v>
      </c>
      <c r="F99" s="51">
        <v>130</v>
      </c>
      <c r="G99" s="51" t="str">
        <f>IF(ISNA(VLOOKUP(ACCOUNTS_TABLE[[#This Row],[ID NUMBER]],OTHERFEE_PT,2,0)),"",VLOOKUP(ACCOUNTS_TABLE[[#This Row],[ID NUMBER]],OTHERFEE_PT,2,0))</f>
        <v/>
      </c>
      <c r="H99" s="51">
        <f>IF(ISNA(VLOOKUP(DBASE_TABLE[[#This Row],[CLASS]],TERMFEES_TABLE[],5,0)),"",VLOOKUP(DBASE_TABLE[[#This Row],[CLASS]],TERMFEES_TABLE[],5,0))</f>
        <v>0</v>
      </c>
      <c r="I99" s="51">
        <f>SUM(ACCOUNTS_TABLE[[#This Row],[BALANCE AT START]]:ACCOUNTS_TABLE[[#This Row],[SCHOOL FEES]])</f>
        <v>130</v>
      </c>
      <c r="J99" s="51">
        <f>IF(ISNA(VLOOKUP(ACCOUNTS_TABLE[[#This Row],[ID NUMBER]],PAYMENT_PT,2,0)),0,VLOOKUP(ACCOUNTS_TABLE[[#This Row],[ID NUMBER]],PAYMENT_PT,2,0))</f>
        <v>0</v>
      </c>
      <c r="K99" s="51">
        <f>IF(ISNA(VLOOKUP(ACCOUNTS_TABLE[[#This Row],[ID NUMBER]],PIVOT!K:L,2,0)),0,VLOOKUP(ACCOUNTS_TABLE[[#This Row],[ID NUMBER]],PIVOT!K:L,2,0))</f>
        <v>0</v>
      </c>
      <c r="L99" s="51">
        <f>ACCOUNTS_TABLE[[#This Row],[TOTAL FEES]]-ACCOUNTS_TABLE[[#This Row],[TOTAL PAID]]-ACCOUNTS_TABLE[[#This Row],[SCHOLARSHIP]]</f>
        <v>130</v>
      </c>
    </row>
    <row r="100" spans="3:12" ht="21.75" customHeight="1" x14ac:dyDescent="0.25">
      <c r="C100" s="26" t="s">
        <v>1254</v>
      </c>
      <c r="D100" s="4" t="str">
        <f>VLOOKUP(ACCOUNTS_TABLE[[#This Row],[ID NUMBER]],DBASE_TABLE[],2,0)</f>
        <v>KAPE GABENA</v>
      </c>
      <c r="E100" s="4" t="str">
        <f>VLOOKUP(ACCOUNTS_TABLE[[#This Row],[ID NUMBER]],DBASE_TABLE[],7,0)</f>
        <v>KINDERGARTEN TWO</v>
      </c>
      <c r="F100" s="51">
        <v>455</v>
      </c>
      <c r="G100" s="51" t="str">
        <f>IF(ISNA(VLOOKUP(ACCOUNTS_TABLE[[#This Row],[ID NUMBER]],OTHERFEE_PT,2,0)),"",VLOOKUP(ACCOUNTS_TABLE[[#This Row],[ID NUMBER]],OTHERFEE_PT,2,0))</f>
        <v/>
      </c>
      <c r="H100" s="51">
        <f>IF(ISNA(VLOOKUP(DBASE_TABLE[[#This Row],[CLASS]],TERMFEES_TABLE[],5,0)),"",VLOOKUP(DBASE_TABLE[[#This Row],[CLASS]],TERMFEES_TABLE[],5,0))</f>
        <v>0</v>
      </c>
      <c r="I100" s="51">
        <f>SUM(ACCOUNTS_TABLE[[#This Row],[BALANCE AT START]]:ACCOUNTS_TABLE[[#This Row],[SCHOOL FEES]])</f>
        <v>455</v>
      </c>
      <c r="J100" s="51">
        <f>IF(ISNA(VLOOKUP(ACCOUNTS_TABLE[[#This Row],[ID NUMBER]],PAYMENT_PT,2,0)),0,VLOOKUP(ACCOUNTS_TABLE[[#This Row],[ID NUMBER]],PAYMENT_PT,2,0))</f>
        <v>0</v>
      </c>
      <c r="K100" s="51">
        <f>IF(ISNA(VLOOKUP(ACCOUNTS_TABLE[[#This Row],[ID NUMBER]],PIVOT!K:L,2,0)),0,VLOOKUP(ACCOUNTS_TABLE[[#This Row],[ID NUMBER]],PIVOT!K:L,2,0))</f>
        <v>0</v>
      </c>
      <c r="L100" s="51">
        <f>ACCOUNTS_TABLE[[#This Row],[TOTAL FEES]]-ACCOUNTS_TABLE[[#This Row],[TOTAL PAID]]-ACCOUNTS_TABLE[[#This Row],[SCHOLARSHIP]]</f>
        <v>455</v>
      </c>
    </row>
    <row r="101" spans="3:12" ht="21.75" customHeight="1" x14ac:dyDescent="0.25">
      <c r="C101" s="26" t="s">
        <v>1255</v>
      </c>
      <c r="D101" s="4" t="str">
        <f>VLOOKUP(ACCOUNTS_TABLE[[#This Row],[ID NUMBER]],DBASE_TABLE[],2,0)</f>
        <v>MUKAILA B. KADERI</v>
      </c>
      <c r="E101" s="4" t="str">
        <f>VLOOKUP(ACCOUNTS_TABLE[[#This Row],[ID NUMBER]],DBASE_TABLE[],7,0)</f>
        <v>KINDERGARTEN TWO</v>
      </c>
      <c r="F101" s="51">
        <v>240</v>
      </c>
      <c r="G101" s="51" t="str">
        <f>IF(ISNA(VLOOKUP(ACCOUNTS_TABLE[[#This Row],[ID NUMBER]],OTHERFEE_PT,2,0)),"",VLOOKUP(ACCOUNTS_TABLE[[#This Row],[ID NUMBER]],OTHERFEE_PT,2,0))</f>
        <v/>
      </c>
      <c r="H101" s="51">
        <f>IF(ISNA(VLOOKUP(DBASE_TABLE[[#This Row],[CLASS]],TERMFEES_TABLE[],5,0)),"",VLOOKUP(DBASE_TABLE[[#This Row],[CLASS]],TERMFEES_TABLE[],5,0))</f>
        <v>0</v>
      </c>
      <c r="I101" s="51">
        <f>SUM(ACCOUNTS_TABLE[[#This Row],[BALANCE AT START]]:ACCOUNTS_TABLE[[#This Row],[SCHOOL FEES]])</f>
        <v>240</v>
      </c>
      <c r="J101" s="51">
        <f>IF(ISNA(VLOOKUP(ACCOUNTS_TABLE[[#This Row],[ID NUMBER]],PAYMENT_PT,2,0)),0,VLOOKUP(ACCOUNTS_TABLE[[#This Row],[ID NUMBER]],PAYMENT_PT,2,0))</f>
        <v>0</v>
      </c>
      <c r="K101" s="51">
        <f>IF(ISNA(VLOOKUP(ACCOUNTS_TABLE[[#This Row],[ID NUMBER]],PIVOT!K:L,2,0)),0,VLOOKUP(ACCOUNTS_TABLE[[#This Row],[ID NUMBER]],PIVOT!K:L,2,0))</f>
        <v>0</v>
      </c>
      <c r="L101" s="51">
        <f>ACCOUNTS_TABLE[[#This Row],[TOTAL FEES]]-ACCOUNTS_TABLE[[#This Row],[TOTAL PAID]]-ACCOUNTS_TABLE[[#This Row],[SCHOLARSHIP]]</f>
        <v>240</v>
      </c>
    </row>
    <row r="102" spans="3:12" ht="21.75" customHeight="1" x14ac:dyDescent="0.25">
      <c r="C102" s="26" t="s">
        <v>1256</v>
      </c>
      <c r="D102" s="4" t="str">
        <f>VLOOKUP(ACCOUNTS_TABLE[[#This Row],[ID NUMBER]],DBASE_TABLE[],2,0)</f>
        <v>EPHRAIM .B. KADIRE</v>
      </c>
      <c r="E102" s="4" t="str">
        <f>VLOOKUP(ACCOUNTS_TABLE[[#This Row],[ID NUMBER]],DBASE_TABLE[],7,0)</f>
        <v>KINDERGARTEN TWO</v>
      </c>
      <c r="F102" s="51">
        <v>240</v>
      </c>
      <c r="G102" s="51" t="str">
        <f>IF(ISNA(VLOOKUP(ACCOUNTS_TABLE[[#This Row],[ID NUMBER]],OTHERFEE_PT,2,0)),"",VLOOKUP(ACCOUNTS_TABLE[[#This Row],[ID NUMBER]],OTHERFEE_PT,2,0))</f>
        <v/>
      </c>
      <c r="H102" s="51">
        <f>IF(ISNA(VLOOKUP(DBASE_TABLE[[#This Row],[CLASS]],TERMFEES_TABLE[],5,0)),"",VLOOKUP(DBASE_TABLE[[#This Row],[CLASS]],TERMFEES_TABLE[],5,0))</f>
        <v>0</v>
      </c>
      <c r="I102" s="51">
        <f>SUM(ACCOUNTS_TABLE[[#This Row],[BALANCE AT START]]:ACCOUNTS_TABLE[[#This Row],[SCHOOL FEES]])</f>
        <v>240</v>
      </c>
      <c r="J102" s="51">
        <f>IF(ISNA(VLOOKUP(ACCOUNTS_TABLE[[#This Row],[ID NUMBER]],PAYMENT_PT,2,0)),0,VLOOKUP(ACCOUNTS_TABLE[[#This Row],[ID NUMBER]],PAYMENT_PT,2,0))</f>
        <v>0</v>
      </c>
      <c r="K102" s="51">
        <f>IF(ISNA(VLOOKUP(ACCOUNTS_TABLE[[#This Row],[ID NUMBER]],PIVOT!K:L,2,0)),0,VLOOKUP(ACCOUNTS_TABLE[[#This Row],[ID NUMBER]],PIVOT!K:L,2,0))</f>
        <v>0</v>
      </c>
      <c r="L102" s="51">
        <f>ACCOUNTS_TABLE[[#This Row],[TOTAL FEES]]-ACCOUNTS_TABLE[[#This Row],[TOTAL PAID]]-ACCOUNTS_TABLE[[#This Row],[SCHOLARSHIP]]</f>
        <v>240</v>
      </c>
    </row>
    <row r="103" spans="3:12" ht="21.75" customHeight="1" x14ac:dyDescent="0.25">
      <c r="C103" s="26" t="s">
        <v>1257</v>
      </c>
      <c r="D103" s="4" t="str">
        <f>VLOOKUP(ACCOUNTS_TABLE[[#This Row],[ID NUMBER]],DBASE_TABLE[],2,0)</f>
        <v>APEWE PRECIOUS KAKURI</v>
      </c>
      <c r="E103" s="4" t="str">
        <f>VLOOKUP(ACCOUNTS_TABLE[[#This Row],[ID NUMBER]],DBASE_TABLE[],7,0)</f>
        <v>KINDERGARTEN TWO</v>
      </c>
      <c r="F103" s="51">
        <v>350</v>
      </c>
      <c r="G103" s="51" t="str">
        <f>IF(ISNA(VLOOKUP(ACCOUNTS_TABLE[[#This Row],[ID NUMBER]],OTHERFEE_PT,2,0)),"",VLOOKUP(ACCOUNTS_TABLE[[#This Row],[ID NUMBER]],OTHERFEE_PT,2,0))</f>
        <v/>
      </c>
      <c r="H103" s="51">
        <f>IF(ISNA(VLOOKUP(DBASE_TABLE[[#This Row],[CLASS]],TERMFEES_TABLE[],5,0)),"",VLOOKUP(DBASE_TABLE[[#This Row],[CLASS]],TERMFEES_TABLE[],5,0))</f>
        <v>0</v>
      </c>
      <c r="I103" s="51">
        <f>SUM(ACCOUNTS_TABLE[[#This Row],[BALANCE AT START]]:ACCOUNTS_TABLE[[#This Row],[SCHOOL FEES]])</f>
        <v>350</v>
      </c>
      <c r="J103" s="51">
        <f>IF(ISNA(VLOOKUP(ACCOUNTS_TABLE[[#This Row],[ID NUMBER]],PAYMENT_PT,2,0)),0,VLOOKUP(ACCOUNTS_TABLE[[#This Row],[ID NUMBER]],PAYMENT_PT,2,0))</f>
        <v>0</v>
      </c>
      <c r="K103" s="51">
        <f>IF(ISNA(VLOOKUP(ACCOUNTS_TABLE[[#This Row],[ID NUMBER]],PIVOT!K:L,2,0)),0,VLOOKUP(ACCOUNTS_TABLE[[#This Row],[ID NUMBER]],PIVOT!K:L,2,0))</f>
        <v>0</v>
      </c>
      <c r="L103" s="51">
        <f>ACCOUNTS_TABLE[[#This Row],[TOTAL FEES]]-ACCOUNTS_TABLE[[#This Row],[TOTAL PAID]]-ACCOUNTS_TABLE[[#This Row],[SCHOLARSHIP]]</f>
        <v>350</v>
      </c>
    </row>
    <row r="104" spans="3:12" ht="21.75" customHeight="1" x14ac:dyDescent="0.25">
      <c r="C104" s="26" t="s">
        <v>1258</v>
      </c>
      <c r="D104" s="4" t="str">
        <f>VLOOKUP(ACCOUNTS_TABLE[[#This Row],[ID NUMBER]],DBASE_TABLE[],2,0)</f>
        <v>DOMINICA KAMAYIRE</v>
      </c>
      <c r="E104" s="4" t="str">
        <f>VLOOKUP(ACCOUNTS_TABLE[[#This Row],[ID NUMBER]],DBASE_TABLE[],7,0)</f>
        <v>KINDERGARTEN TWO</v>
      </c>
      <c r="F104" s="51">
        <v>350</v>
      </c>
      <c r="G104" s="51" t="str">
        <f>IF(ISNA(VLOOKUP(ACCOUNTS_TABLE[[#This Row],[ID NUMBER]],OTHERFEE_PT,2,0)),"",VLOOKUP(ACCOUNTS_TABLE[[#This Row],[ID NUMBER]],OTHERFEE_PT,2,0))</f>
        <v/>
      </c>
      <c r="H104" s="51">
        <f>IF(ISNA(VLOOKUP(DBASE_TABLE[[#This Row],[CLASS]],TERMFEES_TABLE[],5,0)),"",VLOOKUP(DBASE_TABLE[[#This Row],[CLASS]],TERMFEES_TABLE[],5,0))</f>
        <v>0</v>
      </c>
      <c r="I104" s="51">
        <f>SUM(ACCOUNTS_TABLE[[#This Row],[BALANCE AT START]]:ACCOUNTS_TABLE[[#This Row],[SCHOOL FEES]])</f>
        <v>350</v>
      </c>
      <c r="J104" s="51">
        <f>IF(ISNA(VLOOKUP(ACCOUNTS_TABLE[[#This Row],[ID NUMBER]],PAYMENT_PT,2,0)),0,VLOOKUP(ACCOUNTS_TABLE[[#This Row],[ID NUMBER]],PAYMENT_PT,2,0))</f>
        <v>0</v>
      </c>
      <c r="K104" s="51">
        <f>IF(ISNA(VLOOKUP(ACCOUNTS_TABLE[[#This Row],[ID NUMBER]],PIVOT!K:L,2,0)),0,VLOOKUP(ACCOUNTS_TABLE[[#This Row],[ID NUMBER]],PIVOT!K:L,2,0))</f>
        <v>0</v>
      </c>
      <c r="L104" s="51">
        <f>ACCOUNTS_TABLE[[#This Row],[TOTAL FEES]]-ACCOUNTS_TABLE[[#This Row],[TOTAL PAID]]-ACCOUNTS_TABLE[[#This Row],[SCHOLARSHIP]]</f>
        <v>350</v>
      </c>
    </row>
    <row r="105" spans="3:12" ht="21.75" customHeight="1" x14ac:dyDescent="0.25">
      <c r="C105" s="26" t="s">
        <v>1259</v>
      </c>
      <c r="D105" s="4" t="str">
        <f>VLOOKUP(ACCOUNTS_TABLE[[#This Row],[ID NUMBER]],DBASE_TABLE[],2,0)</f>
        <v>DIVINA WEMOYEI KAMBONGA</v>
      </c>
      <c r="E105" s="4" t="str">
        <f>VLOOKUP(ACCOUNTS_TABLE[[#This Row],[ID NUMBER]],DBASE_TABLE[],7,0)</f>
        <v>KINDERGARTEN TWO</v>
      </c>
      <c r="F105" s="51">
        <v>455</v>
      </c>
      <c r="G105" s="51" t="str">
        <f>IF(ISNA(VLOOKUP(ACCOUNTS_TABLE[[#This Row],[ID NUMBER]],OTHERFEE_PT,2,0)),"",VLOOKUP(ACCOUNTS_TABLE[[#This Row],[ID NUMBER]],OTHERFEE_PT,2,0))</f>
        <v/>
      </c>
      <c r="H105" s="51">
        <f>IF(ISNA(VLOOKUP(DBASE_TABLE[[#This Row],[CLASS]],TERMFEES_TABLE[],5,0)),"",VLOOKUP(DBASE_TABLE[[#This Row],[CLASS]],TERMFEES_TABLE[],5,0))</f>
        <v>0</v>
      </c>
      <c r="I105" s="51">
        <f>SUM(ACCOUNTS_TABLE[[#This Row],[BALANCE AT START]]:ACCOUNTS_TABLE[[#This Row],[SCHOOL FEES]])</f>
        <v>455</v>
      </c>
      <c r="J105" s="51">
        <f>IF(ISNA(VLOOKUP(ACCOUNTS_TABLE[[#This Row],[ID NUMBER]],PAYMENT_PT,2,0)),0,VLOOKUP(ACCOUNTS_TABLE[[#This Row],[ID NUMBER]],PAYMENT_PT,2,0))</f>
        <v>0</v>
      </c>
      <c r="K105" s="51">
        <f>IF(ISNA(VLOOKUP(ACCOUNTS_TABLE[[#This Row],[ID NUMBER]],PIVOT!K:L,2,0)),0,VLOOKUP(ACCOUNTS_TABLE[[#This Row],[ID NUMBER]],PIVOT!K:L,2,0))</f>
        <v>0</v>
      </c>
      <c r="L105" s="51">
        <f>ACCOUNTS_TABLE[[#This Row],[TOTAL FEES]]-ACCOUNTS_TABLE[[#This Row],[TOTAL PAID]]-ACCOUNTS_TABLE[[#This Row],[SCHOLARSHIP]]</f>
        <v>455</v>
      </c>
    </row>
    <row r="106" spans="3:12" ht="21.75" customHeight="1" x14ac:dyDescent="0.25">
      <c r="C106" s="26" t="s">
        <v>1260</v>
      </c>
      <c r="D106" s="4" t="str">
        <f>VLOOKUP(ACCOUNTS_TABLE[[#This Row],[ID NUMBER]],DBASE_TABLE[],2,0)</f>
        <v>LORDISGREAT KAYELIE</v>
      </c>
      <c r="E106" s="4" t="str">
        <f>VLOOKUP(ACCOUNTS_TABLE[[#This Row],[ID NUMBER]],DBASE_TABLE[],7,0)</f>
        <v>KINDERGARTEN TWO</v>
      </c>
      <c r="F106" s="51">
        <v>240</v>
      </c>
      <c r="G106" s="51" t="str">
        <f>IF(ISNA(VLOOKUP(ACCOUNTS_TABLE[[#This Row],[ID NUMBER]],OTHERFEE_PT,2,0)),"",VLOOKUP(ACCOUNTS_TABLE[[#This Row],[ID NUMBER]],OTHERFEE_PT,2,0))</f>
        <v/>
      </c>
      <c r="H106" s="51">
        <f>IF(ISNA(VLOOKUP(DBASE_TABLE[[#This Row],[CLASS]],TERMFEES_TABLE[],5,0)),"",VLOOKUP(DBASE_TABLE[[#This Row],[CLASS]],TERMFEES_TABLE[],5,0))</f>
        <v>0</v>
      </c>
      <c r="I106" s="51">
        <f>SUM(ACCOUNTS_TABLE[[#This Row],[BALANCE AT START]]:ACCOUNTS_TABLE[[#This Row],[SCHOOL FEES]])</f>
        <v>240</v>
      </c>
      <c r="J106" s="51">
        <f>IF(ISNA(VLOOKUP(ACCOUNTS_TABLE[[#This Row],[ID NUMBER]],PAYMENT_PT,2,0)),0,VLOOKUP(ACCOUNTS_TABLE[[#This Row],[ID NUMBER]],PAYMENT_PT,2,0))</f>
        <v>0</v>
      </c>
      <c r="K106" s="51">
        <f>IF(ISNA(VLOOKUP(ACCOUNTS_TABLE[[#This Row],[ID NUMBER]],PIVOT!K:L,2,0)),0,VLOOKUP(ACCOUNTS_TABLE[[#This Row],[ID NUMBER]],PIVOT!K:L,2,0))</f>
        <v>0</v>
      </c>
      <c r="L106" s="51">
        <f>ACCOUNTS_TABLE[[#This Row],[TOTAL FEES]]-ACCOUNTS_TABLE[[#This Row],[TOTAL PAID]]-ACCOUNTS_TABLE[[#This Row],[SCHOLARSHIP]]</f>
        <v>240</v>
      </c>
    </row>
    <row r="107" spans="3:12" ht="21.75" customHeight="1" x14ac:dyDescent="0.25">
      <c r="C107" s="26" t="s">
        <v>1261</v>
      </c>
      <c r="D107" s="4" t="str">
        <f>VLOOKUP(ACCOUNTS_TABLE[[#This Row],[ID NUMBER]],DBASE_TABLE[],2,0)</f>
        <v>NANCY KOBAMURI</v>
      </c>
      <c r="E107" s="4" t="str">
        <f>VLOOKUP(ACCOUNTS_TABLE[[#This Row],[ID NUMBER]],DBASE_TABLE[],7,0)</f>
        <v>KINDERGARTEN TWO</v>
      </c>
      <c r="F107" s="51">
        <v>145</v>
      </c>
      <c r="G107" s="51" t="str">
        <f>IF(ISNA(VLOOKUP(ACCOUNTS_TABLE[[#This Row],[ID NUMBER]],OTHERFEE_PT,2,0)),"",VLOOKUP(ACCOUNTS_TABLE[[#This Row],[ID NUMBER]],OTHERFEE_PT,2,0))</f>
        <v/>
      </c>
      <c r="H107" s="51">
        <f>IF(ISNA(VLOOKUP(DBASE_TABLE[[#This Row],[CLASS]],TERMFEES_TABLE[],5,0)),"",VLOOKUP(DBASE_TABLE[[#This Row],[CLASS]],TERMFEES_TABLE[],5,0))</f>
        <v>0</v>
      </c>
      <c r="I107" s="51">
        <f>SUM(ACCOUNTS_TABLE[[#This Row],[BALANCE AT START]]:ACCOUNTS_TABLE[[#This Row],[SCHOOL FEES]])</f>
        <v>145</v>
      </c>
      <c r="J107" s="51">
        <f>IF(ISNA(VLOOKUP(ACCOUNTS_TABLE[[#This Row],[ID NUMBER]],PAYMENT_PT,2,0)),0,VLOOKUP(ACCOUNTS_TABLE[[#This Row],[ID NUMBER]],PAYMENT_PT,2,0))</f>
        <v>0</v>
      </c>
      <c r="K107" s="51">
        <f>IF(ISNA(VLOOKUP(ACCOUNTS_TABLE[[#This Row],[ID NUMBER]],PIVOT!K:L,2,0)),0,VLOOKUP(ACCOUNTS_TABLE[[#This Row],[ID NUMBER]],PIVOT!K:L,2,0))</f>
        <v>0</v>
      </c>
      <c r="L107" s="51">
        <f>ACCOUNTS_TABLE[[#This Row],[TOTAL FEES]]-ACCOUNTS_TABLE[[#This Row],[TOTAL PAID]]-ACCOUNTS_TABLE[[#This Row],[SCHOLARSHIP]]</f>
        <v>145</v>
      </c>
    </row>
    <row r="108" spans="3:12" ht="21.75" customHeight="1" x14ac:dyDescent="0.25">
      <c r="C108" s="26" t="s">
        <v>1262</v>
      </c>
      <c r="D108" s="4" t="str">
        <f>VLOOKUP(ACCOUNTS_TABLE[[#This Row],[ID NUMBER]],DBASE_TABLE[],2,0)</f>
        <v>EDMOND KWOSE</v>
      </c>
      <c r="E108" s="4" t="str">
        <f>VLOOKUP(ACCOUNTS_TABLE[[#This Row],[ID NUMBER]],DBASE_TABLE[],7,0)</f>
        <v>KINDERGARTEN TWO</v>
      </c>
      <c r="F108" s="51">
        <v>130</v>
      </c>
      <c r="G108" s="51" t="str">
        <f>IF(ISNA(VLOOKUP(ACCOUNTS_TABLE[[#This Row],[ID NUMBER]],OTHERFEE_PT,2,0)),"",VLOOKUP(ACCOUNTS_TABLE[[#This Row],[ID NUMBER]],OTHERFEE_PT,2,0))</f>
        <v/>
      </c>
      <c r="H108" s="51">
        <f>IF(ISNA(VLOOKUP(DBASE_TABLE[[#This Row],[CLASS]],TERMFEES_TABLE[],5,0)),"",VLOOKUP(DBASE_TABLE[[#This Row],[CLASS]],TERMFEES_TABLE[],5,0))</f>
        <v>0</v>
      </c>
      <c r="I108" s="51">
        <f>SUM(ACCOUNTS_TABLE[[#This Row],[BALANCE AT START]]:ACCOUNTS_TABLE[[#This Row],[SCHOOL FEES]])</f>
        <v>130</v>
      </c>
      <c r="J108" s="51">
        <f>IF(ISNA(VLOOKUP(ACCOUNTS_TABLE[[#This Row],[ID NUMBER]],PAYMENT_PT,2,0)),0,VLOOKUP(ACCOUNTS_TABLE[[#This Row],[ID NUMBER]],PAYMENT_PT,2,0))</f>
        <v>0</v>
      </c>
      <c r="K108" s="51">
        <f>IF(ISNA(VLOOKUP(ACCOUNTS_TABLE[[#This Row],[ID NUMBER]],PIVOT!K:L,2,0)),0,VLOOKUP(ACCOUNTS_TABLE[[#This Row],[ID NUMBER]],PIVOT!K:L,2,0))</f>
        <v>0</v>
      </c>
      <c r="L108" s="51">
        <f>ACCOUNTS_TABLE[[#This Row],[TOTAL FEES]]-ACCOUNTS_TABLE[[#This Row],[TOTAL PAID]]-ACCOUNTS_TABLE[[#This Row],[SCHOLARSHIP]]</f>
        <v>130</v>
      </c>
    </row>
    <row r="109" spans="3:12" ht="21.75" customHeight="1" x14ac:dyDescent="0.25">
      <c r="C109" s="26" t="s">
        <v>1263</v>
      </c>
      <c r="D109" s="4" t="str">
        <f>VLOOKUP(ACCOUNTS_TABLE[[#This Row],[ID NUMBER]],DBASE_TABLE[],2,0)</f>
        <v>BLESSED RAPHAEL LOGONIA</v>
      </c>
      <c r="E109" s="4" t="str">
        <f>VLOOKUP(ACCOUNTS_TABLE[[#This Row],[ID NUMBER]],DBASE_TABLE[],7,0)</f>
        <v>KINDERGARTEN TWO</v>
      </c>
      <c r="F109" s="51">
        <v>240</v>
      </c>
      <c r="G109" s="51" t="str">
        <f>IF(ISNA(VLOOKUP(ACCOUNTS_TABLE[[#This Row],[ID NUMBER]],OTHERFEE_PT,2,0)),"",VLOOKUP(ACCOUNTS_TABLE[[#This Row],[ID NUMBER]],OTHERFEE_PT,2,0))</f>
        <v/>
      </c>
      <c r="H109" s="51">
        <f>IF(ISNA(VLOOKUP(DBASE_TABLE[[#This Row],[CLASS]],TERMFEES_TABLE[],5,0)),"",VLOOKUP(DBASE_TABLE[[#This Row],[CLASS]],TERMFEES_TABLE[],5,0))</f>
        <v>0</v>
      </c>
      <c r="I109" s="51">
        <f>SUM(ACCOUNTS_TABLE[[#This Row],[BALANCE AT START]]:ACCOUNTS_TABLE[[#This Row],[SCHOOL FEES]])</f>
        <v>240</v>
      </c>
      <c r="J109" s="51">
        <f>IF(ISNA(VLOOKUP(ACCOUNTS_TABLE[[#This Row],[ID NUMBER]],PAYMENT_PT,2,0)),0,VLOOKUP(ACCOUNTS_TABLE[[#This Row],[ID NUMBER]],PAYMENT_PT,2,0))</f>
        <v>0</v>
      </c>
      <c r="K109" s="51">
        <f>IF(ISNA(VLOOKUP(ACCOUNTS_TABLE[[#This Row],[ID NUMBER]],PIVOT!K:L,2,0)),0,VLOOKUP(ACCOUNTS_TABLE[[#This Row],[ID NUMBER]],PIVOT!K:L,2,0))</f>
        <v>0</v>
      </c>
      <c r="L109" s="51">
        <f>ACCOUNTS_TABLE[[#This Row],[TOTAL FEES]]-ACCOUNTS_TABLE[[#This Row],[TOTAL PAID]]-ACCOUNTS_TABLE[[#This Row],[SCHOLARSHIP]]</f>
        <v>240</v>
      </c>
    </row>
    <row r="110" spans="3:12" ht="21.75" customHeight="1" x14ac:dyDescent="0.25">
      <c r="C110" s="26" t="s">
        <v>1264</v>
      </c>
      <c r="D110" s="4" t="str">
        <f>VLOOKUP(ACCOUNTS_TABLE[[#This Row],[ID NUMBER]],DBASE_TABLE[],2,0)</f>
        <v>WEBAKURA ISREAL MAMBISI</v>
      </c>
      <c r="E110" s="4" t="str">
        <f>VLOOKUP(ACCOUNTS_TABLE[[#This Row],[ID NUMBER]],DBASE_TABLE[],7,0)</f>
        <v>KINDERGARTEN TWO</v>
      </c>
      <c r="F110" s="51">
        <v>130</v>
      </c>
      <c r="G110" s="51" t="str">
        <f>IF(ISNA(VLOOKUP(ACCOUNTS_TABLE[[#This Row],[ID NUMBER]],OTHERFEE_PT,2,0)),"",VLOOKUP(ACCOUNTS_TABLE[[#This Row],[ID NUMBER]],OTHERFEE_PT,2,0))</f>
        <v/>
      </c>
      <c r="H110" s="51">
        <f>IF(ISNA(VLOOKUP(DBASE_TABLE[[#This Row],[CLASS]],TERMFEES_TABLE[],5,0)),"",VLOOKUP(DBASE_TABLE[[#This Row],[CLASS]],TERMFEES_TABLE[],5,0))</f>
        <v>0</v>
      </c>
      <c r="I110" s="51">
        <f>SUM(ACCOUNTS_TABLE[[#This Row],[BALANCE AT START]]:ACCOUNTS_TABLE[[#This Row],[SCHOOL FEES]])</f>
        <v>130</v>
      </c>
      <c r="J110" s="51">
        <f>IF(ISNA(VLOOKUP(ACCOUNTS_TABLE[[#This Row],[ID NUMBER]],PAYMENT_PT,2,0)),0,VLOOKUP(ACCOUNTS_TABLE[[#This Row],[ID NUMBER]],PAYMENT_PT,2,0))</f>
        <v>0</v>
      </c>
      <c r="K110" s="51">
        <f>IF(ISNA(VLOOKUP(ACCOUNTS_TABLE[[#This Row],[ID NUMBER]],PIVOT!K:L,2,0)),0,VLOOKUP(ACCOUNTS_TABLE[[#This Row],[ID NUMBER]],PIVOT!K:L,2,0))</f>
        <v>0</v>
      </c>
      <c r="L110" s="51">
        <f>ACCOUNTS_TABLE[[#This Row],[TOTAL FEES]]-ACCOUNTS_TABLE[[#This Row],[TOTAL PAID]]-ACCOUNTS_TABLE[[#This Row],[SCHOLARSHIP]]</f>
        <v>130</v>
      </c>
    </row>
    <row r="111" spans="3:12" ht="21.75" customHeight="1" x14ac:dyDescent="0.25">
      <c r="C111" s="26" t="s">
        <v>1265</v>
      </c>
      <c r="D111" s="4" t="str">
        <f>VLOOKUP(ACCOUNTS_TABLE[[#This Row],[ID NUMBER]],DBASE_TABLE[],2,0)</f>
        <v>YEKINDI MANDI</v>
      </c>
      <c r="E111" s="4" t="str">
        <f>VLOOKUP(ACCOUNTS_TABLE[[#This Row],[ID NUMBER]],DBASE_TABLE[],7,0)</f>
        <v>KINDERGARTEN TWO</v>
      </c>
      <c r="F111" s="51">
        <v>250</v>
      </c>
      <c r="G111" s="51" t="str">
        <f>IF(ISNA(VLOOKUP(ACCOUNTS_TABLE[[#This Row],[ID NUMBER]],OTHERFEE_PT,2,0)),"",VLOOKUP(ACCOUNTS_TABLE[[#This Row],[ID NUMBER]],OTHERFEE_PT,2,0))</f>
        <v/>
      </c>
      <c r="H111" s="51">
        <f>IF(ISNA(VLOOKUP(DBASE_TABLE[[#This Row],[CLASS]],TERMFEES_TABLE[],5,0)),"",VLOOKUP(DBASE_TABLE[[#This Row],[CLASS]],TERMFEES_TABLE[],5,0))</f>
        <v>0</v>
      </c>
      <c r="I111" s="51">
        <f>SUM(ACCOUNTS_TABLE[[#This Row],[BALANCE AT START]]:ACCOUNTS_TABLE[[#This Row],[SCHOOL FEES]])</f>
        <v>250</v>
      </c>
      <c r="J111" s="51">
        <f>IF(ISNA(VLOOKUP(ACCOUNTS_TABLE[[#This Row],[ID NUMBER]],PAYMENT_PT,2,0)),0,VLOOKUP(ACCOUNTS_TABLE[[#This Row],[ID NUMBER]],PAYMENT_PT,2,0))</f>
        <v>0</v>
      </c>
      <c r="K111" s="51">
        <f>IF(ISNA(VLOOKUP(ACCOUNTS_TABLE[[#This Row],[ID NUMBER]],PIVOT!K:L,2,0)),0,VLOOKUP(ACCOUNTS_TABLE[[#This Row],[ID NUMBER]],PIVOT!K:L,2,0))</f>
        <v>0</v>
      </c>
      <c r="L111" s="51">
        <f>ACCOUNTS_TABLE[[#This Row],[TOTAL FEES]]-ACCOUNTS_TABLE[[#This Row],[TOTAL PAID]]-ACCOUNTS_TABLE[[#This Row],[SCHOLARSHIP]]</f>
        <v>250</v>
      </c>
    </row>
    <row r="112" spans="3:12" ht="21.75" customHeight="1" x14ac:dyDescent="0.25">
      <c r="C112" s="26" t="s">
        <v>1266</v>
      </c>
      <c r="D112" s="4" t="str">
        <f>VLOOKUP(ACCOUNTS_TABLE[[#This Row],[ID NUMBER]],DBASE_TABLE[],2,0)</f>
        <v>ENCRATIA WEZANI MINYILA</v>
      </c>
      <c r="E112" s="4" t="str">
        <f>VLOOKUP(ACCOUNTS_TABLE[[#This Row],[ID NUMBER]],DBASE_TABLE[],7,0)</f>
        <v>KINDERGARTEN TWO</v>
      </c>
      <c r="F112" s="51">
        <v>140</v>
      </c>
      <c r="G112" s="51" t="str">
        <f>IF(ISNA(VLOOKUP(ACCOUNTS_TABLE[[#This Row],[ID NUMBER]],OTHERFEE_PT,2,0)),"",VLOOKUP(ACCOUNTS_TABLE[[#This Row],[ID NUMBER]],OTHERFEE_PT,2,0))</f>
        <v/>
      </c>
      <c r="H112" s="51">
        <f>IF(ISNA(VLOOKUP(DBASE_TABLE[[#This Row],[CLASS]],TERMFEES_TABLE[],5,0)),"",VLOOKUP(DBASE_TABLE[[#This Row],[CLASS]],TERMFEES_TABLE[],5,0))</f>
        <v>0</v>
      </c>
      <c r="I112" s="51">
        <f>SUM(ACCOUNTS_TABLE[[#This Row],[BALANCE AT START]]:ACCOUNTS_TABLE[[#This Row],[SCHOOL FEES]])</f>
        <v>140</v>
      </c>
      <c r="J112" s="51">
        <f>IF(ISNA(VLOOKUP(ACCOUNTS_TABLE[[#This Row],[ID NUMBER]],PAYMENT_PT,2,0)),0,VLOOKUP(ACCOUNTS_TABLE[[#This Row],[ID NUMBER]],PAYMENT_PT,2,0))</f>
        <v>0</v>
      </c>
      <c r="K112" s="51">
        <f>IF(ISNA(VLOOKUP(ACCOUNTS_TABLE[[#This Row],[ID NUMBER]],PIVOT!K:L,2,0)),0,VLOOKUP(ACCOUNTS_TABLE[[#This Row],[ID NUMBER]],PIVOT!K:L,2,0))</f>
        <v>0</v>
      </c>
      <c r="L112" s="51">
        <f>ACCOUNTS_TABLE[[#This Row],[TOTAL FEES]]-ACCOUNTS_TABLE[[#This Row],[TOTAL PAID]]-ACCOUNTS_TABLE[[#This Row],[SCHOLARSHIP]]</f>
        <v>140</v>
      </c>
    </row>
    <row r="113" spans="3:12" ht="21.75" customHeight="1" x14ac:dyDescent="0.25">
      <c r="C113" s="26" t="s">
        <v>1267</v>
      </c>
      <c r="D113" s="4" t="str">
        <f>VLOOKUP(ACCOUNTS_TABLE[[#This Row],[ID NUMBER]],DBASE_TABLE[],2,0)</f>
        <v>WEYIPE DANYIPE NABOMYIRE</v>
      </c>
      <c r="E113" s="4" t="str">
        <f>VLOOKUP(ACCOUNTS_TABLE[[#This Row],[ID NUMBER]],DBASE_TABLE[],7,0)</f>
        <v>KINDERGARTEN TWO</v>
      </c>
      <c r="F113" s="51">
        <v>230</v>
      </c>
      <c r="G113" s="51" t="str">
        <f>IF(ISNA(VLOOKUP(ACCOUNTS_TABLE[[#This Row],[ID NUMBER]],OTHERFEE_PT,2,0)),"",VLOOKUP(ACCOUNTS_TABLE[[#This Row],[ID NUMBER]],OTHERFEE_PT,2,0))</f>
        <v/>
      </c>
      <c r="H113" s="51">
        <f>IF(ISNA(VLOOKUP(DBASE_TABLE[[#This Row],[CLASS]],TERMFEES_TABLE[],5,0)),"",VLOOKUP(DBASE_TABLE[[#This Row],[CLASS]],TERMFEES_TABLE[],5,0))</f>
        <v>0</v>
      </c>
      <c r="I113" s="51">
        <f>SUM(ACCOUNTS_TABLE[[#This Row],[BALANCE AT START]]:ACCOUNTS_TABLE[[#This Row],[SCHOOL FEES]])</f>
        <v>230</v>
      </c>
      <c r="J113" s="51">
        <f>IF(ISNA(VLOOKUP(ACCOUNTS_TABLE[[#This Row],[ID NUMBER]],PAYMENT_PT,2,0)),0,VLOOKUP(ACCOUNTS_TABLE[[#This Row],[ID NUMBER]],PAYMENT_PT,2,0))</f>
        <v>0</v>
      </c>
      <c r="K113" s="51">
        <f>IF(ISNA(VLOOKUP(ACCOUNTS_TABLE[[#This Row],[ID NUMBER]],PIVOT!K:L,2,0)),0,VLOOKUP(ACCOUNTS_TABLE[[#This Row],[ID NUMBER]],PIVOT!K:L,2,0))</f>
        <v>0</v>
      </c>
      <c r="L113" s="51">
        <f>ACCOUNTS_TABLE[[#This Row],[TOTAL FEES]]-ACCOUNTS_TABLE[[#This Row],[TOTAL PAID]]-ACCOUNTS_TABLE[[#This Row],[SCHOLARSHIP]]</f>
        <v>230</v>
      </c>
    </row>
    <row r="114" spans="3:12" ht="21.75" customHeight="1" x14ac:dyDescent="0.25">
      <c r="C114" s="26" t="s">
        <v>1268</v>
      </c>
      <c r="D114" s="4" t="str">
        <f>VLOOKUP(ACCOUNTS_TABLE[[#This Row],[ID NUMBER]],DBASE_TABLE[],2,0)</f>
        <v>BASIL WEKEM PELABIA</v>
      </c>
      <c r="E114" s="4" t="str">
        <f>VLOOKUP(ACCOUNTS_TABLE[[#This Row],[ID NUMBER]],DBASE_TABLE[],7,0)</f>
        <v>KINDERGARTEN TWO</v>
      </c>
      <c r="F114" s="51">
        <v>130</v>
      </c>
      <c r="G114" s="51" t="str">
        <f>IF(ISNA(VLOOKUP(ACCOUNTS_TABLE[[#This Row],[ID NUMBER]],OTHERFEE_PT,2,0)),"",VLOOKUP(ACCOUNTS_TABLE[[#This Row],[ID NUMBER]],OTHERFEE_PT,2,0))</f>
        <v/>
      </c>
      <c r="H114" s="51">
        <f>IF(ISNA(VLOOKUP(DBASE_TABLE[[#This Row],[CLASS]],TERMFEES_TABLE[],5,0)),"",VLOOKUP(DBASE_TABLE[[#This Row],[CLASS]],TERMFEES_TABLE[],5,0))</f>
        <v>0</v>
      </c>
      <c r="I114" s="51">
        <f>SUM(ACCOUNTS_TABLE[[#This Row],[BALANCE AT START]]:ACCOUNTS_TABLE[[#This Row],[SCHOOL FEES]])</f>
        <v>130</v>
      </c>
      <c r="J114" s="51">
        <f>IF(ISNA(VLOOKUP(ACCOUNTS_TABLE[[#This Row],[ID NUMBER]],PAYMENT_PT,2,0)),0,VLOOKUP(ACCOUNTS_TABLE[[#This Row],[ID NUMBER]],PAYMENT_PT,2,0))</f>
        <v>0</v>
      </c>
      <c r="K114" s="51">
        <f>IF(ISNA(VLOOKUP(ACCOUNTS_TABLE[[#This Row],[ID NUMBER]],PIVOT!K:L,2,0)),0,VLOOKUP(ACCOUNTS_TABLE[[#This Row],[ID NUMBER]],PIVOT!K:L,2,0))</f>
        <v>0</v>
      </c>
      <c r="L114" s="51">
        <f>ACCOUNTS_TABLE[[#This Row],[TOTAL FEES]]-ACCOUNTS_TABLE[[#This Row],[TOTAL PAID]]-ACCOUNTS_TABLE[[#This Row],[SCHOLARSHIP]]</f>
        <v>130</v>
      </c>
    </row>
    <row r="115" spans="3:12" ht="21.75" customHeight="1" x14ac:dyDescent="0.25">
      <c r="C115" s="26" t="s">
        <v>1269</v>
      </c>
      <c r="D115" s="4" t="str">
        <f>VLOOKUP(ACCOUNTS_TABLE[[#This Row],[ID NUMBER]],DBASE_TABLE[],2,0)</f>
        <v>AIDEN AJEGETEENA SEKWO</v>
      </c>
      <c r="E115" s="4" t="str">
        <f>VLOOKUP(ACCOUNTS_TABLE[[#This Row],[ID NUMBER]],DBASE_TABLE[],7,0)</f>
        <v>KINDERGARTEN TWO</v>
      </c>
      <c r="F115" s="51">
        <v>130</v>
      </c>
      <c r="G115" s="51" t="str">
        <f>IF(ISNA(VLOOKUP(ACCOUNTS_TABLE[[#This Row],[ID NUMBER]],OTHERFEE_PT,2,0)),"",VLOOKUP(ACCOUNTS_TABLE[[#This Row],[ID NUMBER]],OTHERFEE_PT,2,0))</f>
        <v/>
      </c>
      <c r="H115" s="51">
        <f>IF(ISNA(VLOOKUP(DBASE_TABLE[[#This Row],[CLASS]],TERMFEES_TABLE[],5,0)),"",VLOOKUP(DBASE_TABLE[[#This Row],[CLASS]],TERMFEES_TABLE[],5,0))</f>
        <v>0</v>
      </c>
      <c r="I115" s="51">
        <f>SUM(ACCOUNTS_TABLE[[#This Row],[BALANCE AT START]]:ACCOUNTS_TABLE[[#This Row],[SCHOOL FEES]])</f>
        <v>130</v>
      </c>
      <c r="J115" s="51">
        <f>IF(ISNA(VLOOKUP(ACCOUNTS_TABLE[[#This Row],[ID NUMBER]],PAYMENT_PT,2,0)),0,VLOOKUP(ACCOUNTS_TABLE[[#This Row],[ID NUMBER]],PAYMENT_PT,2,0))</f>
        <v>0</v>
      </c>
      <c r="K115" s="51">
        <f>IF(ISNA(VLOOKUP(ACCOUNTS_TABLE[[#This Row],[ID NUMBER]],PIVOT!K:L,2,0)),0,VLOOKUP(ACCOUNTS_TABLE[[#This Row],[ID NUMBER]],PIVOT!K:L,2,0))</f>
        <v>0</v>
      </c>
      <c r="L115" s="51">
        <f>ACCOUNTS_TABLE[[#This Row],[TOTAL FEES]]-ACCOUNTS_TABLE[[#This Row],[TOTAL PAID]]-ACCOUNTS_TABLE[[#This Row],[SCHOLARSHIP]]</f>
        <v>130</v>
      </c>
    </row>
    <row r="116" spans="3:12" ht="21.75" customHeight="1" x14ac:dyDescent="0.25">
      <c r="C116" s="26" t="s">
        <v>1270</v>
      </c>
      <c r="D116" s="4" t="str">
        <f>VLOOKUP(ACCOUNTS_TABLE[[#This Row],[ID NUMBER]],DBASE_TABLE[],2,0)</f>
        <v>DORCAS SEWEH</v>
      </c>
      <c r="E116" s="4" t="str">
        <f>VLOOKUP(ACCOUNTS_TABLE[[#This Row],[ID NUMBER]],DBASE_TABLE[],7,0)</f>
        <v>KINDERGARTEN TWO</v>
      </c>
      <c r="F116" s="51">
        <v>245</v>
      </c>
      <c r="G116" s="51" t="str">
        <f>IF(ISNA(VLOOKUP(ACCOUNTS_TABLE[[#This Row],[ID NUMBER]],OTHERFEE_PT,2,0)),"",VLOOKUP(ACCOUNTS_TABLE[[#This Row],[ID NUMBER]],OTHERFEE_PT,2,0))</f>
        <v/>
      </c>
      <c r="H116" s="51">
        <f>IF(ISNA(VLOOKUP(DBASE_TABLE[[#This Row],[CLASS]],TERMFEES_TABLE[],5,0)),"",VLOOKUP(DBASE_TABLE[[#This Row],[CLASS]],TERMFEES_TABLE[],5,0))</f>
        <v>0</v>
      </c>
      <c r="I116" s="51">
        <f>SUM(ACCOUNTS_TABLE[[#This Row],[BALANCE AT START]]:ACCOUNTS_TABLE[[#This Row],[SCHOOL FEES]])</f>
        <v>245</v>
      </c>
      <c r="J116" s="51">
        <f>IF(ISNA(VLOOKUP(ACCOUNTS_TABLE[[#This Row],[ID NUMBER]],PAYMENT_PT,2,0)),0,VLOOKUP(ACCOUNTS_TABLE[[#This Row],[ID NUMBER]],PAYMENT_PT,2,0))</f>
        <v>0</v>
      </c>
      <c r="K116" s="51">
        <f>IF(ISNA(VLOOKUP(ACCOUNTS_TABLE[[#This Row],[ID NUMBER]],PIVOT!K:L,2,0)),0,VLOOKUP(ACCOUNTS_TABLE[[#This Row],[ID NUMBER]],PIVOT!K:L,2,0))</f>
        <v>0</v>
      </c>
      <c r="L116" s="51">
        <f>ACCOUNTS_TABLE[[#This Row],[TOTAL FEES]]-ACCOUNTS_TABLE[[#This Row],[TOTAL PAID]]-ACCOUNTS_TABLE[[#This Row],[SCHOLARSHIP]]</f>
        <v>245</v>
      </c>
    </row>
    <row r="117" spans="3:12" ht="21.75" customHeight="1" x14ac:dyDescent="0.25">
      <c r="C117" s="26" t="s">
        <v>1271</v>
      </c>
      <c r="D117" s="4" t="str">
        <f>VLOOKUP(ACCOUNTS_TABLE[[#This Row],[ID NUMBER]],DBASE_TABLE[],2,0)</f>
        <v>KADAH MIRACLOUS TIBABIA</v>
      </c>
      <c r="E117" s="4" t="str">
        <f>VLOOKUP(ACCOUNTS_TABLE[[#This Row],[ID NUMBER]],DBASE_TABLE[],7,0)</f>
        <v>KINDERGARTEN TWO</v>
      </c>
      <c r="F117" s="51">
        <v>275</v>
      </c>
      <c r="G117" s="51" t="str">
        <f>IF(ISNA(VLOOKUP(ACCOUNTS_TABLE[[#This Row],[ID NUMBER]],OTHERFEE_PT,2,0)),"",VLOOKUP(ACCOUNTS_TABLE[[#This Row],[ID NUMBER]],OTHERFEE_PT,2,0))</f>
        <v/>
      </c>
      <c r="H117" s="51">
        <f>IF(ISNA(VLOOKUP(DBASE_TABLE[[#This Row],[CLASS]],TERMFEES_TABLE[],5,0)),"",VLOOKUP(DBASE_TABLE[[#This Row],[CLASS]],TERMFEES_TABLE[],5,0))</f>
        <v>0</v>
      </c>
      <c r="I117" s="51">
        <f>SUM(ACCOUNTS_TABLE[[#This Row],[BALANCE AT START]]:ACCOUNTS_TABLE[[#This Row],[SCHOOL FEES]])</f>
        <v>275</v>
      </c>
      <c r="J117" s="51">
        <f>IF(ISNA(VLOOKUP(ACCOUNTS_TABLE[[#This Row],[ID NUMBER]],PAYMENT_PT,2,0)),0,VLOOKUP(ACCOUNTS_TABLE[[#This Row],[ID NUMBER]],PAYMENT_PT,2,0))</f>
        <v>0</v>
      </c>
      <c r="K117" s="51">
        <f>IF(ISNA(VLOOKUP(ACCOUNTS_TABLE[[#This Row],[ID NUMBER]],PIVOT!K:L,2,0)),0,VLOOKUP(ACCOUNTS_TABLE[[#This Row],[ID NUMBER]],PIVOT!K:L,2,0))</f>
        <v>0</v>
      </c>
      <c r="L117" s="51">
        <f>ACCOUNTS_TABLE[[#This Row],[TOTAL FEES]]-ACCOUNTS_TABLE[[#This Row],[TOTAL PAID]]-ACCOUNTS_TABLE[[#This Row],[SCHOLARSHIP]]</f>
        <v>275</v>
      </c>
    </row>
    <row r="118" spans="3:12" ht="21.75" customHeight="1" x14ac:dyDescent="0.25">
      <c r="C118" s="26" t="s">
        <v>1272</v>
      </c>
      <c r="D118" s="4" t="str">
        <f>VLOOKUP(ACCOUNTS_TABLE[[#This Row],[ID NUMBER]],DBASE_TABLE[],2,0)</f>
        <v>PHILIPER TUNGWO</v>
      </c>
      <c r="E118" s="4" t="str">
        <f>VLOOKUP(ACCOUNTS_TABLE[[#This Row],[ID NUMBER]],DBASE_TABLE[],7,0)</f>
        <v>KINDERGARTEN TWO</v>
      </c>
      <c r="F118" s="51">
        <v>130</v>
      </c>
      <c r="G118" s="51" t="str">
        <f>IF(ISNA(VLOOKUP(ACCOUNTS_TABLE[[#This Row],[ID NUMBER]],OTHERFEE_PT,2,0)),"",VLOOKUP(ACCOUNTS_TABLE[[#This Row],[ID NUMBER]],OTHERFEE_PT,2,0))</f>
        <v/>
      </c>
      <c r="H118" s="51">
        <f>IF(ISNA(VLOOKUP(DBASE_TABLE[[#This Row],[CLASS]],TERMFEES_TABLE[],5,0)),"",VLOOKUP(DBASE_TABLE[[#This Row],[CLASS]],TERMFEES_TABLE[],5,0))</f>
        <v>0</v>
      </c>
      <c r="I118" s="51">
        <f>SUM(ACCOUNTS_TABLE[[#This Row],[BALANCE AT START]]:ACCOUNTS_TABLE[[#This Row],[SCHOOL FEES]])</f>
        <v>130</v>
      </c>
      <c r="J118" s="51">
        <f>IF(ISNA(VLOOKUP(ACCOUNTS_TABLE[[#This Row],[ID NUMBER]],PAYMENT_PT,2,0)),0,VLOOKUP(ACCOUNTS_TABLE[[#This Row],[ID NUMBER]],PAYMENT_PT,2,0))</f>
        <v>0</v>
      </c>
      <c r="K118" s="51">
        <f>IF(ISNA(VLOOKUP(ACCOUNTS_TABLE[[#This Row],[ID NUMBER]],PIVOT!K:L,2,0)),0,VLOOKUP(ACCOUNTS_TABLE[[#This Row],[ID NUMBER]],PIVOT!K:L,2,0))</f>
        <v>0</v>
      </c>
      <c r="L118" s="51">
        <f>ACCOUNTS_TABLE[[#This Row],[TOTAL FEES]]-ACCOUNTS_TABLE[[#This Row],[TOTAL PAID]]-ACCOUNTS_TABLE[[#This Row],[SCHOLARSHIP]]</f>
        <v>130</v>
      </c>
    </row>
    <row r="119" spans="3:12" ht="21.75" customHeight="1" x14ac:dyDescent="0.25">
      <c r="C119" s="26" t="s">
        <v>1273</v>
      </c>
      <c r="D119" s="4" t="str">
        <f>VLOOKUP(ACCOUNTS_TABLE[[#This Row],[ID NUMBER]],DBASE_TABLE[],2,0)</f>
        <v>CORNELIOUS WEKEM</v>
      </c>
      <c r="E119" s="4" t="str">
        <f>VLOOKUP(ACCOUNTS_TABLE[[#This Row],[ID NUMBER]],DBASE_TABLE[],7,0)</f>
        <v>KINDERGARTEN TWO</v>
      </c>
      <c r="F119" s="51">
        <v>130</v>
      </c>
      <c r="G119" s="51" t="str">
        <f>IF(ISNA(VLOOKUP(ACCOUNTS_TABLE[[#This Row],[ID NUMBER]],OTHERFEE_PT,2,0)),"",VLOOKUP(ACCOUNTS_TABLE[[#This Row],[ID NUMBER]],OTHERFEE_PT,2,0))</f>
        <v/>
      </c>
      <c r="H119" s="51">
        <f>IF(ISNA(VLOOKUP(DBASE_TABLE[[#This Row],[CLASS]],TERMFEES_TABLE[],5,0)),"",VLOOKUP(DBASE_TABLE[[#This Row],[CLASS]],TERMFEES_TABLE[],5,0))</f>
        <v>0</v>
      </c>
      <c r="I119" s="51">
        <f>SUM(ACCOUNTS_TABLE[[#This Row],[BALANCE AT START]]:ACCOUNTS_TABLE[[#This Row],[SCHOOL FEES]])</f>
        <v>130</v>
      </c>
      <c r="J119" s="51">
        <f>IF(ISNA(VLOOKUP(ACCOUNTS_TABLE[[#This Row],[ID NUMBER]],PAYMENT_PT,2,0)),0,VLOOKUP(ACCOUNTS_TABLE[[#This Row],[ID NUMBER]],PAYMENT_PT,2,0))</f>
        <v>0</v>
      </c>
      <c r="K119" s="51">
        <f>IF(ISNA(VLOOKUP(ACCOUNTS_TABLE[[#This Row],[ID NUMBER]],PIVOT!K:L,2,0)),0,VLOOKUP(ACCOUNTS_TABLE[[#This Row],[ID NUMBER]],PIVOT!K:L,2,0))</f>
        <v>0</v>
      </c>
      <c r="L119" s="51">
        <f>ACCOUNTS_TABLE[[#This Row],[TOTAL FEES]]-ACCOUNTS_TABLE[[#This Row],[TOTAL PAID]]-ACCOUNTS_TABLE[[#This Row],[SCHOLARSHIP]]</f>
        <v>130</v>
      </c>
    </row>
    <row r="120" spans="3:12" ht="21.75" customHeight="1" x14ac:dyDescent="0.25">
      <c r="C120" s="26" t="s">
        <v>1274</v>
      </c>
      <c r="D120" s="4" t="str">
        <f>VLOOKUP(ACCOUNTS_TABLE[[#This Row],[ID NUMBER]],DBASE_TABLE[],2,0)</f>
        <v>BENARND ALIRIGIA WEZENA-AMO</v>
      </c>
      <c r="E120" s="4" t="str">
        <f>VLOOKUP(ACCOUNTS_TABLE[[#This Row],[ID NUMBER]],DBASE_TABLE[],7,0)</f>
        <v>KINDERGARTEN TWO</v>
      </c>
      <c r="F120" s="51">
        <v>130</v>
      </c>
      <c r="G120" s="51" t="str">
        <f>IF(ISNA(VLOOKUP(ACCOUNTS_TABLE[[#This Row],[ID NUMBER]],OTHERFEE_PT,2,0)),"",VLOOKUP(ACCOUNTS_TABLE[[#This Row],[ID NUMBER]],OTHERFEE_PT,2,0))</f>
        <v/>
      </c>
      <c r="H120" s="51">
        <f>IF(ISNA(VLOOKUP(DBASE_TABLE[[#This Row],[CLASS]],TERMFEES_TABLE[],5,0)),"",VLOOKUP(DBASE_TABLE[[#This Row],[CLASS]],TERMFEES_TABLE[],5,0))</f>
        <v>0</v>
      </c>
      <c r="I120" s="51">
        <f>SUM(ACCOUNTS_TABLE[[#This Row],[BALANCE AT START]]:ACCOUNTS_TABLE[[#This Row],[SCHOOL FEES]])</f>
        <v>130</v>
      </c>
      <c r="J120" s="51">
        <f>IF(ISNA(VLOOKUP(ACCOUNTS_TABLE[[#This Row],[ID NUMBER]],PAYMENT_PT,2,0)),0,VLOOKUP(ACCOUNTS_TABLE[[#This Row],[ID NUMBER]],PAYMENT_PT,2,0))</f>
        <v>0</v>
      </c>
      <c r="K120" s="51">
        <f>IF(ISNA(VLOOKUP(ACCOUNTS_TABLE[[#This Row],[ID NUMBER]],PIVOT!K:L,2,0)),0,VLOOKUP(ACCOUNTS_TABLE[[#This Row],[ID NUMBER]],PIVOT!K:L,2,0))</f>
        <v>0</v>
      </c>
      <c r="L120" s="51">
        <f>ACCOUNTS_TABLE[[#This Row],[TOTAL FEES]]-ACCOUNTS_TABLE[[#This Row],[TOTAL PAID]]-ACCOUNTS_TABLE[[#This Row],[SCHOLARSHIP]]</f>
        <v>130</v>
      </c>
    </row>
    <row r="121" spans="3:12" ht="21.75" customHeight="1" x14ac:dyDescent="0.25">
      <c r="C121" s="26" t="s">
        <v>1275</v>
      </c>
      <c r="D121" s="4" t="str">
        <f>VLOOKUP(ACCOUNTS_TABLE[[#This Row],[ID NUMBER]],DBASE_TABLE[],2,0)</f>
        <v>BONEGAS WESOLEM YITAH</v>
      </c>
      <c r="E121" s="4" t="str">
        <f>VLOOKUP(ACCOUNTS_TABLE[[#This Row],[ID NUMBER]],DBASE_TABLE[],7,0)</f>
        <v>KINDERGARTEN TWO</v>
      </c>
      <c r="F121" s="51">
        <v>455</v>
      </c>
      <c r="G121" s="51" t="str">
        <f>IF(ISNA(VLOOKUP(ACCOUNTS_TABLE[[#This Row],[ID NUMBER]],OTHERFEE_PT,2,0)),"",VLOOKUP(ACCOUNTS_TABLE[[#This Row],[ID NUMBER]],OTHERFEE_PT,2,0))</f>
        <v/>
      </c>
      <c r="H121" s="51">
        <f>IF(ISNA(VLOOKUP(DBASE_TABLE[[#This Row],[CLASS]],TERMFEES_TABLE[],5,0)),"",VLOOKUP(DBASE_TABLE[[#This Row],[CLASS]],TERMFEES_TABLE[],5,0))</f>
        <v>0</v>
      </c>
      <c r="I121" s="51">
        <f>SUM(ACCOUNTS_TABLE[[#This Row],[BALANCE AT START]]:ACCOUNTS_TABLE[[#This Row],[SCHOOL FEES]])</f>
        <v>455</v>
      </c>
      <c r="J121" s="51">
        <f>IF(ISNA(VLOOKUP(ACCOUNTS_TABLE[[#This Row],[ID NUMBER]],PAYMENT_PT,2,0)),0,VLOOKUP(ACCOUNTS_TABLE[[#This Row],[ID NUMBER]],PAYMENT_PT,2,0))</f>
        <v>0</v>
      </c>
      <c r="K121" s="51">
        <f>IF(ISNA(VLOOKUP(ACCOUNTS_TABLE[[#This Row],[ID NUMBER]],PIVOT!K:L,2,0)),0,VLOOKUP(ACCOUNTS_TABLE[[#This Row],[ID NUMBER]],PIVOT!K:L,2,0))</f>
        <v>0</v>
      </c>
      <c r="L121" s="51">
        <f>ACCOUNTS_TABLE[[#This Row],[TOTAL FEES]]-ACCOUNTS_TABLE[[#This Row],[TOTAL PAID]]-ACCOUNTS_TABLE[[#This Row],[SCHOLARSHIP]]</f>
        <v>455</v>
      </c>
    </row>
    <row r="122" spans="3:12" ht="21.75" customHeight="1" x14ac:dyDescent="0.25">
      <c r="C122" s="26" t="s">
        <v>1276</v>
      </c>
      <c r="D122" s="4" t="str">
        <f>VLOOKUP(ACCOUNTS_TABLE[[#This Row],[ID NUMBER]],DBASE_TABLE[],2,0)</f>
        <v>ISHMAEL WEKURE ATINKABISA</v>
      </c>
      <c r="E122" s="4" t="str">
        <f>VLOOKUP(ACCOUNTS_TABLE[[#This Row],[ID NUMBER]],DBASE_TABLE[],7,0)</f>
        <v>KINDERGARTEN TWO</v>
      </c>
      <c r="F122" s="51">
        <v>130</v>
      </c>
      <c r="G122" s="51" t="str">
        <f>IF(ISNA(VLOOKUP(ACCOUNTS_TABLE[[#This Row],[ID NUMBER]],OTHERFEE_PT,2,0)),"",VLOOKUP(ACCOUNTS_TABLE[[#This Row],[ID NUMBER]],OTHERFEE_PT,2,0))</f>
        <v/>
      </c>
      <c r="H122" s="51">
        <f>IF(ISNA(VLOOKUP(DBASE_TABLE[[#This Row],[CLASS]],TERMFEES_TABLE[],5,0)),"",VLOOKUP(DBASE_TABLE[[#This Row],[CLASS]],TERMFEES_TABLE[],5,0))</f>
        <v>0</v>
      </c>
      <c r="I122" s="51">
        <f>SUM(ACCOUNTS_TABLE[[#This Row],[BALANCE AT START]]:ACCOUNTS_TABLE[[#This Row],[SCHOOL FEES]])</f>
        <v>130</v>
      </c>
      <c r="J122" s="51">
        <f>IF(ISNA(VLOOKUP(ACCOUNTS_TABLE[[#This Row],[ID NUMBER]],PAYMENT_PT,2,0)),0,VLOOKUP(ACCOUNTS_TABLE[[#This Row],[ID NUMBER]],PAYMENT_PT,2,0))</f>
        <v>0</v>
      </c>
      <c r="K122" s="51">
        <f>IF(ISNA(VLOOKUP(ACCOUNTS_TABLE[[#This Row],[ID NUMBER]],PIVOT!K:L,2,0)),0,VLOOKUP(ACCOUNTS_TABLE[[#This Row],[ID NUMBER]],PIVOT!K:L,2,0))</f>
        <v>0</v>
      </c>
      <c r="L122" s="51">
        <f>ACCOUNTS_TABLE[[#This Row],[TOTAL FEES]]-ACCOUNTS_TABLE[[#This Row],[TOTAL PAID]]-ACCOUNTS_TABLE[[#This Row],[SCHOLARSHIP]]</f>
        <v>130</v>
      </c>
    </row>
    <row r="123" spans="3:12" ht="21.75" customHeight="1" x14ac:dyDescent="0.25">
      <c r="C123" s="26" t="s">
        <v>1277</v>
      </c>
      <c r="D123" s="4" t="str">
        <f>VLOOKUP(ACCOUNTS_TABLE[[#This Row],[ID NUMBER]],DBASE_TABLE[],2,0)</f>
        <v>MARY .A. ABAGALI</v>
      </c>
      <c r="E123" s="4" t="str">
        <f>VLOOKUP(ACCOUNTS_TABLE[[#This Row],[ID NUMBER]],DBASE_TABLE[],7,0)</f>
        <v>PRIMARY ONE</v>
      </c>
      <c r="F123" s="51">
        <v>320</v>
      </c>
      <c r="G123" s="51" t="str">
        <f>IF(ISNA(VLOOKUP(ACCOUNTS_TABLE[[#This Row],[ID NUMBER]],OTHERFEE_PT,2,0)),"",VLOOKUP(ACCOUNTS_TABLE[[#This Row],[ID NUMBER]],OTHERFEE_PT,2,0))</f>
        <v/>
      </c>
      <c r="H123" s="51">
        <f>IF(ISNA(VLOOKUP(DBASE_TABLE[[#This Row],[CLASS]],TERMFEES_TABLE[],5,0)),"",VLOOKUP(DBASE_TABLE[[#This Row],[CLASS]],TERMFEES_TABLE[],5,0))</f>
        <v>0</v>
      </c>
      <c r="I123" s="51">
        <f>SUM(ACCOUNTS_TABLE[[#This Row],[BALANCE AT START]]:ACCOUNTS_TABLE[[#This Row],[SCHOOL FEES]])</f>
        <v>320</v>
      </c>
      <c r="J123" s="51">
        <f>IF(ISNA(VLOOKUP(ACCOUNTS_TABLE[[#This Row],[ID NUMBER]],PAYMENT_PT,2,0)),0,VLOOKUP(ACCOUNTS_TABLE[[#This Row],[ID NUMBER]],PAYMENT_PT,2,0))</f>
        <v>0</v>
      </c>
      <c r="K123" s="51">
        <f>IF(ISNA(VLOOKUP(ACCOUNTS_TABLE[[#This Row],[ID NUMBER]],PIVOT!K:L,2,0)),0,VLOOKUP(ACCOUNTS_TABLE[[#This Row],[ID NUMBER]],PIVOT!K:L,2,0))</f>
        <v>0</v>
      </c>
      <c r="L123" s="51">
        <f>ACCOUNTS_TABLE[[#This Row],[TOTAL FEES]]-ACCOUNTS_TABLE[[#This Row],[TOTAL PAID]]-ACCOUNTS_TABLE[[#This Row],[SCHOLARSHIP]]</f>
        <v>320</v>
      </c>
    </row>
    <row r="124" spans="3:12" ht="21.75" customHeight="1" x14ac:dyDescent="0.25">
      <c r="C124" s="26" t="s">
        <v>1278</v>
      </c>
      <c r="D124" s="4" t="str">
        <f>VLOOKUP(ACCOUNTS_TABLE[[#This Row],[ID NUMBER]],DBASE_TABLE[],2,0)</f>
        <v>WELHEMINA W. ABANI</v>
      </c>
      <c r="E124" s="4" t="str">
        <f>VLOOKUP(ACCOUNTS_TABLE[[#This Row],[ID NUMBER]],DBASE_TABLE[],7,0)</f>
        <v>PRIMARY ONE</v>
      </c>
      <c r="F124" s="51">
        <v>130</v>
      </c>
      <c r="G124" s="51" t="str">
        <f>IF(ISNA(VLOOKUP(ACCOUNTS_TABLE[[#This Row],[ID NUMBER]],OTHERFEE_PT,2,0)),"",VLOOKUP(ACCOUNTS_TABLE[[#This Row],[ID NUMBER]],OTHERFEE_PT,2,0))</f>
        <v/>
      </c>
      <c r="H124" s="51">
        <f>IF(ISNA(VLOOKUP(DBASE_TABLE[[#This Row],[CLASS]],TERMFEES_TABLE[],5,0)),"",VLOOKUP(DBASE_TABLE[[#This Row],[CLASS]],TERMFEES_TABLE[],5,0))</f>
        <v>0</v>
      </c>
      <c r="I124" s="51">
        <f>SUM(ACCOUNTS_TABLE[[#This Row],[BALANCE AT START]]:ACCOUNTS_TABLE[[#This Row],[SCHOOL FEES]])</f>
        <v>130</v>
      </c>
      <c r="J124" s="51">
        <f>IF(ISNA(VLOOKUP(ACCOUNTS_TABLE[[#This Row],[ID NUMBER]],PAYMENT_PT,2,0)),0,VLOOKUP(ACCOUNTS_TABLE[[#This Row],[ID NUMBER]],PAYMENT_PT,2,0))</f>
        <v>0</v>
      </c>
      <c r="K124" s="51">
        <f>IF(ISNA(VLOOKUP(ACCOUNTS_TABLE[[#This Row],[ID NUMBER]],PIVOT!K:L,2,0)),0,VLOOKUP(ACCOUNTS_TABLE[[#This Row],[ID NUMBER]],PIVOT!K:L,2,0))</f>
        <v>0</v>
      </c>
      <c r="L124" s="51">
        <f>ACCOUNTS_TABLE[[#This Row],[TOTAL FEES]]-ACCOUNTS_TABLE[[#This Row],[TOTAL PAID]]-ACCOUNTS_TABLE[[#This Row],[SCHOLARSHIP]]</f>
        <v>130</v>
      </c>
    </row>
    <row r="125" spans="3:12" ht="21.75" customHeight="1" x14ac:dyDescent="0.25">
      <c r="C125" s="26" t="s">
        <v>1279</v>
      </c>
      <c r="D125" s="4" t="str">
        <f>VLOOKUP(ACCOUNTS_TABLE[[#This Row],[ID NUMBER]],DBASE_TABLE[],2,0)</f>
        <v>DIDUYATU AZIZ ABDUL</v>
      </c>
      <c r="E125" s="4" t="str">
        <f>VLOOKUP(ACCOUNTS_TABLE[[#This Row],[ID NUMBER]],DBASE_TABLE[],7,0)</f>
        <v>PRIMARY ONE</v>
      </c>
      <c r="F125" s="51">
        <v>290</v>
      </c>
      <c r="G125" s="51" t="str">
        <f>IF(ISNA(VLOOKUP(ACCOUNTS_TABLE[[#This Row],[ID NUMBER]],OTHERFEE_PT,2,0)),"",VLOOKUP(ACCOUNTS_TABLE[[#This Row],[ID NUMBER]],OTHERFEE_PT,2,0))</f>
        <v/>
      </c>
      <c r="H125" s="51">
        <f>IF(ISNA(VLOOKUP(DBASE_TABLE[[#This Row],[CLASS]],TERMFEES_TABLE[],5,0)),"",VLOOKUP(DBASE_TABLE[[#This Row],[CLASS]],TERMFEES_TABLE[],5,0))</f>
        <v>0</v>
      </c>
      <c r="I125" s="51">
        <f>SUM(ACCOUNTS_TABLE[[#This Row],[BALANCE AT START]]:ACCOUNTS_TABLE[[#This Row],[SCHOOL FEES]])</f>
        <v>290</v>
      </c>
      <c r="J125" s="51">
        <f>IF(ISNA(VLOOKUP(ACCOUNTS_TABLE[[#This Row],[ID NUMBER]],PAYMENT_PT,2,0)),0,VLOOKUP(ACCOUNTS_TABLE[[#This Row],[ID NUMBER]],PAYMENT_PT,2,0))</f>
        <v>0</v>
      </c>
      <c r="K125" s="51">
        <f>IF(ISNA(VLOOKUP(ACCOUNTS_TABLE[[#This Row],[ID NUMBER]],PIVOT!K:L,2,0)),0,VLOOKUP(ACCOUNTS_TABLE[[#This Row],[ID NUMBER]],PIVOT!K:L,2,0))</f>
        <v>0</v>
      </c>
      <c r="L125" s="51">
        <f>ACCOUNTS_TABLE[[#This Row],[TOTAL FEES]]-ACCOUNTS_TABLE[[#This Row],[TOTAL PAID]]-ACCOUNTS_TABLE[[#This Row],[SCHOLARSHIP]]</f>
        <v>290</v>
      </c>
    </row>
    <row r="126" spans="3:12" ht="21.75" customHeight="1" x14ac:dyDescent="0.25">
      <c r="C126" s="26" t="s">
        <v>1280</v>
      </c>
      <c r="D126" s="4" t="str">
        <f>VLOOKUP(ACCOUNTS_TABLE[[#This Row],[ID NUMBER]],DBASE_TABLE[],2,0)</f>
        <v>HAWA ABDUL-KARIM</v>
      </c>
      <c r="E126" s="4" t="str">
        <f>VLOOKUP(ACCOUNTS_TABLE[[#This Row],[ID NUMBER]],DBASE_TABLE[],7,0)</f>
        <v>PRIMARY ONE</v>
      </c>
      <c r="F126" s="51">
        <v>325</v>
      </c>
      <c r="G126" s="51" t="str">
        <f>IF(ISNA(VLOOKUP(ACCOUNTS_TABLE[[#This Row],[ID NUMBER]],OTHERFEE_PT,2,0)),"",VLOOKUP(ACCOUNTS_TABLE[[#This Row],[ID NUMBER]],OTHERFEE_PT,2,0))</f>
        <v/>
      </c>
      <c r="H126" s="51">
        <f>IF(ISNA(VLOOKUP(DBASE_TABLE[[#This Row],[CLASS]],TERMFEES_TABLE[],5,0)),"",VLOOKUP(DBASE_TABLE[[#This Row],[CLASS]],TERMFEES_TABLE[],5,0))</f>
        <v>0</v>
      </c>
      <c r="I126" s="51">
        <f>SUM(ACCOUNTS_TABLE[[#This Row],[BALANCE AT START]]:ACCOUNTS_TABLE[[#This Row],[SCHOOL FEES]])</f>
        <v>325</v>
      </c>
      <c r="J126" s="51">
        <f>IF(ISNA(VLOOKUP(ACCOUNTS_TABLE[[#This Row],[ID NUMBER]],PAYMENT_PT,2,0)),0,VLOOKUP(ACCOUNTS_TABLE[[#This Row],[ID NUMBER]],PAYMENT_PT,2,0))</f>
        <v>0</v>
      </c>
      <c r="K126" s="51">
        <f>IF(ISNA(VLOOKUP(ACCOUNTS_TABLE[[#This Row],[ID NUMBER]],PIVOT!K:L,2,0)),0,VLOOKUP(ACCOUNTS_TABLE[[#This Row],[ID NUMBER]],PIVOT!K:L,2,0))</f>
        <v>0</v>
      </c>
      <c r="L126" s="51">
        <f>ACCOUNTS_TABLE[[#This Row],[TOTAL FEES]]-ACCOUNTS_TABLE[[#This Row],[TOTAL PAID]]-ACCOUNTS_TABLE[[#This Row],[SCHOLARSHIP]]</f>
        <v>325</v>
      </c>
    </row>
    <row r="127" spans="3:12" ht="21.75" customHeight="1" x14ac:dyDescent="0.25">
      <c r="C127" s="26" t="s">
        <v>1281</v>
      </c>
      <c r="D127" s="4" t="str">
        <f>VLOOKUP(ACCOUNTS_TABLE[[#This Row],[ID NUMBER]],DBASE_TABLE[],2,0)</f>
        <v>HANNA ABOLGA</v>
      </c>
      <c r="E127" s="4" t="str">
        <f>VLOOKUP(ACCOUNTS_TABLE[[#This Row],[ID NUMBER]],DBASE_TABLE[],7,0)</f>
        <v>PRIMARY ONE</v>
      </c>
      <c r="F127" s="51">
        <v>240</v>
      </c>
      <c r="G127" s="51" t="str">
        <f>IF(ISNA(VLOOKUP(ACCOUNTS_TABLE[[#This Row],[ID NUMBER]],OTHERFEE_PT,2,0)),"",VLOOKUP(ACCOUNTS_TABLE[[#This Row],[ID NUMBER]],OTHERFEE_PT,2,0))</f>
        <v/>
      </c>
      <c r="H127" s="51">
        <f>IF(ISNA(VLOOKUP(DBASE_TABLE[[#This Row],[CLASS]],TERMFEES_TABLE[],5,0)),"",VLOOKUP(DBASE_TABLE[[#This Row],[CLASS]],TERMFEES_TABLE[],5,0))</f>
        <v>0</v>
      </c>
      <c r="I127" s="51">
        <f>SUM(ACCOUNTS_TABLE[[#This Row],[BALANCE AT START]]:ACCOUNTS_TABLE[[#This Row],[SCHOOL FEES]])</f>
        <v>240</v>
      </c>
      <c r="J127" s="51">
        <f>IF(ISNA(VLOOKUP(ACCOUNTS_TABLE[[#This Row],[ID NUMBER]],PAYMENT_PT,2,0)),0,VLOOKUP(ACCOUNTS_TABLE[[#This Row],[ID NUMBER]],PAYMENT_PT,2,0))</f>
        <v>0</v>
      </c>
      <c r="K127" s="51">
        <f>IF(ISNA(VLOOKUP(ACCOUNTS_TABLE[[#This Row],[ID NUMBER]],PIVOT!K:L,2,0)),0,VLOOKUP(ACCOUNTS_TABLE[[#This Row],[ID NUMBER]],PIVOT!K:L,2,0))</f>
        <v>0</v>
      </c>
      <c r="L127" s="51">
        <f>ACCOUNTS_TABLE[[#This Row],[TOTAL FEES]]-ACCOUNTS_TABLE[[#This Row],[TOTAL PAID]]-ACCOUNTS_TABLE[[#This Row],[SCHOLARSHIP]]</f>
        <v>240</v>
      </c>
    </row>
    <row r="128" spans="3:12" ht="21.75" customHeight="1" x14ac:dyDescent="0.25">
      <c r="C128" s="26" t="s">
        <v>1282</v>
      </c>
      <c r="D128" s="4" t="str">
        <f>VLOOKUP(ACCOUNTS_TABLE[[#This Row],[ID NUMBER]],DBASE_TABLE[],2,0)</f>
        <v>JOEL ABU</v>
      </c>
      <c r="E128" s="4" t="str">
        <f>VLOOKUP(ACCOUNTS_TABLE[[#This Row],[ID NUMBER]],DBASE_TABLE[],7,0)</f>
        <v>PRIMARY ONE</v>
      </c>
      <c r="F128" s="51">
        <v>130</v>
      </c>
      <c r="G128" s="51" t="str">
        <f>IF(ISNA(VLOOKUP(ACCOUNTS_TABLE[[#This Row],[ID NUMBER]],OTHERFEE_PT,2,0)),"",VLOOKUP(ACCOUNTS_TABLE[[#This Row],[ID NUMBER]],OTHERFEE_PT,2,0))</f>
        <v/>
      </c>
      <c r="H128" s="51">
        <f>IF(ISNA(VLOOKUP(DBASE_TABLE[[#This Row],[CLASS]],TERMFEES_TABLE[],5,0)),"",VLOOKUP(DBASE_TABLE[[#This Row],[CLASS]],TERMFEES_TABLE[],5,0))</f>
        <v>0</v>
      </c>
      <c r="I128" s="51">
        <f>SUM(ACCOUNTS_TABLE[[#This Row],[BALANCE AT START]]:ACCOUNTS_TABLE[[#This Row],[SCHOOL FEES]])</f>
        <v>130</v>
      </c>
      <c r="J128" s="51">
        <f>IF(ISNA(VLOOKUP(ACCOUNTS_TABLE[[#This Row],[ID NUMBER]],PAYMENT_PT,2,0)),0,VLOOKUP(ACCOUNTS_TABLE[[#This Row],[ID NUMBER]],PAYMENT_PT,2,0))</f>
        <v>0</v>
      </c>
      <c r="K128" s="51">
        <f>IF(ISNA(VLOOKUP(ACCOUNTS_TABLE[[#This Row],[ID NUMBER]],PIVOT!K:L,2,0)),0,VLOOKUP(ACCOUNTS_TABLE[[#This Row],[ID NUMBER]],PIVOT!K:L,2,0))</f>
        <v>0</v>
      </c>
      <c r="L128" s="51">
        <f>ACCOUNTS_TABLE[[#This Row],[TOTAL FEES]]-ACCOUNTS_TABLE[[#This Row],[TOTAL PAID]]-ACCOUNTS_TABLE[[#This Row],[SCHOLARSHIP]]</f>
        <v>130</v>
      </c>
    </row>
    <row r="129" spans="3:12" ht="21.75" customHeight="1" x14ac:dyDescent="0.25">
      <c r="C129" s="26" t="s">
        <v>1283</v>
      </c>
      <c r="D129" s="4" t="str">
        <f>VLOOKUP(ACCOUNTS_TABLE[[#This Row],[ID NUMBER]],DBASE_TABLE[],2,0)</f>
        <v>WEPARE AUSTIN ABUGA</v>
      </c>
      <c r="E129" s="4" t="str">
        <f>VLOOKUP(ACCOUNTS_TABLE[[#This Row],[ID NUMBER]],DBASE_TABLE[],7,0)</f>
        <v>PRIMARY ONE</v>
      </c>
      <c r="F129" s="51">
        <v>130</v>
      </c>
      <c r="G129" s="51" t="str">
        <f>IF(ISNA(VLOOKUP(ACCOUNTS_TABLE[[#This Row],[ID NUMBER]],OTHERFEE_PT,2,0)),"",VLOOKUP(ACCOUNTS_TABLE[[#This Row],[ID NUMBER]],OTHERFEE_PT,2,0))</f>
        <v/>
      </c>
      <c r="H129" s="51">
        <f>IF(ISNA(VLOOKUP(DBASE_TABLE[[#This Row],[CLASS]],TERMFEES_TABLE[],5,0)),"",VLOOKUP(DBASE_TABLE[[#This Row],[CLASS]],TERMFEES_TABLE[],5,0))</f>
        <v>0</v>
      </c>
      <c r="I129" s="51">
        <f>SUM(ACCOUNTS_TABLE[[#This Row],[BALANCE AT START]]:ACCOUNTS_TABLE[[#This Row],[SCHOOL FEES]])</f>
        <v>130</v>
      </c>
      <c r="J129" s="51">
        <f>IF(ISNA(VLOOKUP(ACCOUNTS_TABLE[[#This Row],[ID NUMBER]],PAYMENT_PT,2,0)),0,VLOOKUP(ACCOUNTS_TABLE[[#This Row],[ID NUMBER]],PAYMENT_PT,2,0))</f>
        <v>0</v>
      </c>
      <c r="K129" s="51">
        <f>IF(ISNA(VLOOKUP(ACCOUNTS_TABLE[[#This Row],[ID NUMBER]],PIVOT!K:L,2,0)),0,VLOOKUP(ACCOUNTS_TABLE[[#This Row],[ID NUMBER]],PIVOT!K:L,2,0))</f>
        <v>0</v>
      </c>
      <c r="L129" s="51">
        <f>ACCOUNTS_TABLE[[#This Row],[TOTAL FEES]]-ACCOUNTS_TABLE[[#This Row],[TOTAL PAID]]-ACCOUNTS_TABLE[[#This Row],[SCHOLARSHIP]]</f>
        <v>130</v>
      </c>
    </row>
    <row r="130" spans="3:12" ht="21.75" customHeight="1" x14ac:dyDescent="0.25">
      <c r="C130" s="26" t="s">
        <v>1284</v>
      </c>
      <c r="D130" s="4" t="str">
        <f>VLOOKUP(ACCOUNTS_TABLE[[#This Row],[ID NUMBER]],DBASE_TABLE[],2,0)</f>
        <v>AKEWELEI ELIEZER ACHOR</v>
      </c>
      <c r="E130" s="4" t="str">
        <f>VLOOKUP(ACCOUNTS_TABLE[[#This Row],[ID NUMBER]],DBASE_TABLE[],7,0)</f>
        <v>PRIMARY ONE</v>
      </c>
      <c r="F130" s="51">
        <v>130</v>
      </c>
      <c r="G130" s="51" t="str">
        <f>IF(ISNA(VLOOKUP(ACCOUNTS_TABLE[[#This Row],[ID NUMBER]],OTHERFEE_PT,2,0)),"",VLOOKUP(ACCOUNTS_TABLE[[#This Row],[ID NUMBER]],OTHERFEE_PT,2,0))</f>
        <v/>
      </c>
      <c r="H130" s="51">
        <f>IF(ISNA(VLOOKUP(DBASE_TABLE[[#This Row],[CLASS]],TERMFEES_TABLE[],5,0)),"",VLOOKUP(DBASE_TABLE[[#This Row],[CLASS]],TERMFEES_TABLE[],5,0))</f>
        <v>0</v>
      </c>
      <c r="I130" s="51">
        <f>SUM(ACCOUNTS_TABLE[[#This Row],[BALANCE AT START]]:ACCOUNTS_TABLE[[#This Row],[SCHOOL FEES]])</f>
        <v>130</v>
      </c>
      <c r="J130" s="51">
        <f>IF(ISNA(VLOOKUP(ACCOUNTS_TABLE[[#This Row],[ID NUMBER]],PAYMENT_PT,2,0)),0,VLOOKUP(ACCOUNTS_TABLE[[#This Row],[ID NUMBER]],PAYMENT_PT,2,0))</f>
        <v>0</v>
      </c>
      <c r="K130" s="51">
        <f>IF(ISNA(VLOOKUP(ACCOUNTS_TABLE[[#This Row],[ID NUMBER]],PIVOT!K:L,2,0)),0,VLOOKUP(ACCOUNTS_TABLE[[#This Row],[ID NUMBER]],PIVOT!K:L,2,0))</f>
        <v>0</v>
      </c>
      <c r="L130" s="51">
        <f>ACCOUNTS_TABLE[[#This Row],[TOTAL FEES]]-ACCOUNTS_TABLE[[#This Row],[TOTAL PAID]]-ACCOUNTS_TABLE[[#This Row],[SCHOLARSHIP]]</f>
        <v>130</v>
      </c>
    </row>
    <row r="131" spans="3:12" ht="21.75" customHeight="1" x14ac:dyDescent="0.25">
      <c r="C131" s="26" t="s">
        <v>1285</v>
      </c>
      <c r="D131" s="4" t="str">
        <f>VLOOKUP(ACCOUNTS_TABLE[[#This Row],[ID NUMBER]],DBASE_TABLE[],2,0)</f>
        <v>KENDRICK W. ADAGNURA</v>
      </c>
      <c r="E131" s="4" t="str">
        <f>VLOOKUP(ACCOUNTS_TABLE[[#This Row],[ID NUMBER]],DBASE_TABLE[],7,0)</f>
        <v>PRIMARY ONE</v>
      </c>
      <c r="F131" s="51">
        <v>135</v>
      </c>
      <c r="G131" s="51" t="str">
        <f>IF(ISNA(VLOOKUP(ACCOUNTS_TABLE[[#This Row],[ID NUMBER]],OTHERFEE_PT,2,0)),"",VLOOKUP(ACCOUNTS_TABLE[[#This Row],[ID NUMBER]],OTHERFEE_PT,2,0))</f>
        <v/>
      </c>
      <c r="H131" s="51">
        <f>IF(ISNA(VLOOKUP(DBASE_TABLE[[#This Row],[CLASS]],TERMFEES_TABLE[],5,0)),"",VLOOKUP(DBASE_TABLE[[#This Row],[CLASS]],TERMFEES_TABLE[],5,0))</f>
        <v>0</v>
      </c>
      <c r="I131" s="51">
        <f>SUM(ACCOUNTS_TABLE[[#This Row],[BALANCE AT START]]:ACCOUNTS_TABLE[[#This Row],[SCHOOL FEES]])</f>
        <v>135</v>
      </c>
      <c r="J131" s="51">
        <f>IF(ISNA(VLOOKUP(ACCOUNTS_TABLE[[#This Row],[ID NUMBER]],PAYMENT_PT,2,0)),0,VLOOKUP(ACCOUNTS_TABLE[[#This Row],[ID NUMBER]],PAYMENT_PT,2,0))</f>
        <v>0</v>
      </c>
      <c r="K131" s="51">
        <f>IF(ISNA(VLOOKUP(ACCOUNTS_TABLE[[#This Row],[ID NUMBER]],PIVOT!K:L,2,0)),0,VLOOKUP(ACCOUNTS_TABLE[[#This Row],[ID NUMBER]],PIVOT!K:L,2,0))</f>
        <v>0</v>
      </c>
      <c r="L131" s="51">
        <f>ACCOUNTS_TABLE[[#This Row],[TOTAL FEES]]-ACCOUNTS_TABLE[[#This Row],[TOTAL PAID]]-ACCOUNTS_TABLE[[#This Row],[SCHOLARSHIP]]</f>
        <v>135</v>
      </c>
    </row>
    <row r="132" spans="3:12" ht="21.75" customHeight="1" x14ac:dyDescent="0.25">
      <c r="C132" s="26" t="s">
        <v>1286</v>
      </c>
      <c r="D132" s="4" t="str">
        <f>VLOOKUP(ACCOUNTS_TABLE[[#This Row],[ID NUMBER]],DBASE_TABLE[],2,0)</f>
        <v>JAPHETHEH W. ADAKABLA</v>
      </c>
      <c r="E132" s="4" t="str">
        <f>VLOOKUP(ACCOUNTS_TABLE[[#This Row],[ID NUMBER]],DBASE_TABLE[],7,0)</f>
        <v>PRIMARY ONE</v>
      </c>
      <c r="F132" s="51">
        <v>130</v>
      </c>
      <c r="G132" s="51" t="str">
        <f>IF(ISNA(VLOOKUP(ACCOUNTS_TABLE[[#This Row],[ID NUMBER]],OTHERFEE_PT,2,0)),"",VLOOKUP(ACCOUNTS_TABLE[[#This Row],[ID NUMBER]],OTHERFEE_PT,2,0))</f>
        <v/>
      </c>
      <c r="H132" s="51">
        <f>IF(ISNA(VLOOKUP(DBASE_TABLE[[#This Row],[CLASS]],TERMFEES_TABLE[],5,0)),"",VLOOKUP(DBASE_TABLE[[#This Row],[CLASS]],TERMFEES_TABLE[],5,0))</f>
        <v>0</v>
      </c>
      <c r="I132" s="51">
        <f>SUM(ACCOUNTS_TABLE[[#This Row],[BALANCE AT START]]:ACCOUNTS_TABLE[[#This Row],[SCHOOL FEES]])</f>
        <v>130</v>
      </c>
      <c r="J132" s="51">
        <f>IF(ISNA(VLOOKUP(ACCOUNTS_TABLE[[#This Row],[ID NUMBER]],PAYMENT_PT,2,0)),0,VLOOKUP(ACCOUNTS_TABLE[[#This Row],[ID NUMBER]],PAYMENT_PT,2,0))</f>
        <v>0</v>
      </c>
      <c r="K132" s="51">
        <f>IF(ISNA(VLOOKUP(ACCOUNTS_TABLE[[#This Row],[ID NUMBER]],PIVOT!K:L,2,0)),0,VLOOKUP(ACCOUNTS_TABLE[[#This Row],[ID NUMBER]],PIVOT!K:L,2,0))</f>
        <v>0</v>
      </c>
      <c r="L132" s="51">
        <f>ACCOUNTS_TABLE[[#This Row],[TOTAL FEES]]-ACCOUNTS_TABLE[[#This Row],[TOTAL PAID]]-ACCOUNTS_TABLE[[#This Row],[SCHOLARSHIP]]</f>
        <v>130</v>
      </c>
    </row>
    <row r="133" spans="3:12" ht="21.75" customHeight="1" x14ac:dyDescent="0.25">
      <c r="C133" s="26" t="s">
        <v>1287</v>
      </c>
      <c r="D133" s="4" t="str">
        <f>VLOOKUP(ACCOUNTS_TABLE[[#This Row],[ID NUMBER]],DBASE_TABLE[],2,0)</f>
        <v>SARAPHINA ADUA</v>
      </c>
      <c r="E133" s="4" t="str">
        <f>VLOOKUP(ACCOUNTS_TABLE[[#This Row],[ID NUMBER]],DBASE_TABLE[],7,0)</f>
        <v>PRIMARY ONE</v>
      </c>
      <c r="F133" s="51">
        <v>25</v>
      </c>
      <c r="G133" s="51" t="str">
        <f>IF(ISNA(VLOOKUP(ACCOUNTS_TABLE[[#This Row],[ID NUMBER]],OTHERFEE_PT,2,0)),"",VLOOKUP(ACCOUNTS_TABLE[[#This Row],[ID NUMBER]],OTHERFEE_PT,2,0))</f>
        <v/>
      </c>
      <c r="H133" s="51">
        <f>IF(ISNA(VLOOKUP(DBASE_TABLE[[#This Row],[CLASS]],TERMFEES_TABLE[],5,0)),"",VLOOKUP(DBASE_TABLE[[#This Row],[CLASS]],TERMFEES_TABLE[],5,0))</f>
        <v>0</v>
      </c>
      <c r="I133" s="51">
        <f>SUM(ACCOUNTS_TABLE[[#This Row],[BALANCE AT START]]:ACCOUNTS_TABLE[[#This Row],[SCHOOL FEES]])</f>
        <v>25</v>
      </c>
      <c r="J133" s="51">
        <f>IF(ISNA(VLOOKUP(ACCOUNTS_TABLE[[#This Row],[ID NUMBER]],PAYMENT_PT,2,0)),0,VLOOKUP(ACCOUNTS_TABLE[[#This Row],[ID NUMBER]],PAYMENT_PT,2,0))</f>
        <v>0</v>
      </c>
      <c r="K133" s="51">
        <f>IF(ISNA(VLOOKUP(ACCOUNTS_TABLE[[#This Row],[ID NUMBER]],PIVOT!K:L,2,0)),0,VLOOKUP(ACCOUNTS_TABLE[[#This Row],[ID NUMBER]],PIVOT!K:L,2,0))</f>
        <v>0</v>
      </c>
      <c r="L133" s="51">
        <f>ACCOUNTS_TABLE[[#This Row],[TOTAL FEES]]-ACCOUNTS_TABLE[[#This Row],[TOTAL PAID]]-ACCOUNTS_TABLE[[#This Row],[SCHOLARSHIP]]</f>
        <v>25</v>
      </c>
    </row>
    <row r="134" spans="3:12" ht="21.75" customHeight="1" x14ac:dyDescent="0.25">
      <c r="C134" s="26" t="s">
        <v>1288</v>
      </c>
      <c r="D134" s="4" t="str">
        <f>VLOOKUP(ACCOUNTS_TABLE[[#This Row],[ID NUMBER]],DBASE_TABLE[],2,0)</f>
        <v>DAMIEN .W. AFFAH</v>
      </c>
      <c r="E134" s="4" t="str">
        <f>VLOOKUP(ACCOUNTS_TABLE[[#This Row],[ID NUMBER]],DBASE_TABLE[],7,0)</f>
        <v>PRIMARY ONE</v>
      </c>
      <c r="F134" s="51">
        <v>130</v>
      </c>
      <c r="G134" s="51" t="str">
        <f>IF(ISNA(VLOOKUP(ACCOUNTS_TABLE[[#This Row],[ID NUMBER]],OTHERFEE_PT,2,0)),"",VLOOKUP(ACCOUNTS_TABLE[[#This Row],[ID NUMBER]],OTHERFEE_PT,2,0))</f>
        <v/>
      </c>
      <c r="H134" s="51">
        <f>IF(ISNA(VLOOKUP(DBASE_TABLE[[#This Row],[CLASS]],TERMFEES_TABLE[],5,0)),"",VLOOKUP(DBASE_TABLE[[#This Row],[CLASS]],TERMFEES_TABLE[],5,0))</f>
        <v>0</v>
      </c>
      <c r="I134" s="51">
        <f>SUM(ACCOUNTS_TABLE[[#This Row],[BALANCE AT START]]:ACCOUNTS_TABLE[[#This Row],[SCHOOL FEES]])</f>
        <v>130</v>
      </c>
      <c r="J134" s="51">
        <f>IF(ISNA(VLOOKUP(ACCOUNTS_TABLE[[#This Row],[ID NUMBER]],PAYMENT_PT,2,0)),0,VLOOKUP(ACCOUNTS_TABLE[[#This Row],[ID NUMBER]],PAYMENT_PT,2,0))</f>
        <v>0</v>
      </c>
      <c r="K134" s="51">
        <f>IF(ISNA(VLOOKUP(ACCOUNTS_TABLE[[#This Row],[ID NUMBER]],PIVOT!K:L,2,0)),0,VLOOKUP(ACCOUNTS_TABLE[[#This Row],[ID NUMBER]],PIVOT!K:L,2,0))</f>
        <v>0</v>
      </c>
      <c r="L134" s="51">
        <f>ACCOUNTS_TABLE[[#This Row],[TOTAL FEES]]-ACCOUNTS_TABLE[[#This Row],[TOTAL PAID]]-ACCOUNTS_TABLE[[#This Row],[SCHOLARSHIP]]</f>
        <v>130</v>
      </c>
    </row>
    <row r="135" spans="3:12" ht="21.75" customHeight="1" x14ac:dyDescent="0.25">
      <c r="C135" s="26" t="s">
        <v>1289</v>
      </c>
      <c r="D135" s="4" t="str">
        <f>VLOOKUP(ACCOUNTS_TABLE[[#This Row],[ID NUMBER]],DBASE_TABLE[],2,0)</f>
        <v>BENEDICT .A. AGEBOBA</v>
      </c>
      <c r="E135" s="4" t="str">
        <f>VLOOKUP(ACCOUNTS_TABLE[[#This Row],[ID NUMBER]],DBASE_TABLE[],7,0)</f>
        <v>PRIMARY ONE</v>
      </c>
      <c r="F135" s="51">
        <v>130</v>
      </c>
      <c r="G135" s="51" t="str">
        <f>IF(ISNA(VLOOKUP(ACCOUNTS_TABLE[[#This Row],[ID NUMBER]],OTHERFEE_PT,2,0)),"",VLOOKUP(ACCOUNTS_TABLE[[#This Row],[ID NUMBER]],OTHERFEE_PT,2,0))</f>
        <v/>
      </c>
      <c r="H135" s="51">
        <f>IF(ISNA(VLOOKUP(DBASE_TABLE[[#This Row],[CLASS]],TERMFEES_TABLE[],5,0)),"",VLOOKUP(DBASE_TABLE[[#This Row],[CLASS]],TERMFEES_TABLE[],5,0))</f>
        <v>0</v>
      </c>
      <c r="I135" s="51">
        <f>SUM(ACCOUNTS_TABLE[[#This Row],[BALANCE AT START]]:ACCOUNTS_TABLE[[#This Row],[SCHOOL FEES]])</f>
        <v>130</v>
      </c>
      <c r="J135" s="51">
        <f>IF(ISNA(VLOOKUP(ACCOUNTS_TABLE[[#This Row],[ID NUMBER]],PAYMENT_PT,2,0)),0,VLOOKUP(ACCOUNTS_TABLE[[#This Row],[ID NUMBER]],PAYMENT_PT,2,0))</f>
        <v>0</v>
      </c>
      <c r="K135" s="51">
        <f>IF(ISNA(VLOOKUP(ACCOUNTS_TABLE[[#This Row],[ID NUMBER]],PIVOT!K:L,2,0)),0,VLOOKUP(ACCOUNTS_TABLE[[#This Row],[ID NUMBER]],PIVOT!K:L,2,0))</f>
        <v>0</v>
      </c>
      <c r="L135" s="51">
        <f>ACCOUNTS_TABLE[[#This Row],[TOTAL FEES]]-ACCOUNTS_TABLE[[#This Row],[TOTAL PAID]]-ACCOUNTS_TABLE[[#This Row],[SCHOLARSHIP]]</f>
        <v>130</v>
      </c>
    </row>
    <row r="136" spans="3:12" ht="21.75" customHeight="1" x14ac:dyDescent="0.25">
      <c r="C136" s="26" t="s">
        <v>1290</v>
      </c>
      <c r="D136" s="4" t="str">
        <f>VLOOKUP(ACCOUNTS_TABLE[[#This Row],[ID NUMBER]],DBASE_TABLE[],2,0)</f>
        <v>ABARRENE W. AJAGO</v>
      </c>
      <c r="E136" s="4" t="str">
        <f>VLOOKUP(ACCOUNTS_TABLE[[#This Row],[ID NUMBER]],DBASE_TABLE[],7,0)</f>
        <v>PRIMARY ONE</v>
      </c>
      <c r="F136" s="51">
        <v>130</v>
      </c>
      <c r="G136" s="51" t="str">
        <f>IF(ISNA(VLOOKUP(ACCOUNTS_TABLE[[#This Row],[ID NUMBER]],OTHERFEE_PT,2,0)),"",VLOOKUP(ACCOUNTS_TABLE[[#This Row],[ID NUMBER]],OTHERFEE_PT,2,0))</f>
        <v/>
      </c>
      <c r="H136" s="51">
        <f>IF(ISNA(VLOOKUP(DBASE_TABLE[[#This Row],[CLASS]],TERMFEES_TABLE[],5,0)),"",VLOOKUP(DBASE_TABLE[[#This Row],[CLASS]],TERMFEES_TABLE[],5,0))</f>
        <v>0</v>
      </c>
      <c r="I136" s="51">
        <f>SUM(ACCOUNTS_TABLE[[#This Row],[BALANCE AT START]]:ACCOUNTS_TABLE[[#This Row],[SCHOOL FEES]])</f>
        <v>130</v>
      </c>
      <c r="J136" s="51">
        <f>IF(ISNA(VLOOKUP(ACCOUNTS_TABLE[[#This Row],[ID NUMBER]],PAYMENT_PT,2,0)),0,VLOOKUP(ACCOUNTS_TABLE[[#This Row],[ID NUMBER]],PAYMENT_PT,2,0))</f>
        <v>0</v>
      </c>
      <c r="K136" s="51">
        <f>IF(ISNA(VLOOKUP(ACCOUNTS_TABLE[[#This Row],[ID NUMBER]],PIVOT!K:L,2,0)),0,VLOOKUP(ACCOUNTS_TABLE[[#This Row],[ID NUMBER]],PIVOT!K:L,2,0))</f>
        <v>0</v>
      </c>
      <c r="L136" s="51">
        <f>ACCOUNTS_TABLE[[#This Row],[TOTAL FEES]]-ACCOUNTS_TABLE[[#This Row],[TOTAL PAID]]-ACCOUNTS_TABLE[[#This Row],[SCHOLARSHIP]]</f>
        <v>130</v>
      </c>
    </row>
    <row r="137" spans="3:12" ht="21.75" customHeight="1" x14ac:dyDescent="0.25">
      <c r="C137" s="26" t="s">
        <v>1291</v>
      </c>
      <c r="D137" s="4" t="str">
        <f>VLOOKUP(ACCOUNTS_TABLE[[#This Row],[ID NUMBER]],DBASE_TABLE[],2,0)</f>
        <v>CLEOSPHINE AKARKBASE</v>
      </c>
      <c r="E137" s="4" t="str">
        <f>VLOOKUP(ACCOUNTS_TABLE[[#This Row],[ID NUMBER]],DBASE_TABLE[],7,0)</f>
        <v>PRIMARY ONE</v>
      </c>
      <c r="F137" s="51">
        <v>130</v>
      </c>
      <c r="G137" s="51" t="str">
        <f>IF(ISNA(VLOOKUP(ACCOUNTS_TABLE[[#This Row],[ID NUMBER]],OTHERFEE_PT,2,0)),"",VLOOKUP(ACCOUNTS_TABLE[[#This Row],[ID NUMBER]],OTHERFEE_PT,2,0))</f>
        <v/>
      </c>
      <c r="H137" s="51">
        <f>IF(ISNA(VLOOKUP(DBASE_TABLE[[#This Row],[CLASS]],TERMFEES_TABLE[],5,0)),"",VLOOKUP(DBASE_TABLE[[#This Row],[CLASS]],TERMFEES_TABLE[],5,0))</f>
        <v>0</v>
      </c>
      <c r="I137" s="51">
        <f>SUM(ACCOUNTS_TABLE[[#This Row],[BALANCE AT START]]:ACCOUNTS_TABLE[[#This Row],[SCHOOL FEES]])</f>
        <v>130</v>
      </c>
      <c r="J137" s="51">
        <f>IF(ISNA(VLOOKUP(ACCOUNTS_TABLE[[#This Row],[ID NUMBER]],PAYMENT_PT,2,0)),0,VLOOKUP(ACCOUNTS_TABLE[[#This Row],[ID NUMBER]],PAYMENT_PT,2,0))</f>
        <v>0</v>
      </c>
      <c r="K137" s="51">
        <f>IF(ISNA(VLOOKUP(ACCOUNTS_TABLE[[#This Row],[ID NUMBER]],PIVOT!K:L,2,0)),0,VLOOKUP(ACCOUNTS_TABLE[[#This Row],[ID NUMBER]],PIVOT!K:L,2,0))</f>
        <v>0</v>
      </c>
      <c r="L137" s="51">
        <f>ACCOUNTS_TABLE[[#This Row],[TOTAL FEES]]-ACCOUNTS_TABLE[[#This Row],[TOTAL PAID]]-ACCOUNTS_TABLE[[#This Row],[SCHOLARSHIP]]</f>
        <v>130</v>
      </c>
    </row>
    <row r="138" spans="3:12" ht="21.75" customHeight="1" x14ac:dyDescent="0.25">
      <c r="C138" s="26" t="s">
        <v>1292</v>
      </c>
      <c r="D138" s="4" t="str">
        <f>VLOOKUP(ACCOUNTS_TABLE[[#This Row],[ID NUMBER]],DBASE_TABLE[],2,0)</f>
        <v>ANTHONITIUS .A. AKATABANUSI</v>
      </c>
      <c r="E138" s="4" t="str">
        <f>VLOOKUP(ACCOUNTS_TABLE[[#This Row],[ID NUMBER]],DBASE_TABLE[],7,0)</f>
        <v>PRIMARY ONE</v>
      </c>
      <c r="F138" s="51">
        <v>240</v>
      </c>
      <c r="G138" s="51" t="str">
        <f>IF(ISNA(VLOOKUP(ACCOUNTS_TABLE[[#This Row],[ID NUMBER]],OTHERFEE_PT,2,0)),"",VLOOKUP(ACCOUNTS_TABLE[[#This Row],[ID NUMBER]],OTHERFEE_PT,2,0))</f>
        <v/>
      </c>
      <c r="H138" s="51">
        <f>IF(ISNA(VLOOKUP(DBASE_TABLE[[#This Row],[CLASS]],TERMFEES_TABLE[],5,0)),"",VLOOKUP(DBASE_TABLE[[#This Row],[CLASS]],TERMFEES_TABLE[],5,0))</f>
        <v>0</v>
      </c>
      <c r="I138" s="51">
        <f>SUM(ACCOUNTS_TABLE[[#This Row],[BALANCE AT START]]:ACCOUNTS_TABLE[[#This Row],[SCHOOL FEES]])</f>
        <v>240</v>
      </c>
      <c r="J138" s="51">
        <f>IF(ISNA(VLOOKUP(ACCOUNTS_TABLE[[#This Row],[ID NUMBER]],PAYMENT_PT,2,0)),0,VLOOKUP(ACCOUNTS_TABLE[[#This Row],[ID NUMBER]],PAYMENT_PT,2,0))</f>
        <v>0</v>
      </c>
      <c r="K138" s="51">
        <f>IF(ISNA(VLOOKUP(ACCOUNTS_TABLE[[#This Row],[ID NUMBER]],PIVOT!K:L,2,0)),0,VLOOKUP(ACCOUNTS_TABLE[[#This Row],[ID NUMBER]],PIVOT!K:L,2,0))</f>
        <v>0</v>
      </c>
      <c r="L138" s="51">
        <f>ACCOUNTS_TABLE[[#This Row],[TOTAL FEES]]-ACCOUNTS_TABLE[[#This Row],[TOTAL PAID]]-ACCOUNTS_TABLE[[#This Row],[SCHOLARSHIP]]</f>
        <v>240</v>
      </c>
    </row>
    <row r="139" spans="3:12" ht="21.75" customHeight="1" x14ac:dyDescent="0.25">
      <c r="C139" s="26" t="s">
        <v>1293</v>
      </c>
      <c r="D139" s="4" t="str">
        <f>VLOOKUP(ACCOUNTS_TABLE[[#This Row],[ID NUMBER]],DBASE_TABLE[],2,0)</f>
        <v>ELVIS .F. AKELENTARA</v>
      </c>
      <c r="E139" s="4" t="str">
        <f>VLOOKUP(ACCOUNTS_TABLE[[#This Row],[ID NUMBER]],DBASE_TABLE[],7,0)</f>
        <v>PRIMARY ONE</v>
      </c>
      <c r="F139" s="51">
        <v>240</v>
      </c>
      <c r="G139" s="51" t="str">
        <f>IF(ISNA(VLOOKUP(ACCOUNTS_TABLE[[#This Row],[ID NUMBER]],OTHERFEE_PT,2,0)),"",VLOOKUP(ACCOUNTS_TABLE[[#This Row],[ID NUMBER]],OTHERFEE_PT,2,0))</f>
        <v/>
      </c>
      <c r="H139" s="51">
        <f>IF(ISNA(VLOOKUP(DBASE_TABLE[[#This Row],[CLASS]],TERMFEES_TABLE[],5,0)),"",VLOOKUP(DBASE_TABLE[[#This Row],[CLASS]],TERMFEES_TABLE[],5,0))</f>
        <v>0</v>
      </c>
      <c r="I139" s="51">
        <f>SUM(ACCOUNTS_TABLE[[#This Row],[BALANCE AT START]]:ACCOUNTS_TABLE[[#This Row],[SCHOOL FEES]])</f>
        <v>240</v>
      </c>
      <c r="J139" s="51">
        <f>IF(ISNA(VLOOKUP(ACCOUNTS_TABLE[[#This Row],[ID NUMBER]],PAYMENT_PT,2,0)),0,VLOOKUP(ACCOUNTS_TABLE[[#This Row],[ID NUMBER]],PAYMENT_PT,2,0))</f>
        <v>0</v>
      </c>
      <c r="K139" s="51">
        <f>IF(ISNA(VLOOKUP(ACCOUNTS_TABLE[[#This Row],[ID NUMBER]],PIVOT!K:L,2,0)),0,VLOOKUP(ACCOUNTS_TABLE[[#This Row],[ID NUMBER]],PIVOT!K:L,2,0))</f>
        <v>0</v>
      </c>
      <c r="L139" s="51">
        <f>ACCOUNTS_TABLE[[#This Row],[TOTAL FEES]]-ACCOUNTS_TABLE[[#This Row],[TOTAL PAID]]-ACCOUNTS_TABLE[[#This Row],[SCHOLARSHIP]]</f>
        <v>240</v>
      </c>
    </row>
    <row r="140" spans="3:12" ht="21.75" customHeight="1" x14ac:dyDescent="0.25">
      <c r="C140" s="26" t="s">
        <v>1294</v>
      </c>
      <c r="D140" s="4" t="str">
        <f>VLOOKUP(ACCOUNTS_TABLE[[#This Row],[ID NUMBER]],DBASE_TABLE[],2,0)</f>
        <v>MIRIAM AKEMBUNO</v>
      </c>
      <c r="E140" s="4" t="str">
        <f>VLOOKUP(ACCOUNTS_TABLE[[#This Row],[ID NUMBER]],DBASE_TABLE[],7,0)</f>
        <v>PRIMARY ONE</v>
      </c>
      <c r="F140" s="51">
        <v>245</v>
      </c>
      <c r="G140" s="51" t="str">
        <f>IF(ISNA(VLOOKUP(ACCOUNTS_TABLE[[#This Row],[ID NUMBER]],OTHERFEE_PT,2,0)),"",VLOOKUP(ACCOUNTS_TABLE[[#This Row],[ID NUMBER]],OTHERFEE_PT,2,0))</f>
        <v/>
      </c>
      <c r="H140" s="51">
        <f>IF(ISNA(VLOOKUP(DBASE_TABLE[[#This Row],[CLASS]],TERMFEES_TABLE[],5,0)),"",VLOOKUP(DBASE_TABLE[[#This Row],[CLASS]],TERMFEES_TABLE[],5,0))</f>
        <v>0</v>
      </c>
      <c r="I140" s="51">
        <f>SUM(ACCOUNTS_TABLE[[#This Row],[BALANCE AT START]]:ACCOUNTS_TABLE[[#This Row],[SCHOOL FEES]])</f>
        <v>245</v>
      </c>
      <c r="J140" s="51">
        <f>IF(ISNA(VLOOKUP(ACCOUNTS_TABLE[[#This Row],[ID NUMBER]],PAYMENT_PT,2,0)),0,VLOOKUP(ACCOUNTS_TABLE[[#This Row],[ID NUMBER]],PAYMENT_PT,2,0))</f>
        <v>0</v>
      </c>
      <c r="K140" s="51">
        <f>IF(ISNA(VLOOKUP(ACCOUNTS_TABLE[[#This Row],[ID NUMBER]],PIVOT!K:L,2,0)),0,VLOOKUP(ACCOUNTS_TABLE[[#This Row],[ID NUMBER]],PIVOT!K:L,2,0))</f>
        <v>0</v>
      </c>
      <c r="L140" s="51">
        <f>ACCOUNTS_TABLE[[#This Row],[TOTAL FEES]]-ACCOUNTS_TABLE[[#This Row],[TOTAL PAID]]-ACCOUNTS_TABLE[[#This Row],[SCHOLARSHIP]]</f>
        <v>245</v>
      </c>
    </row>
    <row r="141" spans="3:12" ht="21.75" customHeight="1" x14ac:dyDescent="0.25">
      <c r="C141" s="26" t="s">
        <v>1295</v>
      </c>
      <c r="D141" s="4" t="str">
        <f>VLOOKUP(ACCOUNTS_TABLE[[#This Row],[ID NUMBER]],DBASE_TABLE[],2,0)</f>
        <v>HENRY AKIBASE</v>
      </c>
      <c r="E141" s="4" t="str">
        <f>VLOOKUP(ACCOUNTS_TABLE[[#This Row],[ID NUMBER]],DBASE_TABLE[],7,0)</f>
        <v>PRIMARY ONE</v>
      </c>
      <c r="F141" s="51">
        <v>290</v>
      </c>
      <c r="G141" s="51" t="str">
        <f>IF(ISNA(VLOOKUP(ACCOUNTS_TABLE[[#This Row],[ID NUMBER]],OTHERFEE_PT,2,0)),"",VLOOKUP(ACCOUNTS_TABLE[[#This Row],[ID NUMBER]],OTHERFEE_PT,2,0))</f>
        <v/>
      </c>
      <c r="H141" s="51">
        <f>IF(ISNA(VLOOKUP(DBASE_TABLE[[#This Row],[CLASS]],TERMFEES_TABLE[],5,0)),"",VLOOKUP(DBASE_TABLE[[#This Row],[CLASS]],TERMFEES_TABLE[],5,0))</f>
        <v>0</v>
      </c>
      <c r="I141" s="51">
        <f>SUM(ACCOUNTS_TABLE[[#This Row],[BALANCE AT START]]:ACCOUNTS_TABLE[[#This Row],[SCHOOL FEES]])</f>
        <v>290</v>
      </c>
      <c r="J141" s="51">
        <f>IF(ISNA(VLOOKUP(ACCOUNTS_TABLE[[#This Row],[ID NUMBER]],PAYMENT_PT,2,0)),0,VLOOKUP(ACCOUNTS_TABLE[[#This Row],[ID NUMBER]],PAYMENT_PT,2,0))</f>
        <v>0</v>
      </c>
      <c r="K141" s="51">
        <f>IF(ISNA(VLOOKUP(ACCOUNTS_TABLE[[#This Row],[ID NUMBER]],PIVOT!K:L,2,0)),0,VLOOKUP(ACCOUNTS_TABLE[[#This Row],[ID NUMBER]],PIVOT!K:L,2,0))</f>
        <v>0</v>
      </c>
      <c r="L141" s="51">
        <f>ACCOUNTS_TABLE[[#This Row],[TOTAL FEES]]-ACCOUNTS_TABLE[[#This Row],[TOTAL PAID]]-ACCOUNTS_TABLE[[#This Row],[SCHOLARSHIP]]</f>
        <v>290</v>
      </c>
    </row>
    <row r="142" spans="3:12" ht="21.75" customHeight="1" x14ac:dyDescent="0.25">
      <c r="C142" s="26" t="s">
        <v>1296</v>
      </c>
      <c r="D142" s="4" t="str">
        <f>VLOOKUP(ACCOUNTS_TABLE[[#This Row],[ID NUMBER]],DBASE_TABLE[],2,0)</f>
        <v>CALEB AKOLGO</v>
      </c>
      <c r="E142" s="4" t="str">
        <f>VLOOKUP(ACCOUNTS_TABLE[[#This Row],[ID NUMBER]],DBASE_TABLE[],7,0)</f>
        <v>PRIMARY ONE</v>
      </c>
      <c r="F142" s="51">
        <v>135</v>
      </c>
      <c r="G142" s="51" t="str">
        <f>IF(ISNA(VLOOKUP(ACCOUNTS_TABLE[[#This Row],[ID NUMBER]],OTHERFEE_PT,2,0)),"",VLOOKUP(ACCOUNTS_TABLE[[#This Row],[ID NUMBER]],OTHERFEE_PT,2,0))</f>
        <v/>
      </c>
      <c r="H142" s="51">
        <f>IF(ISNA(VLOOKUP(DBASE_TABLE[[#This Row],[CLASS]],TERMFEES_TABLE[],5,0)),"",VLOOKUP(DBASE_TABLE[[#This Row],[CLASS]],TERMFEES_TABLE[],5,0))</f>
        <v>0</v>
      </c>
      <c r="I142" s="51">
        <f>SUM(ACCOUNTS_TABLE[[#This Row],[BALANCE AT START]]:ACCOUNTS_TABLE[[#This Row],[SCHOOL FEES]])</f>
        <v>135</v>
      </c>
      <c r="J142" s="51">
        <f>IF(ISNA(VLOOKUP(ACCOUNTS_TABLE[[#This Row],[ID NUMBER]],PAYMENT_PT,2,0)),0,VLOOKUP(ACCOUNTS_TABLE[[#This Row],[ID NUMBER]],PAYMENT_PT,2,0))</f>
        <v>0</v>
      </c>
      <c r="K142" s="51">
        <f>IF(ISNA(VLOOKUP(ACCOUNTS_TABLE[[#This Row],[ID NUMBER]],PIVOT!K:L,2,0)),0,VLOOKUP(ACCOUNTS_TABLE[[#This Row],[ID NUMBER]],PIVOT!K:L,2,0))</f>
        <v>0</v>
      </c>
      <c r="L142" s="51">
        <f>ACCOUNTS_TABLE[[#This Row],[TOTAL FEES]]-ACCOUNTS_TABLE[[#This Row],[TOTAL PAID]]-ACCOUNTS_TABLE[[#This Row],[SCHOLARSHIP]]</f>
        <v>135</v>
      </c>
    </row>
    <row r="143" spans="3:12" ht="21.75" customHeight="1" x14ac:dyDescent="0.25">
      <c r="C143" s="26" t="s">
        <v>1297</v>
      </c>
      <c r="D143" s="4" t="str">
        <f>VLOOKUP(ACCOUNTS_TABLE[[#This Row],[ID NUMBER]],DBASE_TABLE[],2,0)</f>
        <v>CHRISTABEL AKUNDARE</v>
      </c>
      <c r="E143" s="4" t="str">
        <f>VLOOKUP(ACCOUNTS_TABLE[[#This Row],[ID NUMBER]],DBASE_TABLE[],7,0)</f>
        <v>PRIMARY ONE</v>
      </c>
      <c r="F143" s="51">
        <v>240</v>
      </c>
      <c r="G143" s="51" t="str">
        <f>IF(ISNA(VLOOKUP(ACCOUNTS_TABLE[[#This Row],[ID NUMBER]],OTHERFEE_PT,2,0)),"",VLOOKUP(ACCOUNTS_TABLE[[#This Row],[ID NUMBER]],OTHERFEE_PT,2,0))</f>
        <v/>
      </c>
      <c r="H143" s="51">
        <f>IF(ISNA(VLOOKUP(DBASE_TABLE[[#This Row],[CLASS]],TERMFEES_TABLE[],5,0)),"",VLOOKUP(DBASE_TABLE[[#This Row],[CLASS]],TERMFEES_TABLE[],5,0))</f>
        <v>0</v>
      </c>
      <c r="I143" s="51">
        <f>SUM(ACCOUNTS_TABLE[[#This Row],[BALANCE AT START]]:ACCOUNTS_TABLE[[#This Row],[SCHOOL FEES]])</f>
        <v>240</v>
      </c>
      <c r="J143" s="51">
        <f>IF(ISNA(VLOOKUP(ACCOUNTS_TABLE[[#This Row],[ID NUMBER]],PAYMENT_PT,2,0)),0,VLOOKUP(ACCOUNTS_TABLE[[#This Row],[ID NUMBER]],PAYMENT_PT,2,0))</f>
        <v>0</v>
      </c>
      <c r="K143" s="51">
        <f>IF(ISNA(VLOOKUP(ACCOUNTS_TABLE[[#This Row],[ID NUMBER]],PIVOT!K:L,2,0)),0,VLOOKUP(ACCOUNTS_TABLE[[#This Row],[ID NUMBER]],PIVOT!K:L,2,0))</f>
        <v>0</v>
      </c>
      <c r="L143" s="51">
        <f>ACCOUNTS_TABLE[[#This Row],[TOTAL FEES]]-ACCOUNTS_TABLE[[#This Row],[TOTAL PAID]]-ACCOUNTS_TABLE[[#This Row],[SCHOLARSHIP]]</f>
        <v>240</v>
      </c>
    </row>
    <row r="144" spans="3:12" ht="21.75" customHeight="1" x14ac:dyDescent="0.25">
      <c r="C144" s="26" t="s">
        <v>1298</v>
      </c>
      <c r="D144" s="4" t="str">
        <f>VLOOKUP(ACCOUNTS_TABLE[[#This Row],[ID NUMBER]],DBASE_TABLE[],2,0)</f>
        <v>MARCELYN .W. AKWOWOYE</v>
      </c>
      <c r="E144" s="4" t="str">
        <f>VLOOKUP(ACCOUNTS_TABLE[[#This Row],[ID NUMBER]],DBASE_TABLE[],7,0)</f>
        <v>PRIMARY ONE</v>
      </c>
      <c r="F144" s="51">
        <v>130</v>
      </c>
      <c r="G144" s="51" t="str">
        <f>IF(ISNA(VLOOKUP(ACCOUNTS_TABLE[[#This Row],[ID NUMBER]],OTHERFEE_PT,2,0)),"",VLOOKUP(ACCOUNTS_TABLE[[#This Row],[ID NUMBER]],OTHERFEE_PT,2,0))</f>
        <v/>
      </c>
      <c r="H144" s="51">
        <f>IF(ISNA(VLOOKUP(DBASE_TABLE[[#This Row],[CLASS]],TERMFEES_TABLE[],5,0)),"",VLOOKUP(DBASE_TABLE[[#This Row],[CLASS]],TERMFEES_TABLE[],5,0))</f>
        <v>0</v>
      </c>
      <c r="I144" s="51">
        <f>SUM(ACCOUNTS_TABLE[[#This Row],[BALANCE AT START]]:ACCOUNTS_TABLE[[#This Row],[SCHOOL FEES]])</f>
        <v>130</v>
      </c>
      <c r="J144" s="51">
        <f>IF(ISNA(VLOOKUP(ACCOUNTS_TABLE[[#This Row],[ID NUMBER]],PAYMENT_PT,2,0)),0,VLOOKUP(ACCOUNTS_TABLE[[#This Row],[ID NUMBER]],PAYMENT_PT,2,0))</f>
        <v>0</v>
      </c>
      <c r="K144" s="51">
        <f>IF(ISNA(VLOOKUP(ACCOUNTS_TABLE[[#This Row],[ID NUMBER]],PIVOT!K:L,2,0)),0,VLOOKUP(ACCOUNTS_TABLE[[#This Row],[ID NUMBER]],PIVOT!K:L,2,0))</f>
        <v>0</v>
      </c>
      <c r="L144" s="51">
        <f>ACCOUNTS_TABLE[[#This Row],[TOTAL FEES]]-ACCOUNTS_TABLE[[#This Row],[TOTAL PAID]]-ACCOUNTS_TABLE[[#This Row],[SCHOLARSHIP]]</f>
        <v>130</v>
      </c>
    </row>
    <row r="145" spans="3:12" ht="21.75" customHeight="1" x14ac:dyDescent="0.25">
      <c r="C145" s="26" t="s">
        <v>1299</v>
      </c>
      <c r="D145" s="4" t="str">
        <f>VLOOKUP(ACCOUNTS_TABLE[[#This Row],[ID NUMBER]],DBASE_TABLE[],2,0)</f>
        <v>RIDUANE ALIRAH</v>
      </c>
      <c r="E145" s="4" t="str">
        <f>VLOOKUP(ACCOUNTS_TABLE[[#This Row],[ID NUMBER]],DBASE_TABLE[],7,0)</f>
        <v>PRIMARY ONE</v>
      </c>
      <c r="F145" s="51">
        <v>130</v>
      </c>
      <c r="G145" s="51" t="str">
        <f>IF(ISNA(VLOOKUP(ACCOUNTS_TABLE[[#This Row],[ID NUMBER]],OTHERFEE_PT,2,0)),"",VLOOKUP(ACCOUNTS_TABLE[[#This Row],[ID NUMBER]],OTHERFEE_PT,2,0))</f>
        <v/>
      </c>
      <c r="H145" s="51">
        <f>IF(ISNA(VLOOKUP(DBASE_TABLE[[#This Row],[CLASS]],TERMFEES_TABLE[],5,0)),"",VLOOKUP(DBASE_TABLE[[#This Row],[CLASS]],TERMFEES_TABLE[],5,0))</f>
        <v>0</v>
      </c>
      <c r="I145" s="51">
        <f>SUM(ACCOUNTS_TABLE[[#This Row],[BALANCE AT START]]:ACCOUNTS_TABLE[[#This Row],[SCHOOL FEES]])</f>
        <v>130</v>
      </c>
      <c r="J145" s="51">
        <f>IF(ISNA(VLOOKUP(ACCOUNTS_TABLE[[#This Row],[ID NUMBER]],PAYMENT_PT,2,0)),0,VLOOKUP(ACCOUNTS_TABLE[[#This Row],[ID NUMBER]],PAYMENT_PT,2,0))</f>
        <v>0</v>
      </c>
      <c r="K145" s="51">
        <f>IF(ISNA(VLOOKUP(ACCOUNTS_TABLE[[#This Row],[ID NUMBER]],PIVOT!K:L,2,0)),0,VLOOKUP(ACCOUNTS_TABLE[[#This Row],[ID NUMBER]],PIVOT!K:L,2,0))</f>
        <v>0</v>
      </c>
      <c r="L145" s="51">
        <f>ACCOUNTS_TABLE[[#This Row],[TOTAL FEES]]-ACCOUNTS_TABLE[[#This Row],[TOTAL PAID]]-ACCOUNTS_TABLE[[#This Row],[SCHOLARSHIP]]</f>
        <v>130</v>
      </c>
    </row>
    <row r="146" spans="3:12" ht="21.75" customHeight="1" x14ac:dyDescent="0.25">
      <c r="C146" s="26" t="s">
        <v>1300</v>
      </c>
      <c r="D146" s="4" t="str">
        <f>VLOOKUP(ACCOUNTS_TABLE[[#This Row],[ID NUMBER]],DBASE_TABLE[],2,0)</f>
        <v>CHRISTIAN GABRIEL ANANGA</v>
      </c>
      <c r="E146" s="4" t="str">
        <f>VLOOKUP(ACCOUNTS_TABLE[[#This Row],[ID NUMBER]],DBASE_TABLE[],7,0)</f>
        <v>PRIMARY ONE</v>
      </c>
      <c r="F146" s="51">
        <v>130</v>
      </c>
      <c r="G146" s="51" t="str">
        <f>IF(ISNA(VLOOKUP(ACCOUNTS_TABLE[[#This Row],[ID NUMBER]],OTHERFEE_PT,2,0)),"",VLOOKUP(ACCOUNTS_TABLE[[#This Row],[ID NUMBER]],OTHERFEE_PT,2,0))</f>
        <v/>
      </c>
      <c r="H146" s="51">
        <f>IF(ISNA(VLOOKUP(DBASE_TABLE[[#This Row],[CLASS]],TERMFEES_TABLE[],5,0)),"",VLOOKUP(DBASE_TABLE[[#This Row],[CLASS]],TERMFEES_TABLE[],5,0))</f>
        <v>0</v>
      </c>
      <c r="I146" s="51">
        <f>SUM(ACCOUNTS_TABLE[[#This Row],[BALANCE AT START]]:ACCOUNTS_TABLE[[#This Row],[SCHOOL FEES]])</f>
        <v>130</v>
      </c>
      <c r="J146" s="51">
        <f>IF(ISNA(VLOOKUP(ACCOUNTS_TABLE[[#This Row],[ID NUMBER]],PAYMENT_PT,2,0)),0,VLOOKUP(ACCOUNTS_TABLE[[#This Row],[ID NUMBER]],PAYMENT_PT,2,0))</f>
        <v>0</v>
      </c>
      <c r="K146" s="51">
        <f>IF(ISNA(VLOOKUP(ACCOUNTS_TABLE[[#This Row],[ID NUMBER]],PIVOT!K:L,2,0)),0,VLOOKUP(ACCOUNTS_TABLE[[#This Row],[ID NUMBER]],PIVOT!K:L,2,0))</f>
        <v>0</v>
      </c>
      <c r="L146" s="51">
        <f>ACCOUNTS_TABLE[[#This Row],[TOTAL FEES]]-ACCOUNTS_TABLE[[#This Row],[TOTAL PAID]]-ACCOUNTS_TABLE[[#This Row],[SCHOLARSHIP]]</f>
        <v>130</v>
      </c>
    </row>
    <row r="147" spans="3:12" ht="21.75" customHeight="1" x14ac:dyDescent="0.25">
      <c r="C147" s="26" t="s">
        <v>1301</v>
      </c>
      <c r="D147" s="4" t="str">
        <f>VLOOKUP(ACCOUNTS_TABLE[[#This Row],[ID NUMBER]],DBASE_TABLE[],2,0)</f>
        <v>NERHEOUS ANARIGEDE</v>
      </c>
      <c r="E147" s="4" t="str">
        <f>VLOOKUP(ACCOUNTS_TABLE[[#This Row],[ID NUMBER]],DBASE_TABLE[],7,0)</f>
        <v>PRIMARY ONE</v>
      </c>
      <c r="F147" s="51">
        <v>130</v>
      </c>
      <c r="G147" s="51" t="str">
        <f>IF(ISNA(VLOOKUP(ACCOUNTS_TABLE[[#This Row],[ID NUMBER]],OTHERFEE_PT,2,0)),"",VLOOKUP(ACCOUNTS_TABLE[[#This Row],[ID NUMBER]],OTHERFEE_PT,2,0))</f>
        <v/>
      </c>
      <c r="H147" s="51">
        <f>IF(ISNA(VLOOKUP(DBASE_TABLE[[#This Row],[CLASS]],TERMFEES_TABLE[],5,0)),"",VLOOKUP(DBASE_TABLE[[#This Row],[CLASS]],TERMFEES_TABLE[],5,0))</f>
        <v>0</v>
      </c>
      <c r="I147" s="51">
        <f>SUM(ACCOUNTS_TABLE[[#This Row],[BALANCE AT START]]:ACCOUNTS_TABLE[[#This Row],[SCHOOL FEES]])</f>
        <v>130</v>
      </c>
      <c r="J147" s="51">
        <f>IF(ISNA(VLOOKUP(ACCOUNTS_TABLE[[#This Row],[ID NUMBER]],PAYMENT_PT,2,0)),0,VLOOKUP(ACCOUNTS_TABLE[[#This Row],[ID NUMBER]],PAYMENT_PT,2,0))</f>
        <v>0</v>
      </c>
      <c r="K147" s="51">
        <f>IF(ISNA(VLOOKUP(ACCOUNTS_TABLE[[#This Row],[ID NUMBER]],PIVOT!K:L,2,0)),0,VLOOKUP(ACCOUNTS_TABLE[[#This Row],[ID NUMBER]],PIVOT!K:L,2,0))</f>
        <v>0</v>
      </c>
      <c r="L147" s="51">
        <f>ACCOUNTS_TABLE[[#This Row],[TOTAL FEES]]-ACCOUNTS_TABLE[[#This Row],[TOTAL PAID]]-ACCOUNTS_TABLE[[#This Row],[SCHOLARSHIP]]</f>
        <v>130</v>
      </c>
    </row>
    <row r="148" spans="3:12" ht="21.75" customHeight="1" x14ac:dyDescent="0.25">
      <c r="C148" s="26" t="s">
        <v>1302</v>
      </c>
      <c r="D148" s="4" t="str">
        <f>VLOOKUP(ACCOUNTS_TABLE[[#This Row],[ID NUMBER]],DBASE_TABLE[],2,0)</f>
        <v>BLESSING .A. APISUAH</v>
      </c>
      <c r="E148" s="4" t="str">
        <f>VLOOKUP(ACCOUNTS_TABLE[[#This Row],[ID NUMBER]],DBASE_TABLE[],7,0)</f>
        <v>PRIMARY ONE</v>
      </c>
      <c r="F148" s="51">
        <v>260</v>
      </c>
      <c r="G148" s="51" t="str">
        <f>IF(ISNA(VLOOKUP(ACCOUNTS_TABLE[[#This Row],[ID NUMBER]],OTHERFEE_PT,2,0)),"",VLOOKUP(ACCOUNTS_TABLE[[#This Row],[ID NUMBER]],OTHERFEE_PT,2,0))</f>
        <v/>
      </c>
      <c r="H148" s="51">
        <f>IF(ISNA(VLOOKUP(DBASE_TABLE[[#This Row],[CLASS]],TERMFEES_TABLE[],5,0)),"",VLOOKUP(DBASE_TABLE[[#This Row],[CLASS]],TERMFEES_TABLE[],5,0))</f>
        <v>0</v>
      </c>
      <c r="I148" s="51">
        <f>SUM(ACCOUNTS_TABLE[[#This Row],[BALANCE AT START]]:ACCOUNTS_TABLE[[#This Row],[SCHOOL FEES]])</f>
        <v>260</v>
      </c>
      <c r="J148" s="51">
        <f>IF(ISNA(VLOOKUP(ACCOUNTS_TABLE[[#This Row],[ID NUMBER]],PAYMENT_PT,2,0)),0,VLOOKUP(ACCOUNTS_TABLE[[#This Row],[ID NUMBER]],PAYMENT_PT,2,0))</f>
        <v>0</v>
      </c>
      <c r="K148" s="51">
        <f>IF(ISNA(VLOOKUP(ACCOUNTS_TABLE[[#This Row],[ID NUMBER]],PIVOT!K:L,2,0)),0,VLOOKUP(ACCOUNTS_TABLE[[#This Row],[ID NUMBER]],PIVOT!K:L,2,0))</f>
        <v>0</v>
      </c>
      <c r="L148" s="51">
        <f>ACCOUNTS_TABLE[[#This Row],[TOTAL FEES]]-ACCOUNTS_TABLE[[#This Row],[TOTAL PAID]]-ACCOUNTS_TABLE[[#This Row],[SCHOLARSHIP]]</f>
        <v>260</v>
      </c>
    </row>
    <row r="149" spans="3:12" ht="21.75" customHeight="1" x14ac:dyDescent="0.25">
      <c r="C149" s="26" t="s">
        <v>1303</v>
      </c>
      <c r="D149" s="4" t="str">
        <f>VLOOKUP(ACCOUNTS_TABLE[[#This Row],[ID NUMBER]],DBASE_TABLE[],2,0)</f>
        <v>MAGNUS ATIA</v>
      </c>
      <c r="E149" s="4" t="str">
        <f>VLOOKUP(ACCOUNTS_TABLE[[#This Row],[ID NUMBER]],DBASE_TABLE[],7,0)</f>
        <v>PRIMARY ONE</v>
      </c>
      <c r="F149" s="51">
        <v>240</v>
      </c>
      <c r="G149" s="51" t="str">
        <f>IF(ISNA(VLOOKUP(ACCOUNTS_TABLE[[#This Row],[ID NUMBER]],OTHERFEE_PT,2,0)),"",VLOOKUP(ACCOUNTS_TABLE[[#This Row],[ID NUMBER]],OTHERFEE_PT,2,0))</f>
        <v/>
      </c>
      <c r="H149" s="51">
        <f>IF(ISNA(VLOOKUP(DBASE_TABLE[[#This Row],[CLASS]],TERMFEES_TABLE[],5,0)),"",VLOOKUP(DBASE_TABLE[[#This Row],[CLASS]],TERMFEES_TABLE[],5,0))</f>
        <v>0</v>
      </c>
      <c r="I149" s="51">
        <f>SUM(ACCOUNTS_TABLE[[#This Row],[BALANCE AT START]]:ACCOUNTS_TABLE[[#This Row],[SCHOOL FEES]])</f>
        <v>240</v>
      </c>
      <c r="J149" s="51">
        <f>IF(ISNA(VLOOKUP(ACCOUNTS_TABLE[[#This Row],[ID NUMBER]],PAYMENT_PT,2,0)),0,VLOOKUP(ACCOUNTS_TABLE[[#This Row],[ID NUMBER]],PAYMENT_PT,2,0))</f>
        <v>0</v>
      </c>
      <c r="K149" s="51">
        <f>IF(ISNA(VLOOKUP(ACCOUNTS_TABLE[[#This Row],[ID NUMBER]],PIVOT!K:L,2,0)),0,VLOOKUP(ACCOUNTS_TABLE[[#This Row],[ID NUMBER]],PIVOT!K:L,2,0))</f>
        <v>0</v>
      </c>
      <c r="L149" s="51">
        <f>ACCOUNTS_TABLE[[#This Row],[TOTAL FEES]]-ACCOUNTS_TABLE[[#This Row],[TOTAL PAID]]-ACCOUNTS_TABLE[[#This Row],[SCHOLARSHIP]]</f>
        <v>240</v>
      </c>
    </row>
    <row r="150" spans="3:12" ht="21.75" customHeight="1" x14ac:dyDescent="0.25">
      <c r="C150" s="26" t="s">
        <v>1304</v>
      </c>
      <c r="D150" s="4" t="str">
        <f>VLOOKUP(ACCOUNTS_TABLE[[#This Row],[ID NUMBER]],DBASE_TABLE[],2,0)</f>
        <v>MASCILINA ATINGAN</v>
      </c>
      <c r="E150" s="4" t="str">
        <f>VLOOKUP(ACCOUNTS_TABLE[[#This Row],[ID NUMBER]],DBASE_TABLE[],7,0)</f>
        <v>PRIMARY ONE</v>
      </c>
      <c r="F150" s="51">
        <v>155</v>
      </c>
      <c r="G150" s="51" t="str">
        <f>IF(ISNA(VLOOKUP(ACCOUNTS_TABLE[[#This Row],[ID NUMBER]],OTHERFEE_PT,2,0)),"",VLOOKUP(ACCOUNTS_TABLE[[#This Row],[ID NUMBER]],OTHERFEE_PT,2,0))</f>
        <v/>
      </c>
      <c r="H150" s="51">
        <f>IF(ISNA(VLOOKUP(DBASE_TABLE[[#This Row],[CLASS]],TERMFEES_TABLE[],5,0)),"",VLOOKUP(DBASE_TABLE[[#This Row],[CLASS]],TERMFEES_TABLE[],5,0))</f>
        <v>0</v>
      </c>
      <c r="I150" s="51">
        <f>SUM(ACCOUNTS_TABLE[[#This Row],[BALANCE AT START]]:ACCOUNTS_TABLE[[#This Row],[SCHOOL FEES]])</f>
        <v>155</v>
      </c>
      <c r="J150" s="51">
        <f>IF(ISNA(VLOOKUP(ACCOUNTS_TABLE[[#This Row],[ID NUMBER]],PAYMENT_PT,2,0)),0,VLOOKUP(ACCOUNTS_TABLE[[#This Row],[ID NUMBER]],PAYMENT_PT,2,0))</f>
        <v>0</v>
      </c>
      <c r="K150" s="51">
        <f>IF(ISNA(VLOOKUP(ACCOUNTS_TABLE[[#This Row],[ID NUMBER]],PIVOT!K:L,2,0)),0,VLOOKUP(ACCOUNTS_TABLE[[#This Row],[ID NUMBER]],PIVOT!K:L,2,0))</f>
        <v>0</v>
      </c>
      <c r="L150" s="51">
        <f>ACCOUNTS_TABLE[[#This Row],[TOTAL FEES]]-ACCOUNTS_TABLE[[#This Row],[TOTAL PAID]]-ACCOUNTS_TABLE[[#This Row],[SCHOLARSHIP]]</f>
        <v>155</v>
      </c>
    </row>
    <row r="151" spans="3:12" ht="21.75" customHeight="1" x14ac:dyDescent="0.25">
      <c r="C151" s="26" t="s">
        <v>1305</v>
      </c>
      <c r="D151" s="4" t="str">
        <f>VLOOKUP(ACCOUNTS_TABLE[[#This Row],[ID NUMBER]],DBASE_TABLE[],2,0)</f>
        <v>BASIL AVOLIYA</v>
      </c>
      <c r="E151" s="4" t="str">
        <f>VLOOKUP(ACCOUNTS_TABLE[[#This Row],[ID NUMBER]],DBASE_TABLE[],7,0)</f>
        <v>PRIMARY ONE</v>
      </c>
      <c r="F151" s="51">
        <v>240</v>
      </c>
      <c r="G151" s="51" t="str">
        <f>IF(ISNA(VLOOKUP(ACCOUNTS_TABLE[[#This Row],[ID NUMBER]],OTHERFEE_PT,2,0)),"",VLOOKUP(ACCOUNTS_TABLE[[#This Row],[ID NUMBER]],OTHERFEE_PT,2,0))</f>
        <v/>
      </c>
      <c r="H151" s="51">
        <f>IF(ISNA(VLOOKUP(DBASE_TABLE[[#This Row],[CLASS]],TERMFEES_TABLE[],5,0)),"",VLOOKUP(DBASE_TABLE[[#This Row],[CLASS]],TERMFEES_TABLE[],5,0))</f>
        <v>0</v>
      </c>
      <c r="I151" s="51">
        <f>SUM(ACCOUNTS_TABLE[[#This Row],[BALANCE AT START]]:ACCOUNTS_TABLE[[#This Row],[SCHOOL FEES]])</f>
        <v>240</v>
      </c>
      <c r="J151" s="51">
        <f>IF(ISNA(VLOOKUP(ACCOUNTS_TABLE[[#This Row],[ID NUMBER]],PAYMENT_PT,2,0)),0,VLOOKUP(ACCOUNTS_TABLE[[#This Row],[ID NUMBER]],PAYMENT_PT,2,0))</f>
        <v>0</v>
      </c>
      <c r="K151" s="51">
        <f>IF(ISNA(VLOOKUP(ACCOUNTS_TABLE[[#This Row],[ID NUMBER]],PIVOT!K:L,2,0)),0,VLOOKUP(ACCOUNTS_TABLE[[#This Row],[ID NUMBER]],PIVOT!K:L,2,0))</f>
        <v>0</v>
      </c>
      <c r="L151" s="51">
        <f>ACCOUNTS_TABLE[[#This Row],[TOTAL FEES]]-ACCOUNTS_TABLE[[#This Row],[TOTAL PAID]]-ACCOUNTS_TABLE[[#This Row],[SCHOLARSHIP]]</f>
        <v>240</v>
      </c>
    </row>
    <row r="152" spans="3:12" ht="21.75" customHeight="1" x14ac:dyDescent="0.25">
      <c r="C152" s="26" t="s">
        <v>1306</v>
      </c>
      <c r="D152" s="4" t="str">
        <f>VLOOKUP(ACCOUNTS_TABLE[[#This Row],[ID NUMBER]],DBASE_TABLE[],2,0)</f>
        <v>GABRIEL ATIRU</v>
      </c>
      <c r="E152" s="4" t="str">
        <f>VLOOKUP(ACCOUNTS_TABLE[[#This Row],[ID NUMBER]],DBASE_TABLE[],7,0)</f>
        <v>PRIMARY ONE</v>
      </c>
      <c r="F152" s="51">
        <v>130</v>
      </c>
      <c r="G152" s="51" t="str">
        <f>IF(ISNA(VLOOKUP(ACCOUNTS_TABLE[[#This Row],[ID NUMBER]],OTHERFEE_PT,2,0)),"",VLOOKUP(ACCOUNTS_TABLE[[#This Row],[ID NUMBER]],OTHERFEE_PT,2,0))</f>
        <v/>
      </c>
      <c r="H152" s="51">
        <f>IF(ISNA(VLOOKUP(DBASE_TABLE[[#This Row],[CLASS]],TERMFEES_TABLE[],5,0)),"",VLOOKUP(DBASE_TABLE[[#This Row],[CLASS]],TERMFEES_TABLE[],5,0))</f>
        <v>0</v>
      </c>
      <c r="I152" s="51">
        <f>SUM(ACCOUNTS_TABLE[[#This Row],[BALANCE AT START]]:ACCOUNTS_TABLE[[#This Row],[SCHOOL FEES]])</f>
        <v>130</v>
      </c>
      <c r="J152" s="51">
        <f>IF(ISNA(VLOOKUP(ACCOUNTS_TABLE[[#This Row],[ID NUMBER]],PAYMENT_PT,2,0)),0,VLOOKUP(ACCOUNTS_TABLE[[#This Row],[ID NUMBER]],PAYMENT_PT,2,0))</f>
        <v>0</v>
      </c>
      <c r="K152" s="51">
        <f>IF(ISNA(VLOOKUP(ACCOUNTS_TABLE[[#This Row],[ID NUMBER]],PIVOT!K:L,2,0)),0,VLOOKUP(ACCOUNTS_TABLE[[#This Row],[ID NUMBER]],PIVOT!K:L,2,0))</f>
        <v>0</v>
      </c>
      <c r="L152" s="51">
        <f>ACCOUNTS_TABLE[[#This Row],[TOTAL FEES]]-ACCOUNTS_TABLE[[#This Row],[TOTAL PAID]]-ACCOUNTS_TABLE[[#This Row],[SCHOLARSHIP]]</f>
        <v>130</v>
      </c>
    </row>
    <row r="153" spans="3:12" ht="21.75" customHeight="1" x14ac:dyDescent="0.25">
      <c r="C153" s="26" t="s">
        <v>1307</v>
      </c>
      <c r="D153" s="4" t="str">
        <f>VLOOKUP(ACCOUNTS_TABLE[[#This Row],[ID NUMBER]],DBASE_TABLE[],2,0)</f>
        <v>HUBERT ATIRU</v>
      </c>
      <c r="E153" s="4" t="str">
        <f>VLOOKUP(ACCOUNTS_TABLE[[#This Row],[ID NUMBER]],DBASE_TABLE[],7,0)</f>
        <v>PRIMARY ONE</v>
      </c>
      <c r="F153" s="51">
        <v>130</v>
      </c>
      <c r="G153" s="51" t="str">
        <f>IF(ISNA(VLOOKUP(ACCOUNTS_TABLE[[#This Row],[ID NUMBER]],OTHERFEE_PT,2,0)),"",VLOOKUP(ACCOUNTS_TABLE[[#This Row],[ID NUMBER]],OTHERFEE_PT,2,0))</f>
        <v/>
      </c>
      <c r="H153" s="51">
        <f>IF(ISNA(VLOOKUP(DBASE_TABLE[[#This Row],[CLASS]],TERMFEES_TABLE[],5,0)),"",VLOOKUP(DBASE_TABLE[[#This Row],[CLASS]],TERMFEES_TABLE[],5,0))</f>
        <v>0</v>
      </c>
      <c r="I153" s="51">
        <f>SUM(ACCOUNTS_TABLE[[#This Row],[BALANCE AT START]]:ACCOUNTS_TABLE[[#This Row],[SCHOOL FEES]])</f>
        <v>130</v>
      </c>
      <c r="J153" s="51">
        <f>IF(ISNA(VLOOKUP(ACCOUNTS_TABLE[[#This Row],[ID NUMBER]],PAYMENT_PT,2,0)),0,VLOOKUP(ACCOUNTS_TABLE[[#This Row],[ID NUMBER]],PAYMENT_PT,2,0))</f>
        <v>0</v>
      </c>
      <c r="K153" s="51">
        <f>IF(ISNA(VLOOKUP(ACCOUNTS_TABLE[[#This Row],[ID NUMBER]],PIVOT!K:L,2,0)),0,VLOOKUP(ACCOUNTS_TABLE[[#This Row],[ID NUMBER]],PIVOT!K:L,2,0))</f>
        <v>0</v>
      </c>
      <c r="L153" s="51">
        <f>ACCOUNTS_TABLE[[#This Row],[TOTAL FEES]]-ACCOUNTS_TABLE[[#This Row],[TOTAL PAID]]-ACCOUNTS_TABLE[[#This Row],[SCHOLARSHIP]]</f>
        <v>130</v>
      </c>
    </row>
    <row r="154" spans="3:12" ht="21.75" customHeight="1" x14ac:dyDescent="0.25">
      <c r="C154" s="26" t="s">
        <v>1308</v>
      </c>
      <c r="D154" s="4" t="str">
        <f>VLOOKUP(ACCOUNTS_TABLE[[#This Row],[ID NUMBER]],DBASE_TABLE[],2,0)</f>
        <v>PRAISE ATTANKURUGU</v>
      </c>
      <c r="E154" s="4" t="str">
        <f>VLOOKUP(ACCOUNTS_TABLE[[#This Row],[ID NUMBER]],DBASE_TABLE[],7,0)</f>
        <v>PRIMARY ONE</v>
      </c>
      <c r="F154" s="51">
        <v>240</v>
      </c>
      <c r="G154" s="51" t="str">
        <f>IF(ISNA(VLOOKUP(ACCOUNTS_TABLE[[#This Row],[ID NUMBER]],OTHERFEE_PT,2,0)),"",VLOOKUP(ACCOUNTS_TABLE[[#This Row],[ID NUMBER]],OTHERFEE_PT,2,0))</f>
        <v/>
      </c>
      <c r="H154" s="51">
        <f>IF(ISNA(VLOOKUP(DBASE_TABLE[[#This Row],[CLASS]],TERMFEES_TABLE[],5,0)),"",VLOOKUP(DBASE_TABLE[[#This Row],[CLASS]],TERMFEES_TABLE[],5,0))</f>
        <v>0</v>
      </c>
      <c r="I154" s="51">
        <f>SUM(ACCOUNTS_TABLE[[#This Row],[BALANCE AT START]]:ACCOUNTS_TABLE[[#This Row],[SCHOOL FEES]])</f>
        <v>240</v>
      </c>
      <c r="J154" s="51">
        <f>IF(ISNA(VLOOKUP(ACCOUNTS_TABLE[[#This Row],[ID NUMBER]],PAYMENT_PT,2,0)),0,VLOOKUP(ACCOUNTS_TABLE[[#This Row],[ID NUMBER]],PAYMENT_PT,2,0))</f>
        <v>0</v>
      </c>
      <c r="K154" s="51">
        <f>IF(ISNA(VLOOKUP(ACCOUNTS_TABLE[[#This Row],[ID NUMBER]],PIVOT!K:L,2,0)),0,VLOOKUP(ACCOUNTS_TABLE[[#This Row],[ID NUMBER]],PIVOT!K:L,2,0))</f>
        <v>0</v>
      </c>
      <c r="L154" s="51">
        <f>ACCOUNTS_TABLE[[#This Row],[TOTAL FEES]]-ACCOUNTS_TABLE[[#This Row],[TOTAL PAID]]-ACCOUNTS_TABLE[[#This Row],[SCHOLARSHIP]]</f>
        <v>240</v>
      </c>
    </row>
    <row r="155" spans="3:12" ht="21.75" customHeight="1" x14ac:dyDescent="0.25">
      <c r="C155" s="26" t="s">
        <v>1309</v>
      </c>
      <c r="D155" s="4" t="str">
        <f>VLOOKUP(ACCOUNTS_TABLE[[#This Row],[ID NUMBER]],DBASE_TABLE[],2,0)</f>
        <v>REGIS AWAYIRE</v>
      </c>
      <c r="E155" s="4" t="str">
        <f>VLOOKUP(ACCOUNTS_TABLE[[#This Row],[ID NUMBER]],DBASE_TABLE[],7,0)</f>
        <v>PRIMARY ONE</v>
      </c>
      <c r="F155" s="51">
        <v>135</v>
      </c>
      <c r="G155" s="51" t="str">
        <f>IF(ISNA(VLOOKUP(ACCOUNTS_TABLE[[#This Row],[ID NUMBER]],OTHERFEE_PT,2,0)),"",VLOOKUP(ACCOUNTS_TABLE[[#This Row],[ID NUMBER]],OTHERFEE_PT,2,0))</f>
        <v/>
      </c>
      <c r="H155" s="51">
        <f>IF(ISNA(VLOOKUP(DBASE_TABLE[[#This Row],[CLASS]],TERMFEES_TABLE[],5,0)),"",VLOOKUP(DBASE_TABLE[[#This Row],[CLASS]],TERMFEES_TABLE[],5,0))</f>
        <v>0</v>
      </c>
      <c r="I155" s="51">
        <f>SUM(ACCOUNTS_TABLE[[#This Row],[BALANCE AT START]]:ACCOUNTS_TABLE[[#This Row],[SCHOOL FEES]])</f>
        <v>135</v>
      </c>
      <c r="J155" s="51">
        <f>IF(ISNA(VLOOKUP(ACCOUNTS_TABLE[[#This Row],[ID NUMBER]],PAYMENT_PT,2,0)),0,VLOOKUP(ACCOUNTS_TABLE[[#This Row],[ID NUMBER]],PAYMENT_PT,2,0))</f>
        <v>0</v>
      </c>
      <c r="K155" s="51">
        <f>IF(ISNA(VLOOKUP(ACCOUNTS_TABLE[[#This Row],[ID NUMBER]],PIVOT!K:L,2,0)),0,VLOOKUP(ACCOUNTS_TABLE[[#This Row],[ID NUMBER]],PIVOT!K:L,2,0))</f>
        <v>0</v>
      </c>
      <c r="L155" s="51">
        <f>ACCOUNTS_TABLE[[#This Row],[TOTAL FEES]]-ACCOUNTS_TABLE[[#This Row],[TOTAL PAID]]-ACCOUNTS_TABLE[[#This Row],[SCHOLARSHIP]]</f>
        <v>135</v>
      </c>
    </row>
    <row r="156" spans="3:12" ht="21.75" customHeight="1" x14ac:dyDescent="0.25">
      <c r="C156" s="26" t="s">
        <v>1310</v>
      </c>
      <c r="D156" s="4" t="str">
        <f>VLOOKUP(ACCOUNTS_TABLE[[#This Row],[ID NUMBER]],DBASE_TABLE[],2,0)</f>
        <v>CHEIGA RENAITA AWINORE</v>
      </c>
      <c r="E156" s="4" t="str">
        <f>VLOOKUP(ACCOUNTS_TABLE[[#This Row],[ID NUMBER]],DBASE_TABLE[],7,0)</f>
        <v>PRIMARY ONE</v>
      </c>
      <c r="F156" s="51">
        <v>130</v>
      </c>
      <c r="G156" s="51" t="str">
        <f>IF(ISNA(VLOOKUP(ACCOUNTS_TABLE[[#This Row],[ID NUMBER]],OTHERFEE_PT,2,0)),"",VLOOKUP(ACCOUNTS_TABLE[[#This Row],[ID NUMBER]],OTHERFEE_PT,2,0))</f>
        <v/>
      </c>
      <c r="H156" s="51">
        <f>IF(ISNA(VLOOKUP(DBASE_TABLE[[#This Row],[CLASS]],TERMFEES_TABLE[],5,0)),"",VLOOKUP(DBASE_TABLE[[#This Row],[CLASS]],TERMFEES_TABLE[],5,0))</f>
        <v>0</v>
      </c>
      <c r="I156" s="51">
        <f>SUM(ACCOUNTS_TABLE[[#This Row],[BALANCE AT START]]:ACCOUNTS_TABLE[[#This Row],[SCHOOL FEES]])</f>
        <v>130</v>
      </c>
      <c r="J156" s="51">
        <f>IF(ISNA(VLOOKUP(ACCOUNTS_TABLE[[#This Row],[ID NUMBER]],PAYMENT_PT,2,0)),0,VLOOKUP(ACCOUNTS_TABLE[[#This Row],[ID NUMBER]],PAYMENT_PT,2,0))</f>
        <v>0</v>
      </c>
      <c r="K156" s="51">
        <f>IF(ISNA(VLOOKUP(ACCOUNTS_TABLE[[#This Row],[ID NUMBER]],PIVOT!K:L,2,0)),0,VLOOKUP(ACCOUNTS_TABLE[[#This Row],[ID NUMBER]],PIVOT!K:L,2,0))</f>
        <v>0</v>
      </c>
      <c r="L156" s="51">
        <f>ACCOUNTS_TABLE[[#This Row],[TOTAL FEES]]-ACCOUNTS_TABLE[[#This Row],[TOTAL PAID]]-ACCOUNTS_TABLE[[#This Row],[SCHOLARSHIP]]</f>
        <v>130</v>
      </c>
    </row>
    <row r="157" spans="3:12" ht="21.75" customHeight="1" x14ac:dyDescent="0.25">
      <c r="C157" s="26" t="s">
        <v>1311</v>
      </c>
      <c r="D157" s="4" t="str">
        <f>VLOOKUP(ACCOUNTS_TABLE[[#This Row],[ID NUMBER]],DBASE_TABLE[],2,0)</f>
        <v>AYISHETU AYANGBA</v>
      </c>
      <c r="E157" s="4" t="str">
        <f>VLOOKUP(ACCOUNTS_TABLE[[#This Row],[ID NUMBER]],DBASE_TABLE[],7,0)</f>
        <v>PRIMARY ONE</v>
      </c>
      <c r="F157" s="51">
        <v>375</v>
      </c>
      <c r="G157" s="51" t="str">
        <f>IF(ISNA(VLOOKUP(ACCOUNTS_TABLE[[#This Row],[ID NUMBER]],OTHERFEE_PT,2,0)),"",VLOOKUP(ACCOUNTS_TABLE[[#This Row],[ID NUMBER]],OTHERFEE_PT,2,0))</f>
        <v/>
      </c>
      <c r="H157" s="51">
        <f>IF(ISNA(VLOOKUP(DBASE_TABLE[[#This Row],[CLASS]],TERMFEES_TABLE[],5,0)),"",VLOOKUP(DBASE_TABLE[[#This Row],[CLASS]],TERMFEES_TABLE[],5,0))</f>
        <v>0</v>
      </c>
      <c r="I157" s="51">
        <f>SUM(ACCOUNTS_TABLE[[#This Row],[BALANCE AT START]]:ACCOUNTS_TABLE[[#This Row],[SCHOOL FEES]])</f>
        <v>375</v>
      </c>
      <c r="J157" s="51">
        <f>IF(ISNA(VLOOKUP(ACCOUNTS_TABLE[[#This Row],[ID NUMBER]],PAYMENT_PT,2,0)),0,VLOOKUP(ACCOUNTS_TABLE[[#This Row],[ID NUMBER]],PAYMENT_PT,2,0))</f>
        <v>0</v>
      </c>
      <c r="K157" s="51">
        <f>IF(ISNA(VLOOKUP(ACCOUNTS_TABLE[[#This Row],[ID NUMBER]],PIVOT!K:L,2,0)),0,VLOOKUP(ACCOUNTS_TABLE[[#This Row],[ID NUMBER]],PIVOT!K:L,2,0))</f>
        <v>0</v>
      </c>
      <c r="L157" s="51">
        <f>ACCOUNTS_TABLE[[#This Row],[TOTAL FEES]]-ACCOUNTS_TABLE[[#This Row],[TOTAL PAID]]-ACCOUNTS_TABLE[[#This Row],[SCHOLARSHIP]]</f>
        <v>375</v>
      </c>
    </row>
    <row r="158" spans="3:12" ht="21.75" customHeight="1" x14ac:dyDescent="0.25">
      <c r="C158" s="26" t="s">
        <v>1312</v>
      </c>
      <c r="D158" s="4" t="str">
        <f>VLOOKUP(ACCOUNTS_TABLE[[#This Row],[ID NUMBER]],DBASE_TABLE[],2,0)</f>
        <v>RICHARD A. AYANORE</v>
      </c>
      <c r="E158" s="4" t="str">
        <f>VLOOKUP(ACCOUNTS_TABLE[[#This Row],[ID NUMBER]],DBASE_TABLE[],7,0)</f>
        <v>PRIMARY ONE</v>
      </c>
      <c r="F158" s="51">
        <v>130</v>
      </c>
      <c r="G158" s="51" t="str">
        <f>IF(ISNA(VLOOKUP(ACCOUNTS_TABLE[[#This Row],[ID NUMBER]],OTHERFEE_PT,2,0)),"",VLOOKUP(ACCOUNTS_TABLE[[#This Row],[ID NUMBER]],OTHERFEE_PT,2,0))</f>
        <v/>
      </c>
      <c r="H158" s="51">
        <f>IF(ISNA(VLOOKUP(DBASE_TABLE[[#This Row],[CLASS]],TERMFEES_TABLE[],5,0)),"",VLOOKUP(DBASE_TABLE[[#This Row],[CLASS]],TERMFEES_TABLE[],5,0))</f>
        <v>0</v>
      </c>
      <c r="I158" s="51">
        <f>SUM(ACCOUNTS_TABLE[[#This Row],[BALANCE AT START]]:ACCOUNTS_TABLE[[#This Row],[SCHOOL FEES]])</f>
        <v>130</v>
      </c>
      <c r="J158" s="51">
        <f>IF(ISNA(VLOOKUP(ACCOUNTS_TABLE[[#This Row],[ID NUMBER]],PAYMENT_PT,2,0)),0,VLOOKUP(ACCOUNTS_TABLE[[#This Row],[ID NUMBER]],PAYMENT_PT,2,0))</f>
        <v>0</v>
      </c>
      <c r="K158" s="51">
        <f>IF(ISNA(VLOOKUP(ACCOUNTS_TABLE[[#This Row],[ID NUMBER]],PIVOT!K:L,2,0)),0,VLOOKUP(ACCOUNTS_TABLE[[#This Row],[ID NUMBER]],PIVOT!K:L,2,0))</f>
        <v>0</v>
      </c>
      <c r="L158" s="51">
        <f>ACCOUNTS_TABLE[[#This Row],[TOTAL FEES]]-ACCOUNTS_TABLE[[#This Row],[TOTAL PAID]]-ACCOUNTS_TABLE[[#This Row],[SCHOLARSHIP]]</f>
        <v>130</v>
      </c>
    </row>
    <row r="159" spans="3:12" ht="21.75" customHeight="1" x14ac:dyDescent="0.25">
      <c r="C159" s="26" t="s">
        <v>1313</v>
      </c>
      <c r="D159" s="4" t="str">
        <f>VLOOKUP(ACCOUNTS_TABLE[[#This Row],[ID NUMBER]],DBASE_TABLE[],2,0)</f>
        <v>DAMIEN AYARA</v>
      </c>
      <c r="E159" s="4" t="str">
        <f>VLOOKUP(ACCOUNTS_TABLE[[#This Row],[ID NUMBER]],DBASE_TABLE[],7,0)</f>
        <v>PRIMARY ONE</v>
      </c>
      <c r="F159" s="51">
        <v>240</v>
      </c>
      <c r="G159" s="51" t="str">
        <f>IF(ISNA(VLOOKUP(ACCOUNTS_TABLE[[#This Row],[ID NUMBER]],OTHERFEE_PT,2,0)),"",VLOOKUP(ACCOUNTS_TABLE[[#This Row],[ID NUMBER]],OTHERFEE_PT,2,0))</f>
        <v/>
      </c>
      <c r="H159" s="51">
        <f>IF(ISNA(VLOOKUP(DBASE_TABLE[[#This Row],[CLASS]],TERMFEES_TABLE[],5,0)),"",VLOOKUP(DBASE_TABLE[[#This Row],[CLASS]],TERMFEES_TABLE[],5,0))</f>
        <v>0</v>
      </c>
      <c r="I159" s="51">
        <f>SUM(ACCOUNTS_TABLE[[#This Row],[BALANCE AT START]]:ACCOUNTS_TABLE[[#This Row],[SCHOOL FEES]])</f>
        <v>240</v>
      </c>
      <c r="J159" s="51">
        <f>IF(ISNA(VLOOKUP(ACCOUNTS_TABLE[[#This Row],[ID NUMBER]],PAYMENT_PT,2,0)),0,VLOOKUP(ACCOUNTS_TABLE[[#This Row],[ID NUMBER]],PAYMENT_PT,2,0))</f>
        <v>0</v>
      </c>
      <c r="K159" s="51">
        <f>IF(ISNA(VLOOKUP(ACCOUNTS_TABLE[[#This Row],[ID NUMBER]],PIVOT!K:L,2,0)),0,VLOOKUP(ACCOUNTS_TABLE[[#This Row],[ID NUMBER]],PIVOT!K:L,2,0))</f>
        <v>0</v>
      </c>
      <c r="L159" s="51">
        <f>ACCOUNTS_TABLE[[#This Row],[TOTAL FEES]]-ACCOUNTS_TABLE[[#This Row],[TOTAL PAID]]-ACCOUNTS_TABLE[[#This Row],[SCHOLARSHIP]]</f>
        <v>240</v>
      </c>
    </row>
    <row r="160" spans="3:12" ht="21.75" customHeight="1" x14ac:dyDescent="0.25">
      <c r="C160" s="26" t="s">
        <v>1314</v>
      </c>
      <c r="D160" s="4" t="str">
        <f>VLOOKUP(ACCOUNTS_TABLE[[#This Row],[ID NUMBER]],DBASE_TABLE[],2,0)</f>
        <v>AUDREY AYELAZOYA</v>
      </c>
      <c r="E160" s="4" t="str">
        <f>VLOOKUP(ACCOUNTS_TABLE[[#This Row],[ID NUMBER]],DBASE_TABLE[],7,0)</f>
        <v>PRIMARY ONE</v>
      </c>
      <c r="F160" s="51">
        <v>550</v>
      </c>
      <c r="G160" s="51" t="str">
        <f>IF(ISNA(VLOOKUP(ACCOUNTS_TABLE[[#This Row],[ID NUMBER]],OTHERFEE_PT,2,0)),"",VLOOKUP(ACCOUNTS_TABLE[[#This Row],[ID NUMBER]],OTHERFEE_PT,2,0))</f>
        <v/>
      </c>
      <c r="H160" s="51">
        <f>IF(ISNA(VLOOKUP(DBASE_TABLE[[#This Row],[CLASS]],TERMFEES_TABLE[],5,0)),"",VLOOKUP(DBASE_TABLE[[#This Row],[CLASS]],TERMFEES_TABLE[],5,0))</f>
        <v>0</v>
      </c>
      <c r="I160" s="51">
        <f>SUM(ACCOUNTS_TABLE[[#This Row],[BALANCE AT START]]:ACCOUNTS_TABLE[[#This Row],[SCHOOL FEES]])</f>
        <v>550</v>
      </c>
      <c r="J160" s="51">
        <f>IF(ISNA(VLOOKUP(ACCOUNTS_TABLE[[#This Row],[ID NUMBER]],PAYMENT_PT,2,0)),0,VLOOKUP(ACCOUNTS_TABLE[[#This Row],[ID NUMBER]],PAYMENT_PT,2,0))</f>
        <v>0</v>
      </c>
      <c r="K160" s="51">
        <f>IF(ISNA(VLOOKUP(ACCOUNTS_TABLE[[#This Row],[ID NUMBER]],PIVOT!K:L,2,0)),0,VLOOKUP(ACCOUNTS_TABLE[[#This Row],[ID NUMBER]],PIVOT!K:L,2,0))</f>
        <v>0</v>
      </c>
      <c r="L160" s="51">
        <f>ACCOUNTS_TABLE[[#This Row],[TOTAL FEES]]-ACCOUNTS_TABLE[[#This Row],[TOTAL PAID]]-ACCOUNTS_TABLE[[#This Row],[SCHOLARSHIP]]</f>
        <v>550</v>
      </c>
    </row>
    <row r="161" spans="3:12" ht="21.75" customHeight="1" x14ac:dyDescent="0.25">
      <c r="C161" s="26" t="s">
        <v>1315</v>
      </c>
      <c r="D161" s="4" t="str">
        <f>VLOOKUP(ACCOUNTS_TABLE[[#This Row],[ID NUMBER]],DBASE_TABLE[],2,0)</f>
        <v>PHOEBE .A. AYIAKWO</v>
      </c>
      <c r="E161" s="4" t="str">
        <f>VLOOKUP(ACCOUNTS_TABLE[[#This Row],[ID NUMBER]],DBASE_TABLE[],7,0)</f>
        <v>PRIMARY ONE</v>
      </c>
      <c r="F161" s="51">
        <v>130</v>
      </c>
      <c r="G161" s="51" t="str">
        <f>IF(ISNA(VLOOKUP(ACCOUNTS_TABLE[[#This Row],[ID NUMBER]],OTHERFEE_PT,2,0)),"",VLOOKUP(ACCOUNTS_TABLE[[#This Row],[ID NUMBER]],OTHERFEE_PT,2,0))</f>
        <v/>
      </c>
      <c r="H161" s="51">
        <f>IF(ISNA(VLOOKUP(DBASE_TABLE[[#This Row],[CLASS]],TERMFEES_TABLE[],5,0)),"",VLOOKUP(DBASE_TABLE[[#This Row],[CLASS]],TERMFEES_TABLE[],5,0))</f>
        <v>0</v>
      </c>
      <c r="I161" s="51">
        <f>SUM(ACCOUNTS_TABLE[[#This Row],[BALANCE AT START]]:ACCOUNTS_TABLE[[#This Row],[SCHOOL FEES]])</f>
        <v>130</v>
      </c>
      <c r="J161" s="51">
        <f>IF(ISNA(VLOOKUP(ACCOUNTS_TABLE[[#This Row],[ID NUMBER]],PAYMENT_PT,2,0)),0,VLOOKUP(ACCOUNTS_TABLE[[#This Row],[ID NUMBER]],PAYMENT_PT,2,0))</f>
        <v>0</v>
      </c>
      <c r="K161" s="51">
        <f>IF(ISNA(VLOOKUP(ACCOUNTS_TABLE[[#This Row],[ID NUMBER]],PIVOT!K:L,2,0)),0,VLOOKUP(ACCOUNTS_TABLE[[#This Row],[ID NUMBER]],PIVOT!K:L,2,0))</f>
        <v>0</v>
      </c>
      <c r="L161" s="51">
        <f>ACCOUNTS_TABLE[[#This Row],[TOTAL FEES]]-ACCOUNTS_TABLE[[#This Row],[TOTAL PAID]]-ACCOUNTS_TABLE[[#This Row],[SCHOLARSHIP]]</f>
        <v>130</v>
      </c>
    </row>
    <row r="162" spans="3:12" ht="21.75" customHeight="1" x14ac:dyDescent="0.25">
      <c r="C162" s="26" t="s">
        <v>1316</v>
      </c>
      <c r="D162" s="4" t="str">
        <f>VLOOKUP(ACCOUNTS_TABLE[[#This Row],[ID NUMBER]],DBASE_TABLE[],2,0)</f>
        <v>JONATHAN AZUAH</v>
      </c>
      <c r="E162" s="4" t="str">
        <f>VLOOKUP(ACCOUNTS_TABLE[[#This Row],[ID NUMBER]],DBASE_TABLE[],7,0)</f>
        <v>PRIMARY ONE</v>
      </c>
      <c r="F162" s="51">
        <v>180</v>
      </c>
      <c r="G162" s="51" t="str">
        <f>IF(ISNA(VLOOKUP(ACCOUNTS_TABLE[[#This Row],[ID NUMBER]],OTHERFEE_PT,2,0)),"",VLOOKUP(ACCOUNTS_TABLE[[#This Row],[ID NUMBER]],OTHERFEE_PT,2,0))</f>
        <v/>
      </c>
      <c r="H162" s="51">
        <f>IF(ISNA(VLOOKUP(DBASE_TABLE[[#This Row],[CLASS]],TERMFEES_TABLE[],5,0)),"",VLOOKUP(DBASE_TABLE[[#This Row],[CLASS]],TERMFEES_TABLE[],5,0))</f>
        <v>0</v>
      </c>
      <c r="I162" s="51">
        <f>SUM(ACCOUNTS_TABLE[[#This Row],[BALANCE AT START]]:ACCOUNTS_TABLE[[#This Row],[SCHOOL FEES]])</f>
        <v>180</v>
      </c>
      <c r="J162" s="51">
        <f>IF(ISNA(VLOOKUP(ACCOUNTS_TABLE[[#This Row],[ID NUMBER]],PAYMENT_PT,2,0)),0,VLOOKUP(ACCOUNTS_TABLE[[#This Row],[ID NUMBER]],PAYMENT_PT,2,0))</f>
        <v>0</v>
      </c>
      <c r="K162" s="51">
        <f>IF(ISNA(VLOOKUP(ACCOUNTS_TABLE[[#This Row],[ID NUMBER]],PIVOT!K:L,2,0)),0,VLOOKUP(ACCOUNTS_TABLE[[#This Row],[ID NUMBER]],PIVOT!K:L,2,0))</f>
        <v>0</v>
      </c>
      <c r="L162" s="51">
        <f>ACCOUNTS_TABLE[[#This Row],[TOTAL FEES]]-ACCOUNTS_TABLE[[#This Row],[TOTAL PAID]]-ACCOUNTS_TABLE[[#This Row],[SCHOLARSHIP]]</f>
        <v>180</v>
      </c>
    </row>
    <row r="163" spans="3:12" ht="21.75" customHeight="1" x14ac:dyDescent="0.25">
      <c r="C163" s="26" t="s">
        <v>1317</v>
      </c>
      <c r="D163" s="4" t="str">
        <f>VLOOKUP(ACCOUNTS_TABLE[[#This Row],[ID NUMBER]],DBASE_TABLE[],2,0)</f>
        <v>VINCENT BAJUAWOTA</v>
      </c>
      <c r="E163" s="4" t="str">
        <f>VLOOKUP(ACCOUNTS_TABLE[[#This Row],[ID NUMBER]],DBASE_TABLE[],7,0)</f>
        <v>PRIMARY ONE</v>
      </c>
      <c r="F163" s="51">
        <v>130</v>
      </c>
      <c r="G163" s="51" t="str">
        <f>IF(ISNA(VLOOKUP(ACCOUNTS_TABLE[[#This Row],[ID NUMBER]],OTHERFEE_PT,2,0)),"",VLOOKUP(ACCOUNTS_TABLE[[#This Row],[ID NUMBER]],OTHERFEE_PT,2,0))</f>
        <v/>
      </c>
      <c r="H163" s="51">
        <f>IF(ISNA(VLOOKUP(DBASE_TABLE[[#This Row],[CLASS]],TERMFEES_TABLE[],5,0)),"",VLOOKUP(DBASE_TABLE[[#This Row],[CLASS]],TERMFEES_TABLE[],5,0))</f>
        <v>0</v>
      </c>
      <c r="I163" s="51">
        <f>SUM(ACCOUNTS_TABLE[[#This Row],[BALANCE AT START]]:ACCOUNTS_TABLE[[#This Row],[SCHOOL FEES]])</f>
        <v>130</v>
      </c>
      <c r="J163" s="51">
        <f>IF(ISNA(VLOOKUP(ACCOUNTS_TABLE[[#This Row],[ID NUMBER]],PAYMENT_PT,2,0)),0,VLOOKUP(ACCOUNTS_TABLE[[#This Row],[ID NUMBER]],PAYMENT_PT,2,0))</f>
        <v>0</v>
      </c>
      <c r="K163" s="51">
        <f>IF(ISNA(VLOOKUP(ACCOUNTS_TABLE[[#This Row],[ID NUMBER]],PIVOT!K:L,2,0)),0,VLOOKUP(ACCOUNTS_TABLE[[#This Row],[ID NUMBER]],PIVOT!K:L,2,0))</f>
        <v>0</v>
      </c>
      <c r="L163" s="51">
        <f>ACCOUNTS_TABLE[[#This Row],[TOTAL FEES]]-ACCOUNTS_TABLE[[#This Row],[TOTAL PAID]]-ACCOUNTS_TABLE[[#This Row],[SCHOLARSHIP]]</f>
        <v>130</v>
      </c>
    </row>
    <row r="164" spans="3:12" ht="21.75" customHeight="1" x14ac:dyDescent="0.25">
      <c r="C164" s="26" t="s">
        <v>1318</v>
      </c>
      <c r="D164" s="4" t="str">
        <f>VLOOKUP(ACCOUNTS_TABLE[[#This Row],[ID NUMBER]],DBASE_TABLE[],2,0)</f>
        <v>GLORIA .A. BAKEBE</v>
      </c>
      <c r="E164" s="4" t="str">
        <f>VLOOKUP(ACCOUNTS_TABLE[[#This Row],[ID NUMBER]],DBASE_TABLE[],7,0)</f>
        <v>PRIMARY ONE</v>
      </c>
      <c r="F164" s="51">
        <v>130</v>
      </c>
      <c r="G164" s="51" t="str">
        <f>IF(ISNA(VLOOKUP(ACCOUNTS_TABLE[[#This Row],[ID NUMBER]],OTHERFEE_PT,2,0)),"",VLOOKUP(ACCOUNTS_TABLE[[#This Row],[ID NUMBER]],OTHERFEE_PT,2,0))</f>
        <v/>
      </c>
      <c r="H164" s="51">
        <f>IF(ISNA(VLOOKUP(DBASE_TABLE[[#This Row],[CLASS]],TERMFEES_TABLE[],5,0)),"",VLOOKUP(DBASE_TABLE[[#This Row],[CLASS]],TERMFEES_TABLE[],5,0))</f>
        <v>0</v>
      </c>
      <c r="I164" s="51">
        <f>SUM(ACCOUNTS_TABLE[[#This Row],[BALANCE AT START]]:ACCOUNTS_TABLE[[#This Row],[SCHOOL FEES]])</f>
        <v>130</v>
      </c>
      <c r="J164" s="51">
        <f>IF(ISNA(VLOOKUP(ACCOUNTS_TABLE[[#This Row],[ID NUMBER]],PAYMENT_PT,2,0)),0,VLOOKUP(ACCOUNTS_TABLE[[#This Row],[ID NUMBER]],PAYMENT_PT,2,0))</f>
        <v>0</v>
      </c>
      <c r="K164" s="51">
        <f>IF(ISNA(VLOOKUP(ACCOUNTS_TABLE[[#This Row],[ID NUMBER]],PIVOT!K:L,2,0)),0,VLOOKUP(ACCOUNTS_TABLE[[#This Row],[ID NUMBER]],PIVOT!K:L,2,0))</f>
        <v>0</v>
      </c>
      <c r="L164" s="51">
        <f>ACCOUNTS_TABLE[[#This Row],[TOTAL FEES]]-ACCOUNTS_TABLE[[#This Row],[TOTAL PAID]]-ACCOUNTS_TABLE[[#This Row],[SCHOLARSHIP]]</f>
        <v>130</v>
      </c>
    </row>
    <row r="165" spans="3:12" ht="21.75" customHeight="1" x14ac:dyDescent="0.25">
      <c r="C165" s="26" t="s">
        <v>1319</v>
      </c>
      <c r="D165" s="4" t="str">
        <f>VLOOKUP(ACCOUNTS_TABLE[[#This Row],[ID NUMBER]],DBASE_TABLE[],2,0)</f>
        <v>FERDINAND .A. BASEKWOGA</v>
      </c>
      <c r="E165" s="4" t="str">
        <f>VLOOKUP(ACCOUNTS_TABLE[[#This Row],[ID NUMBER]],DBASE_TABLE[],7,0)</f>
        <v>PRIMARY ONE</v>
      </c>
      <c r="F165" s="51">
        <v>160</v>
      </c>
      <c r="G165" s="51" t="str">
        <f>IF(ISNA(VLOOKUP(ACCOUNTS_TABLE[[#This Row],[ID NUMBER]],OTHERFEE_PT,2,0)),"",VLOOKUP(ACCOUNTS_TABLE[[#This Row],[ID NUMBER]],OTHERFEE_PT,2,0))</f>
        <v/>
      </c>
      <c r="H165" s="51">
        <f>IF(ISNA(VLOOKUP(DBASE_TABLE[[#This Row],[CLASS]],TERMFEES_TABLE[],5,0)),"",VLOOKUP(DBASE_TABLE[[#This Row],[CLASS]],TERMFEES_TABLE[],5,0))</f>
        <v>0</v>
      </c>
      <c r="I165" s="51">
        <f>SUM(ACCOUNTS_TABLE[[#This Row],[BALANCE AT START]]:ACCOUNTS_TABLE[[#This Row],[SCHOOL FEES]])</f>
        <v>160</v>
      </c>
      <c r="J165" s="51">
        <f>IF(ISNA(VLOOKUP(ACCOUNTS_TABLE[[#This Row],[ID NUMBER]],PAYMENT_PT,2,0)),0,VLOOKUP(ACCOUNTS_TABLE[[#This Row],[ID NUMBER]],PAYMENT_PT,2,0))</f>
        <v>0</v>
      </c>
      <c r="K165" s="51">
        <f>IF(ISNA(VLOOKUP(ACCOUNTS_TABLE[[#This Row],[ID NUMBER]],PIVOT!K:L,2,0)),0,VLOOKUP(ACCOUNTS_TABLE[[#This Row],[ID NUMBER]],PIVOT!K:L,2,0))</f>
        <v>0</v>
      </c>
      <c r="L165" s="51">
        <f>ACCOUNTS_TABLE[[#This Row],[TOTAL FEES]]-ACCOUNTS_TABLE[[#This Row],[TOTAL PAID]]-ACCOUNTS_TABLE[[#This Row],[SCHOLARSHIP]]</f>
        <v>160</v>
      </c>
    </row>
    <row r="166" spans="3:12" ht="21.75" customHeight="1" x14ac:dyDescent="0.25">
      <c r="C166" s="26" t="s">
        <v>1320</v>
      </c>
      <c r="D166" s="4" t="str">
        <f>VLOOKUP(ACCOUNTS_TABLE[[#This Row],[ID NUMBER]],DBASE_TABLE[],2,0)</f>
        <v>ISSABEL DAMYOMA</v>
      </c>
      <c r="E166" s="4" t="str">
        <f>VLOOKUP(ACCOUNTS_TABLE[[#This Row],[ID NUMBER]],DBASE_TABLE[],7,0)</f>
        <v>PRIMARY ONE</v>
      </c>
      <c r="F166" s="51">
        <v>130</v>
      </c>
      <c r="G166" s="51" t="str">
        <f>IF(ISNA(VLOOKUP(ACCOUNTS_TABLE[[#This Row],[ID NUMBER]],OTHERFEE_PT,2,0)),"",VLOOKUP(ACCOUNTS_TABLE[[#This Row],[ID NUMBER]],OTHERFEE_PT,2,0))</f>
        <v/>
      </c>
      <c r="H166" s="51">
        <f>IF(ISNA(VLOOKUP(DBASE_TABLE[[#This Row],[CLASS]],TERMFEES_TABLE[],5,0)),"",VLOOKUP(DBASE_TABLE[[#This Row],[CLASS]],TERMFEES_TABLE[],5,0))</f>
        <v>0</v>
      </c>
      <c r="I166" s="51">
        <f>SUM(ACCOUNTS_TABLE[[#This Row],[BALANCE AT START]]:ACCOUNTS_TABLE[[#This Row],[SCHOOL FEES]])</f>
        <v>130</v>
      </c>
      <c r="J166" s="51">
        <f>IF(ISNA(VLOOKUP(ACCOUNTS_TABLE[[#This Row],[ID NUMBER]],PAYMENT_PT,2,0)),0,VLOOKUP(ACCOUNTS_TABLE[[#This Row],[ID NUMBER]],PAYMENT_PT,2,0))</f>
        <v>0</v>
      </c>
      <c r="K166" s="51">
        <f>IF(ISNA(VLOOKUP(ACCOUNTS_TABLE[[#This Row],[ID NUMBER]],PIVOT!K:L,2,0)),0,VLOOKUP(ACCOUNTS_TABLE[[#This Row],[ID NUMBER]],PIVOT!K:L,2,0))</f>
        <v>0</v>
      </c>
      <c r="L166" s="51">
        <f>ACCOUNTS_TABLE[[#This Row],[TOTAL FEES]]-ACCOUNTS_TABLE[[#This Row],[TOTAL PAID]]-ACCOUNTS_TABLE[[#This Row],[SCHOLARSHIP]]</f>
        <v>130</v>
      </c>
    </row>
    <row r="167" spans="3:12" ht="21.75" customHeight="1" x14ac:dyDescent="0.25">
      <c r="C167" s="26" t="s">
        <v>1321</v>
      </c>
      <c r="D167" s="4" t="str">
        <f>VLOOKUP(ACCOUNTS_TABLE[[#This Row],[ID NUMBER]],DBASE_TABLE[],2,0)</f>
        <v>YAABA EMMANUEL</v>
      </c>
      <c r="E167" s="4" t="str">
        <f>VLOOKUP(ACCOUNTS_TABLE[[#This Row],[ID NUMBER]],DBASE_TABLE[],7,0)</f>
        <v>PRIMARY ONE</v>
      </c>
      <c r="F167" s="51">
        <v>130</v>
      </c>
      <c r="G167" s="51" t="str">
        <f>IF(ISNA(VLOOKUP(ACCOUNTS_TABLE[[#This Row],[ID NUMBER]],OTHERFEE_PT,2,0)),"",VLOOKUP(ACCOUNTS_TABLE[[#This Row],[ID NUMBER]],OTHERFEE_PT,2,0))</f>
        <v/>
      </c>
      <c r="H167" s="51">
        <f>IF(ISNA(VLOOKUP(DBASE_TABLE[[#This Row],[CLASS]],TERMFEES_TABLE[],5,0)),"",VLOOKUP(DBASE_TABLE[[#This Row],[CLASS]],TERMFEES_TABLE[],5,0))</f>
        <v>0</v>
      </c>
      <c r="I167" s="51">
        <f>SUM(ACCOUNTS_TABLE[[#This Row],[BALANCE AT START]]:ACCOUNTS_TABLE[[#This Row],[SCHOOL FEES]])</f>
        <v>130</v>
      </c>
      <c r="J167" s="51">
        <f>IF(ISNA(VLOOKUP(ACCOUNTS_TABLE[[#This Row],[ID NUMBER]],PAYMENT_PT,2,0)),0,VLOOKUP(ACCOUNTS_TABLE[[#This Row],[ID NUMBER]],PAYMENT_PT,2,0))</f>
        <v>0</v>
      </c>
      <c r="K167" s="51">
        <f>IF(ISNA(VLOOKUP(ACCOUNTS_TABLE[[#This Row],[ID NUMBER]],PIVOT!K:L,2,0)),0,VLOOKUP(ACCOUNTS_TABLE[[#This Row],[ID NUMBER]],PIVOT!K:L,2,0))</f>
        <v>0</v>
      </c>
      <c r="L167" s="51">
        <f>ACCOUNTS_TABLE[[#This Row],[TOTAL FEES]]-ACCOUNTS_TABLE[[#This Row],[TOTAL PAID]]-ACCOUNTS_TABLE[[#This Row],[SCHOLARSHIP]]</f>
        <v>130</v>
      </c>
    </row>
    <row r="168" spans="3:12" ht="21.75" customHeight="1" x14ac:dyDescent="0.25">
      <c r="C168" s="26" t="s">
        <v>1322</v>
      </c>
      <c r="D168" s="4" t="str">
        <f>VLOOKUP(ACCOUNTS_TABLE[[#This Row],[ID NUMBER]],DBASE_TABLE[],2,0)</f>
        <v>JUSTICE MAWULI FLATI</v>
      </c>
      <c r="E168" s="4" t="str">
        <f>VLOOKUP(ACCOUNTS_TABLE[[#This Row],[ID NUMBER]],DBASE_TABLE[],7,0)</f>
        <v>PRIMARY ONE</v>
      </c>
      <c r="F168" s="51">
        <v>350</v>
      </c>
      <c r="G168" s="51" t="str">
        <f>IF(ISNA(VLOOKUP(ACCOUNTS_TABLE[[#This Row],[ID NUMBER]],OTHERFEE_PT,2,0)),"",VLOOKUP(ACCOUNTS_TABLE[[#This Row],[ID NUMBER]],OTHERFEE_PT,2,0))</f>
        <v/>
      </c>
      <c r="H168" s="51">
        <f>IF(ISNA(VLOOKUP(DBASE_TABLE[[#This Row],[CLASS]],TERMFEES_TABLE[],5,0)),"",VLOOKUP(DBASE_TABLE[[#This Row],[CLASS]],TERMFEES_TABLE[],5,0))</f>
        <v>0</v>
      </c>
      <c r="I168" s="51">
        <f>SUM(ACCOUNTS_TABLE[[#This Row],[BALANCE AT START]]:ACCOUNTS_TABLE[[#This Row],[SCHOOL FEES]])</f>
        <v>350</v>
      </c>
      <c r="J168" s="51">
        <f>IF(ISNA(VLOOKUP(ACCOUNTS_TABLE[[#This Row],[ID NUMBER]],PAYMENT_PT,2,0)),0,VLOOKUP(ACCOUNTS_TABLE[[#This Row],[ID NUMBER]],PAYMENT_PT,2,0))</f>
        <v>0</v>
      </c>
      <c r="K168" s="51">
        <f>IF(ISNA(VLOOKUP(ACCOUNTS_TABLE[[#This Row],[ID NUMBER]],PIVOT!K:L,2,0)),0,VLOOKUP(ACCOUNTS_TABLE[[#This Row],[ID NUMBER]],PIVOT!K:L,2,0))</f>
        <v>0</v>
      </c>
      <c r="L168" s="51">
        <f>ACCOUNTS_TABLE[[#This Row],[TOTAL FEES]]-ACCOUNTS_TABLE[[#This Row],[TOTAL PAID]]-ACCOUNTS_TABLE[[#This Row],[SCHOLARSHIP]]</f>
        <v>350</v>
      </c>
    </row>
    <row r="169" spans="3:12" ht="21.75" customHeight="1" x14ac:dyDescent="0.25">
      <c r="C169" s="26" t="s">
        <v>1323</v>
      </c>
      <c r="D169" s="4" t="str">
        <f>VLOOKUP(ACCOUNTS_TABLE[[#This Row],[ID NUMBER]],DBASE_TABLE[],2,0)</f>
        <v>RAHIMA W. IBRAHIM</v>
      </c>
      <c r="E169" s="4" t="str">
        <f>VLOOKUP(ACCOUNTS_TABLE[[#This Row],[ID NUMBER]],DBASE_TABLE[],7,0)</f>
        <v>PRIMARY ONE</v>
      </c>
      <c r="F169" s="51">
        <v>130</v>
      </c>
      <c r="G169" s="51" t="str">
        <f>IF(ISNA(VLOOKUP(ACCOUNTS_TABLE[[#This Row],[ID NUMBER]],OTHERFEE_PT,2,0)),"",VLOOKUP(ACCOUNTS_TABLE[[#This Row],[ID NUMBER]],OTHERFEE_PT,2,0))</f>
        <v/>
      </c>
      <c r="H169" s="51">
        <f>IF(ISNA(VLOOKUP(DBASE_TABLE[[#This Row],[CLASS]],TERMFEES_TABLE[],5,0)),"",VLOOKUP(DBASE_TABLE[[#This Row],[CLASS]],TERMFEES_TABLE[],5,0))</f>
        <v>0</v>
      </c>
      <c r="I169" s="51">
        <f>SUM(ACCOUNTS_TABLE[[#This Row],[BALANCE AT START]]:ACCOUNTS_TABLE[[#This Row],[SCHOOL FEES]])</f>
        <v>130</v>
      </c>
      <c r="J169" s="51">
        <f>IF(ISNA(VLOOKUP(ACCOUNTS_TABLE[[#This Row],[ID NUMBER]],PAYMENT_PT,2,0)),0,VLOOKUP(ACCOUNTS_TABLE[[#This Row],[ID NUMBER]],PAYMENT_PT,2,0))</f>
        <v>0</v>
      </c>
      <c r="K169" s="51">
        <f>IF(ISNA(VLOOKUP(ACCOUNTS_TABLE[[#This Row],[ID NUMBER]],PIVOT!K:L,2,0)),0,VLOOKUP(ACCOUNTS_TABLE[[#This Row],[ID NUMBER]],PIVOT!K:L,2,0))</f>
        <v>0</v>
      </c>
      <c r="L169" s="51">
        <f>ACCOUNTS_TABLE[[#This Row],[TOTAL FEES]]-ACCOUNTS_TABLE[[#This Row],[TOTAL PAID]]-ACCOUNTS_TABLE[[#This Row],[SCHOLARSHIP]]</f>
        <v>130</v>
      </c>
    </row>
    <row r="170" spans="3:12" ht="21.75" customHeight="1" x14ac:dyDescent="0.25">
      <c r="C170" s="26" t="s">
        <v>1324</v>
      </c>
      <c r="D170" s="4" t="str">
        <f>VLOOKUP(ACCOUNTS_TABLE[[#This Row],[ID NUMBER]],DBASE_TABLE[],2,0)</f>
        <v>EMMANUEL IGANI</v>
      </c>
      <c r="E170" s="4" t="str">
        <f>VLOOKUP(ACCOUNTS_TABLE[[#This Row],[ID NUMBER]],DBASE_TABLE[],7,0)</f>
        <v>PRIMARY ONE</v>
      </c>
      <c r="F170" s="51">
        <v>240</v>
      </c>
      <c r="G170" s="51" t="str">
        <f>IF(ISNA(VLOOKUP(ACCOUNTS_TABLE[[#This Row],[ID NUMBER]],OTHERFEE_PT,2,0)),"",VLOOKUP(ACCOUNTS_TABLE[[#This Row],[ID NUMBER]],OTHERFEE_PT,2,0))</f>
        <v/>
      </c>
      <c r="H170" s="51">
        <f>IF(ISNA(VLOOKUP(DBASE_TABLE[[#This Row],[CLASS]],TERMFEES_TABLE[],5,0)),"",VLOOKUP(DBASE_TABLE[[#This Row],[CLASS]],TERMFEES_TABLE[],5,0))</f>
        <v>0</v>
      </c>
      <c r="I170" s="51">
        <f>SUM(ACCOUNTS_TABLE[[#This Row],[BALANCE AT START]]:ACCOUNTS_TABLE[[#This Row],[SCHOOL FEES]])</f>
        <v>240</v>
      </c>
      <c r="J170" s="51">
        <f>IF(ISNA(VLOOKUP(ACCOUNTS_TABLE[[#This Row],[ID NUMBER]],PAYMENT_PT,2,0)),0,VLOOKUP(ACCOUNTS_TABLE[[#This Row],[ID NUMBER]],PAYMENT_PT,2,0))</f>
        <v>0</v>
      </c>
      <c r="K170" s="51">
        <f>IF(ISNA(VLOOKUP(ACCOUNTS_TABLE[[#This Row],[ID NUMBER]],PIVOT!K:L,2,0)),0,VLOOKUP(ACCOUNTS_TABLE[[#This Row],[ID NUMBER]],PIVOT!K:L,2,0))</f>
        <v>0</v>
      </c>
      <c r="L170" s="51">
        <f>ACCOUNTS_TABLE[[#This Row],[TOTAL FEES]]-ACCOUNTS_TABLE[[#This Row],[TOTAL PAID]]-ACCOUNTS_TABLE[[#This Row],[SCHOLARSHIP]]</f>
        <v>240</v>
      </c>
    </row>
    <row r="171" spans="3:12" ht="21.75" customHeight="1" x14ac:dyDescent="0.25">
      <c r="C171" s="26" t="s">
        <v>1325</v>
      </c>
      <c r="D171" s="4" t="str">
        <f>VLOOKUP(ACCOUNTS_TABLE[[#This Row],[ID NUMBER]],DBASE_TABLE[],2,0)</f>
        <v>AYISHATU ISSAH</v>
      </c>
      <c r="E171" s="4" t="str">
        <f>VLOOKUP(ACCOUNTS_TABLE[[#This Row],[ID NUMBER]],DBASE_TABLE[],7,0)</f>
        <v>PRIMARY ONE</v>
      </c>
      <c r="F171" s="51">
        <v>140</v>
      </c>
      <c r="G171" s="51" t="str">
        <f>IF(ISNA(VLOOKUP(ACCOUNTS_TABLE[[#This Row],[ID NUMBER]],OTHERFEE_PT,2,0)),"",VLOOKUP(ACCOUNTS_TABLE[[#This Row],[ID NUMBER]],OTHERFEE_PT,2,0))</f>
        <v/>
      </c>
      <c r="H171" s="51">
        <f>IF(ISNA(VLOOKUP(DBASE_TABLE[[#This Row],[CLASS]],TERMFEES_TABLE[],5,0)),"",VLOOKUP(DBASE_TABLE[[#This Row],[CLASS]],TERMFEES_TABLE[],5,0))</f>
        <v>0</v>
      </c>
      <c r="I171" s="51">
        <f>SUM(ACCOUNTS_TABLE[[#This Row],[BALANCE AT START]]:ACCOUNTS_TABLE[[#This Row],[SCHOOL FEES]])</f>
        <v>140</v>
      </c>
      <c r="J171" s="51">
        <f>IF(ISNA(VLOOKUP(ACCOUNTS_TABLE[[#This Row],[ID NUMBER]],PAYMENT_PT,2,0)),0,VLOOKUP(ACCOUNTS_TABLE[[#This Row],[ID NUMBER]],PAYMENT_PT,2,0))</f>
        <v>0</v>
      </c>
      <c r="K171" s="51">
        <f>IF(ISNA(VLOOKUP(ACCOUNTS_TABLE[[#This Row],[ID NUMBER]],PIVOT!K:L,2,0)),0,VLOOKUP(ACCOUNTS_TABLE[[#This Row],[ID NUMBER]],PIVOT!K:L,2,0))</f>
        <v>0</v>
      </c>
      <c r="L171" s="51">
        <f>ACCOUNTS_TABLE[[#This Row],[TOTAL FEES]]-ACCOUNTS_TABLE[[#This Row],[TOTAL PAID]]-ACCOUNTS_TABLE[[#This Row],[SCHOLARSHIP]]</f>
        <v>140</v>
      </c>
    </row>
    <row r="172" spans="3:12" ht="21.75" customHeight="1" x14ac:dyDescent="0.25">
      <c r="C172" s="26" t="s">
        <v>1326</v>
      </c>
      <c r="D172" s="4" t="str">
        <f>VLOOKUP(ACCOUNTS_TABLE[[#This Row],[ID NUMBER]],DBASE_TABLE[],2,0)</f>
        <v>DAMIEN .W. KABA</v>
      </c>
      <c r="E172" s="4" t="str">
        <f>VLOOKUP(ACCOUNTS_TABLE[[#This Row],[ID NUMBER]],DBASE_TABLE[],7,0)</f>
        <v>PRIMARY ONE</v>
      </c>
      <c r="F172" s="51">
        <v>130</v>
      </c>
      <c r="G172" s="51" t="str">
        <f>IF(ISNA(VLOOKUP(ACCOUNTS_TABLE[[#This Row],[ID NUMBER]],OTHERFEE_PT,2,0)),"",VLOOKUP(ACCOUNTS_TABLE[[#This Row],[ID NUMBER]],OTHERFEE_PT,2,0))</f>
        <v/>
      </c>
      <c r="H172" s="51">
        <f>IF(ISNA(VLOOKUP(DBASE_TABLE[[#This Row],[CLASS]],TERMFEES_TABLE[],5,0)),"",VLOOKUP(DBASE_TABLE[[#This Row],[CLASS]],TERMFEES_TABLE[],5,0))</f>
        <v>0</v>
      </c>
      <c r="I172" s="51">
        <f>SUM(ACCOUNTS_TABLE[[#This Row],[BALANCE AT START]]:ACCOUNTS_TABLE[[#This Row],[SCHOOL FEES]])</f>
        <v>130</v>
      </c>
      <c r="J172" s="51">
        <f>IF(ISNA(VLOOKUP(ACCOUNTS_TABLE[[#This Row],[ID NUMBER]],PAYMENT_PT,2,0)),0,VLOOKUP(ACCOUNTS_TABLE[[#This Row],[ID NUMBER]],PAYMENT_PT,2,0))</f>
        <v>0</v>
      </c>
      <c r="K172" s="51">
        <f>IF(ISNA(VLOOKUP(ACCOUNTS_TABLE[[#This Row],[ID NUMBER]],PIVOT!K:L,2,0)),0,VLOOKUP(ACCOUNTS_TABLE[[#This Row],[ID NUMBER]],PIVOT!K:L,2,0))</f>
        <v>0</v>
      </c>
      <c r="L172" s="51">
        <f>ACCOUNTS_TABLE[[#This Row],[TOTAL FEES]]-ACCOUNTS_TABLE[[#This Row],[TOTAL PAID]]-ACCOUNTS_TABLE[[#This Row],[SCHOLARSHIP]]</f>
        <v>130</v>
      </c>
    </row>
    <row r="173" spans="3:12" ht="21.75" customHeight="1" x14ac:dyDescent="0.25">
      <c r="C173" s="26" t="s">
        <v>1327</v>
      </c>
      <c r="D173" s="4" t="str">
        <f>VLOOKUP(ACCOUNTS_TABLE[[#This Row],[ID NUMBER]],DBASE_TABLE[],2,0)</f>
        <v>TIMOTHY KAMAGILEM</v>
      </c>
      <c r="E173" s="4" t="str">
        <f>VLOOKUP(ACCOUNTS_TABLE[[#This Row],[ID NUMBER]],DBASE_TABLE[],7,0)</f>
        <v>PRIMARY ONE</v>
      </c>
      <c r="F173" s="51">
        <v>560</v>
      </c>
      <c r="G173" s="51" t="str">
        <f>IF(ISNA(VLOOKUP(ACCOUNTS_TABLE[[#This Row],[ID NUMBER]],OTHERFEE_PT,2,0)),"",VLOOKUP(ACCOUNTS_TABLE[[#This Row],[ID NUMBER]],OTHERFEE_PT,2,0))</f>
        <v/>
      </c>
      <c r="H173" s="51">
        <f>IF(ISNA(VLOOKUP(DBASE_TABLE[[#This Row],[CLASS]],TERMFEES_TABLE[],5,0)),"",VLOOKUP(DBASE_TABLE[[#This Row],[CLASS]],TERMFEES_TABLE[],5,0))</f>
        <v>0</v>
      </c>
      <c r="I173" s="51">
        <f>SUM(ACCOUNTS_TABLE[[#This Row],[BALANCE AT START]]:ACCOUNTS_TABLE[[#This Row],[SCHOOL FEES]])</f>
        <v>560</v>
      </c>
      <c r="J173" s="51">
        <f>IF(ISNA(VLOOKUP(ACCOUNTS_TABLE[[#This Row],[ID NUMBER]],PAYMENT_PT,2,0)),0,VLOOKUP(ACCOUNTS_TABLE[[#This Row],[ID NUMBER]],PAYMENT_PT,2,0))</f>
        <v>0</v>
      </c>
      <c r="K173" s="51">
        <f>IF(ISNA(VLOOKUP(ACCOUNTS_TABLE[[#This Row],[ID NUMBER]],PIVOT!K:L,2,0)),0,VLOOKUP(ACCOUNTS_TABLE[[#This Row],[ID NUMBER]],PIVOT!K:L,2,0))</f>
        <v>0</v>
      </c>
      <c r="L173" s="51">
        <f>ACCOUNTS_TABLE[[#This Row],[TOTAL FEES]]-ACCOUNTS_TABLE[[#This Row],[TOTAL PAID]]-ACCOUNTS_TABLE[[#This Row],[SCHOLARSHIP]]</f>
        <v>560</v>
      </c>
    </row>
    <row r="174" spans="3:12" ht="21.75" customHeight="1" x14ac:dyDescent="0.25">
      <c r="C174" s="26" t="s">
        <v>1328</v>
      </c>
      <c r="D174" s="4" t="str">
        <f>VLOOKUP(ACCOUNTS_TABLE[[#This Row],[ID NUMBER]],DBASE_TABLE[],2,0)</f>
        <v>EMMANCULATE KANSAKE</v>
      </c>
      <c r="E174" s="4" t="str">
        <f>VLOOKUP(ACCOUNTS_TABLE[[#This Row],[ID NUMBER]],DBASE_TABLE[],7,0)</f>
        <v>PRIMARY ONE</v>
      </c>
      <c r="F174" s="51">
        <v>130</v>
      </c>
      <c r="G174" s="51" t="str">
        <f>IF(ISNA(VLOOKUP(ACCOUNTS_TABLE[[#This Row],[ID NUMBER]],OTHERFEE_PT,2,0)),"",VLOOKUP(ACCOUNTS_TABLE[[#This Row],[ID NUMBER]],OTHERFEE_PT,2,0))</f>
        <v/>
      </c>
      <c r="H174" s="51">
        <f>IF(ISNA(VLOOKUP(DBASE_TABLE[[#This Row],[CLASS]],TERMFEES_TABLE[],5,0)),"",VLOOKUP(DBASE_TABLE[[#This Row],[CLASS]],TERMFEES_TABLE[],5,0))</f>
        <v>0</v>
      </c>
      <c r="I174" s="51">
        <f>SUM(ACCOUNTS_TABLE[[#This Row],[BALANCE AT START]]:ACCOUNTS_TABLE[[#This Row],[SCHOOL FEES]])</f>
        <v>130</v>
      </c>
      <c r="J174" s="51">
        <f>IF(ISNA(VLOOKUP(ACCOUNTS_TABLE[[#This Row],[ID NUMBER]],PAYMENT_PT,2,0)),0,VLOOKUP(ACCOUNTS_TABLE[[#This Row],[ID NUMBER]],PAYMENT_PT,2,0))</f>
        <v>0</v>
      </c>
      <c r="K174" s="51">
        <f>IF(ISNA(VLOOKUP(ACCOUNTS_TABLE[[#This Row],[ID NUMBER]],PIVOT!K:L,2,0)),0,VLOOKUP(ACCOUNTS_TABLE[[#This Row],[ID NUMBER]],PIVOT!K:L,2,0))</f>
        <v>0</v>
      </c>
      <c r="L174" s="51">
        <f>ACCOUNTS_TABLE[[#This Row],[TOTAL FEES]]-ACCOUNTS_TABLE[[#This Row],[TOTAL PAID]]-ACCOUNTS_TABLE[[#This Row],[SCHOLARSHIP]]</f>
        <v>130</v>
      </c>
    </row>
    <row r="175" spans="3:12" ht="21.75" customHeight="1" x14ac:dyDescent="0.25">
      <c r="C175" s="26" t="s">
        <v>1329</v>
      </c>
      <c r="D175" s="4" t="str">
        <f>VLOOKUP(ACCOUNTS_TABLE[[#This Row],[ID NUMBER]],DBASE_TABLE[],2,0)</f>
        <v>JOSEPHINE LUAULAMA KANTIA</v>
      </c>
      <c r="E175" s="4" t="str">
        <f>VLOOKUP(ACCOUNTS_TABLE[[#This Row],[ID NUMBER]],DBASE_TABLE[],7,0)</f>
        <v>PRIMARY ONE</v>
      </c>
      <c r="F175" s="51">
        <v>240</v>
      </c>
      <c r="G175" s="51" t="str">
        <f>IF(ISNA(VLOOKUP(ACCOUNTS_TABLE[[#This Row],[ID NUMBER]],OTHERFEE_PT,2,0)),"",VLOOKUP(ACCOUNTS_TABLE[[#This Row],[ID NUMBER]],OTHERFEE_PT,2,0))</f>
        <v/>
      </c>
      <c r="H175" s="51">
        <f>IF(ISNA(VLOOKUP(DBASE_TABLE[[#This Row],[CLASS]],TERMFEES_TABLE[],5,0)),"",VLOOKUP(DBASE_TABLE[[#This Row],[CLASS]],TERMFEES_TABLE[],5,0))</f>
        <v>0</v>
      </c>
      <c r="I175" s="51">
        <f>SUM(ACCOUNTS_TABLE[[#This Row],[BALANCE AT START]]:ACCOUNTS_TABLE[[#This Row],[SCHOOL FEES]])</f>
        <v>240</v>
      </c>
      <c r="J175" s="51">
        <f>IF(ISNA(VLOOKUP(ACCOUNTS_TABLE[[#This Row],[ID NUMBER]],PAYMENT_PT,2,0)),0,VLOOKUP(ACCOUNTS_TABLE[[#This Row],[ID NUMBER]],PAYMENT_PT,2,0))</f>
        <v>0</v>
      </c>
      <c r="K175" s="51">
        <f>IF(ISNA(VLOOKUP(ACCOUNTS_TABLE[[#This Row],[ID NUMBER]],PIVOT!K:L,2,0)),0,VLOOKUP(ACCOUNTS_TABLE[[#This Row],[ID NUMBER]],PIVOT!K:L,2,0))</f>
        <v>0</v>
      </c>
      <c r="L175" s="51">
        <f>ACCOUNTS_TABLE[[#This Row],[TOTAL FEES]]-ACCOUNTS_TABLE[[#This Row],[TOTAL PAID]]-ACCOUNTS_TABLE[[#This Row],[SCHOLARSHIP]]</f>
        <v>240</v>
      </c>
    </row>
    <row r="176" spans="3:12" ht="21.75" customHeight="1" x14ac:dyDescent="0.25">
      <c r="C176" s="26" t="s">
        <v>1330</v>
      </c>
      <c r="D176" s="4" t="str">
        <f>VLOOKUP(ACCOUNTS_TABLE[[#This Row],[ID NUMBER]],DBASE_TABLE[],2,0)</f>
        <v>FELICITY .W. KANTOE</v>
      </c>
      <c r="E176" s="4" t="str">
        <f>VLOOKUP(ACCOUNTS_TABLE[[#This Row],[ID NUMBER]],DBASE_TABLE[],7,0)</f>
        <v>PRIMARY ONE</v>
      </c>
      <c r="F176" s="51">
        <v>130</v>
      </c>
      <c r="G176" s="51" t="str">
        <f>IF(ISNA(VLOOKUP(ACCOUNTS_TABLE[[#This Row],[ID NUMBER]],OTHERFEE_PT,2,0)),"",VLOOKUP(ACCOUNTS_TABLE[[#This Row],[ID NUMBER]],OTHERFEE_PT,2,0))</f>
        <v/>
      </c>
      <c r="H176" s="51">
        <f>IF(ISNA(VLOOKUP(DBASE_TABLE[[#This Row],[CLASS]],TERMFEES_TABLE[],5,0)),"",VLOOKUP(DBASE_TABLE[[#This Row],[CLASS]],TERMFEES_TABLE[],5,0))</f>
        <v>0</v>
      </c>
      <c r="I176" s="51">
        <f>SUM(ACCOUNTS_TABLE[[#This Row],[BALANCE AT START]]:ACCOUNTS_TABLE[[#This Row],[SCHOOL FEES]])</f>
        <v>130</v>
      </c>
      <c r="J176" s="51">
        <f>IF(ISNA(VLOOKUP(ACCOUNTS_TABLE[[#This Row],[ID NUMBER]],PAYMENT_PT,2,0)),0,VLOOKUP(ACCOUNTS_TABLE[[#This Row],[ID NUMBER]],PAYMENT_PT,2,0))</f>
        <v>0</v>
      </c>
      <c r="K176" s="51">
        <f>IF(ISNA(VLOOKUP(ACCOUNTS_TABLE[[#This Row],[ID NUMBER]],PIVOT!K:L,2,0)),0,VLOOKUP(ACCOUNTS_TABLE[[#This Row],[ID NUMBER]],PIVOT!K:L,2,0))</f>
        <v>0</v>
      </c>
      <c r="L176" s="51">
        <f>ACCOUNTS_TABLE[[#This Row],[TOTAL FEES]]-ACCOUNTS_TABLE[[#This Row],[TOTAL PAID]]-ACCOUNTS_TABLE[[#This Row],[SCHOLARSHIP]]</f>
        <v>130</v>
      </c>
    </row>
    <row r="177" spans="3:12" ht="21.75" customHeight="1" x14ac:dyDescent="0.25">
      <c r="C177" s="26" t="s">
        <v>1331</v>
      </c>
      <c r="D177" s="4" t="str">
        <f>VLOOKUP(ACCOUNTS_TABLE[[#This Row],[ID NUMBER]],DBASE_TABLE[],2,0)</f>
        <v>FREDRICA .A. KEGYA</v>
      </c>
      <c r="E177" s="4" t="str">
        <f>VLOOKUP(ACCOUNTS_TABLE[[#This Row],[ID NUMBER]],DBASE_TABLE[],7,0)</f>
        <v>PRIMARY ONE</v>
      </c>
      <c r="F177" s="51">
        <v>135</v>
      </c>
      <c r="G177" s="51" t="str">
        <f>IF(ISNA(VLOOKUP(ACCOUNTS_TABLE[[#This Row],[ID NUMBER]],OTHERFEE_PT,2,0)),"",VLOOKUP(ACCOUNTS_TABLE[[#This Row],[ID NUMBER]],OTHERFEE_PT,2,0))</f>
        <v/>
      </c>
      <c r="H177" s="51">
        <f>IF(ISNA(VLOOKUP(DBASE_TABLE[[#This Row],[CLASS]],TERMFEES_TABLE[],5,0)),"",VLOOKUP(DBASE_TABLE[[#This Row],[CLASS]],TERMFEES_TABLE[],5,0))</f>
        <v>0</v>
      </c>
      <c r="I177" s="51">
        <f>SUM(ACCOUNTS_TABLE[[#This Row],[BALANCE AT START]]:ACCOUNTS_TABLE[[#This Row],[SCHOOL FEES]])</f>
        <v>135</v>
      </c>
      <c r="J177" s="51">
        <f>IF(ISNA(VLOOKUP(ACCOUNTS_TABLE[[#This Row],[ID NUMBER]],PAYMENT_PT,2,0)),0,VLOOKUP(ACCOUNTS_TABLE[[#This Row],[ID NUMBER]],PAYMENT_PT,2,0))</f>
        <v>0</v>
      </c>
      <c r="K177" s="51">
        <f>IF(ISNA(VLOOKUP(ACCOUNTS_TABLE[[#This Row],[ID NUMBER]],PIVOT!K:L,2,0)),0,VLOOKUP(ACCOUNTS_TABLE[[#This Row],[ID NUMBER]],PIVOT!K:L,2,0))</f>
        <v>0</v>
      </c>
      <c r="L177" s="51">
        <f>ACCOUNTS_TABLE[[#This Row],[TOTAL FEES]]-ACCOUNTS_TABLE[[#This Row],[TOTAL PAID]]-ACCOUNTS_TABLE[[#This Row],[SCHOLARSHIP]]</f>
        <v>135</v>
      </c>
    </row>
    <row r="178" spans="3:12" ht="21.75" customHeight="1" x14ac:dyDescent="0.25">
      <c r="C178" s="26" t="s">
        <v>1332</v>
      </c>
      <c r="D178" s="4" t="str">
        <f>VLOOKUP(ACCOUNTS_TABLE[[#This Row],[ID NUMBER]],DBASE_TABLE[],2,0)</f>
        <v>INNOCENCIA KONDAYIRE</v>
      </c>
      <c r="E178" s="4" t="str">
        <f>VLOOKUP(ACCOUNTS_TABLE[[#This Row],[ID NUMBER]],DBASE_TABLE[],7,0)</f>
        <v>PRIMARY ONE</v>
      </c>
      <c r="F178" s="51">
        <v>130</v>
      </c>
      <c r="G178" s="51" t="str">
        <f>IF(ISNA(VLOOKUP(ACCOUNTS_TABLE[[#This Row],[ID NUMBER]],OTHERFEE_PT,2,0)),"",VLOOKUP(ACCOUNTS_TABLE[[#This Row],[ID NUMBER]],OTHERFEE_PT,2,0))</f>
        <v/>
      </c>
      <c r="H178" s="51">
        <f>IF(ISNA(VLOOKUP(DBASE_TABLE[[#This Row],[CLASS]],TERMFEES_TABLE[],5,0)),"",VLOOKUP(DBASE_TABLE[[#This Row],[CLASS]],TERMFEES_TABLE[],5,0))</f>
        <v>0</v>
      </c>
      <c r="I178" s="51">
        <f>SUM(ACCOUNTS_TABLE[[#This Row],[BALANCE AT START]]:ACCOUNTS_TABLE[[#This Row],[SCHOOL FEES]])</f>
        <v>130</v>
      </c>
      <c r="J178" s="51">
        <f>IF(ISNA(VLOOKUP(ACCOUNTS_TABLE[[#This Row],[ID NUMBER]],PAYMENT_PT,2,0)),0,VLOOKUP(ACCOUNTS_TABLE[[#This Row],[ID NUMBER]],PAYMENT_PT,2,0))</f>
        <v>0</v>
      </c>
      <c r="K178" s="51">
        <f>IF(ISNA(VLOOKUP(ACCOUNTS_TABLE[[#This Row],[ID NUMBER]],PIVOT!K:L,2,0)),0,VLOOKUP(ACCOUNTS_TABLE[[#This Row],[ID NUMBER]],PIVOT!K:L,2,0))</f>
        <v>0</v>
      </c>
      <c r="L178" s="51">
        <f>ACCOUNTS_TABLE[[#This Row],[TOTAL FEES]]-ACCOUNTS_TABLE[[#This Row],[TOTAL PAID]]-ACCOUNTS_TABLE[[#This Row],[SCHOLARSHIP]]</f>
        <v>130</v>
      </c>
    </row>
    <row r="179" spans="3:12" ht="21.75" customHeight="1" x14ac:dyDescent="0.25">
      <c r="C179" s="26" t="s">
        <v>1333</v>
      </c>
      <c r="D179" s="4" t="str">
        <f>VLOOKUP(ACCOUNTS_TABLE[[#This Row],[ID NUMBER]],DBASE_TABLE[],2,0)</f>
        <v>RAHARP KUDUMGYEI</v>
      </c>
      <c r="E179" s="4" t="str">
        <f>VLOOKUP(ACCOUNTS_TABLE[[#This Row],[ID NUMBER]],DBASE_TABLE[],7,0)</f>
        <v>PRIMARY ONE</v>
      </c>
      <c r="F179" s="51">
        <v>240</v>
      </c>
      <c r="G179" s="51" t="str">
        <f>IF(ISNA(VLOOKUP(ACCOUNTS_TABLE[[#This Row],[ID NUMBER]],OTHERFEE_PT,2,0)),"",VLOOKUP(ACCOUNTS_TABLE[[#This Row],[ID NUMBER]],OTHERFEE_PT,2,0))</f>
        <v/>
      </c>
      <c r="H179" s="51">
        <f>IF(ISNA(VLOOKUP(DBASE_TABLE[[#This Row],[CLASS]],TERMFEES_TABLE[],5,0)),"",VLOOKUP(DBASE_TABLE[[#This Row],[CLASS]],TERMFEES_TABLE[],5,0))</f>
        <v>0</v>
      </c>
      <c r="I179" s="51">
        <f>SUM(ACCOUNTS_TABLE[[#This Row],[BALANCE AT START]]:ACCOUNTS_TABLE[[#This Row],[SCHOOL FEES]])</f>
        <v>240</v>
      </c>
      <c r="J179" s="51">
        <f>IF(ISNA(VLOOKUP(ACCOUNTS_TABLE[[#This Row],[ID NUMBER]],PAYMENT_PT,2,0)),0,VLOOKUP(ACCOUNTS_TABLE[[#This Row],[ID NUMBER]],PAYMENT_PT,2,0))</f>
        <v>0</v>
      </c>
      <c r="K179" s="51">
        <f>IF(ISNA(VLOOKUP(ACCOUNTS_TABLE[[#This Row],[ID NUMBER]],PIVOT!K:L,2,0)),0,VLOOKUP(ACCOUNTS_TABLE[[#This Row],[ID NUMBER]],PIVOT!K:L,2,0))</f>
        <v>0</v>
      </c>
      <c r="L179" s="51">
        <f>ACCOUNTS_TABLE[[#This Row],[TOTAL FEES]]-ACCOUNTS_TABLE[[#This Row],[TOTAL PAID]]-ACCOUNTS_TABLE[[#This Row],[SCHOLARSHIP]]</f>
        <v>240</v>
      </c>
    </row>
    <row r="180" spans="3:12" ht="21.75" customHeight="1" x14ac:dyDescent="0.25">
      <c r="C180" s="26" t="s">
        <v>1334</v>
      </c>
      <c r="D180" s="4" t="str">
        <f>VLOOKUP(ACCOUNTS_TABLE[[#This Row],[ID NUMBER]],DBASE_TABLE[],2,0)</f>
        <v>NASHER ABUBAKARI</v>
      </c>
      <c r="E180" s="4" t="str">
        <f>VLOOKUP(ACCOUNTS_TABLE[[#This Row],[ID NUMBER]],DBASE_TABLE[],7,0)</f>
        <v>PRIMARY ONE</v>
      </c>
      <c r="F180" s="51">
        <v>240</v>
      </c>
      <c r="G180" s="51" t="str">
        <f>IF(ISNA(VLOOKUP(ACCOUNTS_TABLE[[#This Row],[ID NUMBER]],OTHERFEE_PT,2,0)),"",VLOOKUP(ACCOUNTS_TABLE[[#This Row],[ID NUMBER]],OTHERFEE_PT,2,0))</f>
        <v/>
      </c>
      <c r="H180" s="51">
        <f>IF(ISNA(VLOOKUP(DBASE_TABLE[[#This Row],[CLASS]],TERMFEES_TABLE[],5,0)),"",VLOOKUP(DBASE_TABLE[[#This Row],[CLASS]],TERMFEES_TABLE[],5,0))</f>
        <v>0</v>
      </c>
      <c r="I180" s="51">
        <f>SUM(ACCOUNTS_TABLE[[#This Row],[BALANCE AT START]]:ACCOUNTS_TABLE[[#This Row],[SCHOOL FEES]])</f>
        <v>240</v>
      </c>
      <c r="J180" s="51">
        <f>IF(ISNA(VLOOKUP(ACCOUNTS_TABLE[[#This Row],[ID NUMBER]],PAYMENT_PT,2,0)),0,VLOOKUP(ACCOUNTS_TABLE[[#This Row],[ID NUMBER]],PAYMENT_PT,2,0))</f>
        <v>0</v>
      </c>
      <c r="K180" s="51">
        <f>IF(ISNA(VLOOKUP(ACCOUNTS_TABLE[[#This Row],[ID NUMBER]],PIVOT!K:L,2,0)),0,VLOOKUP(ACCOUNTS_TABLE[[#This Row],[ID NUMBER]],PIVOT!K:L,2,0))</f>
        <v>0</v>
      </c>
      <c r="L180" s="51">
        <f>ACCOUNTS_TABLE[[#This Row],[TOTAL FEES]]-ACCOUNTS_TABLE[[#This Row],[TOTAL PAID]]-ACCOUNTS_TABLE[[#This Row],[SCHOLARSHIP]]</f>
        <v>240</v>
      </c>
    </row>
    <row r="181" spans="3:12" ht="21.75" customHeight="1" x14ac:dyDescent="0.25">
      <c r="C181" s="26" t="s">
        <v>1335</v>
      </c>
      <c r="D181" s="4" t="str">
        <f>VLOOKUP(ACCOUNTS_TABLE[[#This Row],[ID NUMBER]],DBASE_TABLE[],2,0)</f>
        <v xml:space="preserve">YAKUBA </v>
      </c>
      <c r="E181" s="4" t="str">
        <f>VLOOKUP(ACCOUNTS_TABLE[[#This Row],[ID NUMBER]],DBASE_TABLE[],7,0)</f>
        <v>PRIMARY ONE</v>
      </c>
      <c r="F181" s="51">
        <v>240</v>
      </c>
      <c r="G181" s="51" t="str">
        <f>IF(ISNA(VLOOKUP(ACCOUNTS_TABLE[[#This Row],[ID NUMBER]],OTHERFEE_PT,2,0)),"",VLOOKUP(ACCOUNTS_TABLE[[#This Row],[ID NUMBER]],OTHERFEE_PT,2,0))</f>
        <v/>
      </c>
      <c r="H181" s="51">
        <f>IF(ISNA(VLOOKUP(DBASE_TABLE[[#This Row],[CLASS]],TERMFEES_TABLE[],5,0)),"",VLOOKUP(DBASE_TABLE[[#This Row],[CLASS]],TERMFEES_TABLE[],5,0))</f>
        <v>0</v>
      </c>
      <c r="I181" s="51">
        <f>SUM(ACCOUNTS_TABLE[[#This Row],[BALANCE AT START]]:ACCOUNTS_TABLE[[#This Row],[SCHOOL FEES]])</f>
        <v>240</v>
      </c>
      <c r="J181" s="51">
        <f>IF(ISNA(VLOOKUP(ACCOUNTS_TABLE[[#This Row],[ID NUMBER]],PAYMENT_PT,2,0)),0,VLOOKUP(ACCOUNTS_TABLE[[#This Row],[ID NUMBER]],PAYMENT_PT,2,0))</f>
        <v>0</v>
      </c>
      <c r="K181" s="51">
        <f>IF(ISNA(VLOOKUP(ACCOUNTS_TABLE[[#This Row],[ID NUMBER]],PIVOT!K:L,2,0)),0,VLOOKUP(ACCOUNTS_TABLE[[#This Row],[ID NUMBER]],PIVOT!K:L,2,0))</f>
        <v>0</v>
      </c>
      <c r="L181" s="51">
        <f>ACCOUNTS_TABLE[[#This Row],[TOTAL FEES]]-ACCOUNTS_TABLE[[#This Row],[TOTAL PAID]]-ACCOUNTS_TABLE[[#This Row],[SCHOLARSHIP]]</f>
        <v>240</v>
      </c>
    </row>
    <row r="182" spans="3:12" ht="21.75" customHeight="1" x14ac:dyDescent="0.25">
      <c r="C182" s="26" t="s">
        <v>1336</v>
      </c>
      <c r="D182" s="4" t="str">
        <f>VLOOKUP(ACCOUNTS_TABLE[[#This Row],[ID NUMBER]],DBASE_TABLE[],2,0)</f>
        <v>BLESSING AWEBADANE KULAYURE</v>
      </c>
      <c r="E182" s="4" t="str">
        <f>VLOOKUP(ACCOUNTS_TABLE[[#This Row],[ID NUMBER]],DBASE_TABLE[],7,0)</f>
        <v>PRIMARY ONE</v>
      </c>
      <c r="F182" s="51">
        <v>240</v>
      </c>
      <c r="G182" s="51" t="str">
        <f>IF(ISNA(VLOOKUP(ACCOUNTS_TABLE[[#This Row],[ID NUMBER]],OTHERFEE_PT,2,0)),"",VLOOKUP(ACCOUNTS_TABLE[[#This Row],[ID NUMBER]],OTHERFEE_PT,2,0))</f>
        <v/>
      </c>
      <c r="H182" s="51">
        <f>IF(ISNA(VLOOKUP(DBASE_TABLE[[#This Row],[CLASS]],TERMFEES_TABLE[],5,0)),"",VLOOKUP(DBASE_TABLE[[#This Row],[CLASS]],TERMFEES_TABLE[],5,0))</f>
        <v>0</v>
      </c>
      <c r="I182" s="51">
        <f>SUM(ACCOUNTS_TABLE[[#This Row],[BALANCE AT START]]:ACCOUNTS_TABLE[[#This Row],[SCHOOL FEES]])</f>
        <v>240</v>
      </c>
      <c r="J182" s="51">
        <f>IF(ISNA(VLOOKUP(ACCOUNTS_TABLE[[#This Row],[ID NUMBER]],PAYMENT_PT,2,0)),0,VLOOKUP(ACCOUNTS_TABLE[[#This Row],[ID NUMBER]],PAYMENT_PT,2,0))</f>
        <v>0</v>
      </c>
      <c r="K182" s="51">
        <f>IF(ISNA(VLOOKUP(ACCOUNTS_TABLE[[#This Row],[ID NUMBER]],PIVOT!K:L,2,0)),0,VLOOKUP(ACCOUNTS_TABLE[[#This Row],[ID NUMBER]],PIVOT!K:L,2,0))</f>
        <v>0</v>
      </c>
      <c r="L182" s="51">
        <f>ACCOUNTS_TABLE[[#This Row],[TOTAL FEES]]-ACCOUNTS_TABLE[[#This Row],[TOTAL PAID]]-ACCOUNTS_TABLE[[#This Row],[SCHOLARSHIP]]</f>
        <v>240</v>
      </c>
    </row>
    <row r="183" spans="3:12" ht="21.75" customHeight="1" x14ac:dyDescent="0.25">
      <c r="C183" s="26" t="s">
        <v>1337</v>
      </c>
      <c r="D183" s="4" t="str">
        <f>VLOOKUP(ACCOUNTS_TABLE[[#This Row],[ID NUMBER]],DBASE_TABLE[],2,0)</f>
        <v>ELIEZER W. KWOYIRE</v>
      </c>
      <c r="E183" s="4" t="str">
        <f>VLOOKUP(ACCOUNTS_TABLE[[#This Row],[ID NUMBER]],DBASE_TABLE[],7,0)</f>
        <v>PRIMARY ONE</v>
      </c>
      <c r="F183" s="51">
        <v>130</v>
      </c>
      <c r="G183" s="51" t="str">
        <f>IF(ISNA(VLOOKUP(ACCOUNTS_TABLE[[#This Row],[ID NUMBER]],OTHERFEE_PT,2,0)),"",VLOOKUP(ACCOUNTS_TABLE[[#This Row],[ID NUMBER]],OTHERFEE_PT,2,0))</f>
        <v/>
      </c>
      <c r="H183" s="51">
        <f>IF(ISNA(VLOOKUP(DBASE_TABLE[[#This Row],[CLASS]],TERMFEES_TABLE[],5,0)),"",VLOOKUP(DBASE_TABLE[[#This Row],[CLASS]],TERMFEES_TABLE[],5,0))</f>
        <v>0</v>
      </c>
      <c r="I183" s="51">
        <f>SUM(ACCOUNTS_TABLE[[#This Row],[BALANCE AT START]]:ACCOUNTS_TABLE[[#This Row],[SCHOOL FEES]])</f>
        <v>130</v>
      </c>
      <c r="J183" s="51">
        <f>IF(ISNA(VLOOKUP(ACCOUNTS_TABLE[[#This Row],[ID NUMBER]],PAYMENT_PT,2,0)),0,VLOOKUP(ACCOUNTS_TABLE[[#This Row],[ID NUMBER]],PAYMENT_PT,2,0))</f>
        <v>0</v>
      </c>
      <c r="K183" s="51">
        <f>IF(ISNA(VLOOKUP(ACCOUNTS_TABLE[[#This Row],[ID NUMBER]],PIVOT!K:L,2,0)),0,VLOOKUP(ACCOUNTS_TABLE[[#This Row],[ID NUMBER]],PIVOT!K:L,2,0))</f>
        <v>0</v>
      </c>
      <c r="L183" s="51">
        <f>ACCOUNTS_TABLE[[#This Row],[TOTAL FEES]]-ACCOUNTS_TABLE[[#This Row],[TOTAL PAID]]-ACCOUNTS_TABLE[[#This Row],[SCHOLARSHIP]]</f>
        <v>130</v>
      </c>
    </row>
    <row r="184" spans="3:12" ht="21.75" customHeight="1" x14ac:dyDescent="0.25">
      <c r="C184" s="26" t="s">
        <v>1338</v>
      </c>
      <c r="D184" s="4" t="str">
        <f>VLOOKUP(ACCOUNTS_TABLE[[#This Row],[ID NUMBER]],DBASE_TABLE[],2,0)</f>
        <v>JOSEPHINE LANTIA</v>
      </c>
      <c r="E184" s="4" t="str">
        <f>VLOOKUP(ACCOUNTS_TABLE[[#This Row],[ID NUMBER]],DBASE_TABLE[],7,0)</f>
        <v>PRIMARY ONE</v>
      </c>
      <c r="F184" s="51">
        <v>350</v>
      </c>
      <c r="G184" s="51" t="str">
        <f>IF(ISNA(VLOOKUP(ACCOUNTS_TABLE[[#This Row],[ID NUMBER]],OTHERFEE_PT,2,0)),"",VLOOKUP(ACCOUNTS_TABLE[[#This Row],[ID NUMBER]],OTHERFEE_PT,2,0))</f>
        <v/>
      </c>
      <c r="H184" s="51">
        <f>IF(ISNA(VLOOKUP(DBASE_TABLE[[#This Row],[CLASS]],TERMFEES_TABLE[],5,0)),"",VLOOKUP(DBASE_TABLE[[#This Row],[CLASS]],TERMFEES_TABLE[],5,0))</f>
        <v>0</v>
      </c>
      <c r="I184" s="51">
        <f>SUM(ACCOUNTS_TABLE[[#This Row],[BALANCE AT START]]:ACCOUNTS_TABLE[[#This Row],[SCHOOL FEES]])</f>
        <v>350</v>
      </c>
      <c r="J184" s="51">
        <f>IF(ISNA(VLOOKUP(ACCOUNTS_TABLE[[#This Row],[ID NUMBER]],PAYMENT_PT,2,0)),0,VLOOKUP(ACCOUNTS_TABLE[[#This Row],[ID NUMBER]],PAYMENT_PT,2,0))</f>
        <v>0</v>
      </c>
      <c r="K184" s="51">
        <f>IF(ISNA(VLOOKUP(ACCOUNTS_TABLE[[#This Row],[ID NUMBER]],PIVOT!K:L,2,0)),0,VLOOKUP(ACCOUNTS_TABLE[[#This Row],[ID NUMBER]],PIVOT!K:L,2,0))</f>
        <v>0</v>
      </c>
      <c r="L184" s="51">
        <f>ACCOUNTS_TABLE[[#This Row],[TOTAL FEES]]-ACCOUNTS_TABLE[[#This Row],[TOTAL PAID]]-ACCOUNTS_TABLE[[#This Row],[SCHOLARSHIP]]</f>
        <v>350</v>
      </c>
    </row>
    <row r="185" spans="3:12" ht="21.75" customHeight="1" x14ac:dyDescent="0.25">
      <c r="C185" s="26" t="s">
        <v>1339</v>
      </c>
      <c r="D185" s="4" t="str">
        <f>VLOOKUP(ACCOUNTS_TABLE[[#This Row],[ID NUMBER]],DBASE_TABLE[],2,0)</f>
        <v>SHALOM FATALI LANYOH</v>
      </c>
      <c r="E185" s="4" t="str">
        <f>VLOOKUP(ACCOUNTS_TABLE[[#This Row],[ID NUMBER]],DBASE_TABLE[],7,0)</f>
        <v>PRIMARY ONE</v>
      </c>
      <c r="F185" s="51">
        <v>665</v>
      </c>
      <c r="G185" s="51" t="str">
        <f>IF(ISNA(VLOOKUP(ACCOUNTS_TABLE[[#This Row],[ID NUMBER]],OTHERFEE_PT,2,0)),"",VLOOKUP(ACCOUNTS_TABLE[[#This Row],[ID NUMBER]],OTHERFEE_PT,2,0))</f>
        <v/>
      </c>
      <c r="H185" s="51">
        <f>IF(ISNA(VLOOKUP(DBASE_TABLE[[#This Row],[CLASS]],TERMFEES_TABLE[],5,0)),"",VLOOKUP(DBASE_TABLE[[#This Row],[CLASS]],TERMFEES_TABLE[],5,0))</f>
        <v>0</v>
      </c>
      <c r="I185" s="51">
        <f>SUM(ACCOUNTS_TABLE[[#This Row],[BALANCE AT START]]:ACCOUNTS_TABLE[[#This Row],[SCHOOL FEES]])</f>
        <v>665</v>
      </c>
      <c r="J185" s="51">
        <f>IF(ISNA(VLOOKUP(ACCOUNTS_TABLE[[#This Row],[ID NUMBER]],PAYMENT_PT,2,0)),0,VLOOKUP(ACCOUNTS_TABLE[[#This Row],[ID NUMBER]],PAYMENT_PT,2,0))</f>
        <v>0</v>
      </c>
      <c r="K185" s="51">
        <f>IF(ISNA(VLOOKUP(ACCOUNTS_TABLE[[#This Row],[ID NUMBER]],PIVOT!K:L,2,0)),0,VLOOKUP(ACCOUNTS_TABLE[[#This Row],[ID NUMBER]],PIVOT!K:L,2,0))</f>
        <v>0</v>
      </c>
      <c r="L185" s="51">
        <f>ACCOUNTS_TABLE[[#This Row],[TOTAL FEES]]-ACCOUNTS_TABLE[[#This Row],[TOTAL PAID]]-ACCOUNTS_TABLE[[#This Row],[SCHOLARSHIP]]</f>
        <v>665</v>
      </c>
    </row>
    <row r="186" spans="3:12" ht="21.75" customHeight="1" x14ac:dyDescent="0.25">
      <c r="C186" s="26" t="s">
        <v>1340</v>
      </c>
      <c r="D186" s="4" t="str">
        <f>VLOOKUP(ACCOUNTS_TABLE[[#This Row],[ID NUMBER]],DBASE_TABLE[],2,0)</f>
        <v>GLORIA T. MINYILA</v>
      </c>
      <c r="E186" s="4" t="str">
        <f>VLOOKUP(ACCOUNTS_TABLE[[#This Row],[ID NUMBER]],DBASE_TABLE[],7,0)</f>
        <v>PRIMARY ONE</v>
      </c>
      <c r="F186" s="51">
        <v>130</v>
      </c>
      <c r="G186" s="51" t="str">
        <f>IF(ISNA(VLOOKUP(ACCOUNTS_TABLE[[#This Row],[ID NUMBER]],OTHERFEE_PT,2,0)),"",VLOOKUP(ACCOUNTS_TABLE[[#This Row],[ID NUMBER]],OTHERFEE_PT,2,0))</f>
        <v/>
      </c>
      <c r="H186" s="51">
        <f>IF(ISNA(VLOOKUP(DBASE_TABLE[[#This Row],[CLASS]],TERMFEES_TABLE[],5,0)),"",VLOOKUP(DBASE_TABLE[[#This Row],[CLASS]],TERMFEES_TABLE[],5,0))</f>
        <v>0</v>
      </c>
      <c r="I186" s="51">
        <f>SUM(ACCOUNTS_TABLE[[#This Row],[BALANCE AT START]]:ACCOUNTS_TABLE[[#This Row],[SCHOOL FEES]])</f>
        <v>130</v>
      </c>
      <c r="J186" s="51">
        <f>IF(ISNA(VLOOKUP(ACCOUNTS_TABLE[[#This Row],[ID NUMBER]],PAYMENT_PT,2,0)),0,VLOOKUP(ACCOUNTS_TABLE[[#This Row],[ID NUMBER]],PAYMENT_PT,2,0))</f>
        <v>0</v>
      </c>
      <c r="K186" s="51">
        <f>IF(ISNA(VLOOKUP(ACCOUNTS_TABLE[[#This Row],[ID NUMBER]],PIVOT!K:L,2,0)),0,VLOOKUP(ACCOUNTS_TABLE[[#This Row],[ID NUMBER]],PIVOT!K:L,2,0))</f>
        <v>0</v>
      </c>
      <c r="L186" s="51">
        <f>ACCOUNTS_TABLE[[#This Row],[TOTAL FEES]]-ACCOUNTS_TABLE[[#This Row],[TOTAL PAID]]-ACCOUNTS_TABLE[[#This Row],[SCHOLARSHIP]]</f>
        <v>130</v>
      </c>
    </row>
    <row r="187" spans="3:12" ht="21.75" customHeight="1" x14ac:dyDescent="0.25">
      <c r="C187" s="26" t="s">
        <v>1341</v>
      </c>
      <c r="D187" s="4" t="str">
        <f>VLOOKUP(ACCOUNTS_TABLE[[#This Row],[ID NUMBER]],DBASE_TABLE[],2,0)</f>
        <v>BASHIRUDEEN MOHAMMED</v>
      </c>
      <c r="E187" s="4" t="str">
        <f>VLOOKUP(ACCOUNTS_TABLE[[#This Row],[ID NUMBER]],DBASE_TABLE[],7,0)</f>
        <v>PRIMARY ONE</v>
      </c>
      <c r="F187" s="51">
        <v>240</v>
      </c>
      <c r="G187" s="51" t="str">
        <f>IF(ISNA(VLOOKUP(ACCOUNTS_TABLE[[#This Row],[ID NUMBER]],OTHERFEE_PT,2,0)),"",VLOOKUP(ACCOUNTS_TABLE[[#This Row],[ID NUMBER]],OTHERFEE_PT,2,0))</f>
        <v/>
      </c>
      <c r="H187" s="51">
        <f>IF(ISNA(VLOOKUP(DBASE_TABLE[[#This Row],[CLASS]],TERMFEES_TABLE[],5,0)),"",VLOOKUP(DBASE_TABLE[[#This Row],[CLASS]],TERMFEES_TABLE[],5,0))</f>
        <v>0</v>
      </c>
      <c r="I187" s="51">
        <f>SUM(ACCOUNTS_TABLE[[#This Row],[BALANCE AT START]]:ACCOUNTS_TABLE[[#This Row],[SCHOOL FEES]])</f>
        <v>240</v>
      </c>
      <c r="J187" s="51">
        <f>IF(ISNA(VLOOKUP(ACCOUNTS_TABLE[[#This Row],[ID NUMBER]],PAYMENT_PT,2,0)),0,VLOOKUP(ACCOUNTS_TABLE[[#This Row],[ID NUMBER]],PAYMENT_PT,2,0))</f>
        <v>0</v>
      </c>
      <c r="K187" s="51">
        <f>IF(ISNA(VLOOKUP(ACCOUNTS_TABLE[[#This Row],[ID NUMBER]],PIVOT!K:L,2,0)),0,VLOOKUP(ACCOUNTS_TABLE[[#This Row],[ID NUMBER]],PIVOT!K:L,2,0))</f>
        <v>0</v>
      </c>
      <c r="L187" s="51">
        <f>ACCOUNTS_TABLE[[#This Row],[TOTAL FEES]]-ACCOUNTS_TABLE[[#This Row],[TOTAL PAID]]-ACCOUNTS_TABLE[[#This Row],[SCHOLARSHIP]]</f>
        <v>240</v>
      </c>
    </row>
    <row r="188" spans="3:12" ht="21.75" customHeight="1" x14ac:dyDescent="0.25">
      <c r="C188" s="26" t="s">
        <v>1342</v>
      </c>
      <c r="D188" s="4" t="str">
        <f>VLOOKUP(ACCOUNTS_TABLE[[#This Row],[ID NUMBER]],DBASE_TABLE[],2,0)</f>
        <v>RUWEIDA H. MOHAMMED</v>
      </c>
      <c r="E188" s="4" t="str">
        <f>VLOOKUP(ACCOUNTS_TABLE[[#This Row],[ID NUMBER]],DBASE_TABLE[],7,0)</f>
        <v>PRIMARY ONE</v>
      </c>
      <c r="F188" s="51">
        <v>135</v>
      </c>
      <c r="G188" s="51" t="str">
        <f>IF(ISNA(VLOOKUP(ACCOUNTS_TABLE[[#This Row],[ID NUMBER]],OTHERFEE_PT,2,0)),"",VLOOKUP(ACCOUNTS_TABLE[[#This Row],[ID NUMBER]],OTHERFEE_PT,2,0))</f>
        <v/>
      </c>
      <c r="H188" s="51">
        <f>IF(ISNA(VLOOKUP(DBASE_TABLE[[#This Row],[CLASS]],TERMFEES_TABLE[],5,0)),"",VLOOKUP(DBASE_TABLE[[#This Row],[CLASS]],TERMFEES_TABLE[],5,0))</f>
        <v>0</v>
      </c>
      <c r="I188" s="51">
        <f>SUM(ACCOUNTS_TABLE[[#This Row],[BALANCE AT START]]:ACCOUNTS_TABLE[[#This Row],[SCHOOL FEES]])</f>
        <v>135</v>
      </c>
      <c r="J188" s="51">
        <f>IF(ISNA(VLOOKUP(ACCOUNTS_TABLE[[#This Row],[ID NUMBER]],PAYMENT_PT,2,0)),0,VLOOKUP(ACCOUNTS_TABLE[[#This Row],[ID NUMBER]],PAYMENT_PT,2,0))</f>
        <v>0</v>
      </c>
      <c r="K188" s="51">
        <f>IF(ISNA(VLOOKUP(ACCOUNTS_TABLE[[#This Row],[ID NUMBER]],PIVOT!K:L,2,0)),0,VLOOKUP(ACCOUNTS_TABLE[[#This Row],[ID NUMBER]],PIVOT!K:L,2,0))</f>
        <v>0</v>
      </c>
      <c r="L188" s="51">
        <f>ACCOUNTS_TABLE[[#This Row],[TOTAL FEES]]-ACCOUNTS_TABLE[[#This Row],[TOTAL PAID]]-ACCOUNTS_TABLE[[#This Row],[SCHOLARSHIP]]</f>
        <v>135</v>
      </c>
    </row>
    <row r="189" spans="3:12" ht="21.75" customHeight="1" x14ac:dyDescent="0.25">
      <c r="C189" s="26" t="s">
        <v>1343</v>
      </c>
      <c r="D189" s="4" t="str">
        <f>VLOOKUP(ACCOUNTS_TABLE[[#This Row],[ID NUMBER]],DBASE_TABLE[],2,0)</f>
        <v>SHERIF MOHAMMED</v>
      </c>
      <c r="E189" s="4" t="str">
        <f>VLOOKUP(ACCOUNTS_TABLE[[#This Row],[ID NUMBER]],DBASE_TABLE[],7,0)</f>
        <v>PRIMARY ONE</v>
      </c>
      <c r="F189" s="51">
        <v>240</v>
      </c>
      <c r="G189" s="51" t="str">
        <f>IF(ISNA(VLOOKUP(ACCOUNTS_TABLE[[#This Row],[ID NUMBER]],OTHERFEE_PT,2,0)),"",VLOOKUP(ACCOUNTS_TABLE[[#This Row],[ID NUMBER]],OTHERFEE_PT,2,0))</f>
        <v/>
      </c>
      <c r="H189" s="51">
        <f>IF(ISNA(VLOOKUP(DBASE_TABLE[[#This Row],[CLASS]],TERMFEES_TABLE[],5,0)),"",VLOOKUP(DBASE_TABLE[[#This Row],[CLASS]],TERMFEES_TABLE[],5,0))</f>
        <v>0</v>
      </c>
      <c r="I189" s="51">
        <f>SUM(ACCOUNTS_TABLE[[#This Row],[BALANCE AT START]]:ACCOUNTS_TABLE[[#This Row],[SCHOOL FEES]])</f>
        <v>240</v>
      </c>
      <c r="J189" s="51">
        <f>IF(ISNA(VLOOKUP(ACCOUNTS_TABLE[[#This Row],[ID NUMBER]],PAYMENT_PT,2,0)),0,VLOOKUP(ACCOUNTS_TABLE[[#This Row],[ID NUMBER]],PAYMENT_PT,2,0))</f>
        <v>0</v>
      </c>
      <c r="K189" s="51">
        <f>IF(ISNA(VLOOKUP(ACCOUNTS_TABLE[[#This Row],[ID NUMBER]],PIVOT!K:L,2,0)),0,VLOOKUP(ACCOUNTS_TABLE[[#This Row],[ID NUMBER]],PIVOT!K:L,2,0))</f>
        <v>0</v>
      </c>
      <c r="L189" s="51">
        <f>ACCOUNTS_TABLE[[#This Row],[TOTAL FEES]]-ACCOUNTS_TABLE[[#This Row],[TOTAL PAID]]-ACCOUNTS_TABLE[[#This Row],[SCHOLARSHIP]]</f>
        <v>240</v>
      </c>
    </row>
    <row r="190" spans="3:12" ht="21.75" customHeight="1" x14ac:dyDescent="0.25">
      <c r="C190" s="26" t="s">
        <v>1344</v>
      </c>
      <c r="D190" s="4" t="str">
        <f>VLOOKUP(ACCOUNTS_TABLE[[#This Row],[ID NUMBER]],DBASE_TABLE[],2,0)</f>
        <v>FELICIA NABOCHOGE</v>
      </c>
      <c r="E190" s="4" t="str">
        <f>VLOOKUP(ACCOUNTS_TABLE[[#This Row],[ID NUMBER]],DBASE_TABLE[],7,0)</f>
        <v>PRIMARY ONE</v>
      </c>
      <c r="F190" s="51">
        <v>245</v>
      </c>
      <c r="G190" s="51" t="str">
        <f>IF(ISNA(VLOOKUP(ACCOUNTS_TABLE[[#This Row],[ID NUMBER]],OTHERFEE_PT,2,0)),"",VLOOKUP(ACCOUNTS_TABLE[[#This Row],[ID NUMBER]],OTHERFEE_PT,2,0))</f>
        <v/>
      </c>
      <c r="H190" s="51">
        <f>IF(ISNA(VLOOKUP(DBASE_TABLE[[#This Row],[CLASS]],TERMFEES_TABLE[],5,0)),"",VLOOKUP(DBASE_TABLE[[#This Row],[CLASS]],TERMFEES_TABLE[],5,0))</f>
        <v>0</v>
      </c>
      <c r="I190" s="51">
        <f>SUM(ACCOUNTS_TABLE[[#This Row],[BALANCE AT START]]:ACCOUNTS_TABLE[[#This Row],[SCHOOL FEES]])</f>
        <v>245</v>
      </c>
      <c r="J190" s="51">
        <f>IF(ISNA(VLOOKUP(ACCOUNTS_TABLE[[#This Row],[ID NUMBER]],PAYMENT_PT,2,0)),0,VLOOKUP(ACCOUNTS_TABLE[[#This Row],[ID NUMBER]],PAYMENT_PT,2,0))</f>
        <v>0</v>
      </c>
      <c r="K190" s="51">
        <f>IF(ISNA(VLOOKUP(ACCOUNTS_TABLE[[#This Row],[ID NUMBER]],PIVOT!K:L,2,0)),0,VLOOKUP(ACCOUNTS_TABLE[[#This Row],[ID NUMBER]],PIVOT!K:L,2,0))</f>
        <v>0</v>
      </c>
      <c r="L190" s="51">
        <f>ACCOUNTS_TABLE[[#This Row],[TOTAL FEES]]-ACCOUNTS_TABLE[[#This Row],[TOTAL PAID]]-ACCOUNTS_TABLE[[#This Row],[SCHOLARSHIP]]</f>
        <v>245</v>
      </c>
    </row>
    <row r="191" spans="3:12" ht="21.75" customHeight="1" x14ac:dyDescent="0.25">
      <c r="C191" s="26" t="s">
        <v>1345</v>
      </c>
      <c r="D191" s="4" t="str">
        <f>VLOOKUP(ACCOUNTS_TABLE[[#This Row],[ID NUMBER]],DBASE_TABLE[],2,0)</f>
        <v>ABADU NATHASIA</v>
      </c>
      <c r="E191" s="4" t="str">
        <f>VLOOKUP(ACCOUNTS_TABLE[[#This Row],[ID NUMBER]],DBASE_TABLE[],7,0)</f>
        <v>PRIMARY ONE</v>
      </c>
      <c r="F191" s="51">
        <v>350</v>
      </c>
      <c r="G191" s="51" t="str">
        <f>IF(ISNA(VLOOKUP(ACCOUNTS_TABLE[[#This Row],[ID NUMBER]],OTHERFEE_PT,2,0)),"",VLOOKUP(ACCOUNTS_TABLE[[#This Row],[ID NUMBER]],OTHERFEE_PT,2,0))</f>
        <v/>
      </c>
      <c r="H191" s="51">
        <f>IF(ISNA(VLOOKUP(DBASE_TABLE[[#This Row],[CLASS]],TERMFEES_TABLE[],5,0)),"",VLOOKUP(DBASE_TABLE[[#This Row],[CLASS]],TERMFEES_TABLE[],5,0))</f>
        <v>0</v>
      </c>
      <c r="I191" s="51">
        <f>SUM(ACCOUNTS_TABLE[[#This Row],[BALANCE AT START]]:ACCOUNTS_TABLE[[#This Row],[SCHOOL FEES]])</f>
        <v>350</v>
      </c>
      <c r="J191" s="51">
        <f>IF(ISNA(VLOOKUP(ACCOUNTS_TABLE[[#This Row],[ID NUMBER]],PAYMENT_PT,2,0)),0,VLOOKUP(ACCOUNTS_TABLE[[#This Row],[ID NUMBER]],PAYMENT_PT,2,0))</f>
        <v>0</v>
      </c>
      <c r="K191" s="51">
        <f>IF(ISNA(VLOOKUP(ACCOUNTS_TABLE[[#This Row],[ID NUMBER]],PIVOT!K:L,2,0)),0,VLOOKUP(ACCOUNTS_TABLE[[#This Row],[ID NUMBER]],PIVOT!K:L,2,0))</f>
        <v>0</v>
      </c>
      <c r="L191" s="51">
        <f>ACCOUNTS_TABLE[[#This Row],[TOTAL FEES]]-ACCOUNTS_TABLE[[#This Row],[TOTAL PAID]]-ACCOUNTS_TABLE[[#This Row],[SCHOLARSHIP]]</f>
        <v>350</v>
      </c>
    </row>
    <row r="192" spans="3:12" ht="21.75" customHeight="1" x14ac:dyDescent="0.25">
      <c r="C192" s="26" t="s">
        <v>1346</v>
      </c>
      <c r="D192" s="4" t="str">
        <f>VLOOKUP(ACCOUNTS_TABLE[[#This Row],[ID NUMBER]],DBASE_TABLE[],2,0)</f>
        <v xml:space="preserve"> STEPHER</v>
      </c>
      <c r="E192" s="4" t="str">
        <f>VLOOKUP(ACCOUNTS_TABLE[[#This Row],[ID NUMBER]],DBASE_TABLE[],7,0)</f>
        <v>PRIMARY ONE</v>
      </c>
      <c r="F192" s="51">
        <v>240</v>
      </c>
      <c r="G192" s="51" t="str">
        <f>IF(ISNA(VLOOKUP(ACCOUNTS_TABLE[[#This Row],[ID NUMBER]],OTHERFEE_PT,2,0)),"",VLOOKUP(ACCOUNTS_TABLE[[#This Row],[ID NUMBER]],OTHERFEE_PT,2,0))</f>
        <v/>
      </c>
      <c r="H192" s="51">
        <f>IF(ISNA(VLOOKUP(DBASE_TABLE[[#This Row],[CLASS]],TERMFEES_TABLE[],5,0)),"",VLOOKUP(DBASE_TABLE[[#This Row],[CLASS]],TERMFEES_TABLE[],5,0))</f>
        <v>0</v>
      </c>
      <c r="I192" s="51">
        <f>SUM(ACCOUNTS_TABLE[[#This Row],[BALANCE AT START]]:ACCOUNTS_TABLE[[#This Row],[SCHOOL FEES]])</f>
        <v>240</v>
      </c>
      <c r="J192" s="51">
        <f>IF(ISNA(VLOOKUP(ACCOUNTS_TABLE[[#This Row],[ID NUMBER]],PAYMENT_PT,2,0)),0,VLOOKUP(ACCOUNTS_TABLE[[#This Row],[ID NUMBER]],PAYMENT_PT,2,0))</f>
        <v>0</v>
      </c>
      <c r="K192" s="51">
        <f>IF(ISNA(VLOOKUP(ACCOUNTS_TABLE[[#This Row],[ID NUMBER]],PIVOT!K:L,2,0)),0,VLOOKUP(ACCOUNTS_TABLE[[#This Row],[ID NUMBER]],PIVOT!K:L,2,0))</f>
        <v>0</v>
      </c>
      <c r="L192" s="51">
        <f>ACCOUNTS_TABLE[[#This Row],[TOTAL FEES]]-ACCOUNTS_TABLE[[#This Row],[TOTAL PAID]]-ACCOUNTS_TABLE[[#This Row],[SCHOLARSHIP]]</f>
        <v>240</v>
      </c>
    </row>
    <row r="193" spans="3:12" ht="21.75" customHeight="1" x14ac:dyDescent="0.25">
      <c r="C193" s="26" t="s">
        <v>1347</v>
      </c>
      <c r="D193" s="4" t="str">
        <f>VLOOKUP(ACCOUNTS_TABLE[[#This Row],[ID NUMBER]],DBASE_TABLE[],2,0)</f>
        <v>NAJAABA SULEMANA</v>
      </c>
      <c r="E193" s="4" t="str">
        <f>VLOOKUP(ACCOUNTS_TABLE[[#This Row],[ID NUMBER]],DBASE_TABLE[],7,0)</f>
        <v>PRIMARY ONE</v>
      </c>
      <c r="F193" s="51">
        <v>255</v>
      </c>
      <c r="G193" s="51" t="str">
        <f>IF(ISNA(VLOOKUP(ACCOUNTS_TABLE[[#This Row],[ID NUMBER]],OTHERFEE_PT,2,0)),"",VLOOKUP(ACCOUNTS_TABLE[[#This Row],[ID NUMBER]],OTHERFEE_PT,2,0))</f>
        <v/>
      </c>
      <c r="H193" s="51">
        <f>IF(ISNA(VLOOKUP(DBASE_TABLE[[#This Row],[CLASS]],TERMFEES_TABLE[],5,0)),"",VLOOKUP(DBASE_TABLE[[#This Row],[CLASS]],TERMFEES_TABLE[],5,0))</f>
        <v>0</v>
      </c>
      <c r="I193" s="51">
        <f>SUM(ACCOUNTS_TABLE[[#This Row],[BALANCE AT START]]:ACCOUNTS_TABLE[[#This Row],[SCHOOL FEES]])</f>
        <v>255</v>
      </c>
      <c r="J193" s="51">
        <f>IF(ISNA(VLOOKUP(ACCOUNTS_TABLE[[#This Row],[ID NUMBER]],PAYMENT_PT,2,0)),0,VLOOKUP(ACCOUNTS_TABLE[[#This Row],[ID NUMBER]],PAYMENT_PT,2,0))</f>
        <v>0</v>
      </c>
      <c r="K193" s="51">
        <f>IF(ISNA(VLOOKUP(ACCOUNTS_TABLE[[#This Row],[ID NUMBER]],PIVOT!K:L,2,0)),0,VLOOKUP(ACCOUNTS_TABLE[[#This Row],[ID NUMBER]],PIVOT!K:L,2,0))</f>
        <v>0</v>
      </c>
      <c r="L193" s="51">
        <f>ACCOUNTS_TABLE[[#This Row],[TOTAL FEES]]-ACCOUNTS_TABLE[[#This Row],[TOTAL PAID]]-ACCOUNTS_TABLE[[#This Row],[SCHOLARSHIP]]</f>
        <v>255</v>
      </c>
    </row>
    <row r="194" spans="3:12" ht="21.75" customHeight="1" x14ac:dyDescent="0.25">
      <c r="C194" s="26" t="s">
        <v>1348</v>
      </c>
      <c r="D194" s="4" t="str">
        <f>VLOOKUP(ACCOUNTS_TABLE[[#This Row],[ID NUMBER]],DBASE_TABLE[],2,0)</f>
        <v>NAZEER .M. SULEMANA</v>
      </c>
      <c r="E194" s="4" t="str">
        <f>VLOOKUP(ACCOUNTS_TABLE[[#This Row],[ID NUMBER]],DBASE_TABLE[],7,0)</f>
        <v>PRIMARY ONE</v>
      </c>
      <c r="F194" s="51">
        <v>240</v>
      </c>
      <c r="G194" s="51" t="str">
        <f>IF(ISNA(VLOOKUP(ACCOUNTS_TABLE[[#This Row],[ID NUMBER]],OTHERFEE_PT,2,0)),"",VLOOKUP(ACCOUNTS_TABLE[[#This Row],[ID NUMBER]],OTHERFEE_PT,2,0))</f>
        <v/>
      </c>
      <c r="H194" s="51">
        <f>IF(ISNA(VLOOKUP(DBASE_TABLE[[#This Row],[CLASS]],TERMFEES_TABLE[],5,0)),"",VLOOKUP(DBASE_TABLE[[#This Row],[CLASS]],TERMFEES_TABLE[],5,0))</f>
        <v>0</v>
      </c>
      <c r="I194" s="51">
        <f>SUM(ACCOUNTS_TABLE[[#This Row],[BALANCE AT START]]:ACCOUNTS_TABLE[[#This Row],[SCHOOL FEES]])</f>
        <v>240</v>
      </c>
      <c r="J194" s="51">
        <f>IF(ISNA(VLOOKUP(ACCOUNTS_TABLE[[#This Row],[ID NUMBER]],PAYMENT_PT,2,0)),0,VLOOKUP(ACCOUNTS_TABLE[[#This Row],[ID NUMBER]],PAYMENT_PT,2,0))</f>
        <v>0</v>
      </c>
      <c r="K194" s="51">
        <f>IF(ISNA(VLOOKUP(ACCOUNTS_TABLE[[#This Row],[ID NUMBER]],PIVOT!K:L,2,0)),0,VLOOKUP(ACCOUNTS_TABLE[[#This Row],[ID NUMBER]],PIVOT!K:L,2,0))</f>
        <v>0</v>
      </c>
      <c r="L194" s="51">
        <f>ACCOUNTS_TABLE[[#This Row],[TOTAL FEES]]-ACCOUNTS_TABLE[[#This Row],[TOTAL PAID]]-ACCOUNTS_TABLE[[#This Row],[SCHOLARSHIP]]</f>
        <v>240</v>
      </c>
    </row>
    <row r="195" spans="3:12" ht="21.75" customHeight="1" x14ac:dyDescent="0.25">
      <c r="C195" s="26" t="s">
        <v>1349</v>
      </c>
      <c r="D195" s="4" t="str">
        <f>VLOOKUP(ACCOUNTS_TABLE[[#This Row],[ID NUMBER]],DBASE_TABLE[],2,0)</f>
        <v>SOCRATES .K. TAMAGA</v>
      </c>
      <c r="E195" s="4" t="str">
        <f>VLOOKUP(ACCOUNTS_TABLE[[#This Row],[ID NUMBER]],DBASE_TABLE[],7,0)</f>
        <v>PRIMARY ONE</v>
      </c>
      <c r="F195" s="51">
        <v>130</v>
      </c>
      <c r="G195" s="51" t="str">
        <f>IF(ISNA(VLOOKUP(ACCOUNTS_TABLE[[#This Row],[ID NUMBER]],OTHERFEE_PT,2,0)),"",VLOOKUP(ACCOUNTS_TABLE[[#This Row],[ID NUMBER]],OTHERFEE_PT,2,0))</f>
        <v/>
      </c>
      <c r="H195" s="51">
        <f>IF(ISNA(VLOOKUP(DBASE_TABLE[[#This Row],[CLASS]],TERMFEES_TABLE[],5,0)),"",VLOOKUP(DBASE_TABLE[[#This Row],[CLASS]],TERMFEES_TABLE[],5,0))</f>
        <v>0</v>
      </c>
      <c r="I195" s="51">
        <f>SUM(ACCOUNTS_TABLE[[#This Row],[BALANCE AT START]]:ACCOUNTS_TABLE[[#This Row],[SCHOOL FEES]])</f>
        <v>130</v>
      </c>
      <c r="J195" s="51">
        <f>IF(ISNA(VLOOKUP(ACCOUNTS_TABLE[[#This Row],[ID NUMBER]],PAYMENT_PT,2,0)),0,VLOOKUP(ACCOUNTS_TABLE[[#This Row],[ID NUMBER]],PAYMENT_PT,2,0))</f>
        <v>0</v>
      </c>
      <c r="K195" s="51">
        <f>IF(ISNA(VLOOKUP(ACCOUNTS_TABLE[[#This Row],[ID NUMBER]],PIVOT!K:L,2,0)),0,VLOOKUP(ACCOUNTS_TABLE[[#This Row],[ID NUMBER]],PIVOT!K:L,2,0))</f>
        <v>0</v>
      </c>
      <c r="L195" s="51">
        <f>ACCOUNTS_TABLE[[#This Row],[TOTAL FEES]]-ACCOUNTS_TABLE[[#This Row],[TOTAL PAID]]-ACCOUNTS_TABLE[[#This Row],[SCHOLARSHIP]]</f>
        <v>130</v>
      </c>
    </row>
    <row r="196" spans="3:12" ht="21.75" customHeight="1" x14ac:dyDescent="0.25">
      <c r="C196" s="26" t="s">
        <v>1350</v>
      </c>
      <c r="D196" s="4" t="str">
        <f>VLOOKUP(ACCOUNTS_TABLE[[#This Row],[ID NUMBER]],DBASE_TABLE[],2,0)</f>
        <v>LUCIANA TAMAGA</v>
      </c>
      <c r="E196" s="4" t="str">
        <f>VLOOKUP(ACCOUNTS_TABLE[[#This Row],[ID NUMBER]],DBASE_TABLE[],7,0)</f>
        <v>PRIMARY ONE</v>
      </c>
      <c r="F196" s="51">
        <v>130</v>
      </c>
      <c r="G196" s="51" t="str">
        <f>IF(ISNA(VLOOKUP(ACCOUNTS_TABLE[[#This Row],[ID NUMBER]],OTHERFEE_PT,2,0)),"",VLOOKUP(ACCOUNTS_TABLE[[#This Row],[ID NUMBER]],OTHERFEE_PT,2,0))</f>
        <v/>
      </c>
      <c r="H196" s="51">
        <f>IF(ISNA(VLOOKUP(DBASE_TABLE[[#This Row],[CLASS]],TERMFEES_TABLE[],5,0)),"",VLOOKUP(DBASE_TABLE[[#This Row],[CLASS]],TERMFEES_TABLE[],5,0))</f>
        <v>0</v>
      </c>
      <c r="I196" s="51">
        <f>SUM(ACCOUNTS_TABLE[[#This Row],[BALANCE AT START]]:ACCOUNTS_TABLE[[#This Row],[SCHOOL FEES]])</f>
        <v>130</v>
      </c>
      <c r="J196" s="51">
        <f>IF(ISNA(VLOOKUP(ACCOUNTS_TABLE[[#This Row],[ID NUMBER]],PAYMENT_PT,2,0)),0,VLOOKUP(ACCOUNTS_TABLE[[#This Row],[ID NUMBER]],PAYMENT_PT,2,0))</f>
        <v>0</v>
      </c>
      <c r="K196" s="51">
        <f>IF(ISNA(VLOOKUP(ACCOUNTS_TABLE[[#This Row],[ID NUMBER]],PIVOT!K:L,2,0)),0,VLOOKUP(ACCOUNTS_TABLE[[#This Row],[ID NUMBER]],PIVOT!K:L,2,0))</f>
        <v>0</v>
      </c>
      <c r="L196" s="51">
        <f>ACCOUNTS_TABLE[[#This Row],[TOTAL FEES]]-ACCOUNTS_TABLE[[#This Row],[TOTAL PAID]]-ACCOUNTS_TABLE[[#This Row],[SCHOLARSHIP]]</f>
        <v>130</v>
      </c>
    </row>
    <row r="197" spans="3:12" ht="21.75" customHeight="1" x14ac:dyDescent="0.25">
      <c r="C197" s="26" t="s">
        <v>1351</v>
      </c>
      <c r="D197" s="4" t="str">
        <f>VLOOKUP(ACCOUNTS_TABLE[[#This Row],[ID NUMBER]],DBASE_TABLE[],2,0)</f>
        <v>WENAWOME TOPHIC</v>
      </c>
      <c r="E197" s="4" t="str">
        <f>VLOOKUP(ACCOUNTS_TABLE[[#This Row],[ID NUMBER]],DBASE_TABLE[],7,0)</f>
        <v>PRIMARY ONE</v>
      </c>
      <c r="F197" s="51">
        <v>200</v>
      </c>
      <c r="G197" s="51" t="str">
        <f>IF(ISNA(VLOOKUP(ACCOUNTS_TABLE[[#This Row],[ID NUMBER]],OTHERFEE_PT,2,0)),"",VLOOKUP(ACCOUNTS_TABLE[[#This Row],[ID NUMBER]],OTHERFEE_PT,2,0))</f>
        <v/>
      </c>
      <c r="H197" s="51">
        <f>IF(ISNA(VLOOKUP(DBASE_TABLE[[#This Row],[CLASS]],TERMFEES_TABLE[],5,0)),"",VLOOKUP(DBASE_TABLE[[#This Row],[CLASS]],TERMFEES_TABLE[],5,0))</f>
        <v>0</v>
      </c>
      <c r="I197" s="51">
        <f>SUM(ACCOUNTS_TABLE[[#This Row],[BALANCE AT START]]:ACCOUNTS_TABLE[[#This Row],[SCHOOL FEES]])</f>
        <v>200</v>
      </c>
      <c r="J197" s="51">
        <f>IF(ISNA(VLOOKUP(ACCOUNTS_TABLE[[#This Row],[ID NUMBER]],PAYMENT_PT,2,0)),0,VLOOKUP(ACCOUNTS_TABLE[[#This Row],[ID NUMBER]],PAYMENT_PT,2,0))</f>
        <v>0</v>
      </c>
      <c r="K197" s="51">
        <f>IF(ISNA(VLOOKUP(ACCOUNTS_TABLE[[#This Row],[ID NUMBER]],PIVOT!K:L,2,0)),0,VLOOKUP(ACCOUNTS_TABLE[[#This Row],[ID NUMBER]],PIVOT!K:L,2,0))</f>
        <v>0</v>
      </c>
      <c r="L197" s="51">
        <f>ACCOUNTS_TABLE[[#This Row],[TOTAL FEES]]-ACCOUNTS_TABLE[[#This Row],[TOTAL PAID]]-ACCOUNTS_TABLE[[#This Row],[SCHOLARSHIP]]</f>
        <v>200</v>
      </c>
    </row>
    <row r="198" spans="3:12" ht="21.75" customHeight="1" x14ac:dyDescent="0.25">
      <c r="C198" s="26" t="s">
        <v>1352</v>
      </c>
      <c r="D198" s="4" t="str">
        <f>VLOOKUP(ACCOUNTS_TABLE[[#This Row],[ID NUMBER]],DBASE_TABLE[],2,0)</f>
        <v>NANCY .W. WEKWOLI</v>
      </c>
      <c r="E198" s="4" t="str">
        <f>VLOOKUP(ACCOUNTS_TABLE[[#This Row],[ID NUMBER]],DBASE_TABLE[],7,0)</f>
        <v>PRIMARY ONE</v>
      </c>
      <c r="F198" s="51">
        <v>130</v>
      </c>
      <c r="G198" s="51" t="str">
        <f>IF(ISNA(VLOOKUP(ACCOUNTS_TABLE[[#This Row],[ID NUMBER]],OTHERFEE_PT,2,0)),"",VLOOKUP(ACCOUNTS_TABLE[[#This Row],[ID NUMBER]],OTHERFEE_PT,2,0))</f>
        <v/>
      </c>
      <c r="H198" s="51">
        <f>IF(ISNA(VLOOKUP(DBASE_TABLE[[#This Row],[CLASS]],TERMFEES_TABLE[],5,0)),"",VLOOKUP(DBASE_TABLE[[#This Row],[CLASS]],TERMFEES_TABLE[],5,0))</f>
        <v>0</v>
      </c>
      <c r="I198" s="51">
        <f>SUM(ACCOUNTS_TABLE[[#This Row],[BALANCE AT START]]:ACCOUNTS_TABLE[[#This Row],[SCHOOL FEES]])</f>
        <v>130</v>
      </c>
      <c r="J198" s="51">
        <f>IF(ISNA(VLOOKUP(ACCOUNTS_TABLE[[#This Row],[ID NUMBER]],PAYMENT_PT,2,0)),0,VLOOKUP(ACCOUNTS_TABLE[[#This Row],[ID NUMBER]],PAYMENT_PT,2,0))</f>
        <v>0</v>
      </c>
      <c r="K198" s="51">
        <f>IF(ISNA(VLOOKUP(ACCOUNTS_TABLE[[#This Row],[ID NUMBER]],PIVOT!K:L,2,0)),0,VLOOKUP(ACCOUNTS_TABLE[[#This Row],[ID NUMBER]],PIVOT!K:L,2,0))</f>
        <v>0</v>
      </c>
      <c r="L198" s="51">
        <f>ACCOUNTS_TABLE[[#This Row],[TOTAL FEES]]-ACCOUNTS_TABLE[[#This Row],[TOTAL PAID]]-ACCOUNTS_TABLE[[#This Row],[SCHOLARSHIP]]</f>
        <v>130</v>
      </c>
    </row>
    <row r="199" spans="3:12" ht="21.75" customHeight="1" x14ac:dyDescent="0.25">
      <c r="C199" s="26" t="s">
        <v>1353</v>
      </c>
      <c r="D199" s="4" t="str">
        <f>VLOOKUP(ACCOUNTS_TABLE[[#This Row],[ID NUMBER]],DBASE_TABLE[],2,0)</f>
        <v>JACQUELINE AWUDOGE</v>
      </c>
      <c r="E199" s="4" t="str">
        <f>VLOOKUP(ACCOUNTS_TABLE[[#This Row],[ID NUMBER]],DBASE_TABLE[],7,0)</f>
        <v>PRIMARY ONE</v>
      </c>
      <c r="F199" s="51">
        <v>130</v>
      </c>
      <c r="G199" s="51" t="str">
        <f>IF(ISNA(VLOOKUP(ACCOUNTS_TABLE[[#This Row],[ID NUMBER]],OTHERFEE_PT,2,0)),"",VLOOKUP(ACCOUNTS_TABLE[[#This Row],[ID NUMBER]],OTHERFEE_PT,2,0))</f>
        <v/>
      </c>
      <c r="H199" s="51">
        <f>IF(ISNA(VLOOKUP(DBASE_TABLE[[#This Row],[CLASS]],TERMFEES_TABLE[],5,0)),"",VLOOKUP(DBASE_TABLE[[#This Row],[CLASS]],TERMFEES_TABLE[],5,0))</f>
        <v>0</v>
      </c>
      <c r="I199" s="51">
        <f>SUM(ACCOUNTS_TABLE[[#This Row],[BALANCE AT START]]:ACCOUNTS_TABLE[[#This Row],[SCHOOL FEES]])</f>
        <v>130</v>
      </c>
      <c r="J199" s="51">
        <f>IF(ISNA(VLOOKUP(ACCOUNTS_TABLE[[#This Row],[ID NUMBER]],PAYMENT_PT,2,0)),0,VLOOKUP(ACCOUNTS_TABLE[[#This Row],[ID NUMBER]],PAYMENT_PT,2,0))</f>
        <v>0</v>
      </c>
      <c r="K199" s="51">
        <f>IF(ISNA(VLOOKUP(ACCOUNTS_TABLE[[#This Row],[ID NUMBER]],PIVOT!K:L,2,0)),0,VLOOKUP(ACCOUNTS_TABLE[[#This Row],[ID NUMBER]],PIVOT!K:L,2,0))</f>
        <v>0</v>
      </c>
      <c r="L199" s="51">
        <f>ACCOUNTS_TABLE[[#This Row],[TOTAL FEES]]-ACCOUNTS_TABLE[[#This Row],[TOTAL PAID]]-ACCOUNTS_TABLE[[#This Row],[SCHOLARSHIP]]</f>
        <v>130</v>
      </c>
    </row>
    <row r="200" spans="3:12" ht="21.75" customHeight="1" x14ac:dyDescent="0.25">
      <c r="C200" s="26" t="s">
        <v>1354</v>
      </c>
      <c r="D200" s="4" t="str">
        <f>VLOOKUP(ACCOUNTS_TABLE[[#This Row],[ID NUMBER]],DBASE_TABLE[],2,0)</f>
        <v>EDITH WEBADUA AVIREDAM</v>
      </c>
      <c r="E200" s="4" t="str">
        <f>VLOOKUP(ACCOUNTS_TABLE[[#This Row],[ID NUMBER]],DBASE_TABLE[],7,0)</f>
        <v>PRIMARY ONE</v>
      </c>
      <c r="F200" s="51">
        <v>130</v>
      </c>
      <c r="G200" s="51" t="str">
        <f>IF(ISNA(VLOOKUP(ACCOUNTS_TABLE[[#This Row],[ID NUMBER]],OTHERFEE_PT,2,0)),"",VLOOKUP(ACCOUNTS_TABLE[[#This Row],[ID NUMBER]],OTHERFEE_PT,2,0))</f>
        <v/>
      </c>
      <c r="H200" s="51">
        <f>IF(ISNA(VLOOKUP(DBASE_TABLE[[#This Row],[CLASS]],TERMFEES_TABLE[],5,0)),"",VLOOKUP(DBASE_TABLE[[#This Row],[CLASS]],TERMFEES_TABLE[],5,0))</f>
        <v>0</v>
      </c>
      <c r="I200" s="51">
        <f>SUM(ACCOUNTS_TABLE[[#This Row],[BALANCE AT START]]:ACCOUNTS_TABLE[[#This Row],[SCHOOL FEES]])</f>
        <v>130</v>
      </c>
      <c r="J200" s="51">
        <f>IF(ISNA(VLOOKUP(ACCOUNTS_TABLE[[#This Row],[ID NUMBER]],PAYMENT_PT,2,0)),0,VLOOKUP(ACCOUNTS_TABLE[[#This Row],[ID NUMBER]],PAYMENT_PT,2,0))</f>
        <v>0</v>
      </c>
      <c r="K200" s="51">
        <f>IF(ISNA(VLOOKUP(ACCOUNTS_TABLE[[#This Row],[ID NUMBER]],PIVOT!K:L,2,0)),0,VLOOKUP(ACCOUNTS_TABLE[[#This Row],[ID NUMBER]],PIVOT!K:L,2,0))</f>
        <v>0</v>
      </c>
      <c r="L200" s="51">
        <f>ACCOUNTS_TABLE[[#This Row],[TOTAL FEES]]-ACCOUNTS_TABLE[[#This Row],[TOTAL PAID]]-ACCOUNTS_TABLE[[#This Row],[SCHOLARSHIP]]</f>
        <v>130</v>
      </c>
    </row>
    <row r="201" spans="3:12" ht="21.75" customHeight="1" x14ac:dyDescent="0.25">
      <c r="C201" s="26" t="s">
        <v>1355</v>
      </c>
      <c r="D201" s="4" t="str">
        <f>VLOOKUP(ACCOUNTS_TABLE[[#This Row],[ID NUMBER]],DBASE_TABLE[],2,0)</f>
        <v>ST. FRANCIS WELAGAMO MURIYA</v>
      </c>
      <c r="E201" s="4" t="str">
        <f>VLOOKUP(ACCOUNTS_TABLE[[#This Row],[ID NUMBER]],DBASE_TABLE[],7,0)</f>
        <v>PRIMARY ONE</v>
      </c>
      <c r="F201" s="51">
        <v>130</v>
      </c>
      <c r="G201" s="51" t="str">
        <f>IF(ISNA(VLOOKUP(ACCOUNTS_TABLE[[#This Row],[ID NUMBER]],OTHERFEE_PT,2,0)),"",VLOOKUP(ACCOUNTS_TABLE[[#This Row],[ID NUMBER]],OTHERFEE_PT,2,0))</f>
        <v/>
      </c>
      <c r="H201" s="51">
        <f>IF(ISNA(VLOOKUP(DBASE_TABLE[[#This Row],[CLASS]],TERMFEES_TABLE[],5,0)),"",VLOOKUP(DBASE_TABLE[[#This Row],[CLASS]],TERMFEES_TABLE[],5,0))</f>
        <v>0</v>
      </c>
      <c r="I201" s="51">
        <f>SUM(ACCOUNTS_TABLE[[#This Row],[BALANCE AT START]]:ACCOUNTS_TABLE[[#This Row],[SCHOOL FEES]])</f>
        <v>130</v>
      </c>
      <c r="J201" s="51">
        <f>IF(ISNA(VLOOKUP(ACCOUNTS_TABLE[[#This Row],[ID NUMBER]],PAYMENT_PT,2,0)),0,VLOOKUP(ACCOUNTS_TABLE[[#This Row],[ID NUMBER]],PAYMENT_PT,2,0))</f>
        <v>0</v>
      </c>
      <c r="K201" s="51">
        <f>IF(ISNA(VLOOKUP(ACCOUNTS_TABLE[[#This Row],[ID NUMBER]],PIVOT!K:L,2,0)),0,VLOOKUP(ACCOUNTS_TABLE[[#This Row],[ID NUMBER]],PIVOT!K:L,2,0))</f>
        <v>0</v>
      </c>
      <c r="L201" s="51">
        <f>ACCOUNTS_TABLE[[#This Row],[TOTAL FEES]]-ACCOUNTS_TABLE[[#This Row],[TOTAL PAID]]-ACCOUNTS_TABLE[[#This Row],[SCHOLARSHIP]]</f>
        <v>130</v>
      </c>
    </row>
    <row r="202" spans="3:12" ht="21.75" customHeight="1" x14ac:dyDescent="0.25">
      <c r="C202" s="26" t="s">
        <v>1356</v>
      </c>
      <c r="D202" s="4" t="str">
        <f>VLOOKUP(ACCOUNTS_TABLE[[#This Row],[ID NUMBER]],DBASE_TABLE[],2,0)</f>
        <v>FORTUNATA WEKOLI ALOSEBUNO</v>
      </c>
      <c r="E202" s="4" t="str">
        <f>VLOOKUP(ACCOUNTS_TABLE[[#This Row],[ID NUMBER]],DBASE_TABLE[],7,0)</f>
        <v>PRIMARY ONE</v>
      </c>
      <c r="F202" s="51">
        <v>295</v>
      </c>
      <c r="G202" s="51" t="str">
        <f>IF(ISNA(VLOOKUP(ACCOUNTS_TABLE[[#This Row],[ID NUMBER]],OTHERFEE_PT,2,0)),"",VLOOKUP(ACCOUNTS_TABLE[[#This Row],[ID NUMBER]],OTHERFEE_PT,2,0))</f>
        <v/>
      </c>
      <c r="H202" s="51">
        <f>IF(ISNA(VLOOKUP(DBASE_TABLE[[#This Row],[CLASS]],TERMFEES_TABLE[],5,0)),"",VLOOKUP(DBASE_TABLE[[#This Row],[CLASS]],TERMFEES_TABLE[],5,0))</f>
        <v>0</v>
      </c>
      <c r="I202" s="51">
        <f>SUM(ACCOUNTS_TABLE[[#This Row],[BALANCE AT START]]:ACCOUNTS_TABLE[[#This Row],[SCHOOL FEES]])</f>
        <v>295</v>
      </c>
      <c r="J202" s="51">
        <f>IF(ISNA(VLOOKUP(ACCOUNTS_TABLE[[#This Row],[ID NUMBER]],PAYMENT_PT,2,0)),0,VLOOKUP(ACCOUNTS_TABLE[[#This Row],[ID NUMBER]],PAYMENT_PT,2,0))</f>
        <v>0</v>
      </c>
      <c r="K202" s="51">
        <f>IF(ISNA(VLOOKUP(ACCOUNTS_TABLE[[#This Row],[ID NUMBER]],PIVOT!K:L,2,0)),0,VLOOKUP(ACCOUNTS_TABLE[[#This Row],[ID NUMBER]],PIVOT!K:L,2,0))</f>
        <v>0</v>
      </c>
      <c r="L202" s="51">
        <f>ACCOUNTS_TABLE[[#This Row],[TOTAL FEES]]-ACCOUNTS_TABLE[[#This Row],[TOTAL PAID]]-ACCOUNTS_TABLE[[#This Row],[SCHOLARSHIP]]</f>
        <v>295</v>
      </c>
    </row>
    <row r="203" spans="3:12" ht="21.75" customHeight="1" x14ac:dyDescent="0.25">
      <c r="C203" s="26" t="s">
        <v>1357</v>
      </c>
      <c r="D203" s="4" t="str">
        <f>VLOOKUP(ACCOUNTS_TABLE[[#This Row],[ID NUMBER]],DBASE_TABLE[],2,0)</f>
        <v>REMOLDA KAMBASE WENAWOME</v>
      </c>
      <c r="E203" s="4" t="str">
        <f>VLOOKUP(ACCOUNTS_TABLE[[#This Row],[ID NUMBER]],DBASE_TABLE[],7,0)</f>
        <v>PRIMARY ONE</v>
      </c>
      <c r="F203" s="51">
        <v>190</v>
      </c>
      <c r="G203" s="51" t="str">
        <f>IF(ISNA(VLOOKUP(ACCOUNTS_TABLE[[#This Row],[ID NUMBER]],OTHERFEE_PT,2,0)),"",VLOOKUP(ACCOUNTS_TABLE[[#This Row],[ID NUMBER]],OTHERFEE_PT,2,0))</f>
        <v/>
      </c>
      <c r="H203" s="51">
        <f>IF(ISNA(VLOOKUP(DBASE_TABLE[[#This Row],[CLASS]],TERMFEES_TABLE[],5,0)),"",VLOOKUP(DBASE_TABLE[[#This Row],[CLASS]],TERMFEES_TABLE[],5,0))</f>
        <v>0</v>
      </c>
      <c r="I203" s="51">
        <f>SUM(ACCOUNTS_TABLE[[#This Row],[BALANCE AT START]]:ACCOUNTS_TABLE[[#This Row],[SCHOOL FEES]])</f>
        <v>190</v>
      </c>
      <c r="J203" s="51">
        <f>IF(ISNA(VLOOKUP(ACCOUNTS_TABLE[[#This Row],[ID NUMBER]],PAYMENT_PT,2,0)),0,VLOOKUP(ACCOUNTS_TABLE[[#This Row],[ID NUMBER]],PAYMENT_PT,2,0))</f>
        <v>0</v>
      </c>
      <c r="K203" s="51">
        <f>IF(ISNA(VLOOKUP(ACCOUNTS_TABLE[[#This Row],[ID NUMBER]],PIVOT!K:L,2,0)),0,VLOOKUP(ACCOUNTS_TABLE[[#This Row],[ID NUMBER]],PIVOT!K:L,2,0))</f>
        <v>0</v>
      </c>
      <c r="L203" s="51">
        <f>ACCOUNTS_TABLE[[#This Row],[TOTAL FEES]]-ACCOUNTS_TABLE[[#This Row],[TOTAL PAID]]-ACCOUNTS_TABLE[[#This Row],[SCHOLARSHIP]]</f>
        <v>190</v>
      </c>
    </row>
    <row r="204" spans="3:12" ht="21.75" customHeight="1" x14ac:dyDescent="0.25">
      <c r="C204" s="26" t="s">
        <v>1358</v>
      </c>
      <c r="D204" s="4" t="str">
        <f>VLOOKUP(ACCOUNTS_TABLE[[#This Row],[ID NUMBER]],DBASE_TABLE[],2,0)</f>
        <v>MOSES AKANJOGE</v>
      </c>
      <c r="E204" s="4" t="str">
        <f>VLOOKUP(ACCOUNTS_TABLE[[#This Row],[ID NUMBER]],DBASE_TABLE[],7,0)</f>
        <v>PRIMARY TWO</v>
      </c>
      <c r="F204" s="51">
        <v>160</v>
      </c>
      <c r="G204" s="51" t="str">
        <f>IF(ISNA(VLOOKUP(ACCOUNTS_TABLE[[#This Row],[ID NUMBER]],OTHERFEE_PT,2,0)),"",VLOOKUP(ACCOUNTS_TABLE[[#This Row],[ID NUMBER]],OTHERFEE_PT,2,0))</f>
        <v/>
      </c>
      <c r="H204" s="51">
        <f>IF(ISNA(VLOOKUP(DBASE_TABLE[[#This Row],[CLASS]],TERMFEES_TABLE[],5,0)),"",VLOOKUP(DBASE_TABLE[[#This Row],[CLASS]],TERMFEES_TABLE[],5,0))</f>
        <v>0</v>
      </c>
      <c r="I204" s="51">
        <f>SUM(ACCOUNTS_TABLE[[#This Row],[BALANCE AT START]]:ACCOUNTS_TABLE[[#This Row],[SCHOOL FEES]])</f>
        <v>160</v>
      </c>
      <c r="J204" s="51">
        <f>IF(ISNA(VLOOKUP(ACCOUNTS_TABLE[[#This Row],[ID NUMBER]],PAYMENT_PT,2,0)),0,VLOOKUP(ACCOUNTS_TABLE[[#This Row],[ID NUMBER]],PAYMENT_PT,2,0))</f>
        <v>0</v>
      </c>
      <c r="K204" s="51">
        <f>IF(ISNA(VLOOKUP(ACCOUNTS_TABLE[[#This Row],[ID NUMBER]],PIVOT!K:L,2,0)),0,VLOOKUP(ACCOUNTS_TABLE[[#This Row],[ID NUMBER]],PIVOT!K:L,2,0))</f>
        <v>0</v>
      </c>
      <c r="L204" s="51">
        <f>ACCOUNTS_TABLE[[#This Row],[TOTAL FEES]]-ACCOUNTS_TABLE[[#This Row],[TOTAL PAID]]-ACCOUNTS_TABLE[[#This Row],[SCHOLARSHIP]]</f>
        <v>160</v>
      </c>
    </row>
    <row r="205" spans="3:12" ht="21.75" customHeight="1" x14ac:dyDescent="0.25">
      <c r="C205" s="26" t="s">
        <v>1359</v>
      </c>
      <c r="D205" s="4" t="str">
        <f>VLOOKUP(ACCOUNTS_TABLE[[#This Row],[ID NUMBER]],DBASE_TABLE[],2,0)</f>
        <v>WACASH ABAPALI</v>
      </c>
      <c r="E205" s="4" t="str">
        <f>VLOOKUP(ACCOUNTS_TABLE[[#This Row],[ID NUMBER]],DBASE_TABLE[],7,0)</f>
        <v>PRIMARY TWO</v>
      </c>
      <c r="F205" s="51">
        <v>585</v>
      </c>
      <c r="G205" s="51" t="str">
        <f>IF(ISNA(VLOOKUP(ACCOUNTS_TABLE[[#This Row],[ID NUMBER]],OTHERFEE_PT,2,0)),"",VLOOKUP(ACCOUNTS_TABLE[[#This Row],[ID NUMBER]],OTHERFEE_PT,2,0))</f>
        <v/>
      </c>
      <c r="H205" s="51">
        <f>IF(ISNA(VLOOKUP(DBASE_TABLE[[#This Row],[CLASS]],TERMFEES_TABLE[],5,0)),"",VLOOKUP(DBASE_TABLE[[#This Row],[CLASS]],TERMFEES_TABLE[],5,0))</f>
        <v>0</v>
      </c>
      <c r="I205" s="51">
        <f>SUM(ACCOUNTS_TABLE[[#This Row],[BALANCE AT START]]:ACCOUNTS_TABLE[[#This Row],[SCHOOL FEES]])</f>
        <v>585</v>
      </c>
      <c r="J205" s="51">
        <f>IF(ISNA(VLOOKUP(ACCOUNTS_TABLE[[#This Row],[ID NUMBER]],PAYMENT_PT,2,0)),0,VLOOKUP(ACCOUNTS_TABLE[[#This Row],[ID NUMBER]],PAYMENT_PT,2,0))</f>
        <v>0</v>
      </c>
      <c r="K205" s="51">
        <f>IF(ISNA(VLOOKUP(ACCOUNTS_TABLE[[#This Row],[ID NUMBER]],PIVOT!K:L,2,0)),0,VLOOKUP(ACCOUNTS_TABLE[[#This Row],[ID NUMBER]],PIVOT!K:L,2,0))</f>
        <v>0</v>
      </c>
      <c r="L205" s="51">
        <f>ACCOUNTS_TABLE[[#This Row],[TOTAL FEES]]-ACCOUNTS_TABLE[[#This Row],[TOTAL PAID]]-ACCOUNTS_TABLE[[#This Row],[SCHOLARSHIP]]</f>
        <v>585</v>
      </c>
    </row>
    <row r="206" spans="3:12" ht="21.75" customHeight="1" x14ac:dyDescent="0.25">
      <c r="C206" s="26" t="s">
        <v>1360</v>
      </c>
      <c r="D206" s="4" t="str">
        <f>VLOOKUP(ACCOUNTS_TABLE[[#This Row],[ID NUMBER]],DBASE_TABLE[],2,0)</f>
        <v>PHILINE-LOVE ABASWEI</v>
      </c>
      <c r="E206" s="4" t="str">
        <f>VLOOKUP(ACCOUNTS_TABLE[[#This Row],[ID NUMBER]],DBASE_TABLE[],7,0)</f>
        <v>PRIMARY TWO</v>
      </c>
      <c r="F206" s="51">
        <v>230</v>
      </c>
      <c r="G206" s="51" t="str">
        <f>IF(ISNA(VLOOKUP(ACCOUNTS_TABLE[[#This Row],[ID NUMBER]],OTHERFEE_PT,2,0)),"",VLOOKUP(ACCOUNTS_TABLE[[#This Row],[ID NUMBER]],OTHERFEE_PT,2,0))</f>
        <v/>
      </c>
      <c r="H206" s="51">
        <f>IF(ISNA(VLOOKUP(DBASE_TABLE[[#This Row],[CLASS]],TERMFEES_TABLE[],5,0)),"",VLOOKUP(DBASE_TABLE[[#This Row],[CLASS]],TERMFEES_TABLE[],5,0))</f>
        <v>0</v>
      </c>
      <c r="I206" s="51">
        <f>SUM(ACCOUNTS_TABLE[[#This Row],[BALANCE AT START]]:ACCOUNTS_TABLE[[#This Row],[SCHOOL FEES]])</f>
        <v>230</v>
      </c>
      <c r="J206" s="51">
        <f>IF(ISNA(VLOOKUP(ACCOUNTS_TABLE[[#This Row],[ID NUMBER]],PAYMENT_PT,2,0)),0,VLOOKUP(ACCOUNTS_TABLE[[#This Row],[ID NUMBER]],PAYMENT_PT,2,0))</f>
        <v>0</v>
      </c>
      <c r="K206" s="51">
        <f>IF(ISNA(VLOOKUP(ACCOUNTS_TABLE[[#This Row],[ID NUMBER]],PIVOT!K:L,2,0)),0,VLOOKUP(ACCOUNTS_TABLE[[#This Row],[ID NUMBER]],PIVOT!K:L,2,0))</f>
        <v>0</v>
      </c>
      <c r="L206" s="51">
        <f>ACCOUNTS_TABLE[[#This Row],[TOTAL FEES]]-ACCOUNTS_TABLE[[#This Row],[TOTAL PAID]]-ACCOUNTS_TABLE[[#This Row],[SCHOLARSHIP]]</f>
        <v>230</v>
      </c>
    </row>
    <row r="207" spans="3:12" ht="21.75" customHeight="1" x14ac:dyDescent="0.25">
      <c r="C207" s="26" t="s">
        <v>1361</v>
      </c>
      <c r="D207" s="4" t="str">
        <f>VLOOKUP(ACCOUNTS_TABLE[[#This Row],[ID NUMBER]],DBASE_TABLE[],2,0)</f>
        <v>ISSAH ADAMS</v>
      </c>
      <c r="E207" s="4" t="str">
        <f>VLOOKUP(ACCOUNTS_TABLE[[#This Row],[ID NUMBER]],DBASE_TABLE[],7,0)</f>
        <v>PRIMARY TWO</v>
      </c>
      <c r="F207" s="51">
        <v>155</v>
      </c>
      <c r="G207" s="51" t="str">
        <f>IF(ISNA(VLOOKUP(ACCOUNTS_TABLE[[#This Row],[ID NUMBER]],OTHERFEE_PT,2,0)),"",VLOOKUP(ACCOUNTS_TABLE[[#This Row],[ID NUMBER]],OTHERFEE_PT,2,0))</f>
        <v/>
      </c>
      <c r="H207" s="51">
        <f>IF(ISNA(VLOOKUP(DBASE_TABLE[[#This Row],[CLASS]],TERMFEES_TABLE[],5,0)),"",VLOOKUP(DBASE_TABLE[[#This Row],[CLASS]],TERMFEES_TABLE[],5,0))</f>
        <v>0</v>
      </c>
      <c r="I207" s="51">
        <f>SUM(ACCOUNTS_TABLE[[#This Row],[BALANCE AT START]]:ACCOUNTS_TABLE[[#This Row],[SCHOOL FEES]])</f>
        <v>155</v>
      </c>
      <c r="J207" s="51">
        <f>IF(ISNA(VLOOKUP(ACCOUNTS_TABLE[[#This Row],[ID NUMBER]],PAYMENT_PT,2,0)),0,VLOOKUP(ACCOUNTS_TABLE[[#This Row],[ID NUMBER]],PAYMENT_PT,2,0))</f>
        <v>0</v>
      </c>
      <c r="K207" s="51">
        <f>IF(ISNA(VLOOKUP(ACCOUNTS_TABLE[[#This Row],[ID NUMBER]],PIVOT!K:L,2,0)),0,VLOOKUP(ACCOUNTS_TABLE[[#This Row],[ID NUMBER]],PIVOT!K:L,2,0))</f>
        <v>0</v>
      </c>
      <c r="L207" s="51">
        <f>ACCOUNTS_TABLE[[#This Row],[TOTAL FEES]]-ACCOUNTS_TABLE[[#This Row],[TOTAL PAID]]-ACCOUNTS_TABLE[[#This Row],[SCHOLARSHIP]]</f>
        <v>155</v>
      </c>
    </row>
    <row r="208" spans="3:12" ht="21.75" customHeight="1" x14ac:dyDescent="0.25">
      <c r="C208" s="26" t="s">
        <v>1362</v>
      </c>
      <c r="D208" s="4" t="str">
        <f>VLOOKUP(ACCOUNTS_TABLE[[#This Row],[ID NUMBER]],DBASE_TABLE[],2,0)</f>
        <v>DENITA ADAWINA</v>
      </c>
      <c r="E208" s="4" t="str">
        <f>VLOOKUP(ACCOUNTS_TABLE[[#This Row],[ID NUMBER]],DBASE_TABLE[],7,0)</f>
        <v>PRIMARY TWO</v>
      </c>
      <c r="F208" s="51">
        <v>155</v>
      </c>
      <c r="G208" s="51" t="str">
        <f>IF(ISNA(VLOOKUP(ACCOUNTS_TABLE[[#This Row],[ID NUMBER]],OTHERFEE_PT,2,0)),"",VLOOKUP(ACCOUNTS_TABLE[[#This Row],[ID NUMBER]],OTHERFEE_PT,2,0))</f>
        <v/>
      </c>
      <c r="H208" s="51">
        <f>IF(ISNA(VLOOKUP(DBASE_TABLE[[#This Row],[CLASS]],TERMFEES_TABLE[],5,0)),"",VLOOKUP(DBASE_TABLE[[#This Row],[CLASS]],TERMFEES_TABLE[],5,0))</f>
        <v>0</v>
      </c>
      <c r="I208" s="51">
        <f>SUM(ACCOUNTS_TABLE[[#This Row],[BALANCE AT START]]:ACCOUNTS_TABLE[[#This Row],[SCHOOL FEES]])</f>
        <v>155</v>
      </c>
      <c r="J208" s="51">
        <f>IF(ISNA(VLOOKUP(ACCOUNTS_TABLE[[#This Row],[ID NUMBER]],PAYMENT_PT,2,0)),0,VLOOKUP(ACCOUNTS_TABLE[[#This Row],[ID NUMBER]],PAYMENT_PT,2,0))</f>
        <v>0</v>
      </c>
      <c r="K208" s="51">
        <f>IF(ISNA(VLOOKUP(ACCOUNTS_TABLE[[#This Row],[ID NUMBER]],PIVOT!K:L,2,0)),0,VLOOKUP(ACCOUNTS_TABLE[[#This Row],[ID NUMBER]],PIVOT!K:L,2,0))</f>
        <v>0</v>
      </c>
      <c r="L208" s="51">
        <f>ACCOUNTS_TABLE[[#This Row],[TOTAL FEES]]-ACCOUNTS_TABLE[[#This Row],[TOTAL PAID]]-ACCOUNTS_TABLE[[#This Row],[SCHOLARSHIP]]</f>
        <v>155</v>
      </c>
    </row>
    <row r="209" spans="3:12" ht="21.75" customHeight="1" x14ac:dyDescent="0.25">
      <c r="C209" s="26" t="s">
        <v>1363</v>
      </c>
      <c r="D209" s="4" t="str">
        <f>VLOOKUP(ACCOUNTS_TABLE[[#This Row],[ID NUMBER]],DBASE_TABLE[],2,0)</f>
        <v>JOSEPHINE ADDAH</v>
      </c>
      <c r="E209" s="4" t="str">
        <f>VLOOKUP(ACCOUNTS_TABLE[[#This Row],[ID NUMBER]],DBASE_TABLE[],7,0)</f>
        <v>PRIMARY TWO</v>
      </c>
      <c r="F209" s="51">
        <v>155</v>
      </c>
      <c r="G209" s="51" t="str">
        <f>IF(ISNA(VLOOKUP(ACCOUNTS_TABLE[[#This Row],[ID NUMBER]],OTHERFEE_PT,2,0)),"",VLOOKUP(ACCOUNTS_TABLE[[#This Row],[ID NUMBER]],OTHERFEE_PT,2,0))</f>
        <v/>
      </c>
      <c r="H209" s="51">
        <f>IF(ISNA(VLOOKUP(DBASE_TABLE[[#This Row],[CLASS]],TERMFEES_TABLE[],5,0)),"",VLOOKUP(DBASE_TABLE[[#This Row],[CLASS]],TERMFEES_TABLE[],5,0))</f>
        <v>0</v>
      </c>
      <c r="I209" s="51">
        <f>SUM(ACCOUNTS_TABLE[[#This Row],[BALANCE AT START]]:ACCOUNTS_TABLE[[#This Row],[SCHOOL FEES]])</f>
        <v>155</v>
      </c>
      <c r="J209" s="51">
        <f>IF(ISNA(VLOOKUP(ACCOUNTS_TABLE[[#This Row],[ID NUMBER]],PAYMENT_PT,2,0)),0,VLOOKUP(ACCOUNTS_TABLE[[#This Row],[ID NUMBER]],PAYMENT_PT,2,0))</f>
        <v>0</v>
      </c>
      <c r="K209" s="51">
        <f>IF(ISNA(VLOOKUP(ACCOUNTS_TABLE[[#This Row],[ID NUMBER]],PIVOT!K:L,2,0)),0,VLOOKUP(ACCOUNTS_TABLE[[#This Row],[ID NUMBER]],PIVOT!K:L,2,0))</f>
        <v>0</v>
      </c>
      <c r="L209" s="51">
        <f>ACCOUNTS_TABLE[[#This Row],[TOTAL FEES]]-ACCOUNTS_TABLE[[#This Row],[TOTAL PAID]]-ACCOUNTS_TABLE[[#This Row],[SCHOLARSHIP]]</f>
        <v>155</v>
      </c>
    </row>
    <row r="210" spans="3:12" ht="21.75" customHeight="1" x14ac:dyDescent="0.25">
      <c r="C210" s="26" t="s">
        <v>1364</v>
      </c>
      <c r="D210" s="4" t="str">
        <f>VLOOKUP(ACCOUNTS_TABLE[[#This Row],[ID NUMBER]],DBASE_TABLE[],2,0)</f>
        <v>URICA ADDAH</v>
      </c>
      <c r="E210" s="4" t="str">
        <f>VLOOKUP(ACCOUNTS_TABLE[[#This Row],[ID NUMBER]],DBASE_TABLE[],7,0)</f>
        <v>PRIMARY TWO</v>
      </c>
      <c r="F210" s="51">
        <v>155</v>
      </c>
      <c r="G210" s="51" t="str">
        <f>IF(ISNA(VLOOKUP(ACCOUNTS_TABLE[[#This Row],[ID NUMBER]],OTHERFEE_PT,2,0)),"",VLOOKUP(ACCOUNTS_TABLE[[#This Row],[ID NUMBER]],OTHERFEE_PT,2,0))</f>
        <v/>
      </c>
      <c r="H210" s="51">
        <f>IF(ISNA(VLOOKUP(DBASE_TABLE[[#This Row],[CLASS]],TERMFEES_TABLE[],5,0)),"",VLOOKUP(DBASE_TABLE[[#This Row],[CLASS]],TERMFEES_TABLE[],5,0))</f>
        <v>0</v>
      </c>
      <c r="I210" s="51">
        <f>SUM(ACCOUNTS_TABLE[[#This Row],[BALANCE AT START]]:ACCOUNTS_TABLE[[#This Row],[SCHOOL FEES]])</f>
        <v>155</v>
      </c>
      <c r="J210" s="51">
        <f>IF(ISNA(VLOOKUP(ACCOUNTS_TABLE[[#This Row],[ID NUMBER]],PAYMENT_PT,2,0)),0,VLOOKUP(ACCOUNTS_TABLE[[#This Row],[ID NUMBER]],PAYMENT_PT,2,0))</f>
        <v>0</v>
      </c>
      <c r="K210" s="51">
        <f>IF(ISNA(VLOOKUP(ACCOUNTS_TABLE[[#This Row],[ID NUMBER]],PIVOT!K:L,2,0)),0,VLOOKUP(ACCOUNTS_TABLE[[#This Row],[ID NUMBER]],PIVOT!K:L,2,0))</f>
        <v>0</v>
      </c>
      <c r="L210" s="51">
        <f>ACCOUNTS_TABLE[[#This Row],[TOTAL FEES]]-ACCOUNTS_TABLE[[#This Row],[TOTAL PAID]]-ACCOUNTS_TABLE[[#This Row],[SCHOLARSHIP]]</f>
        <v>155</v>
      </c>
    </row>
    <row r="211" spans="3:12" ht="21.75" customHeight="1" x14ac:dyDescent="0.25">
      <c r="C211" s="26" t="s">
        <v>1365</v>
      </c>
      <c r="D211" s="4" t="str">
        <f>VLOOKUP(ACCOUNTS_TABLE[[#This Row],[ID NUMBER]],DBASE_TABLE[],2,0)</f>
        <v>JEREMIAH ADITOREM</v>
      </c>
      <c r="E211" s="4" t="str">
        <f>VLOOKUP(ACCOUNTS_TABLE[[#This Row],[ID NUMBER]],DBASE_TABLE[],7,0)</f>
        <v>PRIMARY TWO</v>
      </c>
      <c r="F211" s="51">
        <v>155</v>
      </c>
      <c r="G211" s="51" t="str">
        <f>IF(ISNA(VLOOKUP(ACCOUNTS_TABLE[[#This Row],[ID NUMBER]],OTHERFEE_PT,2,0)),"",VLOOKUP(ACCOUNTS_TABLE[[#This Row],[ID NUMBER]],OTHERFEE_PT,2,0))</f>
        <v/>
      </c>
      <c r="H211" s="51">
        <f>IF(ISNA(VLOOKUP(DBASE_TABLE[[#This Row],[CLASS]],TERMFEES_TABLE[],5,0)),"",VLOOKUP(DBASE_TABLE[[#This Row],[CLASS]],TERMFEES_TABLE[],5,0))</f>
        <v>0</v>
      </c>
      <c r="I211" s="51">
        <f>SUM(ACCOUNTS_TABLE[[#This Row],[BALANCE AT START]]:ACCOUNTS_TABLE[[#This Row],[SCHOOL FEES]])</f>
        <v>155</v>
      </c>
      <c r="J211" s="51">
        <f>IF(ISNA(VLOOKUP(ACCOUNTS_TABLE[[#This Row],[ID NUMBER]],PAYMENT_PT,2,0)),0,VLOOKUP(ACCOUNTS_TABLE[[#This Row],[ID NUMBER]],PAYMENT_PT,2,0))</f>
        <v>0</v>
      </c>
      <c r="K211" s="51">
        <f>IF(ISNA(VLOOKUP(ACCOUNTS_TABLE[[#This Row],[ID NUMBER]],PIVOT!K:L,2,0)),0,VLOOKUP(ACCOUNTS_TABLE[[#This Row],[ID NUMBER]],PIVOT!K:L,2,0))</f>
        <v>0</v>
      </c>
      <c r="L211" s="51">
        <f>ACCOUNTS_TABLE[[#This Row],[TOTAL FEES]]-ACCOUNTS_TABLE[[#This Row],[TOTAL PAID]]-ACCOUNTS_TABLE[[#This Row],[SCHOLARSHIP]]</f>
        <v>155</v>
      </c>
    </row>
    <row r="212" spans="3:12" ht="21.75" customHeight="1" x14ac:dyDescent="0.25">
      <c r="C212" s="26" t="s">
        <v>1366</v>
      </c>
      <c r="D212" s="4" t="str">
        <f>VLOOKUP(ACCOUNTS_TABLE[[#This Row],[ID NUMBER]],DBASE_TABLE[],2,0)</f>
        <v>DRUSILA AGYEGEDUM</v>
      </c>
      <c r="E212" s="4" t="str">
        <f>VLOOKUP(ACCOUNTS_TABLE[[#This Row],[ID NUMBER]],DBASE_TABLE[],7,0)</f>
        <v>PRIMARY TWO</v>
      </c>
      <c r="F212" s="51">
        <v>265</v>
      </c>
      <c r="G212" s="51" t="str">
        <f>IF(ISNA(VLOOKUP(ACCOUNTS_TABLE[[#This Row],[ID NUMBER]],OTHERFEE_PT,2,0)),"",VLOOKUP(ACCOUNTS_TABLE[[#This Row],[ID NUMBER]],OTHERFEE_PT,2,0))</f>
        <v/>
      </c>
      <c r="H212" s="51">
        <f>IF(ISNA(VLOOKUP(DBASE_TABLE[[#This Row],[CLASS]],TERMFEES_TABLE[],5,0)),"",VLOOKUP(DBASE_TABLE[[#This Row],[CLASS]],TERMFEES_TABLE[],5,0))</f>
        <v>0</v>
      </c>
      <c r="I212" s="51">
        <f>SUM(ACCOUNTS_TABLE[[#This Row],[BALANCE AT START]]:ACCOUNTS_TABLE[[#This Row],[SCHOOL FEES]])</f>
        <v>265</v>
      </c>
      <c r="J212" s="51">
        <f>IF(ISNA(VLOOKUP(ACCOUNTS_TABLE[[#This Row],[ID NUMBER]],PAYMENT_PT,2,0)),0,VLOOKUP(ACCOUNTS_TABLE[[#This Row],[ID NUMBER]],PAYMENT_PT,2,0))</f>
        <v>0</v>
      </c>
      <c r="K212" s="51">
        <f>IF(ISNA(VLOOKUP(ACCOUNTS_TABLE[[#This Row],[ID NUMBER]],PIVOT!K:L,2,0)),0,VLOOKUP(ACCOUNTS_TABLE[[#This Row],[ID NUMBER]],PIVOT!K:L,2,0))</f>
        <v>0</v>
      </c>
      <c r="L212" s="51">
        <f>ACCOUNTS_TABLE[[#This Row],[TOTAL FEES]]-ACCOUNTS_TABLE[[#This Row],[TOTAL PAID]]-ACCOUNTS_TABLE[[#This Row],[SCHOLARSHIP]]</f>
        <v>265</v>
      </c>
    </row>
    <row r="213" spans="3:12" ht="21.75" customHeight="1" x14ac:dyDescent="0.25">
      <c r="C213" s="26" t="s">
        <v>1367</v>
      </c>
      <c r="D213" s="4" t="str">
        <f>VLOOKUP(ACCOUNTS_TABLE[[#This Row],[ID NUMBER]],DBASE_TABLE[],2,0)</f>
        <v>BENNISSA AJEYEI</v>
      </c>
      <c r="E213" s="4" t="str">
        <f>VLOOKUP(ACCOUNTS_TABLE[[#This Row],[ID NUMBER]],DBASE_TABLE[],7,0)</f>
        <v>PRIMARY TWO</v>
      </c>
      <c r="F213" s="51">
        <v>155</v>
      </c>
      <c r="G213" s="51" t="str">
        <f>IF(ISNA(VLOOKUP(ACCOUNTS_TABLE[[#This Row],[ID NUMBER]],OTHERFEE_PT,2,0)),"",VLOOKUP(ACCOUNTS_TABLE[[#This Row],[ID NUMBER]],OTHERFEE_PT,2,0))</f>
        <v/>
      </c>
      <c r="H213" s="51">
        <f>IF(ISNA(VLOOKUP(DBASE_TABLE[[#This Row],[CLASS]],TERMFEES_TABLE[],5,0)),"",VLOOKUP(DBASE_TABLE[[#This Row],[CLASS]],TERMFEES_TABLE[],5,0))</f>
        <v>0</v>
      </c>
      <c r="I213" s="51">
        <f>SUM(ACCOUNTS_TABLE[[#This Row],[BALANCE AT START]]:ACCOUNTS_TABLE[[#This Row],[SCHOOL FEES]])</f>
        <v>155</v>
      </c>
      <c r="J213" s="51">
        <f>IF(ISNA(VLOOKUP(ACCOUNTS_TABLE[[#This Row],[ID NUMBER]],PAYMENT_PT,2,0)),0,VLOOKUP(ACCOUNTS_TABLE[[#This Row],[ID NUMBER]],PAYMENT_PT,2,0))</f>
        <v>0</v>
      </c>
      <c r="K213" s="51">
        <f>IF(ISNA(VLOOKUP(ACCOUNTS_TABLE[[#This Row],[ID NUMBER]],PIVOT!K:L,2,0)),0,VLOOKUP(ACCOUNTS_TABLE[[#This Row],[ID NUMBER]],PIVOT!K:L,2,0))</f>
        <v>0</v>
      </c>
      <c r="L213" s="51">
        <f>ACCOUNTS_TABLE[[#This Row],[TOTAL FEES]]-ACCOUNTS_TABLE[[#This Row],[TOTAL PAID]]-ACCOUNTS_TABLE[[#This Row],[SCHOLARSHIP]]</f>
        <v>155</v>
      </c>
    </row>
    <row r="214" spans="3:12" ht="21.75" customHeight="1" x14ac:dyDescent="0.25">
      <c r="C214" s="26" t="s">
        <v>1368</v>
      </c>
      <c r="D214" s="4" t="str">
        <f>VLOOKUP(ACCOUNTS_TABLE[[#This Row],[ID NUMBER]],DBASE_TABLE[],2,0)</f>
        <v>TINSLEY APUSIWINE</v>
      </c>
      <c r="E214" s="4" t="str">
        <f>VLOOKUP(ACCOUNTS_TABLE[[#This Row],[ID NUMBER]],DBASE_TABLE[],7,0)</f>
        <v>PRIMARY TWO</v>
      </c>
      <c r="F214" s="51">
        <v>155</v>
      </c>
      <c r="G214" s="51" t="str">
        <f>IF(ISNA(VLOOKUP(ACCOUNTS_TABLE[[#This Row],[ID NUMBER]],OTHERFEE_PT,2,0)),"",VLOOKUP(ACCOUNTS_TABLE[[#This Row],[ID NUMBER]],OTHERFEE_PT,2,0))</f>
        <v/>
      </c>
      <c r="H214" s="51">
        <f>IF(ISNA(VLOOKUP(DBASE_TABLE[[#This Row],[CLASS]],TERMFEES_TABLE[],5,0)),"",VLOOKUP(DBASE_TABLE[[#This Row],[CLASS]],TERMFEES_TABLE[],5,0))</f>
        <v>0</v>
      </c>
      <c r="I214" s="51">
        <f>SUM(ACCOUNTS_TABLE[[#This Row],[BALANCE AT START]]:ACCOUNTS_TABLE[[#This Row],[SCHOOL FEES]])</f>
        <v>155</v>
      </c>
      <c r="J214" s="51">
        <f>IF(ISNA(VLOOKUP(ACCOUNTS_TABLE[[#This Row],[ID NUMBER]],PAYMENT_PT,2,0)),0,VLOOKUP(ACCOUNTS_TABLE[[#This Row],[ID NUMBER]],PAYMENT_PT,2,0))</f>
        <v>0</v>
      </c>
      <c r="K214" s="51">
        <f>IF(ISNA(VLOOKUP(ACCOUNTS_TABLE[[#This Row],[ID NUMBER]],PIVOT!K:L,2,0)),0,VLOOKUP(ACCOUNTS_TABLE[[#This Row],[ID NUMBER]],PIVOT!K:L,2,0))</f>
        <v>0</v>
      </c>
      <c r="L214" s="51">
        <f>ACCOUNTS_TABLE[[#This Row],[TOTAL FEES]]-ACCOUNTS_TABLE[[#This Row],[TOTAL PAID]]-ACCOUNTS_TABLE[[#This Row],[SCHOLARSHIP]]</f>
        <v>155</v>
      </c>
    </row>
    <row r="215" spans="3:12" ht="21.75" customHeight="1" x14ac:dyDescent="0.25">
      <c r="C215" s="26" t="s">
        <v>1369</v>
      </c>
      <c r="D215" s="4" t="str">
        <f>VLOOKUP(ACCOUNTS_TABLE[[#This Row],[ID NUMBER]],DBASE_TABLE[],2,0)</f>
        <v>MACAIAH AKANYAPAGRA</v>
      </c>
      <c r="E215" s="4" t="str">
        <f>VLOOKUP(ACCOUNTS_TABLE[[#This Row],[ID NUMBER]],DBASE_TABLE[],7,0)</f>
        <v>PRIMARY TWO</v>
      </c>
      <c r="F215" s="51">
        <v>210</v>
      </c>
      <c r="G215" s="51" t="str">
        <f>IF(ISNA(VLOOKUP(ACCOUNTS_TABLE[[#This Row],[ID NUMBER]],OTHERFEE_PT,2,0)),"",VLOOKUP(ACCOUNTS_TABLE[[#This Row],[ID NUMBER]],OTHERFEE_PT,2,0))</f>
        <v/>
      </c>
      <c r="H215" s="51">
        <f>IF(ISNA(VLOOKUP(DBASE_TABLE[[#This Row],[CLASS]],TERMFEES_TABLE[],5,0)),"",VLOOKUP(DBASE_TABLE[[#This Row],[CLASS]],TERMFEES_TABLE[],5,0))</f>
        <v>0</v>
      </c>
      <c r="I215" s="51">
        <f>SUM(ACCOUNTS_TABLE[[#This Row],[BALANCE AT START]]:ACCOUNTS_TABLE[[#This Row],[SCHOOL FEES]])</f>
        <v>210</v>
      </c>
      <c r="J215" s="51">
        <f>IF(ISNA(VLOOKUP(ACCOUNTS_TABLE[[#This Row],[ID NUMBER]],PAYMENT_PT,2,0)),0,VLOOKUP(ACCOUNTS_TABLE[[#This Row],[ID NUMBER]],PAYMENT_PT,2,0))</f>
        <v>0</v>
      </c>
      <c r="K215" s="51">
        <f>IF(ISNA(VLOOKUP(ACCOUNTS_TABLE[[#This Row],[ID NUMBER]],PIVOT!K:L,2,0)),0,VLOOKUP(ACCOUNTS_TABLE[[#This Row],[ID NUMBER]],PIVOT!K:L,2,0))</f>
        <v>0</v>
      </c>
      <c r="L215" s="51">
        <f>ACCOUNTS_TABLE[[#This Row],[TOTAL FEES]]-ACCOUNTS_TABLE[[#This Row],[TOTAL PAID]]-ACCOUNTS_TABLE[[#This Row],[SCHOLARSHIP]]</f>
        <v>210</v>
      </c>
    </row>
    <row r="216" spans="3:12" ht="21.75" customHeight="1" x14ac:dyDescent="0.25">
      <c r="C216" s="26" t="s">
        <v>1370</v>
      </c>
      <c r="D216" s="4" t="str">
        <f>VLOOKUP(ACCOUNTS_TABLE[[#This Row],[ID NUMBER]],DBASE_TABLE[],2,0)</f>
        <v>VENESSA AKWOYIRE</v>
      </c>
      <c r="E216" s="4" t="str">
        <f>VLOOKUP(ACCOUNTS_TABLE[[#This Row],[ID NUMBER]],DBASE_TABLE[],7,0)</f>
        <v>PRIMARY TWO</v>
      </c>
      <c r="F216" s="51">
        <v>265</v>
      </c>
      <c r="G216" s="51" t="str">
        <f>IF(ISNA(VLOOKUP(ACCOUNTS_TABLE[[#This Row],[ID NUMBER]],OTHERFEE_PT,2,0)),"",VLOOKUP(ACCOUNTS_TABLE[[#This Row],[ID NUMBER]],OTHERFEE_PT,2,0))</f>
        <v/>
      </c>
      <c r="H216" s="51">
        <f>IF(ISNA(VLOOKUP(DBASE_TABLE[[#This Row],[CLASS]],TERMFEES_TABLE[],5,0)),"",VLOOKUP(DBASE_TABLE[[#This Row],[CLASS]],TERMFEES_TABLE[],5,0))</f>
        <v>0</v>
      </c>
      <c r="I216" s="51">
        <f>SUM(ACCOUNTS_TABLE[[#This Row],[BALANCE AT START]]:ACCOUNTS_TABLE[[#This Row],[SCHOOL FEES]])</f>
        <v>265</v>
      </c>
      <c r="J216" s="51">
        <f>IF(ISNA(VLOOKUP(ACCOUNTS_TABLE[[#This Row],[ID NUMBER]],PAYMENT_PT,2,0)),0,VLOOKUP(ACCOUNTS_TABLE[[#This Row],[ID NUMBER]],PAYMENT_PT,2,0))</f>
        <v>0</v>
      </c>
      <c r="K216" s="51">
        <f>IF(ISNA(VLOOKUP(ACCOUNTS_TABLE[[#This Row],[ID NUMBER]],PIVOT!K:L,2,0)),0,VLOOKUP(ACCOUNTS_TABLE[[#This Row],[ID NUMBER]],PIVOT!K:L,2,0))</f>
        <v>0</v>
      </c>
      <c r="L216" s="51">
        <f>ACCOUNTS_TABLE[[#This Row],[TOTAL FEES]]-ACCOUNTS_TABLE[[#This Row],[TOTAL PAID]]-ACCOUNTS_TABLE[[#This Row],[SCHOLARSHIP]]</f>
        <v>265</v>
      </c>
    </row>
    <row r="217" spans="3:12" ht="21.75" customHeight="1" x14ac:dyDescent="0.25">
      <c r="C217" s="26" t="s">
        <v>1371</v>
      </c>
      <c r="D217" s="4" t="str">
        <f>VLOOKUP(ACCOUNTS_TABLE[[#This Row],[ID NUMBER]],DBASE_TABLE[],2,0)</f>
        <v>CALISTUS ALEMYA</v>
      </c>
      <c r="E217" s="4" t="str">
        <f>VLOOKUP(ACCOUNTS_TABLE[[#This Row],[ID NUMBER]],DBASE_TABLE[],7,0)</f>
        <v>PRIMARY TWO</v>
      </c>
      <c r="F217" s="51">
        <v>155</v>
      </c>
      <c r="G217" s="51" t="str">
        <f>IF(ISNA(VLOOKUP(ACCOUNTS_TABLE[[#This Row],[ID NUMBER]],OTHERFEE_PT,2,0)),"",VLOOKUP(ACCOUNTS_TABLE[[#This Row],[ID NUMBER]],OTHERFEE_PT,2,0))</f>
        <v/>
      </c>
      <c r="H217" s="51">
        <f>IF(ISNA(VLOOKUP(DBASE_TABLE[[#This Row],[CLASS]],TERMFEES_TABLE[],5,0)),"",VLOOKUP(DBASE_TABLE[[#This Row],[CLASS]],TERMFEES_TABLE[],5,0))</f>
        <v>0</v>
      </c>
      <c r="I217" s="51">
        <f>SUM(ACCOUNTS_TABLE[[#This Row],[BALANCE AT START]]:ACCOUNTS_TABLE[[#This Row],[SCHOOL FEES]])</f>
        <v>155</v>
      </c>
      <c r="J217" s="51">
        <f>IF(ISNA(VLOOKUP(ACCOUNTS_TABLE[[#This Row],[ID NUMBER]],PAYMENT_PT,2,0)),0,VLOOKUP(ACCOUNTS_TABLE[[#This Row],[ID NUMBER]],PAYMENT_PT,2,0))</f>
        <v>0</v>
      </c>
      <c r="K217" s="51">
        <f>IF(ISNA(VLOOKUP(ACCOUNTS_TABLE[[#This Row],[ID NUMBER]],PIVOT!K:L,2,0)),0,VLOOKUP(ACCOUNTS_TABLE[[#This Row],[ID NUMBER]],PIVOT!K:L,2,0))</f>
        <v>0</v>
      </c>
      <c r="L217" s="51">
        <f>ACCOUNTS_TABLE[[#This Row],[TOTAL FEES]]-ACCOUNTS_TABLE[[#This Row],[TOTAL PAID]]-ACCOUNTS_TABLE[[#This Row],[SCHOLARSHIP]]</f>
        <v>155</v>
      </c>
    </row>
    <row r="218" spans="3:12" ht="21.75" customHeight="1" x14ac:dyDescent="0.25">
      <c r="C218" s="26" t="s">
        <v>1372</v>
      </c>
      <c r="D218" s="4" t="str">
        <f>VLOOKUP(ACCOUNTS_TABLE[[#This Row],[ID NUMBER]],DBASE_TABLE[],2,0)</f>
        <v>RADIYATU ALIRAH</v>
      </c>
      <c r="E218" s="4" t="str">
        <f>VLOOKUP(ACCOUNTS_TABLE[[#This Row],[ID NUMBER]],DBASE_TABLE[],7,0)</f>
        <v>PRIMARY TWO</v>
      </c>
      <c r="F218" s="51">
        <v>155</v>
      </c>
      <c r="G218" s="51" t="str">
        <f>IF(ISNA(VLOOKUP(ACCOUNTS_TABLE[[#This Row],[ID NUMBER]],OTHERFEE_PT,2,0)),"",VLOOKUP(ACCOUNTS_TABLE[[#This Row],[ID NUMBER]],OTHERFEE_PT,2,0))</f>
        <v/>
      </c>
      <c r="H218" s="51">
        <f>IF(ISNA(VLOOKUP(DBASE_TABLE[[#This Row],[CLASS]],TERMFEES_TABLE[],5,0)),"",VLOOKUP(DBASE_TABLE[[#This Row],[CLASS]],TERMFEES_TABLE[],5,0))</f>
        <v>0</v>
      </c>
      <c r="I218" s="51">
        <f>SUM(ACCOUNTS_TABLE[[#This Row],[BALANCE AT START]]:ACCOUNTS_TABLE[[#This Row],[SCHOOL FEES]])</f>
        <v>155</v>
      </c>
      <c r="J218" s="51">
        <f>IF(ISNA(VLOOKUP(ACCOUNTS_TABLE[[#This Row],[ID NUMBER]],PAYMENT_PT,2,0)),0,VLOOKUP(ACCOUNTS_TABLE[[#This Row],[ID NUMBER]],PAYMENT_PT,2,0))</f>
        <v>0</v>
      </c>
      <c r="K218" s="51">
        <f>IF(ISNA(VLOOKUP(ACCOUNTS_TABLE[[#This Row],[ID NUMBER]],PIVOT!K:L,2,0)),0,VLOOKUP(ACCOUNTS_TABLE[[#This Row],[ID NUMBER]],PIVOT!K:L,2,0))</f>
        <v>0</v>
      </c>
      <c r="L218" s="51">
        <f>ACCOUNTS_TABLE[[#This Row],[TOTAL FEES]]-ACCOUNTS_TABLE[[#This Row],[TOTAL PAID]]-ACCOUNTS_TABLE[[#This Row],[SCHOLARSHIP]]</f>
        <v>155</v>
      </c>
    </row>
    <row r="219" spans="3:12" ht="21.75" customHeight="1" x14ac:dyDescent="0.25">
      <c r="C219" s="26" t="s">
        <v>1373</v>
      </c>
      <c r="D219" s="4" t="str">
        <f>VLOOKUP(ACCOUNTS_TABLE[[#This Row],[ID NUMBER]],DBASE_TABLE[],2,0)</f>
        <v>NASHAT AMADU</v>
      </c>
      <c r="E219" s="4" t="str">
        <f>VLOOKUP(ACCOUNTS_TABLE[[#This Row],[ID NUMBER]],DBASE_TABLE[],7,0)</f>
        <v>PRIMARY TWO</v>
      </c>
      <c r="F219" s="51">
        <v>265</v>
      </c>
      <c r="G219" s="51" t="str">
        <f>IF(ISNA(VLOOKUP(ACCOUNTS_TABLE[[#This Row],[ID NUMBER]],OTHERFEE_PT,2,0)),"",VLOOKUP(ACCOUNTS_TABLE[[#This Row],[ID NUMBER]],OTHERFEE_PT,2,0))</f>
        <v/>
      </c>
      <c r="H219" s="51">
        <f>IF(ISNA(VLOOKUP(DBASE_TABLE[[#This Row],[CLASS]],TERMFEES_TABLE[],5,0)),"",VLOOKUP(DBASE_TABLE[[#This Row],[CLASS]],TERMFEES_TABLE[],5,0))</f>
        <v>0</v>
      </c>
      <c r="I219" s="51">
        <f>SUM(ACCOUNTS_TABLE[[#This Row],[BALANCE AT START]]:ACCOUNTS_TABLE[[#This Row],[SCHOOL FEES]])</f>
        <v>265</v>
      </c>
      <c r="J219" s="51">
        <f>IF(ISNA(VLOOKUP(ACCOUNTS_TABLE[[#This Row],[ID NUMBER]],PAYMENT_PT,2,0)),0,VLOOKUP(ACCOUNTS_TABLE[[#This Row],[ID NUMBER]],PAYMENT_PT,2,0))</f>
        <v>0</v>
      </c>
      <c r="K219" s="51">
        <f>IF(ISNA(VLOOKUP(ACCOUNTS_TABLE[[#This Row],[ID NUMBER]],PIVOT!K:L,2,0)),0,VLOOKUP(ACCOUNTS_TABLE[[#This Row],[ID NUMBER]],PIVOT!K:L,2,0))</f>
        <v>0</v>
      </c>
      <c r="L219" s="51">
        <f>ACCOUNTS_TABLE[[#This Row],[TOTAL FEES]]-ACCOUNTS_TABLE[[#This Row],[TOTAL PAID]]-ACCOUNTS_TABLE[[#This Row],[SCHOLARSHIP]]</f>
        <v>265</v>
      </c>
    </row>
    <row r="220" spans="3:12" ht="21.75" customHeight="1" x14ac:dyDescent="0.25">
      <c r="C220" s="26" t="s">
        <v>1374</v>
      </c>
      <c r="D220" s="4" t="str">
        <f>VLOOKUP(ACCOUNTS_TABLE[[#This Row],[ID NUMBER]],DBASE_TABLE[],2,0)</f>
        <v>RACHEAL AMOBILA</v>
      </c>
      <c r="E220" s="4" t="str">
        <f>VLOOKUP(ACCOUNTS_TABLE[[#This Row],[ID NUMBER]],DBASE_TABLE[],7,0)</f>
        <v>PRIMARY TWO</v>
      </c>
      <c r="F220" s="51">
        <v>480</v>
      </c>
      <c r="G220" s="51" t="str">
        <f>IF(ISNA(VLOOKUP(ACCOUNTS_TABLE[[#This Row],[ID NUMBER]],OTHERFEE_PT,2,0)),"",VLOOKUP(ACCOUNTS_TABLE[[#This Row],[ID NUMBER]],OTHERFEE_PT,2,0))</f>
        <v/>
      </c>
      <c r="H220" s="51">
        <f>IF(ISNA(VLOOKUP(DBASE_TABLE[[#This Row],[CLASS]],TERMFEES_TABLE[],5,0)),"",VLOOKUP(DBASE_TABLE[[#This Row],[CLASS]],TERMFEES_TABLE[],5,0))</f>
        <v>0</v>
      </c>
      <c r="I220" s="51">
        <f>SUM(ACCOUNTS_TABLE[[#This Row],[BALANCE AT START]]:ACCOUNTS_TABLE[[#This Row],[SCHOOL FEES]])</f>
        <v>480</v>
      </c>
      <c r="J220" s="51">
        <f>IF(ISNA(VLOOKUP(ACCOUNTS_TABLE[[#This Row],[ID NUMBER]],PAYMENT_PT,2,0)),0,VLOOKUP(ACCOUNTS_TABLE[[#This Row],[ID NUMBER]],PAYMENT_PT,2,0))</f>
        <v>0</v>
      </c>
      <c r="K220" s="51">
        <f>IF(ISNA(VLOOKUP(ACCOUNTS_TABLE[[#This Row],[ID NUMBER]],PIVOT!K:L,2,0)),0,VLOOKUP(ACCOUNTS_TABLE[[#This Row],[ID NUMBER]],PIVOT!K:L,2,0))</f>
        <v>0</v>
      </c>
      <c r="L220" s="51">
        <f>ACCOUNTS_TABLE[[#This Row],[TOTAL FEES]]-ACCOUNTS_TABLE[[#This Row],[TOTAL PAID]]-ACCOUNTS_TABLE[[#This Row],[SCHOLARSHIP]]</f>
        <v>480</v>
      </c>
    </row>
    <row r="221" spans="3:12" ht="21.75" customHeight="1" x14ac:dyDescent="0.25">
      <c r="C221" s="26" t="s">
        <v>1375</v>
      </c>
      <c r="D221" s="4" t="str">
        <f>VLOOKUP(ACCOUNTS_TABLE[[#This Row],[ID NUMBER]],DBASE_TABLE[],2,0)</f>
        <v>GLORYSON ANAAB</v>
      </c>
      <c r="E221" s="4" t="str">
        <f>VLOOKUP(ACCOUNTS_TABLE[[#This Row],[ID NUMBER]],DBASE_TABLE[],7,0)</f>
        <v>PRIMARY TWO</v>
      </c>
      <c r="F221" s="51">
        <v>155</v>
      </c>
      <c r="G221" s="51" t="str">
        <f>IF(ISNA(VLOOKUP(ACCOUNTS_TABLE[[#This Row],[ID NUMBER]],OTHERFEE_PT,2,0)),"",VLOOKUP(ACCOUNTS_TABLE[[#This Row],[ID NUMBER]],OTHERFEE_PT,2,0))</f>
        <v/>
      </c>
      <c r="H221" s="51">
        <f>IF(ISNA(VLOOKUP(DBASE_TABLE[[#This Row],[CLASS]],TERMFEES_TABLE[],5,0)),"",VLOOKUP(DBASE_TABLE[[#This Row],[CLASS]],TERMFEES_TABLE[],5,0))</f>
        <v>0</v>
      </c>
      <c r="I221" s="51">
        <f>SUM(ACCOUNTS_TABLE[[#This Row],[BALANCE AT START]]:ACCOUNTS_TABLE[[#This Row],[SCHOOL FEES]])</f>
        <v>155</v>
      </c>
      <c r="J221" s="51">
        <f>IF(ISNA(VLOOKUP(ACCOUNTS_TABLE[[#This Row],[ID NUMBER]],PAYMENT_PT,2,0)),0,VLOOKUP(ACCOUNTS_TABLE[[#This Row],[ID NUMBER]],PAYMENT_PT,2,0))</f>
        <v>0</v>
      </c>
      <c r="K221" s="51">
        <f>IF(ISNA(VLOOKUP(ACCOUNTS_TABLE[[#This Row],[ID NUMBER]],PIVOT!K:L,2,0)),0,VLOOKUP(ACCOUNTS_TABLE[[#This Row],[ID NUMBER]],PIVOT!K:L,2,0))</f>
        <v>0</v>
      </c>
      <c r="L221" s="51">
        <f>ACCOUNTS_TABLE[[#This Row],[TOTAL FEES]]-ACCOUNTS_TABLE[[#This Row],[TOTAL PAID]]-ACCOUNTS_TABLE[[#This Row],[SCHOLARSHIP]]</f>
        <v>155</v>
      </c>
    </row>
    <row r="222" spans="3:12" ht="21.75" customHeight="1" x14ac:dyDescent="0.25">
      <c r="C222" s="26" t="s">
        <v>1376</v>
      </c>
      <c r="D222" s="4" t="str">
        <f>VLOOKUP(ACCOUNTS_TABLE[[#This Row],[ID NUMBER]],DBASE_TABLE[],2,0)</f>
        <v>GOLDEN ANEBA</v>
      </c>
      <c r="E222" s="4" t="str">
        <f>VLOOKUP(ACCOUNTS_TABLE[[#This Row],[ID NUMBER]],DBASE_TABLE[],7,0)</f>
        <v>PRIMARY TWO</v>
      </c>
      <c r="F222" s="51">
        <v>265</v>
      </c>
      <c r="G222" s="51" t="str">
        <f>IF(ISNA(VLOOKUP(ACCOUNTS_TABLE[[#This Row],[ID NUMBER]],OTHERFEE_PT,2,0)),"",VLOOKUP(ACCOUNTS_TABLE[[#This Row],[ID NUMBER]],OTHERFEE_PT,2,0))</f>
        <v/>
      </c>
      <c r="H222" s="51">
        <f>IF(ISNA(VLOOKUP(DBASE_TABLE[[#This Row],[CLASS]],TERMFEES_TABLE[],5,0)),"",VLOOKUP(DBASE_TABLE[[#This Row],[CLASS]],TERMFEES_TABLE[],5,0))</f>
        <v>0</v>
      </c>
      <c r="I222" s="51">
        <f>SUM(ACCOUNTS_TABLE[[#This Row],[BALANCE AT START]]:ACCOUNTS_TABLE[[#This Row],[SCHOOL FEES]])</f>
        <v>265</v>
      </c>
      <c r="J222" s="51">
        <f>IF(ISNA(VLOOKUP(ACCOUNTS_TABLE[[#This Row],[ID NUMBER]],PAYMENT_PT,2,0)),0,VLOOKUP(ACCOUNTS_TABLE[[#This Row],[ID NUMBER]],PAYMENT_PT,2,0))</f>
        <v>0</v>
      </c>
      <c r="K222" s="51">
        <f>IF(ISNA(VLOOKUP(ACCOUNTS_TABLE[[#This Row],[ID NUMBER]],PIVOT!K:L,2,0)),0,VLOOKUP(ACCOUNTS_TABLE[[#This Row],[ID NUMBER]],PIVOT!K:L,2,0))</f>
        <v>0</v>
      </c>
      <c r="L222" s="51">
        <f>ACCOUNTS_TABLE[[#This Row],[TOTAL FEES]]-ACCOUNTS_TABLE[[#This Row],[TOTAL PAID]]-ACCOUNTS_TABLE[[#This Row],[SCHOLARSHIP]]</f>
        <v>265</v>
      </c>
    </row>
    <row r="223" spans="3:12" ht="21.75" customHeight="1" x14ac:dyDescent="0.25">
      <c r="C223" s="26" t="s">
        <v>1377</v>
      </c>
      <c r="D223" s="4" t="str">
        <f>VLOOKUP(ACCOUNTS_TABLE[[#This Row],[ID NUMBER]],DBASE_TABLE[],2,0)</f>
        <v>COBI-SARAH ANANGA</v>
      </c>
      <c r="E223" s="4" t="str">
        <f>VLOOKUP(ACCOUNTS_TABLE[[#This Row],[ID NUMBER]],DBASE_TABLE[],7,0)</f>
        <v>PRIMARY TWO</v>
      </c>
      <c r="F223" s="51">
        <v>370</v>
      </c>
      <c r="G223" s="51" t="str">
        <f>IF(ISNA(VLOOKUP(ACCOUNTS_TABLE[[#This Row],[ID NUMBER]],OTHERFEE_PT,2,0)),"",VLOOKUP(ACCOUNTS_TABLE[[#This Row],[ID NUMBER]],OTHERFEE_PT,2,0))</f>
        <v/>
      </c>
      <c r="H223" s="51">
        <f>IF(ISNA(VLOOKUP(DBASE_TABLE[[#This Row],[CLASS]],TERMFEES_TABLE[],5,0)),"",VLOOKUP(DBASE_TABLE[[#This Row],[CLASS]],TERMFEES_TABLE[],5,0))</f>
        <v>0</v>
      </c>
      <c r="I223" s="51">
        <f>SUM(ACCOUNTS_TABLE[[#This Row],[BALANCE AT START]]:ACCOUNTS_TABLE[[#This Row],[SCHOOL FEES]])</f>
        <v>370</v>
      </c>
      <c r="J223" s="51">
        <f>IF(ISNA(VLOOKUP(ACCOUNTS_TABLE[[#This Row],[ID NUMBER]],PAYMENT_PT,2,0)),0,VLOOKUP(ACCOUNTS_TABLE[[#This Row],[ID NUMBER]],PAYMENT_PT,2,0))</f>
        <v>0</v>
      </c>
      <c r="K223" s="51">
        <f>IF(ISNA(VLOOKUP(ACCOUNTS_TABLE[[#This Row],[ID NUMBER]],PIVOT!K:L,2,0)),0,VLOOKUP(ACCOUNTS_TABLE[[#This Row],[ID NUMBER]],PIVOT!K:L,2,0))</f>
        <v>0</v>
      </c>
      <c r="L223" s="51">
        <f>ACCOUNTS_TABLE[[#This Row],[TOTAL FEES]]-ACCOUNTS_TABLE[[#This Row],[TOTAL PAID]]-ACCOUNTS_TABLE[[#This Row],[SCHOLARSHIP]]</f>
        <v>370</v>
      </c>
    </row>
    <row r="224" spans="3:12" ht="21.75" customHeight="1" x14ac:dyDescent="0.25">
      <c r="C224" s="26" t="s">
        <v>1378</v>
      </c>
      <c r="D224" s="4" t="str">
        <f>VLOOKUP(ACCOUNTS_TABLE[[#This Row],[ID NUMBER]],DBASE_TABLE[],2,0)</f>
        <v>BENJAMIN .A. ANUGA</v>
      </c>
      <c r="E224" s="4" t="str">
        <f>VLOOKUP(ACCOUNTS_TABLE[[#This Row],[ID NUMBER]],DBASE_TABLE[],7,0)</f>
        <v>PRIMARY TWO</v>
      </c>
      <c r="F224" s="51">
        <v>155</v>
      </c>
      <c r="G224" s="51" t="str">
        <f>IF(ISNA(VLOOKUP(ACCOUNTS_TABLE[[#This Row],[ID NUMBER]],OTHERFEE_PT,2,0)),"",VLOOKUP(ACCOUNTS_TABLE[[#This Row],[ID NUMBER]],OTHERFEE_PT,2,0))</f>
        <v/>
      </c>
      <c r="H224" s="51">
        <f>IF(ISNA(VLOOKUP(DBASE_TABLE[[#This Row],[CLASS]],TERMFEES_TABLE[],5,0)),"",VLOOKUP(DBASE_TABLE[[#This Row],[CLASS]],TERMFEES_TABLE[],5,0))</f>
        <v>0</v>
      </c>
      <c r="I224" s="51">
        <f>SUM(ACCOUNTS_TABLE[[#This Row],[BALANCE AT START]]:ACCOUNTS_TABLE[[#This Row],[SCHOOL FEES]])</f>
        <v>155</v>
      </c>
      <c r="J224" s="51">
        <f>IF(ISNA(VLOOKUP(ACCOUNTS_TABLE[[#This Row],[ID NUMBER]],PAYMENT_PT,2,0)),0,VLOOKUP(ACCOUNTS_TABLE[[#This Row],[ID NUMBER]],PAYMENT_PT,2,0))</f>
        <v>0</v>
      </c>
      <c r="K224" s="51">
        <f>IF(ISNA(VLOOKUP(ACCOUNTS_TABLE[[#This Row],[ID NUMBER]],PIVOT!K:L,2,0)),0,VLOOKUP(ACCOUNTS_TABLE[[#This Row],[ID NUMBER]],PIVOT!K:L,2,0))</f>
        <v>0</v>
      </c>
      <c r="L224" s="51">
        <f>ACCOUNTS_TABLE[[#This Row],[TOTAL FEES]]-ACCOUNTS_TABLE[[#This Row],[TOTAL PAID]]-ACCOUNTS_TABLE[[#This Row],[SCHOLARSHIP]]</f>
        <v>155</v>
      </c>
    </row>
    <row r="225" spans="3:12" ht="21.75" customHeight="1" x14ac:dyDescent="0.25">
      <c r="C225" s="26" t="s">
        <v>1379</v>
      </c>
      <c r="D225" s="4" t="str">
        <f>VLOOKUP(ACCOUNTS_TABLE[[#This Row],[ID NUMBER]],DBASE_TABLE[],2,0)</f>
        <v>ELISHA ASALIWE</v>
      </c>
      <c r="E225" s="4" t="str">
        <f>VLOOKUP(ACCOUNTS_TABLE[[#This Row],[ID NUMBER]],DBASE_TABLE[],7,0)</f>
        <v>PRIMARY TWO</v>
      </c>
      <c r="F225" s="51">
        <v>375</v>
      </c>
      <c r="G225" s="51" t="str">
        <f>IF(ISNA(VLOOKUP(ACCOUNTS_TABLE[[#This Row],[ID NUMBER]],OTHERFEE_PT,2,0)),"",VLOOKUP(ACCOUNTS_TABLE[[#This Row],[ID NUMBER]],OTHERFEE_PT,2,0))</f>
        <v/>
      </c>
      <c r="H225" s="51">
        <f>IF(ISNA(VLOOKUP(DBASE_TABLE[[#This Row],[CLASS]],TERMFEES_TABLE[],5,0)),"",VLOOKUP(DBASE_TABLE[[#This Row],[CLASS]],TERMFEES_TABLE[],5,0))</f>
        <v>0</v>
      </c>
      <c r="I225" s="51">
        <f>SUM(ACCOUNTS_TABLE[[#This Row],[BALANCE AT START]]:ACCOUNTS_TABLE[[#This Row],[SCHOOL FEES]])</f>
        <v>375</v>
      </c>
      <c r="J225" s="51">
        <f>IF(ISNA(VLOOKUP(ACCOUNTS_TABLE[[#This Row],[ID NUMBER]],PAYMENT_PT,2,0)),0,VLOOKUP(ACCOUNTS_TABLE[[#This Row],[ID NUMBER]],PAYMENT_PT,2,0))</f>
        <v>0</v>
      </c>
      <c r="K225" s="51">
        <f>IF(ISNA(VLOOKUP(ACCOUNTS_TABLE[[#This Row],[ID NUMBER]],PIVOT!K:L,2,0)),0,VLOOKUP(ACCOUNTS_TABLE[[#This Row],[ID NUMBER]],PIVOT!K:L,2,0))</f>
        <v>0</v>
      </c>
      <c r="L225" s="51">
        <f>ACCOUNTS_TABLE[[#This Row],[TOTAL FEES]]-ACCOUNTS_TABLE[[#This Row],[TOTAL PAID]]-ACCOUNTS_TABLE[[#This Row],[SCHOLARSHIP]]</f>
        <v>375</v>
      </c>
    </row>
    <row r="226" spans="3:12" ht="21.75" customHeight="1" x14ac:dyDescent="0.25">
      <c r="C226" s="26" t="s">
        <v>1380</v>
      </c>
      <c r="D226" s="4" t="str">
        <f>VLOOKUP(ACCOUNTS_TABLE[[#This Row],[ID NUMBER]],DBASE_TABLE[],2,0)</f>
        <v>GIDEON ATINDEMA</v>
      </c>
      <c r="E226" s="4" t="str">
        <f>VLOOKUP(ACCOUNTS_TABLE[[#This Row],[ID NUMBER]],DBASE_TABLE[],7,0)</f>
        <v>PRIMARY TWO</v>
      </c>
      <c r="F226" s="51">
        <v>155</v>
      </c>
      <c r="G226" s="51" t="str">
        <f>IF(ISNA(VLOOKUP(ACCOUNTS_TABLE[[#This Row],[ID NUMBER]],OTHERFEE_PT,2,0)),"",VLOOKUP(ACCOUNTS_TABLE[[#This Row],[ID NUMBER]],OTHERFEE_PT,2,0))</f>
        <v/>
      </c>
      <c r="H226" s="51">
        <f>IF(ISNA(VLOOKUP(DBASE_TABLE[[#This Row],[CLASS]],TERMFEES_TABLE[],5,0)),"",VLOOKUP(DBASE_TABLE[[#This Row],[CLASS]],TERMFEES_TABLE[],5,0))</f>
        <v>0</v>
      </c>
      <c r="I226" s="51">
        <f>SUM(ACCOUNTS_TABLE[[#This Row],[BALANCE AT START]]:ACCOUNTS_TABLE[[#This Row],[SCHOOL FEES]])</f>
        <v>155</v>
      </c>
      <c r="J226" s="51">
        <f>IF(ISNA(VLOOKUP(ACCOUNTS_TABLE[[#This Row],[ID NUMBER]],PAYMENT_PT,2,0)),0,VLOOKUP(ACCOUNTS_TABLE[[#This Row],[ID NUMBER]],PAYMENT_PT,2,0))</f>
        <v>0</v>
      </c>
      <c r="K226" s="51">
        <f>IF(ISNA(VLOOKUP(ACCOUNTS_TABLE[[#This Row],[ID NUMBER]],PIVOT!K:L,2,0)),0,VLOOKUP(ACCOUNTS_TABLE[[#This Row],[ID NUMBER]],PIVOT!K:L,2,0))</f>
        <v>0</v>
      </c>
      <c r="L226" s="51">
        <f>ACCOUNTS_TABLE[[#This Row],[TOTAL FEES]]-ACCOUNTS_TABLE[[#This Row],[TOTAL PAID]]-ACCOUNTS_TABLE[[#This Row],[SCHOLARSHIP]]</f>
        <v>155</v>
      </c>
    </row>
    <row r="227" spans="3:12" ht="21.75" customHeight="1" x14ac:dyDescent="0.25">
      <c r="C227" s="26" t="s">
        <v>1381</v>
      </c>
      <c r="D227" s="4" t="str">
        <f>VLOOKUP(ACCOUNTS_TABLE[[#This Row],[ID NUMBER]],DBASE_TABLE[],2,0)</f>
        <v>ALBERTINA AWIIIL</v>
      </c>
      <c r="E227" s="4" t="str">
        <f>VLOOKUP(ACCOUNTS_TABLE[[#This Row],[ID NUMBER]],DBASE_TABLE[],7,0)</f>
        <v>PRIMARY TWO</v>
      </c>
      <c r="F227" s="51">
        <v>155</v>
      </c>
      <c r="G227" s="51" t="str">
        <f>IF(ISNA(VLOOKUP(ACCOUNTS_TABLE[[#This Row],[ID NUMBER]],OTHERFEE_PT,2,0)),"",VLOOKUP(ACCOUNTS_TABLE[[#This Row],[ID NUMBER]],OTHERFEE_PT,2,0))</f>
        <v/>
      </c>
      <c r="H227" s="51">
        <f>IF(ISNA(VLOOKUP(DBASE_TABLE[[#This Row],[CLASS]],TERMFEES_TABLE[],5,0)),"",VLOOKUP(DBASE_TABLE[[#This Row],[CLASS]],TERMFEES_TABLE[],5,0))</f>
        <v>0</v>
      </c>
      <c r="I227" s="51">
        <f>SUM(ACCOUNTS_TABLE[[#This Row],[BALANCE AT START]]:ACCOUNTS_TABLE[[#This Row],[SCHOOL FEES]])</f>
        <v>155</v>
      </c>
      <c r="J227" s="51">
        <f>IF(ISNA(VLOOKUP(ACCOUNTS_TABLE[[#This Row],[ID NUMBER]],PAYMENT_PT,2,0)),0,VLOOKUP(ACCOUNTS_TABLE[[#This Row],[ID NUMBER]],PAYMENT_PT,2,0))</f>
        <v>0</v>
      </c>
      <c r="K227" s="51">
        <f>IF(ISNA(VLOOKUP(ACCOUNTS_TABLE[[#This Row],[ID NUMBER]],PIVOT!K:L,2,0)),0,VLOOKUP(ACCOUNTS_TABLE[[#This Row],[ID NUMBER]],PIVOT!K:L,2,0))</f>
        <v>0</v>
      </c>
      <c r="L227" s="51">
        <f>ACCOUNTS_TABLE[[#This Row],[TOTAL FEES]]-ACCOUNTS_TABLE[[#This Row],[TOTAL PAID]]-ACCOUNTS_TABLE[[#This Row],[SCHOLARSHIP]]</f>
        <v>155</v>
      </c>
    </row>
    <row r="228" spans="3:12" ht="21.75" customHeight="1" x14ac:dyDescent="0.25">
      <c r="C228" s="26" t="s">
        <v>1382</v>
      </c>
      <c r="D228" s="4" t="str">
        <f>VLOOKUP(ACCOUNTS_TABLE[[#This Row],[ID NUMBER]],DBASE_TABLE[],2,0)</f>
        <v>PEGGY AWUPURI</v>
      </c>
      <c r="E228" s="4" t="str">
        <f>VLOOKUP(ACCOUNTS_TABLE[[#This Row],[ID NUMBER]],DBASE_TABLE[],7,0)</f>
        <v>PRIMARY TWO</v>
      </c>
      <c r="F228" s="51">
        <v>155</v>
      </c>
      <c r="G228" s="51" t="str">
        <f>IF(ISNA(VLOOKUP(ACCOUNTS_TABLE[[#This Row],[ID NUMBER]],OTHERFEE_PT,2,0)),"",VLOOKUP(ACCOUNTS_TABLE[[#This Row],[ID NUMBER]],OTHERFEE_PT,2,0))</f>
        <v/>
      </c>
      <c r="H228" s="51">
        <f>IF(ISNA(VLOOKUP(DBASE_TABLE[[#This Row],[CLASS]],TERMFEES_TABLE[],5,0)),"",VLOOKUP(DBASE_TABLE[[#This Row],[CLASS]],TERMFEES_TABLE[],5,0))</f>
        <v>0</v>
      </c>
      <c r="I228" s="51">
        <f>SUM(ACCOUNTS_TABLE[[#This Row],[BALANCE AT START]]:ACCOUNTS_TABLE[[#This Row],[SCHOOL FEES]])</f>
        <v>155</v>
      </c>
      <c r="J228" s="51">
        <f>IF(ISNA(VLOOKUP(ACCOUNTS_TABLE[[#This Row],[ID NUMBER]],PAYMENT_PT,2,0)),0,VLOOKUP(ACCOUNTS_TABLE[[#This Row],[ID NUMBER]],PAYMENT_PT,2,0))</f>
        <v>0</v>
      </c>
      <c r="K228" s="51">
        <f>IF(ISNA(VLOOKUP(ACCOUNTS_TABLE[[#This Row],[ID NUMBER]],PIVOT!K:L,2,0)),0,VLOOKUP(ACCOUNTS_TABLE[[#This Row],[ID NUMBER]],PIVOT!K:L,2,0))</f>
        <v>0</v>
      </c>
      <c r="L228" s="51">
        <f>ACCOUNTS_TABLE[[#This Row],[TOTAL FEES]]-ACCOUNTS_TABLE[[#This Row],[TOTAL PAID]]-ACCOUNTS_TABLE[[#This Row],[SCHOLARSHIP]]</f>
        <v>155</v>
      </c>
    </row>
    <row r="229" spans="3:12" ht="21.75" customHeight="1" x14ac:dyDescent="0.25">
      <c r="C229" s="26" t="s">
        <v>1383</v>
      </c>
      <c r="D229" s="4" t="str">
        <f>VLOOKUP(ACCOUNTS_TABLE[[#This Row],[ID NUMBER]],DBASE_TABLE[],2,0)</f>
        <v>ANNABEL KAWEH AYAABA</v>
      </c>
      <c r="E229" s="4" t="str">
        <f>VLOOKUP(ACCOUNTS_TABLE[[#This Row],[ID NUMBER]],DBASE_TABLE[],7,0)</f>
        <v>PRIMARY TWO</v>
      </c>
      <c r="F229" s="51">
        <v>155</v>
      </c>
      <c r="G229" s="51" t="str">
        <f>IF(ISNA(VLOOKUP(ACCOUNTS_TABLE[[#This Row],[ID NUMBER]],OTHERFEE_PT,2,0)),"",VLOOKUP(ACCOUNTS_TABLE[[#This Row],[ID NUMBER]],OTHERFEE_PT,2,0))</f>
        <v/>
      </c>
      <c r="H229" s="51">
        <f>IF(ISNA(VLOOKUP(DBASE_TABLE[[#This Row],[CLASS]],TERMFEES_TABLE[],5,0)),"",VLOOKUP(DBASE_TABLE[[#This Row],[CLASS]],TERMFEES_TABLE[],5,0))</f>
        <v>0</v>
      </c>
      <c r="I229" s="51">
        <f>SUM(ACCOUNTS_TABLE[[#This Row],[BALANCE AT START]]:ACCOUNTS_TABLE[[#This Row],[SCHOOL FEES]])</f>
        <v>155</v>
      </c>
      <c r="J229" s="51">
        <f>IF(ISNA(VLOOKUP(ACCOUNTS_TABLE[[#This Row],[ID NUMBER]],PAYMENT_PT,2,0)),0,VLOOKUP(ACCOUNTS_TABLE[[#This Row],[ID NUMBER]],PAYMENT_PT,2,0))</f>
        <v>0</v>
      </c>
      <c r="K229" s="51">
        <f>IF(ISNA(VLOOKUP(ACCOUNTS_TABLE[[#This Row],[ID NUMBER]],PIVOT!K:L,2,0)),0,VLOOKUP(ACCOUNTS_TABLE[[#This Row],[ID NUMBER]],PIVOT!K:L,2,0))</f>
        <v>0</v>
      </c>
      <c r="L229" s="51">
        <f>ACCOUNTS_TABLE[[#This Row],[TOTAL FEES]]-ACCOUNTS_TABLE[[#This Row],[TOTAL PAID]]-ACCOUNTS_TABLE[[#This Row],[SCHOLARSHIP]]</f>
        <v>155</v>
      </c>
    </row>
    <row r="230" spans="3:12" ht="21.75" customHeight="1" x14ac:dyDescent="0.25">
      <c r="C230" s="26" t="s">
        <v>1384</v>
      </c>
      <c r="D230" s="4" t="str">
        <f>VLOOKUP(ACCOUNTS_TABLE[[#This Row],[ID NUMBER]],DBASE_TABLE[],2,0)</f>
        <v>EMMANUEL AYIVOR</v>
      </c>
      <c r="E230" s="4" t="str">
        <f>VLOOKUP(ACCOUNTS_TABLE[[#This Row],[ID NUMBER]],DBASE_TABLE[],7,0)</f>
        <v>PRIMARY TWO</v>
      </c>
      <c r="F230" s="51">
        <v>155</v>
      </c>
      <c r="G230" s="51" t="str">
        <f>IF(ISNA(VLOOKUP(ACCOUNTS_TABLE[[#This Row],[ID NUMBER]],OTHERFEE_PT,2,0)),"",VLOOKUP(ACCOUNTS_TABLE[[#This Row],[ID NUMBER]],OTHERFEE_PT,2,0))</f>
        <v/>
      </c>
      <c r="H230" s="51">
        <f>IF(ISNA(VLOOKUP(DBASE_TABLE[[#This Row],[CLASS]],TERMFEES_TABLE[],5,0)),"",VLOOKUP(DBASE_TABLE[[#This Row],[CLASS]],TERMFEES_TABLE[],5,0))</f>
        <v>0</v>
      </c>
      <c r="I230" s="51">
        <f>SUM(ACCOUNTS_TABLE[[#This Row],[BALANCE AT START]]:ACCOUNTS_TABLE[[#This Row],[SCHOOL FEES]])</f>
        <v>155</v>
      </c>
      <c r="J230" s="51">
        <f>IF(ISNA(VLOOKUP(ACCOUNTS_TABLE[[#This Row],[ID NUMBER]],PAYMENT_PT,2,0)),0,VLOOKUP(ACCOUNTS_TABLE[[#This Row],[ID NUMBER]],PAYMENT_PT,2,0))</f>
        <v>0</v>
      </c>
      <c r="K230" s="51">
        <f>IF(ISNA(VLOOKUP(ACCOUNTS_TABLE[[#This Row],[ID NUMBER]],PIVOT!K:L,2,0)),0,VLOOKUP(ACCOUNTS_TABLE[[#This Row],[ID NUMBER]],PIVOT!K:L,2,0))</f>
        <v>0</v>
      </c>
      <c r="L230" s="51">
        <f>ACCOUNTS_TABLE[[#This Row],[TOTAL FEES]]-ACCOUNTS_TABLE[[#This Row],[TOTAL PAID]]-ACCOUNTS_TABLE[[#This Row],[SCHOLARSHIP]]</f>
        <v>155</v>
      </c>
    </row>
    <row r="231" spans="3:12" ht="21.75" customHeight="1" x14ac:dyDescent="0.25">
      <c r="C231" s="26" t="s">
        <v>1385</v>
      </c>
      <c r="D231" s="4" t="str">
        <f>VLOOKUP(ACCOUNTS_TABLE[[#This Row],[ID NUMBER]],DBASE_TABLE[],2,0)</f>
        <v>REJOICE AZIBEBA</v>
      </c>
      <c r="E231" s="4" t="str">
        <f>VLOOKUP(ACCOUNTS_TABLE[[#This Row],[ID NUMBER]],DBASE_TABLE[],7,0)</f>
        <v>PRIMARY TWO</v>
      </c>
      <c r="F231" s="51">
        <v>155</v>
      </c>
      <c r="G231" s="51" t="str">
        <f>IF(ISNA(VLOOKUP(ACCOUNTS_TABLE[[#This Row],[ID NUMBER]],OTHERFEE_PT,2,0)),"",VLOOKUP(ACCOUNTS_TABLE[[#This Row],[ID NUMBER]],OTHERFEE_PT,2,0))</f>
        <v/>
      </c>
      <c r="H231" s="51">
        <f>IF(ISNA(VLOOKUP(DBASE_TABLE[[#This Row],[CLASS]],TERMFEES_TABLE[],5,0)),"",VLOOKUP(DBASE_TABLE[[#This Row],[CLASS]],TERMFEES_TABLE[],5,0))</f>
        <v>0</v>
      </c>
      <c r="I231" s="51">
        <f>SUM(ACCOUNTS_TABLE[[#This Row],[BALANCE AT START]]:ACCOUNTS_TABLE[[#This Row],[SCHOOL FEES]])</f>
        <v>155</v>
      </c>
      <c r="J231" s="51">
        <f>IF(ISNA(VLOOKUP(ACCOUNTS_TABLE[[#This Row],[ID NUMBER]],PAYMENT_PT,2,0)),0,VLOOKUP(ACCOUNTS_TABLE[[#This Row],[ID NUMBER]],PAYMENT_PT,2,0))</f>
        <v>0</v>
      </c>
      <c r="K231" s="51">
        <f>IF(ISNA(VLOOKUP(ACCOUNTS_TABLE[[#This Row],[ID NUMBER]],PIVOT!K:L,2,0)),0,VLOOKUP(ACCOUNTS_TABLE[[#This Row],[ID NUMBER]],PIVOT!K:L,2,0))</f>
        <v>0</v>
      </c>
      <c r="L231" s="51">
        <f>ACCOUNTS_TABLE[[#This Row],[TOTAL FEES]]-ACCOUNTS_TABLE[[#This Row],[TOTAL PAID]]-ACCOUNTS_TABLE[[#This Row],[SCHOLARSHIP]]</f>
        <v>155</v>
      </c>
    </row>
    <row r="232" spans="3:12" ht="21.75" customHeight="1" x14ac:dyDescent="0.25">
      <c r="C232" s="26" t="s">
        <v>1386</v>
      </c>
      <c r="D232" s="4" t="str">
        <f>VLOOKUP(ACCOUNTS_TABLE[[#This Row],[ID NUMBER]],DBASE_TABLE[],2,0)</f>
        <v>LORRITTA AZUAH</v>
      </c>
      <c r="E232" s="4" t="str">
        <f>VLOOKUP(ACCOUNTS_TABLE[[#This Row],[ID NUMBER]],DBASE_TABLE[],7,0)</f>
        <v>PRIMARY TWO</v>
      </c>
      <c r="F232" s="51">
        <v>205</v>
      </c>
      <c r="G232" s="51" t="str">
        <f>IF(ISNA(VLOOKUP(ACCOUNTS_TABLE[[#This Row],[ID NUMBER]],OTHERFEE_PT,2,0)),"",VLOOKUP(ACCOUNTS_TABLE[[#This Row],[ID NUMBER]],OTHERFEE_PT,2,0))</f>
        <v/>
      </c>
      <c r="H232" s="51">
        <f>IF(ISNA(VLOOKUP(DBASE_TABLE[[#This Row],[CLASS]],TERMFEES_TABLE[],5,0)),"",VLOOKUP(DBASE_TABLE[[#This Row],[CLASS]],TERMFEES_TABLE[],5,0))</f>
        <v>0</v>
      </c>
      <c r="I232" s="51">
        <f>SUM(ACCOUNTS_TABLE[[#This Row],[BALANCE AT START]]:ACCOUNTS_TABLE[[#This Row],[SCHOOL FEES]])</f>
        <v>205</v>
      </c>
      <c r="J232" s="51">
        <f>IF(ISNA(VLOOKUP(ACCOUNTS_TABLE[[#This Row],[ID NUMBER]],PAYMENT_PT,2,0)),0,VLOOKUP(ACCOUNTS_TABLE[[#This Row],[ID NUMBER]],PAYMENT_PT,2,0))</f>
        <v>0</v>
      </c>
      <c r="K232" s="51">
        <f>IF(ISNA(VLOOKUP(ACCOUNTS_TABLE[[#This Row],[ID NUMBER]],PIVOT!K:L,2,0)),0,VLOOKUP(ACCOUNTS_TABLE[[#This Row],[ID NUMBER]],PIVOT!K:L,2,0))</f>
        <v>0</v>
      </c>
      <c r="L232" s="51">
        <f>ACCOUNTS_TABLE[[#This Row],[TOTAL FEES]]-ACCOUNTS_TABLE[[#This Row],[TOTAL PAID]]-ACCOUNTS_TABLE[[#This Row],[SCHOLARSHIP]]</f>
        <v>205</v>
      </c>
    </row>
    <row r="233" spans="3:12" ht="21.75" customHeight="1" x14ac:dyDescent="0.25">
      <c r="C233" s="26" t="s">
        <v>1387</v>
      </c>
      <c r="D233" s="4" t="str">
        <f>VLOOKUP(ACCOUNTS_TABLE[[#This Row],[ID NUMBER]],DBASE_TABLE[],2,0)</f>
        <v>QUEENSPA BAAH</v>
      </c>
      <c r="E233" s="4" t="str">
        <f>VLOOKUP(ACCOUNTS_TABLE[[#This Row],[ID NUMBER]],DBASE_TABLE[],7,0)</f>
        <v>PRIMARY TWO</v>
      </c>
      <c r="F233" s="51">
        <v>155</v>
      </c>
      <c r="G233" s="51" t="str">
        <f>IF(ISNA(VLOOKUP(ACCOUNTS_TABLE[[#This Row],[ID NUMBER]],OTHERFEE_PT,2,0)),"",VLOOKUP(ACCOUNTS_TABLE[[#This Row],[ID NUMBER]],OTHERFEE_PT,2,0))</f>
        <v/>
      </c>
      <c r="H233" s="51">
        <f>IF(ISNA(VLOOKUP(DBASE_TABLE[[#This Row],[CLASS]],TERMFEES_TABLE[],5,0)),"",VLOOKUP(DBASE_TABLE[[#This Row],[CLASS]],TERMFEES_TABLE[],5,0))</f>
        <v>0</v>
      </c>
      <c r="I233" s="51">
        <f>SUM(ACCOUNTS_TABLE[[#This Row],[BALANCE AT START]]:ACCOUNTS_TABLE[[#This Row],[SCHOOL FEES]])</f>
        <v>155</v>
      </c>
      <c r="J233" s="51">
        <f>IF(ISNA(VLOOKUP(ACCOUNTS_TABLE[[#This Row],[ID NUMBER]],PAYMENT_PT,2,0)),0,VLOOKUP(ACCOUNTS_TABLE[[#This Row],[ID NUMBER]],PAYMENT_PT,2,0))</f>
        <v>0</v>
      </c>
      <c r="K233" s="51">
        <f>IF(ISNA(VLOOKUP(ACCOUNTS_TABLE[[#This Row],[ID NUMBER]],PIVOT!K:L,2,0)),0,VLOOKUP(ACCOUNTS_TABLE[[#This Row],[ID NUMBER]],PIVOT!K:L,2,0))</f>
        <v>0</v>
      </c>
      <c r="L233" s="51">
        <f>ACCOUNTS_TABLE[[#This Row],[TOTAL FEES]]-ACCOUNTS_TABLE[[#This Row],[TOTAL PAID]]-ACCOUNTS_TABLE[[#This Row],[SCHOLARSHIP]]</f>
        <v>155</v>
      </c>
    </row>
    <row r="234" spans="3:12" ht="21.75" customHeight="1" x14ac:dyDescent="0.25">
      <c r="C234" s="26" t="s">
        <v>1388</v>
      </c>
      <c r="D234" s="4" t="str">
        <f>VLOOKUP(ACCOUNTS_TABLE[[#This Row],[ID NUMBER]],DBASE_TABLE[],2,0)</f>
        <v>ETHEL .A. BASOEDEEM</v>
      </c>
      <c r="E234" s="4" t="str">
        <f>VLOOKUP(ACCOUNTS_TABLE[[#This Row],[ID NUMBER]],DBASE_TABLE[],7,0)</f>
        <v>PRIMARY TWO</v>
      </c>
      <c r="F234" s="51">
        <v>155</v>
      </c>
      <c r="G234" s="51" t="str">
        <f>IF(ISNA(VLOOKUP(ACCOUNTS_TABLE[[#This Row],[ID NUMBER]],OTHERFEE_PT,2,0)),"",VLOOKUP(ACCOUNTS_TABLE[[#This Row],[ID NUMBER]],OTHERFEE_PT,2,0))</f>
        <v/>
      </c>
      <c r="H234" s="51">
        <f>IF(ISNA(VLOOKUP(DBASE_TABLE[[#This Row],[CLASS]],TERMFEES_TABLE[],5,0)),"",VLOOKUP(DBASE_TABLE[[#This Row],[CLASS]],TERMFEES_TABLE[],5,0))</f>
        <v>0</v>
      </c>
      <c r="I234" s="51">
        <f>SUM(ACCOUNTS_TABLE[[#This Row],[BALANCE AT START]]:ACCOUNTS_TABLE[[#This Row],[SCHOOL FEES]])</f>
        <v>155</v>
      </c>
      <c r="J234" s="51">
        <f>IF(ISNA(VLOOKUP(ACCOUNTS_TABLE[[#This Row],[ID NUMBER]],PAYMENT_PT,2,0)),0,VLOOKUP(ACCOUNTS_TABLE[[#This Row],[ID NUMBER]],PAYMENT_PT,2,0))</f>
        <v>0</v>
      </c>
      <c r="K234" s="51">
        <f>IF(ISNA(VLOOKUP(ACCOUNTS_TABLE[[#This Row],[ID NUMBER]],PIVOT!K:L,2,0)),0,VLOOKUP(ACCOUNTS_TABLE[[#This Row],[ID NUMBER]],PIVOT!K:L,2,0))</f>
        <v>0</v>
      </c>
      <c r="L234" s="51">
        <f>ACCOUNTS_TABLE[[#This Row],[TOTAL FEES]]-ACCOUNTS_TABLE[[#This Row],[TOTAL PAID]]-ACCOUNTS_TABLE[[#This Row],[SCHOLARSHIP]]</f>
        <v>155</v>
      </c>
    </row>
    <row r="235" spans="3:12" ht="21.75" customHeight="1" x14ac:dyDescent="0.25">
      <c r="C235" s="26" t="s">
        <v>1389</v>
      </c>
      <c r="D235" s="4" t="str">
        <f>VLOOKUP(ACCOUNTS_TABLE[[#This Row],[ID NUMBER]],DBASE_TABLE[],2,0)</f>
        <v>BLESS BATIWE</v>
      </c>
      <c r="E235" s="4" t="str">
        <f>VLOOKUP(ACCOUNTS_TABLE[[#This Row],[ID NUMBER]],DBASE_TABLE[],7,0)</f>
        <v>PRIMARY TWO</v>
      </c>
      <c r="F235" s="51">
        <v>280</v>
      </c>
      <c r="G235" s="51" t="str">
        <f>IF(ISNA(VLOOKUP(ACCOUNTS_TABLE[[#This Row],[ID NUMBER]],OTHERFEE_PT,2,0)),"",VLOOKUP(ACCOUNTS_TABLE[[#This Row],[ID NUMBER]],OTHERFEE_PT,2,0))</f>
        <v/>
      </c>
      <c r="H235" s="51">
        <f>IF(ISNA(VLOOKUP(DBASE_TABLE[[#This Row],[CLASS]],TERMFEES_TABLE[],5,0)),"",VLOOKUP(DBASE_TABLE[[#This Row],[CLASS]],TERMFEES_TABLE[],5,0))</f>
        <v>0</v>
      </c>
      <c r="I235" s="51">
        <f>SUM(ACCOUNTS_TABLE[[#This Row],[BALANCE AT START]]:ACCOUNTS_TABLE[[#This Row],[SCHOOL FEES]])</f>
        <v>280</v>
      </c>
      <c r="J235" s="51">
        <f>IF(ISNA(VLOOKUP(ACCOUNTS_TABLE[[#This Row],[ID NUMBER]],PAYMENT_PT,2,0)),0,VLOOKUP(ACCOUNTS_TABLE[[#This Row],[ID NUMBER]],PAYMENT_PT,2,0))</f>
        <v>0</v>
      </c>
      <c r="K235" s="51">
        <f>IF(ISNA(VLOOKUP(ACCOUNTS_TABLE[[#This Row],[ID NUMBER]],PIVOT!K:L,2,0)),0,VLOOKUP(ACCOUNTS_TABLE[[#This Row],[ID NUMBER]],PIVOT!K:L,2,0))</f>
        <v>0</v>
      </c>
      <c r="L235" s="51">
        <f>ACCOUNTS_TABLE[[#This Row],[TOTAL FEES]]-ACCOUNTS_TABLE[[#This Row],[TOTAL PAID]]-ACCOUNTS_TABLE[[#This Row],[SCHOLARSHIP]]</f>
        <v>280</v>
      </c>
    </row>
    <row r="236" spans="3:12" ht="21.75" customHeight="1" x14ac:dyDescent="0.25">
      <c r="C236" s="26" t="s">
        <v>1390</v>
      </c>
      <c r="D236" s="4" t="str">
        <f>VLOOKUP(ACCOUNTS_TABLE[[#This Row],[ID NUMBER]],DBASE_TABLE[],2,0)</f>
        <v>ENOCH BEYEREH</v>
      </c>
      <c r="E236" s="4" t="str">
        <f>VLOOKUP(ACCOUNTS_TABLE[[#This Row],[ID NUMBER]],DBASE_TABLE[],7,0)</f>
        <v>PRIMARY TWO</v>
      </c>
      <c r="F236" s="51">
        <v>265</v>
      </c>
      <c r="G236" s="51" t="str">
        <f>IF(ISNA(VLOOKUP(ACCOUNTS_TABLE[[#This Row],[ID NUMBER]],OTHERFEE_PT,2,0)),"",VLOOKUP(ACCOUNTS_TABLE[[#This Row],[ID NUMBER]],OTHERFEE_PT,2,0))</f>
        <v/>
      </c>
      <c r="H236" s="51">
        <f>IF(ISNA(VLOOKUP(DBASE_TABLE[[#This Row],[CLASS]],TERMFEES_TABLE[],5,0)),"",VLOOKUP(DBASE_TABLE[[#This Row],[CLASS]],TERMFEES_TABLE[],5,0))</f>
        <v>0</v>
      </c>
      <c r="I236" s="51">
        <f>SUM(ACCOUNTS_TABLE[[#This Row],[BALANCE AT START]]:ACCOUNTS_TABLE[[#This Row],[SCHOOL FEES]])</f>
        <v>265</v>
      </c>
      <c r="J236" s="51">
        <f>IF(ISNA(VLOOKUP(ACCOUNTS_TABLE[[#This Row],[ID NUMBER]],PAYMENT_PT,2,0)),0,VLOOKUP(ACCOUNTS_TABLE[[#This Row],[ID NUMBER]],PAYMENT_PT,2,0))</f>
        <v>0</v>
      </c>
      <c r="K236" s="51">
        <f>IF(ISNA(VLOOKUP(ACCOUNTS_TABLE[[#This Row],[ID NUMBER]],PIVOT!K:L,2,0)),0,VLOOKUP(ACCOUNTS_TABLE[[#This Row],[ID NUMBER]],PIVOT!K:L,2,0))</f>
        <v>0</v>
      </c>
      <c r="L236" s="51">
        <f>ACCOUNTS_TABLE[[#This Row],[TOTAL FEES]]-ACCOUNTS_TABLE[[#This Row],[TOTAL PAID]]-ACCOUNTS_TABLE[[#This Row],[SCHOLARSHIP]]</f>
        <v>265</v>
      </c>
    </row>
    <row r="237" spans="3:12" ht="21.75" customHeight="1" x14ac:dyDescent="0.25">
      <c r="C237" s="26" t="s">
        <v>1391</v>
      </c>
      <c r="D237" s="4" t="str">
        <f>VLOOKUP(ACCOUNTS_TABLE[[#This Row],[ID NUMBER]],DBASE_TABLE[],2,0)</f>
        <v>KWARA CHRISTABEL</v>
      </c>
      <c r="E237" s="4" t="str">
        <f>VLOOKUP(ACCOUNTS_TABLE[[#This Row],[ID NUMBER]],DBASE_TABLE[],7,0)</f>
        <v>PRIMARY TWO</v>
      </c>
      <c r="F237" s="51">
        <v>190</v>
      </c>
      <c r="G237" s="51" t="str">
        <f>IF(ISNA(VLOOKUP(ACCOUNTS_TABLE[[#This Row],[ID NUMBER]],OTHERFEE_PT,2,0)),"",VLOOKUP(ACCOUNTS_TABLE[[#This Row],[ID NUMBER]],OTHERFEE_PT,2,0))</f>
        <v/>
      </c>
      <c r="H237" s="51">
        <f>IF(ISNA(VLOOKUP(DBASE_TABLE[[#This Row],[CLASS]],TERMFEES_TABLE[],5,0)),"",VLOOKUP(DBASE_TABLE[[#This Row],[CLASS]],TERMFEES_TABLE[],5,0))</f>
        <v>0</v>
      </c>
      <c r="I237" s="51">
        <f>SUM(ACCOUNTS_TABLE[[#This Row],[BALANCE AT START]]:ACCOUNTS_TABLE[[#This Row],[SCHOOL FEES]])</f>
        <v>190</v>
      </c>
      <c r="J237" s="51">
        <f>IF(ISNA(VLOOKUP(ACCOUNTS_TABLE[[#This Row],[ID NUMBER]],PAYMENT_PT,2,0)),0,VLOOKUP(ACCOUNTS_TABLE[[#This Row],[ID NUMBER]],PAYMENT_PT,2,0))</f>
        <v>0</v>
      </c>
      <c r="K237" s="51">
        <f>IF(ISNA(VLOOKUP(ACCOUNTS_TABLE[[#This Row],[ID NUMBER]],PIVOT!K:L,2,0)),0,VLOOKUP(ACCOUNTS_TABLE[[#This Row],[ID NUMBER]],PIVOT!K:L,2,0))</f>
        <v>0</v>
      </c>
      <c r="L237" s="51">
        <f>ACCOUNTS_TABLE[[#This Row],[TOTAL FEES]]-ACCOUNTS_TABLE[[#This Row],[TOTAL PAID]]-ACCOUNTS_TABLE[[#This Row],[SCHOLARSHIP]]</f>
        <v>190</v>
      </c>
    </row>
    <row r="238" spans="3:12" ht="21.75" customHeight="1" x14ac:dyDescent="0.25">
      <c r="C238" s="26" t="s">
        <v>1392</v>
      </c>
      <c r="D238" s="4" t="str">
        <f>VLOOKUP(ACCOUNTS_TABLE[[#This Row],[ID NUMBER]],DBASE_TABLE[],2,0)</f>
        <v>MELODY DONNAWONO</v>
      </c>
      <c r="E238" s="4" t="str">
        <f>VLOOKUP(ACCOUNTS_TABLE[[#This Row],[ID NUMBER]],DBASE_TABLE[],7,0)</f>
        <v>PRIMARY TWO</v>
      </c>
      <c r="F238" s="51">
        <v>630</v>
      </c>
      <c r="G238" s="51" t="str">
        <f>IF(ISNA(VLOOKUP(ACCOUNTS_TABLE[[#This Row],[ID NUMBER]],OTHERFEE_PT,2,0)),"",VLOOKUP(ACCOUNTS_TABLE[[#This Row],[ID NUMBER]],OTHERFEE_PT,2,0))</f>
        <v/>
      </c>
      <c r="H238" s="51">
        <f>IF(ISNA(VLOOKUP(DBASE_TABLE[[#This Row],[CLASS]],TERMFEES_TABLE[],5,0)),"",VLOOKUP(DBASE_TABLE[[#This Row],[CLASS]],TERMFEES_TABLE[],5,0))</f>
        <v>0</v>
      </c>
      <c r="I238" s="51">
        <f>SUM(ACCOUNTS_TABLE[[#This Row],[BALANCE AT START]]:ACCOUNTS_TABLE[[#This Row],[SCHOOL FEES]])</f>
        <v>630</v>
      </c>
      <c r="J238" s="51">
        <f>IF(ISNA(VLOOKUP(ACCOUNTS_TABLE[[#This Row],[ID NUMBER]],PAYMENT_PT,2,0)),0,VLOOKUP(ACCOUNTS_TABLE[[#This Row],[ID NUMBER]],PAYMENT_PT,2,0))</f>
        <v>0</v>
      </c>
      <c r="K238" s="51">
        <f>IF(ISNA(VLOOKUP(ACCOUNTS_TABLE[[#This Row],[ID NUMBER]],PIVOT!K:L,2,0)),0,VLOOKUP(ACCOUNTS_TABLE[[#This Row],[ID NUMBER]],PIVOT!K:L,2,0))</f>
        <v>0</v>
      </c>
      <c r="L238" s="51">
        <f>ACCOUNTS_TABLE[[#This Row],[TOTAL FEES]]-ACCOUNTS_TABLE[[#This Row],[TOTAL PAID]]-ACCOUNTS_TABLE[[#This Row],[SCHOLARSHIP]]</f>
        <v>630</v>
      </c>
    </row>
    <row r="239" spans="3:12" ht="21.75" customHeight="1" x14ac:dyDescent="0.25">
      <c r="C239" s="26" t="s">
        <v>1393</v>
      </c>
      <c r="D239" s="4" t="str">
        <f>VLOOKUP(ACCOUNTS_TABLE[[#This Row],[ID NUMBER]],DBASE_TABLE[],2,0)</f>
        <v>ENOCH ADANYUTA</v>
      </c>
      <c r="E239" s="4" t="str">
        <f>VLOOKUP(ACCOUNTS_TABLE[[#This Row],[ID NUMBER]],DBASE_TABLE[],7,0)</f>
        <v>PRIMARY TWO</v>
      </c>
      <c r="F239" s="51">
        <v>155</v>
      </c>
      <c r="G239" s="51" t="str">
        <f>IF(ISNA(VLOOKUP(ACCOUNTS_TABLE[[#This Row],[ID NUMBER]],OTHERFEE_PT,2,0)),"",VLOOKUP(ACCOUNTS_TABLE[[#This Row],[ID NUMBER]],OTHERFEE_PT,2,0))</f>
        <v/>
      </c>
      <c r="H239" s="51">
        <f>IF(ISNA(VLOOKUP(DBASE_TABLE[[#This Row],[CLASS]],TERMFEES_TABLE[],5,0)),"",VLOOKUP(DBASE_TABLE[[#This Row],[CLASS]],TERMFEES_TABLE[],5,0))</f>
        <v>0</v>
      </c>
      <c r="I239" s="51">
        <f>SUM(ACCOUNTS_TABLE[[#This Row],[BALANCE AT START]]:ACCOUNTS_TABLE[[#This Row],[SCHOOL FEES]])</f>
        <v>155</v>
      </c>
      <c r="J239" s="51">
        <f>IF(ISNA(VLOOKUP(ACCOUNTS_TABLE[[#This Row],[ID NUMBER]],PAYMENT_PT,2,0)),0,VLOOKUP(ACCOUNTS_TABLE[[#This Row],[ID NUMBER]],PAYMENT_PT,2,0))</f>
        <v>0</v>
      </c>
      <c r="K239" s="51">
        <f>IF(ISNA(VLOOKUP(ACCOUNTS_TABLE[[#This Row],[ID NUMBER]],PIVOT!K:L,2,0)),0,VLOOKUP(ACCOUNTS_TABLE[[#This Row],[ID NUMBER]],PIVOT!K:L,2,0))</f>
        <v>0</v>
      </c>
      <c r="L239" s="51">
        <f>ACCOUNTS_TABLE[[#This Row],[TOTAL FEES]]-ACCOUNTS_TABLE[[#This Row],[TOTAL PAID]]-ACCOUNTS_TABLE[[#This Row],[SCHOLARSHIP]]</f>
        <v>155</v>
      </c>
    </row>
    <row r="240" spans="3:12" ht="21.75" customHeight="1" x14ac:dyDescent="0.25">
      <c r="C240" s="26" t="s">
        <v>1394</v>
      </c>
      <c r="D240" s="4" t="str">
        <f>VLOOKUP(ACCOUNTS_TABLE[[#This Row],[ID NUMBER]],DBASE_TABLE[],2,0)</f>
        <v>SAYIDATU IBRAHIM</v>
      </c>
      <c r="E240" s="4" t="str">
        <f>VLOOKUP(ACCOUNTS_TABLE[[#This Row],[ID NUMBER]],DBASE_TABLE[],7,0)</f>
        <v>PRIMARY TWO</v>
      </c>
      <c r="F240" s="51">
        <v>160</v>
      </c>
      <c r="G240" s="51" t="str">
        <f>IF(ISNA(VLOOKUP(ACCOUNTS_TABLE[[#This Row],[ID NUMBER]],OTHERFEE_PT,2,0)),"",VLOOKUP(ACCOUNTS_TABLE[[#This Row],[ID NUMBER]],OTHERFEE_PT,2,0))</f>
        <v/>
      </c>
      <c r="H240" s="51">
        <f>IF(ISNA(VLOOKUP(DBASE_TABLE[[#This Row],[CLASS]],TERMFEES_TABLE[],5,0)),"",VLOOKUP(DBASE_TABLE[[#This Row],[CLASS]],TERMFEES_TABLE[],5,0))</f>
        <v>0</v>
      </c>
      <c r="I240" s="51">
        <f>SUM(ACCOUNTS_TABLE[[#This Row],[BALANCE AT START]]:ACCOUNTS_TABLE[[#This Row],[SCHOOL FEES]])</f>
        <v>160</v>
      </c>
      <c r="J240" s="51">
        <f>IF(ISNA(VLOOKUP(ACCOUNTS_TABLE[[#This Row],[ID NUMBER]],PAYMENT_PT,2,0)),0,VLOOKUP(ACCOUNTS_TABLE[[#This Row],[ID NUMBER]],PAYMENT_PT,2,0))</f>
        <v>0</v>
      </c>
      <c r="K240" s="51">
        <f>IF(ISNA(VLOOKUP(ACCOUNTS_TABLE[[#This Row],[ID NUMBER]],PIVOT!K:L,2,0)),0,VLOOKUP(ACCOUNTS_TABLE[[#This Row],[ID NUMBER]],PIVOT!K:L,2,0))</f>
        <v>0</v>
      </c>
      <c r="L240" s="51">
        <f>ACCOUNTS_TABLE[[#This Row],[TOTAL FEES]]-ACCOUNTS_TABLE[[#This Row],[TOTAL PAID]]-ACCOUNTS_TABLE[[#This Row],[SCHOLARSHIP]]</f>
        <v>160</v>
      </c>
    </row>
    <row r="241" spans="3:12" ht="21.75" customHeight="1" x14ac:dyDescent="0.25">
      <c r="C241" s="26" t="s">
        <v>1395</v>
      </c>
      <c r="D241" s="4" t="str">
        <f>VLOOKUP(ACCOUNTS_TABLE[[#This Row],[ID NUMBER]],DBASE_TABLE[],2,0)</f>
        <v>RUWEIDATU IDDRISU</v>
      </c>
      <c r="E241" s="4" t="str">
        <f>VLOOKUP(ACCOUNTS_TABLE[[#This Row],[ID NUMBER]],DBASE_TABLE[],7,0)</f>
        <v>PRIMARY TWO</v>
      </c>
      <c r="F241" s="51">
        <v>270</v>
      </c>
      <c r="G241" s="51" t="str">
        <f>IF(ISNA(VLOOKUP(ACCOUNTS_TABLE[[#This Row],[ID NUMBER]],OTHERFEE_PT,2,0)),"",VLOOKUP(ACCOUNTS_TABLE[[#This Row],[ID NUMBER]],OTHERFEE_PT,2,0))</f>
        <v/>
      </c>
      <c r="H241" s="51">
        <f>IF(ISNA(VLOOKUP(DBASE_TABLE[[#This Row],[CLASS]],TERMFEES_TABLE[],5,0)),"",VLOOKUP(DBASE_TABLE[[#This Row],[CLASS]],TERMFEES_TABLE[],5,0))</f>
        <v>0</v>
      </c>
      <c r="I241" s="51">
        <f>SUM(ACCOUNTS_TABLE[[#This Row],[BALANCE AT START]]:ACCOUNTS_TABLE[[#This Row],[SCHOOL FEES]])</f>
        <v>270</v>
      </c>
      <c r="J241" s="51">
        <f>IF(ISNA(VLOOKUP(ACCOUNTS_TABLE[[#This Row],[ID NUMBER]],PAYMENT_PT,2,0)),0,VLOOKUP(ACCOUNTS_TABLE[[#This Row],[ID NUMBER]],PAYMENT_PT,2,0))</f>
        <v>0</v>
      </c>
      <c r="K241" s="51">
        <f>IF(ISNA(VLOOKUP(ACCOUNTS_TABLE[[#This Row],[ID NUMBER]],PIVOT!K:L,2,0)),0,VLOOKUP(ACCOUNTS_TABLE[[#This Row],[ID NUMBER]],PIVOT!K:L,2,0))</f>
        <v>0</v>
      </c>
      <c r="L241" s="51">
        <f>ACCOUNTS_TABLE[[#This Row],[TOTAL FEES]]-ACCOUNTS_TABLE[[#This Row],[TOTAL PAID]]-ACCOUNTS_TABLE[[#This Row],[SCHOLARSHIP]]</f>
        <v>270</v>
      </c>
    </row>
    <row r="242" spans="3:12" ht="21.75" customHeight="1" x14ac:dyDescent="0.25">
      <c r="C242" s="26" t="s">
        <v>1396</v>
      </c>
      <c r="D242" s="4" t="str">
        <f>VLOOKUP(ACCOUNTS_TABLE[[#This Row],[ID NUMBER]],DBASE_TABLE[],2,0)</f>
        <v>ZULKIFUL IDDRISU</v>
      </c>
      <c r="E242" s="4" t="str">
        <f>VLOOKUP(ACCOUNTS_TABLE[[#This Row],[ID NUMBER]],DBASE_TABLE[],7,0)</f>
        <v>PRIMARY TWO</v>
      </c>
      <c r="F242" s="51">
        <v>215</v>
      </c>
      <c r="G242" s="51" t="str">
        <f>IF(ISNA(VLOOKUP(ACCOUNTS_TABLE[[#This Row],[ID NUMBER]],OTHERFEE_PT,2,0)),"",VLOOKUP(ACCOUNTS_TABLE[[#This Row],[ID NUMBER]],OTHERFEE_PT,2,0))</f>
        <v/>
      </c>
      <c r="H242" s="51">
        <f>IF(ISNA(VLOOKUP(DBASE_TABLE[[#This Row],[CLASS]],TERMFEES_TABLE[],5,0)),"",VLOOKUP(DBASE_TABLE[[#This Row],[CLASS]],TERMFEES_TABLE[],5,0))</f>
        <v>0</v>
      </c>
      <c r="I242" s="51">
        <f>SUM(ACCOUNTS_TABLE[[#This Row],[BALANCE AT START]]:ACCOUNTS_TABLE[[#This Row],[SCHOOL FEES]])</f>
        <v>215</v>
      </c>
      <c r="J242" s="51">
        <f>IF(ISNA(VLOOKUP(ACCOUNTS_TABLE[[#This Row],[ID NUMBER]],PAYMENT_PT,2,0)),0,VLOOKUP(ACCOUNTS_TABLE[[#This Row],[ID NUMBER]],PAYMENT_PT,2,0))</f>
        <v>0</v>
      </c>
      <c r="K242" s="51">
        <f>IF(ISNA(VLOOKUP(ACCOUNTS_TABLE[[#This Row],[ID NUMBER]],PIVOT!K:L,2,0)),0,VLOOKUP(ACCOUNTS_TABLE[[#This Row],[ID NUMBER]],PIVOT!K:L,2,0))</f>
        <v>0</v>
      </c>
      <c r="L242" s="51">
        <f>ACCOUNTS_TABLE[[#This Row],[TOTAL FEES]]-ACCOUNTS_TABLE[[#This Row],[TOTAL PAID]]-ACCOUNTS_TABLE[[#This Row],[SCHOLARSHIP]]</f>
        <v>215</v>
      </c>
    </row>
    <row r="243" spans="3:12" ht="21.75" customHeight="1" x14ac:dyDescent="0.25">
      <c r="C243" s="26" t="s">
        <v>1397</v>
      </c>
      <c r="D243" s="4" t="str">
        <f>VLOOKUP(ACCOUNTS_TABLE[[#This Row],[ID NUMBER]],DBASE_TABLE[],2,0)</f>
        <v>ACHINA JEFFERY</v>
      </c>
      <c r="E243" s="4" t="str">
        <f>VLOOKUP(ACCOUNTS_TABLE[[#This Row],[ID NUMBER]],DBASE_TABLE[],7,0)</f>
        <v>PRIMARY TWO</v>
      </c>
      <c r="F243" s="51">
        <v>155</v>
      </c>
      <c r="G243" s="51" t="str">
        <f>IF(ISNA(VLOOKUP(ACCOUNTS_TABLE[[#This Row],[ID NUMBER]],OTHERFEE_PT,2,0)),"",VLOOKUP(ACCOUNTS_TABLE[[#This Row],[ID NUMBER]],OTHERFEE_PT,2,0))</f>
        <v/>
      </c>
      <c r="H243" s="51">
        <f>IF(ISNA(VLOOKUP(DBASE_TABLE[[#This Row],[CLASS]],TERMFEES_TABLE[],5,0)),"",VLOOKUP(DBASE_TABLE[[#This Row],[CLASS]],TERMFEES_TABLE[],5,0))</f>
        <v>0</v>
      </c>
      <c r="I243" s="51">
        <f>SUM(ACCOUNTS_TABLE[[#This Row],[BALANCE AT START]]:ACCOUNTS_TABLE[[#This Row],[SCHOOL FEES]])</f>
        <v>155</v>
      </c>
      <c r="J243" s="51">
        <f>IF(ISNA(VLOOKUP(ACCOUNTS_TABLE[[#This Row],[ID NUMBER]],PAYMENT_PT,2,0)),0,VLOOKUP(ACCOUNTS_TABLE[[#This Row],[ID NUMBER]],PAYMENT_PT,2,0))</f>
        <v>0</v>
      </c>
      <c r="K243" s="51">
        <f>IF(ISNA(VLOOKUP(ACCOUNTS_TABLE[[#This Row],[ID NUMBER]],PIVOT!K:L,2,0)),0,VLOOKUP(ACCOUNTS_TABLE[[#This Row],[ID NUMBER]],PIVOT!K:L,2,0))</f>
        <v>0</v>
      </c>
      <c r="L243" s="51">
        <f>ACCOUNTS_TABLE[[#This Row],[TOTAL FEES]]-ACCOUNTS_TABLE[[#This Row],[TOTAL PAID]]-ACCOUNTS_TABLE[[#This Row],[SCHOLARSHIP]]</f>
        <v>155</v>
      </c>
    </row>
    <row r="244" spans="3:12" ht="21.75" customHeight="1" x14ac:dyDescent="0.25">
      <c r="C244" s="26" t="s">
        <v>1398</v>
      </c>
      <c r="D244" s="4" t="str">
        <f>VLOOKUP(ACCOUNTS_TABLE[[#This Row],[ID NUMBER]],DBASE_TABLE[],2,0)</f>
        <v>RANSFORT .K. JUJUGENIA</v>
      </c>
      <c r="E244" s="4" t="str">
        <f>VLOOKUP(ACCOUNTS_TABLE[[#This Row],[ID NUMBER]],DBASE_TABLE[],7,0)</f>
        <v>PRIMARY TWO</v>
      </c>
      <c r="F244" s="51">
        <v>375</v>
      </c>
      <c r="G244" s="51" t="str">
        <f>IF(ISNA(VLOOKUP(ACCOUNTS_TABLE[[#This Row],[ID NUMBER]],OTHERFEE_PT,2,0)),"",VLOOKUP(ACCOUNTS_TABLE[[#This Row],[ID NUMBER]],OTHERFEE_PT,2,0))</f>
        <v/>
      </c>
      <c r="H244" s="51">
        <f>IF(ISNA(VLOOKUP(DBASE_TABLE[[#This Row],[CLASS]],TERMFEES_TABLE[],5,0)),"",VLOOKUP(DBASE_TABLE[[#This Row],[CLASS]],TERMFEES_TABLE[],5,0))</f>
        <v>0</v>
      </c>
      <c r="I244" s="51">
        <f>SUM(ACCOUNTS_TABLE[[#This Row],[BALANCE AT START]]:ACCOUNTS_TABLE[[#This Row],[SCHOOL FEES]])</f>
        <v>375</v>
      </c>
      <c r="J244" s="51">
        <f>IF(ISNA(VLOOKUP(ACCOUNTS_TABLE[[#This Row],[ID NUMBER]],PAYMENT_PT,2,0)),0,VLOOKUP(ACCOUNTS_TABLE[[#This Row],[ID NUMBER]],PAYMENT_PT,2,0))</f>
        <v>0</v>
      </c>
      <c r="K244" s="51">
        <f>IF(ISNA(VLOOKUP(ACCOUNTS_TABLE[[#This Row],[ID NUMBER]],PIVOT!K:L,2,0)),0,VLOOKUP(ACCOUNTS_TABLE[[#This Row],[ID NUMBER]],PIVOT!K:L,2,0))</f>
        <v>0</v>
      </c>
      <c r="L244" s="51">
        <f>ACCOUNTS_TABLE[[#This Row],[TOTAL FEES]]-ACCOUNTS_TABLE[[#This Row],[TOTAL PAID]]-ACCOUNTS_TABLE[[#This Row],[SCHOLARSHIP]]</f>
        <v>375</v>
      </c>
    </row>
    <row r="245" spans="3:12" ht="21.75" customHeight="1" x14ac:dyDescent="0.25">
      <c r="C245" s="26" t="s">
        <v>1399</v>
      </c>
      <c r="D245" s="4" t="str">
        <f>VLOOKUP(ACCOUNTS_TABLE[[#This Row],[ID NUMBER]],DBASE_TABLE[],2,0)</f>
        <v>MOGAN KAMBONGA</v>
      </c>
      <c r="E245" s="4" t="str">
        <f>VLOOKUP(ACCOUNTS_TABLE[[#This Row],[ID NUMBER]],DBASE_TABLE[],7,0)</f>
        <v>PRIMARY TWO</v>
      </c>
      <c r="F245" s="51">
        <v>155</v>
      </c>
      <c r="G245" s="51" t="str">
        <f>IF(ISNA(VLOOKUP(ACCOUNTS_TABLE[[#This Row],[ID NUMBER]],OTHERFEE_PT,2,0)),"",VLOOKUP(ACCOUNTS_TABLE[[#This Row],[ID NUMBER]],OTHERFEE_PT,2,0))</f>
        <v/>
      </c>
      <c r="H245" s="51">
        <f>IF(ISNA(VLOOKUP(DBASE_TABLE[[#This Row],[CLASS]],TERMFEES_TABLE[],5,0)),"",VLOOKUP(DBASE_TABLE[[#This Row],[CLASS]],TERMFEES_TABLE[],5,0))</f>
        <v>0</v>
      </c>
      <c r="I245" s="51">
        <f>SUM(ACCOUNTS_TABLE[[#This Row],[BALANCE AT START]]:ACCOUNTS_TABLE[[#This Row],[SCHOOL FEES]])</f>
        <v>155</v>
      </c>
      <c r="J245" s="51">
        <f>IF(ISNA(VLOOKUP(ACCOUNTS_TABLE[[#This Row],[ID NUMBER]],PAYMENT_PT,2,0)),0,VLOOKUP(ACCOUNTS_TABLE[[#This Row],[ID NUMBER]],PAYMENT_PT,2,0))</f>
        <v>0</v>
      </c>
      <c r="K245" s="51">
        <f>IF(ISNA(VLOOKUP(ACCOUNTS_TABLE[[#This Row],[ID NUMBER]],PIVOT!K:L,2,0)),0,VLOOKUP(ACCOUNTS_TABLE[[#This Row],[ID NUMBER]],PIVOT!K:L,2,0))</f>
        <v>0</v>
      </c>
      <c r="L245" s="51">
        <f>ACCOUNTS_TABLE[[#This Row],[TOTAL FEES]]-ACCOUNTS_TABLE[[#This Row],[TOTAL PAID]]-ACCOUNTS_TABLE[[#This Row],[SCHOLARSHIP]]</f>
        <v>155</v>
      </c>
    </row>
    <row r="246" spans="3:12" ht="21.75" customHeight="1" x14ac:dyDescent="0.25">
      <c r="C246" s="26" t="s">
        <v>1400</v>
      </c>
      <c r="D246" s="4" t="str">
        <f>VLOOKUP(ACCOUNTS_TABLE[[#This Row],[ID NUMBER]],DBASE_TABLE[],2,0)</f>
        <v>PRECIOUS KANBOYURE</v>
      </c>
      <c r="E246" s="4" t="str">
        <f>VLOOKUP(ACCOUNTS_TABLE[[#This Row],[ID NUMBER]],DBASE_TABLE[],7,0)</f>
        <v>PRIMARY TWO</v>
      </c>
      <c r="F246" s="51">
        <v>155</v>
      </c>
      <c r="G246" s="51" t="str">
        <f>IF(ISNA(VLOOKUP(ACCOUNTS_TABLE[[#This Row],[ID NUMBER]],OTHERFEE_PT,2,0)),"",VLOOKUP(ACCOUNTS_TABLE[[#This Row],[ID NUMBER]],OTHERFEE_PT,2,0))</f>
        <v/>
      </c>
      <c r="H246" s="51">
        <f>IF(ISNA(VLOOKUP(DBASE_TABLE[[#This Row],[CLASS]],TERMFEES_TABLE[],5,0)),"",VLOOKUP(DBASE_TABLE[[#This Row],[CLASS]],TERMFEES_TABLE[],5,0))</f>
        <v>0</v>
      </c>
      <c r="I246" s="51">
        <f>SUM(ACCOUNTS_TABLE[[#This Row],[BALANCE AT START]]:ACCOUNTS_TABLE[[#This Row],[SCHOOL FEES]])</f>
        <v>155</v>
      </c>
      <c r="J246" s="51">
        <f>IF(ISNA(VLOOKUP(ACCOUNTS_TABLE[[#This Row],[ID NUMBER]],PAYMENT_PT,2,0)),0,VLOOKUP(ACCOUNTS_TABLE[[#This Row],[ID NUMBER]],PAYMENT_PT,2,0))</f>
        <v>0</v>
      </c>
      <c r="K246" s="51">
        <f>IF(ISNA(VLOOKUP(ACCOUNTS_TABLE[[#This Row],[ID NUMBER]],PIVOT!K:L,2,0)),0,VLOOKUP(ACCOUNTS_TABLE[[#This Row],[ID NUMBER]],PIVOT!K:L,2,0))</f>
        <v>0</v>
      </c>
      <c r="L246" s="51">
        <f>ACCOUNTS_TABLE[[#This Row],[TOTAL FEES]]-ACCOUNTS_TABLE[[#This Row],[TOTAL PAID]]-ACCOUNTS_TABLE[[#This Row],[SCHOLARSHIP]]</f>
        <v>155</v>
      </c>
    </row>
    <row r="247" spans="3:12" ht="21.75" customHeight="1" x14ac:dyDescent="0.25">
      <c r="C247" s="26" t="s">
        <v>1401</v>
      </c>
      <c r="D247" s="4" t="str">
        <f>VLOOKUP(ACCOUNTS_TABLE[[#This Row],[ID NUMBER]],DBASE_TABLE[],2,0)</f>
        <v>EMMANUEL KANSAKE</v>
      </c>
      <c r="E247" s="4" t="str">
        <f>VLOOKUP(ACCOUNTS_TABLE[[#This Row],[ID NUMBER]],DBASE_TABLE[],7,0)</f>
        <v>PRIMARY TWO</v>
      </c>
      <c r="F247" s="51">
        <v>275</v>
      </c>
      <c r="G247" s="51" t="str">
        <f>IF(ISNA(VLOOKUP(ACCOUNTS_TABLE[[#This Row],[ID NUMBER]],OTHERFEE_PT,2,0)),"",VLOOKUP(ACCOUNTS_TABLE[[#This Row],[ID NUMBER]],OTHERFEE_PT,2,0))</f>
        <v/>
      </c>
      <c r="H247" s="51">
        <f>IF(ISNA(VLOOKUP(DBASE_TABLE[[#This Row],[CLASS]],TERMFEES_TABLE[],5,0)),"",VLOOKUP(DBASE_TABLE[[#This Row],[CLASS]],TERMFEES_TABLE[],5,0))</f>
        <v>0</v>
      </c>
      <c r="I247" s="51">
        <f>SUM(ACCOUNTS_TABLE[[#This Row],[BALANCE AT START]]:ACCOUNTS_TABLE[[#This Row],[SCHOOL FEES]])</f>
        <v>275</v>
      </c>
      <c r="J247" s="51">
        <f>IF(ISNA(VLOOKUP(ACCOUNTS_TABLE[[#This Row],[ID NUMBER]],PAYMENT_PT,2,0)),0,VLOOKUP(ACCOUNTS_TABLE[[#This Row],[ID NUMBER]],PAYMENT_PT,2,0))</f>
        <v>0</v>
      </c>
      <c r="K247" s="51">
        <f>IF(ISNA(VLOOKUP(ACCOUNTS_TABLE[[#This Row],[ID NUMBER]],PIVOT!K:L,2,0)),0,VLOOKUP(ACCOUNTS_TABLE[[#This Row],[ID NUMBER]],PIVOT!K:L,2,0))</f>
        <v>0</v>
      </c>
      <c r="L247" s="51">
        <f>ACCOUNTS_TABLE[[#This Row],[TOTAL FEES]]-ACCOUNTS_TABLE[[#This Row],[TOTAL PAID]]-ACCOUNTS_TABLE[[#This Row],[SCHOLARSHIP]]</f>
        <v>275</v>
      </c>
    </row>
    <row r="248" spans="3:12" ht="21.75" customHeight="1" x14ac:dyDescent="0.25">
      <c r="C248" s="26" t="s">
        <v>1402</v>
      </c>
      <c r="D248" s="4" t="str">
        <f>VLOOKUP(ACCOUNTS_TABLE[[#This Row],[ID NUMBER]],DBASE_TABLE[],2,0)</f>
        <v>ROSINA KISSIBUGUM</v>
      </c>
      <c r="E248" s="4" t="str">
        <f>VLOOKUP(ACCOUNTS_TABLE[[#This Row],[ID NUMBER]],DBASE_TABLE[],7,0)</f>
        <v>PRIMARY TWO</v>
      </c>
      <c r="F248" s="51">
        <v>155</v>
      </c>
      <c r="G248" s="51" t="str">
        <f>IF(ISNA(VLOOKUP(ACCOUNTS_TABLE[[#This Row],[ID NUMBER]],OTHERFEE_PT,2,0)),"",VLOOKUP(ACCOUNTS_TABLE[[#This Row],[ID NUMBER]],OTHERFEE_PT,2,0))</f>
        <v/>
      </c>
      <c r="H248" s="51">
        <f>IF(ISNA(VLOOKUP(DBASE_TABLE[[#This Row],[CLASS]],TERMFEES_TABLE[],5,0)),"",VLOOKUP(DBASE_TABLE[[#This Row],[CLASS]],TERMFEES_TABLE[],5,0))</f>
        <v>0</v>
      </c>
      <c r="I248" s="51">
        <f>SUM(ACCOUNTS_TABLE[[#This Row],[BALANCE AT START]]:ACCOUNTS_TABLE[[#This Row],[SCHOOL FEES]])</f>
        <v>155</v>
      </c>
      <c r="J248" s="51">
        <f>IF(ISNA(VLOOKUP(ACCOUNTS_TABLE[[#This Row],[ID NUMBER]],PAYMENT_PT,2,0)),0,VLOOKUP(ACCOUNTS_TABLE[[#This Row],[ID NUMBER]],PAYMENT_PT,2,0))</f>
        <v>0</v>
      </c>
      <c r="K248" s="51">
        <f>IF(ISNA(VLOOKUP(ACCOUNTS_TABLE[[#This Row],[ID NUMBER]],PIVOT!K:L,2,0)),0,VLOOKUP(ACCOUNTS_TABLE[[#This Row],[ID NUMBER]],PIVOT!K:L,2,0))</f>
        <v>0</v>
      </c>
      <c r="L248" s="51">
        <f>ACCOUNTS_TABLE[[#This Row],[TOTAL FEES]]-ACCOUNTS_TABLE[[#This Row],[TOTAL PAID]]-ACCOUNTS_TABLE[[#This Row],[SCHOLARSHIP]]</f>
        <v>155</v>
      </c>
    </row>
    <row r="249" spans="3:12" ht="21.75" customHeight="1" x14ac:dyDescent="0.25">
      <c r="C249" s="26" t="s">
        <v>1403</v>
      </c>
      <c r="D249" s="4" t="str">
        <f>VLOOKUP(ACCOUNTS_TABLE[[#This Row],[ID NUMBER]],DBASE_TABLE[],2,0)</f>
        <v>THOMENCIA KOFIA</v>
      </c>
      <c r="E249" s="4" t="str">
        <f>VLOOKUP(ACCOUNTS_TABLE[[#This Row],[ID NUMBER]],DBASE_TABLE[],7,0)</f>
        <v>PRIMARY TWO</v>
      </c>
      <c r="F249" s="51">
        <v>265</v>
      </c>
      <c r="G249" s="51" t="str">
        <f>IF(ISNA(VLOOKUP(ACCOUNTS_TABLE[[#This Row],[ID NUMBER]],OTHERFEE_PT,2,0)),"",VLOOKUP(ACCOUNTS_TABLE[[#This Row],[ID NUMBER]],OTHERFEE_PT,2,0))</f>
        <v/>
      </c>
      <c r="H249" s="51">
        <f>IF(ISNA(VLOOKUP(DBASE_TABLE[[#This Row],[CLASS]],TERMFEES_TABLE[],5,0)),"",VLOOKUP(DBASE_TABLE[[#This Row],[CLASS]],TERMFEES_TABLE[],5,0))</f>
        <v>0</v>
      </c>
      <c r="I249" s="51">
        <f>SUM(ACCOUNTS_TABLE[[#This Row],[BALANCE AT START]]:ACCOUNTS_TABLE[[#This Row],[SCHOOL FEES]])</f>
        <v>265</v>
      </c>
      <c r="J249" s="51">
        <f>IF(ISNA(VLOOKUP(ACCOUNTS_TABLE[[#This Row],[ID NUMBER]],PAYMENT_PT,2,0)),0,VLOOKUP(ACCOUNTS_TABLE[[#This Row],[ID NUMBER]],PAYMENT_PT,2,0))</f>
        <v>0</v>
      </c>
      <c r="K249" s="51">
        <f>IF(ISNA(VLOOKUP(ACCOUNTS_TABLE[[#This Row],[ID NUMBER]],PIVOT!K:L,2,0)),0,VLOOKUP(ACCOUNTS_TABLE[[#This Row],[ID NUMBER]],PIVOT!K:L,2,0))</f>
        <v>0</v>
      </c>
      <c r="L249" s="51">
        <f>ACCOUNTS_TABLE[[#This Row],[TOTAL FEES]]-ACCOUNTS_TABLE[[#This Row],[TOTAL PAID]]-ACCOUNTS_TABLE[[#This Row],[SCHOLARSHIP]]</f>
        <v>265</v>
      </c>
    </row>
    <row r="250" spans="3:12" ht="21.75" customHeight="1" x14ac:dyDescent="0.25">
      <c r="C250" s="26" t="s">
        <v>1404</v>
      </c>
      <c r="D250" s="4" t="str">
        <f>VLOOKUP(ACCOUNTS_TABLE[[#This Row],[ID NUMBER]],DBASE_TABLE[],2,0)</f>
        <v>HENNRIETA KOSOEWOLO</v>
      </c>
      <c r="E250" s="4" t="str">
        <f>VLOOKUP(ACCOUNTS_TABLE[[#This Row],[ID NUMBER]],DBASE_TABLE[],7,0)</f>
        <v>PRIMARY TWO</v>
      </c>
      <c r="F250" s="51">
        <v>155</v>
      </c>
      <c r="G250" s="51" t="str">
        <f>IF(ISNA(VLOOKUP(ACCOUNTS_TABLE[[#This Row],[ID NUMBER]],OTHERFEE_PT,2,0)),"",VLOOKUP(ACCOUNTS_TABLE[[#This Row],[ID NUMBER]],OTHERFEE_PT,2,0))</f>
        <v/>
      </c>
      <c r="H250" s="51">
        <f>IF(ISNA(VLOOKUP(DBASE_TABLE[[#This Row],[CLASS]],TERMFEES_TABLE[],5,0)),"",VLOOKUP(DBASE_TABLE[[#This Row],[CLASS]],TERMFEES_TABLE[],5,0))</f>
        <v>0</v>
      </c>
      <c r="I250" s="51">
        <f>SUM(ACCOUNTS_TABLE[[#This Row],[BALANCE AT START]]:ACCOUNTS_TABLE[[#This Row],[SCHOOL FEES]])</f>
        <v>155</v>
      </c>
      <c r="J250" s="51">
        <f>IF(ISNA(VLOOKUP(ACCOUNTS_TABLE[[#This Row],[ID NUMBER]],PAYMENT_PT,2,0)),0,VLOOKUP(ACCOUNTS_TABLE[[#This Row],[ID NUMBER]],PAYMENT_PT,2,0))</f>
        <v>0</v>
      </c>
      <c r="K250" s="51">
        <f>IF(ISNA(VLOOKUP(ACCOUNTS_TABLE[[#This Row],[ID NUMBER]],PIVOT!K:L,2,0)),0,VLOOKUP(ACCOUNTS_TABLE[[#This Row],[ID NUMBER]],PIVOT!K:L,2,0))</f>
        <v>0</v>
      </c>
      <c r="L250" s="51">
        <f>ACCOUNTS_TABLE[[#This Row],[TOTAL FEES]]-ACCOUNTS_TABLE[[#This Row],[TOTAL PAID]]-ACCOUNTS_TABLE[[#This Row],[SCHOLARSHIP]]</f>
        <v>155</v>
      </c>
    </row>
    <row r="251" spans="3:12" ht="21.75" customHeight="1" x14ac:dyDescent="0.25">
      <c r="C251" s="26" t="s">
        <v>1405</v>
      </c>
      <c r="D251" s="4" t="str">
        <f>VLOOKUP(ACCOUNTS_TABLE[[#This Row],[ID NUMBER]],DBASE_TABLE[],2,0)</f>
        <v>KIMBERLY KUDADAM</v>
      </c>
      <c r="E251" s="4" t="str">
        <f>VLOOKUP(ACCOUNTS_TABLE[[#This Row],[ID NUMBER]],DBASE_TABLE[],7,0)</f>
        <v>PRIMARY TWO</v>
      </c>
      <c r="F251" s="51">
        <v>155</v>
      </c>
      <c r="G251" s="51" t="str">
        <f>IF(ISNA(VLOOKUP(ACCOUNTS_TABLE[[#This Row],[ID NUMBER]],OTHERFEE_PT,2,0)),"",VLOOKUP(ACCOUNTS_TABLE[[#This Row],[ID NUMBER]],OTHERFEE_PT,2,0))</f>
        <v/>
      </c>
      <c r="H251" s="51">
        <f>IF(ISNA(VLOOKUP(DBASE_TABLE[[#This Row],[CLASS]],TERMFEES_TABLE[],5,0)),"",VLOOKUP(DBASE_TABLE[[#This Row],[CLASS]],TERMFEES_TABLE[],5,0))</f>
        <v>0</v>
      </c>
      <c r="I251" s="51">
        <f>SUM(ACCOUNTS_TABLE[[#This Row],[BALANCE AT START]]:ACCOUNTS_TABLE[[#This Row],[SCHOOL FEES]])</f>
        <v>155</v>
      </c>
      <c r="J251" s="51">
        <f>IF(ISNA(VLOOKUP(ACCOUNTS_TABLE[[#This Row],[ID NUMBER]],PAYMENT_PT,2,0)),0,VLOOKUP(ACCOUNTS_TABLE[[#This Row],[ID NUMBER]],PAYMENT_PT,2,0))</f>
        <v>0</v>
      </c>
      <c r="K251" s="51">
        <f>IF(ISNA(VLOOKUP(ACCOUNTS_TABLE[[#This Row],[ID NUMBER]],PIVOT!K:L,2,0)),0,VLOOKUP(ACCOUNTS_TABLE[[#This Row],[ID NUMBER]],PIVOT!K:L,2,0))</f>
        <v>0</v>
      </c>
      <c r="L251" s="51">
        <f>ACCOUNTS_TABLE[[#This Row],[TOTAL FEES]]-ACCOUNTS_TABLE[[#This Row],[TOTAL PAID]]-ACCOUNTS_TABLE[[#This Row],[SCHOLARSHIP]]</f>
        <v>155</v>
      </c>
    </row>
    <row r="252" spans="3:12" ht="21.75" customHeight="1" x14ac:dyDescent="0.25">
      <c r="C252" s="26" t="s">
        <v>1406</v>
      </c>
      <c r="D252" s="4" t="str">
        <f>VLOOKUP(ACCOUNTS_TABLE[[#This Row],[ID NUMBER]],DBASE_TABLE[],2,0)</f>
        <v>MECURL KUMURIWO</v>
      </c>
      <c r="E252" s="4" t="str">
        <f>VLOOKUP(ACCOUNTS_TABLE[[#This Row],[ID NUMBER]],DBASE_TABLE[],7,0)</f>
        <v>PRIMARY TWO</v>
      </c>
      <c r="F252" s="51">
        <v>160</v>
      </c>
      <c r="G252" s="51" t="str">
        <f>IF(ISNA(VLOOKUP(ACCOUNTS_TABLE[[#This Row],[ID NUMBER]],OTHERFEE_PT,2,0)),"",VLOOKUP(ACCOUNTS_TABLE[[#This Row],[ID NUMBER]],OTHERFEE_PT,2,0))</f>
        <v/>
      </c>
      <c r="H252" s="51">
        <f>IF(ISNA(VLOOKUP(DBASE_TABLE[[#This Row],[CLASS]],TERMFEES_TABLE[],5,0)),"",VLOOKUP(DBASE_TABLE[[#This Row],[CLASS]],TERMFEES_TABLE[],5,0))</f>
        <v>0</v>
      </c>
      <c r="I252" s="51">
        <f>SUM(ACCOUNTS_TABLE[[#This Row],[BALANCE AT START]]:ACCOUNTS_TABLE[[#This Row],[SCHOOL FEES]])</f>
        <v>160</v>
      </c>
      <c r="J252" s="51">
        <f>IF(ISNA(VLOOKUP(ACCOUNTS_TABLE[[#This Row],[ID NUMBER]],PAYMENT_PT,2,0)),0,VLOOKUP(ACCOUNTS_TABLE[[#This Row],[ID NUMBER]],PAYMENT_PT,2,0))</f>
        <v>0</v>
      </c>
      <c r="K252" s="51">
        <f>IF(ISNA(VLOOKUP(ACCOUNTS_TABLE[[#This Row],[ID NUMBER]],PIVOT!K:L,2,0)),0,VLOOKUP(ACCOUNTS_TABLE[[#This Row],[ID NUMBER]],PIVOT!K:L,2,0))</f>
        <v>0</v>
      </c>
      <c r="L252" s="51">
        <f>ACCOUNTS_TABLE[[#This Row],[TOTAL FEES]]-ACCOUNTS_TABLE[[#This Row],[TOTAL PAID]]-ACCOUNTS_TABLE[[#This Row],[SCHOLARSHIP]]</f>
        <v>160</v>
      </c>
    </row>
    <row r="253" spans="3:12" ht="21.75" customHeight="1" x14ac:dyDescent="0.25">
      <c r="C253" s="26" t="s">
        <v>1407</v>
      </c>
      <c r="D253" s="4" t="str">
        <f>VLOOKUP(ACCOUNTS_TABLE[[#This Row],[ID NUMBER]],DBASE_TABLE[],2,0)</f>
        <v>EVANS KWAKU</v>
      </c>
      <c r="E253" s="4" t="str">
        <f>VLOOKUP(ACCOUNTS_TABLE[[#This Row],[ID NUMBER]],DBASE_TABLE[],7,0)</f>
        <v>PRIMARY TWO</v>
      </c>
      <c r="F253" s="51">
        <v>155</v>
      </c>
      <c r="G253" s="51" t="str">
        <f>IF(ISNA(VLOOKUP(ACCOUNTS_TABLE[[#This Row],[ID NUMBER]],OTHERFEE_PT,2,0)),"",VLOOKUP(ACCOUNTS_TABLE[[#This Row],[ID NUMBER]],OTHERFEE_PT,2,0))</f>
        <v/>
      </c>
      <c r="H253" s="51">
        <f>IF(ISNA(VLOOKUP(DBASE_TABLE[[#This Row],[CLASS]],TERMFEES_TABLE[],5,0)),"",VLOOKUP(DBASE_TABLE[[#This Row],[CLASS]],TERMFEES_TABLE[],5,0))</f>
        <v>0</v>
      </c>
      <c r="I253" s="51">
        <f>SUM(ACCOUNTS_TABLE[[#This Row],[BALANCE AT START]]:ACCOUNTS_TABLE[[#This Row],[SCHOOL FEES]])</f>
        <v>155</v>
      </c>
      <c r="J253" s="51">
        <f>IF(ISNA(VLOOKUP(ACCOUNTS_TABLE[[#This Row],[ID NUMBER]],PAYMENT_PT,2,0)),0,VLOOKUP(ACCOUNTS_TABLE[[#This Row],[ID NUMBER]],PAYMENT_PT,2,0))</f>
        <v>0</v>
      </c>
      <c r="K253" s="51">
        <f>IF(ISNA(VLOOKUP(ACCOUNTS_TABLE[[#This Row],[ID NUMBER]],PIVOT!K:L,2,0)),0,VLOOKUP(ACCOUNTS_TABLE[[#This Row],[ID NUMBER]],PIVOT!K:L,2,0))</f>
        <v>0</v>
      </c>
      <c r="L253" s="51">
        <f>ACCOUNTS_TABLE[[#This Row],[TOTAL FEES]]-ACCOUNTS_TABLE[[#This Row],[TOTAL PAID]]-ACCOUNTS_TABLE[[#This Row],[SCHOLARSHIP]]</f>
        <v>155</v>
      </c>
    </row>
    <row r="254" spans="3:12" ht="21.75" customHeight="1" x14ac:dyDescent="0.25">
      <c r="C254" s="26" t="s">
        <v>1408</v>
      </c>
      <c r="D254" s="4" t="str">
        <f>VLOOKUP(ACCOUNTS_TABLE[[#This Row],[ID NUMBER]],DBASE_TABLE[],2,0)</f>
        <v>LOUIS KWOGANA</v>
      </c>
      <c r="E254" s="4" t="str">
        <f>VLOOKUP(ACCOUNTS_TABLE[[#This Row],[ID NUMBER]],DBASE_TABLE[],7,0)</f>
        <v>PRIMARY TWO</v>
      </c>
      <c r="F254" s="51">
        <v>155</v>
      </c>
      <c r="G254" s="51" t="str">
        <f>IF(ISNA(VLOOKUP(ACCOUNTS_TABLE[[#This Row],[ID NUMBER]],OTHERFEE_PT,2,0)),"",VLOOKUP(ACCOUNTS_TABLE[[#This Row],[ID NUMBER]],OTHERFEE_PT,2,0))</f>
        <v/>
      </c>
      <c r="H254" s="51">
        <f>IF(ISNA(VLOOKUP(DBASE_TABLE[[#This Row],[CLASS]],TERMFEES_TABLE[],5,0)),"",VLOOKUP(DBASE_TABLE[[#This Row],[CLASS]],TERMFEES_TABLE[],5,0))</f>
        <v>0</v>
      </c>
      <c r="I254" s="51">
        <f>SUM(ACCOUNTS_TABLE[[#This Row],[BALANCE AT START]]:ACCOUNTS_TABLE[[#This Row],[SCHOOL FEES]])</f>
        <v>155</v>
      </c>
      <c r="J254" s="51">
        <f>IF(ISNA(VLOOKUP(ACCOUNTS_TABLE[[#This Row],[ID NUMBER]],PAYMENT_PT,2,0)),0,VLOOKUP(ACCOUNTS_TABLE[[#This Row],[ID NUMBER]],PAYMENT_PT,2,0))</f>
        <v>0</v>
      </c>
      <c r="K254" s="51">
        <f>IF(ISNA(VLOOKUP(ACCOUNTS_TABLE[[#This Row],[ID NUMBER]],PIVOT!K:L,2,0)),0,VLOOKUP(ACCOUNTS_TABLE[[#This Row],[ID NUMBER]],PIVOT!K:L,2,0))</f>
        <v>0</v>
      </c>
      <c r="L254" s="51">
        <f>ACCOUNTS_TABLE[[#This Row],[TOTAL FEES]]-ACCOUNTS_TABLE[[#This Row],[TOTAL PAID]]-ACCOUNTS_TABLE[[#This Row],[SCHOLARSHIP]]</f>
        <v>155</v>
      </c>
    </row>
    <row r="255" spans="3:12" ht="21.75" customHeight="1" x14ac:dyDescent="0.25">
      <c r="C255" s="26" t="s">
        <v>1409</v>
      </c>
      <c r="D255" s="4" t="str">
        <f>VLOOKUP(ACCOUNTS_TABLE[[#This Row],[ID NUMBER]],DBASE_TABLE[],2,0)</f>
        <v>ADRIEL WEKEM MADEWE</v>
      </c>
      <c r="E255" s="4" t="str">
        <f>VLOOKUP(ACCOUNTS_TABLE[[#This Row],[ID NUMBER]],DBASE_TABLE[],7,0)</f>
        <v>PRIMARY TWO</v>
      </c>
      <c r="F255" s="51">
        <v>220</v>
      </c>
      <c r="G255" s="51" t="str">
        <f>IF(ISNA(VLOOKUP(ACCOUNTS_TABLE[[#This Row],[ID NUMBER]],OTHERFEE_PT,2,0)),"",VLOOKUP(ACCOUNTS_TABLE[[#This Row],[ID NUMBER]],OTHERFEE_PT,2,0))</f>
        <v/>
      </c>
      <c r="H255" s="51">
        <f>IF(ISNA(VLOOKUP(DBASE_TABLE[[#This Row],[CLASS]],TERMFEES_TABLE[],5,0)),"",VLOOKUP(DBASE_TABLE[[#This Row],[CLASS]],TERMFEES_TABLE[],5,0))</f>
        <v>0</v>
      </c>
      <c r="I255" s="51">
        <f>SUM(ACCOUNTS_TABLE[[#This Row],[BALANCE AT START]]:ACCOUNTS_TABLE[[#This Row],[SCHOOL FEES]])</f>
        <v>220</v>
      </c>
      <c r="J255" s="51">
        <f>IF(ISNA(VLOOKUP(ACCOUNTS_TABLE[[#This Row],[ID NUMBER]],PAYMENT_PT,2,0)),0,VLOOKUP(ACCOUNTS_TABLE[[#This Row],[ID NUMBER]],PAYMENT_PT,2,0))</f>
        <v>0</v>
      </c>
      <c r="K255" s="51">
        <f>IF(ISNA(VLOOKUP(ACCOUNTS_TABLE[[#This Row],[ID NUMBER]],PIVOT!K:L,2,0)),0,VLOOKUP(ACCOUNTS_TABLE[[#This Row],[ID NUMBER]],PIVOT!K:L,2,0))</f>
        <v>0</v>
      </c>
      <c r="L255" s="51">
        <f>ACCOUNTS_TABLE[[#This Row],[TOTAL FEES]]-ACCOUNTS_TABLE[[#This Row],[TOTAL PAID]]-ACCOUNTS_TABLE[[#This Row],[SCHOLARSHIP]]</f>
        <v>220</v>
      </c>
    </row>
    <row r="256" spans="3:12" ht="21.75" customHeight="1" x14ac:dyDescent="0.25">
      <c r="C256" s="26" t="s">
        <v>1410</v>
      </c>
      <c r="D256" s="4" t="str">
        <f>VLOOKUP(ACCOUNTS_TABLE[[#This Row],[ID NUMBER]],DBASE_TABLE[],2,0)</f>
        <v>ROBASTIAN MINYILA</v>
      </c>
      <c r="E256" s="4" t="str">
        <f>VLOOKUP(ACCOUNTS_TABLE[[#This Row],[ID NUMBER]],DBASE_TABLE[],7,0)</f>
        <v>PRIMARY TWO</v>
      </c>
      <c r="F256" s="51">
        <v>155</v>
      </c>
      <c r="G256" s="51" t="str">
        <f>IF(ISNA(VLOOKUP(ACCOUNTS_TABLE[[#This Row],[ID NUMBER]],OTHERFEE_PT,2,0)),"",VLOOKUP(ACCOUNTS_TABLE[[#This Row],[ID NUMBER]],OTHERFEE_PT,2,0))</f>
        <v/>
      </c>
      <c r="H256" s="51">
        <f>IF(ISNA(VLOOKUP(DBASE_TABLE[[#This Row],[CLASS]],TERMFEES_TABLE[],5,0)),"",VLOOKUP(DBASE_TABLE[[#This Row],[CLASS]],TERMFEES_TABLE[],5,0))</f>
        <v>0</v>
      </c>
      <c r="I256" s="51">
        <f>SUM(ACCOUNTS_TABLE[[#This Row],[BALANCE AT START]]:ACCOUNTS_TABLE[[#This Row],[SCHOOL FEES]])</f>
        <v>155</v>
      </c>
      <c r="J256" s="51">
        <f>IF(ISNA(VLOOKUP(ACCOUNTS_TABLE[[#This Row],[ID NUMBER]],PAYMENT_PT,2,0)),0,VLOOKUP(ACCOUNTS_TABLE[[#This Row],[ID NUMBER]],PAYMENT_PT,2,0))</f>
        <v>0</v>
      </c>
      <c r="K256" s="51">
        <f>IF(ISNA(VLOOKUP(ACCOUNTS_TABLE[[#This Row],[ID NUMBER]],PIVOT!K:L,2,0)),0,VLOOKUP(ACCOUNTS_TABLE[[#This Row],[ID NUMBER]],PIVOT!K:L,2,0))</f>
        <v>0</v>
      </c>
      <c r="L256" s="51">
        <f>ACCOUNTS_TABLE[[#This Row],[TOTAL FEES]]-ACCOUNTS_TABLE[[#This Row],[TOTAL PAID]]-ACCOUNTS_TABLE[[#This Row],[SCHOLARSHIP]]</f>
        <v>155</v>
      </c>
    </row>
    <row r="257" spans="3:12" ht="21.75" customHeight="1" x14ac:dyDescent="0.25">
      <c r="C257" s="26" t="s">
        <v>1411</v>
      </c>
      <c r="D257" s="4" t="str">
        <f>VLOOKUP(ACCOUNTS_TABLE[[#This Row],[ID NUMBER]],DBASE_TABLE[],2,0)</f>
        <v>TRINIDAD MINYILA</v>
      </c>
      <c r="E257" s="4" t="str">
        <f>VLOOKUP(ACCOUNTS_TABLE[[#This Row],[ID NUMBER]],DBASE_TABLE[],7,0)</f>
        <v>PRIMARY TWO</v>
      </c>
      <c r="F257" s="51">
        <v>155</v>
      </c>
      <c r="G257" s="51" t="str">
        <f>IF(ISNA(VLOOKUP(ACCOUNTS_TABLE[[#This Row],[ID NUMBER]],OTHERFEE_PT,2,0)),"",VLOOKUP(ACCOUNTS_TABLE[[#This Row],[ID NUMBER]],OTHERFEE_PT,2,0))</f>
        <v/>
      </c>
      <c r="H257" s="51">
        <f>IF(ISNA(VLOOKUP(DBASE_TABLE[[#This Row],[CLASS]],TERMFEES_TABLE[],5,0)),"",VLOOKUP(DBASE_TABLE[[#This Row],[CLASS]],TERMFEES_TABLE[],5,0))</f>
        <v>0</v>
      </c>
      <c r="I257" s="51">
        <f>SUM(ACCOUNTS_TABLE[[#This Row],[BALANCE AT START]]:ACCOUNTS_TABLE[[#This Row],[SCHOOL FEES]])</f>
        <v>155</v>
      </c>
      <c r="J257" s="51">
        <f>IF(ISNA(VLOOKUP(ACCOUNTS_TABLE[[#This Row],[ID NUMBER]],PAYMENT_PT,2,0)),0,VLOOKUP(ACCOUNTS_TABLE[[#This Row],[ID NUMBER]],PAYMENT_PT,2,0))</f>
        <v>0</v>
      </c>
      <c r="K257" s="51">
        <f>IF(ISNA(VLOOKUP(ACCOUNTS_TABLE[[#This Row],[ID NUMBER]],PIVOT!K:L,2,0)),0,VLOOKUP(ACCOUNTS_TABLE[[#This Row],[ID NUMBER]],PIVOT!K:L,2,0))</f>
        <v>0</v>
      </c>
      <c r="L257" s="51">
        <f>ACCOUNTS_TABLE[[#This Row],[TOTAL FEES]]-ACCOUNTS_TABLE[[#This Row],[TOTAL PAID]]-ACCOUNTS_TABLE[[#This Row],[SCHOLARSHIP]]</f>
        <v>155</v>
      </c>
    </row>
    <row r="258" spans="3:12" ht="21.75" customHeight="1" x14ac:dyDescent="0.25">
      <c r="C258" s="26" t="s">
        <v>1412</v>
      </c>
      <c r="D258" s="4" t="str">
        <f>VLOOKUP(ACCOUNTS_TABLE[[#This Row],[ID NUMBER]],DBASE_TABLE[],2,0)</f>
        <v>MUSHED MOHAMMED</v>
      </c>
      <c r="E258" s="4" t="str">
        <f>VLOOKUP(ACCOUNTS_TABLE[[#This Row],[ID NUMBER]],DBASE_TABLE[],7,0)</f>
        <v>PRIMARY TWO</v>
      </c>
      <c r="F258" s="51">
        <v>270</v>
      </c>
      <c r="G258" s="51" t="str">
        <f>IF(ISNA(VLOOKUP(ACCOUNTS_TABLE[[#This Row],[ID NUMBER]],OTHERFEE_PT,2,0)),"",VLOOKUP(ACCOUNTS_TABLE[[#This Row],[ID NUMBER]],OTHERFEE_PT,2,0))</f>
        <v/>
      </c>
      <c r="H258" s="51">
        <f>IF(ISNA(VLOOKUP(DBASE_TABLE[[#This Row],[CLASS]],TERMFEES_TABLE[],5,0)),"",VLOOKUP(DBASE_TABLE[[#This Row],[CLASS]],TERMFEES_TABLE[],5,0))</f>
        <v>0</v>
      </c>
      <c r="I258" s="51">
        <f>SUM(ACCOUNTS_TABLE[[#This Row],[BALANCE AT START]]:ACCOUNTS_TABLE[[#This Row],[SCHOOL FEES]])</f>
        <v>270</v>
      </c>
      <c r="J258" s="51">
        <f>IF(ISNA(VLOOKUP(ACCOUNTS_TABLE[[#This Row],[ID NUMBER]],PAYMENT_PT,2,0)),0,VLOOKUP(ACCOUNTS_TABLE[[#This Row],[ID NUMBER]],PAYMENT_PT,2,0))</f>
        <v>0</v>
      </c>
      <c r="K258" s="51">
        <f>IF(ISNA(VLOOKUP(ACCOUNTS_TABLE[[#This Row],[ID NUMBER]],PIVOT!K:L,2,0)),0,VLOOKUP(ACCOUNTS_TABLE[[#This Row],[ID NUMBER]],PIVOT!K:L,2,0))</f>
        <v>0</v>
      </c>
      <c r="L258" s="51">
        <f>ACCOUNTS_TABLE[[#This Row],[TOTAL FEES]]-ACCOUNTS_TABLE[[#This Row],[TOTAL PAID]]-ACCOUNTS_TABLE[[#This Row],[SCHOLARSHIP]]</f>
        <v>270</v>
      </c>
    </row>
    <row r="259" spans="3:12" ht="21.75" customHeight="1" x14ac:dyDescent="0.25">
      <c r="C259" s="26" t="s">
        <v>1413</v>
      </c>
      <c r="D259" s="4" t="str">
        <f>VLOOKUP(ACCOUNTS_TABLE[[#This Row],[ID NUMBER]],DBASE_TABLE[],2,0)</f>
        <v>AMSHAWU MUSAH</v>
      </c>
      <c r="E259" s="4" t="str">
        <f>VLOOKUP(ACCOUNTS_TABLE[[#This Row],[ID NUMBER]],DBASE_TABLE[],7,0)</f>
        <v>PRIMARY TWO</v>
      </c>
      <c r="F259" s="51">
        <v>155</v>
      </c>
      <c r="G259" s="51" t="str">
        <f>IF(ISNA(VLOOKUP(ACCOUNTS_TABLE[[#This Row],[ID NUMBER]],OTHERFEE_PT,2,0)),"",VLOOKUP(ACCOUNTS_TABLE[[#This Row],[ID NUMBER]],OTHERFEE_PT,2,0))</f>
        <v/>
      </c>
      <c r="H259" s="51">
        <f>IF(ISNA(VLOOKUP(DBASE_TABLE[[#This Row],[CLASS]],TERMFEES_TABLE[],5,0)),"",VLOOKUP(DBASE_TABLE[[#This Row],[CLASS]],TERMFEES_TABLE[],5,0))</f>
        <v>0</v>
      </c>
      <c r="I259" s="51">
        <f>SUM(ACCOUNTS_TABLE[[#This Row],[BALANCE AT START]]:ACCOUNTS_TABLE[[#This Row],[SCHOOL FEES]])</f>
        <v>155</v>
      </c>
      <c r="J259" s="51">
        <f>IF(ISNA(VLOOKUP(ACCOUNTS_TABLE[[#This Row],[ID NUMBER]],PAYMENT_PT,2,0)),0,VLOOKUP(ACCOUNTS_TABLE[[#This Row],[ID NUMBER]],PAYMENT_PT,2,0))</f>
        <v>0</v>
      </c>
      <c r="K259" s="51">
        <f>IF(ISNA(VLOOKUP(ACCOUNTS_TABLE[[#This Row],[ID NUMBER]],PIVOT!K:L,2,0)),0,VLOOKUP(ACCOUNTS_TABLE[[#This Row],[ID NUMBER]],PIVOT!K:L,2,0))</f>
        <v>0</v>
      </c>
      <c r="L259" s="51">
        <f>ACCOUNTS_TABLE[[#This Row],[TOTAL FEES]]-ACCOUNTS_TABLE[[#This Row],[TOTAL PAID]]-ACCOUNTS_TABLE[[#This Row],[SCHOLARSHIP]]</f>
        <v>155</v>
      </c>
    </row>
    <row r="260" spans="3:12" ht="21.75" customHeight="1" x14ac:dyDescent="0.25">
      <c r="C260" s="26" t="s">
        <v>1414</v>
      </c>
      <c r="D260" s="4" t="str">
        <f>VLOOKUP(ACCOUNTS_TABLE[[#This Row],[ID NUMBER]],DBASE_TABLE[],2,0)</f>
        <v>MAXIMILLIEN PELABIA</v>
      </c>
      <c r="E260" s="4" t="str">
        <f>VLOOKUP(ACCOUNTS_TABLE[[#This Row],[ID NUMBER]],DBASE_TABLE[],7,0)</f>
        <v>PRIMARY TWO</v>
      </c>
      <c r="F260" s="51">
        <v>255</v>
      </c>
      <c r="G260" s="51" t="str">
        <f>IF(ISNA(VLOOKUP(ACCOUNTS_TABLE[[#This Row],[ID NUMBER]],OTHERFEE_PT,2,0)),"",VLOOKUP(ACCOUNTS_TABLE[[#This Row],[ID NUMBER]],OTHERFEE_PT,2,0))</f>
        <v/>
      </c>
      <c r="H260" s="51">
        <f>IF(ISNA(VLOOKUP(DBASE_TABLE[[#This Row],[CLASS]],TERMFEES_TABLE[],5,0)),"",VLOOKUP(DBASE_TABLE[[#This Row],[CLASS]],TERMFEES_TABLE[],5,0))</f>
        <v>0</v>
      </c>
      <c r="I260" s="51">
        <f>SUM(ACCOUNTS_TABLE[[#This Row],[BALANCE AT START]]:ACCOUNTS_TABLE[[#This Row],[SCHOOL FEES]])</f>
        <v>255</v>
      </c>
      <c r="J260" s="51">
        <f>IF(ISNA(VLOOKUP(ACCOUNTS_TABLE[[#This Row],[ID NUMBER]],PAYMENT_PT,2,0)),0,VLOOKUP(ACCOUNTS_TABLE[[#This Row],[ID NUMBER]],PAYMENT_PT,2,0))</f>
        <v>0</v>
      </c>
      <c r="K260" s="51">
        <f>IF(ISNA(VLOOKUP(ACCOUNTS_TABLE[[#This Row],[ID NUMBER]],PIVOT!K:L,2,0)),0,VLOOKUP(ACCOUNTS_TABLE[[#This Row],[ID NUMBER]],PIVOT!K:L,2,0))</f>
        <v>0</v>
      </c>
      <c r="L260" s="51">
        <f>ACCOUNTS_TABLE[[#This Row],[TOTAL FEES]]-ACCOUNTS_TABLE[[#This Row],[TOTAL PAID]]-ACCOUNTS_TABLE[[#This Row],[SCHOLARSHIP]]</f>
        <v>255</v>
      </c>
    </row>
    <row r="261" spans="3:12" ht="21.75" customHeight="1" x14ac:dyDescent="0.25">
      <c r="C261" s="26" t="s">
        <v>1415</v>
      </c>
      <c r="D261" s="4" t="str">
        <f>VLOOKUP(ACCOUNTS_TABLE[[#This Row],[ID NUMBER]],DBASE_TABLE[],2,0)</f>
        <v>WISDOM PWASAM</v>
      </c>
      <c r="E261" s="4" t="str">
        <f>VLOOKUP(ACCOUNTS_TABLE[[#This Row],[ID NUMBER]],DBASE_TABLE[],7,0)</f>
        <v>PRIMARY TWO</v>
      </c>
      <c r="F261" s="51">
        <v>480</v>
      </c>
      <c r="G261" s="51" t="str">
        <f>IF(ISNA(VLOOKUP(ACCOUNTS_TABLE[[#This Row],[ID NUMBER]],OTHERFEE_PT,2,0)),"",VLOOKUP(ACCOUNTS_TABLE[[#This Row],[ID NUMBER]],OTHERFEE_PT,2,0))</f>
        <v/>
      </c>
      <c r="H261" s="51">
        <f>IF(ISNA(VLOOKUP(DBASE_TABLE[[#This Row],[CLASS]],TERMFEES_TABLE[],5,0)),"",VLOOKUP(DBASE_TABLE[[#This Row],[CLASS]],TERMFEES_TABLE[],5,0))</f>
        <v>0</v>
      </c>
      <c r="I261" s="51">
        <f>SUM(ACCOUNTS_TABLE[[#This Row],[BALANCE AT START]]:ACCOUNTS_TABLE[[#This Row],[SCHOOL FEES]])</f>
        <v>480</v>
      </c>
      <c r="J261" s="51">
        <f>IF(ISNA(VLOOKUP(ACCOUNTS_TABLE[[#This Row],[ID NUMBER]],PAYMENT_PT,2,0)),0,VLOOKUP(ACCOUNTS_TABLE[[#This Row],[ID NUMBER]],PAYMENT_PT,2,0))</f>
        <v>0</v>
      </c>
      <c r="K261" s="51">
        <f>IF(ISNA(VLOOKUP(ACCOUNTS_TABLE[[#This Row],[ID NUMBER]],PIVOT!K:L,2,0)),0,VLOOKUP(ACCOUNTS_TABLE[[#This Row],[ID NUMBER]],PIVOT!K:L,2,0))</f>
        <v>0</v>
      </c>
      <c r="L261" s="51">
        <f>ACCOUNTS_TABLE[[#This Row],[TOTAL FEES]]-ACCOUNTS_TABLE[[#This Row],[TOTAL PAID]]-ACCOUNTS_TABLE[[#This Row],[SCHOLARSHIP]]</f>
        <v>480</v>
      </c>
    </row>
    <row r="262" spans="3:12" ht="21.75" customHeight="1" x14ac:dyDescent="0.25">
      <c r="C262" s="26" t="s">
        <v>1416</v>
      </c>
      <c r="D262" s="4" t="str">
        <f>VLOOKUP(ACCOUNTS_TABLE[[#This Row],[ID NUMBER]],DBASE_TABLE[],2,0)</f>
        <v>WISDOM SADONGO</v>
      </c>
      <c r="E262" s="4" t="str">
        <f>VLOOKUP(ACCOUNTS_TABLE[[#This Row],[ID NUMBER]],DBASE_TABLE[],7,0)</f>
        <v>PRIMARY TWO</v>
      </c>
      <c r="F262" s="51">
        <v>155</v>
      </c>
      <c r="G262" s="51" t="str">
        <f>IF(ISNA(VLOOKUP(ACCOUNTS_TABLE[[#This Row],[ID NUMBER]],OTHERFEE_PT,2,0)),"",VLOOKUP(ACCOUNTS_TABLE[[#This Row],[ID NUMBER]],OTHERFEE_PT,2,0))</f>
        <v/>
      </c>
      <c r="H262" s="51">
        <f>IF(ISNA(VLOOKUP(DBASE_TABLE[[#This Row],[CLASS]],TERMFEES_TABLE[],5,0)),"",VLOOKUP(DBASE_TABLE[[#This Row],[CLASS]],TERMFEES_TABLE[],5,0))</f>
        <v>0</v>
      </c>
      <c r="I262" s="51">
        <f>SUM(ACCOUNTS_TABLE[[#This Row],[BALANCE AT START]]:ACCOUNTS_TABLE[[#This Row],[SCHOOL FEES]])</f>
        <v>155</v>
      </c>
      <c r="J262" s="51">
        <f>IF(ISNA(VLOOKUP(ACCOUNTS_TABLE[[#This Row],[ID NUMBER]],PAYMENT_PT,2,0)),0,VLOOKUP(ACCOUNTS_TABLE[[#This Row],[ID NUMBER]],PAYMENT_PT,2,0))</f>
        <v>0</v>
      </c>
      <c r="K262" s="51">
        <f>IF(ISNA(VLOOKUP(ACCOUNTS_TABLE[[#This Row],[ID NUMBER]],PIVOT!K:L,2,0)),0,VLOOKUP(ACCOUNTS_TABLE[[#This Row],[ID NUMBER]],PIVOT!K:L,2,0))</f>
        <v>0</v>
      </c>
      <c r="L262" s="51">
        <f>ACCOUNTS_TABLE[[#This Row],[TOTAL FEES]]-ACCOUNTS_TABLE[[#This Row],[TOTAL PAID]]-ACCOUNTS_TABLE[[#This Row],[SCHOLARSHIP]]</f>
        <v>155</v>
      </c>
    </row>
    <row r="263" spans="3:12" ht="21.75" customHeight="1" x14ac:dyDescent="0.25">
      <c r="C263" s="26" t="s">
        <v>1417</v>
      </c>
      <c r="D263" s="4" t="str">
        <f>VLOOKUP(ACCOUNTS_TABLE[[#This Row],[ID NUMBER]],DBASE_TABLE[],2,0)</f>
        <v>THEODOCIA SATUH</v>
      </c>
      <c r="E263" s="4" t="str">
        <f>VLOOKUP(ACCOUNTS_TABLE[[#This Row],[ID NUMBER]],DBASE_TABLE[],7,0)</f>
        <v>PRIMARY TWO</v>
      </c>
      <c r="F263" s="51">
        <v>155</v>
      </c>
      <c r="G263" s="51" t="str">
        <f>IF(ISNA(VLOOKUP(ACCOUNTS_TABLE[[#This Row],[ID NUMBER]],OTHERFEE_PT,2,0)),"",VLOOKUP(ACCOUNTS_TABLE[[#This Row],[ID NUMBER]],OTHERFEE_PT,2,0))</f>
        <v/>
      </c>
      <c r="H263" s="51">
        <f>IF(ISNA(VLOOKUP(DBASE_TABLE[[#This Row],[CLASS]],TERMFEES_TABLE[],5,0)),"",VLOOKUP(DBASE_TABLE[[#This Row],[CLASS]],TERMFEES_TABLE[],5,0))</f>
        <v>0</v>
      </c>
      <c r="I263" s="51">
        <f>SUM(ACCOUNTS_TABLE[[#This Row],[BALANCE AT START]]:ACCOUNTS_TABLE[[#This Row],[SCHOOL FEES]])</f>
        <v>155</v>
      </c>
      <c r="J263" s="51">
        <f>IF(ISNA(VLOOKUP(ACCOUNTS_TABLE[[#This Row],[ID NUMBER]],PAYMENT_PT,2,0)),0,VLOOKUP(ACCOUNTS_TABLE[[#This Row],[ID NUMBER]],PAYMENT_PT,2,0))</f>
        <v>0</v>
      </c>
      <c r="K263" s="51">
        <f>IF(ISNA(VLOOKUP(ACCOUNTS_TABLE[[#This Row],[ID NUMBER]],PIVOT!K:L,2,0)),0,VLOOKUP(ACCOUNTS_TABLE[[#This Row],[ID NUMBER]],PIVOT!K:L,2,0))</f>
        <v>0</v>
      </c>
      <c r="L263" s="51">
        <f>ACCOUNTS_TABLE[[#This Row],[TOTAL FEES]]-ACCOUNTS_TABLE[[#This Row],[TOTAL PAID]]-ACCOUNTS_TABLE[[#This Row],[SCHOLARSHIP]]</f>
        <v>155</v>
      </c>
    </row>
    <row r="264" spans="3:12" ht="21.75" customHeight="1" x14ac:dyDescent="0.25">
      <c r="C264" s="26" t="s">
        <v>1418</v>
      </c>
      <c r="D264" s="4" t="str">
        <f>VLOOKUP(ACCOUNTS_TABLE[[#This Row],[ID NUMBER]],DBASE_TABLE[],2,0)</f>
        <v>SHADRACH AMACHEN</v>
      </c>
      <c r="E264" s="4" t="str">
        <f>VLOOKUP(ACCOUNTS_TABLE[[#This Row],[ID NUMBER]],DBASE_TABLE[],7,0)</f>
        <v>PRIMARY TWO</v>
      </c>
      <c r="F264" s="51">
        <v>375</v>
      </c>
      <c r="G264" s="51" t="str">
        <f>IF(ISNA(VLOOKUP(ACCOUNTS_TABLE[[#This Row],[ID NUMBER]],OTHERFEE_PT,2,0)),"",VLOOKUP(ACCOUNTS_TABLE[[#This Row],[ID NUMBER]],OTHERFEE_PT,2,0))</f>
        <v/>
      </c>
      <c r="H264" s="51">
        <f>IF(ISNA(VLOOKUP(DBASE_TABLE[[#This Row],[CLASS]],TERMFEES_TABLE[],5,0)),"",VLOOKUP(DBASE_TABLE[[#This Row],[CLASS]],TERMFEES_TABLE[],5,0))</f>
        <v>0</v>
      </c>
      <c r="I264" s="51">
        <f>SUM(ACCOUNTS_TABLE[[#This Row],[BALANCE AT START]]:ACCOUNTS_TABLE[[#This Row],[SCHOOL FEES]])</f>
        <v>375</v>
      </c>
      <c r="J264" s="51">
        <f>IF(ISNA(VLOOKUP(ACCOUNTS_TABLE[[#This Row],[ID NUMBER]],PAYMENT_PT,2,0)),0,VLOOKUP(ACCOUNTS_TABLE[[#This Row],[ID NUMBER]],PAYMENT_PT,2,0))</f>
        <v>0</v>
      </c>
      <c r="K264" s="51">
        <f>IF(ISNA(VLOOKUP(ACCOUNTS_TABLE[[#This Row],[ID NUMBER]],PIVOT!K:L,2,0)),0,VLOOKUP(ACCOUNTS_TABLE[[#This Row],[ID NUMBER]],PIVOT!K:L,2,0))</f>
        <v>0</v>
      </c>
      <c r="L264" s="51">
        <f>ACCOUNTS_TABLE[[#This Row],[TOTAL FEES]]-ACCOUNTS_TABLE[[#This Row],[TOTAL PAID]]-ACCOUNTS_TABLE[[#This Row],[SCHOLARSHIP]]</f>
        <v>375</v>
      </c>
    </row>
    <row r="265" spans="3:12" ht="21.75" customHeight="1" x14ac:dyDescent="0.25">
      <c r="C265" s="26" t="s">
        <v>1419</v>
      </c>
      <c r="D265" s="4" t="str">
        <f>VLOOKUP(ACCOUNTS_TABLE[[#This Row],[ID NUMBER]],DBASE_TABLE[],2,0)</f>
        <v>PETER TEDAM</v>
      </c>
      <c r="E265" s="4" t="str">
        <f>VLOOKUP(ACCOUNTS_TABLE[[#This Row],[ID NUMBER]],DBASE_TABLE[],7,0)</f>
        <v>PRIMARY TWO</v>
      </c>
      <c r="F265" s="51">
        <v>155</v>
      </c>
      <c r="G265" s="51" t="str">
        <f>IF(ISNA(VLOOKUP(ACCOUNTS_TABLE[[#This Row],[ID NUMBER]],OTHERFEE_PT,2,0)),"",VLOOKUP(ACCOUNTS_TABLE[[#This Row],[ID NUMBER]],OTHERFEE_PT,2,0))</f>
        <v/>
      </c>
      <c r="H265" s="51">
        <f>IF(ISNA(VLOOKUP(DBASE_TABLE[[#This Row],[CLASS]],TERMFEES_TABLE[],5,0)),"",VLOOKUP(DBASE_TABLE[[#This Row],[CLASS]],TERMFEES_TABLE[],5,0))</f>
        <v>0</v>
      </c>
      <c r="I265" s="51">
        <f>SUM(ACCOUNTS_TABLE[[#This Row],[BALANCE AT START]]:ACCOUNTS_TABLE[[#This Row],[SCHOOL FEES]])</f>
        <v>155</v>
      </c>
      <c r="J265" s="51">
        <f>IF(ISNA(VLOOKUP(ACCOUNTS_TABLE[[#This Row],[ID NUMBER]],PAYMENT_PT,2,0)),0,VLOOKUP(ACCOUNTS_TABLE[[#This Row],[ID NUMBER]],PAYMENT_PT,2,0))</f>
        <v>0</v>
      </c>
      <c r="K265" s="51">
        <f>IF(ISNA(VLOOKUP(ACCOUNTS_TABLE[[#This Row],[ID NUMBER]],PIVOT!K:L,2,0)),0,VLOOKUP(ACCOUNTS_TABLE[[#This Row],[ID NUMBER]],PIVOT!K:L,2,0))</f>
        <v>0</v>
      </c>
      <c r="L265" s="51">
        <f>ACCOUNTS_TABLE[[#This Row],[TOTAL FEES]]-ACCOUNTS_TABLE[[#This Row],[TOTAL PAID]]-ACCOUNTS_TABLE[[#This Row],[SCHOLARSHIP]]</f>
        <v>155</v>
      </c>
    </row>
    <row r="266" spans="3:12" ht="21.75" customHeight="1" x14ac:dyDescent="0.25">
      <c r="C266" s="26" t="s">
        <v>1420</v>
      </c>
      <c r="D266" s="4" t="str">
        <f>VLOOKUP(ACCOUNTS_TABLE[[#This Row],[ID NUMBER]],DBASE_TABLE[],2,0)</f>
        <v>ENESTINA TIBAGARA</v>
      </c>
      <c r="E266" s="4" t="str">
        <f>VLOOKUP(ACCOUNTS_TABLE[[#This Row],[ID NUMBER]],DBASE_TABLE[],7,0)</f>
        <v>PRIMARY TWO</v>
      </c>
      <c r="F266" s="51">
        <v>425</v>
      </c>
      <c r="G266" s="51" t="str">
        <f>IF(ISNA(VLOOKUP(ACCOUNTS_TABLE[[#This Row],[ID NUMBER]],OTHERFEE_PT,2,0)),"",VLOOKUP(ACCOUNTS_TABLE[[#This Row],[ID NUMBER]],OTHERFEE_PT,2,0))</f>
        <v/>
      </c>
      <c r="H266" s="51">
        <f>IF(ISNA(VLOOKUP(DBASE_TABLE[[#This Row],[CLASS]],TERMFEES_TABLE[],5,0)),"",VLOOKUP(DBASE_TABLE[[#This Row],[CLASS]],TERMFEES_TABLE[],5,0))</f>
        <v>0</v>
      </c>
      <c r="I266" s="51">
        <f>SUM(ACCOUNTS_TABLE[[#This Row],[BALANCE AT START]]:ACCOUNTS_TABLE[[#This Row],[SCHOOL FEES]])</f>
        <v>425</v>
      </c>
      <c r="J266" s="51">
        <f>IF(ISNA(VLOOKUP(ACCOUNTS_TABLE[[#This Row],[ID NUMBER]],PAYMENT_PT,2,0)),0,VLOOKUP(ACCOUNTS_TABLE[[#This Row],[ID NUMBER]],PAYMENT_PT,2,0))</f>
        <v>0</v>
      </c>
      <c r="K266" s="51">
        <f>IF(ISNA(VLOOKUP(ACCOUNTS_TABLE[[#This Row],[ID NUMBER]],PIVOT!K:L,2,0)),0,VLOOKUP(ACCOUNTS_TABLE[[#This Row],[ID NUMBER]],PIVOT!K:L,2,0))</f>
        <v>0</v>
      </c>
      <c r="L266" s="51">
        <f>ACCOUNTS_TABLE[[#This Row],[TOTAL FEES]]-ACCOUNTS_TABLE[[#This Row],[TOTAL PAID]]-ACCOUNTS_TABLE[[#This Row],[SCHOLARSHIP]]</f>
        <v>425</v>
      </c>
    </row>
    <row r="267" spans="3:12" ht="21.75" customHeight="1" x14ac:dyDescent="0.25">
      <c r="C267" s="26" t="s">
        <v>1421</v>
      </c>
      <c r="D267" s="4" t="str">
        <f>VLOOKUP(ACCOUNTS_TABLE[[#This Row],[ID NUMBER]],DBASE_TABLE[],2,0)</f>
        <v>RACHEAL TREBA</v>
      </c>
      <c r="E267" s="4" t="str">
        <f>VLOOKUP(ACCOUNTS_TABLE[[#This Row],[ID NUMBER]],DBASE_TABLE[],7,0)</f>
        <v>PRIMARY TWO</v>
      </c>
      <c r="F267" s="51">
        <v>160</v>
      </c>
      <c r="G267" s="51" t="str">
        <f>IF(ISNA(VLOOKUP(ACCOUNTS_TABLE[[#This Row],[ID NUMBER]],OTHERFEE_PT,2,0)),"",VLOOKUP(ACCOUNTS_TABLE[[#This Row],[ID NUMBER]],OTHERFEE_PT,2,0))</f>
        <v/>
      </c>
      <c r="H267" s="51">
        <f>IF(ISNA(VLOOKUP(DBASE_TABLE[[#This Row],[CLASS]],TERMFEES_TABLE[],5,0)),"",VLOOKUP(DBASE_TABLE[[#This Row],[CLASS]],TERMFEES_TABLE[],5,0))</f>
        <v>0</v>
      </c>
      <c r="I267" s="51">
        <f>SUM(ACCOUNTS_TABLE[[#This Row],[BALANCE AT START]]:ACCOUNTS_TABLE[[#This Row],[SCHOOL FEES]])</f>
        <v>160</v>
      </c>
      <c r="J267" s="51">
        <f>IF(ISNA(VLOOKUP(ACCOUNTS_TABLE[[#This Row],[ID NUMBER]],PAYMENT_PT,2,0)),0,VLOOKUP(ACCOUNTS_TABLE[[#This Row],[ID NUMBER]],PAYMENT_PT,2,0))</f>
        <v>0</v>
      </c>
      <c r="K267" s="51">
        <f>IF(ISNA(VLOOKUP(ACCOUNTS_TABLE[[#This Row],[ID NUMBER]],PIVOT!K:L,2,0)),0,VLOOKUP(ACCOUNTS_TABLE[[#This Row],[ID NUMBER]],PIVOT!K:L,2,0))</f>
        <v>0</v>
      </c>
      <c r="L267" s="51">
        <f>ACCOUNTS_TABLE[[#This Row],[TOTAL FEES]]-ACCOUNTS_TABLE[[#This Row],[TOTAL PAID]]-ACCOUNTS_TABLE[[#This Row],[SCHOLARSHIP]]</f>
        <v>160</v>
      </c>
    </row>
    <row r="268" spans="3:12" ht="21.75" customHeight="1" x14ac:dyDescent="0.25">
      <c r="C268" s="26" t="s">
        <v>1422</v>
      </c>
      <c r="D268" s="4" t="str">
        <f>VLOOKUP(ACCOUNTS_TABLE[[#This Row],[ID NUMBER]],DBASE_TABLE[],2,0)</f>
        <v>ROBERTA WEKWOLI</v>
      </c>
      <c r="E268" s="4" t="str">
        <f>VLOOKUP(ACCOUNTS_TABLE[[#This Row],[ID NUMBER]],DBASE_TABLE[],7,0)</f>
        <v>PRIMARY TWO</v>
      </c>
      <c r="F268" s="51">
        <v>160</v>
      </c>
      <c r="G268" s="51" t="str">
        <f>IF(ISNA(VLOOKUP(ACCOUNTS_TABLE[[#This Row],[ID NUMBER]],OTHERFEE_PT,2,0)),"",VLOOKUP(ACCOUNTS_TABLE[[#This Row],[ID NUMBER]],OTHERFEE_PT,2,0))</f>
        <v/>
      </c>
      <c r="H268" s="51">
        <f>IF(ISNA(VLOOKUP(DBASE_TABLE[[#This Row],[CLASS]],TERMFEES_TABLE[],5,0)),"",VLOOKUP(DBASE_TABLE[[#This Row],[CLASS]],TERMFEES_TABLE[],5,0))</f>
        <v>0</v>
      </c>
      <c r="I268" s="51">
        <f>SUM(ACCOUNTS_TABLE[[#This Row],[BALANCE AT START]]:ACCOUNTS_TABLE[[#This Row],[SCHOOL FEES]])</f>
        <v>160</v>
      </c>
      <c r="J268" s="51">
        <f>IF(ISNA(VLOOKUP(ACCOUNTS_TABLE[[#This Row],[ID NUMBER]],PAYMENT_PT,2,0)),0,VLOOKUP(ACCOUNTS_TABLE[[#This Row],[ID NUMBER]],PAYMENT_PT,2,0))</f>
        <v>0</v>
      </c>
      <c r="K268" s="51">
        <f>IF(ISNA(VLOOKUP(ACCOUNTS_TABLE[[#This Row],[ID NUMBER]],PIVOT!K:L,2,0)),0,VLOOKUP(ACCOUNTS_TABLE[[#This Row],[ID NUMBER]],PIVOT!K:L,2,0))</f>
        <v>0</v>
      </c>
      <c r="L268" s="51">
        <f>ACCOUNTS_TABLE[[#This Row],[TOTAL FEES]]-ACCOUNTS_TABLE[[#This Row],[TOTAL PAID]]-ACCOUNTS_TABLE[[#This Row],[SCHOLARSHIP]]</f>
        <v>160</v>
      </c>
    </row>
    <row r="269" spans="3:12" ht="21.75" customHeight="1" x14ac:dyDescent="0.25">
      <c r="C269" s="26" t="s">
        <v>1423</v>
      </c>
      <c r="D269" s="4" t="str">
        <f>VLOOKUP(ACCOUNTS_TABLE[[#This Row],[ID NUMBER]],DBASE_TABLE[],2,0)</f>
        <v>NALWINA WEMALIRI</v>
      </c>
      <c r="E269" s="4" t="str">
        <f>VLOOKUP(ACCOUNTS_TABLE[[#This Row],[ID NUMBER]],DBASE_TABLE[],7,0)</f>
        <v>PRIMARY TWO</v>
      </c>
      <c r="F269" s="51">
        <v>205</v>
      </c>
      <c r="G269" s="51" t="str">
        <f>IF(ISNA(VLOOKUP(ACCOUNTS_TABLE[[#This Row],[ID NUMBER]],OTHERFEE_PT,2,0)),"",VLOOKUP(ACCOUNTS_TABLE[[#This Row],[ID NUMBER]],OTHERFEE_PT,2,0))</f>
        <v/>
      </c>
      <c r="H269" s="51">
        <f>IF(ISNA(VLOOKUP(DBASE_TABLE[[#This Row],[CLASS]],TERMFEES_TABLE[],5,0)),"",VLOOKUP(DBASE_TABLE[[#This Row],[CLASS]],TERMFEES_TABLE[],5,0))</f>
        <v>0</v>
      </c>
      <c r="I269" s="51">
        <f>SUM(ACCOUNTS_TABLE[[#This Row],[BALANCE AT START]]:ACCOUNTS_TABLE[[#This Row],[SCHOOL FEES]])</f>
        <v>205</v>
      </c>
      <c r="J269" s="51">
        <f>IF(ISNA(VLOOKUP(ACCOUNTS_TABLE[[#This Row],[ID NUMBER]],PAYMENT_PT,2,0)),0,VLOOKUP(ACCOUNTS_TABLE[[#This Row],[ID NUMBER]],PAYMENT_PT,2,0))</f>
        <v>0</v>
      </c>
      <c r="K269" s="51">
        <f>IF(ISNA(VLOOKUP(ACCOUNTS_TABLE[[#This Row],[ID NUMBER]],PIVOT!K:L,2,0)),0,VLOOKUP(ACCOUNTS_TABLE[[#This Row],[ID NUMBER]],PIVOT!K:L,2,0))</f>
        <v>0</v>
      </c>
      <c r="L269" s="51">
        <f>ACCOUNTS_TABLE[[#This Row],[TOTAL FEES]]-ACCOUNTS_TABLE[[#This Row],[TOTAL PAID]]-ACCOUNTS_TABLE[[#This Row],[SCHOLARSHIP]]</f>
        <v>205</v>
      </c>
    </row>
    <row r="270" spans="3:12" ht="21.75" customHeight="1" x14ac:dyDescent="0.25">
      <c r="C270" s="26" t="s">
        <v>1424</v>
      </c>
      <c r="D270" s="4" t="str">
        <f>VLOOKUP(ACCOUNTS_TABLE[[#This Row],[ID NUMBER]],DBASE_TABLE[],2,0)</f>
        <v>CHARITY WENAWONE</v>
      </c>
      <c r="E270" s="4" t="str">
        <f>VLOOKUP(ACCOUNTS_TABLE[[#This Row],[ID NUMBER]],DBASE_TABLE[],7,0)</f>
        <v>PRIMARY TWO</v>
      </c>
      <c r="F270" s="51">
        <v>430</v>
      </c>
      <c r="G270" s="51" t="str">
        <f>IF(ISNA(VLOOKUP(ACCOUNTS_TABLE[[#This Row],[ID NUMBER]],OTHERFEE_PT,2,0)),"",VLOOKUP(ACCOUNTS_TABLE[[#This Row],[ID NUMBER]],OTHERFEE_PT,2,0))</f>
        <v/>
      </c>
      <c r="H270" s="51">
        <f>IF(ISNA(VLOOKUP(DBASE_TABLE[[#This Row],[CLASS]],TERMFEES_TABLE[],5,0)),"",VLOOKUP(DBASE_TABLE[[#This Row],[CLASS]],TERMFEES_TABLE[],5,0))</f>
        <v>0</v>
      </c>
      <c r="I270" s="51">
        <f>SUM(ACCOUNTS_TABLE[[#This Row],[BALANCE AT START]]:ACCOUNTS_TABLE[[#This Row],[SCHOOL FEES]])</f>
        <v>430</v>
      </c>
      <c r="J270" s="51">
        <f>IF(ISNA(VLOOKUP(ACCOUNTS_TABLE[[#This Row],[ID NUMBER]],PAYMENT_PT,2,0)),0,VLOOKUP(ACCOUNTS_TABLE[[#This Row],[ID NUMBER]],PAYMENT_PT,2,0))</f>
        <v>0</v>
      </c>
      <c r="K270" s="51">
        <f>IF(ISNA(VLOOKUP(ACCOUNTS_TABLE[[#This Row],[ID NUMBER]],PIVOT!K:L,2,0)),0,VLOOKUP(ACCOUNTS_TABLE[[#This Row],[ID NUMBER]],PIVOT!K:L,2,0))</f>
        <v>0</v>
      </c>
      <c r="L270" s="51">
        <f>ACCOUNTS_TABLE[[#This Row],[TOTAL FEES]]-ACCOUNTS_TABLE[[#This Row],[TOTAL PAID]]-ACCOUNTS_TABLE[[#This Row],[SCHOLARSHIP]]</f>
        <v>430</v>
      </c>
    </row>
    <row r="271" spans="3:12" ht="21.75" customHeight="1" x14ac:dyDescent="0.25">
      <c r="C271" s="26" t="s">
        <v>1425</v>
      </c>
      <c r="D271" s="4" t="str">
        <f>VLOOKUP(ACCOUNTS_TABLE[[#This Row],[ID NUMBER]],DBASE_TABLE[],2,0)</f>
        <v>NATHANIEL WUMBILA</v>
      </c>
      <c r="E271" s="4" t="str">
        <f>VLOOKUP(ACCOUNTS_TABLE[[#This Row],[ID NUMBER]],DBASE_TABLE[],7,0)</f>
        <v>PRIMARY TWO</v>
      </c>
      <c r="F271" s="51">
        <v>190</v>
      </c>
      <c r="G271" s="51" t="str">
        <f>IF(ISNA(VLOOKUP(ACCOUNTS_TABLE[[#This Row],[ID NUMBER]],OTHERFEE_PT,2,0)),"",VLOOKUP(ACCOUNTS_TABLE[[#This Row],[ID NUMBER]],OTHERFEE_PT,2,0))</f>
        <v/>
      </c>
      <c r="H271" s="51">
        <f>IF(ISNA(VLOOKUP(DBASE_TABLE[[#This Row],[CLASS]],TERMFEES_TABLE[],5,0)),"",VLOOKUP(DBASE_TABLE[[#This Row],[CLASS]],TERMFEES_TABLE[],5,0))</f>
        <v>0</v>
      </c>
      <c r="I271" s="51">
        <f>SUM(ACCOUNTS_TABLE[[#This Row],[BALANCE AT START]]:ACCOUNTS_TABLE[[#This Row],[SCHOOL FEES]])</f>
        <v>190</v>
      </c>
      <c r="J271" s="51">
        <f>IF(ISNA(VLOOKUP(ACCOUNTS_TABLE[[#This Row],[ID NUMBER]],PAYMENT_PT,2,0)),0,VLOOKUP(ACCOUNTS_TABLE[[#This Row],[ID NUMBER]],PAYMENT_PT,2,0))</f>
        <v>0</v>
      </c>
      <c r="K271" s="51">
        <f>IF(ISNA(VLOOKUP(ACCOUNTS_TABLE[[#This Row],[ID NUMBER]],PIVOT!K:L,2,0)),0,VLOOKUP(ACCOUNTS_TABLE[[#This Row],[ID NUMBER]],PIVOT!K:L,2,0))</f>
        <v>0</v>
      </c>
      <c r="L271" s="51">
        <f>ACCOUNTS_TABLE[[#This Row],[TOTAL FEES]]-ACCOUNTS_TABLE[[#This Row],[TOTAL PAID]]-ACCOUNTS_TABLE[[#This Row],[SCHOLARSHIP]]</f>
        <v>190</v>
      </c>
    </row>
    <row r="272" spans="3:12" ht="21.75" customHeight="1" x14ac:dyDescent="0.25">
      <c r="C272" s="26" t="s">
        <v>1426</v>
      </c>
      <c r="D272" s="4" t="str">
        <f>VLOOKUP(ACCOUNTS_TABLE[[#This Row],[ID NUMBER]],DBASE_TABLE[],2,0)</f>
        <v>NATHAN AELAGAMO ATINKABISA</v>
      </c>
      <c r="E272" s="4" t="str">
        <f>VLOOKUP(ACCOUNTS_TABLE[[#This Row],[ID NUMBER]],DBASE_TABLE[],7,0)</f>
        <v>PRIMARY TWO</v>
      </c>
      <c r="F272" s="51">
        <v>155</v>
      </c>
      <c r="G272" s="51" t="str">
        <f>IF(ISNA(VLOOKUP(ACCOUNTS_TABLE[[#This Row],[ID NUMBER]],OTHERFEE_PT,2,0)),"",VLOOKUP(ACCOUNTS_TABLE[[#This Row],[ID NUMBER]],OTHERFEE_PT,2,0))</f>
        <v/>
      </c>
      <c r="H272" s="51">
        <f>IF(ISNA(VLOOKUP(DBASE_TABLE[[#This Row],[CLASS]],TERMFEES_TABLE[],5,0)),"",VLOOKUP(DBASE_TABLE[[#This Row],[CLASS]],TERMFEES_TABLE[],5,0))</f>
        <v>0</v>
      </c>
      <c r="I272" s="51">
        <f>SUM(ACCOUNTS_TABLE[[#This Row],[BALANCE AT START]]:ACCOUNTS_TABLE[[#This Row],[SCHOOL FEES]])</f>
        <v>155</v>
      </c>
      <c r="J272" s="51">
        <f>IF(ISNA(VLOOKUP(ACCOUNTS_TABLE[[#This Row],[ID NUMBER]],PAYMENT_PT,2,0)),0,VLOOKUP(ACCOUNTS_TABLE[[#This Row],[ID NUMBER]],PAYMENT_PT,2,0))</f>
        <v>0</v>
      </c>
      <c r="K272" s="51">
        <f>IF(ISNA(VLOOKUP(ACCOUNTS_TABLE[[#This Row],[ID NUMBER]],PIVOT!K:L,2,0)),0,VLOOKUP(ACCOUNTS_TABLE[[#This Row],[ID NUMBER]],PIVOT!K:L,2,0))</f>
        <v>0</v>
      </c>
      <c r="L272" s="51">
        <f>ACCOUNTS_TABLE[[#This Row],[TOTAL FEES]]-ACCOUNTS_TABLE[[#This Row],[TOTAL PAID]]-ACCOUNTS_TABLE[[#This Row],[SCHOLARSHIP]]</f>
        <v>155</v>
      </c>
    </row>
    <row r="273" spans="3:12" ht="21.75" customHeight="1" x14ac:dyDescent="0.25">
      <c r="C273" s="26" t="s">
        <v>1427</v>
      </c>
      <c r="D273" s="4" t="str">
        <f>VLOOKUP(ACCOUNTS_TABLE[[#This Row],[ID NUMBER]],DBASE_TABLE[],2,0)</f>
        <v>DAMIEN YEKINDI</v>
      </c>
      <c r="E273" s="4" t="str">
        <f>VLOOKUP(ACCOUNTS_TABLE[[#This Row],[ID NUMBER]],DBASE_TABLE[],7,0)</f>
        <v>PRIMARY TWO</v>
      </c>
      <c r="F273" s="51">
        <v>155</v>
      </c>
      <c r="G273" s="51" t="str">
        <f>IF(ISNA(VLOOKUP(ACCOUNTS_TABLE[[#This Row],[ID NUMBER]],OTHERFEE_PT,2,0)),"",VLOOKUP(ACCOUNTS_TABLE[[#This Row],[ID NUMBER]],OTHERFEE_PT,2,0))</f>
        <v/>
      </c>
      <c r="H273" s="51">
        <f>IF(ISNA(VLOOKUP(DBASE_TABLE[[#This Row],[CLASS]],TERMFEES_TABLE[],5,0)),"",VLOOKUP(DBASE_TABLE[[#This Row],[CLASS]],TERMFEES_TABLE[],5,0))</f>
        <v>0</v>
      </c>
      <c r="I273" s="51">
        <f>SUM(ACCOUNTS_TABLE[[#This Row],[BALANCE AT START]]:ACCOUNTS_TABLE[[#This Row],[SCHOOL FEES]])</f>
        <v>155</v>
      </c>
      <c r="J273" s="51">
        <f>IF(ISNA(VLOOKUP(ACCOUNTS_TABLE[[#This Row],[ID NUMBER]],PAYMENT_PT,2,0)),0,VLOOKUP(ACCOUNTS_TABLE[[#This Row],[ID NUMBER]],PAYMENT_PT,2,0))</f>
        <v>0</v>
      </c>
      <c r="K273" s="51">
        <f>IF(ISNA(VLOOKUP(ACCOUNTS_TABLE[[#This Row],[ID NUMBER]],PIVOT!K:L,2,0)),0,VLOOKUP(ACCOUNTS_TABLE[[#This Row],[ID NUMBER]],PIVOT!K:L,2,0))</f>
        <v>0</v>
      </c>
      <c r="L273" s="51">
        <f>ACCOUNTS_TABLE[[#This Row],[TOTAL FEES]]-ACCOUNTS_TABLE[[#This Row],[TOTAL PAID]]-ACCOUNTS_TABLE[[#This Row],[SCHOLARSHIP]]</f>
        <v>155</v>
      </c>
    </row>
    <row r="274" spans="3:12" ht="21.75" customHeight="1" x14ac:dyDescent="0.25">
      <c r="C274" s="26" t="s">
        <v>1428</v>
      </c>
      <c r="D274" s="4" t="str">
        <f>VLOOKUP(ACCOUNTS_TABLE[[#This Row],[ID NUMBER]],DBASE_TABLE[],2,0)</f>
        <v>ETHEN .W. ABDA</v>
      </c>
      <c r="E274" s="4" t="str">
        <f>VLOOKUP(ACCOUNTS_TABLE[[#This Row],[ID NUMBER]],DBASE_TABLE[],7,0)</f>
        <v>PRIMARY THREE</v>
      </c>
      <c r="F274" s="51">
        <v>155</v>
      </c>
      <c r="G274" s="51" t="str">
        <f>IF(ISNA(VLOOKUP(ACCOUNTS_TABLE[[#This Row],[ID NUMBER]],OTHERFEE_PT,2,0)),"",VLOOKUP(ACCOUNTS_TABLE[[#This Row],[ID NUMBER]],OTHERFEE_PT,2,0))</f>
        <v/>
      </c>
      <c r="H274" s="51">
        <f>IF(ISNA(VLOOKUP(DBASE_TABLE[[#This Row],[CLASS]],TERMFEES_TABLE[],5,0)),"",VLOOKUP(DBASE_TABLE[[#This Row],[CLASS]],TERMFEES_TABLE[],5,0))</f>
        <v>0</v>
      </c>
      <c r="I274" s="51">
        <f>SUM(ACCOUNTS_TABLE[[#This Row],[BALANCE AT START]]:ACCOUNTS_TABLE[[#This Row],[SCHOOL FEES]])</f>
        <v>155</v>
      </c>
      <c r="J274" s="51">
        <f>IF(ISNA(VLOOKUP(ACCOUNTS_TABLE[[#This Row],[ID NUMBER]],PAYMENT_PT,2,0)),0,VLOOKUP(ACCOUNTS_TABLE[[#This Row],[ID NUMBER]],PAYMENT_PT,2,0))</f>
        <v>0</v>
      </c>
      <c r="K274" s="51">
        <f>IF(ISNA(VLOOKUP(ACCOUNTS_TABLE[[#This Row],[ID NUMBER]],PIVOT!K:L,2,0)),0,VLOOKUP(ACCOUNTS_TABLE[[#This Row],[ID NUMBER]],PIVOT!K:L,2,0))</f>
        <v>0</v>
      </c>
      <c r="L274" s="51">
        <f>ACCOUNTS_TABLE[[#This Row],[TOTAL FEES]]-ACCOUNTS_TABLE[[#This Row],[TOTAL PAID]]-ACCOUNTS_TABLE[[#This Row],[SCHOLARSHIP]]</f>
        <v>155</v>
      </c>
    </row>
    <row r="275" spans="3:12" ht="21.75" customHeight="1" x14ac:dyDescent="0.25">
      <c r="C275" s="26" t="s">
        <v>1429</v>
      </c>
      <c r="D275" s="4" t="str">
        <f>VLOOKUP(ACCOUNTS_TABLE[[#This Row],[ID NUMBER]],DBASE_TABLE[],2,0)</f>
        <v>PRINCELA ABAPALI</v>
      </c>
      <c r="E275" s="4" t="str">
        <f>VLOOKUP(ACCOUNTS_TABLE[[#This Row],[ID NUMBER]],DBASE_TABLE[],7,0)</f>
        <v>PRIMARY THREE</v>
      </c>
      <c r="F275" s="51">
        <v>160</v>
      </c>
      <c r="G275" s="51" t="str">
        <f>IF(ISNA(VLOOKUP(ACCOUNTS_TABLE[[#This Row],[ID NUMBER]],OTHERFEE_PT,2,0)),"",VLOOKUP(ACCOUNTS_TABLE[[#This Row],[ID NUMBER]],OTHERFEE_PT,2,0))</f>
        <v/>
      </c>
      <c r="H275" s="51">
        <f>IF(ISNA(VLOOKUP(DBASE_TABLE[[#This Row],[CLASS]],TERMFEES_TABLE[],5,0)),"",VLOOKUP(DBASE_TABLE[[#This Row],[CLASS]],TERMFEES_TABLE[],5,0))</f>
        <v>0</v>
      </c>
      <c r="I275" s="51">
        <f>SUM(ACCOUNTS_TABLE[[#This Row],[BALANCE AT START]]:ACCOUNTS_TABLE[[#This Row],[SCHOOL FEES]])</f>
        <v>160</v>
      </c>
      <c r="J275" s="51">
        <f>IF(ISNA(VLOOKUP(ACCOUNTS_TABLE[[#This Row],[ID NUMBER]],PAYMENT_PT,2,0)),0,VLOOKUP(ACCOUNTS_TABLE[[#This Row],[ID NUMBER]],PAYMENT_PT,2,0))</f>
        <v>0</v>
      </c>
      <c r="K275" s="51">
        <f>IF(ISNA(VLOOKUP(ACCOUNTS_TABLE[[#This Row],[ID NUMBER]],PIVOT!K:L,2,0)),0,VLOOKUP(ACCOUNTS_TABLE[[#This Row],[ID NUMBER]],PIVOT!K:L,2,0))</f>
        <v>0</v>
      </c>
      <c r="L275" s="51">
        <f>ACCOUNTS_TABLE[[#This Row],[TOTAL FEES]]-ACCOUNTS_TABLE[[#This Row],[TOTAL PAID]]-ACCOUNTS_TABLE[[#This Row],[SCHOLARSHIP]]</f>
        <v>160</v>
      </c>
    </row>
    <row r="276" spans="3:12" ht="21.75" customHeight="1" x14ac:dyDescent="0.25">
      <c r="C276" s="26" t="s">
        <v>1430</v>
      </c>
      <c r="D276" s="4" t="str">
        <f>VLOOKUP(ACCOUNTS_TABLE[[#This Row],[ID NUMBER]],DBASE_TABLE[],2,0)</f>
        <v>PIUS .A. ABEABISA</v>
      </c>
      <c r="E276" s="4" t="str">
        <f>VLOOKUP(ACCOUNTS_TABLE[[#This Row],[ID NUMBER]],DBASE_TABLE[],7,0)</f>
        <v>PRIMARY THREE</v>
      </c>
      <c r="F276" s="51">
        <v>285</v>
      </c>
      <c r="G276" s="51" t="str">
        <f>IF(ISNA(VLOOKUP(ACCOUNTS_TABLE[[#This Row],[ID NUMBER]],OTHERFEE_PT,2,0)),"",VLOOKUP(ACCOUNTS_TABLE[[#This Row],[ID NUMBER]],OTHERFEE_PT,2,0))</f>
        <v/>
      </c>
      <c r="H276" s="51">
        <f>IF(ISNA(VLOOKUP(DBASE_TABLE[[#This Row],[CLASS]],TERMFEES_TABLE[],5,0)),"",VLOOKUP(DBASE_TABLE[[#This Row],[CLASS]],TERMFEES_TABLE[],5,0))</f>
        <v>0</v>
      </c>
      <c r="I276" s="51">
        <f>SUM(ACCOUNTS_TABLE[[#This Row],[BALANCE AT START]]:ACCOUNTS_TABLE[[#This Row],[SCHOOL FEES]])</f>
        <v>285</v>
      </c>
      <c r="J276" s="51">
        <f>IF(ISNA(VLOOKUP(ACCOUNTS_TABLE[[#This Row],[ID NUMBER]],PAYMENT_PT,2,0)),0,VLOOKUP(ACCOUNTS_TABLE[[#This Row],[ID NUMBER]],PAYMENT_PT,2,0))</f>
        <v>0</v>
      </c>
      <c r="K276" s="51">
        <f>IF(ISNA(VLOOKUP(ACCOUNTS_TABLE[[#This Row],[ID NUMBER]],PIVOT!K:L,2,0)),0,VLOOKUP(ACCOUNTS_TABLE[[#This Row],[ID NUMBER]],PIVOT!K:L,2,0))</f>
        <v>0</v>
      </c>
      <c r="L276" s="51">
        <f>ACCOUNTS_TABLE[[#This Row],[TOTAL FEES]]-ACCOUNTS_TABLE[[#This Row],[TOTAL PAID]]-ACCOUNTS_TABLE[[#This Row],[SCHOLARSHIP]]</f>
        <v>285</v>
      </c>
    </row>
    <row r="277" spans="3:12" ht="21.75" customHeight="1" x14ac:dyDescent="0.25">
      <c r="C277" s="26" t="s">
        <v>1431</v>
      </c>
      <c r="D277" s="4" t="str">
        <f>VLOOKUP(ACCOUNTS_TABLE[[#This Row],[ID NUMBER]],DBASE_TABLE[],2,0)</f>
        <v>FAITH ABULU</v>
      </c>
      <c r="E277" s="4" t="str">
        <f>VLOOKUP(ACCOUNTS_TABLE[[#This Row],[ID NUMBER]],DBASE_TABLE[],7,0)</f>
        <v>PRIMARY THREE</v>
      </c>
      <c r="F277" s="51">
        <v>155</v>
      </c>
      <c r="G277" s="51" t="str">
        <f>IF(ISNA(VLOOKUP(ACCOUNTS_TABLE[[#This Row],[ID NUMBER]],OTHERFEE_PT,2,0)),"",VLOOKUP(ACCOUNTS_TABLE[[#This Row],[ID NUMBER]],OTHERFEE_PT,2,0))</f>
        <v/>
      </c>
      <c r="H277" s="51">
        <f>IF(ISNA(VLOOKUP(DBASE_TABLE[[#This Row],[CLASS]],TERMFEES_TABLE[],5,0)),"",VLOOKUP(DBASE_TABLE[[#This Row],[CLASS]],TERMFEES_TABLE[],5,0))</f>
        <v>0</v>
      </c>
      <c r="I277" s="51">
        <f>SUM(ACCOUNTS_TABLE[[#This Row],[BALANCE AT START]]:ACCOUNTS_TABLE[[#This Row],[SCHOOL FEES]])</f>
        <v>155</v>
      </c>
      <c r="J277" s="51">
        <f>IF(ISNA(VLOOKUP(ACCOUNTS_TABLE[[#This Row],[ID NUMBER]],PAYMENT_PT,2,0)),0,VLOOKUP(ACCOUNTS_TABLE[[#This Row],[ID NUMBER]],PAYMENT_PT,2,0))</f>
        <v>0</v>
      </c>
      <c r="K277" s="51">
        <f>IF(ISNA(VLOOKUP(ACCOUNTS_TABLE[[#This Row],[ID NUMBER]],PIVOT!K:L,2,0)),0,VLOOKUP(ACCOUNTS_TABLE[[#This Row],[ID NUMBER]],PIVOT!K:L,2,0))</f>
        <v>0</v>
      </c>
      <c r="L277" s="51">
        <f>ACCOUNTS_TABLE[[#This Row],[TOTAL FEES]]-ACCOUNTS_TABLE[[#This Row],[TOTAL PAID]]-ACCOUNTS_TABLE[[#This Row],[SCHOLARSHIP]]</f>
        <v>155</v>
      </c>
    </row>
    <row r="278" spans="3:12" ht="21.75" customHeight="1" x14ac:dyDescent="0.25">
      <c r="C278" s="26" t="s">
        <v>1432</v>
      </c>
      <c r="D278" s="4" t="str">
        <f>VLOOKUP(ACCOUNTS_TABLE[[#This Row],[ID NUMBER]],DBASE_TABLE[],2,0)</f>
        <v>EZEKIEL .A. ACHEGWE</v>
      </c>
      <c r="E278" s="4" t="str">
        <f>VLOOKUP(ACCOUNTS_TABLE[[#This Row],[ID NUMBER]],DBASE_TABLE[],7,0)</f>
        <v>PRIMARY THREE</v>
      </c>
      <c r="F278" s="51">
        <v>155</v>
      </c>
      <c r="G278" s="51" t="str">
        <f>IF(ISNA(VLOOKUP(ACCOUNTS_TABLE[[#This Row],[ID NUMBER]],OTHERFEE_PT,2,0)),"",VLOOKUP(ACCOUNTS_TABLE[[#This Row],[ID NUMBER]],OTHERFEE_PT,2,0))</f>
        <v/>
      </c>
      <c r="H278" s="51">
        <f>IF(ISNA(VLOOKUP(DBASE_TABLE[[#This Row],[CLASS]],TERMFEES_TABLE[],5,0)),"",VLOOKUP(DBASE_TABLE[[#This Row],[CLASS]],TERMFEES_TABLE[],5,0))</f>
        <v>0</v>
      </c>
      <c r="I278" s="51">
        <f>SUM(ACCOUNTS_TABLE[[#This Row],[BALANCE AT START]]:ACCOUNTS_TABLE[[#This Row],[SCHOOL FEES]])</f>
        <v>155</v>
      </c>
      <c r="J278" s="51">
        <f>IF(ISNA(VLOOKUP(ACCOUNTS_TABLE[[#This Row],[ID NUMBER]],PAYMENT_PT,2,0)),0,VLOOKUP(ACCOUNTS_TABLE[[#This Row],[ID NUMBER]],PAYMENT_PT,2,0))</f>
        <v>0</v>
      </c>
      <c r="K278" s="51">
        <f>IF(ISNA(VLOOKUP(ACCOUNTS_TABLE[[#This Row],[ID NUMBER]],PIVOT!K:L,2,0)),0,VLOOKUP(ACCOUNTS_TABLE[[#This Row],[ID NUMBER]],PIVOT!K:L,2,0))</f>
        <v>0</v>
      </c>
      <c r="L278" s="51">
        <f>ACCOUNTS_TABLE[[#This Row],[TOTAL FEES]]-ACCOUNTS_TABLE[[#This Row],[TOTAL PAID]]-ACCOUNTS_TABLE[[#This Row],[SCHOLARSHIP]]</f>
        <v>155</v>
      </c>
    </row>
    <row r="279" spans="3:12" ht="21.75" customHeight="1" x14ac:dyDescent="0.25">
      <c r="C279" s="26" t="s">
        <v>1433</v>
      </c>
      <c r="D279" s="4" t="str">
        <f>VLOOKUP(ACCOUNTS_TABLE[[#This Row],[ID NUMBER]],DBASE_TABLE[],2,0)</f>
        <v>RUTH ADAGIWINE</v>
      </c>
      <c r="E279" s="4" t="str">
        <f>VLOOKUP(ACCOUNTS_TABLE[[#This Row],[ID NUMBER]],DBASE_TABLE[],7,0)</f>
        <v>PRIMARY THREE</v>
      </c>
      <c r="F279" s="51">
        <v>280</v>
      </c>
      <c r="G279" s="51" t="str">
        <f>IF(ISNA(VLOOKUP(ACCOUNTS_TABLE[[#This Row],[ID NUMBER]],OTHERFEE_PT,2,0)),"",VLOOKUP(ACCOUNTS_TABLE[[#This Row],[ID NUMBER]],OTHERFEE_PT,2,0))</f>
        <v/>
      </c>
      <c r="H279" s="51">
        <f>IF(ISNA(VLOOKUP(DBASE_TABLE[[#This Row],[CLASS]],TERMFEES_TABLE[],5,0)),"",VLOOKUP(DBASE_TABLE[[#This Row],[CLASS]],TERMFEES_TABLE[],5,0))</f>
        <v>0</v>
      </c>
      <c r="I279" s="51">
        <f>SUM(ACCOUNTS_TABLE[[#This Row],[BALANCE AT START]]:ACCOUNTS_TABLE[[#This Row],[SCHOOL FEES]])</f>
        <v>280</v>
      </c>
      <c r="J279" s="51">
        <f>IF(ISNA(VLOOKUP(ACCOUNTS_TABLE[[#This Row],[ID NUMBER]],PAYMENT_PT,2,0)),0,VLOOKUP(ACCOUNTS_TABLE[[#This Row],[ID NUMBER]],PAYMENT_PT,2,0))</f>
        <v>0</v>
      </c>
      <c r="K279" s="51">
        <f>IF(ISNA(VLOOKUP(ACCOUNTS_TABLE[[#This Row],[ID NUMBER]],PIVOT!K:L,2,0)),0,VLOOKUP(ACCOUNTS_TABLE[[#This Row],[ID NUMBER]],PIVOT!K:L,2,0))</f>
        <v>0</v>
      </c>
      <c r="L279" s="51">
        <f>ACCOUNTS_TABLE[[#This Row],[TOTAL FEES]]-ACCOUNTS_TABLE[[#This Row],[TOTAL PAID]]-ACCOUNTS_TABLE[[#This Row],[SCHOLARSHIP]]</f>
        <v>280</v>
      </c>
    </row>
    <row r="280" spans="3:12" ht="21.75" customHeight="1" x14ac:dyDescent="0.25">
      <c r="C280" s="26" t="s">
        <v>1434</v>
      </c>
      <c r="D280" s="4" t="str">
        <f>VLOOKUP(ACCOUNTS_TABLE[[#This Row],[ID NUMBER]],DBASE_TABLE[],2,0)</f>
        <v>REGIS ADEYIGA</v>
      </c>
      <c r="E280" s="4" t="str">
        <f>VLOOKUP(ACCOUNTS_TABLE[[#This Row],[ID NUMBER]],DBASE_TABLE[],7,0)</f>
        <v>PRIMARY THREE</v>
      </c>
      <c r="F280" s="51">
        <v>180</v>
      </c>
      <c r="G280" s="51" t="str">
        <f>IF(ISNA(VLOOKUP(ACCOUNTS_TABLE[[#This Row],[ID NUMBER]],OTHERFEE_PT,2,0)),"",VLOOKUP(ACCOUNTS_TABLE[[#This Row],[ID NUMBER]],OTHERFEE_PT,2,0))</f>
        <v/>
      </c>
      <c r="H280" s="51">
        <f>IF(ISNA(VLOOKUP(DBASE_TABLE[[#This Row],[CLASS]],TERMFEES_TABLE[],5,0)),"",VLOOKUP(DBASE_TABLE[[#This Row],[CLASS]],TERMFEES_TABLE[],5,0))</f>
        <v>0</v>
      </c>
      <c r="I280" s="51">
        <f>SUM(ACCOUNTS_TABLE[[#This Row],[BALANCE AT START]]:ACCOUNTS_TABLE[[#This Row],[SCHOOL FEES]])</f>
        <v>180</v>
      </c>
      <c r="J280" s="51">
        <f>IF(ISNA(VLOOKUP(ACCOUNTS_TABLE[[#This Row],[ID NUMBER]],PAYMENT_PT,2,0)),0,VLOOKUP(ACCOUNTS_TABLE[[#This Row],[ID NUMBER]],PAYMENT_PT,2,0))</f>
        <v>0</v>
      </c>
      <c r="K280" s="51">
        <f>IF(ISNA(VLOOKUP(ACCOUNTS_TABLE[[#This Row],[ID NUMBER]],PIVOT!K:L,2,0)),0,VLOOKUP(ACCOUNTS_TABLE[[#This Row],[ID NUMBER]],PIVOT!K:L,2,0))</f>
        <v>0</v>
      </c>
      <c r="L280" s="51">
        <f>ACCOUNTS_TABLE[[#This Row],[TOTAL FEES]]-ACCOUNTS_TABLE[[#This Row],[TOTAL PAID]]-ACCOUNTS_TABLE[[#This Row],[SCHOLARSHIP]]</f>
        <v>180</v>
      </c>
    </row>
    <row r="281" spans="3:12" ht="21.75" customHeight="1" x14ac:dyDescent="0.25">
      <c r="C281" s="26" t="s">
        <v>1435</v>
      </c>
      <c r="D281" s="4" t="str">
        <f>VLOOKUP(ACCOUNTS_TABLE[[#This Row],[ID NUMBER]],DBASE_TABLE[],2,0)</f>
        <v>WILHEIMINA ADINSONGA</v>
      </c>
      <c r="E281" s="4" t="str">
        <f>VLOOKUP(ACCOUNTS_TABLE[[#This Row],[ID NUMBER]],DBASE_TABLE[],7,0)</f>
        <v>PRIMARY THREE</v>
      </c>
      <c r="F281" s="51">
        <v>325</v>
      </c>
      <c r="G281" s="51" t="str">
        <f>IF(ISNA(VLOOKUP(ACCOUNTS_TABLE[[#This Row],[ID NUMBER]],OTHERFEE_PT,2,0)),"",VLOOKUP(ACCOUNTS_TABLE[[#This Row],[ID NUMBER]],OTHERFEE_PT,2,0))</f>
        <v/>
      </c>
      <c r="H281" s="51">
        <f>IF(ISNA(VLOOKUP(DBASE_TABLE[[#This Row],[CLASS]],TERMFEES_TABLE[],5,0)),"",VLOOKUP(DBASE_TABLE[[#This Row],[CLASS]],TERMFEES_TABLE[],5,0))</f>
        <v>0</v>
      </c>
      <c r="I281" s="51">
        <f>SUM(ACCOUNTS_TABLE[[#This Row],[BALANCE AT START]]:ACCOUNTS_TABLE[[#This Row],[SCHOOL FEES]])</f>
        <v>325</v>
      </c>
      <c r="J281" s="51">
        <f>IF(ISNA(VLOOKUP(ACCOUNTS_TABLE[[#This Row],[ID NUMBER]],PAYMENT_PT,2,0)),0,VLOOKUP(ACCOUNTS_TABLE[[#This Row],[ID NUMBER]],PAYMENT_PT,2,0))</f>
        <v>0</v>
      </c>
      <c r="K281" s="51">
        <f>IF(ISNA(VLOOKUP(ACCOUNTS_TABLE[[#This Row],[ID NUMBER]],PIVOT!K:L,2,0)),0,VLOOKUP(ACCOUNTS_TABLE[[#This Row],[ID NUMBER]],PIVOT!K:L,2,0))</f>
        <v>0</v>
      </c>
      <c r="L281" s="51">
        <f>ACCOUNTS_TABLE[[#This Row],[TOTAL FEES]]-ACCOUNTS_TABLE[[#This Row],[TOTAL PAID]]-ACCOUNTS_TABLE[[#This Row],[SCHOLARSHIP]]</f>
        <v>325</v>
      </c>
    </row>
    <row r="282" spans="3:12" ht="21.75" customHeight="1" x14ac:dyDescent="0.25">
      <c r="C282" s="26" t="s">
        <v>1436</v>
      </c>
      <c r="D282" s="4" t="str">
        <f>VLOOKUP(ACCOUNTS_TABLE[[#This Row],[ID NUMBER]],DBASE_TABLE[],2,0)</f>
        <v>REMY AKARA</v>
      </c>
      <c r="E282" s="4" t="str">
        <f>VLOOKUP(ACCOUNTS_TABLE[[#This Row],[ID NUMBER]],DBASE_TABLE[],7,0)</f>
        <v>PRIMARY THREE</v>
      </c>
      <c r="F282" s="51">
        <v>510</v>
      </c>
      <c r="G282" s="51" t="str">
        <f>IF(ISNA(VLOOKUP(ACCOUNTS_TABLE[[#This Row],[ID NUMBER]],OTHERFEE_PT,2,0)),"",VLOOKUP(ACCOUNTS_TABLE[[#This Row],[ID NUMBER]],OTHERFEE_PT,2,0))</f>
        <v/>
      </c>
      <c r="H282" s="51">
        <f>IF(ISNA(VLOOKUP(DBASE_TABLE[[#This Row],[CLASS]],TERMFEES_TABLE[],5,0)),"",VLOOKUP(DBASE_TABLE[[#This Row],[CLASS]],TERMFEES_TABLE[],5,0))</f>
        <v>0</v>
      </c>
      <c r="I282" s="51">
        <f>SUM(ACCOUNTS_TABLE[[#This Row],[BALANCE AT START]]:ACCOUNTS_TABLE[[#This Row],[SCHOOL FEES]])</f>
        <v>510</v>
      </c>
      <c r="J282" s="51">
        <f>IF(ISNA(VLOOKUP(ACCOUNTS_TABLE[[#This Row],[ID NUMBER]],PAYMENT_PT,2,0)),0,VLOOKUP(ACCOUNTS_TABLE[[#This Row],[ID NUMBER]],PAYMENT_PT,2,0))</f>
        <v>0</v>
      </c>
      <c r="K282" s="51">
        <f>IF(ISNA(VLOOKUP(ACCOUNTS_TABLE[[#This Row],[ID NUMBER]],PIVOT!K:L,2,0)),0,VLOOKUP(ACCOUNTS_TABLE[[#This Row],[ID NUMBER]],PIVOT!K:L,2,0))</f>
        <v>0</v>
      </c>
      <c r="L282" s="51">
        <f>ACCOUNTS_TABLE[[#This Row],[TOTAL FEES]]-ACCOUNTS_TABLE[[#This Row],[TOTAL PAID]]-ACCOUNTS_TABLE[[#This Row],[SCHOLARSHIP]]</f>
        <v>510</v>
      </c>
    </row>
    <row r="283" spans="3:12" ht="21.75" customHeight="1" x14ac:dyDescent="0.25">
      <c r="C283" s="26" t="s">
        <v>1437</v>
      </c>
      <c r="D283" s="4" t="str">
        <f>VLOOKUP(ACCOUNTS_TABLE[[#This Row],[ID NUMBER]],DBASE_TABLE[],2,0)</f>
        <v>MESHACH AKUNZERA</v>
      </c>
      <c r="E283" s="4" t="str">
        <f>VLOOKUP(ACCOUNTS_TABLE[[#This Row],[ID NUMBER]],DBASE_TABLE[],7,0)</f>
        <v>PRIMARY THREE</v>
      </c>
      <c r="F283" s="51">
        <v>255</v>
      </c>
      <c r="G283" s="51" t="str">
        <f>IF(ISNA(VLOOKUP(ACCOUNTS_TABLE[[#This Row],[ID NUMBER]],OTHERFEE_PT,2,0)),"",VLOOKUP(ACCOUNTS_TABLE[[#This Row],[ID NUMBER]],OTHERFEE_PT,2,0))</f>
        <v/>
      </c>
      <c r="H283" s="51">
        <f>IF(ISNA(VLOOKUP(DBASE_TABLE[[#This Row],[CLASS]],TERMFEES_TABLE[],5,0)),"",VLOOKUP(DBASE_TABLE[[#This Row],[CLASS]],TERMFEES_TABLE[],5,0))</f>
        <v>0</v>
      </c>
      <c r="I283" s="51">
        <f>SUM(ACCOUNTS_TABLE[[#This Row],[BALANCE AT START]]:ACCOUNTS_TABLE[[#This Row],[SCHOOL FEES]])</f>
        <v>255</v>
      </c>
      <c r="J283" s="51">
        <f>IF(ISNA(VLOOKUP(ACCOUNTS_TABLE[[#This Row],[ID NUMBER]],PAYMENT_PT,2,0)),0,VLOOKUP(ACCOUNTS_TABLE[[#This Row],[ID NUMBER]],PAYMENT_PT,2,0))</f>
        <v>0</v>
      </c>
      <c r="K283" s="51">
        <f>IF(ISNA(VLOOKUP(ACCOUNTS_TABLE[[#This Row],[ID NUMBER]],PIVOT!K:L,2,0)),0,VLOOKUP(ACCOUNTS_TABLE[[#This Row],[ID NUMBER]],PIVOT!K:L,2,0))</f>
        <v>0</v>
      </c>
      <c r="L283" s="51">
        <f>ACCOUNTS_TABLE[[#This Row],[TOTAL FEES]]-ACCOUNTS_TABLE[[#This Row],[TOTAL PAID]]-ACCOUNTS_TABLE[[#This Row],[SCHOLARSHIP]]</f>
        <v>255</v>
      </c>
    </row>
    <row r="284" spans="3:12" ht="21.75" customHeight="1" x14ac:dyDescent="0.25">
      <c r="C284" s="26" t="s">
        <v>1438</v>
      </c>
      <c r="D284" s="4" t="str">
        <f>VLOOKUP(ACCOUNTS_TABLE[[#This Row],[ID NUMBER]],DBASE_TABLE[],2,0)</f>
        <v>CHRISTOPHER ALABUTEY</v>
      </c>
      <c r="E284" s="4" t="str">
        <f>VLOOKUP(ACCOUNTS_TABLE[[#This Row],[ID NUMBER]],DBASE_TABLE[],7,0)</f>
        <v>PRIMARY THREE</v>
      </c>
      <c r="F284" s="51">
        <v>415</v>
      </c>
      <c r="G284" s="51" t="str">
        <f>IF(ISNA(VLOOKUP(ACCOUNTS_TABLE[[#This Row],[ID NUMBER]],OTHERFEE_PT,2,0)),"",VLOOKUP(ACCOUNTS_TABLE[[#This Row],[ID NUMBER]],OTHERFEE_PT,2,0))</f>
        <v/>
      </c>
      <c r="H284" s="51">
        <f>IF(ISNA(VLOOKUP(DBASE_TABLE[[#This Row],[CLASS]],TERMFEES_TABLE[],5,0)),"",VLOOKUP(DBASE_TABLE[[#This Row],[CLASS]],TERMFEES_TABLE[],5,0))</f>
        <v>0</v>
      </c>
      <c r="I284" s="51">
        <f>SUM(ACCOUNTS_TABLE[[#This Row],[BALANCE AT START]]:ACCOUNTS_TABLE[[#This Row],[SCHOOL FEES]])</f>
        <v>415</v>
      </c>
      <c r="J284" s="51">
        <f>IF(ISNA(VLOOKUP(ACCOUNTS_TABLE[[#This Row],[ID NUMBER]],PAYMENT_PT,2,0)),0,VLOOKUP(ACCOUNTS_TABLE[[#This Row],[ID NUMBER]],PAYMENT_PT,2,0))</f>
        <v>0</v>
      </c>
      <c r="K284" s="51">
        <f>IF(ISNA(VLOOKUP(ACCOUNTS_TABLE[[#This Row],[ID NUMBER]],PIVOT!K:L,2,0)),0,VLOOKUP(ACCOUNTS_TABLE[[#This Row],[ID NUMBER]],PIVOT!K:L,2,0))</f>
        <v>0</v>
      </c>
      <c r="L284" s="51">
        <f>ACCOUNTS_TABLE[[#This Row],[TOTAL FEES]]-ACCOUNTS_TABLE[[#This Row],[TOTAL PAID]]-ACCOUNTS_TABLE[[#This Row],[SCHOLARSHIP]]</f>
        <v>415</v>
      </c>
    </row>
    <row r="285" spans="3:12" ht="21.75" customHeight="1" x14ac:dyDescent="0.25">
      <c r="C285" s="26" t="s">
        <v>1439</v>
      </c>
      <c r="D285" s="4" t="str">
        <f>VLOOKUP(ACCOUNTS_TABLE[[#This Row],[ID NUMBER]],DBASE_TABLE[],2,0)</f>
        <v>ROSEMARY ALANTRA</v>
      </c>
      <c r="E285" s="4" t="str">
        <f>VLOOKUP(ACCOUNTS_TABLE[[#This Row],[ID NUMBER]],DBASE_TABLE[],7,0)</f>
        <v>PRIMARY THREE</v>
      </c>
      <c r="F285" s="51">
        <v>525</v>
      </c>
      <c r="G285" s="51" t="str">
        <f>IF(ISNA(VLOOKUP(ACCOUNTS_TABLE[[#This Row],[ID NUMBER]],OTHERFEE_PT,2,0)),"",VLOOKUP(ACCOUNTS_TABLE[[#This Row],[ID NUMBER]],OTHERFEE_PT,2,0))</f>
        <v/>
      </c>
      <c r="H285" s="51">
        <f>IF(ISNA(VLOOKUP(DBASE_TABLE[[#This Row],[CLASS]],TERMFEES_TABLE[],5,0)),"",VLOOKUP(DBASE_TABLE[[#This Row],[CLASS]],TERMFEES_TABLE[],5,0))</f>
        <v>0</v>
      </c>
      <c r="I285" s="51">
        <f>SUM(ACCOUNTS_TABLE[[#This Row],[BALANCE AT START]]:ACCOUNTS_TABLE[[#This Row],[SCHOOL FEES]])</f>
        <v>525</v>
      </c>
      <c r="J285" s="51">
        <f>IF(ISNA(VLOOKUP(ACCOUNTS_TABLE[[#This Row],[ID NUMBER]],PAYMENT_PT,2,0)),0,VLOOKUP(ACCOUNTS_TABLE[[#This Row],[ID NUMBER]],PAYMENT_PT,2,0))</f>
        <v>0</v>
      </c>
      <c r="K285" s="51">
        <f>IF(ISNA(VLOOKUP(ACCOUNTS_TABLE[[#This Row],[ID NUMBER]],PIVOT!K:L,2,0)),0,VLOOKUP(ACCOUNTS_TABLE[[#This Row],[ID NUMBER]],PIVOT!K:L,2,0))</f>
        <v>0</v>
      </c>
      <c r="L285" s="51">
        <f>ACCOUNTS_TABLE[[#This Row],[TOTAL FEES]]-ACCOUNTS_TABLE[[#This Row],[TOTAL PAID]]-ACCOUNTS_TABLE[[#This Row],[SCHOLARSHIP]]</f>
        <v>525</v>
      </c>
    </row>
    <row r="286" spans="3:12" ht="21.75" customHeight="1" x14ac:dyDescent="0.25">
      <c r="C286" s="26" t="s">
        <v>1440</v>
      </c>
      <c r="D286" s="4" t="str">
        <f>VLOOKUP(ACCOUNTS_TABLE[[#This Row],[ID NUMBER]],DBASE_TABLE[],2,0)</f>
        <v>GABRIEL ALEMEYA</v>
      </c>
      <c r="E286" s="4" t="str">
        <f>VLOOKUP(ACCOUNTS_TABLE[[#This Row],[ID NUMBER]],DBASE_TABLE[],7,0)</f>
        <v>PRIMARY THREE</v>
      </c>
      <c r="F286" s="51">
        <v>155</v>
      </c>
      <c r="G286" s="51" t="str">
        <f>IF(ISNA(VLOOKUP(ACCOUNTS_TABLE[[#This Row],[ID NUMBER]],OTHERFEE_PT,2,0)),"",VLOOKUP(ACCOUNTS_TABLE[[#This Row],[ID NUMBER]],OTHERFEE_PT,2,0))</f>
        <v/>
      </c>
      <c r="H286" s="51">
        <f>IF(ISNA(VLOOKUP(DBASE_TABLE[[#This Row],[CLASS]],TERMFEES_TABLE[],5,0)),"",VLOOKUP(DBASE_TABLE[[#This Row],[CLASS]],TERMFEES_TABLE[],5,0))</f>
        <v>0</v>
      </c>
      <c r="I286" s="51">
        <f>SUM(ACCOUNTS_TABLE[[#This Row],[BALANCE AT START]]:ACCOUNTS_TABLE[[#This Row],[SCHOOL FEES]])</f>
        <v>155</v>
      </c>
      <c r="J286" s="51">
        <f>IF(ISNA(VLOOKUP(ACCOUNTS_TABLE[[#This Row],[ID NUMBER]],PAYMENT_PT,2,0)),0,VLOOKUP(ACCOUNTS_TABLE[[#This Row],[ID NUMBER]],PAYMENT_PT,2,0))</f>
        <v>0</v>
      </c>
      <c r="K286" s="51">
        <f>IF(ISNA(VLOOKUP(ACCOUNTS_TABLE[[#This Row],[ID NUMBER]],PIVOT!K:L,2,0)),0,VLOOKUP(ACCOUNTS_TABLE[[#This Row],[ID NUMBER]],PIVOT!K:L,2,0))</f>
        <v>0</v>
      </c>
      <c r="L286" s="51">
        <f>ACCOUNTS_TABLE[[#This Row],[TOTAL FEES]]-ACCOUNTS_TABLE[[#This Row],[TOTAL PAID]]-ACCOUNTS_TABLE[[#This Row],[SCHOLARSHIP]]</f>
        <v>155</v>
      </c>
    </row>
    <row r="287" spans="3:12" ht="21.75" customHeight="1" x14ac:dyDescent="0.25">
      <c r="C287" s="26" t="s">
        <v>1441</v>
      </c>
      <c r="D287" s="4" t="str">
        <f>VLOOKUP(ACCOUNTS_TABLE[[#This Row],[ID NUMBER]],DBASE_TABLE[],2,0)</f>
        <v>DEMIEN ALIRA</v>
      </c>
      <c r="E287" s="4" t="str">
        <f>VLOOKUP(ACCOUNTS_TABLE[[#This Row],[ID NUMBER]],DBASE_TABLE[],7,0)</f>
        <v>PRIMARY THREE</v>
      </c>
      <c r="F287" s="51">
        <v>405</v>
      </c>
      <c r="G287" s="51" t="str">
        <f>IF(ISNA(VLOOKUP(ACCOUNTS_TABLE[[#This Row],[ID NUMBER]],OTHERFEE_PT,2,0)),"",VLOOKUP(ACCOUNTS_TABLE[[#This Row],[ID NUMBER]],OTHERFEE_PT,2,0))</f>
        <v/>
      </c>
      <c r="H287" s="51">
        <f>IF(ISNA(VLOOKUP(DBASE_TABLE[[#This Row],[CLASS]],TERMFEES_TABLE[],5,0)),"",VLOOKUP(DBASE_TABLE[[#This Row],[CLASS]],TERMFEES_TABLE[],5,0))</f>
        <v>0</v>
      </c>
      <c r="I287" s="51">
        <f>SUM(ACCOUNTS_TABLE[[#This Row],[BALANCE AT START]]:ACCOUNTS_TABLE[[#This Row],[SCHOOL FEES]])</f>
        <v>405</v>
      </c>
      <c r="J287" s="51">
        <f>IF(ISNA(VLOOKUP(ACCOUNTS_TABLE[[#This Row],[ID NUMBER]],PAYMENT_PT,2,0)),0,VLOOKUP(ACCOUNTS_TABLE[[#This Row],[ID NUMBER]],PAYMENT_PT,2,0))</f>
        <v>0</v>
      </c>
      <c r="K287" s="51">
        <f>IF(ISNA(VLOOKUP(ACCOUNTS_TABLE[[#This Row],[ID NUMBER]],PIVOT!K:L,2,0)),0,VLOOKUP(ACCOUNTS_TABLE[[#This Row],[ID NUMBER]],PIVOT!K:L,2,0))</f>
        <v>0</v>
      </c>
      <c r="L287" s="51">
        <f>ACCOUNTS_TABLE[[#This Row],[TOTAL FEES]]-ACCOUNTS_TABLE[[#This Row],[TOTAL PAID]]-ACCOUNTS_TABLE[[#This Row],[SCHOLARSHIP]]</f>
        <v>405</v>
      </c>
    </row>
    <row r="288" spans="3:12" ht="21.75" customHeight="1" x14ac:dyDescent="0.25">
      <c r="C288" s="26" t="s">
        <v>1442</v>
      </c>
      <c r="D288" s="4" t="str">
        <f>VLOOKUP(ACCOUNTS_TABLE[[#This Row],[ID NUMBER]],DBASE_TABLE[],2,0)</f>
        <v>ELIEZER .E. ALOAH</v>
      </c>
      <c r="E288" s="4" t="str">
        <f>VLOOKUP(ACCOUNTS_TABLE[[#This Row],[ID NUMBER]],DBASE_TABLE[],7,0)</f>
        <v>PRIMARY THREE</v>
      </c>
      <c r="F288" s="51">
        <v>155</v>
      </c>
      <c r="G288" s="51" t="str">
        <f>IF(ISNA(VLOOKUP(ACCOUNTS_TABLE[[#This Row],[ID NUMBER]],OTHERFEE_PT,2,0)),"",VLOOKUP(ACCOUNTS_TABLE[[#This Row],[ID NUMBER]],OTHERFEE_PT,2,0))</f>
        <v/>
      </c>
      <c r="H288" s="51">
        <f>IF(ISNA(VLOOKUP(DBASE_TABLE[[#This Row],[CLASS]],TERMFEES_TABLE[],5,0)),"",VLOOKUP(DBASE_TABLE[[#This Row],[CLASS]],TERMFEES_TABLE[],5,0))</f>
        <v>0</v>
      </c>
      <c r="I288" s="51">
        <f>SUM(ACCOUNTS_TABLE[[#This Row],[BALANCE AT START]]:ACCOUNTS_TABLE[[#This Row],[SCHOOL FEES]])</f>
        <v>155</v>
      </c>
      <c r="J288" s="51">
        <f>IF(ISNA(VLOOKUP(ACCOUNTS_TABLE[[#This Row],[ID NUMBER]],PAYMENT_PT,2,0)),0,VLOOKUP(ACCOUNTS_TABLE[[#This Row],[ID NUMBER]],PAYMENT_PT,2,0))</f>
        <v>0</v>
      </c>
      <c r="K288" s="51">
        <f>IF(ISNA(VLOOKUP(ACCOUNTS_TABLE[[#This Row],[ID NUMBER]],PIVOT!K:L,2,0)),0,VLOOKUP(ACCOUNTS_TABLE[[#This Row],[ID NUMBER]],PIVOT!K:L,2,0))</f>
        <v>0</v>
      </c>
      <c r="L288" s="51">
        <f>ACCOUNTS_TABLE[[#This Row],[TOTAL FEES]]-ACCOUNTS_TABLE[[#This Row],[TOTAL PAID]]-ACCOUNTS_TABLE[[#This Row],[SCHOLARSHIP]]</f>
        <v>155</v>
      </c>
    </row>
    <row r="289" spans="3:12" ht="21.75" customHeight="1" x14ac:dyDescent="0.25">
      <c r="C289" s="26" t="s">
        <v>1443</v>
      </c>
      <c r="D289" s="4" t="str">
        <f>VLOOKUP(ACCOUNTS_TABLE[[#This Row],[ID NUMBER]],DBASE_TABLE[],2,0)</f>
        <v>JEREMY ANANGA</v>
      </c>
      <c r="E289" s="4" t="str">
        <f>VLOOKUP(ACCOUNTS_TABLE[[#This Row],[ID NUMBER]],DBASE_TABLE[],7,0)</f>
        <v>PRIMARY THREE</v>
      </c>
      <c r="F289" s="51">
        <v>175</v>
      </c>
      <c r="G289" s="51" t="str">
        <f>IF(ISNA(VLOOKUP(ACCOUNTS_TABLE[[#This Row],[ID NUMBER]],OTHERFEE_PT,2,0)),"",VLOOKUP(ACCOUNTS_TABLE[[#This Row],[ID NUMBER]],OTHERFEE_PT,2,0))</f>
        <v/>
      </c>
      <c r="H289" s="51">
        <f>IF(ISNA(VLOOKUP(DBASE_TABLE[[#This Row],[CLASS]],TERMFEES_TABLE[],5,0)),"",VLOOKUP(DBASE_TABLE[[#This Row],[CLASS]],TERMFEES_TABLE[],5,0))</f>
        <v>0</v>
      </c>
      <c r="I289" s="51">
        <f>SUM(ACCOUNTS_TABLE[[#This Row],[BALANCE AT START]]:ACCOUNTS_TABLE[[#This Row],[SCHOOL FEES]])</f>
        <v>175</v>
      </c>
      <c r="J289" s="51">
        <f>IF(ISNA(VLOOKUP(ACCOUNTS_TABLE[[#This Row],[ID NUMBER]],PAYMENT_PT,2,0)),0,VLOOKUP(ACCOUNTS_TABLE[[#This Row],[ID NUMBER]],PAYMENT_PT,2,0))</f>
        <v>0</v>
      </c>
      <c r="K289" s="51">
        <f>IF(ISNA(VLOOKUP(ACCOUNTS_TABLE[[#This Row],[ID NUMBER]],PIVOT!K:L,2,0)),0,VLOOKUP(ACCOUNTS_TABLE[[#This Row],[ID NUMBER]],PIVOT!K:L,2,0))</f>
        <v>0</v>
      </c>
      <c r="L289" s="51">
        <f>ACCOUNTS_TABLE[[#This Row],[TOTAL FEES]]-ACCOUNTS_TABLE[[#This Row],[TOTAL PAID]]-ACCOUNTS_TABLE[[#This Row],[SCHOLARSHIP]]</f>
        <v>175</v>
      </c>
    </row>
    <row r="290" spans="3:12" ht="21.75" customHeight="1" x14ac:dyDescent="0.25">
      <c r="C290" s="26" t="s">
        <v>1444</v>
      </c>
      <c r="D290" s="4" t="str">
        <f>VLOOKUP(ACCOUNTS_TABLE[[#This Row],[ID NUMBER]],DBASE_TABLE[],2,0)</f>
        <v>MAYNARD ANEMANA</v>
      </c>
      <c r="E290" s="4" t="str">
        <f>VLOOKUP(ACCOUNTS_TABLE[[#This Row],[ID NUMBER]],DBASE_TABLE[],7,0)</f>
        <v>PRIMARY THREE</v>
      </c>
      <c r="F290" s="51">
        <v>155</v>
      </c>
      <c r="G290" s="51" t="str">
        <f>IF(ISNA(VLOOKUP(ACCOUNTS_TABLE[[#This Row],[ID NUMBER]],OTHERFEE_PT,2,0)),"",VLOOKUP(ACCOUNTS_TABLE[[#This Row],[ID NUMBER]],OTHERFEE_PT,2,0))</f>
        <v/>
      </c>
      <c r="H290" s="51">
        <f>IF(ISNA(VLOOKUP(DBASE_TABLE[[#This Row],[CLASS]],TERMFEES_TABLE[],5,0)),"",VLOOKUP(DBASE_TABLE[[#This Row],[CLASS]],TERMFEES_TABLE[],5,0))</f>
        <v>0</v>
      </c>
      <c r="I290" s="51">
        <f>SUM(ACCOUNTS_TABLE[[#This Row],[BALANCE AT START]]:ACCOUNTS_TABLE[[#This Row],[SCHOOL FEES]])</f>
        <v>155</v>
      </c>
      <c r="J290" s="51">
        <f>IF(ISNA(VLOOKUP(ACCOUNTS_TABLE[[#This Row],[ID NUMBER]],PAYMENT_PT,2,0)),0,VLOOKUP(ACCOUNTS_TABLE[[#This Row],[ID NUMBER]],PAYMENT_PT,2,0))</f>
        <v>0</v>
      </c>
      <c r="K290" s="51">
        <f>IF(ISNA(VLOOKUP(ACCOUNTS_TABLE[[#This Row],[ID NUMBER]],PIVOT!K:L,2,0)),0,VLOOKUP(ACCOUNTS_TABLE[[#This Row],[ID NUMBER]],PIVOT!K:L,2,0))</f>
        <v>0</v>
      </c>
      <c r="L290" s="51">
        <f>ACCOUNTS_TABLE[[#This Row],[TOTAL FEES]]-ACCOUNTS_TABLE[[#This Row],[TOTAL PAID]]-ACCOUNTS_TABLE[[#This Row],[SCHOLARSHIP]]</f>
        <v>155</v>
      </c>
    </row>
    <row r="291" spans="3:12" ht="21.75" customHeight="1" x14ac:dyDescent="0.25">
      <c r="C291" s="26" t="s">
        <v>1445</v>
      </c>
      <c r="D291" s="4" t="str">
        <f>VLOOKUP(ACCOUNTS_TABLE[[#This Row],[ID NUMBER]],DBASE_TABLE[],2,0)</f>
        <v>MAGWILLBARD .A. ASUJARA</v>
      </c>
      <c r="E291" s="4" t="str">
        <f>VLOOKUP(ACCOUNTS_TABLE[[#This Row],[ID NUMBER]],DBASE_TABLE[],7,0)</f>
        <v>PRIMARY THREE</v>
      </c>
      <c r="F291" s="51">
        <v>160</v>
      </c>
      <c r="G291" s="51" t="str">
        <f>IF(ISNA(VLOOKUP(ACCOUNTS_TABLE[[#This Row],[ID NUMBER]],OTHERFEE_PT,2,0)),"",VLOOKUP(ACCOUNTS_TABLE[[#This Row],[ID NUMBER]],OTHERFEE_PT,2,0))</f>
        <v/>
      </c>
      <c r="H291" s="51">
        <f>IF(ISNA(VLOOKUP(DBASE_TABLE[[#This Row],[CLASS]],TERMFEES_TABLE[],5,0)),"",VLOOKUP(DBASE_TABLE[[#This Row],[CLASS]],TERMFEES_TABLE[],5,0))</f>
        <v>0</v>
      </c>
      <c r="I291" s="51">
        <f>SUM(ACCOUNTS_TABLE[[#This Row],[BALANCE AT START]]:ACCOUNTS_TABLE[[#This Row],[SCHOOL FEES]])</f>
        <v>160</v>
      </c>
      <c r="J291" s="51">
        <f>IF(ISNA(VLOOKUP(ACCOUNTS_TABLE[[#This Row],[ID NUMBER]],PAYMENT_PT,2,0)),0,VLOOKUP(ACCOUNTS_TABLE[[#This Row],[ID NUMBER]],PAYMENT_PT,2,0))</f>
        <v>0</v>
      </c>
      <c r="K291" s="51">
        <f>IF(ISNA(VLOOKUP(ACCOUNTS_TABLE[[#This Row],[ID NUMBER]],PIVOT!K:L,2,0)),0,VLOOKUP(ACCOUNTS_TABLE[[#This Row],[ID NUMBER]],PIVOT!K:L,2,0))</f>
        <v>0</v>
      </c>
      <c r="L291" s="51">
        <f>ACCOUNTS_TABLE[[#This Row],[TOTAL FEES]]-ACCOUNTS_TABLE[[#This Row],[TOTAL PAID]]-ACCOUNTS_TABLE[[#This Row],[SCHOLARSHIP]]</f>
        <v>160</v>
      </c>
    </row>
    <row r="292" spans="3:12" ht="21.75" customHeight="1" x14ac:dyDescent="0.25">
      <c r="C292" s="26" t="s">
        <v>1446</v>
      </c>
      <c r="D292" s="4" t="str">
        <f>VLOOKUP(ACCOUNTS_TABLE[[#This Row],[ID NUMBER]],DBASE_TABLE[],2,0)</f>
        <v>MACHWILLBERGA ASUJARA</v>
      </c>
      <c r="E292" s="4" t="str">
        <f>VLOOKUP(ACCOUNTS_TABLE[[#This Row],[ID NUMBER]],DBASE_TABLE[],7,0)</f>
        <v>PRIMARY THREE</v>
      </c>
      <c r="F292" s="51">
        <v>160</v>
      </c>
      <c r="G292" s="51" t="str">
        <f>IF(ISNA(VLOOKUP(ACCOUNTS_TABLE[[#This Row],[ID NUMBER]],OTHERFEE_PT,2,0)),"",VLOOKUP(ACCOUNTS_TABLE[[#This Row],[ID NUMBER]],OTHERFEE_PT,2,0))</f>
        <v/>
      </c>
      <c r="H292" s="51">
        <f>IF(ISNA(VLOOKUP(DBASE_TABLE[[#This Row],[CLASS]],TERMFEES_TABLE[],5,0)),"",VLOOKUP(DBASE_TABLE[[#This Row],[CLASS]],TERMFEES_TABLE[],5,0))</f>
        <v>0</v>
      </c>
      <c r="I292" s="51">
        <f>SUM(ACCOUNTS_TABLE[[#This Row],[BALANCE AT START]]:ACCOUNTS_TABLE[[#This Row],[SCHOOL FEES]])</f>
        <v>160</v>
      </c>
      <c r="J292" s="51">
        <f>IF(ISNA(VLOOKUP(ACCOUNTS_TABLE[[#This Row],[ID NUMBER]],PAYMENT_PT,2,0)),0,VLOOKUP(ACCOUNTS_TABLE[[#This Row],[ID NUMBER]],PAYMENT_PT,2,0))</f>
        <v>0</v>
      </c>
      <c r="K292" s="51">
        <f>IF(ISNA(VLOOKUP(ACCOUNTS_TABLE[[#This Row],[ID NUMBER]],PIVOT!K:L,2,0)),0,VLOOKUP(ACCOUNTS_TABLE[[#This Row],[ID NUMBER]],PIVOT!K:L,2,0))</f>
        <v>0</v>
      </c>
      <c r="L292" s="51">
        <f>ACCOUNTS_TABLE[[#This Row],[TOTAL FEES]]-ACCOUNTS_TABLE[[#This Row],[TOTAL PAID]]-ACCOUNTS_TABLE[[#This Row],[SCHOLARSHIP]]</f>
        <v>160</v>
      </c>
    </row>
    <row r="293" spans="3:12" ht="21.75" customHeight="1" x14ac:dyDescent="0.25">
      <c r="C293" s="26" t="s">
        <v>1447</v>
      </c>
      <c r="D293" s="4" t="str">
        <f>VLOOKUP(ACCOUNTS_TABLE[[#This Row],[ID NUMBER]],DBASE_TABLE[],2,0)</f>
        <v>WEBADUA ATANGANE</v>
      </c>
      <c r="E293" s="4" t="str">
        <f>VLOOKUP(ACCOUNTS_TABLE[[#This Row],[ID NUMBER]],DBASE_TABLE[],7,0)</f>
        <v>PRIMARY THREE</v>
      </c>
      <c r="F293" s="51">
        <v>165</v>
      </c>
      <c r="G293" s="51" t="str">
        <f>IF(ISNA(VLOOKUP(ACCOUNTS_TABLE[[#This Row],[ID NUMBER]],OTHERFEE_PT,2,0)),"",VLOOKUP(ACCOUNTS_TABLE[[#This Row],[ID NUMBER]],OTHERFEE_PT,2,0))</f>
        <v/>
      </c>
      <c r="H293" s="51">
        <f>IF(ISNA(VLOOKUP(DBASE_TABLE[[#This Row],[CLASS]],TERMFEES_TABLE[],5,0)),"",VLOOKUP(DBASE_TABLE[[#This Row],[CLASS]],TERMFEES_TABLE[],5,0))</f>
        <v>0</v>
      </c>
      <c r="I293" s="51">
        <f>SUM(ACCOUNTS_TABLE[[#This Row],[BALANCE AT START]]:ACCOUNTS_TABLE[[#This Row],[SCHOOL FEES]])</f>
        <v>165</v>
      </c>
      <c r="J293" s="51">
        <f>IF(ISNA(VLOOKUP(ACCOUNTS_TABLE[[#This Row],[ID NUMBER]],PAYMENT_PT,2,0)),0,VLOOKUP(ACCOUNTS_TABLE[[#This Row],[ID NUMBER]],PAYMENT_PT,2,0))</f>
        <v>0</v>
      </c>
      <c r="K293" s="51">
        <f>IF(ISNA(VLOOKUP(ACCOUNTS_TABLE[[#This Row],[ID NUMBER]],PIVOT!K:L,2,0)),0,VLOOKUP(ACCOUNTS_TABLE[[#This Row],[ID NUMBER]],PIVOT!K:L,2,0))</f>
        <v>0</v>
      </c>
      <c r="L293" s="51">
        <f>ACCOUNTS_TABLE[[#This Row],[TOTAL FEES]]-ACCOUNTS_TABLE[[#This Row],[TOTAL PAID]]-ACCOUNTS_TABLE[[#This Row],[SCHOLARSHIP]]</f>
        <v>165</v>
      </c>
    </row>
    <row r="294" spans="3:12" ht="21.75" customHeight="1" x14ac:dyDescent="0.25">
      <c r="C294" s="26" t="s">
        <v>1448</v>
      </c>
      <c r="D294" s="4" t="str">
        <f>VLOOKUP(ACCOUNTS_TABLE[[#This Row],[ID NUMBER]],DBASE_TABLE[],2,0)</f>
        <v>TABIA PERFECT AWELANA</v>
      </c>
      <c r="E294" s="4" t="str">
        <f>VLOOKUP(ACCOUNTS_TABLE[[#This Row],[ID NUMBER]],DBASE_TABLE[],7,0)</f>
        <v>PRIMARY THREE</v>
      </c>
      <c r="F294" s="51">
        <v>390</v>
      </c>
      <c r="G294" s="51" t="str">
        <f>IF(ISNA(VLOOKUP(ACCOUNTS_TABLE[[#This Row],[ID NUMBER]],OTHERFEE_PT,2,0)),"",VLOOKUP(ACCOUNTS_TABLE[[#This Row],[ID NUMBER]],OTHERFEE_PT,2,0))</f>
        <v/>
      </c>
      <c r="H294" s="51">
        <f>IF(ISNA(VLOOKUP(DBASE_TABLE[[#This Row],[CLASS]],TERMFEES_TABLE[],5,0)),"",VLOOKUP(DBASE_TABLE[[#This Row],[CLASS]],TERMFEES_TABLE[],5,0))</f>
        <v>0</v>
      </c>
      <c r="I294" s="51">
        <f>SUM(ACCOUNTS_TABLE[[#This Row],[BALANCE AT START]]:ACCOUNTS_TABLE[[#This Row],[SCHOOL FEES]])</f>
        <v>390</v>
      </c>
      <c r="J294" s="51">
        <f>IF(ISNA(VLOOKUP(ACCOUNTS_TABLE[[#This Row],[ID NUMBER]],PAYMENT_PT,2,0)),0,VLOOKUP(ACCOUNTS_TABLE[[#This Row],[ID NUMBER]],PAYMENT_PT,2,0))</f>
        <v>0</v>
      </c>
      <c r="K294" s="51">
        <f>IF(ISNA(VLOOKUP(ACCOUNTS_TABLE[[#This Row],[ID NUMBER]],PIVOT!K:L,2,0)),0,VLOOKUP(ACCOUNTS_TABLE[[#This Row],[ID NUMBER]],PIVOT!K:L,2,0))</f>
        <v>0</v>
      </c>
      <c r="L294" s="51">
        <f>ACCOUNTS_TABLE[[#This Row],[TOTAL FEES]]-ACCOUNTS_TABLE[[#This Row],[TOTAL PAID]]-ACCOUNTS_TABLE[[#This Row],[SCHOLARSHIP]]</f>
        <v>390</v>
      </c>
    </row>
    <row r="295" spans="3:12" ht="21.75" customHeight="1" x14ac:dyDescent="0.25">
      <c r="C295" s="26" t="s">
        <v>1449</v>
      </c>
      <c r="D295" s="4" t="str">
        <f>VLOOKUP(ACCOUNTS_TABLE[[#This Row],[ID NUMBER]],DBASE_TABLE[],2,0)</f>
        <v>MAXWELL AWONGDE</v>
      </c>
      <c r="E295" s="4" t="str">
        <f>VLOOKUP(ACCOUNTS_TABLE[[#This Row],[ID NUMBER]],DBASE_TABLE[],7,0)</f>
        <v>PRIMARY THREE</v>
      </c>
      <c r="F295" s="51">
        <v>155</v>
      </c>
      <c r="G295" s="51" t="str">
        <f>IF(ISNA(VLOOKUP(ACCOUNTS_TABLE[[#This Row],[ID NUMBER]],OTHERFEE_PT,2,0)),"",VLOOKUP(ACCOUNTS_TABLE[[#This Row],[ID NUMBER]],OTHERFEE_PT,2,0))</f>
        <v/>
      </c>
      <c r="H295" s="51">
        <f>IF(ISNA(VLOOKUP(DBASE_TABLE[[#This Row],[CLASS]],TERMFEES_TABLE[],5,0)),"",VLOOKUP(DBASE_TABLE[[#This Row],[CLASS]],TERMFEES_TABLE[],5,0))</f>
        <v>0</v>
      </c>
      <c r="I295" s="51">
        <f>SUM(ACCOUNTS_TABLE[[#This Row],[BALANCE AT START]]:ACCOUNTS_TABLE[[#This Row],[SCHOOL FEES]])</f>
        <v>155</v>
      </c>
      <c r="J295" s="51">
        <f>IF(ISNA(VLOOKUP(ACCOUNTS_TABLE[[#This Row],[ID NUMBER]],PAYMENT_PT,2,0)),0,VLOOKUP(ACCOUNTS_TABLE[[#This Row],[ID NUMBER]],PAYMENT_PT,2,0))</f>
        <v>0</v>
      </c>
      <c r="K295" s="51">
        <f>IF(ISNA(VLOOKUP(ACCOUNTS_TABLE[[#This Row],[ID NUMBER]],PIVOT!K:L,2,0)),0,VLOOKUP(ACCOUNTS_TABLE[[#This Row],[ID NUMBER]],PIVOT!K:L,2,0))</f>
        <v>0</v>
      </c>
      <c r="L295" s="51">
        <f>ACCOUNTS_TABLE[[#This Row],[TOTAL FEES]]-ACCOUNTS_TABLE[[#This Row],[TOTAL PAID]]-ACCOUNTS_TABLE[[#This Row],[SCHOLARSHIP]]</f>
        <v>155</v>
      </c>
    </row>
    <row r="296" spans="3:12" ht="21.75" customHeight="1" x14ac:dyDescent="0.25">
      <c r="C296" s="26" t="s">
        <v>1450</v>
      </c>
      <c r="D296" s="4" t="str">
        <f>VLOOKUP(ACCOUNTS_TABLE[[#This Row],[ID NUMBER]],DBASE_TABLE[],2,0)</f>
        <v>PRECIOUS AWOPONE</v>
      </c>
      <c r="E296" s="4" t="str">
        <f>VLOOKUP(ACCOUNTS_TABLE[[#This Row],[ID NUMBER]],DBASE_TABLE[],7,0)</f>
        <v>PRIMARY THREE</v>
      </c>
      <c r="F296" s="51">
        <v>160</v>
      </c>
      <c r="G296" s="51" t="str">
        <f>IF(ISNA(VLOOKUP(ACCOUNTS_TABLE[[#This Row],[ID NUMBER]],OTHERFEE_PT,2,0)),"",VLOOKUP(ACCOUNTS_TABLE[[#This Row],[ID NUMBER]],OTHERFEE_PT,2,0))</f>
        <v/>
      </c>
      <c r="H296" s="51">
        <f>IF(ISNA(VLOOKUP(DBASE_TABLE[[#This Row],[CLASS]],TERMFEES_TABLE[],5,0)),"",VLOOKUP(DBASE_TABLE[[#This Row],[CLASS]],TERMFEES_TABLE[],5,0))</f>
        <v>0</v>
      </c>
      <c r="I296" s="51">
        <f>SUM(ACCOUNTS_TABLE[[#This Row],[BALANCE AT START]]:ACCOUNTS_TABLE[[#This Row],[SCHOOL FEES]])</f>
        <v>160</v>
      </c>
      <c r="J296" s="51">
        <f>IF(ISNA(VLOOKUP(ACCOUNTS_TABLE[[#This Row],[ID NUMBER]],PAYMENT_PT,2,0)),0,VLOOKUP(ACCOUNTS_TABLE[[#This Row],[ID NUMBER]],PAYMENT_PT,2,0))</f>
        <v>0</v>
      </c>
      <c r="K296" s="51">
        <f>IF(ISNA(VLOOKUP(ACCOUNTS_TABLE[[#This Row],[ID NUMBER]],PIVOT!K:L,2,0)),0,VLOOKUP(ACCOUNTS_TABLE[[#This Row],[ID NUMBER]],PIVOT!K:L,2,0))</f>
        <v>0</v>
      </c>
      <c r="L296" s="51">
        <f>ACCOUNTS_TABLE[[#This Row],[TOTAL FEES]]-ACCOUNTS_TABLE[[#This Row],[TOTAL PAID]]-ACCOUNTS_TABLE[[#This Row],[SCHOLARSHIP]]</f>
        <v>160</v>
      </c>
    </row>
    <row r="297" spans="3:12" ht="21.75" customHeight="1" x14ac:dyDescent="0.25">
      <c r="C297" s="26" t="s">
        <v>1451</v>
      </c>
      <c r="D297" s="4" t="str">
        <f>VLOOKUP(ACCOUNTS_TABLE[[#This Row],[ID NUMBER]],DBASE_TABLE[],2,0)</f>
        <v>NANCY AWOPORIN</v>
      </c>
      <c r="E297" s="4" t="str">
        <f>VLOOKUP(ACCOUNTS_TABLE[[#This Row],[ID NUMBER]],DBASE_TABLE[],7,0)</f>
        <v>PRIMARY THREE</v>
      </c>
      <c r="F297" s="51">
        <v>280</v>
      </c>
      <c r="G297" s="51" t="str">
        <f>IF(ISNA(VLOOKUP(ACCOUNTS_TABLE[[#This Row],[ID NUMBER]],OTHERFEE_PT,2,0)),"",VLOOKUP(ACCOUNTS_TABLE[[#This Row],[ID NUMBER]],OTHERFEE_PT,2,0))</f>
        <v/>
      </c>
      <c r="H297" s="51">
        <f>IF(ISNA(VLOOKUP(DBASE_TABLE[[#This Row],[CLASS]],TERMFEES_TABLE[],5,0)),"",VLOOKUP(DBASE_TABLE[[#This Row],[CLASS]],TERMFEES_TABLE[],5,0))</f>
        <v>0</v>
      </c>
      <c r="I297" s="51">
        <f>SUM(ACCOUNTS_TABLE[[#This Row],[BALANCE AT START]]:ACCOUNTS_TABLE[[#This Row],[SCHOOL FEES]])</f>
        <v>280</v>
      </c>
      <c r="J297" s="51">
        <f>IF(ISNA(VLOOKUP(ACCOUNTS_TABLE[[#This Row],[ID NUMBER]],PAYMENT_PT,2,0)),0,VLOOKUP(ACCOUNTS_TABLE[[#This Row],[ID NUMBER]],PAYMENT_PT,2,0))</f>
        <v>0</v>
      </c>
      <c r="K297" s="51">
        <f>IF(ISNA(VLOOKUP(ACCOUNTS_TABLE[[#This Row],[ID NUMBER]],PIVOT!K:L,2,0)),0,VLOOKUP(ACCOUNTS_TABLE[[#This Row],[ID NUMBER]],PIVOT!K:L,2,0))</f>
        <v>0</v>
      </c>
      <c r="L297" s="51">
        <f>ACCOUNTS_TABLE[[#This Row],[TOTAL FEES]]-ACCOUNTS_TABLE[[#This Row],[TOTAL PAID]]-ACCOUNTS_TABLE[[#This Row],[SCHOLARSHIP]]</f>
        <v>280</v>
      </c>
    </row>
    <row r="298" spans="3:12" ht="21.75" customHeight="1" x14ac:dyDescent="0.25">
      <c r="C298" s="26" t="s">
        <v>1452</v>
      </c>
      <c r="D298" s="4" t="str">
        <f>VLOOKUP(ACCOUNTS_TABLE[[#This Row],[ID NUMBER]],DBASE_TABLE[],2,0)</f>
        <v>WENDY .A. AYAGA</v>
      </c>
      <c r="E298" s="4" t="str">
        <f>VLOOKUP(ACCOUNTS_TABLE[[#This Row],[ID NUMBER]],DBASE_TABLE[],7,0)</f>
        <v>PRIMARY THREE</v>
      </c>
      <c r="F298" s="51">
        <v>155</v>
      </c>
      <c r="G298" s="51" t="str">
        <f>IF(ISNA(VLOOKUP(ACCOUNTS_TABLE[[#This Row],[ID NUMBER]],OTHERFEE_PT,2,0)),"",VLOOKUP(ACCOUNTS_TABLE[[#This Row],[ID NUMBER]],OTHERFEE_PT,2,0))</f>
        <v/>
      </c>
      <c r="H298" s="51">
        <f>IF(ISNA(VLOOKUP(DBASE_TABLE[[#This Row],[CLASS]],TERMFEES_TABLE[],5,0)),"",VLOOKUP(DBASE_TABLE[[#This Row],[CLASS]],TERMFEES_TABLE[],5,0))</f>
        <v>0</v>
      </c>
      <c r="I298" s="51">
        <f>SUM(ACCOUNTS_TABLE[[#This Row],[BALANCE AT START]]:ACCOUNTS_TABLE[[#This Row],[SCHOOL FEES]])</f>
        <v>155</v>
      </c>
      <c r="J298" s="51">
        <f>IF(ISNA(VLOOKUP(ACCOUNTS_TABLE[[#This Row],[ID NUMBER]],PAYMENT_PT,2,0)),0,VLOOKUP(ACCOUNTS_TABLE[[#This Row],[ID NUMBER]],PAYMENT_PT,2,0))</f>
        <v>0</v>
      </c>
      <c r="K298" s="51">
        <f>IF(ISNA(VLOOKUP(ACCOUNTS_TABLE[[#This Row],[ID NUMBER]],PIVOT!K:L,2,0)),0,VLOOKUP(ACCOUNTS_TABLE[[#This Row],[ID NUMBER]],PIVOT!K:L,2,0))</f>
        <v>0</v>
      </c>
      <c r="L298" s="51">
        <f>ACCOUNTS_TABLE[[#This Row],[TOTAL FEES]]-ACCOUNTS_TABLE[[#This Row],[TOTAL PAID]]-ACCOUNTS_TABLE[[#This Row],[SCHOLARSHIP]]</f>
        <v>155</v>
      </c>
    </row>
    <row r="299" spans="3:12" ht="21.75" customHeight="1" x14ac:dyDescent="0.25">
      <c r="C299" s="26" t="s">
        <v>1453</v>
      </c>
      <c r="D299" s="4" t="str">
        <f>VLOOKUP(ACCOUNTS_TABLE[[#This Row],[ID NUMBER]],DBASE_TABLE[],2,0)</f>
        <v>NATHASIA AZONGO</v>
      </c>
      <c r="E299" s="4" t="str">
        <f>VLOOKUP(ACCOUNTS_TABLE[[#This Row],[ID NUMBER]],DBASE_TABLE[],7,0)</f>
        <v>PRIMARY THREE</v>
      </c>
      <c r="F299" s="51">
        <v>155</v>
      </c>
      <c r="G299" s="51" t="str">
        <f>IF(ISNA(VLOOKUP(ACCOUNTS_TABLE[[#This Row],[ID NUMBER]],OTHERFEE_PT,2,0)),"",VLOOKUP(ACCOUNTS_TABLE[[#This Row],[ID NUMBER]],OTHERFEE_PT,2,0))</f>
        <v/>
      </c>
      <c r="H299" s="51">
        <f>IF(ISNA(VLOOKUP(DBASE_TABLE[[#This Row],[CLASS]],TERMFEES_TABLE[],5,0)),"",VLOOKUP(DBASE_TABLE[[#This Row],[CLASS]],TERMFEES_TABLE[],5,0))</f>
        <v>0</v>
      </c>
      <c r="I299" s="51">
        <f>SUM(ACCOUNTS_TABLE[[#This Row],[BALANCE AT START]]:ACCOUNTS_TABLE[[#This Row],[SCHOOL FEES]])</f>
        <v>155</v>
      </c>
      <c r="J299" s="51">
        <f>IF(ISNA(VLOOKUP(ACCOUNTS_TABLE[[#This Row],[ID NUMBER]],PAYMENT_PT,2,0)),0,VLOOKUP(ACCOUNTS_TABLE[[#This Row],[ID NUMBER]],PAYMENT_PT,2,0))</f>
        <v>0</v>
      </c>
      <c r="K299" s="51">
        <f>IF(ISNA(VLOOKUP(ACCOUNTS_TABLE[[#This Row],[ID NUMBER]],PIVOT!K:L,2,0)),0,VLOOKUP(ACCOUNTS_TABLE[[#This Row],[ID NUMBER]],PIVOT!K:L,2,0))</f>
        <v>0</v>
      </c>
      <c r="L299" s="51">
        <f>ACCOUNTS_TABLE[[#This Row],[TOTAL FEES]]-ACCOUNTS_TABLE[[#This Row],[TOTAL PAID]]-ACCOUNTS_TABLE[[#This Row],[SCHOLARSHIP]]</f>
        <v>155</v>
      </c>
    </row>
    <row r="300" spans="3:12" ht="21.75" customHeight="1" x14ac:dyDescent="0.25">
      <c r="C300" s="26" t="s">
        <v>1454</v>
      </c>
      <c r="D300" s="4" t="str">
        <f>VLOOKUP(ACCOUNTS_TABLE[[#This Row],[ID NUMBER]],DBASE_TABLE[],2,0)</f>
        <v>RHODA BABONGYIRI</v>
      </c>
      <c r="E300" s="4" t="str">
        <f>VLOOKUP(ACCOUNTS_TABLE[[#This Row],[ID NUMBER]],DBASE_TABLE[],7,0)</f>
        <v>PRIMARY THREE</v>
      </c>
      <c r="F300" s="51">
        <v>155</v>
      </c>
      <c r="G300" s="51" t="str">
        <f>IF(ISNA(VLOOKUP(ACCOUNTS_TABLE[[#This Row],[ID NUMBER]],OTHERFEE_PT,2,0)),"",VLOOKUP(ACCOUNTS_TABLE[[#This Row],[ID NUMBER]],OTHERFEE_PT,2,0))</f>
        <v/>
      </c>
      <c r="H300" s="51">
        <f>IF(ISNA(VLOOKUP(DBASE_TABLE[[#This Row],[CLASS]],TERMFEES_TABLE[],5,0)),"",VLOOKUP(DBASE_TABLE[[#This Row],[CLASS]],TERMFEES_TABLE[],5,0))</f>
        <v>0</v>
      </c>
      <c r="I300" s="51">
        <f>SUM(ACCOUNTS_TABLE[[#This Row],[BALANCE AT START]]:ACCOUNTS_TABLE[[#This Row],[SCHOOL FEES]])</f>
        <v>155</v>
      </c>
      <c r="J300" s="51">
        <f>IF(ISNA(VLOOKUP(ACCOUNTS_TABLE[[#This Row],[ID NUMBER]],PAYMENT_PT,2,0)),0,VLOOKUP(ACCOUNTS_TABLE[[#This Row],[ID NUMBER]],PAYMENT_PT,2,0))</f>
        <v>0</v>
      </c>
      <c r="K300" s="51">
        <f>IF(ISNA(VLOOKUP(ACCOUNTS_TABLE[[#This Row],[ID NUMBER]],PIVOT!K:L,2,0)),0,VLOOKUP(ACCOUNTS_TABLE[[#This Row],[ID NUMBER]],PIVOT!K:L,2,0))</f>
        <v>0</v>
      </c>
      <c r="L300" s="51">
        <f>ACCOUNTS_TABLE[[#This Row],[TOTAL FEES]]-ACCOUNTS_TABLE[[#This Row],[TOTAL PAID]]-ACCOUNTS_TABLE[[#This Row],[SCHOLARSHIP]]</f>
        <v>155</v>
      </c>
    </row>
    <row r="301" spans="3:12" ht="21.75" customHeight="1" x14ac:dyDescent="0.25">
      <c r="C301" s="26" t="s">
        <v>1455</v>
      </c>
      <c r="D301" s="4" t="str">
        <f>VLOOKUP(ACCOUNTS_TABLE[[#This Row],[ID NUMBER]],DBASE_TABLE[],2,0)</f>
        <v>KELVIN BANIBATITIRE</v>
      </c>
      <c r="E301" s="4" t="str">
        <f>VLOOKUP(ACCOUNTS_TABLE[[#This Row],[ID NUMBER]],DBASE_TABLE[],7,0)</f>
        <v>PRIMARY THREE</v>
      </c>
      <c r="F301" s="51">
        <v>280</v>
      </c>
      <c r="G301" s="51" t="str">
        <f>IF(ISNA(VLOOKUP(ACCOUNTS_TABLE[[#This Row],[ID NUMBER]],OTHERFEE_PT,2,0)),"",VLOOKUP(ACCOUNTS_TABLE[[#This Row],[ID NUMBER]],OTHERFEE_PT,2,0))</f>
        <v/>
      </c>
      <c r="H301" s="51">
        <f>IF(ISNA(VLOOKUP(DBASE_TABLE[[#This Row],[CLASS]],TERMFEES_TABLE[],5,0)),"",VLOOKUP(DBASE_TABLE[[#This Row],[CLASS]],TERMFEES_TABLE[],5,0))</f>
        <v>0</v>
      </c>
      <c r="I301" s="51">
        <f>SUM(ACCOUNTS_TABLE[[#This Row],[BALANCE AT START]]:ACCOUNTS_TABLE[[#This Row],[SCHOOL FEES]])</f>
        <v>280</v>
      </c>
      <c r="J301" s="51">
        <f>IF(ISNA(VLOOKUP(ACCOUNTS_TABLE[[#This Row],[ID NUMBER]],PAYMENT_PT,2,0)),0,VLOOKUP(ACCOUNTS_TABLE[[#This Row],[ID NUMBER]],PAYMENT_PT,2,0))</f>
        <v>0</v>
      </c>
      <c r="K301" s="51">
        <f>IF(ISNA(VLOOKUP(ACCOUNTS_TABLE[[#This Row],[ID NUMBER]],PIVOT!K:L,2,0)),0,VLOOKUP(ACCOUNTS_TABLE[[#This Row],[ID NUMBER]],PIVOT!K:L,2,0))</f>
        <v>0</v>
      </c>
      <c r="L301" s="51">
        <f>ACCOUNTS_TABLE[[#This Row],[TOTAL FEES]]-ACCOUNTS_TABLE[[#This Row],[TOTAL PAID]]-ACCOUNTS_TABLE[[#This Row],[SCHOLARSHIP]]</f>
        <v>280</v>
      </c>
    </row>
    <row r="302" spans="3:12" ht="21.75" customHeight="1" x14ac:dyDescent="0.25">
      <c r="C302" s="26" t="s">
        <v>1456</v>
      </c>
      <c r="D302" s="4" t="str">
        <f>VLOOKUP(ACCOUNTS_TABLE[[#This Row],[ID NUMBER]],DBASE_TABLE[],2,0)</f>
        <v>AUGUSTINA BATABABUGI</v>
      </c>
      <c r="E302" s="4" t="str">
        <f>VLOOKUP(ACCOUNTS_TABLE[[#This Row],[ID NUMBER]],DBASE_TABLE[],7,0)</f>
        <v>PRIMARY THREE</v>
      </c>
      <c r="F302" s="51">
        <v>275</v>
      </c>
      <c r="G302" s="51" t="str">
        <f>IF(ISNA(VLOOKUP(ACCOUNTS_TABLE[[#This Row],[ID NUMBER]],OTHERFEE_PT,2,0)),"",VLOOKUP(ACCOUNTS_TABLE[[#This Row],[ID NUMBER]],OTHERFEE_PT,2,0))</f>
        <v/>
      </c>
      <c r="H302" s="51">
        <f>IF(ISNA(VLOOKUP(DBASE_TABLE[[#This Row],[CLASS]],TERMFEES_TABLE[],5,0)),"",VLOOKUP(DBASE_TABLE[[#This Row],[CLASS]],TERMFEES_TABLE[],5,0))</f>
        <v>0</v>
      </c>
      <c r="I302" s="51">
        <f>SUM(ACCOUNTS_TABLE[[#This Row],[BALANCE AT START]]:ACCOUNTS_TABLE[[#This Row],[SCHOOL FEES]])</f>
        <v>275</v>
      </c>
      <c r="J302" s="51">
        <f>IF(ISNA(VLOOKUP(ACCOUNTS_TABLE[[#This Row],[ID NUMBER]],PAYMENT_PT,2,0)),0,VLOOKUP(ACCOUNTS_TABLE[[#This Row],[ID NUMBER]],PAYMENT_PT,2,0))</f>
        <v>0</v>
      </c>
      <c r="K302" s="51">
        <f>IF(ISNA(VLOOKUP(ACCOUNTS_TABLE[[#This Row],[ID NUMBER]],PIVOT!K:L,2,0)),0,VLOOKUP(ACCOUNTS_TABLE[[#This Row],[ID NUMBER]],PIVOT!K:L,2,0))</f>
        <v>0</v>
      </c>
      <c r="L302" s="51">
        <f>ACCOUNTS_TABLE[[#This Row],[TOTAL FEES]]-ACCOUNTS_TABLE[[#This Row],[TOTAL PAID]]-ACCOUNTS_TABLE[[#This Row],[SCHOLARSHIP]]</f>
        <v>275</v>
      </c>
    </row>
    <row r="303" spans="3:12" ht="21.75" customHeight="1" x14ac:dyDescent="0.25">
      <c r="C303" s="26" t="s">
        <v>1457</v>
      </c>
      <c r="D303" s="4" t="str">
        <f>VLOOKUP(ACCOUNTS_TABLE[[#This Row],[ID NUMBER]],DBASE_TABLE[],2,0)</f>
        <v>NBII BERTTY</v>
      </c>
      <c r="E303" s="4" t="str">
        <f>VLOOKUP(ACCOUNTS_TABLE[[#This Row],[ID NUMBER]],DBASE_TABLE[],7,0)</f>
        <v>PRIMARY THREE</v>
      </c>
      <c r="F303" s="51">
        <v>155</v>
      </c>
      <c r="G303" s="51" t="str">
        <f>IF(ISNA(VLOOKUP(ACCOUNTS_TABLE[[#This Row],[ID NUMBER]],OTHERFEE_PT,2,0)),"",VLOOKUP(ACCOUNTS_TABLE[[#This Row],[ID NUMBER]],OTHERFEE_PT,2,0))</f>
        <v/>
      </c>
      <c r="H303" s="51">
        <f>IF(ISNA(VLOOKUP(DBASE_TABLE[[#This Row],[CLASS]],TERMFEES_TABLE[],5,0)),"",VLOOKUP(DBASE_TABLE[[#This Row],[CLASS]],TERMFEES_TABLE[],5,0))</f>
        <v>0</v>
      </c>
      <c r="I303" s="51">
        <f>SUM(ACCOUNTS_TABLE[[#This Row],[BALANCE AT START]]:ACCOUNTS_TABLE[[#This Row],[SCHOOL FEES]])</f>
        <v>155</v>
      </c>
      <c r="J303" s="51">
        <f>IF(ISNA(VLOOKUP(ACCOUNTS_TABLE[[#This Row],[ID NUMBER]],PAYMENT_PT,2,0)),0,VLOOKUP(ACCOUNTS_TABLE[[#This Row],[ID NUMBER]],PAYMENT_PT,2,0))</f>
        <v>0</v>
      </c>
      <c r="K303" s="51">
        <f>IF(ISNA(VLOOKUP(ACCOUNTS_TABLE[[#This Row],[ID NUMBER]],PIVOT!K:L,2,0)),0,VLOOKUP(ACCOUNTS_TABLE[[#This Row],[ID NUMBER]],PIVOT!K:L,2,0))</f>
        <v>0</v>
      </c>
      <c r="L303" s="51">
        <f>ACCOUNTS_TABLE[[#This Row],[TOTAL FEES]]-ACCOUNTS_TABLE[[#This Row],[TOTAL PAID]]-ACCOUNTS_TABLE[[#This Row],[SCHOLARSHIP]]</f>
        <v>155</v>
      </c>
    </row>
    <row r="304" spans="3:12" ht="21.75" customHeight="1" x14ac:dyDescent="0.25">
      <c r="C304" s="26" t="s">
        <v>1458</v>
      </c>
      <c r="D304" s="4" t="str">
        <f>VLOOKUP(ACCOUNTS_TABLE[[#This Row],[ID NUMBER]],DBASE_TABLE[],2,0)</f>
        <v>FABIOLA .B. BATUNG</v>
      </c>
      <c r="E304" s="4" t="str">
        <f>VLOOKUP(ACCOUNTS_TABLE[[#This Row],[ID NUMBER]],DBASE_TABLE[],7,0)</f>
        <v>PRIMARY THREE</v>
      </c>
      <c r="F304" s="51">
        <v>155</v>
      </c>
      <c r="G304" s="51" t="str">
        <f>IF(ISNA(VLOOKUP(ACCOUNTS_TABLE[[#This Row],[ID NUMBER]],OTHERFEE_PT,2,0)),"",VLOOKUP(ACCOUNTS_TABLE[[#This Row],[ID NUMBER]],OTHERFEE_PT,2,0))</f>
        <v/>
      </c>
      <c r="H304" s="51">
        <f>IF(ISNA(VLOOKUP(DBASE_TABLE[[#This Row],[CLASS]],TERMFEES_TABLE[],5,0)),"",VLOOKUP(DBASE_TABLE[[#This Row],[CLASS]],TERMFEES_TABLE[],5,0))</f>
        <v>0</v>
      </c>
      <c r="I304" s="51">
        <f>SUM(ACCOUNTS_TABLE[[#This Row],[BALANCE AT START]]:ACCOUNTS_TABLE[[#This Row],[SCHOOL FEES]])</f>
        <v>155</v>
      </c>
      <c r="J304" s="51">
        <f>IF(ISNA(VLOOKUP(ACCOUNTS_TABLE[[#This Row],[ID NUMBER]],PAYMENT_PT,2,0)),0,VLOOKUP(ACCOUNTS_TABLE[[#This Row],[ID NUMBER]],PAYMENT_PT,2,0))</f>
        <v>0</v>
      </c>
      <c r="K304" s="51">
        <f>IF(ISNA(VLOOKUP(ACCOUNTS_TABLE[[#This Row],[ID NUMBER]],PIVOT!K:L,2,0)),0,VLOOKUP(ACCOUNTS_TABLE[[#This Row],[ID NUMBER]],PIVOT!K:L,2,0))</f>
        <v>0</v>
      </c>
      <c r="L304" s="51">
        <f>ACCOUNTS_TABLE[[#This Row],[TOTAL FEES]]-ACCOUNTS_TABLE[[#This Row],[TOTAL PAID]]-ACCOUNTS_TABLE[[#This Row],[SCHOLARSHIP]]</f>
        <v>155</v>
      </c>
    </row>
    <row r="305" spans="3:12" ht="21.75" customHeight="1" x14ac:dyDescent="0.25">
      <c r="C305" s="26" t="s">
        <v>1459</v>
      </c>
      <c r="D305" s="4" t="str">
        <f>VLOOKUP(ACCOUNTS_TABLE[[#This Row],[ID NUMBER]],DBASE_TABLE[],2,0)</f>
        <v>BAVELYN .A. BAWA</v>
      </c>
      <c r="E305" s="4" t="str">
        <f>VLOOKUP(ACCOUNTS_TABLE[[#This Row],[ID NUMBER]],DBASE_TABLE[],7,0)</f>
        <v>PRIMARY THREE</v>
      </c>
      <c r="F305" s="51">
        <v>445</v>
      </c>
      <c r="G305" s="51" t="str">
        <f>IF(ISNA(VLOOKUP(ACCOUNTS_TABLE[[#This Row],[ID NUMBER]],OTHERFEE_PT,2,0)),"",VLOOKUP(ACCOUNTS_TABLE[[#This Row],[ID NUMBER]],OTHERFEE_PT,2,0))</f>
        <v/>
      </c>
      <c r="H305" s="51">
        <f>IF(ISNA(VLOOKUP(DBASE_TABLE[[#This Row],[CLASS]],TERMFEES_TABLE[],5,0)),"",VLOOKUP(DBASE_TABLE[[#This Row],[CLASS]],TERMFEES_TABLE[],5,0))</f>
        <v>0</v>
      </c>
      <c r="I305" s="51">
        <f>SUM(ACCOUNTS_TABLE[[#This Row],[BALANCE AT START]]:ACCOUNTS_TABLE[[#This Row],[SCHOOL FEES]])</f>
        <v>445</v>
      </c>
      <c r="J305" s="51">
        <f>IF(ISNA(VLOOKUP(ACCOUNTS_TABLE[[#This Row],[ID NUMBER]],PAYMENT_PT,2,0)),0,VLOOKUP(ACCOUNTS_TABLE[[#This Row],[ID NUMBER]],PAYMENT_PT,2,0))</f>
        <v>0</v>
      </c>
      <c r="K305" s="51">
        <f>IF(ISNA(VLOOKUP(ACCOUNTS_TABLE[[#This Row],[ID NUMBER]],PIVOT!K:L,2,0)),0,VLOOKUP(ACCOUNTS_TABLE[[#This Row],[ID NUMBER]],PIVOT!K:L,2,0))</f>
        <v>0</v>
      </c>
      <c r="L305" s="51">
        <f>ACCOUNTS_TABLE[[#This Row],[TOTAL FEES]]-ACCOUNTS_TABLE[[#This Row],[TOTAL PAID]]-ACCOUNTS_TABLE[[#This Row],[SCHOLARSHIP]]</f>
        <v>445</v>
      </c>
    </row>
    <row r="306" spans="3:12" ht="21.75" customHeight="1" x14ac:dyDescent="0.25">
      <c r="C306" s="26" t="s">
        <v>1460</v>
      </c>
      <c r="D306" s="4" t="str">
        <f>VLOOKUP(ACCOUNTS_TABLE[[#This Row],[ID NUMBER]],DBASE_TABLE[],2,0)</f>
        <v>HAJARU HAPPINESS BOGOBIRI</v>
      </c>
      <c r="E306" s="4" t="str">
        <f>VLOOKUP(ACCOUNTS_TABLE[[#This Row],[ID NUMBER]],DBASE_TABLE[],7,0)</f>
        <v>PRIMARY THREE</v>
      </c>
      <c r="F306" s="51">
        <v>420</v>
      </c>
      <c r="G306" s="51" t="str">
        <f>IF(ISNA(VLOOKUP(ACCOUNTS_TABLE[[#This Row],[ID NUMBER]],OTHERFEE_PT,2,0)),"",VLOOKUP(ACCOUNTS_TABLE[[#This Row],[ID NUMBER]],OTHERFEE_PT,2,0))</f>
        <v/>
      </c>
      <c r="H306" s="51">
        <f>IF(ISNA(VLOOKUP(DBASE_TABLE[[#This Row],[CLASS]],TERMFEES_TABLE[],5,0)),"",VLOOKUP(DBASE_TABLE[[#This Row],[CLASS]],TERMFEES_TABLE[],5,0))</f>
        <v>0</v>
      </c>
      <c r="I306" s="51">
        <f>SUM(ACCOUNTS_TABLE[[#This Row],[BALANCE AT START]]:ACCOUNTS_TABLE[[#This Row],[SCHOOL FEES]])</f>
        <v>420</v>
      </c>
      <c r="J306" s="51">
        <f>IF(ISNA(VLOOKUP(ACCOUNTS_TABLE[[#This Row],[ID NUMBER]],PAYMENT_PT,2,0)),0,VLOOKUP(ACCOUNTS_TABLE[[#This Row],[ID NUMBER]],PAYMENT_PT,2,0))</f>
        <v>0</v>
      </c>
      <c r="K306" s="51">
        <f>IF(ISNA(VLOOKUP(ACCOUNTS_TABLE[[#This Row],[ID NUMBER]],PIVOT!K:L,2,0)),0,VLOOKUP(ACCOUNTS_TABLE[[#This Row],[ID NUMBER]],PIVOT!K:L,2,0))</f>
        <v>0</v>
      </c>
      <c r="L306" s="51">
        <f>ACCOUNTS_TABLE[[#This Row],[TOTAL FEES]]-ACCOUNTS_TABLE[[#This Row],[TOTAL PAID]]-ACCOUNTS_TABLE[[#This Row],[SCHOLARSHIP]]</f>
        <v>420</v>
      </c>
    </row>
    <row r="307" spans="3:12" ht="21.75" customHeight="1" x14ac:dyDescent="0.25">
      <c r="C307" s="26" t="s">
        <v>1461</v>
      </c>
      <c r="D307" s="4" t="str">
        <f>VLOOKUP(ACCOUNTS_TABLE[[#This Row],[ID NUMBER]],DBASE_TABLE[],2,0)</f>
        <v>CHRISTIAN CHIRASE</v>
      </c>
      <c r="E307" s="4" t="str">
        <f>VLOOKUP(ACCOUNTS_TABLE[[#This Row],[ID NUMBER]],DBASE_TABLE[],7,0)</f>
        <v>PRIMARY THREE</v>
      </c>
      <c r="F307" s="51">
        <v>155</v>
      </c>
      <c r="G307" s="51" t="str">
        <f>IF(ISNA(VLOOKUP(ACCOUNTS_TABLE[[#This Row],[ID NUMBER]],OTHERFEE_PT,2,0)),"",VLOOKUP(ACCOUNTS_TABLE[[#This Row],[ID NUMBER]],OTHERFEE_PT,2,0))</f>
        <v/>
      </c>
      <c r="H307" s="51">
        <f>IF(ISNA(VLOOKUP(DBASE_TABLE[[#This Row],[CLASS]],TERMFEES_TABLE[],5,0)),"",VLOOKUP(DBASE_TABLE[[#This Row],[CLASS]],TERMFEES_TABLE[],5,0))</f>
        <v>0</v>
      </c>
      <c r="I307" s="51">
        <f>SUM(ACCOUNTS_TABLE[[#This Row],[BALANCE AT START]]:ACCOUNTS_TABLE[[#This Row],[SCHOOL FEES]])</f>
        <v>155</v>
      </c>
      <c r="J307" s="51">
        <f>IF(ISNA(VLOOKUP(ACCOUNTS_TABLE[[#This Row],[ID NUMBER]],PAYMENT_PT,2,0)),0,VLOOKUP(ACCOUNTS_TABLE[[#This Row],[ID NUMBER]],PAYMENT_PT,2,0))</f>
        <v>0</v>
      </c>
      <c r="K307" s="51">
        <f>IF(ISNA(VLOOKUP(ACCOUNTS_TABLE[[#This Row],[ID NUMBER]],PIVOT!K:L,2,0)),0,VLOOKUP(ACCOUNTS_TABLE[[#This Row],[ID NUMBER]],PIVOT!K:L,2,0))</f>
        <v>0</v>
      </c>
      <c r="L307" s="51">
        <f>ACCOUNTS_TABLE[[#This Row],[TOTAL FEES]]-ACCOUNTS_TABLE[[#This Row],[TOTAL PAID]]-ACCOUNTS_TABLE[[#This Row],[SCHOLARSHIP]]</f>
        <v>155</v>
      </c>
    </row>
    <row r="308" spans="3:12" ht="21.75" customHeight="1" x14ac:dyDescent="0.25">
      <c r="C308" s="26" t="s">
        <v>1462</v>
      </c>
      <c r="D308" s="4" t="str">
        <f>VLOOKUP(ACCOUNTS_TABLE[[#This Row],[ID NUMBER]],DBASE_TABLE[],2,0)</f>
        <v>MAYA CLARK</v>
      </c>
      <c r="E308" s="4" t="str">
        <f>VLOOKUP(ACCOUNTS_TABLE[[#This Row],[ID NUMBER]],DBASE_TABLE[],7,0)</f>
        <v>PRIMARY THREE</v>
      </c>
      <c r="F308" s="51">
        <v>405</v>
      </c>
      <c r="G308" s="51" t="str">
        <f>IF(ISNA(VLOOKUP(ACCOUNTS_TABLE[[#This Row],[ID NUMBER]],OTHERFEE_PT,2,0)),"",VLOOKUP(ACCOUNTS_TABLE[[#This Row],[ID NUMBER]],OTHERFEE_PT,2,0))</f>
        <v/>
      </c>
      <c r="H308" s="51">
        <f>IF(ISNA(VLOOKUP(DBASE_TABLE[[#This Row],[CLASS]],TERMFEES_TABLE[],5,0)),"",VLOOKUP(DBASE_TABLE[[#This Row],[CLASS]],TERMFEES_TABLE[],5,0))</f>
        <v>0</v>
      </c>
      <c r="I308" s="51">
        <f>SUM(ACCOUNTS_TABLE[[#This Row],[BALANCE AT START]]:ACCOUNTS_TABLE[[#This Row],[SCHOOL FEES]])</f>
        <v>405</v>
      </c>
      <c r="J308" s="51">
        <f>IF(ISNA(VLOOKUP(ACCOUNTS_TABLE[[#This Row],[ID NUMBER]],PAYMENT_PT,2,0)),0,VLOOKUP(ACCOUNTS_TABLE[[#This Row],[ID NUMBER]],PAYMENT_PT,2,0))</f>
        <v>0</v>
      </c>
      <c r="K308" s="51">
        <f>IF(ISNA(VLOOKUP(ACCOUNTS_TABLE[[#This Row],[ID NUMBER]],PIVOT!K:L,2,0)),0,VLOOKUP(ACCOUNTS_TABLE[[#This Row],[ID NUMBER]],PIVOT!K:L,2,0))</f>
        <v>0</v>
      </c>
      <c r="L308" s="51">
        <f>ACCOUNTS_TABLE[[#This Row],[TOTAL FEES]]-ACCOUNTS_TABLE[[#This Row],[TOTAL PAID]]-ACCOUNTS_TABLE[[#This Row],[SCHOLARSHIP]]</f>
        <v>405</v>
      </c>
    </row>
    <row r="309" spans="3:12" ht="21.75" customHeight="1" x14ac:dyDescent="0.25">
      <c r="C309" s="26" t="s">
        <v>1463</v>
      </c>
      <c r="D309" s="4" t="str">
        <f>VLOOKUP(ACCOUNTS_TABLE[[#This Row],[ID NUMBER]],DBASE_TABLE[],2,0)</f>
        <v>ROMAIN DAMBACHULA</v>
      </c>
      <c r="E309" s="4" t="str">
        <f>VLOOKUP(ACCOUNTS_TABLE[[#This Row],[ID NUMBER]],DBASE_TABLE[],7,0)</f>
        <v>PRIMARY THREE</v>
      </c>
      <c r="F309" s="51">
        <v>285</v>
      </c>
      <c r="G309" s="51" t="str">
        <f>IF(ISNA(VLOOKUP(ACCOUNTS_TABLE[[#This Row],[ID NUMBER]],OTHERFEE_PT,2,0)),"",VLOOKUP(ACCOUNTS_TABLE[[#This Row],[ID NUMBER]],OTHERFEE_PT,2,0))</f>
        <v/>
      </c>
      <c r="H309" s="51">
        <f>IF(ISNA(VLOOKUP(DBASE_TABLE[[#This Row],[CLASS]],TERMFEES_TABLE[],5,0)),"",VLOOKUP(DBASE_TABLE[[#This Row],[CLASS]],TERMFEES_TABLE[],5,0))</f>
        <v>0</v>
      </c>
      <c r="I309" s="51">
        <f>SUM(ACCOUNTS_TABLE[[#This Row],[BALANCE AT START]]:ACCOUNTS_TABLE[[#This Row],[SCHOOL FEES]])</f>
        <v>285</v>
      </c>
      <c r="J309" s="51">
        <f>IF(ISNA(VLOOKUP(ACCOUNTS_TABLE[[#This Row],[ID NUMBER]],PAYMENT_PT,2,0)),0,VLOOKUP(ACCOUNTS_TABLE[[#This Row],[ID NUMBER]],PAYMENT_PT,2,0))</f>
        <v>0</v>
      </c>
      <c r="K309" s="51">
        <f>IF(ISNA(VLOOKUP(ACCOUNTS_TABLE[[#This Row],[ID NUMBER]],PIVOT!K:L,2,0)),0,VLOOKUP(ACCOUNTS_TABLE[[#This Row],[ID NUMBER]],PIVOT!K:L,2,0))</f>
        <v>0</v>
      </c>
      <c r="L309" s="51">
        <f>ACCOUNTS_TABLE[[#This Row],[TOTAL FEES]]-ACCOUNTS_TABLE[[#This Row],[TOTAL PAID]]-ACCOUNTS_TABLE[[#This Row],[SCHOLARSHIP]]</f>
        <v>285</v>
      </c>
    </row>
    <row r="310" spans="3:12" ht="21.75" customHeight="1" x14ac:dyDescent="0.25">
      <c r="C310" s="26" t="s">
        <v>1464</v>
      </c>
      <c r="D310" s="4" t="str">
        <f>VLOOKUP(ACCOUNTS_TABLE[[#This Row],[ID NUMBER]],DBASE_TABLE[],2,0)</f>
        <v>DANIEL DANDOBA</v>
      </c>
      <c r="E310" s="4" t="str">
        <f>VLOOKUP(ACCOUNTS_TABLE[[#This Row],[ID NUMBER]],DBASE_TABLE[],7,0)</f>
        <v>PRIMARY THREE</v>
      </c>
      <c r="F310" s="51">
        <v>180</v>
      </c>
      <c r="G310" s="51" t="str">
        <f>IF(ISNA(VLOOKUP(ACCOUNTS_TABLE[[#This Row],[ID NUMBER]],OTHERFEE_PT,2,0)),"",VLOOKUP(ACCOUNTS_TABLE[[#This Row],[ID NUMBER]],OTHERFEE_PT,2,0))</f>
        <v/>
      </c>
      <c r="H310" s="51">
        <f>IF(ISNA(VLOOKUP(DBASE_TABLE[[#This Row],[CLASS]],TERMFEES_TABLE[],5,0)),"",VLOOKUP(DBASE_TABLE[[#This Row],[CLASS]],TERMFEES_TABLE[],5,0))</f>
        <v>0</v>
      </c>
      <c r="I310" s="51">
        <f>SUM(ACCOUNTS_TABLE[[#This Row],[BALANCE AT START]]:ACCOUNTS_TABLE[[#This Row],[SCHOOL FEES]])</f>
        <v>180</v>
      </c>
      <c r="J310" s="51">
        <f>IF(ISNA(VLOOKUP(ACCOUNTS_TABLE[[#This Row],[ID NUMBER]],PAYMENT_PT,2,0)),0,VLOOKUP(ACCOUNTS_TABLE[[#This Row],[ID NUMBER]],PAYMENT_PT,2,0))</f>
        <v>0</v>
      </c>
      <c r="K310" s="51">
        <f>IF(ISNA(VLOOKUP(ACCOUNTS_TABLE[[#This Row],[ID NUMBER]],PIVOT!K:L,2,0)),0,VLOOKUP(ACCOUNTS_TABLE[[#This Row],[ID NUMBER]],PIVOT!K:L,2,0))</f>
        <v>0</v>
      </c>
      <c r="L310" s="51">
        <f>ACCOUNTS_TABLE[[#This Row],[TOTAL FEES]]-ACCOUNTS_TABLE[[#This Row],[TOTAL PAID]]-ACCOUNTS_TABLE[[#This Row],[SCHOLARSHIP]]</f>
        <v>180</v>
      </c>
    </row>
    <row r="311" spans="3:12" ht="21.75" customHeight="1" x14ac:dyDescent="0.25">
      <c r="C311" s="26" t="s">
        <v>1465</v>
      </c>
      <c r="D311" s="4" t="str">
        <f>VLOOKUP(ACCOUNTS_TABLE[[#This Row],[ID NUMBER]],DBASE_TABLE[],2,0)</f>
        <v>VALENTINA DIMINNYE</v>
      </c>
      <c r="E311" s="4" t="str">
        <f>VLOOKUP(ACCOUNTS_TABLE[[#This Row],[ID NUMBER]],DBASE_TABLE[],7,0)</f>
        <v>PRIMARY THREE</v>
      </c>
      <c r="F311" s="51">
        <v>155</v>
      </c>
      <c r="G311" s="51" t="str">
        <f>IF(ISNA(VLOOKUP(ACCOUNTS_TABLE[[#This Row],[ID NUMBER]],OTHERFEE_PT,2,0)),"",VLOOKUP(ACCOUNTS_TABLE[[#This Row],[ID NUMBER]],OTHERFEE_PT,2,0))</f>
        <v/>
      </c>
      <c r="H311" s="51">
        <f>IF(ISNA(VLOOKUP(DBASE_TABLE[[#This Row],[CLASS]],TERMFEES_TABLE[],5,0)),"",VLOOKUP(DBASE_TABLE[[#This Row],[CLASS]],TERMFEES_TABLE[],5,0))</f>
        <v>0</v>
      </c>
      <c r="I311" s="51">
        <f>SUM(ACCOUNTS_TABLE[[#This Row],[BALANCE AT START]]:ACCOUNTS_TABLE[[#This Row],[SCHOOL FEES]])</f>
        <v>155</v>
      </c>
      <c r="J311" s="51">
        <f>IF(ISNA(VLOOKUP(ACCOUNTS_TABLE[[#This Row],[ID NUMBER]],PAYMENT_PT,2,0)),0,VLOOKUP(ACCOUNTS_TABLE[[#This Row],[ID NUMBER]],PAYMENT_PT,2,0))</f>
        <v>0</v>
      </c>
      <c r="K311" s="51">
        <f>IF(ISNA(VLOOKUP(ACCOUNTS_TABLE[[#This Row],[ID NUMBER]],PIVOT!K:L,2,0)),0,VLOOKUP(ACCOUNTS_TABLE[[#This Row],[ID NUMBER]],PIVOT!K:L,2,0))</f>
        <v>0</v>
      </c>
      <c r="L311" s="51">
        <f>ACCOUNTS_TABLE[[#This Row],[TOTAL FEES]]-ACCOUNTS_TABLE[[#This Row],[TOTAL PAID]]-ACCOUNTS_TABLE[[#This Row],[SCHOLARSHIP]]</f>
        <v>155</v>
      </c>
    </row>
    <row r="312" spans="3:12" ht="21.75" customHeight="1" x14ac:dyDescent="0.25">
      <c r="C312" s="26" t="s">
        <v>1466</v>
      </c>
      <c r="D312" s="4" t="str">
        <f>VLOOKUP(ACCOUNTS_TABLE[[#This Row],[ID NUMBER]],DBASE_TABLE[],2,0)</f>
        <v>ANEBA ENOO</v>
      </c>
      <c r="E312" s="4" t="str">
        <f>VLOOKUP(ACCOUNTS_TABLE[[#This Row],[ID NUMBER]],DBASE_TABLE[],7,0)</f>
        <v>PRIMARY THREE</v>
      </c>
      <c r="F312" s="51">
        <v>190</v>
      </c>
      <c r="G312" s="51" t="str">
        <f>IF(ISNA(VLOOKUP(ACCOUNTS_TABLE[[#This Row],[ID NUMBER]],OTHERFEE_PT,2,0)),"",VLOOKUP(ACCOUNTS_TABLE[[#This Row],[ID NUMBER]],OTHERFEE_PT,2,0))</f>
        <v/>
      </c>
      <c r="H312" s="51">
        <f>IF(ISNA(VLOOKUP(DBASE_TABLE[[#This Row],[CLASS]],TERMFEES_TABLE[],5,0)),"",VLOOKUP(DBASE_TABLE[[#This Row],[CLASS]],TERMFEES_TABLE[],5,0))</f>
        <v>0</v>
      </c>
      <c r="I312" s="51">
        <f>SUM(ACCOUNTS_TABLE[[#This Row],[BALANCE AT START]]:ACCOUNTS_TABLE[[#This Row],[SCHOOL FEES]])</f>
        <v>190</v>
      </c>
      <c r="J312" s="51">
        <f>IF(ISNA(VLOOKUP(ACCOUNTS_TABLE[[#This Row],[ID NUMBER]],PAYMENT_PT,2,0)),0,VLOOKUP(ACCOUNTS_TABLE[[#This Row],[ID NUMBER]],PAYMENT_PT,2,0))</f>
        <v>0</v>
      </c>
      <c r="K312" s="51">
        <f>IF(ISNA(VLOOKUP(ACCOUNTS_TABLE[[#This Row],[ID NUMBER]],PIVOT!K:L,2,0)),0,VLOOKUP(ACCOUNTS_TABLE[[#This Row],[ID NUMBER]],PIVOT!K:L,2,0))</f>
        <v>0</v>
      </c>
      <c r="L312" s="51">
        <f>ACCOUNTS_TABLE[[#This Row],[TOTAL FEES]]-ACCOUNTS_TABLE[[#This Row],[TOTAL PAID]]-ACCOUNTS_TABLE[[#This Row],[SCHOLARSHIP]]</f>
        <v>190</v>
      </c>
    </row>
    <row r="313" spans="3:12" ht="21.75" customHeight="1" x14ac:dyDescent="0.25">
      <c r="C313" s="26" t="s">
        <v>1467</v>
      </c>
      <c r="D313" s="4" t="str">
        <f>VLOOKUP(ACCOUNTS_TABLE[[#This Row],[ID NUMBER]],DBASE_TABLE[],2,0)</f>
        <v>EMMANUAL GANUU</v>
      </c>
      <c r="E313" s="4" t="str">
        <f>VLOOKUP(ACCOUNTS_TABLE[[#This Row],[ID NUMBER]],DBASE_TABLE[],7,0)</f>
        <v>PRIMARY THREE</v>
      </c>
      <c r="F313" s="51">
        <v>280</v>
      </c>
      <c r="G313" s="51" t="str">
        <f>IF(ISNA(VLOOKUP(ACCOUNTS_TABLE[[#This Row],[ID NUMBER]],OTHERFEE_PT,2,0)),"",VLOOKUP(ACCOUNTS_TABLE[[#This Row],[ID NUMBER]],OTHERFEE_PT,2,0))</f>
        <v/>
      </c>
      <c r="H313" s="51">
        <f>IF(ISNA(VLOOKUP(DBASE_TABLE[[#This Row],[CLASS]],TERMFEES_TABLE[],5,0)),"",VLOOKUP(DBASE_TABLE[[#This Row],[CLASS]],TERMFEES_TABLE[],5,0))</f>
        <v>0</v>
      </c>
      <c r="I313" s="51">
        <f>SUM(ACCOUNTS_TABLE[[#This Row],[BALANCE AT START]]:ACCOUNTS_TABLE[[#This Row],[SCHOOL FEES]])</f>
        <v>280</v>
      </c>
      <c r="J313" s="51">
        <f>IF(ISNA(VLOOKUP(ACCOUNTS_TABLE[[#This Row],[ID NUMBER]],PAYMENT_PT,2,0)),0,VLOOKUP(ACCOUNTS_TABLE[[#This Row],[ID NUMBER]],PAYMENT_PT,2,0))</f>
        <v>0</v>
      </c>
      <c r="K313" s="51">
        <f>IF(ISNA(VLOOKUP(ACCOUNTS_TABLE[[#This Row],[ID NUMBER]],PIVOT!K:L,2,0)),0,VLOOKUP(ACCOUNTS_TABLE[[#This Row],[ID NUMBER]],PIVOT!K:L,2,0))</f>
        <v>0</v>
      </c>
      <c r="L313" s="51">
        <f>ACCOUNTS_TABLE[[#This Row],[TOTAL FEES]]-ACCOUNTS_TABLE[[#This Row],[TOTAL PAID]]-ACCOUNTS_TABLE[[#This Row],[SCHOLARSHIP]]</f>
        <v>280</v>
      </c>
    </row>
    <row r="314" spans="3:12" ht="21.75" customHeight="1" x14ac:dyDescent="0.25">
      <c r="C314" s="26" t="s">
        <v>1468</v>
      </c>
      <c r="D314" s="4" t="str">
        <f>VLOOKUP(ACCOUNTS_TABLE[[#This Row],[ID NUMBER]],DBASE_TABLE[],2,0)</f>
        <v xml:space="preserve"> GILBERTA</v>
      </c>
      <c r="E314" s="4" t="str">
        <f>VLOOKUP(ACCOUNTS_TABLE[[#This Row],[ID NUMBER]],DBASE_TABLE[],7,0)</f>
        <v>PRIMARY THREE</v>
      </c>
      <c r="F314" s="51">
        <v>405</v>
      </c>
      <c r="G314" s="51" t="str">
        <f>IF(ISNA(VLOOKUP(ACCOUNTS_TABLE[[#This Row],[ID NUMBER]],OTHERFEE_PT,2,0)),"",VLOOKUP(ACCOUNTS_TABLE[[#This Row],[ID NUMBER]],OTHERFEE_PT,2,0))</f>
        <v/>
      </c>
      <c r="H314" s="51">
        <f>IF(ISNA(VLOOKUP(DBASE_TABLE[[#This Row],[CLASS]],TERMFEES_TABLE[],5,0)),"",VLOOKUP(DBASE_TABLE[[#This Row],[CLASS]],TERMFEES_TABLE[],5,0))</f>
        <v>0</v>
      </c>
      <c r="I314" s="51">
        <f>SUM(ACCOUNTS_TABLE[[#This Row],[BALANCE AT START]]:ACCOUNTS_TABLE[[#This Row],[SCHOOL FEES]])</f>
        <v>405</v>
      </c>
      <c r="J314" s="51">
        <f>IF(ISNA(VLOOKUP(ACCOUNTS_TABLE[[#This Row],[ID NUMBER]],PAYMENT_PT,2,0)),0,VLOOKUP(ACCOUNTS_TABLE[[#This Row],[ID NUMBER]],PAYMENT_PT,2,0))</f>
        <v>0</v>
      </c>
      <c r="K314" s="51">
        <f>IF(ISNA(VLOOKUP(ACCOUNTS_TABLE[[#This Row],[ID NUMBER]],PIVOT!K:L,2,0)),0,VLOOKUP(ACCOUNTS_TABLE[[#This Row],[ID NUMBER]],PIVOT!K:L,2,0))</f>
        <v>0</v>
      </c>
      <c r="L314" s="51">
        <f>ACCOUNTS_TABLE[[#This Row],[TOTAL FEES]]-ACCOUNTS_TABLE[[#This Row],[TOTAL PAID]]-ACCOUNTS_TABLE[[#This Row],[SCHOLARSHIP]]</f>
        <v>405</v>
      </c>
    </row>
    <row r="315" spans="3:12" ht="21.75" customHeight="1" x14ac:dyDescent="0.25">
      <c r="C315" s="26" t="s">
        <v>1469</v>
      </c>
      <c r="D315" s="4" t="str">
        <f>VLOOKUP(ACCOUNTS_TABLE[[#This Row],[ID NUMBER]],DBASE_TABLE[],2,0)</f>
        <v>RIDUANE HURUNA</v>
      </c>
      <c r="E315" s="4" t="str">
        <f>VLOOKUP(ACCOUNTS_TABLE[[#This Row],[ID NUMBER]],DBASE_TABLE[],7,0)</f>
        <v>PRIMARY THREE</v>
      </c>
      <c r="F315" s="51">
        <v>178</v>
      </c>
      <c r="G315" s="51" t="str">
        <f>IF(ISNA(VLOOKUP(ACCOUNTS_TABLE[[#This Row],[ID NUMBER]],OTHERFEE_PT,2,0)),"",VLOOKUP(ACCOUNTS_TABLE[[#This Row],[ID NUMBER]],OTHERFEE_PT,2,0))</f>
        <v/>
      </c>
      <c r="H315" s="51">
        <f>IF(ISNA(VLOOKUP(DBASE_TABLE[[#This Row],[CLASS]],TERMFEES_TABLE[],5,0)),"",VLOOKUP(DBASE_TABLE[[#This Row],[CLASS]],TERMFEES_TABLE[],5,0))</f>
        <v>0</v>
      </c>
      <c r="I315" s="51">
        <f>SUM(ACCOUNTS_TABLE[[#This Row],[BALANCE AT START]]:ACCOUNTS_TABLE[[#This Row],[SCHOOL FEES]])</f>
        <v>178</v>
      </c>
      <c r="J315" s="51">
        <f>IF(ISNA(VLOOKUP(ACCOUNTS_TABLE[[#This Row],[ID NUMBER]],PAYMENT_PT,2,0)),0,VLOOKUP(ACCOUNTS_TABLE[[#This Row],[ID NUMBER]],PAYMENT_PT,2,0))</f>
        <v>0</v>
      </c>
      <c r="K315" s="51">
        <f>IF(ISNA(VLOOKUP(ACCOUNTS_TABLE[[#This Row],[ID NUMBER]],PIVOT!K:L,2,0)),0,VLOOKUP(ACCOUNTS_TABLE[[#This Row],[ID NUMBER]],PIVOT!K:L,2,0))</f>
        <v>0</v>
      </c>
      <c r="L315" s="51">
        <f>ACCOUNTS_TABLE[[#This Row],[TOTAL FEES]]-ACCOUNTS_TABLE[[#This Row],[TOTAL PAID]]-ACCOUNTS_TABLE[[#This Row],[SCHOLARSHIP]]</f>
        <v>178</v>
      </c>
    </row>
    <row r="316" spans="3:12" ht="21.75" customHeight="1" x14ac:dyDescent="0.25">
      <c r="C316" s="26" t="s">
        <v>1470</v>
      </c>
      <c r="D316" s="4" t="str">
        <f>VLOOKUP(ACCOUNTS_TABLE[[#This Row],[ID NUMBER]],DBASE_TABLE[],2,0)</f>
        <v>ABDUL-AZIZ IBRAHIM</v>
      </c>
      <c r="E316" s="4" t="str">
        <f>VLOOKUP(ACCOUNTS_TABLE[[#This Row],[ID NUMBER]],DBASE_TABLE[],7,0)</f>
        <v>PRIMARY THREE</v>
      </c>
      <c r="F316" s="51">
        <v>275</v>
      </c>
      <c r="G316" s="51" t="str">
        <f>IF(ISNA(VLOOKUP(ACCOUNTS_TABLE[[#This Row],[ID NUMBER]],OTHERFEE_PT,2,0)),"",VLOOKUP(ACCOUNTS_TABLE[[#This Row],[ID NUMBER]],OTHERFEE_PT,2,0))</f>
        <v/>
      </c>
      <c r="H316" s="51">
        <f>IF(ISNA(VLOOKUP(DBASE_TABLE[[#This Row],[CLASS]],TERMFEES_TABLE[],5,0)),"",VLOOKUP(DBASE_TABLE[[#This Row],[CLASS]],TERMFEES_TABLE[],5,0))</f>
        <v>0</v>
      </c>
      <c r="I316" s="51">
        <f>SUM(ACCOUNTS_TABLE[[#This Row],[BALANCE AT START]]:ACCOUNTS_TABLE[[#This Row],[SCHOOL FEES]])</f>
        <v>275</v>
      </c>
      <c r="J316" s="51">
        <f>IF(ISNA(VLOOKUP(ACCOUNTS_TABLE[[#This Row],[ID NUMBER]],PAYMENT_PT,2,0)),0,VLOOKUP(ACCOUNTS_TABLE[[#This Row],[ID NUMBER]],PAYMENT_PT,2,0))</f>
        <v>0</v>
      </c>
      <c r="K316" s="51">
        <f>IF(ISNA(VLOOKUP(ACCOUNTS_TABLE[[#This Row],[ID NUMBER]],PIVOT!K:L,2,0)),0,VLOOKUP(ACCOUNTS_TABLE[[#This Row],[ID NUMBER]],PIVOT!K:L,2,0))</f>
        <v>0</v>
      </c>
      <c r="L316" s="51">
        <f>ACCOUNTS_TABLE[[#This Row],[TOTAL FEES]]-ACCOUNTS_TABLE[[#This Row],[TOTAL PAID]]-ACCOUNTS_TABLE[[#This Row],[SCHOLARSHIP]]</f>
        <v>275</v>
      </c>
    </row>
    <row r="317" spans="3:12" ht="21.75" customHeight="1" x14ac:dyDescent="0.25">
      <c r="C317" s="26" t="s">
        <v>1471</v>
      </c>
      <c r="D317" s="4" t="str">
        <f>VLOOKUP(ACCOUNTS_TABLE[[#This Row],[ID NUMBER]],DBASE_TABLE[],2,0)</f>
        <v>SAMUEL KABURE</v>
      </c>
      <c r="E317" s="4" t="str">
        <f>VLOOKUP(ACCOUNTS_TABLE[[#This Row],[ID NUMBER]],DBASE_TABLE[],7,0)</f>
        <v>PRIMARY THREE</v>
      </c>
      <c r="F317" s="51">
        <v>155</v>
      </c>
      <c r="G317" s="51" t="str">
        <f>IF(ISNA(VLOOKUP(ACCOUNTS_TABLE[[#This Row],[ID NUMBER]],OTHERFEE_PT,2,0)),"",VLOOKUP(ACCOUNTS_TABLE[[#This Row],[ID NUMBER]],OTHERFEE_PT,2,0))</f>
        <v/>
      </c>
      <c r="H317" s="51">
        <f>IF(ISNA(VLOOKUP(DBASE_TABLE[[#This Row],[CLASS]],TERMFEES_TABLE[],5,0)),"",VLOOKUP(DBASE_TABLE[[#This Row],[CLASS]],TERMFEES_TABLE[],5,0))</f>
        <v>0</v>
      </c>
      <c r="I317" s="51">
        <f>SUM(ACCOUNTS_TABLE[[#This Row],[BALANCE AT START]]:ACCOUNTS_TABLE[[#This Row],[SCHOOL FEES]])</f>
        <v>155</v>
      </c>
      <c r="J317" s="51">
        <f>IF(ISNA(VLOOKUP(ACCOUNTS_TABLE[[#This Row],[ID NUMBER]],PAYMENT_PT,2,0)),0,VLOOKUP(ACCOUNTS_TABLE[[#This Row],[ID NUMBER]],PAYMENT_PT,2,0))</f>
        <v>0</v>
      </c>
      <c r="K317" s="51">
        <f>IF(ISNA(VLOOKUP(ACCOUNTS_TABLE[[#This Row],[ID NUMBER]],PIVOT!K:L,2,0)),0,VLOOKUP(ACCOUNTS_TABLE[[#This Row],[ID NUMBER]],PIVOT!K:L,2,0))</f>
        <v>0</v>
      </c>
      <c r="L317" s="51">
        <f>ACCOUNTS_TABLE[[#This Row],[TOTAL FEES]]-ACCOUNTS_TABLE[[#This Row],[TOTAL PAID]]-ACCOUNTS_TABLE[[#This Row],[SCHOLARSHIP]]</f>
        <v>155</v>
      </c>
    </row>
    <row r="318" spans="3:12" ht="21.75" customHeight="1" x14ac:dyDescent="0.25">
      <c r="C318" s="26" t="s">
        <v>1472</v>
      </c>
      <c r="D318" s="4" t="str">
        <f>VLOOKUP(ACCOUNTS_TABLE[[#This Row],[ID NUMBER]],DBASE_TABLE[],2,0)</f>
        <v>PRINCEWIL KAMPOE</v>
      </c>
      <c r="E318" s="4" t="str">
        <f>VLOOKUP(ACCOUNTS_TABLE[[#This Row],[ID NUMBER]],DBASE_TABLE[],7,0)</f>
        <v>PRIMARY THREE</v>
      </c>
      <c r="F318" s="51">
        <v>155</v>
      </c>
      <c r="G318" s="51" t="str">
        <f>IF(ISNA(VLOOKUP(ACCOUNTS_TABLE[[#This Row],[ID NUMBER]],OTHERFEE_PT,2,0)),"",VLOOKUP(ACCOUNTS_TABLE[[#This Row],[ID NUMBER]],OTHERFEE_PT,2,0))</f>
        <v/>
      </c>
      <c r="H318" s="51">
        <f>IF(ISNA(VLOOKUP(DBASE_TABLE[[#This Row],[CLASS]],TERMFEES_TABLE[],5,0)),"",VLOOKUP(DBASE_TABLE[[#This Row],[CLASS]],TERMFEES_TABLE[],5,0))</f>
        <v>0</v>
      </c>
      <c r="I318" s="51">
        <f>SUM(ACCOUNTS_TABLE[[#This Row],[BALANCE AT START]]:ACCOUNTS_TABLE[[#This Row],[SCHOOL FEES]])</f>
        <v>155</v>
      </c>
      <c r="J318" s="51">
        <f>IF(ISNA(VLOOKUP(ACCOUNTS_TABLE[[#This Row],[ID NUMBER]],PAYMENT_PT,2,0)),0,VLOOKUP(ACCOUNTS_TABLE[[#This Row],[ID NUMBER]],PAYMENT_PT,2,0))</f>
        <v>0</v>
      </c>
      <c r="K318" s="51">
        <f>IF(ISNA(VLOOKUP(ACCOUNTS_TABLE[[#This Row],[ID NUMBER]],PIVOT!K:L,2,0)),0,VLOOKUP(ACCOUNTS_TABLE[[#This Row],[ID NUMBER]],PIVOT!K:L,2,0))</f>
        <v>0</v>
      </c>
      <c r="L318" s="51">
        <f>ACCOUNTS_TABLE[[#This Row],[TOTAL FEES]]-ACCOUNTS_TABLE[[#This Row],[TOTAL PAID]]-ACCOUNTS_TABLE[[#This Row],[SCHOLARSHIP]]</f>
        <v>155</v>
      </c>
    </row>
    <row r="319" spans="3:12" ht="21.75" customHeight="1" x14ac:dyDescent="0.25">
      <c r="C319" s="26" t="s">
        <v>1473</v>
      </c>
      <c r="D319" s="4" t="str">
        <f>VLOOKUP(ACCOUNTS_TABLE[[#This Row],[ID NUMBER]],DBASE_TABLE[],2,0)</f>
        <v>HEPTZIBAH KAPORE</v>
      </c>
      <c r="E319" s="4" t="str">
        <f>VLOOKUP(ACCOUNTS_TABLE[[#This Row],[ID NUMBER]],DBASE_TABLE[],7,0)</f>
        <v>PRIMARY THREE</v>
      </c>
      <c r="F319" s="51">
        <v>155</v>
      </c>
      <c r="G319" s="51" t="str">
        <f>IF(ISNA(VLOOKUP(ACCOUNTS_TABLE[[#This Row],[ID NUMBER]],OTHERFEE_PT,2,0)),"",VLOOKUP(ACCOUNTS_TABLE[[#This Row],[ID NUMBER]],OTHERFEE_PT,2,0))</f>
        <v/>
      </c>
      <c r="H319" s="51">
        <f>IF(ISNA(VLOOKUP(DBASE_TABLE[[#This Row],[CLASS]],TERMFEES_TABLE[],5,0)),"",VLOOKUP(DBASE_TABLE[[#This Row],[CLASS]],TERMFEES_TABLE[],5,0))</f>
        <v>0</v>
      </c>
      <c r="I319" s="51">
        <f>SUM(ACCOUNTS_TABLE[[#This Row],[BALANCE AT START]]:ACCOUNTS_TABLE[[#This Row],[SCHOOL FEES]])</f>
        <v>155</v>
      </c>
      <c r="J319" s="51">
        <f>IF(ISNA(VLOOKUP(ACCOUNTS_TABLE[[#This Row],[ID NUMBER]],PAYMENT_PT,2,0)),0,VLOOKUP(ACCOUNTS_TABLE[[#This Row],[ID NUMBER]],PAYMENT_PT,2,0))</f>
        <v>0</v>
      </c>
      <c r="K319" s="51">
        <f>IF(ISNA(VLOOKUP(ACCOUNTS_TABLE[[#This Row],[ID NUMBER]],PIVOT!K:L,2,0)),0,VLOOKUP(ACCOUNTS_TABLE[[#This Row],[ID NUMBER]],PIVOT!K:L,2,0))</f>
        <v>0</v>
      </c>
      <c r="L319" s="51">
        <f>ACCOUNTS_TABLE[[#This Row],[TOTAL FEES]]-ACCOUNTS_TABLE[[#This Row],[TOTAL PAID]]-ACCOUNTS_TABLE[[#This Row],[SCHOLARSHIP]]</f>
        <v>155</v>
      </c>
    </row>
    <row r="320" spans="3:12" ht="21.75" customHeight="1" x14ac:dyDescent="0.25">
      <c r="C320" s="26" t="s">
        <v>1474</v>
      </c>
      <c r="D320" s="4" t="str">
        <f>VLOOKUP(ACCOUNTS_TABLE[[#This Row],[ID NUMBER]],DBASE_TABLE[],2,0)</f>
        <v>FRANKLIN KOSIBA</v>
      </c>
      <c r="E320" s="4" t="str">
        <f>VLOOKUP(ACCOUNTS_TABLE[[#This Row],[ID NUMBER]],DBASE_TABLE[],7,0)</f>
        <v>PRIMARY THREE</v>
      </c>
      <c r="F320" s="51">
        <v>280</v>
      </c>
      <c r="G320" s="51" t="str">
        <f>IF(ISNA(VLOOKUP(ACCOUNTS_TABLE[[#This Row],[ID NUMBER]],OTHERFEE_PT,2,0)),"",VLOOKUP(ACCOUNTS_TABLE[[#This Row],[ID NUMBER]],OTHERFEE_PT,2,0))</f>
        <v/>
      </c>
      <c r="H320" s="51">
        <f>IF(ISNA(VLOOKUP(DBASE_TABLE[[#This Row],[CLASS]],TERMFEES_TABLE[],5,0)),"",VLOOKUP(DBASE_TABLE[[#This Row],[CLASS]],TERMFEES_TABLE[],5,0))</f>
        <v>0</v>
      </c>
      <c r="I320" s="51">
        <f>SUM(ACCOUNTS_TABLE[[#This Row],[BALANCE AT START]]:ACCOUNTS_TABLE[[#This Row],[SCHOOL FEES]])</f>
        <v>280</v>
      </c>
      <c r="J320" s="51">
        <f>IF(ISNA(VLOOKUP(ACCOUNTS_TABLE[[#This Row],[ID NUMBER]],PAYMENT_PT,2,0)),0,VLOOKUP(ACCOUNTS_TABLE[[#This Row],[ID NUMBER]],PAYMENT_PT,2,0))</f>
        <v>0</v>
      </c>
      <c r="K320" s="51">
        <f>IF(ISNA(VLOOKUP(ACCOUNTS_TABLE[[#This Row],[ID NUMBER]],PIVOT!K:L,2,0)),0,VLOOKUP(ACCOUNTS_TABLE[[#This Row],[ID NUMBER]],PIVOT!K:L,2,0))</f>
        <v>0</v>
      </c>
      <c r="L320" s="51">
        <f>ACCOUNTS_TABLE[[#This Row],[TOTAL FEES]]-ACCOUNTS_TABLE[[#This Row],[TOTAL PAID]]-ACCOUNTS_TABLE[[#This Row],[SCHOLARSHIP]]</f>
        <v>280</v>
      </c>
    </row>
    <row r="321" spans="3:12" ht="21.75" customHeight="1" x14ac:dyDescent="0.25">
      <c r="C321" s="26" t="s">
        <v>1475</v>
      </c>
      <c r="D321" s="4" t="str">
        <f>VLOOKUP(ACCOUNTS_TABLE[[#This Row],[ID NUMBER]],DBASE_TABLE[],2,0)</f>
        <v>BLESSING KUBAMURE</v>
      </c>
      <c r="E321" s="4" t="str">
        <f>VLOOKUP(ACCOUNTS_TABLE[[#This Row],[ID NUMBER]],DBASE_TABLE[],7,0)</f>
        <v>PRIMARY THREE</v>
      </c>
      <c r="F321" s="51">
        <v>160</v>
      </c>
      <c r="G321" s="51" t="str">
        <f>IF(ISNA(VLOOKUP(ACCOUNTS_TABLE[[#This Row],[ID NUMBER]],OTHERFEE_PT,2,0)),"",VLOOKUP(ACCOUNTS_TABLE[[#This Row],[ID NUMBER]],OTHERFEE_PT,2,0))</f>
        <v/>
      </c>
      <c r="H321" s="51">
        <f>IF(ISNA(VLOOKUP(DBASE_TABLE[[#This Row],[CLASS]],TERMFEES_TABLE[],5,0)),"",VLOOKUP(DBASE_TABLE[[#This Row],[CLASS]],TERMFEES_TABLE[],5,0))</f>
        <v>0</v>
      </c>
      <c r="I321" s="51">
        <f>SUM(ACCOUNTS_TABLE[[#This Row],[BALANCE AT START]]:ACCOUNTS_TABLE[[#This Row],[SCHOOL FEES]])</f>
        <v>160</v>
      </c>
      <c r="J321" s="51">
        <f>IF(ISNA(VLOOKUP(ACCOUNTS_TABLE[[#This Row],[ID NUMBER]],PAYMENT_PT,2,0)),0,VLOOKUP(ACCOUNTS_TABLE[[#This Row],[ID NUMBER]],PAYMENT_PT,2,0))</f>
        <v>0</v>
      </c>
      <c r="K321" s="51">
        <f>IF(ISNA(VLOOKUP(ACCOUNTS_TABLE[[#This Row],[ID NUMBER]],PIVOT!K:L,2,0)),0,VLOOKUP(ACCOUNTS_TABLE[[#This Row],[ID NUMBER]],PIVOT!K:L,2,0))</f>
        <v>0</v>
      </c>
      <c r="L321" s="51">
        <f>ACCOUNTS_TABLE[[#This Row],[TOTAL FEES]]-ACCOUNTS_TABLE[[#This Row],[TOTAL PAID]]-ACCOUNTS_TABLE[[#This Row],[SCHOLARSHIP]]</f>
        <v>160</v>
      </c>
    </row>
    <row r="322" spans="3:12" ht="21.75" customHeight="1" x14ac:dyDescent="0.25">
      <c r="C322" s="26" t="s">
        <v>1476</v>
      </c>
      <c r="D322" s="4" t="str">
        <f>VLOOKUP(ACCOUNTS_TABLE[[#This Row],[ID NUMBER]],DBASE_TABLE[],2,0)</f>
        <v>GERALD KUNUAGE</v>
      </c>
      <c r="E322" s="4" t="str">
        <f>VLOOKUP(ACCOUNTS_TABLE[[#This Row],[ID NUMBER]],DBASE_TABLE[],7,0)</f>
        <v>PRIMARY THREE</v>
      </c>
      <c r="F322" s="51">
        <v>315</v>
      </c>
      <c r="G322" s="51" t="str">
        <f>IF(ISNA(VLOOKUP(ACCOUNTS_TABLE[[#This Row],[ID NUMBER]],OTHERFEE_PT,2,0)),"",VLOOKUP(ACCOUNTS_TABLE[[#This Row],[ID NUMBER]],OTHERFEE_PT,2,0))</f>
        <v/>
      </c>
      <c r="H322" s="51">
        <f>IF(ISNA(VLOOKUP(DBASE_TABLE[[#This Row],[CLASS]],TERMFEES_TABLE[],5,0)),"",VLOOKUP(DBASE_TABLE[[#This Row],[CLASS]],TERMFEES_TABLE[],5,0))</f>
        <v>0</v>
      </c>
      <c r="I322" s="51">
        <f>SUM(ACCOUNTS_TABLE[[#This Row],[BALANCE AT START]]:ACCOUNTS_TABLE[[#This Row],[SCHOOL FEES]])</f>
        <v>315</v>
      </c>
      <c r="J322" s="51">
        <f>IF(ISNA(VLOOKUP(ACCOUNTS_TABLE[[#This Row],[ID NUMBER]],PAYMENT_PT,2,0)),0,VLOOKUP(ACCOUNTS_TABLE[[#This Row],[ID NUMBER]],PAYMENT_PT,2,0))</f>
        <v>0</v>
      </c>
      <c r="K322" s="51">
        <f>IF(ISNA(VLOOKUP(ACCOUNTS_TABLE[[#This Row],[ID NUMBER]],PIVOT!K:L,2,0)),0,VLOOKUP(ACCOUNTS_TABLE[[#This Row],[ID NUMBER]],PIVOT!K:L,2,0))</f>
        <v>0</v>
      </c>
      <c r="L322" s="51">
        <f>ACCOUNTS_TABLE[[#This Row],[TOTAL FEES]]-ACCOUNTS_TABLE[[#This Row],[TOTAL PAID]]-ACCOUNTS_TABLE[[#This Row],[SCHOLARSHIP]]</f>
        <v>315</v>
      </c>
    </row>
    <row r="323" spans="3:12" ht="21.75" customHeight="1" x14ac:dyDescent="0.25">
      <c r="C323" s="26" t="s">
        <v>1477</v>
      </c>
      <c r="D323" s="4" t="str">
        <f>VLOOKUP(ACCOUNTS_TABLE[[#This Row],[ID NUMBER]],DBASE_TABLE[],2,0)</f>
        <v>SARAH MADUNA</v>
      </c>
      <c r="E323" s="4" t="str">
        <f>VLOOKUP(ACCOUNTS_TABLE[[#This Row],[ID NUMBER]],DBASE_TABLE[],7,0)</f>
        <v>PRIMARY THREE</v>
      </c>
      <c r="F323" s="51">
        <v>180</v>
      </c>
      <c r="G323" s="51" t="str">
        <f>IF(ISNA(VLOOKUP(ACCOUNTS_TABLE[[#This Row],[ID NUMBER]],OTHERFEE_PT,2,0)),"",VLOOKUP(ACCOUNTS_TABLE[[#This Row],[ID NUMBER]],OTHERFEE_PT,2,0))</f>
        <v/>
      </c>
      <c r="H323" s="51">
        <f>IF(ISNA(VLOOKUP(DBASE_TABLE[[#This Row],[CLASS]],TERMFEES_TABLE[],5,0)),"",VLOOKUP(DBASE_TABLE[[#This Row],[CLASS]],TERMFEES_TABLE[],5,0))</f>
        <v>0</v>
      </c>
      <c r="I323" s="51">
        <f>SUM(ACCOUNTS_TABLE[[#This Row],[BALANCE AT START]]:ACCOUNTS_TABLE[[#This Row],[SCHOOL FEES]])</f>
        <v>180</v>
      </c>
      <c r="J323" s="51">
        <f>IF(ISNA(VLOOKUP(ACCOUNTS_TABLE[[#This Row],[ID NUMBER]],PAYMENT_PT,2,0)),0,VLOOKUP(ACCOUNTS_TABLE[[#This Row],[ID NUMBER]],PAYMENT_PT,2,0))</f>
        <v>0</v>
      </c>
      <c r="K323" s="51">
        <f>IF(ISNA(VLOOKUP(ACCOUNTS_TABLE[[#This Row],[ID NUMBER]],PIVOT!K:L,2,0)),0,VLOOKUP(ACCOUNTS_TABLE[[#This Row],[ID NUMBER]],PIVOT!K:L,2,0))</f>
        <v>0</v>
      </c>
      <c r="L323" s="51">
        <f>ACCOUNTS_TABLE[[#This Row],[TOTAL FEES]]-ACCOUNTS_TABLE[[#This Row],[TOTAL PAID]]-ACCOUNTS_TABLE[[#This Row],[SCHOLARSHIP]]</f>
        <v>180</v>
      </c>
    </row>
    <row r="324" spans="3:12" ht="21.75" customHeight="1" x14ac:dyDescent="0.25">
      <c r="C324" s="26" t="s">
        <v>1478</v>
      </c>
      <c r="D324" s="4" t="str">
        <f>VLOOKUP(ACCOUNTS_TABLE[[#This Row],[ID NUMBER]],DBASE_TABLE[],2,0)</f>
        <v>TESTIMONY IGANI MIUAL</v>
      </c>
      <c r="E324" s="4" t="str">
        <f>VLOOKUP(ACCOUNTS_TABLE[[#This Row],[ID NUMBER]],DBASE_TABLE[],7,0)</f>
        <v>PRIMARY THREE</v>
      </c>
      <c r="F324" s="51">
        <v>280</v>
      </c>
      <c r="G324" s="51" t="str">
        <f>IF(ISNA(VLOOKUP(ACCOUNTS_TABLE[[#This Row],[ID NUMBER]],OTHERFEE_PT,2,0)),"",VLOOKUP(ACCOUNTS_TABLE[[#This Row],[ID NUMBER]],OTHERFEE_PT,2,0))</f>
        <v/>
      </c>
      <c r="H324" s="51">
        <f>IF(ISNA(VLOOKUP(DBASE_TABLE[[#This Row],[CLASS]],TERMFEES_TABLE[],5,0)),"",VLOOKUP(DBASE_TABLE[[#This Row],[CLASS]],TERMFEES_TABLE[],5,0))</f>
        <v>0</v>
      </c>
      <c r="I324" s="51">
        <f>SUM(ACCOUNTS_TABLE[[#This Row],[BALANCE AT START]]:ACCOUNTS_TABLE[[#This Row],[SCHOOL FEES]])</f>
        <v>280</v>
      </c>
      <c r="J324" s="51">
        <f>IF(ISNA(VLOOKUP(ACCOUNTS_TABLE[[#This Row],[ID NUMBER]],PAYMENT_PT,2,0)),0,VLOOKUP(ACCOUNTS_TABLE[[#This Row],[ID NUMBER]],PAYMENT_PT,2,0))</f>
        <v>0</v>
      </c>
      <c r="K324" s="51">
        <f>IF(ISNA(VLOOKUP(ACCOUNTS_TABLE[[#This Row],[ID NUMBER]],PIVOT!K:L,2,0)),0,VLOOKUP(ACCOUNTS_TABLE[[#This Row],[ID NUMBER]],PIVOT!K:L,2,0))</f>
        <v>0</v>
      </c>
      <c r="L324" s="51">
        <f>ACCOUNTS_TABLE[[#This Row],[TOTAL FEES]]-ACCOUNTS_TABLE[[#This Row],[TOTAL PAID]]-ACCOUNTS_TABLE[[#This Row],[SCHOLARSHIP]]</f>
        <v>280</v>
      </c>
    </row>
    <row r="325" spans="3:12" ht="21.75" customHeight="1" x14ac:dyDescent="0.25">
      <c r="C325" s="26" t="s">
        <v>1479</v>
      </c>
      <c r="D325" s="4" t="str">
        <f>VLOOKUP(ACCOUNTS_TABLE[[#This Row],[ID NUMBER]],DBASE_TABLE[],2,0)</f>
        <v>ASCANDER MOHAMMED</v>
      </c>
      <c r="E325" s="4" t="str">
        <f>VLOOKUP(ACCOUNTS_TABLE[[#This Row],[ID NUMBER]],DBASE_TABLE[],7,0)</f>
        <v>PRIMARY THREE</v>
      </c>
      <c r="F325" s="51">
        <v>200</v>
      </c>
      <c r="G325" s="51" t="str">
        <f>IF(ISNA(VLOOKUP(ACCOUNTS_TABLE[[#This Row],[ID NUMBER]],OTHERFEE_PT,2,0)),"",VLOOKUP(ACCOUNTS_TABLE[[#This Row],[ID NUMBER]],OTHERFEE_PT,2,0))</f>
        <v/>
      </c>
      <c r="H325" s="51">
        <f>IF(ISNA(VLOOKUP(DBASE_TABLE[[#This Row],[CLASS]],TERMFEES_TABLE[],5,0)),"",VLOOKUP(DBASE_TABLE[[#This Row],[CLASS]],TERMFEES_TABLE[],5,0))</f>
        <v>0</v>
      </c>
      <c r="I325" s="51">
        <f>SUM(ACCOUNTS_TABLE[[#This Row],[BALANCE AT START]]:ACCOUNTS_TABLE[[#This Row],[SCHOOL FEES]])</f>
        <v>200</v>
      </c>
      <c r="J325" s="51">
        <f>IF(ISNA(VLOOKUP(ACCOUNTS_TABLE[[#This Row],[ID NUMBER]],PAYMENT_PT,2,0)),0,VLOOKUP(ACCOUNTS_TABLE[[#This Row],[ID NUMBER]],PAYMENT_PT,2,0))</f>
        <v>0</v>
      </c>
      <c r="K325" s="51">
        <f>IF(ISNA(VLOOKUP(ACCOUNTS_TABLE[[#This Row],[ID NUMBER]],PIVOT!K:L,2,0)),0,VLOOKUP(ACCOUNTS_TABLE[[#This Row],[ID NUMBER]],PIVOT!K:L,2,0))</f>
        <v>0</v>
      </c>
      <c r="L325" s="51">
        <f>ACCOUNTS_TABLE[[#This Row],[TOTAL FEES]]-ACCOUNTS_TABLE[[#This Row],[TOTAL PAID]]-ACCOUNTS_TABLE[[#This Row],[SCHOLARSHIP]]</f>
        <v>200</v>
      </c>
    </row>
    <row r="326" spans="3:12" ht="21.75" customHeight="1" x14ac:dyDescent="0.25">
      <c r="C326" s="26" t="s">
        <v>1480</v>
      </c>
      <c r="D326" s="4" t="str">
        <f>VLOOKUP(ACCOUNTS_TABLE[[#This Row],[ID NUMBER]],DBASE_TABLE[],2,0)</f>
        <v>MISBAWU MOHAMMED</v>
      </c>
      <c r="E326" s="4" t="str">
        <f>VLOOKUP(ACCOUNTS_TABLE[[#This Row],[ID NUMBER]],DBASE_TABLE[],7,0)</f>
        <v>PRIMARY THREE</v>
      </c>
      <c r="F326" s="51">
        <v>170</v>
      </c>
      <c r="G326" s="51" t="str">
        <f>IF(ISNA(VLOOKUP(ACCOUNTS_TABLE[[#This Row],[ID NUMBER]],OTHERFEE_PT,2,0)),"",VLOOKUP(ACCOUNTS_TABLE[[#This Row],[ID NUMBER]],OTHERFEE_PT,2,0))</f>
        <v/>
      </c>
      <c r="H326" s="51">
        <f>IF(ISNA(VLOOKUP(DBASE_TABLE[[#This Row],[CLASS]],TERMFEES_TABLE[],5,0)),"",VLOOKUP(DBASE_TABLE[[#This Row],[CLASS]],TERMFEES_TABLE[],5,0))</f>
        <v>0</v>
      </c>
      <c r="I326" s="51">
        <f>SUM(ACCOUNTS_TABLE[[#This Row],[BALANCE AT START]]:ACCOUNTS_TABLE[[#This Row],[SCHOOL FEES]])</f>
        <v>170</v>
      </c>
      <c r="J326" s="51">
        <f>IF(ISNA(VLOOKUP(ACCOUNTS_TABLE[[#This Row],[ID NUMBER]],PAYMENT_PT,2,0)),0,VLOOKUP(ACCOUNTS_TABLE[[#This Row],[ID NUMBER]],PAYMENT_PT,2,0))</f>
        <v>0</v>
      </c>
      <c r="K326" s="51">
        <f>IF(ISNA(VLOOKUP(ACCOUNTS_TABLE[[#This Row],[ID NUMBER]],PIVOT!K:L,2,0)),0,VLOOKUP(ACCOUNTS_TABLE[[#This Row],[ID NUMBER]],PIVOT!K:L,2,0))</f>
        <v>0</v>
      </c>
      <c r="L326" s="51">
        <f>ACCOUNTS_TABLE[[#This Row],[TOTAL FEES]]-ACCOUNTS_TABLE[[#This Row],[TOTAL PAID]]-ACCOUNTS_TABLE[[#This Row],[SCHOLARSHIP]]</f>
        <v>170</v>
      </c>
    </row>
    <row r="327" spans="3:12" ht="21.75" customHeight="1" x14ac:dyDescent="0.25">
      <c r="C327" s="26" t="s">
        <v>1481</v>
      </c>
      <c r="D327" s="4" t="str">
        <f>VLOOKUP(ACCOUNTS_TABLE[[#This Row],[ID NUMBER]],DBASE_TABLE[],2,0)</f>
        <v>AUGUSTINE MURIYA</v>
      </c>
      <c r="E327" s="4" t="str">
        <f>VLOOKUP(ACCOUNTS_TABLE[[#This Row],[ID NUMBER]],DBASE_TABLE[],7,0)</f>
        <v>PRIMARY THREE</v>
      </c>
      <c r="F327" s="51">
        <v>155</v>
      </c>
      <c r="G327" s="51" t="str">
        <f>IF(ISNA(VLOOKUP(ACCOUNTS_TABLE[[#This Row],[ID NUMBER]],OTHERFEE_PT,2,0)),"",VLOOKUP(ACCOUNTS_TABLE[[#This Row],[ID NUMBER]],OTHERFEE_PT,2,0))</f>
        <v/>
      </c>
      <c r="H327" s="51">
        <f>IF(ISNA(VLOOKUP(DBASE_TABLE[[#This Row],[CLASS]],TERMFEES_TABLE[],5,0)),"",VLOOKUP(DBASE_TABLE[[#This Row],[CLASS]],TERMFEES_TABLE[],5,0))</f>
        <v>0</v>
      </c>
      <c r="I327" s="51">
        <f>SUM(ACCOUNTS_TABLE[[#This Row],[BALANCE AT START]]:ACCOUNTS_TABLE[[#This Row],[SCHOOL FEES]])</f>
        <v>155</v>
      </c>
      <c r="J327" s="51">
        <f>IF(ISNA(VLOOKUP(ACCOUNTS_TABLE[[#This Row],[ID NUMBER]],PAYMENT_PT,2,0)),0,VLOOKUP(ACCOUNTS_TABLE[[#This Row],[ID NUMBER]],PAYMENT_PT,2,0))</f>
        <v>0</v>
      </c>
      <c r="K327" s="51">
        <f>IF(ISNA(VLOOKUP(ACCOUNTS_TABLE[[#This Row],[ID NUMBER]],PIVOT!K:L,2,0)),0,VLOOKUP(ACCOUNTS_TABLE[[#This Row],[ID NUMBER]],PIVOT!K:L,2,0))</f>
        <v>0</v>
      </c>
      <c r="L327" s="51">
        <f>ACCOUNTS_TABLE[[#This Row],[TOTAL FEES]]-ACCOUNTS_TABLE[[#This Row],[TOTAL PAID]]-ACCOUNTS_TABLE[[#This Row],[SCHOLARSHIP]]</f>
        <v>155</v>
      </c>
    </row>
    <row r="328" spans="3:12" ht="21.75" customHeight="1" x14ac:dyDescent="0.25">
      <c r="C328" s="26" t="s">
        <v>1482</v>
      </c>
      <c r="D328" s="4" t="str">
        <f>VLOOKUP(ACCOUNTS_TABLE[[#This Row],[ID NUMBER]],DBASE_TABLE[],2,0)</f>
        <v>AUSTIN MURIYA</v>
      </c>
      <c r="E328" s="4" t="str">
        <f>VLOOKUP(ACCOUNTS_TABLE[[#This Row],[ID NUMBER]],DBASE_TABLE[],7,0)</f>
        <v>PRIMARY THREE</v>
      </c>
      <c r="F328" s="51">
        <v>280</v>
      </c>
      <c r="G328" s="51" t="str">
        <f>IF(ISNA(VLOOKUP(ACCOUNTS_TABLE[[#This Row],[ID NUMBER]],OTHERFEE_PT,2,0)),"",VLOOKUP(ACCOUNTS_TABLE[[#This Row],[ID NUMBER]],OTHERFEE_PT,2,0))</f>
        <v/>
      </c>
      <c r="H328" s="51">
        <f>IF(ISNA(VLOOKUP(DBASE_TABLE[[#This Row],[CLASS]],TERMFEES_TABLE[],5,0)),"",VLOOKUP(DBASE_TABLE[[#This Row],[CLASS]],TERMFEES_TABLE[],5,0))</f>
        <v>0</v>
      </c>
      <c r="I328" s="51">
        <f>SUM(ACCOUNTS_TABLE[[#This Row],[BALANCE AT START]]:ACCOUNTS_TABLE[[#This Row],[SCHOOL FEES]])</f>
        <v>280</v>
      </c>
      <c r="J328" s="51">
        <f>IF(ISNA(VLOOKUP(ACCOUNTS_TABLE[[#This Row],[ID NUMBER]],PAYMENT_PT,2,0)),0,VLOOKUP(ACCOUNTS_TABLE[[#This Row],[ID NUMBER]],PAYMENT_PT,2,0))</f>
        <v>0</v>
      </c>
      <c r="K328" s="51">
        <f>IF(ISNA(VLOOKUP(ACCOUNTS_TABLE[[#This Row],[ID NUMBER]],PIVOT!K:L,2,0)),0,VLOOKUP(ACCOUNTS_TABLE[[#This Row],[ID NUMBER]],PIVOT!K:L,2,0))</f>
        <v>0</v>
      </c>
      <c r="L328" s="51">
        <f>ACCOUNTS_TABLE[[#This Row],[TOTAL FEES]]-ACCOUNTS_TABLE[[#This Row],[TOTAL PAID]]-ACCOUNTS_TABLE[[#This Row],[SCHOLARSHIP]]</f>
        <v>280</v>
      </c>
    </row>
    <row r="329" spans="3:12" ht="21.75" customHeight="1" x14ac:dyDescent="0.25">
      <c r="C329" s="26" t="s">
        <v>1483</v>
      </c>
      <c r="D329" s="4" t="str">
        <f>VLOOKUP(ACCOUNTS_TABLE[[#This Row],[ID NUMBER]],DBASE_TABLE[],2,0)</f>
        <v>BLESSING NABIO</v>
      </c>
      <c r="E329" s="4" t="str">
        <f>VLOOKUP(ACCOUNTS_TABLE[[#This Row],[ID NUMBER]],DBASE_TABLE[],7,0)</f>
        <v>PRIMARY THREE</v>
      </c>
      <c r="F329" s="51">
        <v>155</v>
      </c>
      <c r="G329" s="51" t="str">
        <f>IF(ISNA(VLOOKUP(ACCOUNTS_TABLE[[#This Row],[ID NUMBER]],OTHERFEE_PT,2,0)),"",VLOOKUP(ACCOUNTS_TABLE[[#This Row],[ID NUMBER]],OTHERFEE_PT,2,0))</f>
        <v/>
      </c>
      <c r="H329" s="51">
        <f>IF(ISNA(VLOOKUP(DBASE_TABLE[[#This Row],[CLASS]],TERMFEES_TABLE[],5,0)),"",VLOOKUP(DBASE_TABLE[[#This Row],[CLASS]],TERMFEES_TABLE[],5,0))</f>
        <v>0</v>
      </c>
      <c r="I329" s="51">
        <f>SUM(ACCOUNTS_TABLE[[#This Row],[BALANCE AT START]]:ACCOUNTS_TABLE[[#This Row],[SCHOOL FEES]])</f>
        <v>155</v>
      </c>
      <c r="J329" s="51">
        <f>IF(ISNA(VLOOKUP(ACCOUNTS_TABLE[[#This Row],[ID NUMBER]],PAYMENT_PT,2,0)),0,VLOOKUP(ACCOUNTS_TABLE[[#This Row],[ID NUMBER]],PAYMENT_PT,2,0))</f>
        <v>0</v>
      </c>
      <c r="K329" s="51">
        <f>IF(ISNA(VLOOKUP(ACCOUNTS_TABLE[[#This Row],[ID NUMBER]],PIVOT!K:L,2,0)),0,VLOOKUP(ACCOUNTS_TABLE[[#This Row],[ID NUMBER]],PIVOT!K:L,2,0))</f>
        <v>0</v>
      </c>
      <c r="L329" s="51">
        <f>ACCOUNTS_TABLE[[#This Row],[TOTAL FEES]]-ACCOUNTS_TABLE[[#This Row],[TOTAL PAID]]-ACCOUNTS_TABLE[[#This Row],[SCHOLARSHIP]]</f>
        <v>155</v>
      </c>
    </row>
    <row r="330" spans="3:12" ht="21.75" customHeight="1" x14ac:dyDescent="0.25">
      <c r="C330" s="26" t="s">
        <v>1484</v>
      </c>
      <c r="D330" s="4" t="str">
        <f>VLOOKUP(ACCOUNTS_TABLE[[#This Row],[ID NUMBER]],DBASE_TABLE[],2,0)</f>
        <v>BLESSING NAKWITRA</v>
      </c>
      <c r="E330" s="4" t="str">
        <f>VLOOKUP(ACCOUNTS_TABLE[[#This Row],[ID NUMBER]],DBASE_TABLE[],7,0)</f>
        <v>PRIMARY THREE</v>
      </c>
      <c r="F330" s="51">
        <v>295</v>
      </c>
      <c r="G330" s="51" t="str">
        <f>IF(ISNA(VLOOKUP(ACCOUNTS_TABLE[[#This Row],[ID NUMBER]],OTHERFEE_PT,2,0)),"",VLOOKUP(ACCOUNTS_TABLE[[#This Row],[ID NUMBER]],OTHERFEE_PT,2,0))</f>
        <v/>
      </c>
      <c r="H330" s="51">
        <f>IF(ISNA(VLOOKUP(DBASE_TABLE[[#This Row],[CLASS]],TERMFEES_TABLE[],5,0)),"",VLOOKUP(DBASE_TABLE[[#This Row],[CLASS]],TERMFEES_TABLE[],5,0))</f>
        <v>0</v>
      </c>
      <c r="I330" s="51">
        <f>SUM(ACCOUNTS_TABLE[[#This Row],[BALANCE AT START]]:ACCOUNTS_TABLE[[#This Row],[SCHOOL FEES]])</f>
        <v>295</v>
      </c>
      <c r="J330" s="51">
        <f>IF(ISNA(VLOOKUP(ACCOUNTS_TABLE[[#This Row],[ID NUMBER]],PAYMENT_PT,2,0)),0,VLOOKUP(ACCOUNTS_TABLE[[#This Row],[ID NUMBER]],PAYMENT_PT,2,0))</f>
        <v>0</v>
      </c>
      <c r="K330" s="51">
        <f>IF(ISNA(VLOOKUP(ACCOUNTS_TABLE[[#This Row],[ID NUMBER]],PIVOT!K:L,2,0)),0,VLOOKUP(ACCOUNTS_TABLE[[#This Row],[ID NUMBER]],PIVOT!K:L,2,0))</f>
        <v>0</v>
      </c>
      <c r="L330" s="51">
        <f>ACCOUNTS_TABLE[[#This Row],[TOTAL FEES]]-ACCOUNTS_TABLE[[#This Row],[TOTAL PAID]]-ACCOUNTS_TABLE[[#This Row],[SCHOLARSHIP]]</f>
        <v>295</v>
      </c>
    </row>
    <row r="331" spans="3:12" ht="21.75" customHeight="1" x14ac:dyDescent="0.25">
      <c r="C331" s="26" t="s">
        <v>1485</v>
      </c>
      <c r="D331" s="4" t="str">
        <f>VLOOKUP(ACCOUNTS_TABLE[[#This Row],[ID NUMBER]],DBASE_TABLE[],2,0)</f>
        <v>RICHARD YAW NAN</v>
      </c>
      <c r="E331" s="4" t="str">
        <f>VLOOKUP(ACCOUNTS_TABLE[[#This Row],[ID NUMBER]],DBASE_TABLE[],7,0)</f>
        <v>PRIMARY THREE</v>
      </c>
      <c r="F331" s="51">
        <v>215</v>
      </c>
      <c r="G331" s="51" t="str">
        <f>IF(ISNA(VLOOKUP(ACCOUNTS_TABLE[[#This Row],[ID NUMBER]],OTHERFEE_PT,2,0)),"",VLOOKUP(ACCOUNTS_TABLE[[#This Row],[ID NUMBER]],OTHERFEE_PT,2,0))</f>
        <v/>
      </c>
      <c r="H331" s="51">
        <f>IF(ISNA(VLOOKUP(DBASE_TABLE[[#This Row],[CLASS]],TERMFEES_TABLE[],5,0)),"",VLOOKUP(DBASE_TABLE[[#This Row],[CLASS]],TERMFEES_TABLE[],5,0))</f>
        <v>0</v>
      </c>
      <c r="I331" s="51">
        <f>SUM(ACCOUNTS_TABLE[[#This Row],[BALANCE AT START]]:ACCOUNTS_TABLE[[#This Row],[SCHOOL FEES]])</f>
        <v>215</v>
      </c>
      <c r="J331" s="51">
        <f>IF(ISNA(VLOOKUP(ACCOUNTS_TABLE[[#This Row],[ID NUMBER]],PAYMENT_PT,2,0)),0,VLOOKUP(ACCOUNTS_TABLE[[#This Row],[ID NUMBER]],PAYMENT_PT,2,0))</f>
        <v>0</v>
      </c>
      <c r="K331" s="51">
        <f>IF(ISNA(VLOOKUP(ACCOUNTS_TABLE[[#This Row],[ID NUMBER]],PIVOT!K:L,2,0)),0,VLOOKUP(ACCOUNTS_TABLE[[#This Row],[ID NUMBER]],PIVOT!K:L,2,0))</f>
        <v>0</v>
      </c>
      <c r="L331" s="51">
        <f>ACCOUNTS_TABLE[[#This Row],[TOTAL FEES]]-ACCOUNTS_TABLE[[#This Row],[TOTAL PAID]]-ACCOUNTS_TABLE[[#This Row],[SCHOLARSHIP]]</f>
        <v>215</v>
      </c>
    </row>
    <row r="332" spans="3:12" ht="21.75" customHeight="1" x14ac:dyDescent="0.25">
      <c r="C332" s="26" t="s">
        <v>1486</v>
      </c>
      <c r="D332" s="4" t="str">
        <f>VLOOKUP(ACCOUNTS_TABLE[[#This Row],[ID NUMBER]],DBASE_TABLE[],2,0)</f>
        <v>RICHARD NYABA</v>
      </c>
      <c r="E332" s="4" t="str">
        <f>VLOOKUP(ACCOUNTS_TABLE[[#This Row],[ID NUMBER]],DBASE_TABLE[],7,0)</f>
        <v>PRIMARY THREE</v>
      </c>
      <c r="F332" s="51">
        <v>155</v>
      </c>
      <c r="G332" s="51" t="str">
        <f>IF(ISNA(VLOOKUP(ACCOUNTS_TABLE[[#This Row],[ID NUMBER]],OTHERFEE_PT,2,0)),"",VLOOKUP(ACCOUNTS_TABLE[[#This Row],[ID NUMBER]],OTHERFEE_PT,2,0))</f>
        <v/>
      </c>
      <c r="H332" s="51">
        <f>IF(ISNA(VLOOKUP(DBASE_TABLE[[#This Row],[CLASS]],TERMFEES_TABLE[],5,0)),"",VLOOKUP(DBASE_TABLE[[#This Row],[CLASS]],TERMFEES_TABLE[],5,0))</f>
        <v>0</v>
      </c>
      <c r="I332" s="51">
        <f>SUM(ACCOUNTS_TABLE[[#This Row],[BALANCE AT START]]:ACCOUNTS_TABLE[[#This Row],[SCHOOL FEES]])</f>
        <v>155</v>
      </c>
      <c r="J332" s="51">
        <f>IF(ISNA(VLOOKUP(ACCOUNTS_TABLE[[#This Row],[ID NUMBER]],PAYMENT_PT,2,0)),0,VLOOKUP(ACCOUNTS_TABLE[[#This Row],[ID NUMBER]],PAYMENT_PT,2,0))</f>
        <v>0</v>
      </c>
      <c r="K332" s="51">
        <f>IF(ISNA(VLOOKUP(ACCOUNTS_TABLE[[#This Row],[ID NUMBER]],PIVOT!K:L,2,0)),0,VLOOKUP(ACCOUNTS_TABLE[[#This Row],[ID NUMBER]],PIVOT!K:L,2,0))</f>
        <v>0</v>
      </c>
      <c r="L332" s="51">
        <f>ACCOUNTS_TABLE[[#This Row],[TOTAL FEES]]-ACCOUNTS_TABLE[[#This Row],[TOTAL PAID]]-ACCOUNTS_TABLE[[#This Row],[SCHOLARSHIP]]</f>
        <v>155</v>
      </c>
    </row>
    <row r="333" spans="3:12" ht="21.75" customHeight="1" x14ac:dyDescent="0.25">
      <c r="C333" s="26" t="s">
        <v>1487</v>
      </c>
      <c r="D333" s="4" t="str">
        <f>VLOOKUP(ACCOUNTS_TABLE[[#This Row],[ID NUMBER]],DBASE_TABLE[],2,0)</f>
        <v>LAILATU SALIFU</v>
      </c>
      <c r="E333" s="4" t="str">
        <f>VLOOKUP(ACCOUNTS_TABLE[[#This Row],[ID NUMBER]],DBASE_TABLE[],7,0)</f>
        <v>PRIMARY THREE</v>
      </c>
      <c r="F333" s="51">
        <v>220</v>
      </c>
      <c r="G333" s="51" t="str">
        <f>IF(ISNA(VLOOKUP(ACCOUNTS_TABLE[[#This Row],[ID NUMBER]],OTHERFEE_PT,2,0)),"",VLOOKUP(ACCOUNTS_TABLE[[#This Row],[ID NUMBER]],OTHERFEE_PT,2,0))</f>
        <v/>
      </c>
      <c r="H333" s="51">
        <f>IF(ISNA(VLOOKUP(DBASE_TABLE[[#This Row],[CLASS]],TERMFEES_TABLE[],5,0)),"",VLOOKUP(DBASE_TABLE[[#This Row],[CLASS]],TERMFEES_TABLE[],5,0))</f>
        <v>0</v>
      </c>
      <c r="I333" s="51">
        <f>SUM(ACCOUNTS_TABLE[[#This Row],[BALANCE AT START]]:ACCOUNTS_TABLE[[#This Row],[SCHOOL FEES]])</f>
        <v>220</v>
      </c>
      <c r="J333" s="51">
        <f>IF(ISNA(VLOOKUP(ACCOUNTS_TABLE[[#This Row],[ID NUMBER]],PAYMENT_PT,2,0)),0,VLOOKUP(ACCOUNTS_TABLE[[#This Row],[ID NUMBER]],PAYMENT_PT,2,0))</f>
        <v>0</v>
      </c>
      <c r="K333" s="51">
        <f>IF(ISNA(VLOOKUP(ACCOUNTS_TABLE[[#This Row],[ID NUMBER]],PIVOT!K:L,2,0)),0,VLOOKUP(ACCOUNTS_TABLE[[#This Row],[ID NUMBER]],PIVOT!K:L,2,0))</f>
        <v>0</v>
      </c>
      <c r="L333" s="51">
        <f>ACCOUNTS_TABLE[[#This Row],[TOTAL FEES]]-ACCOUNTS_TABLE[[#This Row],[TOTAL PAID]]-ACCOUNTS_TABLE[[#This Row],[SCHOLARSHIP]]</f>
        <v>220</v>
      </c>
    </row>
    <row r="334" spans="3:12" ht="21.75" customHeight="1" x14ac:dyDescent="0.25">
      <c r="C334" s="26" t="s">
        <v>1488</v>
      </c>
      <c r="D334" s="4" t="str">
        <f>VLOOKUP(ACCOUNTS_TABLE[[#This Row],[ID NUMBER]],DBASE_TABLE[],2,0)</f>
        <v>PETRINA TAMAGA</v>
      </c>
      <c r="E334" s="4" t="str">
        <f>VLOOKUP(ACCOUNTS_TABLE[[#This Row],[ID NUMBER]],DBASE_TABLE[],7,0)</f>
        <v>PRIMARY THREE</v>
      </c>
      <c r="F334" s="51">
        <v>155</v>
      </c>
      <c r="G334" s="51" t="str">
        <f>IF(ISNA(VLOOKUP(ACCOUNTS_TABLE[[#This Row],[ID NUMBER]],OTHERFEE_PT,2,0)),"",VLOOKUP(ACCOUNTS_TABLE[[#This Row],[ID NUMBER]],OTHERFEE_PT,2,0))</f>
        <v/>
      </c>
      <c r="H334" s="51">
        <f>IF(ISNA(VLOOKUP(DBASE_TABLE[[#This Row],[CLASS]],TERMFEES_TABLE[],5,0)),"",VLOOKUP(DBASE_TABLE[[#This Row],[CLASS]],TERMFEES_TABLE[],5,0))</f>
        <v>0</v>
      </c>
      <c r="I334" s="51">
        <f>SUM(ACCOUNTS_TABLE[[#This Row],[BALANCE AT START]]:ACCOUNTS_TABLE[[#This Row],[SCHOOL FEES]])</f>
        <v>155</v>
      </c>
      <c r="J334" s="51">
        <f>IF(ISNA(VLOOKUP(ACCOUNTS_TABLE[[#This Row],[ID NUMBER]],PAYMENT_PT,2,0)),0,VLOOKUP(ACCOUNTS_TABLE[[#This Row],[ID NUMBER]],PAYMENT_PT,2,0))</f>
        <v>0</v>
      </c>
      <c r="K334" s="51">
        <f>IF(ISNA(VLOOKUP(ACCOUNTS_TABLE[[#This Row],[ID NUMBER]],PIVOT!K:L,2,0)),0,VLOOKUP(ACCOUNTS_TABLE[[#This Row],[ID NUMBER]],PIVOT!K:L,2,0))</f>
        <v>0</v>
      </c>
      <c r="L334" s="51">
        <f>ACCOUNTS_TABLE[[#This Row],[TOTAL FEES]]-ACCOUNTS_TABLE[[#This Row],[TOTAL PAID]]-ACCOUNTS_TABLE[[#This Row],[SCHOLARSHIP]]</f>
        <v>155</v>
      </c>
    </row>
    <row r="335" spans="3:12" ht="21.75" customHeight="1" x14ac:dyDescent="0.25">
      <c r="C335" s="26" t="s">
        <v>1489</v>
      </c>
      <c r="D335" s="4" t="str">
        <f>VLOOKUP(ACCOUNTS_TABLE[[#This Row],[ID NUMBER]],DBASE_TABLE[],2,0)</f>
        <v>SARAH TEDAM</v>
      </c>
      <c r="E335" s="4" t="str">
        <f>VLOOKUP(ACCOUNTS_TABLE[[#This Row],[ID NUMBER]],DBASE_TABLE[],7,0)</f>
        <v>PRIMARY THREE</v>
      </c>
      <c r="F335" s="51">
        <v>390</v>
      </c>
      <c r="G335" s="51" t="str">
        <f>IF(ISNA(VLOOKUP(ACCOUNTS_TABLE[[#This Row],[ID NUMBER]],OTHERFEE_PT,2,0)),"",VLOOKUP(ACCOUNTS_TABLE[[#This Row],[ID NUMBER]],OTHERFEE_PT,2,0))</f>
        <v/>
      </c>
      <c r="H335" s="51">
        <f>IF(ISNA(VLOOKUP(DBASE_TABLE[[#This Row],[CLASS]],TERMFEES_TABLE[],5,0)),"",VLOOKUP(DBASE_TABLE[[#This Row],[CLASS]],TERMFEES_TABLE[],5,0))</f>
        <v>0</v>
      </c>
      <c r="I335" s="51">
        <f>SUM(ACCOUNTS_TABLE[[#This Row],[BALANCE AT START]]:ACCOUNTS_TABLE[[#This Row],[SCHOOL FEES]])</f>
        <v>390</v>
      </c>
      <c r="J335" s="51">
        <f>IF(ISNA(VLOOKUP(ACCOUNTS_TABLE[[#This Row],[ID NUMBER]],PAYMENT_PT,2,0)),0,VLOOKUP(ACCOUNTS_TABLE[[#This Row],[ID NUMBER]],PAYMENT_PT,2,0))</f>
        <v>0</v>
      </c>
      <c r="K335" s="51">
        <f>IF(ISNA(VLOOKUP(ACCOUNTS_TABLE[[#This Row],[ID NUMBER]],PIVOT!K:L,2,0)),0,VLOOKUP(ACCOUNTS_TABLE[[#This Row],[ID NUMBER]],PIVOT!K:L,2,0))</f>
        <v>0</v>
      </c>
      <c r="L335" s="51">
        <f>ACCOUNTS_TABLE[[#This Row],[TOTAL FEES]]-ACCOUNTS_TABLE[[#This Row],[TOTAL PAID]]-ACCOUNTS_TABLE[[#This Row],[SCHOLARSHIP]]</f>
        <v>390</v>
      </c>
    </row>
    <row r="336" spans="3:12" ht="21.75" customHeight="1" x14ac:dyDescent="0.25">
      <c r="C336" s="26" t="s">
        <v>1490</v>
      </c>
      <c r="D336" s="4" t="str">
        <f>VLOOKUP(ACCOUNTS_TABLE[[#This Row],[ID NUMBER]],DBASE_TABLE[],2,0)</f>
        <v>IGNATIUS TEDEWE</v>
      </c>
      <c r="E336" s="4" t="str">
        <f>VLOOKUP(ACCOUNTS_TABLE[[#This Row],[ID NUMBER]],DBASE_TABLE[],7,0)</f>
        <v>PRIMARY THREE</v>
      </c>
      <c r="F336" s="51">
        <v>295</v>
      </c>
      <c r="G336" s="51" t="str">
        <f>IF(ISNA(VLOOKUP(ACCOUNTS_TABLE[[#This Row],[ID NUMBER]],OTHERFEE_PT,2,0)),"",VLOOKUP(ACCOUNTS_TABLE[[#This Row],[ID NUMBER]],OTHERFEE_PT,2,0))</f>
        <v/>
      </c>
      <c r="H336" s="51">
        <f>IF(ISNA(VLOOKUP(DBASE_TABLE[[#This Row],[CLASS]],TERMFEES_TABLE[],5,0)),"",VLOOKUP(DBASE_TABLE[[#This Row],[CLASS]],TERMFEES_TABLE[],5,0))</f>
        <v>0</v>
      </c>
      <c r="I336" s="51">
        <f>SUM(ACCOUNTS_TABLE[[#This Row],[BALANCE AT START]]:ACCOUNTS_TABLE[[#This Row],[SCHOOL FEES]])</f>
        <v>295</v>
      </c>
      <c r="J336" s="51">
        <f>IF(ISNA(VLOOKUP(ACCOUNTS_TABLE[[#This Row],[ID NUMBER]],PAYMENT_PT,2,0)),0,VLOOKUP(ACCOUNTS_TABLE[[#This Row],[ID NUMBER]],PAYMENT_PT,2,0))</f>
        <v>0</v>
      </c>
      <c r="K336" s="51">
        <f>IF(ISNA(VLOOKUP(ACCOUNTS_TABLE[[#This Row],[ID NUMBER]],PIVOT!K:L,2,0)),0,VLOOKUP(ACCOUNTS_TABLE[[#This Row],[ID NUMBER]],PIVOT!K:L,2,0))</f>
        <v>0</v>
      </c>
      <c r="L336" s="51">
        <f>ACCOUNTS_TABLE[[#This Row],[TOTAL FEES]]-ACCOUNTS_TABLE[[#This Row],[TOTAL PAID]]-ACCOUNTS_TABLE[[#This Row],[SCHOLARSHIP]]</f>
        <v>295</v>
      </c>
    </row>
    <row r="337" spans="3:12" ht="21.75" customHeight="1" x14ac:dyDescent="0.25">
      <c r="C337" s="26" t="s">
        <v>1491</v>
      </c>
      <c r="D337" s="4" t="str">
        <f>VLOOKUP(ACCOUNTS_TABLE[[#This Row],[ID NUMBER]],DBASE_TABLE[],2,0)</f>
        <v>JAYDED VUGUSE</v>
      </c>
      <c r="E337" s="4" t="str">
        <f>VLOOKUP(ACCOUNTS_TABLE[[#This Row],[ID NUMBER]],DBASE_TABLE[],7,0)</f>
        <v>PRIMARY THREE</v>
      </c>
      <c r="F337" s="51">
        <v>285</v>
      </c>
      <c r="G337" s="51" t="str">
        <f>IF(ISNA(VLOOKUP(ACCOUNTS_TABLE[[#This Row],[ID NUMBER]],OTHERFEE_PT,2,0)),"",VLOOKUP(ACCOUNTS_TABLE[[#This Row],[ID NUMBER]],OTHERFEE_PT,2,0))</f>
        <v/>
      </c>
      <c r="H337" s="51">
        <f>IF(ISNA(VLOOKUP(DBASE_TABLE[[#This Row],[CLASS]],TERMFEES_TABLE[],5,0)),"",VLOOKUP(DBASE_TABLE[[#This Row],[CLASS]],TERMFEES_TABLE[],5,0))</f>
        <v>0</v>
      </c>
      <c r="I337" s="51">
        <f>SUM(ACCOUNTS_TABLE[[#This Row],[BALANCE AT START]]:ACCOUNTS_TABLE[[#This Row],[SCHOOL FEES]])</f>
        <v>285</v>
      </c>
      <c r="J337" s="51">
        <f>IF(ISNA(VLOOKUP(ACCOUNTS_TABLE[[#This Row],[ID NUMBER]],PAYMENT_PT,2,0)),0,VLOOKUP(ACCOUNTS_TABLE[[#This Row],[ID NUMBER]],PAYMENT_PT,2,0))</f>
        <v>0</v>
      </c>
      <c r="K337" s="51">
        <f>IF(ISNA(VLOOKUP(ACCOUNTS_TABLE[[#This Row],[ID NUMBER]],PIVOT!K:L,2,0)),0,VLOOKUP(ACCOUNTS_TABLE[[#This Row],[ID NUMBER]],PIVOT!K:L,2,0))</f>
        <v>0</v>
      </c>
      <c r="L337" s="51">
        <f>ACCOUNTS_TABLE[[#This Row],[TOTAL FEES]]-ACCOUNTS_TABLE[[#This Row],[TOTAL PAID]]-ACCOUNTS_TABLE[[#This Row],[SCHOLARSHIP]]</f>
        <v>285</v>
      </c>
    </row>
    <row r="338" spans="3:12" ht="21.75" customHeight="1" x14ac:dyDescent="0.25">
      <c r="C338" s="26" t="s">
        <v>1492</v>
      </c>
      <c r="D338" s="4" t="str">
        <f>VLOOKUP(ACCOUNTS_TABLE[[#This Row],[ID NUMBER]],DBASE_TABLE[],2,0)</f>
        <v>CARL ABANGAN</v>
      </c>
      <c r="E338" s="4" t="str">
        <f>VLOOKUP(ACCOUNTS_TABLE[[#This Row],[ID NUMBER]],DBASE_TABLE[],7,0)</f>
        <v>PRIMARY THREE</v>
      </c>
      <c r="F338" s="51">
        <v>405</v>
      </c>
      <c r="G338" s="51" t="str">
        <f>IF(ISNA(VLOOKUP(ACCOUNTS_TABLE[[#This Row],[ID NUMBER]],OTHERFEE_PT,2,0)),"",VLOOKUP(ACCOUNTS_TABLE[[#This Row],[ID NUMBER]],OTHERFEE_PT,2,0))</f>
        <v/>
      </c>
      <c r="H338" s="51">
        <f>IF(ISNA(VLOOKUP(DBASE_TABLE[[#This Row],[CLASS]],TERMFEES_TABLE[],5,0)),"",VLOOKUP(DBASE_TABLE[[#This Row],[CLASS]],TERMFEES_TABLE[],5,0))</f>
        <v>0</v>
      </c>
      <c r="I338" s="51">
        <f>SUM(ACCOUNTS_TABLE[[#This Row],[BALANCE AT START]]:ACCOUNTS_TABLE[[#This Row],[SCHOOL FEES]])</f>
        <v>405</v>
      </c>
      <c r="J338" s="51">
        <f>IF(ISNA(VLOOKUP(ACCOUNTS_TABLE[[#This Row],[ID NUMBER]],PAYMENT_PT,2,0)),0,VLOOKUP(ACCOUNTS_TABLE[[#This Row],[ID NUMBER]],PAYMENT_PT,2,0))</f>
        <v>0</v>
      </c>
      <c r="K338" s="51">
        <f>IF(ISNA(VLOOKUP(ACCOUNTS_TABLE[[#This Row],[ID NUMBER]],PIVOT!K:L,2,0)),0,VLOOKUP(ACCOUNTS_TABLE[[#This Row],[ID NUMBER]],PIVOT!K:L,2,0))</f>
        <v>0</v>
      </c>
      <c r="L338" s="51">
        <f>ACCOUNTS_TABLE[[#This Row],[TOTAL FEES]]-ACCOUNTS_TABLE[[#This Row],[TOTAL PAID]]-ACCOUNTS_TABLE[[#This Row],[SCHOLARSHIP]]</f>
        <v>405</v>
      </c>
    </row>
    <row r="339" spans="3:12" ht="21.75" customHeight="1" x14ac:dyDescent="0.25">
      <c r="C339" s="26" t="s">
        <v>1493</v>
      </c>
      <c r="D339" s="4" t="str">
        <f>VLOOKUP(ACCOUNTS_TABLE[[#This Row],[ID NUMBER]],DBASE_TABLE[],2,0)</f>
        <v>MAMBISI WEDAM</v>
      </c>
      <c r="E339" s="4" t="str">
        <f>VLOOKUP(ACCOUNTS_TABLE[[#This Row],[ID NUMBER]],DBASE_TABLE[],7,0)</f>
        <v>PRIMARY THREE</v>
      </c>
      <c r="F339" s="51">
        <v>155</v>
      </c>
      <c r="G339" s="51" t="str">
        <f>IF(ISNA(VLOOKUP(ACCOUNTS_TABLE[[#This Row],[ID NUMBER]],OTHERFEE_PT,2,0)),"",VLOOKUP(ACCOUNTS_TABLE[[#This Row],[ID NUMBER]],OTHERFEE_PT,2,0))</f>
        <v/>
      </c>
      <c r="H339" s="51">
        <f>IF(ISNA(VLOOKUP(DBASE_TABLE[[#This Row],[CLASS]],TERMFEES_TABLE[],5,0)),"",VLOOKUP(DBASE_TABLE[[#This Row],[CLASS]],TERMFEES_TABLE[],5,0))</f>
        <v>0</v>
      </c>
      <c r="I339" s="51">
        <f>SUM(ACCOUNTS_TABLE[[#This Row],[BALANCE AT START]]:ACCOUNTS_TABLE[[#This Row],[SCHOOL FEES]])</f>
        <v>155</v>
      </c>
      <c r="J339" s="51">
        <f>IF(ISNA(VLOOKUP(ACCOUNTS_TABLE[[#This Row],[ID NUMBER]],PAYMENT_PT,2,0)),0,VLOOKUP(ACCOUNTS_TABLE[[#This Row],[ID NUMBER]],PAYMENT_PT,2,0))</f>
        <v>0</v>
      </c>
      <c r="K339" s="51">
        <f>IF(ISNA(VLOOKUP(ACCOUNTS_TABLE[[#This Row],[ID NUMBER]],PIVOT!K:L,2,0)),0,VLOOKUP(ACCOUNTS_TABLE[[#This Row],[ID NUMBER]],PIVOT!K:L,2,0))</f>
        <v>0</v>
      </c>
      <c r="L339" s="51">
        <f>ACCOUNTS_TABLE[[#This Row],[TOTAL FEES]]-ACCOUNTS_TABLE[[#This Row],[TOTAL PAID]]-ACCOUNTS_TABLE[[#This Row],[SCHOLARSHIP]]</f>
        <v>155</v>
      </c>
    </row>
    <row r="340" spans="3:12" ht="21.75" customHeight="1" x14ac:dyDescent="0.25">
      <c r="C340" s="26" t="s">
        <v>1494</v>
      </c>
      <c r="D340" s="4" t="str">
        <f>VLOOKUP(ACCOUNTS_TABLE[[#This Row],[ID NUMBER]],DBASE_TABLE[],2,0)</f>
        <v>BRIGHT W. LOGOZAGA</v>
      </c>
      <c r="E340" s="4" t="str">
        <f>VLOOKUP(ACCOUNTS_TABLE[[#This Row],[ID NUMBER]],DBASE_TABLE[],7,0)</f>
        <v>PRIMARY THREE</v>
      </c>
      <c r="F340" s="51">
        <v>390</v>
      </c>
      <c r="G340" s="51" t="str">
        <f>IF(ISNA(VLOOKUP(ACCOUNTS_TABLE[[#This Row],[ID NUMBER]],OTHERFEE_PT,2,0)),"",VLOOKUP(ACCOUNTS_TABLE[[#This Row],[ID NUMBER]],OTHERFEE_PT,2,0))</f>
        <v/>
      </c>
      <c r="H340" s="51">
        <f>IF(ISNA(VLOOKUP(DBASE_TABLE[[#This Row],[CLASS]],TERMFEES_TABLE[],5,0)),"",VLOOKUP(DBASE_TABLE[[#This Row],[CLASS]],TERMFEES_TABLE[],5,0))</f>
        <v>0</v>
      </c>
      <c r="I340" s="51">
        <f>SUM(ACCOUNTS_TABLE[[#This Row],[BALANCE AT START]]:ACCOUNTS_TABLE[[#This Row],[SCHOOL FEES]])</f>
        <v>390</v>
      </c>
      <c r="J340" s="51">
        <f>IF(ISNA(VLOOKUP(ACCOUNTS_TABLE[[#This Row],[ID NUMBER]],PAYMENT_PT,2,0)),0,VLOOKUP(ACCOUNTS_TABLE[[#This Row],[ID NUMBER]],PAYMENT_PT,2,0))</f>
        <v>0</v>
      </c>
      <c r="K340" s="51">
        <f>IF(ISNA(VLOOKUP(ACCOUNTS_TABLE[[#This Row],[ID NUMBER]],PIVOT!K:L,2,0)),0,VLOOKUP(ACCOUNTS_TABLE[[#This Row],[ID NUMBER]],PIVOT!K:L,2,0))</f>
        <v>0</v>
      </c>
      <c r="L340" s="51">
        <f>ACCOUNTS_TABLE[[#This Row],[TOTAL FEES]]-ACCOUNTS_TABLE[[#This Row],[TOTAL PAID]]-ACCOUNTS_TABLE[[#This Row],[SCHOLARSHIP]]</f>
        <v>390</v>
      </c>
    </row>
    <row r="341" spans="3:12" ht="21.75" customHeight="1" x14ac:dyDescent="0.25">
      <c r="C341" s="26" t="s">
        <v>1495</v>
      </c>
      <c r="D341" s="4" t="str">
        <f>VLOOKUP(ACCOUNTS_TABLE[[#This Row],[ID NUMBER]],DBASE_TABLE[],2,0)</f>
        <v>JARATU ZAKARIA</v>
      </c>
      <c r="E341" s="4" t="str">
        <f>VLOOKUP(ACCOUNTS_TABLE[[#This Row],[ID NUMBER]],DBASE_TABLE[],7,0)</f>
        <v>PRIMARY THREE</v>
      </c>
      <c r="F341" s="51">
        <v>325</v>
      </c>
      <c r="G341" s="51" t="str">
        <f>IF(ISNA(VLOOKUP(ACCOUNTS_TABLE[[#This Row],[ID NUMBER]],OTHERFEE_PT,2,0)),"",VLOOKUP(ACCOUNTS_TABLE[[#This Row],[ID NUMBER]],OTHERFEE_PT,2,0))</f>
        <v/>
      </c>
      <c r="H341" s="51">
        <f>IF(ISNA(VLOOKUP(DBASE_TABLE[[#This Row],[CLASS]],TERMFEES_TABLE[],5,0)),"",VLOOKUP(DBASE_TABLE[[#This Row],[CLASS]],TERMFEES_TABLE[],5,0))</f>
        <v>0</v>
      </c>
      <c r="I341" s="51">
        <f>SUM(ACCOUNTS_TABLE[[#This Row],[BALANCE AT START]]:ACCOUNTS_TABLE[[#This Row],[SCHOOL FEES]])</f>
        <v>325</v>
      </c>
      <c r="J341" s="51">
        <f>IF(ISNA(VLOOKUP(ACCOUNTS_TABLE[[#This Row],[ID NUMBER]],PAYMENT_PT,2,0)),0,VLOOKUP(ACCOUNTS_TABLE[[#This Row],[ID NUMBER]],PAYMENT_PT,2,0))</f>
        <v>0</v>
      </c>
      <c r="K341" s="51">
        <f>IF(ISNA(VLOOKUP(ACCOUNTS_TABLE[[#This Row],[ID NUMBER]],PIVOT!K:L,2,0)),0,VLOOKUP(ACCOUNTS_TABLE[[#This Row],[ID NUMBER]],PIVOT!K:L,2,0))</f>
        <v>0</v>
      </c>
      <c r="L341" s="51">
        <f>ACCOUNTS_TABLE[[#This Row],[TOTAL FEES]]-ACCOUNTS_TABLE[[#This Row],[TOTAL PAID]]-ACCOUNTS_TABLE[[#This Row],[SCHOLARSHIP]]</f>
        <v>325</v>
      </c>
    </row>
    <row r="342" spans="3:12" ht="21.75" customHeight="1" x14ac:dyDescent="0.25">
      <c r="C342" s="26" t="s">
        <v>1496</v>
      </c>
      <c r="D342" s="4" t="str">
        <f>VLOOKUP(ACCOUNTS_TABLE[[#This Row],[ID NUMBER]],DBASE_TABLE[],2,0)</f>
        <v>HARRIET ABAGNA</v>
      </c>
      <c r="E342" s="4" t="str">
        <f>VLOOKUP(ACCOUNTS_TABLE[[#This Row],[ID NUMBER]],DBASE_TABLE[],7,0)</f>
        <v>PRIMARY FOUR</v>
      </c>
      <c r="F342" s="51">
        <v>155</v>
      </c>
      <c r="G342" s="51" t="str">
        <f>IF(ISNA(VLOOKUP(ACCOUNTS_TABLE[[#This Row],[ID NUMBER]],OTHERFEE_PT,2,0)),"",VLOOKUP(ACCOUNTS_TABLE[[#This Row],[ID NUMBER]],OTHERFEE_PT,2,0))</f>
        <v/>
      </c>
      <c r="H342" s="51">
        <f>IF(ISNA(VLOOKUP(DBASE_TABLE[[#This Row],[CLASS]],TERMFEES_TABLE[],5,0)),"",VLOOKUP(DBASE_TABLE[[#This Row],[CLASS]],TERMFEES_TABLE[],5,0))</f>
        <v>0</v>
      </c>
      <c r="I342" s="51">
        <f>SUM(ACCOUNTS_TABLE[[#This Row],[BALANCE AT START]]:ACCOUNTS_TABLE[[#This Row],[SCHOOL FEES]])</f>
        <v>155</v>
      </c>
      <c r="J342" s="51">
        <f>IF(ISNA(VLOOKUP(ACCOUNTS_TABLE[[#This Row],[ID NUMBER]],PAYMENT_PT,2,0)),0,VLOOKUP(ACCOUNTS_TABLE[[#This Row],[ID NUMBER]],PAYMENT_PT,2,0))</f>
        <v>0</v>
      </c>
      <c r="K342" s="51">
        <f>IF(ISNA(VLOOKUP(ACCOUNTS_TABLE[[#This Row],[ID NUMBER]],PIVOT!K:L,2,0)),0,VLOOKUP(ACCOUNTS_TABLE[[#This Row],[ID NUMBER]],PIVOT!K:L,2,0))</f>
        <v>0</v>
      </c>
      <c r="L342" s="51">
        <f>ACCOUNTS_TABLE[[#This Row],[TOTAL FEES]]-ACCOUNTS_TABLE[[#This Row],[TOTAL PAID]]-ACCOUNTS_TABLE[[#This Row],[SCHOLARSHIP]]</f>
        <v>155</v>
      </c>
    </row>
    <row r="343" spans="3:12" ht="21.75" customHeight="1" x14ac:dyDescent="0.25">
      <c r="C343" s="26" t="s">
        <v>1497</v>
      </c>
      <c r="D343" s="4" t="str">
        <f>VLOOKUP(ACCOUNTS_TABLE[[#This Row],[ID NUMBER]],DBASE_TABLE[],2,0)</f>
        <v>DEGRAFT ABANGBA</v>
      </c>
      <c r="E343" s="4" t="str">
        <f>VLOOKUP(ACCOUNTS_TABLE[[#This Row],[ID NUMBER]],DBASE_TABLE[],7,0)</f>
        <v>PRIMARY FOUR</v>
      </c>
      <c r="F343" s="51">
        <v>155</v>
      </c>
      <c r="G343" s="51" t="str">
        <f>IF(ISNA(VLOOKUP(ACCOUNTS_TABLE[[#This Row],[ID NUMBER]],OTHERFEE_PT,2,0)),"",VLOOKUP(ACCOUNTS_TABLE[[#This Row],[ID NUMBER]],OTHERFEE_PT,2,0))</f>
        <v/>
      </c>
      <c r="H343" s="51">
        <f>IF(ISNA(VLOOKUP(DBASE_TABLE[[#This Row],[CLASS]],TERMFEES_TABLE[],5,0)),"",VLOOKUP(DBASE_TABLE[[#This Row],[CLASS]],TERMFEES_TABLE[],5,0))</f>
        <v>0</v>
      </c>
      <c r="I343" s="51">
        <f>SUM(ACCOUNTS_TABLE[[#This Row],[BALANCE AT START]]:ACCOUNTS_TABLE[[#This Row],[SCHOOL FEES]])</f>
        <v>155</v>
      </c>
      <c r="J343" s="51">
        <f>IF(ISNA(VLOOKUP(ACCOUNTS_TABLE[[#This Row],[ID NUMBER]],PAYMENT_PT,2,0)),0,VLOOKUP(ACCOUNTS_TABLE[[#This Row],[ID NUMBER]],PAYMENT_PT,2,0))</f>
        <v>0</v>
      </c>
      <c r="K343" s="51">
        <f>IF(ISNA(VLOOKUP(ACCOUNTS_TABLE[[#This Row],[ID NUMBER]],PIVOT!K:L,2,0)),0,VLOOKUP(ACCOUNTS_TABLE[[#This Row],[ID NUMBER]],PIVOT!K:L,2,0))</f>
        <v>0</v>
      </c>
      <c r="L343" s="51">
        <f>ACCOUNTS_TABLE[[#This Row],[TOTAL FEES]]-ACCOUNTS_TABLE[[#This Row],[TOTAL PAID]]-ACCOUNTS_TABLE[[#This Row],[SCHOLARSHIP]]</f>
        <v>155</v>
      </c>
    </row>
    <row r="344" spans="3:12" ht="21.75" customHeight="1" x14ac:dyDescent="0.25">
      <c r="C344" s="26" t="s">
        <v>1498</v>
      </c>
      <c r="D344" s="4" t="str">
        <f>VLOOKUP(ACCOUNTS_TABLE[[#This Row],[ID NUMBER]],DBASE_TABLE[],2,0)</f>
        <v>PETRA ABAVIRE</v>
      </c>
      <c r="E344" s="4" t="str">
        <f>VLOOKUP(ACCOUNTS_TABLE[[#This Row],[ID NUMBER]],DBASE_TABLE[],7,0)</f>
        <v>PRIMARY FOUR</v>
      </c>
      <c r="F344" s="51">
        <v>280</v>
      </c>
      <c r="G344" s="51" t="str">
        <f>IF(ISNA(VLOOKUP(ACCOUNTS_TABLE[[#This Row],[ID NUMBER]],OTHERFEE_PT,2,0)),"",VLOOKUP(ACCOUNTS_TABLE[[#This Row],[ID NUMBER]],OTHERFEE_PT,2,0))</f>
        <v/>
      </c>
      <c r="H344" s="51">
        <f>IF(ISNA(VLOOKUP(DBASE_TABLE[[#This Row],[CLASS]],TERMFEES_TABLE[],5,0)),"",VLOOKUP(DBASE_TABLE[[#This Row],[CLASS]],TERMFEES_TABLE[],5,0))</f>
        <v>0</v>
      </c>
      <c r="I344" s="51">
        <f>SUM(ACCOUNTS_TABLE[[#This Row],[BALANCE AT START]]:ACCOUNTS_TABLE[[#This Row],[SCHOOL FEES]])</f>
        <v>280</v>
      </c>
      <c r="J344" s="51">
        <f>IF(ISNA(VLOOKUP(ACCOUNTS_TABLE[[#This Row],[ID NUMBER]],PAYMENT_PT,2,0)),0,VLOOKUP(ACCOUNTS_TABLE[[#This Row],[ID NUMBER]],PAYMENT_PT,2,0))</f>
        <v>0</v>
      </c>
      <c r="K344" s="51">
        <f>IF(ISNA(VLOOKUP(ACCOUNTS_TABLE[[#This Row],[ID NUMBER]],PIVOT!K:L,2,0)),0,VLOOKUP(ACCOUNTS_TABLE[[#This Row],[ID NUMBER]],PIVOT!K:L,2,0))</f>
        <v>0</v>
      </c>
      <c r="L344" s="51">
        <f>ACCOUNTS_TABLE[[#This Row],[TOTAL FEES]]-ACCOUNTS_TABLE[[#This Row],[TOTAL PAID]]-ACCOUNTS_TABLE[[#This Row],[SCHOLARSHIP]]</f>
        <v>280</v>
      </c>
    </row>
    <row r="345" spans="3:12" ht="21.75" customHeight="1" x14ac:dyDescent="0.25">
      <c r="C345" s="26" t="s">
        <v>1499</v>
      </c>
      <c r="D345" s="4" t="str">
        <f>VLOOKUP(ACCOUNTS_TABLE[[#This Row],[ID NUMBER]],DBASE_TABLE[],2,0)</f>
        <v>LOUISA ABISIBA</v>
      </c>
      <c r="E345" s="4" t="str">
        <f>VLOOKUP(ACCOUNTS_TABLE[[#This Row],[ID NUMBER]],DBASE_TABLE[],7,0)</f>
        <v>PRIMARY FOUR</v>
      </c>
      <c r="F345" s="51">
        <v>280</v>
      </c>
      <c r="G345" s="51" t="str">
        <f>IF(ISNA(VLOOKUP(ACCOUNTS_TABLE[[#This Row],[ID NUMBER]],OTHERFEE_PT,2,0)),"",VLOOKUP(ACCOUNTS_TABLE[[#This Row],[ID NUMBER]],OTHERFEE_PT,2,0))</f>
        <v/>
      </c>
      <c r="H345" s="51">
        <f>IF(ISNA(VLOOKUP(DBASE_TABLE[[#This Row],[CLASS]],TERMFEES_TABLE[],5,0)),"",VLOOKUP(DBASE_TABLE[[#This Row],[CLASS]],TERMFEES_TABLE[],5,0))</f>
        <v>0</v>
      </c>
      <c r="I345" s="51">
        <f>SUM(ACCOUNTS_TABLE[[#This Row],[BALANCE AT START]]:ACCOUNTS_TABLE[[#This Row],[SCHOOL FEES]])</f>
        <v>280</v>
      </c>
      <c r="J345" s="51">
        <f>IF(ISNA(VLOOKUP(ACCOUNTS_TABLE[[#This Row],[ID NUMBER]],PAYMENT_PT,2,0)),0,VLOOKUP(ACCOUNTS_TABLE[[#This Row],[ID NUMBER]],PAYMENT_PT,2,0))</f>
        <v>0</v>
      </c>
      <c r="K345" s="51">
        <f>IF(ISNA(VLOOKUP(ACCOUNTS_TABLE[[#This Row],[ID NUMBER]],PIVOT!K:L,2,0)),0,VLOOKUP(ACCOUNTS_TABLE[[#This Row],[ID NUMBER]],PIVOT!K:L,2,0))</f>
        <v>0</v>
      </c>
      <c r="L345" s="51">
        <f>ACCOUNTS_TABLE[[#This Row],[TOTAL FEES]]-ACCOUNTS_TABLE[[#This Row],[TOTAL PAID]]-ACCOUNTS_TABLE[[#This Row],[SCHOLARSHIP]]</f>
        <v>280</v>
      </c>
    </row>
    <row r="346" spans="3:12" ht="21.75" customHeight="1" x14ac:dyDescent="0.25">
      <c r="C346" s="26" t="s">
        <v>1500</v>
      </c>
      <c r="D346" s="4" t="str">
        <f>VLOOKUP(ACCOUNTS_TABLE[[#This Row],[ID NUMBER]],DBASE_TABLE[],2,0)</f>
        <v>KANSAKE PRINCE ABOYA</v>
      </c>
      <c r="E346" s="4" t="str">
        <f>VLOOKUP(ACCOUNTS_TABLE[[#This Row],[ID NUMBER]],DBASE_TABLE[],7,0)</f>
        <v>PRIMARY FOUR</v>
      </c>
      <c r="F346" s="51">
        <v>390</v>
      </c>
      <c r="G346" s="51" t="str">
        <f>IF(ISNA(VLOOKUP(ACCOUNTS_TABLE[[#This Row],[ID NUMBER]],OTHERFEE_PT,2,0)),"",VLOOKUP(ACCOUNTS_TABLE[[#This Row],[ID NUMBER]],OTHERFEE_PT,2,0))</f>
        <v/>
      </c>
      <c r="H346" s="51">
        <f>IF(ISNA(VLOOKUP(DBASE_TABLE[[#This Row],[CLASS]],TERMFEES_TABLE[],5,0)),"",VLOOKUP(DBASE_TABLE[[#This Row],[CLASS]],TERMFEES_TABLE[],5,0))</f>
        <v>0</v>
      </c>
      <c r="I346" s="51">
        <f>SUM(ACCOUNTS_TABLE[[#This Row],[BALANCE AT START]]:ACCOUNTS_TABLE[[#This Row],[SCHOOL FEES]])</f>
        <v>390</v>
      </c>
      <c r="J346" s="51">
        <f>IF(ISNA(VLOOKUP(ACCOUNTS_TABLE[[#This Row],[ID NUMBER]],PAYMENT_PT,2,0)),0,VLOOKUP(ACCOUNTS_TABLE[[#This Row],[ID NUMBER]],PAYMENT_PT,2,0))</f>
        <v>0</v>
      </c>
      <c r="K346" s="51">
        <f>IF(ISNA(VLOOKUP(ACCOUNTS_TABLE[[#This Row],[ID NUMBER]],PIVOT!K:L,2,0)),0,VLOOKUP(ACCOUNTS_TABLE[[#This Row],[ID NUMBER]],PIVOT!K:L,2,0))</f>
        <v>0</v>
      </c>
      <c r="L346" s="51">
        <f>ACCOUNTS_TABLE[[#This Row],[TOTAL FEES]]-ACCOUNTS_TABLE[[#This Row],[TOTAL PAID]]-ACCOUNTS_TABLE[[#This Row],[SCHOLARSHIP]]</f>
        <v>390</v>
      </c>
    </row>
    <row r="347" spans="3:12" ht="21.75" customHeight="1" x14ac:dyDescent="0.25">
      <c r="C347" s="26" t="s">
        <v>1501</v>
      </c>
      <c r="D347" s="4" t="str">
        <f>VLOOKUP(ACCOUNTS_TABLE[[#This Row],[ID NUMBER]],DBASE_TABLE[],2,0)</f>
        <v>MALVIN ABUBAKARI</v>
      </c>
      <c r="E347" s="4" t="str">
        <f>VLOOKUP(ACCOUNTS_TABLE[[#This Row],[ID NUMBER]],DBASE_TABLE[],7,0)</f>
        <v>PRIMARY FOUR</v>
      </c>
      <c r="F347" s="51">
        <v>285</v>
      </c>
      <c r="G347" s="51" t="str">
        <f>IF(ISNA(VLOOKUP(ACCOUNTS_TABLE[[#This Row],[ID NUMBER]],OTHERFEE_PT,2,0)),"",VLOOKUP(ACCOUNTS_TABLE[[#This Row],[ID NUMBER]],OTHERFEE_PT,2,0))</f>
        <v/>
      </c>
      <c r="H347" s="51">
        <f>IF(ISNA(VLOOKUP(DBASE_TABLE[[#This Row],[CLASS]],TERMFEES_TABLE[],5,0)),"",VLOOKUP(DBASE_TABLE[[#This Row],[CLASS]],TERMFEES_TABLE[],5,0))</f>
        <v>0</v>
      </c>
      <c r="I347" s="51">
        <f>SUM(ACCOUNTS_TABLE[[#This Row],[BALANCE AT START]]:ACCOUNTS_TABLE[[#This Row],[SCHOOL FEES]])</f>
        <v>285</v>
      </c>
      <c r="J347" s="51">
        <f>IF(ISNA(VLOOKUP(ACCOUNTS_TABLE[[#This Row],[ID NUMBER]],PAYMENT_PT,2,0)),0,VLOOKUP(ACCOUNTS_TABLE[[#This Row],[ID NUMBER]],PAYMENT_PT,2,0))</f>
        <v>0</v>
      </c>
      <c r="K347" s="51">
        <f>IF(ISNA(VLOOKUP(ACCOUNTS_TABLE[[#This Row],[ID NUMBER]],PIVOT!K:L,2,0)),0,VLOOKUP(ACCOUNTS_TABLE[[#This Row],[ID NUMBER]],PIVOT!K:L,2,0))</f>
        <v>0</v>
      </c>
      <c r="L347" s="51">
        <f>ACCOUNTS_TABLE[[#This Row],[TOTAL FEES]]-ACCOUNTS_TABLE[[#This Row],[TOTAL PAID]]-ACCOUNTS_TABLE[[#This Row],[SCHOLARSHIP]]</f>
        <v>285</v>
      </c>
    </row>
    <row r="348" spans="3:12" ht="21.75" customHeight="1" x14ac:dyDescent="0.25">
      <c r="C348" s="26" t="s">
        <v>1502</v>
      </c>
      <c r="D348" s="4" t="str">
        <f>VLOOKUP(ACCOUNTS_TABLE[[#This Row],[ID NUMBER]],DBASE_TABLE[],2,0)</f>
        <v>RICHEL ACHANA</v>
      </c>
      <c r="E348" s="4" t="str">
        <f>VLOOKUP(ACCOUNTS_TABLE[[#This Row],[ID NUMBER]],DBASE_TABLE[],7,0)</f>
        <v>PRIMARY FOUR</v>
      </c>
      <c r="F348" s="51">
        <v>155</v>
      </c>
      <c r="G348" s="51" t="str">
        <f>IF(ISNA(VLOOKUP(ACCOUNTS_TABLE[[#This Row],[ID NUMBER]],OTHERFEE_PT,2,0)),"",VLOOKUP(ACCOUNTS_TABLE[[#This Row],[ID NUMBER]],OTHERFEE_PT,2,0))</f>
        <v/>
      </c>
      <c r="H348" s="51">
        <f>IF(ISNA(VLOOKUP(DBASE_TABLE[[#This Row],[CLASS]],TERMFEES_TABLE[],5,0)),"",VLOOKUP(DBASE_TABLE[[#This Row],[CLASS]],TERMFEES_TABLE[],5,0))</f>
        <v>0</v>
      </c>
      <c r="I348" s="51">
        <f>SUM(ACCOUNTS_TABLE[[#This Row],[BALANCE AT START]]:ACCOUNTS_TABLE[[#This Row],[SCHOOL FEES]])</f>
        <v>155</v>
      </c>
      <c r="J348" s="51">
        <f>IF(ISNA(VLOOKUP(ACCOUNTS_TABLE[[#This Row],[ID NUMBER]],PAYMENT_PT,2,0)),0,VLOOKUP(ACCOUNTS_TABLE[[#This Row],[ID NUMBER]],PAYMENT_PT,2,0))</f>
        <v>0</v>
      </c>
      <c r="K348" s="51">
        <f>IF(ISNA(VLOOKUP(ACCOUNTS_TABLE[[#This Row],[ID NUMBER]],PIVOT!K:L,2,0)),0,VLOOKUP(ACCOUNTS_TABLE[[#This Row],[ID NUMBER]],PIVOT!K:L,2,0))</f>
        <v>0</v>
      </c>
      <c r="L348" s="51">
        <f>ACCOUNTS_TABLE[[#This Row],[TOTAL FEES]]-ACCOUNTS_TABLE[[#This Row],[TOTAL PAID]]-ACCOUNTS_TABLE[[#This Row],[SCHOLARSHIP]]</f>
        <v>155</v>
      </c>
    </row>
    <row r="349" spans="3:12" ht="21.75" customHeight="1" x14ac:dyDescent="0.25">
      <c r="C349" s="26" t="s">
        <v>1503</v>
      </c>
      <c r="D349" s="4" t="str">
        <f>VLOOKUP(ACCOUNTS_TABLE[[#This Row],[ID NUMBER]],DBASE_TABLE[],2,0)</f>
        <v>JOSEPH W. ACHOR</v>
      </c>
      <c r="E349" s="4" t="str">
        <f>VLOOKUP(ACCOUNTS_TABLE[[#This Row],[ID NUMBER]],DBASE_TABLE[],7,0)</f>
        <v>PRIMARY FOUR</v>
      </c>
      <c r="F349" s="51">
        <v>155</v>
      </c>
      <c r="G349" s="51" t="str">
        <f>IF(ISNA(VLOOKUP(ACCOUNTS_TABLE[[#This Row],[ID NUMBER]],OTHERFEE_PT,2,0)),"",VLOOKUP(ACCOUNTS_TABLE[[#This Row],[ID NUMBER]],OTHERFEE_PT,2,0))</f>
        <v/>
      </c>
      <c r="H349" s="51">
        <f>IF(ISNA(VLOOKUP(DBASE_TABLE[[#This Row],[CLASS]],TERMFEES_TABLE[],5,0)),"",VLOOKUP(DBASE_TABLE[[#This Row],[CLASS]],TERMFEES_TABLE[],5,0))</f>
        <v>0</v>
      </c>
      <c r="I349" s="51">
        <f>SUM(ACCOUNTS_TABLE[[#This Row],[BALANCE AT START]]:ACCOUNTS_TABLE[[#This Row],[SCHOOL FEES]])</f>
        <v>155</v>
      </c>
      <c r="J349" s="51">
        <f>IF(ISNA(VLOOKUP(ACCOUNTS_TABLE[[#This Row],[ID NUMBER]],PAYMENT_PT,2,0)),0,VLOOKUP(ACCOUNTS_TABLE[[#This Row],[ID NUMBER]],PAYMENT_PT,2,0))</f>
        <v>0</v>
      </c>
      <c r="K349" s="51">
        <f>IF(ISNA(VLOOKUP(ACCOUNTS_TABLE[[#This Row],[ID NUMBER]],PIVOT!K:L,2,0)),0,VLOOKUP(ACCOUNTS_TABLE[[#This Row],[ID NUMBER]],PIVOT!K:L,2,0))</f>
        <v>0</v>
      </c>
      <c r="L349" s="51">
        <f>ACCOUNTS_TABLE[[#This Row],[TOTAL FEES]]-ACCOUNTS_TABLE[[#This Row],[TOTAL PAID]]-ACCOUNTS_TABLE[[#This Row],[SCHOLARSHIP]]</f>
        <v>155</v>
      </c>
    </row>
    <row r="350" spans="3:12" ht="21.75" customHeight="1" x14ac:dyDescent="0.25">
      <c r="C350" s="26" t="s">
        <v>1504</v>
      </c>
      <c r="D350" s="4" t="str">
        <f>VLOOKUP(ACCOUNTS_TABLE[[#This Row],[ID NUMBER]],DBASE_TABLE[],2,0)</f>
        <v>LAZARUS ADAPESAH</v>
      </c>
      <c r="E350" s="4" t="str">
        <f>VLOOKUP(ACCOUNTS_TABLE[[#This Row],[ID NUMBER]],DBASE_TABLE[],7,0)</f>
        <v>PRIMARY FOUR</v>
      </c>
      <c r="F350" s="51">
        <v>165</v>
      </c>
      <c r="G350" s="51" t="str">
        <f>IF(ISNA(VLOOKUP(ACCOUNTS_TABLE[[#This Row],[ID NUMBER]],OTHERFEE_PT,2,0)),"",VLOOKUP(ACCOUNTS_TABLE[[#This Row],[ID NUMBER]],OTHERFEE_PT,2,0))</f>
        <v/>
      </c>
      <c r="H350" s="51">
        <f>IF(ISNA(VLOOKUP(DBASE_TABLE[[#This Row],[CLASS]],TERMFEES_TABLE[],5,0)),"",VLOOKUP(DBASE_TABLE[[#This Row],[CLASS]],TERMFEES_TABLE[],5,0))</f>
        <v>0</v>
      </c>
      <c r="I350" s="51">
        <f>SUM(ACCOUNTS_TABLE[[#This Row],[BALANCE AT START]]:ACCOUNTS_TABLE[[#This Row],[SCHOOL FEES]])</f>
        <v>165</v>
      </c>
      <c r="J350" s="51">
        <f>IF(ISNA(VLOOKUP(ACCOUNTS_TABLE[[#This Row],[ID NUMBER]],PAYMENT_PT,2,0)),0,VLOOKUP(ACCOUNTS_TABLE[[#This Row],[ID NUMBER]],PAYMENT_PT,2,0))</f>
        <v>0</v>
      </c>
      <c r="K350" s="51">
        <f>IF(ISNA(VLOOKUP(ACCOUNTS_TABLE[[#This Row],[ID NUMBER]],PIVOT!K:L,2,0)),0,VLOOKUP(ACCOUNTS_TABLE[[#This Row],[ID NUMBER]],PIVOT!K:L,2,0))</f>
        <v>0</v>
      </c>
      <c r="L350" s="51">
        <f>ACCOUNTS_TABLE[[#This Row],[TOTAL FEES]]-ACCOUNTS_TABLE[[#This Row],[TOTAL PAID]]-ACCOUNTS_TABLE[[#This Row],[SCHOLARSHIP]]</f>
        <v>165</v>
      </c>
    </row>
    <row r="351" spans="3:12" ht="21.75" customHeight="1" x14ac:dyDescent="0.25">
      <c r="C351" s="26" t="s">
        <v>1505</v>
      </c>
      <c r="D351" s="4" t="str">
        <f>VLOOKUP(ACCOUNTS_TABLE[[#This Row],[ID NUMBER]],DBASE_TABLE[],2,0)</f>
        <v>ISSABEL ADDAH</v>
      </c>
      <c r="E351" s="4" t="str">
        <f>VLOOKUP(ACCOUNTS_TABLE[[#This Row],[ID NUMBER]],DBASE_TABLE[],7,0)</f>
        <v>PRIMARY FOUR</v>
      </c>
      <c r="F351" s="51">
        <v>205</v>
      </c>
      <c r="G351" s="51" t="str">
        <f>IF(ISNA(VLOOKUP(ACCOUNTS_TABLE[[#This Row],[ID NUMBER]],OTHERFEE_PT,2,0)),"",VLOOKUP(ACCOUNTS_TABLE[[#This Row],[ID NUMBER]],OTHERFEE_PT,2,0))</f>
        <v/>
      </c>
      <c r="H351" s="51">
        <f>IF(ISNA(VLOOKUP(DBASE_TABLE[[#This Row],[CLASS]],TERMFEES_TABLE[],5,0)),"",VLOOKUP(DBASE_TABLE[[#This Row],[CLASS]],TERMFEES_TABLE[],5,0))</f>
        <v>0</v>
      </c>
      <c r="I351" s="51">
        <f>SUM(ACCOUNTS_TABLE[[#This Row],[BALANCE AT START]]:ACCOUNTS_TABLE[[#This Row],[SCHOOL FEES]])</f>
        <v>205</v>
      </c>
      <c r="J351" s="51">
        <f>IF(ISNA(VLOOKUP(ACCOUNTS_TABLE[[#This Row],[ID NUMBER]],PAYMENT_PT,2,0)),0,VLOOKUP(ACCOUNTS_TABLE[[#This Row],[ID NUMBER]],PAYMENT_PT,2,0))</f>
        <v>0</v>
      </c>
      <c r="K351" s="51">
        <f>IF(ISNA(VLOOKUP(ACCOUNTS_TABLE[[#This Row],[ID NUMBER]],PIVOT!K:L,2,0)),0,VLOOKUP(ACCOUNTS_TABLE[[#This Row],[ID NUMBER]],PIVOT!K:L,2,0))</f>
        <v>0</v>
      </c>
      <c r="L351" s="51">
        <f>ACCOUNTS_TABLE[[#This Row],[TOTAL FEES]]-ACCOUNTS_TABLE[[#This Row],[TOTAL PAID]]-ACCOUNTS_TABLE[[#This Row],[SCHOLARSHIP]]</f>
        <v>205</v>
      </c>
    </row>
    <row r="352" spans="3:12" ht="21.75" customHeight="1" x14ac:dyDescent="0.25">
      <c r="C352" s="26" t="s">
        <v>1506</v>
      </c>
      <c r="D352" s="4" t="str">
        <f>VLOOKUP(ACCOUNTS_TABLE[[#This Row],[ID NUMBER]],DBASE_TABLE[],2,0)</f>
        <v>ABEL ADUM</v>
      </c>
      <c r="E352" s="4" t="str">
        <f>VLOOKUP(ACCOUNTS_TABLE[[#This Row],[ID NUMBER]],DBASE_TABLE[],7,0)</f>
        <v>PRIMARY FOUR</v>
      </c>
      <c r="F352" s="51">
        <v>885</v>
      </c>
      <c r="G352" s="51" t="str">
        <f>IF(ISNA(VLOOKUP(ACCOUNTS_TABLE[[#This Row],[ID NUMBER]],OTHERFEE_PT,2,0)),"",VLOOKUP(ACCOUNTS_TABLE[[#This Row],[ID NUMBER]],OTHERFEE_PT,2,0))</f>
        <v/>
      </c>
      <c r="H352" s="51">
        <f>IF(ISNA(VLOOKUP(DBASE_TABLE[[#This Row],[CLASS]],TERMFEES_TABLE[],5,0)),"",VLOOKUP(DBASE_TABLE[[#This Row],[CLASS]],TERMFEES_TABLE[],5,0))</f>
        <v>0</v>
      </c>
      <c r="I352" s="51">
        <f>SUM(ACCOUNTS_TABLE[[#This Row],[BALANCE AT START]]:ACCOUNTS_TABLE[[#This Row],[SCHOOL FEES]])</f>
        <v>885</v>
      </c>
      <c r="J352" s="51">
        <f>IF(ISNA(VLOOKUP(ACCOUNTS_TABLE[[#This Row],[ID NUMBER]],PAYMENT_PT,2,0)),0,VLOOKUP(ACCOUNTS_TABLE[[#This Row],[ID NUMBER]],PAYMENT_PT,2,0))</f>
        <v>0</v>
      </c>
      <c r="K352" s="51">
        <f>IF(ISNA(VLOOKUP(ACCOUNTS_TABLE[[#This Row],[ID NUMBER]],PIVOT!K:L,2,0)),0,VLOOKUP(ACCOUNTS_TABLE[[#This Row],[ID NUMBER]],PIVOT!K:L,2,0))</f>
        <v>0</v>
      </c>
      <c r="L352" s="51">
        <f>ACCOUNTS_TABLE[[#This Row],[TOTAL FEES]]-ACCOUNTS_TABLE[[#This Row],[TOTAL PAID]]-ACCOUNTS_TABLE[[#This Row],[SCHOLARSHIP]]</f>
        <v>885</v>
      </c>
    </row>
    <row r="353" spans="3:12" ht="21.75" customHeight="1" x14ac:dyDescent="0.25">
      <c r="C353" s="26" t="s">
        <v>1507</v>
      </c>
      <c r="D353" s="4" t="str">
        <f>VLOOKUP(ACCOUNTS_TABLE[[#This Row],[ID NUMBER]],DBASE_TABLE[],2,0)</f>
        <v>ZEDEKIAH W. AFFAH</v>
      </c>
      <c r="E353" s="4" t="str">
        <f>VLOOKUP(ACCOUNTS_TABLE[[#This Row],[ID NUMBER]],DBASE_TABLE[],7,0)</f>
        <v>PRIMARY FOUR</v>
      </c>
      <c r="F353" s="51">
        <v>155</v>
      </c>
      <c r="G353" s="51" t="str">
        <f>IF(ISNA(VLOOKUP(ACCOUNTS_TABLE[[#This Row],[ID NUMBER]],OTHERFEE_PT,2,0)),"",VLOOKUP(ACCOUNTS_TABLE[[#This Row],[ID NUMBER]],OTHERFEE_PT,2,0))</f>
        <v/>
      </c>
      <c r="H353" s="51">
        <f>IF(ISNA(VLOOKUP(DBASE_TABLE[[#This Row],[CLASS]],TERMFEES_TABLE[],5,0)),"",VLOOKUP(DBASE_TABLE[[#This Row],[CLASS]],TERMFEES_TABLE[],5,0))</f>
        <v>0</v>
      </c>
      <c r="I353" s="51">
        <f>SUM(ACCOUNTS_TABLE[[#This Row],[BALANCE AT START]]:ACCOUNTS_TABLE[[#This Row],[SCHOOL FEES]])</f>
        <v>155</v>
      </c>
      <c r="J353" s="51">
        <f>IF(ISNA(VLOOKUP(ACCOUNTS_TABLE[[#This Row],[ID NUMBER]],PAYMENT_PT,2,0)),0,VLOOKUP(ACCOUNTS_TABLE[[#This Row],[ID NUMBER]],PAYMENT_PT,2,0))</f>
        <v>0</v>
      </c>
      <c r="K353" s="51">
        <f>IF(ISNA(VLOOKUP(ACCOUNTS_TABLE[[#This Row],[ID NUMBER]],PIVOT!K:L,2,0)),0,VLOOKUP(ACCOUNTS_TABLE[[#This Row],[ID NUMBER]],PIVOT!K:L,2,0))</f>
        <v>0</v>
      </c>
      <c r="L353" s="51">
        <f>ACCOUNTS_TABLE[[#This Row],[TOTAL FEES]]-ACCOUNTS_TABLE[[#This Row],[TOTAL PAID]]-ACCOUNTS_TABLE[[#This Row],[SCHOLARSHIP]]</f>
        <v>155</v>
      </c>
    </row>
    <row r="354" spans="3:12" ht="21.75" customHeight="1" x14ac:dyDescent="0.25">
      <c r="C354" s="26" t="s">
        <v>1508</v>
      </c>
      <c r="D354" s="4" t="str">
        <f>VLOOKUP(ACCOUNTS_TABLE[[#This Row],[ID NUMBER]],DBASE_TABLE[],2,0)</f>
        <v>SAINT AGANA</v>
      </c>
      <c r="E354" s="4" t="str">
        <f>VLOOKUP(ACCOUNTS_TABLE[[#This Row],[ID NUMBER]],DBASE_TABLE[],7,0)</f>
        <v>PRIMARY FOUR</v>
      </c>
      <c r="F354" s="51">
        <v>155</v>
      </c>
      <c r="G354" s="51" t="str">
        <f>IF(ISNA(VLOOKUP(ACCOUNTS_TABLE[[#This Row],[ID NUMBER]],OTHERFEE_PT,2,0)),"",VLOOKUP(ACCOUNTS_TABLE[[#This Row],[ID NUMBER]],OTHERFEE_PT,2,0))</f>
        <v/>
      </c>
      <c r="H354" s="51">
        <f>IF(ISNA(VLOOKUP(DBASE_TABLE[[#This Row],[CLASS]],TERMFEES_TABLE[],5,0)),"",VLOOKUP(DBASE_TABLE[[#This Row],[CLASS]],TERMFEES_TABLE[],5,0))</f>
        <v>0</v>
      </c>
      <c r="I354" s="51">
        <f>SUM(ACCOUNTS_TABLE[[#This Row],[BALANCE AT START]]:ACCOUNTS_TABLE[[#This Row],[SCHOOL FEES]])</f>
        <v>155</v>
      </c>
      <c r="J354" s="51">
        <f>IF(ISNA(VLOOKUP(ACCOUNTS_TABLE[[#This Row],[ID NUMBER]],PAYMENT_PT,2,0)),0,VLOOKUP(ACCOUNTS_TABLE[[#This Row],[ID NUMBER]],PAYMENT_PT,2,0))</f>
        <v>0</v>
      </c>
      <c r="K354" s="51">
        <f>IF(ISNA(VLOOKUP(ACCOUNTS_TABLE[[#This Row],[ID NUMBER]],PIVOT!K:L,2,0)),0,VLOOKUP(ACCOUNTS_TABLE[[#This Row],[ID NUMBER]],PIVOT!K:L,2,0))</f>
        <v>0</v>
      </c>
      <c r="L354" s="51">
        <f>ACCOUNTS_TABLE[[#This Row],[TOTAL FEES]]-ACCOUNTS_TABLE[[#This Row],[TOTAL PAID]]-ACCOUNTS_TABLE[[#This Row],[SCHOLARSHIP]]</f>
        <v>155</v>
      </c>
    </row>
    <row r="355" spans="3:12" ht="21.75" customHeight="1" x14ac:dyDescent="0.25">
      <c r="C355" s="26" t="s">
        <v>1509</v>
      </c>
      <c r="D355" s="4" t="str">
        <f>VLOOKUP(ACCOUNTS_TABLE[[#This Row],[ID NUMBER]],DBASE_TABLE[],2,0)</f>
        <v>VINARD AGEMINA</v>
      </c>
      <c r="E355" s="4" t="str">
        <f>VLOOKUP(ACCOUNTS_TABLE[[#This Row],[ID NUMBER]],DBASE_TABLE[],7,0)</f>
        <v>PRIMARY FOUR</v>
      </c>
      <c r="F355" s="51">
        <v>155</v>
      </c>
      <c r="G355" s="51" t="str">
        <f>IF(ISNA(VLOOKUP(ACCOUNTS_TABLE[[#This Row],[ID NUMBER]],OTHERFEE_PT,2,0)),"",VLOOKUP(ACCOUNTS_TABLE[[#This Row],[ID NUMBER]],OTHERFEE_PT,2,0))</f>
        <v/>
      </c>
      <c r="H355" s="51">
        <f>IF(ISNA(VLOOKUP(DBASE_TABLE[[#This Row],[CLASS]],TERMFEES_TABLE[],5,0)),"",VLOOKUP(DBASE_TABLE[[#This Row],[CLASS]],TERMFEES_TABLE[],5,0))</f>
        <v>0</v>
      </c>
      <c r="I355" s="51">
        <f>SUM(ACCOUNTS_TABLE[[#This Row],[BALANCE AT START]]:ACCOUNTS_TABLE[[#This Row],[SCHOOL FEES]])</f>
        <v>155</v>
      </c>
      <c r="J355" s="51">
        <f>IF(ISNA(VLOOKUP(ACCOUNTS_TABLE[[#This Row],[ID NUMBER]],PAYMENT_PT,2,0)),0,VLOOKUP(ACCOUNTS_TABLE[[#This Row],[ID NUMBER]],PAYMENT_PT,2,0))</f>
        <v>0</v>
      </c>
      <c r="K355" s="51">
        <f>IF(ISNA(VLOOKUP(ACCOUNTS_TABLE[[#This Row],[ID NUMBER]],PIVOT!K:L,2,0)),0,VLOOKUP(ACCOUNTS_TABLE[[#This Row],[ID NUMBER]],PIVOT!K:L,2,0))</f>
        <v>0</v>
      </c>
      <c r="L355" s="51">
        <f>ACCOUNTS_TABLE[[#This Row],[TOTAL FEES]]-ACCOUNTS_TABLE[[#This Row],[TOTAL PAID]]-ACCOUNTS_TABLE[[#This Row],[SCHOLARSHIP]]</f>
        <v>155</v>
      </c>
    </row>
    <row r="356" spans="3:12" ht="21.75" customHeight="1" x14ac:dyDescent="0.25">
      <c r="C356" s="26" t="s">
        <v>1510</v>
      </c>
      <c r="D356" s="4" t="str">
        <f>VLOOKUP(ACCOUNTS_TABLE[[#This Row],[ID NUMBER]],DBASE_TABLE[],2,0)</f>
        <v>JAQUELINE AGYEGEDUM</v>
      </c>
      <c r="E356" s="4" t="str">
        <f>VLOOKUP(ACCOUNTS_TABLE[[#This Row],[ID NUMBER]],DBASE_TABLE[],7,0)</f>
        <v>PRIMARY FOUR</v>
      </c>
      <c r="F356" s="51">
        <v>155</v>
      </c>
      <c r="G356" s="51" t="str">
        <f>IF(ISNA(VLOOKUP(ACCOUNTS_TABLE[[#This Row],[ID NUMBER]],OTHERFEE_PT,2,0)),"",VLOOKUP(ACCOUNTS_TABLE[[#This Row],[ID NUMBER]],OTHERFEE_PT,2,0))</f>
        <v/>
      </c>
      <c r="H356" s="51">
        <f>IF(ISNA(VLOOKUP(DBASE_TABLE[[#This Row],[CLASS]],TERMFEES_TABLE[],5,0)),"",VLOOKUP(DBASE_TABLE[[#This Row],[CLASS]],TERMFEES_TABLE[],5,0))</f>
        <v>0</v>
      </c>
      <c r="I356" s="51">
        <f>SUM(ACCOUNTS_TABLE[[#This Row],[BALANCE AT START]]:ACCOUNTS_TABLE[[#This Row],[SCHOOL FEES]])</f>
        <v>155</v>
      </c>
      <c r="J356" s="51">
        <f>IF(ISNA(VLOOKUP(ACCOUNTS_TABLE[[#This Row],[ID NUMBER]],PAYMENT_PT,2,0)),0,VLOOKUP(ACCOUNTS_TABLE[[#This Row],[ID NUMBER]],PAYMENT_PT,2,0))</f>
        <v>0</v>
      </c>
      <c r="K356" s="51">
        <f>IF(ISNA(VLOOKUP(ACCOUNTS_TABLE[[#This Row],[ID NUMBER]],PIVOT!K:L,2,0)),0,VLOOKUP(ACCOUNTS_TABLE[[#This Row],[ID NUMBER]],PIVOT!K:L,2,0))</f>
        <v>0</v>
      </c>
      <c r="L356" s="51">
        <f>ACCOUNTS_TABLE[[#This Row],[TOTAL FEES]]-ACCOUNTS_TABLE[[#This Row],[TOTAL PAID]]-ACCOUNTS_TABLE[[#This Row],[SCHOLARSHIP]]</f>
        <v>155</v>
      </c>
    </row>
    <row r="357" spans="3:12" ht="21.75" customHeight="1" x14ac:dyDescent="0.25">
      <c r="C357" s="26" t="s">
        <v>1511</v>
      </c>
      <c r="D357" s="4" t="str">
        <f>VLOOKUP(ACCOUNTS_TABLE[[#This Row],[ID NUMBER]],DBASE_TABLE[],2,0)</f>
        <v>BLESS AKANLU</v>
      </c>
      <c r="E357" s="4" t="str">
        <f>VLOOKUP(ACCOUNTS_TABLE[[#This Row],[ID NUMBER]],DBASE_TABLE[],7,0)</f>
        <v>PRIMARY FOUR</v>
      </c>
      <c r="F357" s="51">
        <v>455</v>
      </c>
      <c r="G357" s="51" t="str">
        <f>IF(ISNA(VLOOKUP(ACCOUNTS_TABLE[[#This Row],[ID NUMBER]],OTHERFEE_PT,2,0)),"",VLOOKUP(ACCOUNTS_TABLE[[#This Row],[ID NUMBER]],OTHERFEE_PT,2,0))</f>
        <v/>
      </c>
      <c r="H357" s="51">
        <f>IF(ISNA(VLOOKUP(DBASE_TABLE[[#This Row],[CLASS]],TERMFEES_TABLE[],5,0)),"",VLOOKUP(DBASE_TABLE[[#This Row],[CLASS]],TERMFEES_TABLE[],5,0))</f>
        <v>0</v>
      </c>
      <c r="I357" s="51">
        <f>SUM(ACCOUNTS_TABLE[[#This Row],[BALANCE AT START]]:ACCOUNTS_TABLE[[#This Row],[SCHOOL FEES]])</f>
        <v>455</v>
      </c>
      <c r="J357" s="51">
        <f>IF(ISNA(VLOOKUP(ACCOUNTS_TABLE[[#This Row],[ID NUMBER]],PAYMENT_PT,2,0)),0,VLOOKUP(ACCOUNTS_TABLE[[#This Row],[ID NUMBER]],PAYMENT_PT,2,0))</f>
        <v>0</v>
      </c>
      <c r="K357" s="51">
        <f>IF(ISNA(VLOOKUP(ACCOUNTS_TABLE[[#This Row],[ID NUMBER]],PIVOT!K:L,2,0)),0,VLOOKUP(ACCOUNTS_TABLE[[#This Row],[ID NUMBER]],PIVOT!K:L,2,0))</f>
        <v>0</v>
      </c>
      <c r="L357" s="51">
        <f>ACCOUNTS_TABLE[[#This Row],[TOTAL FEES]]-ACCOUNTS_TABLE[[#This Row],[TOTAL PAID]]-ACCOUNTS_TABLE[[#This Row],[SCHOLARSHIP]]</f>
        <v>455</v>
      </c>
    </row>
    <row r="358" spans="3:12" ht="21.75" customHeight="1" x14ac:dyDescent="0.25">
      <c r="C358" s="26" t="s">
        <v>1512</v>
      </c>
      <c r="D358" s="4" t="str">
        <f>VLOOKUP(ACCOUNTS_TABLE[[#This Row],[ID NUMBER]],DBASE_TABLE[],2,0)</f>
        <v>REGINA AKARA</v>
      </c>
      <c r="E358" s="4" t="str">
        <f>VLOOKUP(ACCOUNTS_TABLE[[#This Row],[ID NUMBER]],DBASE_TABLE[],7,0)</f>
        <v>PRIMARY FOUR</v>
      </c>
      <c r="F358" s="51">
        <v>405</v>
      </c>
      <c r="G358" s="51" t="str">
        <f>IF(ISNA(VLOOKUP(ACCOUNTS_TABLE[[#This Row],[ID NUMBER]],OTHERFEE_PT,2,0)),"",VLOOKUP(ACCOUNTS_TABLE[[#This Row],[ID NUMBER]],OTHERFEE_PT,2,0))</f>
        <v/>
      </c>
      <c r="H358" s="51">
        <f>IF(ISNA(VLOOKUP(DBASE_TABLE[[#This Row],[CLASS]],TERMFEES_TABLE[],5,0)),"",VLOOKUP(DBASE_TABLE[[#This Row],[CLASS]],TERMFEES_TABLE[],5,0))</f>
        <v>0</v>
      </c>
      <c r="I358" s="51">
        <f>SUM(ACCOUNTS_TABLE[[#This Row],[BALANCE AT START]]:ACCOUNTS_TABLE[[#This Row],[SCHOOL FEES]])</f>
        <v>405</v>
      </c>
      <c r="J358" s="51">
        <f>IF(ISNA(VLOOKUP(ACCOUNTS_TABLE[[#This Row],[ID NUMBER]],PAYMENT_PT,2,0)),0,VLOOKUP(ACCOUNTS_TABLE[[#This Row],[ID NUMBER]],PAYMENT_PT,2,0))</f>
        <v>0</v>
      </c>
      <c r="K358" s="51">
        <f>IF(ISNA(VLOOKUP(ACCOUNTS_TABLE[[#This Row],[ID NUMBER]],PIVOT!K:L,2,0)),0,VLOOKUP(ACCOUNTS_TABLE[[#This Row],[ID NUMBER]],PIVOT!K:L,2,0))</f>
        <v>0</v>
      </c>
      <c r="L358" s="51">
        <f>ACCOUNTS_TABLE[[#This Row],[TOTAL FEES]]-ACCOUNTS_TABLE[[#This Row],[TOTAL PAID]]-ACCOUNTS_TABLE[[#This Row],[SCHOLARSHIP]]</f>
        <v>405</v>
      </c>
    </row>
    <row r="359" spans="3:12" ht="21.75" customHeight="1" x14ac:dyDescent="0.25">
      <c r="C359" s="26" t="s">
        <v>1513</v>
      </c>
      <c r="D359" s="4" t="str">
        <f>VLOOKUP(ACCOUNTS_TABLE[[#This Row],[ID NUMBER]],DBASE_TABLE[],2,0)</f>
        <v>WILHEMINA AKERIFIBATOGE</v>
      </c>
      <c r="E359" s="4" t="str">
        <f>VLOOKUP(ACCOUNTS_TABLE[[#This Row],[ID NUMBER]],DBASE_TABLE[],7,0)</f>
        <v>PRIMARY FOUR</v>
      </c>
      <c r="F359" s="51">
        <v>155</v>
      </c>
      <c r="G359" s="51" t="str">
        <f>IF(ISNA(VLOOKUP(ACCOUNTS_TABLE[[#This Row],[ID NUMBER]],OTHERFEE_PT,2,0)),"",VLOOKUP(ACCOUNTS_TABLE[[#This Row],[ID NUMBER]],OTHERFEE_PT,2,0))</f>
        <v/>
      </c>
      <c r="H359" s="51">
        <f>IF(ISNA(VLOOKUP(DBASE_TABLE[[#This Row],[CLASS]],TERMFEES_TABLE[],5,0)),"",VLOOKUP(DBASE_TABLE[[#This Row],[CLASS]],TERMFEES_TABLE[],5,0))</f>
        <v>0</v>
      </c>
      <c r="I359" s="51">
        <f>SUM(ACCOUNTS_TABLE[[#This Row],[BALANCE AT START]]:ACCOUNTS_TABLE[[#This Row],[SCHOOL FEES]])</f>
        <v>155</v>
      </c>
      <c r="J359" s="51">
        <f>IF(ISNA(VLOOKUP(ACCOUNTS_TABLE[[#This Row],[ID NUMBER]],PAYMENT_PT,2,0)),0,VLOOKUP(ACCOUNTS_TABLE[[#This Row],[ID NUMBER]],PAYMENT_PT,2,0))</f>
        <v>0</v>
      </c>
      <c r="K359" s="51">
        <f>IF(ISNA(VLOOKUP(ACCOUNTS_TABLE[[#This Row],[ID NUMBER]],PIVOT!K:L,2,0)),0,VLOOKUP(ACCOUNTS_TABLE[[#This Row],[ID NUMBER]],PIVOT!K:L,2,0))</f>
        <v>0</v>
      </c>
      <c r="L359" s="51">
        <f>ACCOUNTS_TABLE[[#This Row],[TOTAL FEES]]-ACCOUNTS_TABLE[[#This Row],[TOTAL PAID]]-ACCOUNTS_TABLE[[#This Row],[SCHOLARSHIP]]</f>
        <v>155</v>
      </c>
    </row>
    <row r="360" spans="3:12" ht="21.75" customHeight="1" x14ac:dyDescent="0.25">
      <c r="C360" s="26" t="s">
        <v>1514</v>
      </c>
      <c r="D360" s="4" t="str">
        <f>VLOOKUP(ACCOUNTS_TABLE[[#This Row],[ID NUMBER]],DBASE_TABLE[],2,0)</f>
        <v>BLESSING AKOLBIRE</v>
      </c>
      <c r="E360" s="4" t="str">
        <f>VLOOKUP(ACCOUNTS_TABLE[[#This Row],[ID NUMBER]],DBASE_TABLE[],7,0)</f>
        <v>PRIMARY FOUR</v>
      </c>
      <c r="F360" s="51">
        <v>155</v>
      </c>
      <c r="G360" s="51" t="str">
        <f>IF(ISNA(VLOOKUP(ACCOUNTS_TABLE[[#This Row],[ID NUMBER]],OTHERFEE_PT,2,0)),"",VLOOKUP(ACCOUNTS_TABLE[[#This Row],[ID NUMBER]],OTHERFEE_PT,2,0))</f>
        <v/>
      </c>
      <c r="H360" s="51">
        <f>IF(ISNA(VLOOKUP(DBASE_TABLE[[#This Row],[CLASS]],TERMFEES_TABLE[],5,0)),"",VLOOKUP(DBASE_TABLE[[#This Row],[CLASS]],TERMFEES_TABLE[],5,0))</f>
        <v>0</v>
      </c>
      <c r="I360" s="51">
        <f>SUM(ACCOUNTS_TABLE[[#This Row],[BALANCE AT START]]:ACCOUNTS_TABLE[[#This Row],[SCHOOL FEES]])</f>
        <v>155</v>
      </c>
      <c r="J360" s="51">
        <f>IF(ISNA(VLOOKUP(ACCOUNTS_TABLE[[#This Row],[ID NUMBER]],PAYMENT_PT,2,0)),0,VLOOKUP(ACCOUNTS_TABLE[[#This Row],[ID NUMBER]],PAYMENT_PT,2,0))</f>
        <v>0</v>
      </c>
      <c r="K360" s="51">
        <f>IF(ISNA(VLOOKUP(ACCOUNTS_TABLE[[#This Row],[ID NUMBER]],PIVOT!K:L,2,0)),0,VLOOKUP(ACCOUNTS_TABLE[[#This Row],[ID NUMBER]],PIVOT!K:L,2,0))</f>
        <v>0</v>
      </c>
      <c r="L360" s="51">
        <f>ACCOUNTS_TABLE[[#This Row],[TOTAL FEES]]-ACCOUNTS_TABLE[[#This Row],[TOTAL PAID]]-ACCOUNTS_TABLE[[#This Row],[SCHOLARSHIP]]</f>
        <v>155</v>
      </c>
    </row>
    <row r="361" spans="3:12" ht="21.75" customHeight="1" x14ac:dyDescent="0.25">
      <c r="C361" s="26" t="s">
        <v>1515</v>
      </c>
      <c r="D361" s="4" t="str">
        <f>VLOOKUP(ACCOUNTS_TABLE[[#This Row],[ID NUMBER]],DBASE_TABLE[],2,0)</f>
        <v>BENEDICT AKOLOGO</v>
      </c>
      <c r="E361" s="4" t="str">
        <f>VLOOKUP(ACCOUNTS_TABLE[[#This Row],[ID NUMBER]],DBASE_TABLE[],7,0)</f>
        <v>PRIMARY FOUR</v>
      </c>
      <c r="F361" s="51">
        <v>155</v>
      </c>
      <c r="G361" s="51" t="str">
        <f>IF(ISNA(VLOOKUP(ACCOUNTS_TABLE[[#This Row],[ID NUMBER]],OTHERFEE_PT,2,0)),"",VLOOKUP(ACCOUNTS_TABLE[[#This Row],[ID NUMBER]],OTHERFEE_PT,2,0))</f>
        <v/>
      </c>
      <c r="H361" s="51">
        <f>IF(ISNA(VLOOKUP(DBASE_TABLE[[#This Row],[CLASS]],TERMFEES_TABLE[],5,0)),"",VLOOKUP(DBASE_TABLE[[#This Row],[CLASS]],TERMFEES_TABLE[],5,0))</f>
        <v>0</v>
      </c>
      <c r="I361" s="51">
        <f>SUM(ACCOUNTS_TABLE[[#This Row],[BALANCE AT START]]:ACCOUNTS_TABLE[[#This Row],[SCHOOL FEES]])</f>
        <v>155</v>
      </c>
      <c r="J361" s="51">
        <f>IF(ISNA(VLOOKUP(ACCOUNTS_TABLE[[#This Row],[ID NUMBER]],PAYMENT_PT,2,0)),0,VLOOKUP(ACCOUNTS_TABLE[[#This Row],[ID NUMBER]],PAYMENT_PT,2,0))</f>
        <v>0</v>
      </c>
      <c r="K361" s="51">
        <f>IF(ISNA(VLOOKUP(ACCOUNTS_TABLE[[#This Row],[ID NUMBER]],PIVOT!K:L,2,0)),0,VLOOKUP(ACCOUNTS_TABLE[[#This Row],[ID NUMBER]],PIVOT!K:L,2,0))</f>
        <v>0</v>
      </c>
      <c r="L361" s="51">
        <f>ACCOUNTS_TABLE[[#This Row],[TOTAL FEES]]-ACCOUNTS_TABLE[[#This Row],[TOTAL PAID]]-ACCOUNTS_TABLE[[#This Row],[SCHOLARSHIP]]</f>
        <v>155</v>
      </c>
    </row>
    <row r="362" spans="3:12" ht="21.75" customHeight="1" x14ac:dyDescent="0.25">
      <c r="C362" s="26" t="s">
        <v>1516</v>
      </c>
      <c r="D362" s="4" t="str">
        <f>VLOOKUP(ACCOUNTS_TABLE[[#This Row],[ID NUMBER]],DBASE_TABLE[],2,0)</f>
        <v>BENEDICTA AKOLOGO</v>
      </c>
      <c r="E362" s="4" t="str">
        <f>VLOOKUP(ACCOUNTS_TABLE[[#This Row],[ID NUMBER]],DBASE_TABLE[],7,0)</f>
        <v>PRIMARY FOUR</v>
      </c>
      <c r="F362" s="51">
        <v>155</v>
      </c>
      <c r="G362" s="51" t="str">
        <f>IF(ISNA(VLOOKUP(ACCOUNTS_TABLE[[#This Row],[ID NUMBER]],OTHERFEE_PT,2,0)),"",VLOOKUP(ACCOUNTS_TABLE[[#This Row],[ID NUMBER]],OTHERFEE_PT,2,0))</f>
        <v/>
      </c>
      <c r="H362" s="51">
        <f>IF(ISNA(VLOOKUP(DBASE_TABLE[[#This Row],[CLASS]],TERMFEES_TABLE[],5,0)),"",VLOOKUP(DBASE_TABLE[[#This Row],[CLASS]],TERMFEES_TABLE[],5,0))</f>
        <v>0</v>
      </c>
      <c r="I362" s="51">
        <f>SUM(ACCOUNTS_TABLE[[#This Row],[BALANCE AT START]]:ACCOUNTS_TABLE[[#This Row],[SCHOOL FEES]])</f>
        <v>155</v>
      </c>
      <c r="J362" s="51">
        <f>IF(ISNA(VLOOKUP(ACCOUNTS_TABLE[[#This Row],[ID NUMBER]],PAYMENT_PT,2,0)),0,VLOOKUP(ACCOUNTS_TABLE[[#This Row],[ID NUMBER]],PAYMENT_PT,2,0))</f>
        <v>0</v>
      </c>
      <c r="K362" s="51">
        <f>IF(ISNA(VLOOKUP(ACCOUNTS_TABLE[[#This Row],[ID NUMBER]],PIVOT!K:L,2,0)),0,VLOOKUP(ACCOUNTS_TABLE[[#This Row],[ID NUMBER]],PIVOT!K:L,2,0))</f>
        <v>0</v>
      </c>
      <c r="L362" s="51">
        <f>ACCOUNTS_TABLE[[#This Row],[TOTAL FEES]]-ACCOUNTS_TABLE[[#This Row],[TOTAL PAID]]-ACCOUNTS_TABLE[[#This Row],[SCHOLARSHIP]]</f>
        <v>155</v>
      </c>
    </row>
    <row r="363" spans="3:12" ht="21.75" customHeight="1" x14ac:dyDescent="0.25">
      <c r="C363" s="26" t="s">
        <v>1517</v>
      </c>
      <c r="D363" s="4" t="str">
        <f>VLOOKUP(ACCOUNTS_TABLE[[#This Row],[ID NUMBER]],DBASE_TABLE[],2,0)</f>
        <v>LUCK GOOD AKOLOGO</v>
      </c>
      <c r="E363" s="4" t="str">
        <f>VLOOKUP(ACCOUNTS_TABLE[[#This Row],[ID NUMBER]],DBASE_TABLE[],7,0)</f>
        <v>PRIMARY FOUR</v>
      </c>
      <c r="F363" s="51">
        <v>160</v>
      </c>
      <c r="G363" s="51" t="str">
        <f>IF(ISNA(VLOOKUP(ACCOUNTS_TABLE[[#This Row],[ID NUMBER]],OTHERFEE_PT,2,0)),"",VLOOKUP(ACCOUNTS_TABLE[[#This Row],[ID NUMBER]],OTHERFEE_PT,2,0))</f>
        <v/>
      </c>
      <c r="H363" s="51">
        <f>IF(ISNA(VLOOKUP(DBASE_TABLE[[#This Row],[CLASS]],TERMFEES_TABLE[],5,0)),"",VLOOKUP(DBASE_TABLE[[#This Row],[CLASS]],TERMFEES_TABLE[],5,0))</f>
        <v>0</v>
      </c>
      <c r="I363" s="51">
        <f>SUM(ACCOUNTS_TABLE[[#This Row],[BALANCE AT START]]:ACCOUNTS_TABLE[[#This Row],[SCHOOL FEES]])</f>
        <v>160</v>
      </c>
      <c r="J363" s="51">
        <f>IF(ISNA(VLOOKUP(ACCOUNTS_TABLE[[#This Row],[ID NUMBER]],PAYMENT_PT,2,0)),0,VLOOKUP(ACCOUNTS_TABLE[[#This Row],[ID NUMBER]],PAYMENT_PT,2,0))</f>
        <v>0</v>
      </c>
      <c r="K363" s="51">
        <f>IF(ISNA(VLOOKUP(ACCOUNTS_TABLE[[#This Row],[ID NUMBER]],PIVOT!K:L,2,0)),0,VLOOKUP(ACCOUNTS_TABLE[[#This Row],[ID NUMBER]],PIVOT!K:L,2,0))</f>
        <v>0</v>
      </c>
      <c r="L363" s="51">
        <f>ACCOUNTS_TABLE[[#This Row],[TOTAL FEES]]-ACCOUNTS_TABLE[[#This Row],[TOTAL PAID]]-ACCOUNTS_TABLE[[#This Row],[SCHOLARSHIP]]</f>
        <v>160</v>
      </c>
    </row>
    <row r="364" spans="3:12" ht="21.75" customHeight="1" x14ac:dyDescent="0.25">
      <c r="C364" s="26" t="s">
        <v>1518</v>
      </c>
      <c r="D364" s="4" t="str">
        <f>VLOOKUP(ACCOUNTS_TABLE[[#This Row],[ID NUMBER]],DBASE_TABLE[],2,0)</f>
        <v>WISDOM AKUNDARE</v>
      </c>
      <c r="E364" s="4" t="str">
        <f>VLOOKUP(ACCOUNTS_TABLE[[#This Row],[ID NUMBER]],DBASE_TABLE[],7,0)</f>
        <v>PRIMARY FOUR</v>
      </c>
      <c r="F364" s="51">
        <v>280</v>
      </c>
      <c r="G364" s="51" t="str">
        <f>IF(ISNA(VLOOKUP(ACCOUNTS_TABLE[[#This Row],[ID NUMBER]],OTHERFEE_PT,2,0)),"",VLOOKUP(ACCOUNTS_TABLE[[#This Row],[ID NUMBER]],OTHERFEE_PT,2,0))</f>
        <v/>
      </c>
      <c r="H364" s="51">
        <f>IF(ISNA(VLOOKUP(DBASE_TABLE[[#This Row],[CLASS]],TERMFEES_TABLE[],5,0)),"",VLOOKUP(DBASE_TABLE[[#This Row],[CLASS]],TERMFEES_TABLE[],5,0))</f>
        <v>0</v>
      </c>
      <c r="I364" s="51">
        <f>SUM(ACCOUNTS_TABLE[[#This Row],[BALANCE AT START]]:ACCOUNTS_TABLE[[#This Row],[SCHOOL FEES]])</f>
        <v>280</v>
      </c>
      <c r="J364" s="51">
        <f>IF(ISNA(VLOOKUP(ACCOUNTS_TABLE[[#This Row],[ID NUMBER]],PAYMENT_PT,2,0)),0,VLOOKUP(ACCOUNTS_TABLE[[#This Row],[ID NUMBER]],PAYMENT_PT,2,0))</f>
        <v>0</v>
      </c>
      <c r="K364" s="51">
        <f>IF(ISNA(VLOOKUP(ACCOUNTS_TABLE[[#This Row],[ID NUMBER]],PIVOT!K:L,2,0)),0,VLOOKUP(ACCOUNTS_TABLE[[#This Row],[ID NUMBER]],PIVOT!K:L,2,0))</f>
        <v>0</v>
      </c>
      <c r="L364" s="51">
        <f>ACCOUNTS_TABLE[[#This Row],[TOTAL FEES]]-ACCOUNTS_TABLE[[#This Row],[TOTAL PAID]]-ACCOUNTS_TABLE[[#This Row],[SCHOLARSHIP]]</f>
        <v>280</v>
      </c>
    </row>
    <row r="365" spans="3:12" ht="21.75" customHeight="1" x14ac:dyDescent="0.25">
      <c r="C365" s="26" t="s">
        <v>1519</v>
      </c>
      <c r="D365" s="4" t="str">
        <f>VLOOKUP(ACCOUNTS_TABLE[[#This Row],[ID NUMBER]],DBASE_TABLE[],2,0)</f>
        <v>JEFFERY AKUNYIRE</v>
      </c>
      <c r="E365" s="4" t="str">
        <f>VLOOKUP(ACCOUNTS_TABLE[[#This Row],[ID NUMBER]],DBASE_TABLE[],7,0)</f>
        <v>PRIMARY FOUR</v>
      </c>
      <c r="F365" s="51">
        <v>260</v>
      </c>
      <c r="G365" s="51" t="str">
        <f>IF(ISNA(VLOOKUP(ACCOUNTS_TABLE[[#This Row],[ID NUMBER]],OTHERFEE_PT,2,0)),"",VLOOKUP(ACCOUNTS_TABLE[[#This Row],[ID NUMBER]],OTHERFEE_PT,2,0))</f>
        <v/>
      </c>
      <c r="H365" s="51">
        <f>IF(ISNA(VLOOKUP(DBASE_TABLE[[#This Row],[CLASS]],TERMFEES_TABLE[],5,0)),"",VLOOKUP(DBASE_TABLE[[#This Row],[CLASS]],TERMFEES_TABLE[],5,0))</f>
        <v>0</v>
      </c>
      <c r="I365" s="51">
        <f>SUM(ACCOUNTS_TABLE[[#This Row],[BALANCE AT START]]:ACCOUNTS_TABLE[[#This Row],[SCHOOL FEES]])</f>
        <v>260</v>
      </c>
      <c r="J365" s="51">
        <f>IF(ISNA(VLOOKUP(ACCOUNTS_TABLE[[#This Row],[ID NUMBER]],PAYMENT_PT,2,0)),0,VLOOKUP(ACCOUNTS_TABLE[[#This Row],[ID NUMBER]],PAYMENT_PT,2,0))</f>
        <v>0</v>
      </c>
      <c r="K365" s="51">
        <f>IF(ISNA(VLOOKUP(ACCOUNTS_TABLE[[#This Row],[ID NUMBER]],PIVOT!K:L,2,0)),0,VLOOKUP(ACCOUNTS_TABLE[[#This Row],[ID NUMBER]],PIVOT!K:L,2,0))</f>
        <v>0</v>
      </c>
      <c r="L365" s="51">
        <f>ACCOUNTS_TABLE[[#This Row],[TOTAL FEES]]-ACCOUNTS_TABLE[[#This Row],[TOTAL PAID]]-ACCOUNTS_TABLE[[#This Row],[SCHOLARSHIP]]</f>
        <v>260</v>
      </c>
    </row>
    <row r="366" spans="3:12" ht="21.75" customHeight="1" x14ac:dyDescent="0.25">
      <c r="C366" s="26" t="s">
        <v>1520</v>
      </c>
      <c r="D366" s="4" t="str">
        <f>VLOOKUP(ACCOUNTS_TABLE[[#This Row],[ID NUMBER]],DBASE_TABLE[],2,0)</f>
        <v>ELIAS ALAGEYIRE</v>
      </c>
      <c r="E366" s="4" t="str">
        <f>VLOOKUP(ACCOUNTS_TABLE[[#This Row],[ID NUMBER]],DBASE_TABLE[],7,0)</f>
        <v>PRIMARY FOUR</v>
      </c>
      <c r="F366" s="51">
        <v>155</v>
      </c>
      <c r="G366" s="51" t="str">
        <f>IF(ISNA(VLOOKUP(ACCOUNTS_TABLE[[#This Row],[ID NUMBER]],OTHERFEE_PT,2,0)),"",VLOOKUP(ACCOUNTS_TABLE[[#This Row],[ID NUMBER]],OTHERFEE_PT,2,0))</f>
        <v/>
      </c>
      <c r="H366" s="51">
        <f>IF(ISNA(VLOOKUP(DBASE_TABLE[[#This Row],[CLASS]],TERMFEES_TABLE[],5,0)),"",VLOOKUP(DBASE_TABLE[[#This Row],[CLASS]],TERMFEES_TABLE[],5,0))</f>
        <v>0</v>
      </c>
      <c r="I366" s="51">
        <f>SUM(ACCOUNTS_TABLE[[#This Row],[BALANCE AT START]]:ACCOUNTS_TABLE[[#This Row],[SCHOOL FEES]])</f>
        <v>155</v>
      </c>
      <c r="J366" s="51">
        <f>IF(ISNA(VLOOKUP(ACCOUNTS_TABLE[[#This Row],[ID NUMBER]],PAYMENT_PT,2,0)),0,VLOOKUP(ACCOUNTS_TABLE[[#This Row],[ID NUMBER]],PAYMENT_PT,2,0))</f>
        <v>0</v>
      </c>
      <c r="K366" s="51">
        <f>IF(ISNA(VLOOKUP(ACCOUNTS_TABLE[[#This Row],[ID NUMBER]],PIVOT!K:L,2,0)),0,VLOOKUP(ACCOUNTS_TABLE[[#This Row],[ID NUMBER]],PIVOT!K:L,2,0))</f>
        <v>0</v>
      </c>
      <c r="L366" s="51">
        <f>ACCOUNTS_TABLE[[#This Row],[TOTAL FEES]]-ACCOUNTS_TABLE[[#This Row],[TOTAL PAID]]-ACCOUNTS_TABLE[[#This Row],[SCHOLARSHIP]]</f>
        <v>155</v>
      </c>
    </row>
    <row r="367" spans="3:12" ht="21.75" customHeight="1" x14ac:dyDescent="0.25">
      <c r="C367" s="26" t="s">
        <v>1521</v>
      </c>
      <c r="D367" s="4" t="str">
        <f>VLOOKUP(ACCOUNTS_TABLE[[#This Row],[ID NUMBER]],DBASE_TABLE[],2,0)</f>
        <v>LIDWINA ALAGPULINSA</v>
      </c>
      <c r="E367" s="4" t="str">
        <f>VLOOKUP(ACCOUNTS_TABLE[[#This Row],[ID NUMBER]],DBASE_TABLE[],7,0)</f>
        <v>PRIMARY FOUR</v>
      </c>
      <c r="F367" s="51">
        <v>155</v>
      </c>
      <c r="G367" s="51" t="str">
        <f>IF(ISNA(VLOOKUP(ACCOUNTS_TABLE[[#This Row],[ID NUMBER]],OTHERFEE_PT,2,0)),"",VLOOKUP(ACCOUNTS_TABLE[[#This Row],[ID NUMBER]],OTHERFEE_PT,2,0))</f>
        <v/>
      </c>
      <c r="H367" s="51">
        <f>IF(ISNA(VLOOKUP(DBASE_TABLE[[#This Row],[CLASS]],TERMFEES_TABLE[],5,0)),"",VLOOKUP(DBASE_TABLE[[#This Row],[CLASS]],TERMFEES_TABLE[],5,0))</f>
        <v>0</v>
      </c>
      <c r="I367" s="51">
        <f>SUM(ACCOUNTS_TABLE[[#This Row],[BALANCE AT START]]:ACCOUNTS_TABLE[[#This Row],[SCHOOL FEES]])</f>
        <v>155</v>
      </c>
      <c r="J367" s="51">
        <f>IF(ISNA(VLOOKUP(ACCOUNTS_TABLE[[#This Row],[ID NUMBER]],PAYMENT_PT,2,0)),0,VLOOKUP(ACCOUNTS_TABLE[[#This Row],[ID NUMBER]],PAYMENT_PT,2,0))</f>
        <v>0</v>
      </c>
      <c r="K367" s="51">
        <f>IF(ISNA(VLOOKUP(ACCOUNTS_TABLE[[#This Row],[ID NUMBER]],PIVOT!K:L,2,0)),0,VLOOKUP(ACCOUNTS_TABLE[[#This Row],[ID NUMBER]],PIVOT!K:L,2,0))</f>
        <v>0</v>
      </c>
      <c r="L367" s="51">
        <f>ACCOUNTS_TABLE[[#This Row],[TOTAL FEES]]-ACCOUNTS_TABLE[[#This Row],[TOTAL PAID]]-ACCOUNTS_TABLE[[#This Row],[SCHOLARSHIP]]</f>
        <v>155</v>
      </c>
    </row>
    <row r="368" spans="3:12" ht="21.75" customHeight="1" x14ac:dyDescent="0.25">
      <c r="C368" s="26" t="s">
        <v>1522</v>
      </c>
      <c r="D368" s="4" t="str">
        <f>VLOOKUP(ACCOUNTS_TABLE[[#This Row],[ID NUMBER]],DBASE_TABLE[],2,0)</f>
        <v>BLESSING ALI</v>
      </c>
      <c r="E368" s="4" t="str">
        <f>VLOOKUP(ACCOUNTS_TABLE[[#This Row],[ID NUMBER]],DBASE_TABLE[],7,0)</f>
        <v>PRIMARY FOUR</v>
      </c>
      <c r="F368" s="51">
        <v>405</v>
      </c>
      <c r="G368" s="51" t="str">
        <f>IF(ISNA(VLOOKUP(ACCOUNTS_TABLE[[#This Row],[ID NUMBER]],OTHERFEE_PT,2,0)),"",VLOOKUP(ACCOUNTS_TABLE[[#This Row],[ID NUMBER]],OTHERFEE_PT,2,0))</f>
        <v/>
      </c>
      <c r="H368" s="51">
        <f>IF(ISNA(VLOOKUP(DBASE_TABLE[[#This Row],[CLASS]],TERMFEES_TABLE[],5,0)),"",VLOOKUP(DBASE_TABLE[[#This Row],[CLASS]],TERMFEES_TABLE[],5,0))</f>
        <v>0</v>
      </c>
      <c r="I368" s="51">
        <f>SUM(ACCOUNTS_TABLE[[#This Row],[BALANCE AT START]]:ACCOUNTS_TABLE[[#This Row],[SCHOOL FEES]])</f>
        <v>405</v>
      </c>
      <c r="J368" s="51">
        <f>IF(ISNA(VLOOKUP(ACCOUNTS_TABLE[[#This Row],[ID NUMBER]],PAYMENT_PT,2,0)),0,VLOOKUP(ACCOUNTS_TABLE[[#This Row],[ID NUMBER]],PAYMENT_PT,2,0))</f>
        <v>0</v>
      </c>
      <c r="K368" s="51">
        <f>IF(ISNA(VLOOKUP(ACCOUNTS_TABLE[[#This Row],[ID NUMBER]],PIVOT!K:L,2,0)),0,VLOOKUP(ACCOUNTS_TABLE[[#This Row],[ID NUMBER]],PIVOT!K:L,2,0))</f>
        <v>0</v>
      </c>
      <c r="L368" s="51">
        <f>ACCOUNTS_TABLE[[#This Row],[TOTAL FEES]]-ACCOUNTS_TABLE[[#This Row],[TOTAL PAID]]-ACCOUNTS_TABLE[[#This Row],[SCHOLARSHIP]]</f>
        <v>405</v>
      </c>
    </row>
    <row r="369" spans="3:12" ht="21.75" customHeight="1" x14ac:dyDescent="0.25">
      <c r="C369" s="26" t="s">
        <v>1523</v>
      </c>
      <c r="D369" s="4" t="str">
        <f>VLOOKUP(ACCOUNTS_TABLE[[#This Row],[ID NUMBER]],DBASE_TABLE[],2,0)</f>
        <v>KHISMATU FAYAKUMA AMADU</v>
      </c>
      <c r="E369" s="4" t="str">
        <f>VLOOKUP(ACCOUNTS_TABLE[[#This Row],[ID NUMBER]],DBASE_TABLE[],7,0)</f>
        <v>PRIMARY FOUR</v>
      </c>
      <c r="F369" s="51">
        <v>345</v>
      </c>
      <c r="G369" s="51" t="str">
        <f>IF(ISNA(VLOOKUP(ACCOUNTS_TABLE[[#This Row],[ID NUMBER]],OTHERFEE_PT,2,0)),"",VLOOKUP(ACCOUNTS_TABLE[[#This Row],[ID NUMBER]],OTHERFEE_PT,2,0))</f>
        <v/>
      </c>
      <c r="H369" s="51">
        <f>IF(ISNA(VLOOKUP(DBASE_TABLE[[#This Row],[CLASS]],TERMFEES_TABLE[],5,0)),"",VLOOKUP(DBASE_TABLE[[#This Row],[CLASS]],TERMFEES_TABLE[],5,0))</f>
        <v>0</v>
      </c>
      <c r="I369" s="51">
        <f>SUM(ACCOUNTS_TABLE[[#This Row],[BALANCE AT START]]:ACCOUNTS_TABLE[[#This Row],[SCHOOL FEES]])</f>
        <v>345</v>
      </c>
      <c r="J369" s="51">
        <f>IF(ISNA(VLOOKUP(ACCOUNTS_TABLE[[#This Row],[ID NUMBER]],PAYMENT_PT,2,0)),0,VLOOKUP(ACCOUNTS_TABLE[[#This Row],[ID NUMBER]],PAYMENT_PT,2,0))</f>
        <v>0</v>
      </c>
      <c r="K369" s="51">
        <f>IF(ISNA(VLOOKUP(ACCOUNTS_TABLE[[#This Row],[ID NUMBER]],PIVOT!K:L,2,0)),0,VLOOKUP(ACCOUNTS_TABLE[[#This Row],[ID NUMBER]],PIVOT!K:L,2,0))</f>
        <v>0</v>
      </c>
      <c r="L369" s="51">
        <f>ACCOUNTS_TABLE[[#This Row],[TOTAL FEES]]-ACCOUNTS_TABLE[[#This Row],[TOTAL PAID]]-ACCOUNTS_TABLE[[#This Row],[SCHOLARSHIP]]</f>
        <v>345</v>
      </c>
    </row>
    <row r="370" spans="3:12" ht="21.75" customHeight="1" x14ac:dyDescent="0.25">
      <c r="C370" s="26" t="s">
        <v>1524</v>
      </c>
      <c r="D370" s="4" t="str">
        <f>VLOOKUP(ACCOUNTS_TABLE[[#This Row],[ID NUMBER]],DBASE_TABLE[],2,0)</f>
        <v>CARL AMURIYAGA</v>
      </c>
      <c r="E370" s="4" t="str">
        <f>VLOOKUP(ACCOUNTS_TABLE[[#This Row],[ID NUMBER]],DBASE_TABLE[],7,0)</f>
        <v>PRIMARY FOUR</v>
      </c>
      <c r="F370" s="51">
        <v>155</v>
      </c>
      <c r="G370" s="51" t="str">
        <f>IF(ISNA(VLOOKUP(ACCOUNTS_TABLE[[#This Row],[ID NUMBER]],OTHERFEE_PT,2,0)),"",VLOOKUP(ACCOUNTS_TABLE[[#This Row],[ID NUMBER]],OTHERFEE_PT,2,0))</f>
        <v/>
      </c>
      <c r="H370" s="51">
        <f>IF(ISNA(VLOOKUP(DBASE_TABLE[[#This Row],[CLASS]],TERMFEES_TABLE[],5,0)),"",VLOOKUP(DBASE_TABLE[[#This Row],[CLASS]],TERMFEES_TABLE[],5,0))</f>
        <v>0</v>
      </c>
      <c r="I370" s="51">
        <f>SUM(ACCOUNTS_TABLE[[#This Row],[BALANCE AT START]]:ACCOUNTS_TABLE[[#This Row],[SCHOOL FEES]])</f>
        <v>155</v>
      </c>
      <c r="J370" s="51">
        <f>IF(ISNA(VLOOKUP(ACCOUNTS_TABLE[[#This Row],[ID NUMBER]],PAYMENT_PT,2,0)),0,VLOOKUP(ACCOUNTS_TABLE[[#This Row],[ID NUMBER]],PAYMENT_PT,2,0))</f>
        <v>0</v>
      </c>
      <c r="K370" s="51">
        <f>IF(ISNA(VLOOKUP(ACCOUNTS_TABLE[[#This Row],[ID NUMBER]],PIVOT!K:L,2,0)),0,VLOOKUP(ACCOUNTS_TABLE[[#This Row],[ID NUMBER]],PIVOT!K:L,2,0))</f>
        <v>0</v>
      </c>
      <c r="L370" s="51">
        <f>ACCOUNTS_TABLE[[#This Row],[TOTAL FEES]]-ACCOUNTS_TABLE[[#This Row],[TOTAL PAID]]-ACCOUNTS_TABLE[[#This Row],[SCHOLARSHIP]]</f>
        <v>155</v>
      </c>
    </row>
    <row r="371" spans="3:12" ht="21.75" customHeight="1" x14ac:dyDescent="0.25">
      <c r="C371" s="26" t="s">
        <v>1525</v>
      </c>
      <c r="D371" s="4" t="str">
        <f>VLOOKUP(ACCOUNTS_TABLE[[#This Row],[ID NUMBER]],DBASE_TABLE[],2,0)</f>
        <v>SHANTEL ANERA</v>
      </c>
      <c r="E371" s="4" t="str">
        <f>VLOOKUP(ACCOUNTS_TABLE[[#This Row],[ID NUMBER]],DBASE_TABLE[],7,0)</f>
        <v>PRIMARY FOUR</v>
      </c>
      <c r="F371" s="51">
        <v>185</v>
      </c>
      <c r="G371" s="51" t="str">
        <f>IF(ISNA(VLOOKUP(ACCOUNTS_TABLE[[#This Row],[ID NUMBER]],OTHERFEE_PT,2,0)),"",VLOOKUP(ACCOUNTS_TABLE[[#This Row],[ID NUMBER]],OTHERFEE_PT,2,0))</f>
        <v/>
      </c>
      <c r="H371" s="51">
        <f>IF(ISNA(VLOOKUP(DBASE_TABLE[[#This Row],[CLASS]],TERMFEES_TABLE[],5,0)),"",VLOOKUP(DBASE_TABLE[[#This Row],[CLASS]],TERMFEES_TABLE[],5,0))</f>
        <v>0</v>
      </c>
      <c r="I371" s="51">
        <f>SUM(ACCOUNTS_TABLE[[#This Row],[BALANCE AT START]]:ACCOUNTS_TABLE[[#This Row],[SCHOOL FEES]])</f>
        <v>185</v>
      </c>
      <c r="J371" s="51">
        <f>IF(ISNA(VLOOKUP(ACCOUNTS_TABLE[[#This Row],[ID NUMBER]],PAYMENT_PT,2,0)),0,VLOOKUP(ACCOUNTS_TABLE[[#This Row],[ID NUMBER]],PAYMENT_PT,2,0))</f>
        <v>0</v>
      </c>
      <c r="K371" s="51">
        <f>IF(ISNA(VLOOKUP(ACCOUNTS_TABLE[[#This Row],[ID NUMBER]],PIVOT!K:L,2,0)),0,VLOOKUP(ACCOUNTS_TABLE[[#This Row],[ID NUMBER]],PIVOT!K:L,2,0))</f>
        <v>0</v>
      </c>
      <c r="L371" s="51">
        <f>ACCOUNTS_TABLE[[#This Row],[TOTAL FEES]]-ACCOUNTS_TABLE[[#This Row],[TOTAL PAID]]-ACCOUNTS_TABLE[[#This Row],[SCHOLARSHIP]]</f>
        <v>185</v>
      </c>
    </row>
    <row r="372" spans="3:12" ht="21.75" customHeight="1" x14ac:dyDescent="0.25">
      <c r="C372" s="26" t="s">
        <v>1526</v>
      </c>
      <c r="D372" s="4" t="str">
        <f>VLOOKUP(ACCOUNTS_TABLE[[#This Row],[ID NUMBER]],DBASE_TABLE[],2,0)</f>
        <v>EDITH ANUGA</v>
      </c>
      <c r="E372" s="4" t="str">
        <f>VLOOKUP(ACCOUNTS_TABLE[[#This Row],[ID NUMBER]],DBASE_TABLE[],7,0)</f>
        <v>PRIMARY FOUR</v>
      </c>
      <c r="F372" s="51">
        <v>560</v>
      </c>
      <c r="G372" s="51" t="str">
        <f>IF(ISNA(VLOOKUP(ACCOUNTS_TABLE[[#This Row],[ID NUMBER]],OTHERFEE_PT,2,0)),"",VLOOKUP(ACCOUNTS_TABLE[[#This Row],[ID NUMBER]],OTHERFEE_PT,2,0))</f>
        <v/>
      </c>
      <c r="H372" s="51">
        <f>IF(ISNA(VLOOKUP(DBASE_TABLE[[#This Row],[CLASS]],TERMFEES_TABLE[],5,0)),"",VLOOKUP(DBASE_TABLE[[#This Row],[CLASS]],TERMFEES_TABLE[],5,0))</f>
        <v>0</v>
      </c>
      <c r="I372" s="51">
        <f>SUM(ACCOUNTS_TABLE[[#This Row],[BALANCE AT START]]:ACCOUNTS_TABLE[[#This Row],[SCHOOL FEES]])</f>
        <v>560</v>
      </c>
      <c r="J372" s="51">
        <f>IF(ISNA(VLOOKUP(ACCOUNTS_TABLE[[#This Row],[ID NUMBER]],PAYMENT_PT,2,0)),0,VLOOKUP(ACCOUNTS_TABLE[[#This Row],[ID NUMBER]],PAYMENT_PT,2,0))</f>
        <v>0</v>
      </c>
      <c r="K372" s="51">
        <f>IF(ISNA(VLOOKUP(ACCOUNTS_TABLE[[#This Row],[ID NUMBER]],PIVOT!K:L,2,0)),0,VLOOKUP(ACCOUNTS_TABLE[[#This Row],[ID NUMBER]],PIVOT!K:L,2,0))</f>
        <v>0</v>
      </c>
      <c r="L372" s="51">
        <f>ACCOUNTS_TABLE[[#This Row],[TOTAL FEES]]-ACCOUNTS_TABLE[[#This Row],[TOTAL PAID]]-ACCOUNTS_TABLE[[#This Row],[SCHOLARSHIP]]</f>
        <v>560</v>
      </c>
    </row>
    <row r="373" spans="3:12" ht="21.75" customHeight="1" x14ac:dyDescent="0.25">
      <c r="C373" s="26" t="s">
        <v>1527</v>
      </c>
      <c r="D373" s="4" t="str">
        <f>VLOOKUP(ACCOUNTS_TABLE[[#This Row],[ID NUMBER]],DBASE_TABLE[],2,0)</f>
        <v>PROMISE APALIYA</v>
      </c>
      <c r="E373" s="4" t="str">
        <f>VLOOKUP(ACCOUNTS_TABLE[[#This Row],[ID NUMBER]],DBASE_TABLE[],7,0)</f>
        <v>PRIMARY FOUR</v>
      </c>
      <c r="F373" s="51">
        <v>235</v>
      </c>
      <c r="G373" s="51" t="str">
        <f>IF(ISNA(VLOOKUP(ACCOUNTS_TABLE[[#This Row],[ID NUMBER]],OTHERFEE_PT,2,0)),"",VLOOKUP(ACCOUNTS_TABLE[[#This Row],[ID NUMBER]],OTHERFEE_PT,2,0))</f>
        <v/>
      </c>
      <c r="H373" s="51">
        <f>IF(ISNA(VLOOKUP(DBASE_TABLE[[#This Row],[CLASS]],TERMFEES_TABLE[],5,0)),"",VLOOKUP(DBASE_TABLE[[#This Row],[CLASS]],TERMFEES_TABLE[],5,0))</f>
        <v>0</v>
      </c>
      <c r="I373" s="51">
        <f>SUM(ACCOUNTS_TABLE[[#This Row],[BALANCE AT START]]:ACCOUNTS_TABLE[[#This Row],[SCHOOL FEES]])</f>
        <v>235</v>
      </c>
      <c r="J373" s="51">
        <f>IF(ISNA(VLOOKUP(ACCOUNTS_TABLE[[#This Row],[ID NUMBER]],PAYMENT_PT,2,0)),0,VLOOKUP(ACCOUNTS_TABLE[[#This Row],[ID NUMBER]],PAYMENT_PT,2,0))</f>
        <v>0</v>
      </c>
      <c r="K373" s="51">
        <f>IF(ISNA(VLOOKUP(ACCOUNTS_TABLE[[#This Row],[ID NUMBER]],PIVOT!K:L,2,0)),0,VLOOKUP(ACCOUNTS_TABLE[[#This Row],[ID NUMBER]],PIVOT!K:L,2,0))</f>
        <v>0</v>
      </c>
      <c r="L373" s="51">
        <f>ACCOUNTS_TABLE[[#This Row],[TOTAL FEES]]-ACCOUNTS_TABLE[[#This Row],[TOTAL PAID]]-ACCOUNTS_TABLE[[#This Row],[SCHOLARSHIP]]</f>
        <v>235</v>
      </c>
    </row>
    <row r="374" spans="3:12" ht="21.75" customHeight="1" x14ac:dyDescent="0.25">
      <c r="C374" s="26" t="s">
        <v>1528</v>
      </c>
      <c r="D374" s="4" t="str">
        <f>VLOOKUP(ACCOUNTS_TABLE[[#This Row],[ID NUMBER]],DBASE_TABLE[],2,0)</f>
        <v>KAREN ASANGKAME</v>
      </c>
      <c r="E374" s="4" t="str">
        <f>VLOOKUP(ACCOUNTS_TABLE[[#This Row],[ID NUMBER]],DBASE_TABLE[],7,0)</f>
        <v>PRIMARY FOUR</v>
      </c>
      <c r="F374" s="51">
        <v>155</v>
      </c>
      <c r="G374" s="51" t="str">
        <f>IF(ISNA(VLOOKUP(ACCOUNTS_TABLE[[#This Row],[ID NUMBER]],OTHERFEE_PT,2,0)),"",VLOOKUP(ACCOUNTS_TABLE[[#This Row],[ID NUMBER]],OTHERFEE_PT,2,0))</f>
        <v/>
      </c>
      <c r="H374" s="51">
        <f>IF(ISNA(VLOOKUP(DBASE_TABLE[[#This Row],[CLASS]],TERMFEES_TABLE[],5,0)),"",VLOOKUP(DBASE_TABLE[[#This Row],[CLASS]],TERMFEES_TABLE[],5,0))</f>
        <v>0</v>
      </c>
      <c r="I374" s="51">
        <f>SUM(ACCOUNTS_TABLE[[#This Row],[BALANCE AT START]]:ACCOUNTS_TABLE[[#This Row],[SCHOOL FEES]])</f>
        <v>155</v>
      </c>
      <c r="J374" s="51">
        <f>IF(ISNA(VLOOKUP(ACCOUNTS_TABLE[[#This Row],[ID NUMBER]],PAYMENT_PT,2,0)),0,VLOOKUP(ACCOUNTS_TABLE[[#This Row],[ID NUMBER]],PAYMENT_PT,2,0))</f>
        <v>0</v>
      </c>
      <c r="K374" s="51">
        <f>IF(ISNA(VLOOKUP(ACCOUNTS_TABLE[[#This Row],[ID NUMBER]],PIVOT!K:L,2,0)),0,VLOOKUP(ACCOUNTS_TABLE[[#This Row],[ID NUMBER]],PIVOT!K:L,2,0))</f>
        <v>0</v>
      </c>
      <c r="L374" s="51">
        <f>ACCOUNTS_TABLE[[#This Row],[TOTAL FEES]]-ACCOUNTS_TABLE[[#This Row],[TOTAL PAID]]-ACCOUNTS_TABLE[[#This Row],[SCHOLARSHIP]]</f>
        <v>155</v>
      </c>
    </row>
    <row r="375" spans="3:12" ht="21.75" customHeight="1" x14ac:dyDescent="0.25">
      <c r="C375" s="26" t="s">
        <v>1529</v>
      </c>
      <c r="D375" s="4" t="str">
        <f>VLOOKUP(ACCOUNTS_TABLE[[#This Row],[ID NUMBER]],DBASE_TABLE[],2,0)</f>
        <v>JOSEPH ATEERO</v>
      </c>
      <c r="E375" s="4" t="str">
        <f>VLOOKUP(ACCOUNTS_TABLE[[#This Row],[ID NUMBER]],DBASE_TABLE[],7,0)</f>
        <v>PRIMARY FOUR</v>
      </c>
      <c r="F375" s="51">
        <v>155</v>
      </c>
      <c r="G375" s="51" t="str">
        <f>IF(ISNA(VLOOKUP(ACCOUNTS_TABLE[[#This Row],[ID NUMBER]],OTHERFEE_PT,2,0)),"",VLOOKUP(ACCOUNTS_TABLE[[#This Row],[ID NUMBER]],OTHERFEE_PT,2,0))</f>
        <v/>
      </c>
      <c r="H375" s="51">
        <f>IF(ISNA(VLOOKUP(DBASE_TABLE[[#This Row],[CLASS]],TERMFEES_TABLE[],5,0)),"",VLOOKUP(DBASE_TABLE[[#This Row],[CLASS]],TERMFEES_TABLE[],5,0))</f>
        <v>0</v>
      </c>
      <c r="I375" s="51">
        <f>SUM(ACCOUNTS_TABLE[[#This Row],[BALANCE AT START]]:ACCOUNTS_TABLE[[#This Row],[SCHOOL FEES]])</f>
        <v>155</v>
      </c>
      <c r="J375" s="51">
        <f>IF(ISNA(VLOOKUP(ACCOUNTS_TABLE[[#This Row],[ID NUMBER]],PAYMENT_PT,2,0)),0,VLOOKUP(ACCOUNTS_TABLE[[#This Row],[ID NUMBER]],PAYMENT_PT,2,0))</f>
        <v>0</v>
      </c>
      <c r="K375" s="51">
        <f>IF(ISNA(VLOOKUP(ACCOUNTS_TABLE[[#This Row],[ID NUMBER]],PIVOT!K:L,2,0)),0,VLOOKUP(ACCOUNTS_TABLE[[#This Row],[ID NUMBER]],PIVOT!K:L,2,0))</f>
        <v>0</v>
      </c>
      <c r="L375" s="51">
        <f>ACCOUNTS_TABLE[[#This Row],[TOTAL FEES]]-ACCOUNTS_TABLE[[#This Row],[TOTAL PAID]]-ACCOUNTS_TABLE[[#This Row],[SCHOLARSHIP]]</f>
        <v>155</v>
      </c>
    </row>
    <row r="376" spans="3:12" ht="21.75" customHeight="1" x14ac:dyDescent="0.25">
      <c r="C376" s="26" t="s">
        <v>1530</v>
      </c>
      <c r="D376" s="4" t="str">
        <f>VLOOKUP(ACCOUNTS_TABLE[[#This Row],[ID NUMBER]],DBASE_TABLE[],2,0)</f>
        <v>NOWTON AWIAH</v>
      </c>
      <c r="E376" s="4" t="str">
        <f>VLOOKUP(ACCOUNTS_TABLE[[#This Row],[ID NUMBER]],DBASE_TABLE[],7,0)</f>
        <v>PRIMARY FOUR</v>
      </c>
      <c r="F376" s="51">
        <v>405</v>
      </c>
      <c r="G376" s="51" t="str">
        <f>IF(ISNA(VLOOKUP(ACCOUNTS_TABLE[[#This Row],[ID NUMBER]],OTHERFEE_PT,2,0)),"",VLOOKUP(ACCOUNTS_TABLE[[#This Row],[ID NUMBER]],OTHERFEE_PT,2,0))</f>
        <v/>
      </c>
      <c r="H376" s="51">
        <f>IF(ISNA(VLOOKUP(DBASE_TABLE[[#This Row],[CLASS]],TERMFEES_TABLE[],5,0)),"",VLOOKUP(DBASE_TABLE[[#This Row],[CLASS]],TERMFEES_TABLE[],5,0))</f>
        <v>0</v>
      </c>
      <c r="I376" s="51">
        <f>SUM(ACCOUNTS_TABLE[[#This Row],[BALANCE AT START]]:ACCOUNTS_TABLE[[#This Row],[SCHOOL FEES]])</f>
        <v>405</v>
      </c>
      <c r="J376" s="51">
        <f>IF(ISNA(VLOOKUP(ACCOUNTS_TABLE[[#This Row],[ID NUMBER]],PAYMENT_PT,2,0)),0,VLOOKUP(ACCOUNTS_TABLE[[#This Row],[ID NUMBER]],PAYMENT_PT,2,0))</f>
        <v>0</v>
      </c>
      <c r="K376" s="51">
        <f>IF(ISNA(VLOOKUP(ACCOUNTS_TABLE[[#This Row],[ID NUMBER]],PIVOT!K:L,2,0)),0,VLOOKUP(ACCOUNTS_TABLE[[#This Row],[ID NUMBER]],PIVOT!K:L,2,0))</f>
        <v>0</v>
      </c>
      <c r="L376" s="51">
        <f>ACCOUNTS_TABLE[[#This Row],[TOTAL FEES]]-ACCOUNTS_TABLE[[#This Row],[TOTAL PAID]]-ACCOUNTS_TABLE[[#This Row],[SCHOLARSHIP]]</f>
        <v>405</v>
      </c>
    </row>
    <row r="377" spans="3:12" ht="21.75" customHeight="1" x14ac:dyDescent="0.25">
      <c r="C377" s="26" t="s">
        <v>1531</v>
      </c>
      <c r="D377" s="4" t="str">
        <f>VLOOKUP(ACCOUNTS_TABLE[[#This Row],[ID NUMBER]],DBASE_TABLE[],2,0)</f>
        <v>MANNEL AWODAGA</v>
      </c>
      <c r="E377" s="4" t="str">
        <f>VLOOKUP(ACCOUNTS_TABLE[[#This Row],[ID NUMBER]],DBASE_TABLE[],7,0)</f>
        <v>PRIMARY FOUR</v>
      </c>
      <c r="F377" s="51">
        <v>155</v>
      </c>
      <c r="G377" s="51" t="str">
        <f>IF(ISNA(VLOOKUP(ACCOUNTS_TABLE[[#This Row],[ID NUMBER]],OTHERFEE_PT,2,0)),"",VLOOKUP(ACCOUNTS_TABLE[[#This Row],[ID NUMBER]],OTHERFEE_PT,2,0))</f>
        <v/>
      </c>
      <c r="H377" s="51">
        <f>IF(ISNA(VLOOKUP(DBASE_TABLE[[#This Row],[CLASS]],TERMFEES_TABLE[],5,0)),"",VLOOKUP(DBASE_TABLE[[#This Row],[CLASS]],TERMFEES_TABLE[],5,0))</f>
        <v>0</v>
      </c>
      <c r="I377" s="51">
        <f>SUM(ACCOUNTS_TABLE[[#This Row],[BALANCE AT START]]:ACCOUNTS_TABLE[[#This Row],[SCHOOL FEES]])</f>
        <v>155</v>
      </c>
      <c r="J377" s="51">
        <f>IF(ISNA(VLOOKUP(ACCOUNTS_TABLE[[#This Row],[ID NUMBER]],PAYMENT_PT,2,0)),0,VLOOKUP(ACCOUNTS_TABLE[[#This Row],[ID NUMBER]],PAYMENT_PT,2,0))</f>
        <v>0</v>
      </c>
      <c r="K377" s="51">
        <f>IF(ISNA(VLOOKUP(ACCOUNTS_TABLE[[#This Row],[ID NUMBER]],PIVOT!K:L,2,0)),0,VLOOKUP(ACCOUNTS_TABLE[[#This Row],[ID NUMBER]],PIVOT!K:L,2,0))</f>
        <v>0</v>
      </c>
      <c r="L377" s="51">
        <f>ACCOUNTS_TABLE[[#This Row],[TOTAL FEES]]-ACCOUNTS_TABLE[[#This Row],[TOTAL PAID]]-ACCOUNTS_TABLE[[#This Row],[SCHOLARSHIP]]</f>
        <v>155</v>
      </c>
    </row>
    <row r="378" spans="3:12" ht="21.75" customHeight="1" x14ac:dyDescent="0.25">
      <c r="C378" s="26" t="s">
        <v>1532</v>
      </c>
      <c r="D378" s="4" t="str">
        <f>VLOOKUP(ACCOUNTS_TABLE[[#This Row],[ID NUMBER]],DBASE_TABLE[],2,0)</f>
        <v>YUSSIF AYAMGA</v>
      </c>
      <c r="E378" s="4" t="str">
        <f>VLOOKUP(ACCOUNTS_TABLE[[#This Row],[ID NUMBER]],DBASE_TABLE[],7,0)</f>
        <v>PRIMARY FOUR</v>
      </c>
      <c r="F378" s="51">
        <v>425</v>
      </c>
      <c r="G378" s="51" t="str">
        <f>IF(ISNA(VLOOKUP(ACCOUNTS_TABLE[[#This Row],[ID NUMBER]],OTHERFEE_PT,2,0)),"",VLOOKUP(ACCOUNTS_TABLE[[#This Row],[ID NUMBER]],OTHERFEE_PT,2,0))</f>
        <v/>
      </c>
      <c r="H378" s="51">
        <f>IF(ISNA(VLOOKUP(DBASE_TABLE[[#This Row],[CLASS]],TERMFEES_TABLE[],5,0)),"",VLOOKUP(DBASE_TABLE[[#This Row],[CLASS]],TERMFEES_TABLE[],5,0))</f>
        <v>0</v>
      </c>
      <c r="I378" s="51">
        <f>SUM(ACCOUNTS_TABLE[[#This Row],[BALANCE AT START]]:ACCOUNTS_TABLE[[#This Row],[SCHOOL FEES]])</f>
        <v>425</v>
      </c>
      <c r="J378" s="51">
        <f>IF(ISNA(VLOOKUP(ACCOUNTS_TABLE[[#This Row],[ID NUMBER]],PAYMENT_PT,2,0)),0,VLOOKUP(ACCOUNTS_TABLE[[#This Row],[ID NUMBER]],PAYMENT_PT,2,0))</f>
        <v>0</v>
      </c>
      <c r="K378" s="51">
        <f>IF(ISNA(VLOOKUP(ACCOUNTS_TABLE[[#This Row],[ID NUMBER]],PIVOT!K:L,2,0)),0,VLOOKUP(ACCOUNTS_TABLE[[#This Row],[ID NUMBER]],PIVOT!K:L,2,0))</f>
        <v>0</v>
      </c>
      <c r="L378" s="51">
        <f>ACCOUNTS_TABLE[[#This Row],[TOTAL FEES]]-ACCOUNTS_TABLE[[#This Row],[TOTAL PAID]]-ACCOUNTS_TABLE[[#This Row],[SCHOLARSHIP]]</f>
        <v>425</v>
      </c>
    </row>
    <row r="379" spans="3:12" ht="21.75" customHeight="1" x14ac:dyDescent="0.25">
      <c r="C379" s="26" t="s">
        <v>1533</v>
      </c>
      <c r="D379" s="4" t="str">
        <f>VLOOKUP(ACCOUNTS_TABLE[[#This Row],[ID NUMBER]],DBASE_TABLE[],2,0)</f>
        <v>CARL AYOO</v>
      </c>
      <c r="E379" s="4" t="str">
        <f>VLOOKUP(ACCOUNTS_TABLE[[#This Row],[ID NUMBER]],DBASE_TABLE[],7,0)</f>
        <v>PRIMARY FOUR</v>
      </c>
      <c r="F379" s="51">
        <v>155</v>
      </c>
      <c r="G379" s="51" t="str">
        <f>IF(ISNA(VLOOKUP(ACCOUNTS_TABLE[[#This Row],[ID NUMBER]],OTHERFEE_PT,2,0)),"",VLOOKUP(ACCOUNTS_TABLE[[#This Row],[ID NUMBER]],OTHERFEE_PT,2,0))</f>
        <v/>
      </c>
      <c r="H379" s="51">
        <f>IF(ISNA(VLOOKUP(DBASE_TABLE[[#This Row],[CLASS]],TERMFEES_TABLE[],5,0)),"",VLOOKUP(DBASE_TABLE[[#This Row],[CLASS]],TERMFEES_TABLE[],5,0))</f>
        <v>0</v>
      </c>
      <c r="I379" s="51">
        <f>SUM(ACCOUNTS_TABLE[[#This Row],[BALANCE AT START]]:ACCOUNTS_TABLE[[#This Row],[SCHOOL FEES]])</f>
        <v>155</v>
      </c>
      <c r="J379" s="51">
        <f>IF(ISNA(VLOOKUP(ACCOUNTS_TABLE[[#This Row],[ID NUMBER]],PAYMENT_PT,2,0)),0,VLOOKUP(ACCOUNTS_TABLE[[#This Row],[ID NUMBER]],PAYMENT_PT,2,0))</f>
        <v>0</v>
      </c>
      <c r="K379" s="51">
        <f>IF(ISNA(VLOOKUP(ACCOUNTS_TABLE[[#This Row],[ID NUMBER]],PIVOT!K:L,2,0)),0,VLOOKUP(ACCOUNTS_TABLE[[#This Row],[ID NUMBER]],PIVOT!K:L,2,0))</f>
        <v>0</v>
      </c>
      <c r="L379" s="51">
        <f>ACCOUNTS_TABLE[[#This Row],[TOTAL FEES]]-ACCOUNTS_TABLE[[#This Row],[TOTAL PAID]]-ACCOUNTS_TABLE[[#This Row],[SCHOLARSHIP]]</f>
        <v>155</v>
      </c>
    </row>
    <row r="380" spans="3:12" ht="21.75" customHeight="1" x14ac:dyDescent="0.25">
      <c r="C380" s="26" t="s">
        <v>1534</v>
      </c>
      <c r="D380" s="4" t="str">
        <f>VLOOKUP(ACCOUNTS_TABLE[[#This Row],[ID NUMBER]],DBASE_TABLE[],2,0)</f>
        <v>PAMELA AYUU</v>
      </c>
      <c r="E380" s="4" t="str">
        <f>VLOOKUP(ACCOUNTS_TABLE[[#This Row],[ID NUMBER]],DBASE_TABLE[],7,0)</f>
        <v>PRIMARY FOUR</v>
      </c>
      <c r="F380" s="51">
        <v>155</v>
      </c>
      <c r="G380" s="51" t="str">
        <f>IF(ISNA(VLOOKUP(ACCOUNTS_TABLE[[#This Row],[ID NUMBER]],OTHERFEE_PT,2,0)),"",VLOOKUP(ACCOUNTS_TABLE[[#This Row],[ID NUMBER]],OTHERFEE_PT,2,0))</f>
        <v/>
      </c>
      <c r="H380" s="51">
        <f>IF(ISNA(VLOOKUP(DBASE_TABLE[[#This Row],[CLASS]],TERMFEES_TABLE[],5,0)),"",VLOOKUP(DBASE_TABLE[[#This Row],[CLASS]],TERMFEES_TABLE[],5,0))</f>
        <v>0</v>
      </c>
      <c r="I380" s="51">
        <f>SUM(ACCOUNTS_TABLE[[#This Row],[BALANCE AT START]]:ACCOUNTS_TABLE[[#This Row],[SCHOOL FEES]])</f>
        <v>155</v>
      </c>
      <c r="J380" s="51">
        <f>IF(ISNA(VLOOKUP(ACCOUNTS_TABLE[[#This Row],[ID NUMBER]],PAYMENT_PT,2,0)),0,VLOOKUP(ACCOUNTS_TABLE[[#This Row],[ID NUMBER]],PAYMENT_PT,2,0))</f>
        <v>0</v>
      </c>
      <c r="K380" s="51">
        <f>IF(ISNA(VLOOKUP(ACCOUNTS_TABLE[[#This Row],[ID NUMBER]],PIVOT!K:L,2,0)),0,VLOOKUP(ACCOUNTS_TABLE[[#This Row],[ID NUMBER]],PIVOT!K:L,2,0))</f>
        <v>0</v>
      </c>
      <c r="L380" s="51">
        <f>ACCOUNTS_TABLE[[#This Row],[TOTAL FEES]]-ACCOUNTS_TABLE[[#This Row],[TOTAL PAID]]-ACCOUNTS_TABLE[[#This Row],[SCHOLARSHIP]]</f>
        <v>155</v>
      </c>
    </row>
    <row r="381" spans="3:12" ht="21.75" customHeight="1" x14ac:dyDescent="0.25">
      <c r="C381" s="26" t="s">
        <v>1535</v>
      </c>
      <c r="D381" s="4" t="str">
        <f>VLOOKUP(ACCOUNTS_TABLE[[#This Row],[ID NUMBER]],DBASE_TABLE[],2,0)</f>
        <v>NABAHANATU AZIZ</v>
      </c>
      <c r="E381" s="4" t="str">
        <f>VLOOKUP(ACCOUNTS_TABLE[[#This Row],[ID NUMBER]],DBASE_TABLE[],7,0)</f>
        <v>PRIMARY FOUR</v>
      </c>
      <c r="F381" s="51">
        <v>405</v>
      </c>
      <c r="G381" s="51" t="str">
        <f>IF(ISNA(VLOOKUP(ACCOUNTS_TABLE[[#This Row],[ID NUMBER]],OTHERFEE_PT,2,0)),"",VLOOKUP(ACCOUNTS_TABLE[[#This Row],[ID NUMBER]],OTHERFEE_PT,2,0))</f>
        <v/>
      </c>
      <c r="H381" s="51">
        <f>IF(ISNA(VLOOKUP(DBASE_TABLE[[#This Row],[CLASS]],TERMFEES_TABLE[],5,0)),"",VLOOKUP(DBASE_TABLE[[#This Row],[CLASS]],TERMFEES_TABLE[],5,0))</f>
        <v>0</v>
      </c>
      <c r="I381" s="51">
        <f>SUM(ACCOUNTS_TABLE[[#This Row],[BALANCE AT START]]:ACCOUNTS_TABLE[[#This Row],[SCHOOL FEES]])</f>
        <v>405</v>
      </c>
      <c r="J381" s="51">
        <f>IF(ISNA(VLOOKUP(ACCOUNTS_TABLE[[#This Row],[ID NUMBER]],PAYMENT_PT,2,0)),0,VLOOKUP(ACCOUNTS_TABLE[[#This Row],[ID NUMBER]],PAYMENT_PT,2,0))</f>
        <v>0</v>
      </c>
      <c r="K381" s="51">
        <f>IF(ISNA(VLOOKUP(ACCOUNTS_TABLE[[#This Row],[ID NUMBER]],PIVOT!K:L,2,0)),0,VLOOKUP(ACCOUNTS_TABLE[[#This Row],[ID NUMBER]],PIVOT!K:L,2,0))</f>
        <v>0</v>
      </c>
      <c r="L381" s="51">
        <f>ACCOUNTS_TABLE[[#This Row],[TOTAL FEES]]-ACCOUNTS_TABLE[[#This Row],[TOTAL PAID]]-ACCOUNTS_TABLE[[#This Row],[SCHOLARSHIP]]</f>
        <v>405</v>
      </c>
    </row>
    <row r="382" spans="3:12" ht="21.75" customHeight="1" x14ac:dyDescent="0.25">
      <c r="C382" s="26" t="s">
        <v>1536</v>
      </c>
      <c r="D382" s="4" t="str">
        <f>VLOOKUP(ACCOUNTS_TABLE[[#This Row],[ID NUMBER]],DBASE_TABLE[],2,0)</f>
        <v>SARAH AZUAH</v>
      </c>
      <c r="E382" s="4" t="str">
        <f>VLOOKUP(ACCOUNTS_TABLE[[#This Row],[ID NUMBER]],DBASE_TABLE[],7,0)</f>
        <v>PRIMARY FOUR</v>
      </c>
      <c r="F382" s="51">
        <v>155</v>
      </c>
      <c r="G382" s="51" t="str">
        <f>IF(ISNA(VLOOKUP(ACCOUNTS_TABLE[[#This Row],[ID NUMBER]],OTHERFEE_PT,2,0)),"",VLOOKUP(ACCOUNTS_TABLE[[#This Row],[ID NUMBER]],OTHERFEE_PT,2,0))</f>
        <v/>
      </c>
      <c r="H382" s="51">
        <f>IF(ISNA(VLOOKUP(DBASE_TABLE[[#This Row],[CLASS]],TERMFEES_TABLE[],5,0)),"",VLOOKUP(DBASE_TABLE[[#This Row],[CLASS]],TERMFEES_TABLE[],5,0))</f>
        <v>0</v>
      </c>
      <c r="I382" s="51">
        <f>SUM(ACCOUNTS_TABLE[[#This Row],[BALANCE AT START]]:ACCOUNTS_TABLE[[#This Row],[SCHOOL FEES]])</f>
        <v>155</v>
      </c>
      <c r="J382" s="51">
        <f>IF(ISNA(VLOOKUP(ACCOUNTS_TABLE[[#This Row],[ID NUMBER]],PAYMENT_PT,2,0)),0,VLOOKUP(ACCOUNTS_TABLE[[#This Row],[ID NUMBER]],PAYMENT_PT,2,0))</f>
        <v>0</v>
      </c>
      <c r="K382" s="51">
        <f>IF(ISNA(VLOOKUP(ACCOUNTS_TABLE[[#This Row],[ID NUMBER]],PIVOT!K:L,2,0)),0,VLOOKUP(ACCOUNTS_TABLE[[#This Row],[ID NUMBER]],PIVOT!K:L,2,0))</f>
        <v>0</v>
      </c>
      <c r="L382" s="51">
        <f>ACCOUNTS_TABLE[[#This Row],[TOTAL FEES]]-ACCOUNTS_TABLE[[#This Row],[TOTAL PAID]]-ACCOUNTS_TABLE[[#This Row],[SCHOLARSHIP]]</f>
        <v>155</v>
      </c>
    </row>
    <row r="383" spans="3:12" ht="21.75" customHeight="1" x14ac:dyDescent="0.25">
      <c r="C383" s="26" t="s">
        <v>1537</v>
      </c>
      <c r="D383" s="4" t="str">
        <f>VLOOKUP(ACCOUNTS_TABLE[[#This Row],[ID NUMBER]],DBASE_TABLE[],2,0)</f>
        <v>VIOLA W. AZUGUA</v>
      </c>
      <c r="E383" s="4" t="str">
        <f>VLOOKUP(ACCOUNTS_TABLE[[#This Row],[ID NUMBER]],DBASE_TABLE[],7,0)</f>
        <v>PRIMARY FOUR</v>
      </c>
      <c r="F383" s="51">
        <v>155</v>
      </c>
      <c r="G383" s="51" t="str">
        <f>IF(ISNA(VLOOKUP(ACCOUNTS_TABLE[[#This Row],[ID NUMBER]],OTHERFEE_PT,2,0)),"",VLOOKUP(ACCOUNTS_TABLE[[#This Row],[ID NUMBER]],OTHERFEE_PT,2,0))</f>
        <v/>
      </c>
      <c r="H383" s="51">
        <f>IF(ISNA(VLOOKUP(DBASE_TABLE[[#This Row],[CLASS]],TERMFEES_TABLE[],5,0)),"",VLOOKUP(DBASE_TABLE[[#This Row],[CLASS]],TERMFEES_TABLE[],5,0))</f>
        <v>0</v>
      </c>
      <c r="I383" s="51">
        <f>SUM(ACCOUNTS_TABLE[[#This Row],[BALANCE AT START]]:ACCOUNTS_TABLE[[#This Row],[SCHOOL FEES]])</f>
        <v>155</v>
      </c>
      <c r="J383" s="51">
        <f>IF(ISNA(VLOOKUP(ACCOUNTS_TABLE[[#This Row],[ID NUMBER]],PAYMENT_PT,2,0)),0,VLOOKUP(ACCOUNTS_TABLE[[#This Row],[ID NUMBER]],PAYMENT_PT,2,0))</f>
        <v>0</v>
      </c>
      <c r="K383" s="51">
        <f>IF(ISNA(VLOOKUP(ACCOUNTS_TABLE[[#This Row],[ID NUMBER]],PIVOT!K:L,2,0)),0,VLOOKUP(ACCOUNTS_TABLE[[#This Row],[ID NUMBER]],PIVOT!K:L,2,0))</f>
        <v>0</v>
      </c>
      <c r="L383" s="51">
        <f>ACCOUNTS_TABLE[[#This Row],[TOTAL FEES]]-ACCOUNTS_TABLE[[#This Row],[TOTAL PAID]]-ACCOUNTS_TABLE[[#This Row],[SCHOLARSHIP]]</f>
        <v>155</v>
      </c>
    </row>
    <row r="384" spans="3:12" ht="21.75" customHeight="1" x14ac:dyDescent="0.25">
      <c r="C384" s="26" t="s">
        <v>1538</v>
      </c>
      <c r="D384" s="4" t="str">
        <f>VLOOKUP(ACCOUNTS_TABLE[[#This Row],[ID NUMBER]],DBASE_TABLE[],2,0)</f>
        <v>EVANS AZURAH</v>
      </c>
      <c r="E384" s="4" t="str">
        <f>VLOOKUP(ACCOUNTS_TABLE[[#This Row],[ID NUMBER]],DBASE_TABLE[],7,0)</f>
        <v>PRIMARY FOUR</v>
      </c>
      <c r="F384" s="51">
        <v>280</v>
      </c>
      <c r="G384" s="51" t="str">
        <f>IF(ISNA(VLOOKUP(ACCOUNTS_TABLE[[#This Row],[ID NUMBER]],OTHERFEE_PT,2,0)),"",VLOOKUP(ACCOUNTS_TABLE[[#This Row],[ID NUMBER]],OTHERFEE_PT,2,0))</f>
        <v/>
      </c>
      <c r="H384" s="51">
        <f>IF(ISNA(VLOOKUP(DBASE_TABLE[[#This Row],[CLASS]],TERMFEES_TABLE[],5,0)),"",VLOOKUP(DBASE_TABLE[[#This Row],[CLASS]],TERMFEES_TABLE[],5,0))</f>
        <v>0</v>
      </c>
      <c r="I384" s="51">
        <f>SUM(ACCOUNTS_TABLE[[#This Row],[BALANCE AT START]]:ACCOUNTS_TABLE[[#This Row],[SCHOOL FEES]])</f>
        <v>280</v>
      </c>
      <c r="J384" s="51">
        <f>IF(ISNA(VLOOKUP(ACCOUNTS_TABLE[[#This Row],[ID NUMBER]],PAYMENT_PT,2,0)),0,VLOOKUP(ACCOUNTS_TABLE[[#This Row],[ID NUMBER]],PAYMENT_PT,2,0))</f>
        <v>0</v>
      </c>
      <c r="K384" s="51">
        <f>IF(ISNA(VLOOKUP(ACCOUNTS_TABLE[[#This Row],[ID NUMBER]],PIVOT!K:L,2,0)),0,VLOOKUP(ACCOUNTS_TABLE[[#This Row],[ID NUMBER]],PIVOT!K:L,2,0))</f>
        <v>0</v>
      </c>
      <c r="L384" s="51">
        <f>ACCOUNTS_TABLE[[#This Row],[TOTAL FEES]]-ACCOUNTS_TABLE[[#This Row],[TOTAL PAID]]-ACCOUNTS_TABLE[[#This Row],[SCHOLARSHIP]]</f>
        <v>280</v>
      </c>
    </row>
    <row r="385" spans="3:12" ht="21.75" customHeight="1" x14ac:dyDescent="0.25">
      <c r="C385" s="26" t="s">
        <v>1539</v>
      </c>
      <c r="D385" s="4" t="str">
        <f>VLOOKUP(ACCOUNTS_TABLE[[#This Row],[ID NUMBER]],DBASE_TABLE[],2,0)</f>
        <v>AUSLAR AZURE</v>
      </c>
      <c r="E385" s="4" t="str">
        <f>VLOOKUP(ACCOUNTS_TABLE[[#This Row],[ID NUMBER]],DBASE_TABLE[],7,0)</f>
        <v>PRIMARY FOUR</v>
      </c>
      <c r="F385" s="51">
        <v>155</v>
      </c>
      <c r="G385" s="51" t="str">
        <f>IF(ISNA(VLOOKUP(ACCOUNTS_TABLE[[#This Row],[ID NUMBER]],OTHERFEE_PT,2,0)),"",VLOOKUP(ACCOUNTS_TABLE[[#This Row],[ID NUMBER]],OTHERFEE_PT,2,0))</f>
        <v/>
      </c>
      <c r="H385" s="51">
        <f>IF(ISNA(VLOOKUP(DBASE_TABLE[[#This Row],[CLASS]],TERMFEES_TABLE[],5,0)),"",VLOOKUP(DBASE_TABLE[[#This Row],[CLASS]],TERMFEES_TABLE[],5,0))</f>
        <v>0</v>
      </c>
      <c r="I385" s="51">
        <f>SUM(ACCOUNTS_TABLE[[#This Row],[BALANCE AT START]]:ACCOUNTS_TABLE[[#This Row],[SCHOOL FEES]])</f>
        <v>155</v>
      </c>
      <c r="J385" s="51">
        <f>IF(ISNA(VLOOKUP(ACCOUNTS_TABLE[[#This Row],[ID NUMBER]],PAYMENT_PT,2,0)),0,VLOOKUP(ACCOUNTS_TABLE[[#This Row],[ID NUMBER]],PAYMENT_PT,2,0))</f>
        <v>0</v>
      </c>
      <c r="K385" s="51">
        <f>IF(ISNA(VLOOKUP(ACCOUNTS_TABLE[[#This Row],[ID NUMBER]],PIVOT!K:L,2,0)),0,VLOOKUP(ACCOUNTS_TABLE[[#This Row],[ID NUMBER]],PIVOT!K:L,2,0))</f>
        <v>0</v>
      </c>
      <c r="L385" s="51">
        <f>ACCOUNTS_TABLE[[#This Row],[TOTAL FEES]]-ACCOUNTS_TABLE[[#This Row],[TOTAL PAID]]-ACCOUNTS_TABLE[[#This Row],[SCHOLARSHIP]]</f>
        <v>155</v>
      </c>
    </row>
    <row r="386" spans="3:12" ht="21.75" customHeight="1" x14ac:dyDescent="0.25">
      <c r="C386" s="26" t="s">
        <v>1540</v>
      </c>
      <c r="D386" s="4" t="str">
        <f>VLOOKUP(ACCOUNTS_TABLE[[#This Row],[ID NUMBER]],DBASE_TABLE[],2,0)</f>
        <v>DESMOND BABONGYIRE</v>
      </c>
      <c r="E386" s="4" t="str">
        <f>VLOOKUP(ACCOUNTS_TABLE[[#This Row],[ID NUMBER]],DBASE_TABLE[],7,0)</f>
        <v>PRIMARY FOUR</v>
      </c>
      <c r="F386" s="51">
        <v>160</v>
      </c>
      <c r="G386" s="51" t="str">
        <f>IF(ISNA(VLOOKUP(ACCOUNTS_TABLE[[#This Row],[ID NUMBER]],OTHERFEE_PT,2,0)),"",VLOOKUP(ACCOUNTS_TABLE[[#This Row],[ID NUMBER]],OTHERFEE_PT,2,0))</f>
        <v/>
      </c>
      <c r="H386" s="51">
        <f>IF(ISNA(VLOOKUP(DBASE_TABLE[[#This Row],[CLASS]],TERMFEES_TABLE[],5,0)),"",VLOOKUP(DBASE_TABLE[[#This Row],[CLASS]],TERMFEES_TABLE[],5,0))</f>
        <v>0</v>
      </c>
      <c r="I386" s="51">
        <f>SUM(ACCOUNTS_TABLE[[#This Row],[BALANCE AT START]]:ACCOUNTS_TABLE[[#This Row],[SCHOOL FEES]])</f>
        <v>160</v>
      </c>
      <c r="J386" s="51">
        <f>IF(ISNA(VLOOKUP(ACCOUNTS_TABLE[[#This Row],[ID NUMBER]],PAYMENT_PT,2,0)),0,VLOOKUP(ACCOUNTS_TABLE[[#This Row],[ID NUMBER]],PAYMENT_PT,2,0))</f>
        <v>0</v>
      </c>
      <c r="K386" s="51">
        <f>IF(ISNA(VLOOKUP(ACCOUNTS_TABLE[[#This Row],[ID NUMBER]],PIVOT!K:L,2,0)),0,VLOOKUP(ACCOUNTS_TABLE[[#This Row],[ID NUMBER]],PIVOT!K:L,2,0))</f>
        <v>0</v>
      </c>
      <c r="L386" s="51">
        <f>ACCOUNTS_TABLE[[#This Row],[TOTAL FEES]]-ACCOUNTS_TABLE[[#This Row],[TOTAL PAID]]-ACCOUNTS_TABLE[[#This Row],[SCHOLARSHIP]]</f>
        <v>160</v>
      </c>
    </row>
    <row r="387" spans="3:12" ht="21.75" customHeight="1" x14ac:dyDescent="0.25">
      <c r="C387" s="26" t="s">
        <v>1541</v>
      </c>
      <c r="D387" s="4" t="str">
        <f>VLOOKUP(ACCOUNTS_TABLE[[#This Row],[ID NUMBER]],DBASE_TABLE[],2,0)</f>
        <v>MELINDA BAKIBE</v>
      </c>
      <c r="E387" s="4" t="str">
        <f>VLOOKUP(ACCOUNTS_TABLE[[#This Row],[ID NUMBER]],DBASE_TABLE[],7,0)</f>
        <v>PRIMARY FOUR</v>
      </c>
      <c r="F387" s="51">
        <v>155</v>
      </c>
      <c r="G387" s="51" t="str">
        <f>IF(ISNA(VLOOKUP(ACCOUNTS_TABLE[[#This Row],[ID NUMBER]],OTHERFEE_PT,2,0)),"",VLOOKUP(ACCOUNTS_TABLE[[#This Row],[ID NUMBER]],OTHERFEE_PT,2,0))</f>
        <v/>
      </c>
      <c r="H387" s="51">
        <f>IF(ISNA(VLOOKUP(DBASE_TABLE[[#This Row],[CLASS]],TERMFEES_TABLE[],5,0)),"",VLOOKUP(DBASE_TABLE[[#This Row],[CLASS]],TERMFEES_TABLE[],5,0))</f>
        <v>0</v>
      </c>
      <c r="I387" s="51">
        <f>SUM(ACCOUNTS_TABLE[[#This Row],[BALANCE AT START]]:ACCOUNTS_TABLE[[#This Row],[SCHOOL FEES]])</f>
        <v>155</v>
      </c>
      <c r="J387" s="51">
        <f>IF(ISNA(VLOOKUP(ACCOUNTS_TABLE[[#This Row],[ID NUMBER]],PAYMENT_PT,2,0)),0,VLOOKUP(ACCOUNTS_TABLE[[#This Row],[ID NUMBER]],PAYMENT_PT,2,0))</f>
        <v>0</v>
      </c>
      <c r="K387" s="51">
        <f>IF(ISNA(VLOOKUP(ACCOUNTS_TABLE[[#This Row],[ID NUMBER]],PIVOT!K:L,2,0)),0,VLOOKUP(ACCOUNTS_TABLE[[#This Row],[ID NUMBER]],PIVOT!K:L,2,0))</f>
        <v>0</v>
      </c>
      <c r="L387" s="51">
        <f>ACCOUNTS_TABLE[[#This Row],[TOTAL FEES]]-ACCOUNTS_TABLE[[#This Row],[TOTAL PAID]]-ACCOUNTS_TABLE[[#This Row],[SCHOLARSHIP]]</f>
        <v>155</v>
      </c>
    </row>
    <row r="388" spans="3:12" ht="21.75" customHeight="1" x14ac:dyDescent="0.25">
      <c r="C388" s="26" t="s">
        <v>1542</v>
      </c>
      <c r="D388" s="4" t="str">
        <f>VLOOKUP(ACCOUNTS_TABLE[[#This Row],[ID NUMBER]],DBASE_TABLE[],2,0)</f>
        <v>EL-SALVADOR BENDOWE KUMBUNO</v>
      </c>
      <c r="E388" s="4" t="str">
        <f>VLOOKUP(ACCOUNTS_TABLE[[#This Row],[ID NUMBER]],DBASE_TABLE[],7,0)</f>
        <v>PRIMARY FOUR</v>
      </c>
      <c r="F388" s="51">
        <v>275</v>
      </c>
      <c r="G388" s="51" t="str">
        <f>IF(ISNA(VLOOKUP(ACCOUNTS_TABLE[[#This Row],[ID NUMBER]],OTHERFEE_PT,2,0)),"",VLOOKUP(ACCOUNTS_TABLE[[#This Row],[ID NUMBER]],OTHERFEE_PT,2,0))</f>
        <v/>
      </c>
      <c r="H388" s="51">
        <f>IF(ISNA(VLOOKUP(DBASE_TABLE[[#This Row],[CLASS]],TERMFEES_TABLE[],5,0)),"",VLOOKUP(DBASE_TABLE[[#This Row],[CLASS]],TERMFEES_TABLE[],5,0))</f>
        <v>0</v>
      </c>
      <c r="I388" s="51">
        <f>SUM(ACCOUNTS_TABLE[[#This Row],[BALANCE AT START]]:ACCOUNTS_TABLE[[#This Row],[SCHOOL FEES]])</f>
        <v>275</v>
      </c>
      <c r="J388" s="51">
        <f>IF(ISNA(VLOOKUP(ACCOUNTS_TABLE[[#This Row],[ID NUMBER]],PAYMENT_PT,2,0)),0,VLOOKUP(ACCOUNTS_TABLE[[#This Row],[ID NUMBER]],PAYMENT_PT,2,0))</f>
        <v>0</v>
      </c>
      <c r="K388" s="51">
        <f>IF(ISNA(VLOOKUP(ACCOUNTS_TABLE[[#This Row],[ID NUMBER]],PIVOT!K:L,2,0)),0,VLOOKUP(ACCOUNTS_TABLE[[#This Row],[ID NUMBER]],PIVOT!K:L,2,0))</f>
        <v>0</v>
      </c>
      <c r="L388" s="51">
        <f>ACCOUNTS_TABLE[[#This Row],[TOTAL FEES]]-ACCOUNTS_TABLE[[#This Row],[TOTAL PAID]]-ACCOUNTS_TABLE[[#This Row],[SCHOLARSHIP]]</f>
        <v>275</v>
      </c>
    </row>
    <row r="389" spans="3:12" ht="21.75" customHeight="1" x14ac:dyDescent="0.25">
      <c r="C389" s="26" t="s">
        <v>1543</v>
      </c>
      <c r="D389" s="4" t="str">
        <f>VLOOKUP(ACCOUNTS_TABLE[[#This Row],[ID NUMBER]],DBASE_TABLE[],2,0)</f>
        <v>KINGSLEY K. BOTCHWEY</v>
      </c>
      <c r="E389" s="4" t="str">
        <f>VLOOKUP(ACCOUNTS_TABLE[[#This Row],[ID NUMBER]],DBASE_TABLE[],7,0)</f>
        <v>PRIMARY FOUR</v>
      </c>
      <c r="F389" s="51">
        <v>280</v>
      </c>
      <c r="G389" s="51" t="str">
        <f>IF(ISNA(VLOOKUP(ACCOUNTS_TABLE[[#This Row],[ID NUMBER]],OTHERFEE_PT,2,0)),"",VLOOKUP(ACCOUNTS_TABLE[[#This Row],[ID NUMBER]],OTHERFEE_PT,2,0))</f>
        <v/>
      </c>
      <c r="H389" s="51">
        <f>IF(ISNA(VLOOKUP(DBASE_TABLE[[#This Row],[CLASS]],TERMFEES_TABLE[],5,0)),"",VLOOKUP(DBASE_TABLE[[#This Row],[CLASS]],TERMFEES_TABLE[],5,0))</f>
        <v>0</v>
      </c>
      <c r="I389" s="51">
        <f>SUM(ACCOUNTS_TABLE[[#This Row],[BALANCE AT START]]:ACCOUNTS_TABLE[[#This Row],[SCHOOL FEES]])</f>
        <v>280</v>
      </c>
      <c r="J389" s="51">
        <f>IF(ISNA(VLOOKUP(ACCOUNTS_TABLE[[#This Row],[ID NUMBER]],PAYMENT_PT,2,0)),0,VLOOKUP(ACCOUNTS_TABLE[[#This Row],[ID NUMBER]],PAYMENT_PT,2,0))</f>
        <v>0</v>
      </c>
      <c r="K389" s="51">
        <f>IF(ISNA(VLOOKUP(ACCOUNTS_TABLE[[#This Row],[ID NUMBER]],PIVOT!K:L,2,0)),0,VLOOKUP(ACCOUNTS_TABLE[[#This Row],[ID NUMBER]],PIVOT!K:L,2,0))</f>
        <v>0</v>
      </c>
      <c r="L389" s="51">
        <f>ACCOUNTS_TABLE[[#This Row],[TOTAL FEES]]-ACCOUNTS_TABLE[[#This Row],[TOTAL PAID]]-ACCOUNTS_TABLE[[#This Row],[SCHOLARSHIP]]</f>
        <v>280</v>
      </c>
    </row>
    <row r="390" spans="3:12" ht="21.75" customHeight="1" x14ac:dyDescent="0.25">
      <c r="C390" s="26" t="s">
        <v>1544</v>
      </c>
      <c r="D390" s="4" t="str">
        <f>VLOOKUP(ACCOUNTS_TABLE[[#This Row],[ID NUMBER]],DBASE_TABLE[],2,0)</f>
        <v xml:space="preserve"> DEMAJONG</v>
      </c>
      <c r="E390" s="4" t="str">
        <f>VLOOKUP(ACCOUNTS_TABLE[[#This Row],[ID NUMBER]],DBASE_TABLE[],7,0)</f>
        <v>PRIMARY FOUR</v>
      </c>
      <c r="F390" s="51">
        <v>155</v>
      </c>
      <c r="G390" s="51" t="str">
        <f>IF(ISNA(VLOOKUP(ACCOUNTS_TABLE[[#This Row],[ID NUMBER]],OTHERFEE_PT,2,0)),"",VLOOKUP(ACCOUNTS_TABLE[[#This Row],[ID NUMBER]],OTHERFEE_PT,2,0))</f>
        <v/>
      </c>
      <c r="H390" s="51">
        <f>IF(ISNA(VLOOKUP(DBASE_TABLE[[#This Row],[CLASS]],TERMFEES_TABLE[],5,0)),"",VLOOKUP(DBASE_TABLE[[#This Row],[CLASS]],TERMFEES_TABLE[],5,0))</f>
        <v>0</v>
      </c>
      <c r="I390" s="51">
        <f>SUM(ACCOUNTS_TABLE[[#This Row],[BALANCE AT START]]:ACCOUNTS_TABLE[[#This Row],[SCHOOL FEES]])</f>
        <v>155</v>
      </c>
      <c r="J390" s="51">
        <f>IF(ISNA(VLOOKUP(ACCOUNTS_TABLE[[#This Row],[ID NUMBER]],PAYMENT_PT,2,0)),0,VLOOKUP(ACCOUNTS_TABLE[[#This Row],[ID NUMBER]],PAYMENT_PT,2,0))</f>
        <v>0</v>
      </c>
      <c r="K390" s="51">
        <f>IF(ISNA(VLOOKUP(ACCOUNTS_TABLE[[#This Row],[ID NUMBER]],PIVOT!K:L,2,0)),0,VLOOKUP(ACCOUNTS_TABLE[[#This Row],[ID NUMBER]],PIVOT!K:L,2,0))</f>
        <v>0</v>
      </c>
      <c r="L390" s="51">
        <f>ACCOUNTS_TABLE[[#This Row],[TOTAL FEES]]-ACCOUNTS_TABLE[[#This Row],[TOTAL PAID]]-ACCOUNTS_TABLE[[#This Row],[SCHOLARSHIP]]</f>
        <v>155</v>
      </c>
    </row>
    <row r="391" spans="3:12" ht="21.75" customHeight="1" x14ac:dyDescent="0.25">
      <c r="C391" s="26" t="s">
        <v>1545</v>
      </c>
      <c r="D391" s="4" t="str">
        <f>VLOOKUP(ACCOUNTS_TABLE[[#This Row],[ID NUMBER]],DBASE_TABLE[],2,0)</f>
        <v>SUSANA DUROJAYE</v>
      </c>
      <c r="E391" s="4" t="str">
        <f>VLOOKUP(ACCOUNTS_TABLE[[#This Row],[ID NUMBER]],DBASE_TABLE[],7,0)</f>
        <v>PRIMARY FOUR</v>
      </c>
      <c r="F391" s="51">
        <v>405</v>
      </c>
      <c r="G391" s="51" t="str">
        <f>IF(ISNA(VLOOKUP(ACCOUNTS_TABLE[[#This Row],[ID NUMBER]],OTHERFEE_PT,2,0)),"",VLOOKUP(ACCOUNTS_TABLE[[#This Row],[ID NUMBER]],OTHERFEE_PT,2,0))</f>
        <v/>
      </c>
      <c r="H391" s="51">
        <f>IF(ISNA(VLOOKUP(DBASE_TABLE[[#This Row],[CLASS]],TERMFEES_TABLE[],5,0)),"",VLOOKUP(DBASE_TABLE[[#This Row],[CLASS]],TERMFEES_TABLE[],5,0))</f>
        <v>0</v>
      </c>
      <c r="I391" s="51">
        <f>SUM(ACCOUNTS_TABLE[[#This Row],[BALANCE AT START]]:ACCOUNTS_TABLE[[#This Row],[SCHOOL FEES]])</f>
        <v>405</v>
      </c>
      <c r="J391" s="51">
        <f>IF(ISNA(VLOOKUP(ACCOUNTS_TABLE[[#This Row],[ID NUMBER]],PAYMENT_PT,2,0)),0,VLOOKUP(ACCOUNTS_TABLE[[#This Row],[ID NUMBER]],PAYMENT_PT,2,0))</f>
        <v>0</v>
      </c>
      <c r="K391" s="51">
        <f>IF(ISNA(VLOOKUP(ACCOUNTS_TABLE[[#This Row],[ID NUMBER]],PIVOT!K:L,2,0)),0,VLOOKUP(ACCOUNTS_TABLE[[#This Row],[ID NUMBER]],PIVOT!K:L,2,0))</f>
        <v>0</v>
      </c>
      <c r="L391" s="51">
        <f>ACCOUNTS_TABLE[[#This Row],[TOTAL FEES]]-ACCOUNTS_TABLE[[#This Row],[TOTAL PAID]]-ACCOUNTS_TABLE[[#This Row],[SCHOLARSHIP]]</f>
        <v>405</v>
      </c>
    </row>
    <row r="392" spans="3:12" ht="21.75" customHeight="1" x14ac:dyDescent="0.25">
      <c r="C392" s="26" t="s">
        <v>1546</v>
      </c>
      <c r="D392" s="4" t="str">
        <f>VLOOKUP(ACCOUNTS_TABLE[[#This Row],[ID NUMBER]],DBASE_TABLE[],2,0)</f>
        <v>ABIBA ISSAH</v>
      </c>
      <c r="E392" s="4" t="str">
        <f>VLOOKUP(ACCOUNTS_TABLE[[#This Row],[ID NUMBER]],DBASE_TABLE[],7,0)</f>
        <v>PRIMARY FOUR</v>
      </c>
      <c r="F392" s="51">
        <v>155</v>
      </c>
      <c r="G392" s="51" t="str">
        <f>IF(ISNA(VLOOKUP(ACCOUNTS_TABLE[[#This Row],[ID NUMBER]],OTHERFEE_PT,2,0)),"",VLOOKUP(ACCOUNTS_TABLE[[#This Row],[ID NUMBER]],OTHERFEE_PT,2,0))</f>
        <v/>
      </c>
      <c r="H392" s="51">
        <f>IF(ISNA(VLOOKUP(DBASE_TABLE[[#This Row],[CLASS]],TERMFEES_TABLE[],5,0)),"",VLOOKUP(DBASE_TABLE[[#This Row],[CLASS]],TERMFEES_TABLE[],5,0))</f>
        <v>0</v>
      </c>
      <c r="I392" s="51">
        <f>SUM(ACCOUNTS_TABLE[[#This Row],[BALANCE AT START]]:ACCOUNTS_TABLE[[#This Row],[SCHOOL FEES]])</f>
        <v>155</v>
      </c>
      <c r="J392" s="51">
        <f>IF(ISNA(VLOOKUP(ACCOUNTS_TABLE[[#This Row],[ID NUMBER]],PAYMENT_PT,2,0)),0,VLOOKUP(ACCOUNTS_TABLE[[#This Row],[ID NUMBER]],PAYMENT_PT,2,0))</f>
        <v>0</v>
      </c>
      <c r="K392" s="51">
        <f>IF(ISNA(VLOOKUP(ACCOUNTS_TABLE[[#This Row],[ID NUMBER]],PIVOT!K:L,2,0)),0,VLOOKUP(ACCOUNTS_TABLE[[#This Row],[ID NUMBER]],PIVOT!K:L,2,0))</f>
        <v>0</v>
      </c>
      <c r="L392" s="51">
        <f>ACCOUNTS_TABLE[[#This Row],[TOTAL FEES]]-ACCOUNTS_TABLE[[#This Row],[TOTAL PAID]]-ACCOUNTS_TABLE[[#This Row],[SCHOLARSHIP]]</f>
        <v>155</v>
      </c>
    </row>
    <row r="393" spans="3:12" ht="21.75" customHeight="1" x14ac:dyDescent="0.25">
      <c r="C393" s="26" t="s">
        <v>1547</v>
      </c>
      <c r="D393" s="4" t="str">
        <f>VLOOKUP(ACCOUNTS_TABLE[[#This Row],[ID NUMBER]],DBASE_TABLE[],2,0)</f>
        <v>CHRISTIAN KANSA</v>
      </c>
      <c r="E393" s="4" t="str">
        <f>VLOOKUP(ACCOUNTS_TABLE[[#This Row],[ID NUMBER]],DBASE_TABLE[],7,0)</f>
        <v>PRIMARY FOUR</v>
      </c>
      <c r="F393" s="51">
        <v>165</v>
      </c>
      <c r="G393" s="51" t="str">
        <f>IF(ISNA(VLOOKUP(ACCOUNTS_TABLE[[#This Row],[ID NUMBER]],OTHERFEE_PT,2,0)),"",VLOOKUP(ACCOUNTS_TABLE[[#This Row],[ID NUMBER]],OTHERFEE_PT,2,0))</f>
        <v/>
      </c>
      <c r="H393" s="51">
        <f>IF(ISNA(VLOOKUP(DBASE_TABLE[[#This Row],[CLASS]],TERMFEES_TABLE[],5,0)),"",VLOOKUP(DBASE_TABLE[[#This Row],[CLASS]],TERMFEES_TABLE[],5,0))</f>
        <v>0</v>
      </c>
      <c r="I393" s="51">
        <f>SUM(ACCOUNTS_TABLE[[#This Row],[BALANCE AT START]]:ACCOUNTS_TABLE[[#This Row],[SCHOOL FEES]])</f>
        <v>165</v>
      </c>
      <c r="J393" s="51">
        <f>IF(ISNA(VLOOKUP(ACCOUNTS_TABLE[[#This Row],[ID NUMBER]],PAYMENT_PT,2,0)),0,VLOOKUP(ACCOUNTS_TABLE[[#This Row],[ID NUMBER]],PAYMENT_PT,2,0))</f>
        <v>0</v>
      </c>
      <c r="K393" s="51">
        <f>IF(ISNA(VLOOKUP(ACCOUNTS_TABLE[[#This Row],[ID NUMBER]],PIVOT!K:L,2,0)),0,VLOOKUP(ACCOUNTS_TABLE[[#This Row],[ID NUMBER]],PIVOT!K:L,2,0))</f>
        <v>0</v>
      </c>
      <c r="L393" s="51">
        <f>ACCOUNTS_TABLE[[#This Row],[TOTAL FEES]]-ACCOUNTS_TABLE[[#This Row],[TOTAL PAID]]-ACCOUNTS_TABLE[[#This Row],[SCHOLARSHIP]]</f>
        <v>165</v>
      </c>
    </row>
    <row r="394" spans="3:12" ht="21.75" customHeight="1" x14ac:dyDescent="0.25">
      <c r="C394" s="26" t="s">
        <v>1548</v>
      </c>
      <c r="D394" s="4" t="str">
        <f>VLOOKUP(ACCOUNTS_TABLE[[#This Row],[ID NUMBER]],DBASE_TABLE[],2,0)</f>
        <v>THEODOCIA KANSAKE</v>
      </c>
      <c r="E394" s="4" t="str">
        <f>VLOOKUP(ACCOUNTS_TABLE[[#This Row],[ID NUMBER]],DBASE_TABLE[],7,0)</f>
        <v>PRIMARY FOUR</v>
      </c>
      <c r="F394" s="51">
        <v>325</v>
      </c>
      <c r="G394" s="51" t="str">
        <f>IF(ISNA(VLOOKUP(ACCOUNTS_TABLE[[#This Row],[ID NUMBER]],OTHERFEE_PT,2,0)),"",VLOOKUP(ACCOUNTS_TABLE[[#This Row],[ID NUMBER]],OTHERFEE_PT,2,0))</f>
        <v/>
      </c>
      <c r="H394" s="51">
        <f>IF(ISNA(VLOOKUP(DBASE_TABLE[[#This Row],[CLASS]],TERMFEES_TABLE[],5,0)),"",VLOOKUP(DBASE_TABLE[[#This Row],[CLASS]],TERMFEES_TABLE[],5,0))</f>
        <v>0</v>
      </c>
      <c r="I394" s="51">
        <f>SUM(ACCOUNTS_TABLE[[#This Row],[BALANCE AT START]]:ACCOUNTS_TABLE[[#This Row],[SCHOOL FEES]])</f>
        <v>325</v>
      </c>
      <c r="J394" s="51">
        <f>IF(ISNA(VLOOKUP(ACCOUNTS_TABLE[[#This Row],[ID NUMBER]],PAYMENT_PT,2,0)),0,VLOOKUP(ACCOUNTS_TABLE[[#This Row],[ID NUMBER]],PAYMENT_PT,2,0))</f>
        <v>0</v>
      </c>
      <c r="K394" s="51">
        <f>IF(ISNA(VLOOKUP(ACCOUNTS_TABLE[[#This Row],[ID NUMBER]],PIVOT!K:L,2,0)),0,VLOOKUP(ACCOUNTS_TABLE[[#This Row],[ID NUMBER]],PIVOT!K:L,2,0))</f>
        <v>0</v>
      </c>
      <c r="L394" s="51">
        <f>ACCOUNTS_TABLE[[#This Row],[TOTAL FEES]]-ACCOUNTS_TABLE[[#This Row],[TOTAL PAID]]-ACCOUNTS_TABLE[[#This Row],[SCHOLARSHIP]]</f>
        <v>325</v>
      </c>
    </row>
    <row r="395" spans="3:12" ht="21.75" customHeight="1" x14ac:dyDescent="0.25">
      <c r="C395" s="26" t="s">
        <v>1549</v>
      </c>
      <c r="D395" s="4" t="str">
        <f>VLOOKUP(ACCOUNTS_TABLE[[#This Row],[ID NUMBER]],DBASE_TABLE[],2,0)</f>
        <v>THEODORA KANSAKE</v>
      </c>
      <c r="E395" s="4" t="str">
        <f>VLOOKUP(ACCOUNTS_TABLE[[#This Row],[ID NUMBER]],DBASE_TABLE[],7,0)</f>
        <v>PRIMARY FOUR</v>
      </c>
      <c r="F395" s="51">
        <v>285</v>
      </c>
      <c r="G395" s="51" t="str">
        <f>IF(ISNA(VLOOKUP(ACCOUNTS_TABLE[[#This Row],[ID NUMBER]],OTHERFEE_PT,2,0)),"",VLOOKUP(ACCOUNTS_TABLE[[#This Row],[ID NUMBER]],OTHERFEE_PT,2,0))</f>
        <v/>
      </c>
      <c r="H395" s="51">
        <f>IF(ISNA(VLOOKUP(DBASE_TABLE[[#This Row],[CLASS]],TERMFEES_TABLE[],5,0)),"",VLOOKUP(DBASE_TABLE[[#This Row],[CLASS]],TERMFEES_TABLE[],5,0))</f>
        <v>0</v>
      </c>
      <c r="I395" s="51">
        <f>SUM(ACCOUNTS_TABLE[[#This Row],[BALANCE AT START]]:ACCOUNTS_TABLE[[#This Row],[SCHOOL FEES]])</f>
        <v>285</v>
      </c>
      <c r="J395" s="51">
        <f>IF(ISNA(VLOOKUP(ACCOUNTS_TABLE[[#This Row],[ID NUMBER]],PAYMENT_PT,2,0)),0,VLOOKUP(ACCOUNTS_TABLE[[#This Row],[ID NUMBER]],PAYMENT_PT,2,0))</f>
        <v>0</v>
      </c>
      <c r="K395" s="51">
        <f>IF(ISNA(VLOOKUP(ACCOUNTS_TABLE[[#This Row],[ID NUMBER]],PIVOT!K:L,2,0)),0,VLOOKUP(ACCOUNTS_TABLE[[#This Row],[ID NUMBER]],PIVOT!K:L,2,0))</f>
        <v>0</v>
      </c>
      <c r="L395" s="51">
        <f>ACCOUNTS_TABLE[[#This Row],[TOTAL FEES]]-ACCOUNTS_TABLE[[#This Row],[TOTAL PAID]]-ACCOUNTS_TABLE[[#This Row],[SCHOLARSHIP]]</f>
        <v>285</v>
      </c>
    </row>
    <row r="396" spans="3:12" ht="21.75" customHeight="1" x14ac:dyDescent="0.25">
      <c r="C396" s="26" t="s">
        <v>1550</v>
      </c>
      <c r="D396" s="4" t="str">
        <f>VLOOKUP(ACCOUNTS_TABLE[[#This Row],[ID NUMBER]],DBASE_TABLE[],2,0)</f>
        <v>ELISHA KUDABIADIM</v>
      </c>
      <c r="E396" s="4" t="str">
        <f>VLOOKUP(ACCOUNTS_TABLE[[#This Row],[ID NUMBER]],DBASE_TABLE[],7,0)</f>
        <v>PRIMARY FOUR</v>
      </c>
      <c r="F396" s="51">
        <v>225</v>
      </c>
      <c r="G396" s="51" t="str">
        <f>IF(ISNA(VLOOKUP(ACCOUNTS_TABLE[[#This Row],[ID NUMBER]],OTHERFEE_PT,2,0)),"",VLOOKUP(ACCOUNTS_TABLE[[#This Row],[ID NUMBER]],OTHERFEE_PT,2,0))</f>
        <v/>
      </c>
      <c r="H396" s="51">
        <f>IF(ISNA(VLOOKUP(DBASE_TABLE[[#This Row],[CLASS]],TERMFEES_TABLE[],5,0)),"",VLOOKUP(DBASE_TABLE[[#This Row],[CLASS]],TERMFEES_TABLE[],5,0))</f>
        <v>0</v>
      </c>
      <c r="I396" s="51">
        <f>SUM(ACCOUNTS_TABLE[[#This Row],[BALANCE AT START]]:ACCOUNTS_TABLE[[#This Row],[SCHOOL FEES]])</f>
        <v>225</v>
      </c>
      <c r="J396" s="51">
        <f>IF(ISNA(VLOOKUP(ACCOUNTS_TABLE[[#This Row],[ID NUMBER]],PAYMENT_PT,2,0)),0,VLOOKUP(ACCOUNTS_TABLE[[#This Row],[ID NUMBER]],PAYMENT_PT,2,0))</f>
        <v>0</v>
      </c>
      <c r="K396" s="51">
        <f>IF(ISNA(VLOOKUP(ACCOUNTS_TABLE[[#This Row],[ID NUMBER]],PIVOT!K:L,2,0)),0,VLOOKUP(ACCOUNTS_TABLE[[#This Row],[ID NUMBER]],PIVOT!K:L,2,0))</f>
        <v>0</v>
      </c>
      <c r="L396" s="51">
        <f>ACCOUNTS_TABLE[[#This Row],[TOTAL FEES]]-ACCOUNTS_TABLE[[#This Row],[TOTAL PAID]]-ACCOUNTS_TABLE[[#This Row],[SCHOLARSHIP]]</f>
        <v>225</v>
      </c>
    </row>
    <row r="397" spans="3:12" ht="21.75" customHeight="1" x14ac:dyDescent="0.25">
      <c r="C397" s="26" t="s">
        <v>1551</v>
      </c>
      <c r="D397" s="4" t="str">
        <f>VLOOKUP(ACCOUNTS_TABLE[[#This Row],[ID NUMBER]],DBASE_TABLE[],2,0)</f>
        <v>JONATHAN KWOYIRE</v>
      </c>
      <c r="E397" s="4" t="str">
        <f>VLOOKUP(ACCOUNTS_TABLE[[#This Row],[ID NUMBER]],DBASE_TABLE[],7,0)</f>
        <v>PRIMARY FOUR</v>
      </c>
      <c r="F397" s="51">
        <v>155</v>
      </c>
      <c r="G397" s="51" t="str">
        <f>IF(ISNA(VLOOKUP(ACCOUNTS_TABLE[[#This Row],[ID NUMBER]],OTHERFEE_PT,2,0)),"",VLOOKUP(ACCOUNTS_TABLE[[#This Row],[ID NUMBER]],OTHERFEE_PT,2,0))</f>
        <v/>
      </c>
      <c r="H397" s="51">
        <f>IF(ISNA(VLOOKUP(DBASE_TABLE[[#This Row],[CLASS]],TERMFEES_TABLE[],5,0)),"",VLOOKUP(DBASE_TABLE[[#This Row],[CLASS]],TERMFEES_TABLE[],5,0))</f>
        <v>0</v>
      </c>
      <c r="I397" s="51">
        <f>SUM(ACCOUNTS_TABLE[[#This Row],[BALANCE AT START]]:ACCOUNTS_TABLE[[#This Row],[SCHOOL FEES]])</f>
        <v>155</v>
      </c>
      <c r="J397" s="51">
        <f>IF(ISNA(VLOOKUP(ACCOUNTS_TABLE[[#This Row],[ID NUMBER]],PAYMENT_PT,2,0)),0,VLOOKUP(ACCOUNTS_TABLE[[#This Row],[ID NUMBER]],PAYMENT_PT,2,0))</f>
        <v>0</v>
      </c>
      <c r="K397" s="51">
        <f>IF(ISNA(VLOOKUP(ACCOUNTS_TABLE[[#This Row],[ID NUMBER]],PIVOT!K:L,2,0)),0,VLOOKUP(ACCOUNTS_TABLE[[#This Row],[ID NUMBER]],PIVOT!K:L,2,0))</f>
        <v>0</v>
      </c>
      <c r="L397" s="51">
        <f>ACCOUNTS_TABLE[[#This Row],[TOTAL FEES]]-ACCOUNTS_TABLE[[#This Row],[TOTAL PAID]]-ACCOUNTS_TABLE[[#This Row],[SCHOLARSHIP]]</f>
        <v>155</v>
      </c>
    </row>
    <row r="398" spans="3:12" ht="21.75" customHeight="1" x14ac:dyDescent="0.25">
      <c r="C398" s="26" t="s">
        <v>1552</v>
      </c>
      <c r="D398" s="4" t="str">
        <f>VLOOKUP(ACCOUNTS_TABLE[[#This Row],[ID NUMBER]],DBASE_TABLE[],2,0)</f>
        <v>MICHEAL W. KWOYIRE</v>
      </c>
      <c r="E398" s="4" t="str">
        <f>VLOOKUP(ACCOUNTS_TABLE[[#This Row],[ID NUMBER]],DBASE_TABLE[],7,0)</f>
        <v>PRIMARY FOUR</v>
      </c>
      <c r="F398" s="51">
        <v>155</v>
      </c>
      <c r="G398" s="51" t="str">
        <f>IF(ISNA(VLOOKUP(ACCOUNTS_TABLE[[#This Row],[ID NUMBER]],OTHERFEE_PT,2,0)),"",VLOOKUP(ACCOUNTS_TABLE[[#This Row],[ID NUMBER]],OTHERFEE_PT,2,0))</f>
        <v/>
      </c>
      <c r="H398" s="51">
        <f>IF(ISNA(VLOOKUP(DBASE_TABLE[[#This Row],[CLASS]],TERMFEES_TABLE[],5,0)),"",VLOOKUP(DBASE_TABLE[[#This Row],[CLASS]],TERMFEES_TABLE[],5,0))</f>
        <v>0</v>
      </c>
      <c r="I398" s="51">
        <f>SUM(ACCOUNTS_TABLE[[#This Row],[BALANCE AT START]]:ACCOUNTS_TABLE[[#This Row],[SCHOOL FEES]])</f>
        <v>155</v>
      </c>
      <c r="J398" s="51">
        <f>IF(ISNA(VLOOKUP(ACCOUNTS_TABLE[[#This Row],[ID NUMBER]],PAYMENT_PT,2,0)),0,VLOOKUP(ACCOUNTS_TABLE[[#This Row],[ID NUMBER]],PAYMENT_PT,2,0))</f>
        <v>0</v>
      </c>
      <c r="K398" s="51">
        <f>IF(ISNA(VLOOKUP(ACCOUNTS_TABLE[[#This Row],[ID NUMBER]],PIVOT!K:L,2,0)),0,VLOOKUP(ACCOUNTS_TABLE[[#This Row],[ID NUMBER]],PIVOT!K:L,2,0))</f>
        <v>0</v>
      </c>
      <c r="L398" s="51">
        <f>ACCOUNTS_TABLE[[#This Row],[TOTAL FEES]]-ACCOUNTS_TABLE[[#This Row],[TOTAL PAID]]-ACCOUNTS_TABLE[[#This Row],[SCHOLARSHIP]]</f>
        <v>155</v>
      </c>
    </row>
    <row r="399" spans="3:12" ht="21.75" customHeight="1" x14ac:dyDescent="0.25">
      <c r="C399" s="26" t="s">
        <v>1553</v>
      </c>
      <c r="D399" s="4" t="str">
        <f>VLOOKUP(ACCOUNTS_TABLE[[#This Row],[ID NUMBER]],DBASE_TABLE[],2,0)</f>
        <v>NAFISATU MAZU</v>
      </c>
      <c r="E399" s="4" t="str">
        <f>VLOOKUP(ACCOUNTS_TABLE[[#This Row],[ID NUMBER]],DBASE_TABLE[],7,0)</f>
        <v>PRIMARY FOUR</v>
      </c>
      <c r="F399" s="51">
        <v>155</v>
      </c>
      <c r="G399" s="51" t="str">
        <f>IF(ISNA(VLOOKUP(ACCOUNTS_TABLE[[#This Row],[ID NUMBER]],OTHERFEE_PT,2,0)),"",VLOOKUP(ACCOUNTS_TABLE[[#This Row],[ID NUMBER]],OTHERFEE_PT,2,0))</f>
        <v/>
      </c>
      <c r="H399" s="51">
        <f>IF(ISNA(VLOOKUP(DBASE_TABLE[[#This Row],[CLASS]],TERMFEES_TABLE[],5,0)),"",VLOOKUP(DBASE_TABLE[[#This Row],[CLASS]],TERMFEES_TABLE[],5,0))</f>
        <v>0</v>
      </c>
      <c r="I399" s="51">
        <f>SUM(ACCOUNTS_TABLE[[#This Row],[BALANCE AT START]]:ACCOUNTS_TABLE[[#This Row],[SCHOOL FEES]])</f>
        <v>155</v>
      </c>
      <c r="J399" s="51">
        <f>IF(ISNA(VLOOKUP(ACCOUNTS_TABLE[[#This Row],[ID NUMBER]],PAYMENT_PT,2,0)),0,VLOOKUP(ACCOUNTS_TABLE[[#This Row],[ID NUMBER]],PAYMENT_PT,2,0))</f>
        <v>0</v>
      </c>
      <c r="K399" s="51">
        <f>IF(ISNA(VLOOKUP(ACCOUNTS_TABLE[[#This Row],[ID NUMBER]],PIVOT!K:L,2,0)),0,VLOOKUP(ACCOUNTS_TABLE[[#This Row],[ID NUMBER]],PIVOT!K:L,2,0))</f>
        <v>0</v>
      </c>
      <c r="L399" s="51">
        <f>ACCOUNTS_TABLE[[#This Row],[TOTAL FEES]]-ACCOUNTS_TABLE[[#This Row],[TOTAL PAID]]-ACCOUNTS_TABLE[[#This Row],[SCHOLARSHIP]]</f>
        <v>155</v>
      </c>
    </row>
    <row r="400" spans="3:12" ht="21.75" customHeight="1" x14ac:dyDescent="0.25">
      <c r="C400" s="26" t="s">
        <v>1554</v>
      </c>
      <c r="D400" s="4" t="str">
        <f>VLOOKUP(ACCOUNTS_TABLE[[#This Row],[ID NUMBER]],DBASE_TABLE[],2,0)</f>
        <v>BAPTISH JOHN MINYILA</v>
      </c>
      <c r="E400" s="4" t="str">
        <f>VLOOKUP(ACCOUNTS_TABLE[[#This Row],[ID NUMBER]],DBASE_TABLE[],7,0)</f>
        <v>PRIMARY FOUR</v>
      </c>
      <c r="F400" s="51">
        <v>155</v>
      </c>
      <c r="G400" s="51" t="str">
        <f>IF(ISNA(VLOOKUP(ACCOUNTS_TABLE[[#This Row],[ID NUMBER]],OTHERFEE_PT,2,0)),"",VLOOKUP(ACCOUNTS_TABLE[[#This Row],[ID NUMBER]],OTHERFEE_PT,2,0))</f>
        <v/>
      </c>
      <c r="H400" s="51">
        <f>IF(ISNA(VLOOKUP(DBASE_TABLE[[#This Row],[CLASS]],TERMFEES_TABLE[],5,0)),"",VLOOKUP(DBASE_TABLE[[#This Row],[CLASS]],TERMFEES_TABLE[],5,0))</f>
        <v>0</v>
      </c>
      <c r="I400" s="51">
        <f>SUM(ACCOUNTS_TABLE[[#This Row],[BALANCE AT START]]:ACCOUNTS_TABLE[[#This Row],[SCHOOL FEES]])</f>
        <v>155</v>
      </c>
      <c r="J400" s="51">
        <f>IF(ISNA(VLOOKUP(ACCOUNTS_TABLE[[#This Row],[ID NUMBER]],PAYMENT_PT,2,0)),0,VLOOKUP(ACCOUNTS_TABLE[[#This Row],[ID NUMBER]],PAYMENT_PT,2,0))</f>
        <v>0</v>
      </c>
      <c r="K400" s="51">
        <f>IF(ISNA(VLOOKUP(ACCOUNTS_TABLE[[#This Row],[ID NUMBER]],PIVOT!K:L,2,0)),0,VLOOKUP(ACCOUNTS_TABLE[[#This Row],[ID NUMBER]],PIVOT!K:L,2,0))</f>
        <v>0</v>
      </c>
      <c r="L400" s="51">
        <f>ACCOUNTS_TABLE[[#This Row],[TOTAL FEES]]-ACCOUNTS_TABLE[[#This Row],[TOTAL PAID]]-ACCOUNTS_TABLE[[#This Row],[SCHOLARSHIP]]</f>
        <v>155</v>
      </c>
    </row>
    <row r="401" spans="3:12" ht="21.75" customHeight="1" x14ac:dyDescent="0.25">
      <c r="C401" s="26" t="s">
        <v>1555</v>
      </c>
      <c r="D401" s="4" t="str">
        <f>VLOOKUP(ACCOUNTS_TABLE[[#This Row],[ID NUMBER]],DBASE_TABLE[],2,0)</f>
        <v>TAWAB MUSAH</v>
      </c>
      <c r="E401" s="4" t="str">
        <f>VLOOKUP(ACCOUNTS_TABLE[[#This Row],[ID NUMBER]],DBASE_TABLE[],7,0)</f>
        <v>PRIMARY FOUR</v>
      </c>
      <c r="F401" s="51">
        <v>155</v>
      </c>
      <c r="G401" s="51" t="str">
        <f>IF(ISNA(VLOOKUP(ACCOUNTS_TABLE[[#This Row],[ID NUMBER]],OTHERFEE_PT,2,0)),"",VLOOKUP(ACCOUNTS_TABLE[[#This Row],[ID NUMBER]],OTHERFEE_PT,2,0))</f>
        <v/>
      </c>
      <c r="H401" s="51">
        <f>IF(ISNA(VLOOKUP(DBASE_TABLE[[#This Row],[CLASS]],TERMFEES_TABLE[],5,0)),"",VLOOKUP(DBASE_TABLE[[#This Row],[CLASS]],TERMFEES_TABLE[],5,0))</f>
        <v>0</v>
      </c>
      <c r="I401" s="51">
        <f>SUM(ACCOUNTS_TABLE[[#This Row],[BALANCE AT START]]:ACCOUNTS_TABLE[[#This Row],[SCHOOL FEES]])</f>
        <v>155</v>
      </c>
      <c r="J401" s="51">
        <f>IF(ISNA(VLOOKUP(ACCOUNTS_TABLE[[#This Row],[ID NUMBER]],PAYMENT_PT,2,0)),0,VLOOKUP(ACCOUNTS_TABLE[[#This Row],[ID NUMBER]],PAYMENT_PT,2,0))</f>
        <v>0</v>
      </c>
      <c r="K401" s="51">
        <f>IF(ISNA(VLOOKUP(ACCOUNTS_TABLE[[#This Row],[ID NUMBER]],PIVOT!K:L,2,0)),0,VLOOKUP(ACCOUNTS_TABLE[[#This Row],[ID NUMBER]],PIVOT!K:L,2,0))</f>
        <v>0</v>
      </c>
      <c r="L401" s="51">
        <f>ACCOUNTS_TABLE[[#This Row],[TOTAL FEES]]-ACCOUNTS_TABLE[[#This Row],[TOTAL PAID]]-ACCOUNTS_TABLE[[#This Row],[SCHOLARSHIP]]</f>
        <v>155</v>
      </c>
    </row>
    <row r="402" spans="3:12" ht="21.75" customHeight="1" x14ac:dyDescent="0.25">
      <c r="C402" s="26" t="s">
        <v>1556</v>
      </c>
      <c r="D402" s="4" t="str">
        <f>VLOOKUP(ACCOUNTS_TABLE[[#This Row],[ID NUMBER]],DBASE_TABLE[],2,0)</f>
        <v>MUSHERATU SADICK</v>
      </c>
      <c r="E402" s="4" t="str">
        <f>VLOOKUP(ACCOUNTS_TABLE[[#This Row],[ID NUMBER]],DBASE_TABLE[],7,0)</f>
        <v>PRIMARY FOUR</v>
      </c>
      <c r="F402" s="51">
        <v>275</v>
      </c>
      <c r="G402" s="51" t="str">
        <f>IF(ISNA(VLOOKUP(ACCOUNTS_TABLE[[#This Row],[ID NUMBER]],OTHERFEE_PT,2,0)),"",VLOOKUP(ACCOUNTS_TABLE[[#This Row],[ID NUMBER]],OTHERFEE_PT,2,0))</f>
        <v/>
      </c>
      <c r="H402" s="51">
        <f>IF(ISNA(VLOOKUP(DBASE_TABLE[[#This Row],[CLASS]],TERMFEES_TABLE[],5,0)),"",VLOOKUP(DBASE_TABLE[[#This Row],[CLASS]],TERMFEES_TABLE[],5,0))</f>
        <v>0</v>
      </c>
      <c r="I402" s="51">
        <f>SUM(ACCOUNTS_TABLE[[#This Row],[BALANCE AT START]]:ACCOUNTS_TABLE[[#This Row],[SCHOOL FEES]])</f>
        <v>275</v>
      </c>
      <c r="J402" s="51">
        <f>IF(ISNA(VLOOKUP(ACCOUNTS_TABLE[[#This Row],[ID NUMBER]],PAYMENT_PT,2,0)),0,VLOOKUP(ACCOUNTS_TABLE[[#This Row],[ID NUMBER]],PAYMENT_PT,2,0))</f>
        <v>0</v>
      </c>
      <c r="K402" s="51">
        <f>IF(ISNA(VLOOKUP(ACCOUNTS_TABLE[[#This Row],[ID NUMBER]],PIVOT!K:L,2,0)),0,VLOOKUP(ACCOUNTS_TABLE[[#This Row],[ID NUMBER]],PIVOT!K:L,2,0))</f>
        <v>0</v>
      </c>
      <c r="L402" s="51">
        <f>ACCOUNTS_TABLE[[#This Row],[TOTAL FEES]]-ACCOUNTS_TABLE[[#This Row],[TOTAL PAID]]-ACCOUNTS_TABLE[[#This Row],[SCHOLARSHIP]]</f>
        <v>275</v>
      </c>
    </row>
    <row r="403" spans="3:12" ht="21.75" customHeight="1" x14ac:dyDescent="0.25">
      <c r="C403" s="26" t="s">
        <v>1557</v>
      </c>
      <c r="D403" s="4" t="str">
        <f>VLOOKUP(ACCOUNTS_TABLE[[#This Row],[ID NUMBER]],DBASE_TABLE[],2,0)</f>
        <v>PATRICINA SAKIA</v>
      </c>
      <c r="E403" s="4" t="str">
        <f>VLOOKUP(ACCOUNTS_TABLE[[#This Row],[ID NUMBER]],DBASE_TABLE[],7,0)</f>
        <v>PRIMARY FOUR</v>
      </c>
      <c r="F403" s="51">
        <v>155</v>
      </c>
      <c r="G403" s="51" t="str">
        <f>IF(ISNA(VLOOKUP(ACCOUNTS_TABLE[[#This Row],[ID NUMBER]],OTHERFEE_PT,2,0)),"",VLOOKUP(ACCOUNTS_TABLE[[#This Row],[ID NUMBER]],OTHERFEE_PT,2,0))</f>
        <v/>
      </c>
      <c r="H403" s="51">
        <f>IF(ISNA(VLOOKUP(DBASE_TABLE[[#This Row],[CLASS]],TERMFEES_TABLE[],5,0)),"",VLOOKUP(DBASE_TABLE[[#This Row],[CLASS]],TERMFEES_TABLE[],5,0))</f>
        <v>0</v>
      </c>
      <c r="I403" s="51">
        <f>SUM(ACCOUNTS_TABLE[[#This Row],[BALANCE AT START]]:ACCOUNTS_TABLE[[#This Row],[SCHOOL FEES]])</f>
        <v>155</v>
      </c>
      <c r="J403" s="51">
        <f>IF(ISNA(VLOOKUP(ACCOUNTS_TABLE[[#This Row],[ID NUMBER]],PAYMENT_PT,2,0)),0,VLOOKUP(ACCOUNTS_TABLE[[#This Row],[ID NUMBER]],PAYMENT_PT,2,0))</f>
        <v>0</v>
      </c>
      <c r="K403" s="51">
        <f>IF(ISNA(VLOOKUP(ACCOUNTS_TABLE[[#This Row],[ID NUMBER]],PIVOT!K:L,2,0)),0,VLOOKUP(ACCOUNTS_TABLE[[#This Row],[ID NUMBER]],PIVOT!K:L,2,0))</f>
        <v>0</v>
      </c>
      <c r="L403" s="51">
        <f>ACCOUNTS_TABLE[[#This Row],[TOTAL FEES]]-ACCOUNTS_TABLE[[#This Row],[TOTAL PAID]]-ACCOUNTS_TABLE[[#This Row],[SCHOLARSHIP]]</f>
        <v>155</v>
      </c>
    </row>
    <row r="404" spans="3:12" ht="21.75" customHeight="1" x14ac:dyDescent="0.25">
      <c r="C404" s="26" t="s">
        <v>1558</v>
      </c>
      <c r="D404" s="4" t="str">
        <f>VLOOKUP(ACCOUNTS_TABLE[[#This Row],[ID NUMBER]],DBASE_TABLE[],2,0)</f>
        <v>FAYIZATU SULEMANA</v>
      </c>
      <c r="E404" s="4" t="str">
        <f>VLOOKUP(ACCOUNTS_TABLE[[#This Row],[ID NUMBER]],DBASE_TABLE[],7,0)</f>
        <v>PRIMARY FOUR</v>
      </c>
      <c r="F404" s="51">
        <v>155</v>
      </c>
      <c r="G404" s="51" t="str">
        <f>IF(ISNA(VLOOKUP(ACCOUNTS_TABLE[[#This Row],[ID NUMBER]],OTHERFEE_PT,2,0)),"",VLOOKUP(ACCOUNTS_TABLE[[#This Row],[ID NUMBER]],OTHERFEE_PT,2,0))</f>
        <v/>
      </c>
      <c r="H404" s="51">
        <f>IF(ISNA(VLOOKUP(DBASE_TABLE[[#This Row],[CLASS]],TERMFEES_TABLE[],5,0)),"",VLOOKUP(DBASE_TABLE[[#This Row],[CLASS]],TERMFEES_TABLE[],5,0))</f>
        <v>0</v>
      </c>
      <c r="I404" s="51">
        <f>SUM(ACCOUNTS_TABLE[[#This Row],[BALANCE AT START]]:ACCOUNTS_TABLE[[#This Row],[SCHOOL FEES]])</f>
        <v>155</v>
      </c>
      <c r="J404" s="51">
        <f>IF(ISNA(VLOOKUP(ACCOUNTS_TABLE[[#This Row],[ID NUMBER]],PAYMENT_PT,2,0)),0,VLOOKUP(ACCOUNTS_TABLE[[#This Row],[ID NUMBER]],PAYMENT_PT,2,0))</f>
        <v>0</v>
      </c>
      <c r="K404" s="51">
        <f>IF(ISNA(VLOOKUP(ACCOUNTS_TABLE[[#This Row],[ID NUMBER]],PIVOT!K:L,2,0)),0,VLOOKUP(ACCOUNTS_TABLE[[#This Row],[ID NUMBER]],PIVOT!K:L,2,0))</f>
        <v>0</v>
      </c>
      <c r="L404" s="51">
        <f>ACCOUNTS_TABLE[[#This Row],[TOTAL FEES]]-ACCOUNTS_TABLE[[#This Row],[TOTAL PAID]]-ACCOUNTS_TABLE[[#This Row],[SCHOLARSHIP]]</f>
        <v>155</v>
      </c>
    </row>
    <row r="405" spans="3:12" ht="21.75" customHeight="1" x14ac:dyDescent="0.25">
      <c r="C405" s="26" t="s">
        <v>1559</v>
      </c>
      <c r="D405" s="4" t="str">
        <f>VLOOKUP(ACCOUNTS_TABLE[[#This Row],[ID NUMBER]],DBASE_TABLE[],2,0)</f>
        <v>LUCRETIA TAMAGA</v>
      </c>
      <c r="E405" s="4" t="str">
        <f>VLOOKUP(ACCOUNTS_TABLE[[#This Row],[ID NUMBER]],DBASE_TABLE[],7,0)</f>
        <v>PRIMARY FOUR</v>
      </c>
      <c r="F405" s="51">
        <v>155</v>
      </c>
      <c r="G405" s="51" t="str">
        <f>IF(ISNA(VLOOKUP(ACCOUNTS_TABLE[[#This Row],[ID NUMBER]],OTHERFEE_PT,2,0)),"",VLOOKUP(ACCOUNTS_TABLE[[#This Row],[ID NUMBER]],OTHERFEE_PT,2,0))</f>
        <v/>
      </c>
      <c r="H405" s="51">
        <f>IF(ISNA(VLOOKUP(DBASE_TABLE[[#This Row],[CLASS]],TERMFEES_TABLE[],5,0)),"",VLOOKUP(DBASE_TABLE[[#This Row],[CLASS]],TERMFEES_TABLE[],5,0))</f>
        <v>0</v>
      </c>
      <c r="I405" s="51">
        <f>SUM(ACCOUNTS_TABLE[[#This Row],[BALANCE AT START]]:ACCOUNTS_TABLE[[#This Row],[SCHOOL FEES]])</f>
        <v>155</v>
      </c>
      <c r="J405" s="51">
        <f>IF(ISNA(VLOOKUP(ACCOUNTS_TABLE[[#This Row],[ID NUMBER]],PAYMENT_PT,2,0)),0,VLOOKUP(ACCOUNTS_TABLE[[#This Row],[ID NUMBER]],PAYMENT_PT,2,0))</f>
        <v>0</v>
      </c>
      <c r="K405" s="51">
        <f>IF(ISNA(VLOOKUP(ACCOUNTS_TABLE[[#This Row],[ID NUMBER]],PIVOT!K:L,2,0)),0,VLOOKUP(ACCOUNTS_TABLE[[#This Row],[ID NUMBER]],PIVOT!K:L,2,0))</f>
        <v>0</v>
      </c>
      <c r="L405" s="51">
        <f>ACCOUNTS_TABLE[[#This Row],[TOTAL FEES]]-ACCOUNTS_TABLE[[#This Row],[TOTAL PAID]]-ACCOUNTS_TABLE[[#This Row],[SCHOLARSHIP]]</f>
        <v>155</v>
      </c>
    </row>
    <row r="406" spans="3:12" ht="21.75" customHeight="1" x14ac:dyDescent="0.25">
      <c r="C406" s="26" t="s">
        <v>1560</v>
      </c>
      <c r="D406" s="4" t="str">
        <f>VLOOKUP(ACCOUNTS_TABLE[[#This Row],[ID NUMBER]],DBASE_TABLE[],2,0)</f>
        <v>GLORIA THOMAS</v>
      </c>
      <c r="E406" s="4" t="str">
        <f>VLOOKUP(ACCOUNTS_TABLE[[#This Row],[ID NUMBER]],DBASE_TABLE[],7,0)</f>
        <v>PRIMARY FOUR</v>
      </c>
      <c r="F406" s="51">
        <v>155</v>
      </c>
      <c r="G406" s="51" t="str">
        <f>IF(ISNA(VLOOKUP(ACCOUNTS_TABLE[[#This Row],[ID NUMBER]],OTHERFEE_PT,2,0)),"",VLOOKUP(ACCOUNTS_TABLE[[#This Row],[ID NUMBER]],OTHERFEE_PT,2,0))</f>
        <v/>
      </c>
      <c r="H406" s="51">
        <f>IF(ISNA(VLOOKUP(DBASE_TABLE[[#This Row],[CLASS]],TERMFEES_TABLE[],5,0)),"",VLOOKUP(DBASE_TABLE[[#This Row],[CLASS]],TERMFEES_TABLE[],5,0))</f>
        <v>0</v>
      </c>
      <c r="I406" s="51">
        <f>SUM(ACCOUNTS_TABLE[[#This Row],[BALANCE AT START]]:ACCOUNTS_TABLE[[#This Row],[SCHOOL FEES]])</f>
        <v>155</v>
      </c>
      <c r="J406" s="51">
        <f>IF(ISNA(VLOOKUP(ACCOUNTS_TABLE[[#This Row],[ID NUMBER]],PAYMENT_PT,2,0)),0,VLOOKUP(ACCOUNTS_TABLE[[#This Row],[ID NUMBER]],PAYMENT_PT,2,0))</f>
        <v>0</v>
      </c>
      <c r="K406" s="51">
        <f>IF(ISNA(VLOOKUP(ACCOUNTS_TABLE[[#This Row],[ID NUMBER]],PIVOT!K:L,2,0)),0,VLOOKUP(ACCOUNTS_TABLE[[#This Row],[ID NUMBER]],PIVOT!K:L,2,0))</f>
        <v>0</v>
      </c>
      <c r="L406" s="51">
        <f>ACCOUNTS_TABLE[[#This Row],[TOTAL FEES]]-ACCOUNTS_TABLE[[#This Row],[TOTAL PAID]]-ACCOUNTS_TABLE[[#This Row],[SCHOLARSHIP]]</f>
        <v>155</v>
      </c>
    </row>
    <row r="407" spans="3:12" ht="21.75" customHeight="1" x14ac:dyDescent="0.25">
      <c r="C407" s="26" t="s">
        <v>1561</v>
      </c>
      <c r="D407" s="4" t="str">
        <f>VLOOKUP(ACCOUNTS_TABLE[[#This Row],[ID NUMBER]],DBASE_TABLE[],2,0)</f>
        <v>QUEENSKER TIBABIA</v>
      </c>
      <c r="E407" s="4" t="str">
        <f>VLOOKUP(ACCOUNTS_TABLE[[#This Row],[ID NUMBER]],DBASE_TABLE[],7,0)</f>
        <v>PRIMARY FOUR</v>
      </c>
      <c r="F407" s="51">
        <v>180</v>
      </c>
      <c r="G407" s="51" t="str">
        <f>IF(ISNA(VLOOKUP(ACCOUNTS_TABLE[[#This Row],[ID NUMBER]],OTHERFEE_PT,2,0)),"",VLOOKUP(ACCOUNTS_TABLE[[#This Row],[ID NUMBER]],OTHERFEE_PT,2,0))</f>
        <v/>
      </c>
      <c r="H407" s="51">
        <f>IF(ISNA(VLOOKUP(DBASE_TABLE[[#This Row],[CLASS]],TERMFEES_TABLE[],5,0)),"",VLOOKUP(DBASE_TABLE[[#This Row],[CLASS]],TERMFEES_TABLE[],5,0))</f>
        <v>0</v>
      </c>
      <c r="I407" s="51">
        <f>SUM(ACCOUNTS_TABLE[[#This Row],[BALANCE AT START]]:ACCOUNTS_TABLE[[#This Row],[SCHOOL FEES]])</f>
        <v>180</v>
      </c>
      <c r="J407" s="51">
        <f>IF(ISNA(VLOOKUP(ACCOUNTS_TABLE[[#This Row],[ID NUMBER]],PAYMENT_PT,2,0)),0,VLOOKUP(ACCOUNTS_TABLE[[#This Row],[ID NUMBER]],PAYMENT_PT,2,0))</f>
        <v>0</v>
      </c>
      <c r="K407" s="51">
        <f>IF(ISNA(VLOOKUP(ACCOUNTS_TABLE[[#This Row],[ID NUMBER]],PIVOT!K:L,2,0)),0,VLOOKUP(ACCOUNTS_TABLE[[#This Row],[ID NUMBER]],PIVOT!K:L,2,0))</f>
        <v>0</v>
      </c>
      <c r="L407" s="51">
        <f>ACCOUNTS_TABLE[[#This Row],[TOTAL FEES]]-ACCOUNTS_TABLE[[#This Row],[TOTAL PAID]]-ACCOUNTS_TABLE[[#This Row],[SCHOLARSHIP]]</f>
        <v>180</v>
      </c>
    </row>
    <row r="408" spans="3:12" ht="21.75" customHeight="1" x14ac:dyDescent="0.25">
      <c r="C408" s="26" t="s">
        <v>1562</v>
      </c>
      <c r="D408" s="4" t="str">
        <f>VLOOKUP(ACCOUNTS_TABLE[[#This Row],[ID NUMBER]],DBASE_TABLE[],2,0)</f>
        <v>KWARA CHRISTOPHER WEKEM</v>
      </c>
      <c r="E408" s="4" t="str">
        <f>VLOOKUP(ACCOUNTS_TABLE[[#This Row],[ID NUMBER]],DBASE_TABLE[],7,0)</f>
        <v>PRIMARY FOUR</v>
      </c>
      <c r="F408" s="51">
        <v>155</v>
      </c>
      <c r="G408" s="51" t="str">
        <f>IF(ISNA(VLOOKUP(ACCOUNTS_TABLE[[#This Row],[ID NUMBER]],OTHERFEE_PT,2,0)),"",VLOOKUP(ACCOUNTS_TABLE[[#This Row],[ID NUMBER]],OTHERFEE_PT,2,0))</f>
        <v/>
      </c>
      <c r="H408" s="51">
        <f>IF(ISNA(VLOOKUP(DBASE_TABLE[[#This Row],[CLASS]],TERMFEES_TABLE[],5,0)),"",VLOOKUP(DBASE_TABLE[[#This Row],[CLASS]],TERMFEES_TABLE[],5,0))</f>
        <v>0</v>
      </c>
      <c r="I408" s="51">
        <f>SUM(ACCOUNTS_TABLE[[#This Row],[BALANCE AT START]]:ACCOUNTS_TABLE[[#This Row],[SCHOOL FEES]])</f>
        <v>155</v>
      </c>
      <c r="J408" s="51">
        <f>IF(ISNA(VLOOKUP(ACCOUNTS_TABLE[[#This Row],[ID NUMBER]],PAYMENT_PT,2,0)),0,VLOOKUP(ACCOUNTS_TABLE[[#This Row],[ID NUMBER]],PAYMENT_PT,2,0))</f>
        <v>0</v>
      </c>
      <c r="K408" s="51">
        <f>IF(ISNA(VLOOKUP(ACCOUNTS_TABLE[[#This Row],[ID NUMBER]],PIVOT!K:L,2,0)),0,VLOOKUP(ACCOUNTS_TABLE[[#This Row],[ID NUMBER]],PIVOT!K:L,2,0))</f>
        <v>0</v>
      </c>
      <c r="L408" s="51">
        <f>ACCOUNTS_TABLE[[#This Row],[TOTAL FEES]]-ACCOUNTS_TABLE[[#This Row],[TOTAL PAID]]-ACCOUNTS_TABLE[[#This Row],[SCHOLARSHIP]]</f>
        <v>155</v>
      </c>
    </row>
    <row r="409" spans="3:12" ht="21.75" customHeight="1" x14ac:dyDescent="0.25">
      <c r="C409" s="26" t="s">
        <v>1563</v>
      </c>
      <c r="D409" s="4" t="str">
        <f>VLOOKUP(ACCOUNTS_TABLE[[#This Row],[ID NUMBER]],DBASE_TABLE[],2,0)</f>
        <v>ESSEL ANASARA AWINEBISAH</v>
      </c>
      <c r="E409" s="4" t="str">
        <f>VLOOKUP(ACCOUNTS_TABLE[[#This Row],[ID NUMBER]],DBASE_TABLE[],7,0)</f>
        <v>PRIMARY FOUR</v>
      </c>
      <c r="F409" s="51">
        <v>160</v>
      </c>
      <c r="G409" s="51" t="str">
        <f>IF(ISNA(VLOOKUP(ACCOUNTS_TABLE[[#This Row],[ID NUMBER]],OTHERFEE_PT,2,0)),"",VLOOKUP(ACCOUNTS_TABLE[[#This Row],[ID NUMBER]],OTHERFEE_PT,2,0))</f>
        <v/>
      </c>
      <c r="H409" s="51">
        <f>IF(ISNA(VLOOKUP(DBASE_TABLE[[#This Row],[CLASS]],TERMFEES_TABLE[],5,0)),"",VLOOKUP(DBASE_TABLE[[#This Row],[CLASS]],TERMFEES_TABLE[],5,0))</f>
        <v>0</v>
      </c>
      <c r="I409" s="51">
        <f>SUM(ACCOUNTS_TABLE[[#This Row],[BALANCE AT START]]:ACCOUNTS_TABLE[[#This Row],[SCHOOL FEES]])</f>
        <v>160</v>
      </c>
      <c r="J409" s="51">
        <f>IF(ISNA(VLOOKUP(ACCOUNTS_TABLE[[#This Row],[ID NUMBER]],PAYMENT_PT,2,0)),0,VLOOKUP(ACCOUNTS_TABLE[[#This Row],[ID NUMBER]],PAYMENT_PT,2,0))</f>
        <v>0</v>
      </c>
      <c r="K409" s="51">
        <f>IF(ISNA(VLOOKUP(ACCOUNTS_TABLE[[#This Row],[ID NUMBER]],PIVOT!K:L,2,0)),0,VLOOKUP(ACCOUNTS_TABLE[[#This Row],[ID NUMBER]],PIVOT!K:L,2,0))</f>
        <v>0</v>
      </c>
      <c r="L409" s="51">
        <f>ACCOUNTS_TABLE[[#This Row],[TOTAL FEES]]-ACCOUNTS_TABLE[[#This Row],[TOTAL PAID]]-ACCOUNTS_TABLE[[#This Row],[SCHOLARSHIP]]</f>
        <v>160</v>
      </c>
    </row>
    <row r="410" spans="3:12" ht="21.75" customHeight="1" x14ac:dyDescent="0.25">
      <c r="C410" s="26" t="s">
        <v>1564</v>
      </c>
      <c r="D410" s="4" t="str">
        <f>VLOOKUP(ACCOUNTS_TABLE[[#This Row],[ID NUMBER]],DBASE_TABLE[],2,0)</f>
        <v>IRIVINA ZIMMOWORA</v>
      </c>
      <c r="E410" s="4" t="str">
        <f>VLOOKUP(ACCOUNTS_TABLE[[#This Row],[ID NUMBER]],DBASE_TABLE[],7,0)</f>
        <v>PRIMARY FOUR</v>
      </c>
      <c r="F410" s="51">
        <v>180</v>
      </c>
      <c r="G410" s="51" t="str">
        <f>IF(ISNA(VLOOKUP(ACCOUNTS_TABLE[[#This Row],[ID NUMBER]],OTHERFEE_PT,2,0)),"",VLOOKUP(ACCOUNTS_TABLE[[#This Row],[ID NUMBER]],OTHERFEE_PT,2,0))</f>
        <v/>
      </c>
      <c r="H410" s="51">
        <f>IF(ISNA(VLOOKUP(DBASE_TABLE[[#This Row],[CLASS]],TERMFEES_TABLE[],5,0)),"",VLOOKUP(DBASE_TABLE[[#This Row],[CLASS]],TERMFEES_TABLE[],5,0))</f>
        <v>0</v>
      </c>
      <c r="I410" s="51">
        <f>SUM(ACCOUNTS_TABLE[[#This Row],[BALANCE AT START]]:ACCOUNTS_TABLE[[#This Row],[SCHOOL FEES]])</f>
        <v>180</v>
      </c>
      <c r="J410" s="51">
        <f>IF(ISNA(VLOOKUP(ACCOUNTS_TABLE[[#This Row],[ID NUMBER]],PAYMENT_PT,2,0)),0,VLOOKUP(ACCOUNTS_TABLE[[#This Row],[ID NUMBER]],PAYMENT_PT,2,0))</f>
        <v>0</v>
      </c>
      <c r="K410" s="51">
        <f>IF(ISNA(VLOOKUP(ACCOUNTS_TABLE[[#This Row],[ID NUMBER]],PIVOT!K:L,2,0)),0,VLOOKUP(ACCOUNTS_TABLE[[#This Row],[ID NUMBER]],PIVOT!K:L,2,0))</f>
        <v>0</v>
      </c>
      <c r="L410" s="51">
        <f>ACCOUNTS_TABLE[[#This Row],[TOTAL FEES]]-ACCOUNTS_TABLE[[#This Row],[TOTAL PAID]]-ACCOUNTS_TABLE[[#This Row],[SCHOLARSHIP]]</f>
        <v>180</v>
      </c>
    </row>
    <row r="411" spans="3:12" ht="21.75" customHeight="1" x14ac:dyDescent="0.25">
      <c r="C411" s="26" t="s">
        <v>1565</v>
      </c>
      <c r="D411" s="4" t="str">
        <f>VLOOKUP(ACCOUNTS_TABLE[[#This Row],[ID NUMBER]],DBASE_TABLE[],2,0)</f>
        <v>DOUGLAS ABAJEI</v>
      </c>
      <c r="E411" s="4" t="str">
        <f>VLOOKUP(ACCOUNTS_TABLE[[#This Row],[ID NUMBER]],DBASE_TABLE[],7,0)</f>
        <v>PRIMARY FIVE</v>
      </c>
      <c r="F411" s="51">
        <v>155</v>
      </c>
      <c r="G411" s="51" t="str">
        <f>IF(ISNA(VLOOKUP(ACCOUNTS_TABLE[[#This Row],[ID NUMBER]],OTHERFEE_PT,2,0)),"",VLOOKUP(ACCOUNTS_TABLE[[#This Row],[ID NUMBER]],OTHERFEE_PT,2,0))</f>
        <v/>
      </c>
      <c r="H411" s="51">
        <f>IF(ISNA(VLOOKUP(DBASE_TABLE[[#This Row],[CLASS]],TERMFEES_TABLE[],5,0)),"",VLOOKUP(DBASE_TABLE[[#This Row],[CLASS]],TERMFEES_TABLE[],5,0))</f>
        <v>0</v>
      </c>
      <c r="I411" s="51">
        <f>SUM(ACCOUNTS_TABLE[[#This Row],[BALANCE AT START]]:ACCOUNTS_TABLE[[#This Row],[SCHOOL FEES]])</f>
        <v>155</v>
      </c>
      <c r="J411" s="51">
        <f>IF(ISNA(VLOOKUP(ACCOUNTS_TABLE[[#This Row],[ID NUMBER]],PAYMENT_PT,2,0)),0,VLOOKUP(ACCOUNTS_TABLE[[#This Row],[ID NUMBER]],PAYMENT_PT,2,0))</f>
        <v>0</v>
      </c>
      <c r="K411" s="51">
        <f>IF(ISNA(VLOOKUP(ACCOUNTS_TABLE[[#This Row],[ID NUMBER]],PIVOT!K:L,2,0)),0,VLOOKUP(ACCOUNTS_TABLE[[#This Row],[ID NUMBER]],PIVOT!K:L,2,0))</f>
        <v>0</v>
      </c>
      <c r="L411" s="51">
        <f>ACCOUNTS_TABLE[[#This Row],[TOTAL FEES]]-ACCOUNTS_TABLE[[#This Row],[TOTAL PAID]]-ACCOUNTS_TABLE[[#This Row],[SCHOLARSHIP]]</f>
        <v>155</v>
      </c>
    </row>
    <row r="412" spans="3:12" ht="21.75" customHeight="1" x14ac:dyDescent="0.25">
      <c r="C412" s="26" t="s">
        <v>1566</v>
      </c>
      <c r="D412" s="4" t="str">
        <f>VLOOKUP(ACCOUNTS_TABLE[[#This Row],[ID NUMBER]],DBASE_TABLE[],2,0)</f>
        <v>SARAH ABADI</v>
      </c>
      <c r="E412" s="4" t="str">
        <f>VLOOKUP(ACCOUNTS_TABLE[[#This Row],[ID NUMBER]],DBASE_TABLE[],7,0)</f>
        <v>PRIMARY FIVE</v>
      </c>
      <c r="F412" s="51">
        <v>155</v>
      </c>
      <c r="G412" s="51" t="str">
        <f>IF(ISNA(VLOOKUP(ACCOUNTS_TABLE[[#This Row],[ID NUMBER]],OTHERFEE_PT,2,0)),"",VLOOKUP(ACCOUNTS_TABLE[[#This Row],[ID NUMBER]],OTHERFEE_PT,2,0))</f>
        <v/>
      </c>
      <c r="H412" s="51">
        <f>IF(ISNA(VLOOKUP(DBASE_TABLE[[#This Row],[CLASS]],TERMFEES_TABLE[],5,0)),"",VLOOKUP(DBASE_TABLE[[#This Row],[CLASS]],TERMFEES_TABLE[],5,0))</f>
        <v>0</v>
      </c>
      <c r="I412" s="51">
        <f>SUM(ACCOUNTS_TABLE[[#This Row],[BALANCE AT START]]:ACCOUNTS_TABLE[[#This Row],[SCHOOL FEES]])</f>
        <v>155</v>
      </c>
      <c r="J412" s="51">
        <f>IF(ISNA(VLOOKUP(ACCOUNTS_TABLE[[#This Row],[ID NUMBER]],PAYMENT_PT,2,0)),0,VLOOKUP(ACCOUNTS_TABLE[[#This Row],[ID NUMBER]],PAYMENT_PT,2,0))</f>
        <v>0</v>
      </c>
      <c r="K412" s="51">
        <f>IF(ISNA(VLOOKUP(ACCOUNTS_TABLE[[#This Row],[ID NUMBER]],PIVOT!K:L,2,0)),0,VLOOKUP(ACCOUNTS_TABLE[[#This Row],[ID NUMBER]],PIVOT!K:L,2,0))</f>
        <v>0</v>
      </c>
      <c r="L412" s="51">
        <f>ACCOUNTS_TABLE[[#This Row],[TOTAL FEES]]-ACCOUNTS_TABLE[[#This Row],[TOTAL PAID]]-ACCOUNTS_TABLE[[#This Row],[SCHOLARSHIP]]</f>
        <v>155</v>
      </c>
    </row>
    <row r="413" spans="3:12" ht="21.75" customHeight="1" x14ac:dyDescent="0.25">
      <c r="C413" s="26" t="s">
        <v>1567</v>
      </c>
      <c r="D413" s="4" t="str">
        <f>VLOOKUP(ACCOUNTS_TABLE[[#This Row],[ID NUMBER]],DBASE_TABLE[],2,0)</f>
        <v>KASIM KARIM ABDUL</v>
      </c>
      <c r="E413" s="4" t="str">
        <f>VLOOKUP(ACCOUNTS_TABLE[[#This Row],[ID NUMBER]],DBASE_TABLE[],7,0)</f>
        <v>PRIMARY FIVE</v>
      </c>
      <c r="F413" s="51">
        <v>235</v>
      </c>
      <c r="G413" s="51" t="str">
        <f>IF(ISNA(VLOOKUP(ACCOUNTS_TABLE[[#This Row],[ID NUMBER]],OTHERFEE_PT,2,0)),"",VLOOKUP(ACCOUNTS_TABLE[[#This Row],[ID NUMBER]],OTHERFEE_PT,2,0))</f>
        <v/>
      </c>
      <c r="H413" s="51">
        <f>IF(ISNA(VLOOKUP(DBASE_TABLE[[#This Row],[CLASS]],TERMFEES_TABLE[],5,0)),"",VLOOKUP(DBASE_TABLE[[#This Row],[CLASS]],TERMFEES_TABLE[],5,0))</f>
        <v>0</v>
      </c>
      <c r="I413" s="51">
        <f>SUM(ACCOUNTS_TABLE[[#This Row],[BALANCE AT START]]:ACCOUNTS_TABLE[[#This Row],[SCHOOL FEES]])</f>
        <v>235</v>
      </c>
      <c r="J413" s="51">
        <f>IF(ISNA(VLOOKUP(ACCOUNTS_TABLE[[#This Row],[ID NUMBER]],PAYMENT_PT,2,0)),0,VLOOKUP(ACCOUNTS_TABLE[[#This Row],[ID NUMBER]],PAYMENT_PT,2,0))</f>
        <v>0</v>
      </c>
      <c r="K413" s="51">
        <f>IF(ISNA(VLOOKUP(ACCOUNTS_TABLE[[#This Row],[ID NUMBER]],PIVOT!K:L,2,0)),0,VLOOKUP(ACCOUNTS_TABLE[[#This Row],[ID NUMBER]],PIVOT!K:L,2,0))</f>
        <v>0</v>
      </c>
      <c r="L413" s="51">
        <f>ACCOUNTS_TABLE[[#This Row],[TOTAL FEES]]-ACCOUNTS_TABLE[[#This Row],[TOTAL PAID]]-ACCOUNTS_TABLE[[#This Row],[SCHOLARSHIP]]</f>
        <v>235</v>
      </c>
    </row>
    <row r="414" spans="3:12" ht="21.75" customHeight="1" x14ac:dyDescent="0.25">
      <c r="C414" s="26" t="s">
        <v>1568</v>
      </c>
      <c r="D414" s="4" t="str">
        <f>VLOOKUP(ACCOUNTS_TABLE[[#This Row],[ID NUMBER]],DBASE_TABLE[],2,0)</f>
        <v>NAZIFATU LATIF ABDUL</v>
      </c>
      <c r="E414" s="4" t="str">
        <f>VLOOKUP(ACCOUNTS_TABLE[[#This Row],[ID NUMBER]],DBASE_TABLE[],7,0)</f>
        <v>PRIMARY FIVE</v>
      </c>
      <c r="F414" s="51">
        <v>155</v>
      </c>
      <c r="G414" s="51" t="str">
        <f>IF(ISNA(VLOOKUP(ACCOUNTS_TABLE[[#This Row],[ID NUMBER]],OTHERFEE_PT,2,0)),"",VLOOKUP(ACCOUNTS_TABLE[[#This Row],[ID NUMBER]],OTHERFEE_PT,2,0))</f>
        <v/>
      </c>
      <c r="H414" s="51">
        <f>IF(ISNA(VLOOKUP(DBASE_TABLE[[#This Row],[CLASS]],TERMFEES_TABLE[],5,0)),"",VLOOKUP(DBASE_TABLE[[#This Row],[CLASS]],TERMFEES_TABLE[],5,0))</f>
        <v>0</v>
      </c>
      <c r="I414" s="51">
        <f>SUM(ACCOUNTS_TABLE[[#This Row],[BALANCE AT START]]:ACCOUNTS_TABLE[[#This Row],[SCHOOL FEES]])</f>
        <v>155</v>
      </c>
      <c r="J414" s="51">
        <f>IF(ISNA(VLOOKUP(ACCOUNTS_TABLE[[#This Row],[ID NUMBER]],PAYMENT_PT,2,0)),0,VLOOKUP(ACCOUNTS_TABLE[[#This Row],[ID NUMBER]],PAYMENT_PT,2,0))</f>
        <v>0</v>
      </c>
      <c r="K414" s="51">
        <f>IF(ISNA(VLOOKUP(ACCOUNTS_TABLE[[#This Row],[ID NUMBER]],PIVOT!K:L,2,0)),0,VLOOKUP(ACCOUNTS_TABLE[[#This Row],[ID NUMBER]],PIVOT!K:L,2,0))</f>
        <v>0</v>
      </c>
      <c r="L414" s="51">
        <f>ACCOUNTS_TABLE[[#This Row],[TOTAL FEES]]-ACCOUNTS_TABLE[[#This Row],[TOTAL PAID]]-ACCOUNTS_TABLE[[#This Row],[SCHOLARSHIP]]</f>
        <v>155</v>
      </c>
    </row>
    <row r="415" spans="3:12" ht="21.75" customHeight="1" x14ac:dyDescent="0.25">
      <c r="C415" s="26" t="s">
        <v>1569</v>
      </c>
      <c r="D415" s="4" t="str">
        <f>VLOOKUP(ACCOUNTS_TABLE[[#This Row],[ID NUMBER]],DBASE_TABLE[],2,0)</f>
        <v>HAJARU ABUBAKARI</v>
      </c>
      <c r="E415" s="4" t="str">
        <f>VLOOKUP(ACCOUNTS_TABLE[[#This Row],[ID NUMBER]],DBASE_TABLE[],7,0)</f>
        <v>PRIMARY FIVE</v>
      </c>
      <c r="F415" s="51">
        <v>180</v>
      </c>
      <c r="G415" s="51" t="str">
        <f>IF(ISNA(VLOOKUP(ACCOUNTS_TABLE[[#This Row],[ID NUMBER]],OTHERFEE_PT,2,0)),"",VLOOKUP(ACCOUNTS_TABLE[[#This Row],[ID NUMBER]],OTHERFEE_PT,2,0))</f>
        <v/>
      </c>
      <c r="H415" s="51">
        <f>IF(ISNA(VLOOKUP(DBASE_TABLE[[#This Row],[CLASS]],TERMFEES_TABLE[],5,0)),"",VLOOKUP(DBASE_TABLE[[#This Row],[CLASS]],TERMFEES_TABLE[],5,0))</f>
        <v>0</v>
      </c>
      <c r="I415" s="51">
        <f>SUM(ACCOUNTS_TABLE[[#This Row],[BALANCE AT START]]:ACCOUNTS_TABLE[[#This Row],[SCHOOL FEES]])</f>
        <v>180</v>
      </c>
      <c r="J415" s="51">
        <f>IF(ISNA(VLOOKUP(ACCOUNTS_TABLE[[#This Row],[ID NUMBER]],PAYMENT_PT,2,0)),0,VLOOKUP(ACCOUNTS_TABLE[[#This Row],[ID NUMBER]],PAYMENT_PT,2,0))</f>
        <v>0</v>
      </c>
      <c r="K415" s="51">
        <f>IF(ISNA(VLOOKUP(ACCOUNTS_TABLE[[#This Row],[ID NUMBER]],PIVOT!K:L,2,0)),0,VLOOKUP(ACCOUNTS_TABLE[[#This Row],[ID NUMBER]],PIVOT!K:L,2,0))</f>
        <v>0</v>
      </c>
      <c r="L415" s="51">
        <f>ACCOUNTS_TABLE[[#This Row],[TOTAL FEES]]-ACCOUNTS_TABLE[[#This Row],[TOTAL PAID]]-ACCOUNTS_TABLE[[#This Row],[SCHOLARSHIP]]</f>
        <v>180</v>
      </c>
    </row>
    <row r="416" spans="3:12" ht="21.75" customHeight="1" x14ac:dyDescent="0.25">
      <c r="C416" s="26" t="s">
        <v>1570</v>
      </c>
      <c r="D416" s="4" t="str">
        <f>VLOOKUP(ACCOUNTS_TABLE[[#This Row],[ID NUMBER]],DBASE_TABLE[],2,0)</f>
        <v>KUYIWE ADNAN ABULU</v>
      </c>
      <c r="E416" s="4" t="str">
        <f>VLOOKUP(ACCOUNTS_TABLE[[#This Row],[ID NUMBER]],DBASE_TABLE[],7,0)</f>
        <v>PRIMARY FIVE</v>
      </c>
      <c r="F416" s="51">
        <v>155</v>
      </c>
      <c r="G416" s="51" t="str">
        <f>IF(ISNA(VLOOKUP(ACCOUNTS_TABLE[[#This Row],[ID NUMBER]],OTHERFEE_PT,2,0)),"",VLOOKUP(ACCOUNTS_TABLE[[#This Row],[ID NUMBER]],OTHERFEE_PT,2,0))</f>
        <v/>
      </c>
      <c r="H416" s="51">
        <f>IF(ISNA(VLOOKUP(DBASE_TABLE[[#This Row],[CLASS]],TERMFEES_TABLE[],5,0)),"",VLOOKUP(DBASE_TABLE[[#This Row],[CLASS]],TERMFEES_TABLE[],5,0))</f>
        <v>0</v>
      </c>
      <c r="I416" s="51">
        <f>SUM(ACCOUNTS_TABLE[[#This Row],[BALANCE AT START]]:ACCOUNTS_TABLE[[#This Row],[SCHOOL FEES]])</f>
        <v>155</v>
      </c>
      <c r="J416" s="51">
        <f>IF(ISNA(VLOOKUP(ACCOUNTS_TABLE[[#This Row],[ID NUMBER]],PAYMENT_PT,2,0)),0,VLOOKUP(ACCOUNTS_TABLE[[#This Row],[ID NUMBER]],PAYMENT_PT,2,0))</f>
        <v>0</v>
      </c>
      <c r="K416" s="51">
        <f>IF(ISNA(VLOOKUP(ACCOUNTS_TABLE[[#This Row],[ID NUMBER]],PIVOT!K:L,2,0)),0,VLOOKUP(ACCOUNTS_TABLE[[#This Row],[ID NUMBER]],PIVOT!K:L,2,0))</f>
        <v>0</v>
      </c>
      <c r="L416" s="51">
        <f>ACCOUNTS_TABLE[[#This Row],[TOTAL FEES]]-ACCOUNTS_TABLE[[#This Row],[TOTAL PAID]]-ACCOUNTS_TABLE[[#This Row],[SCHOLARSHIP]]</f>
        <v>155</v>
      </c>
    </row>
    <row r="417" spans="3:12" ht="21.75" customHeight="1" x14ac:dyDescent="0.25">
      <c r="C417" s="26" t="s">
        <v>1571</v>
      </c>
      <c r="D417" s="4" t="str">
        <f>VLOOKUP(ACCOUNTS_TABLE[[#This Row],[ID NUMBER]],DBASE_TABLE[],2,0)</f>
        <v>SYLVESTER W. ABURINYA</v>
      </c>
      <c r="E417" s="4" t="str">
        <f>VLOOKUP(ACCOUNTS_TABLE[[#This Row],[ID NUMBER]],DBASE_TABLE[],7,0)</f>
        <v>PRIMARY FIVE</v>
      </c>
      <c r="F417" s="51">
        <v>155</v>
      </c>
      <c r="G417" s="51" t="str">
        <f>IF(ISNA(VLOOKUP(ACCOUNTS_TABLE[[#This Row],[ID NUMBER]],OTHERFEE_PT,2,0)),"",VLOOKUP(ACCOUNTS_TABLE[[#This Row],[ID NUMBER]],OTHERFEE_PT,2,0))</f>
        <v/>
      </c>
      <c r="H417" s="51">
        <f>IF(ISNA(VLOOKUP(DBASE_TABLE[[#This Row],[CLASS]],TERMFEES_TABLE[],5,0)),"",VLOOKUP(DBASE_TABLE[[#This Row],[CLASS]],TERMFEES_TABLE[],5,0))</f>
        <v>0</v>
      </c>
      <c r="I417" s="51">
        <f>SUM(ACCOUNTS_TABLE[[#This Row],[BALANCE AT START]]:ACCOUNTS_TABLE[[#This Row],[SCHOOL FEES]])</f>
        <v>155</v>
      </c>
      <c r="J417" s="51">
        <f>IF(ISNA(VLOOKUP(ACCOUNTS_TABLE[[#This Row],[ID NUMBER]],PAYMENT_PT,2,0)),0,VLOOKUP(ACCOUNTS_TABLE[[#This Row],[ID NUMBER]],PAYMENT_PT,2,0))</f>
        <v>0</v>
      </c>
      <c r="K417" s="51">
        <f>IF(ISNA(VLOOKUP(ACCOUNTS_TABLE[[#This Row],[ID NUMBER]],PIVOT!K:L,2,0)),0,VLOOKUP(ACCOUNTS_TABLE[[#This Row],[ID NUMBER]],PIVOT!K:L,2,0))</f>
        <v>0</v>
      </c>
      <c r="L417" s="51">
        <f>ACCOUNTS_TABLE[[#This Row],[TOTAL FEES]]-ACCOUNTS_TABLE[[#This Row],[TOTAL PAID]]-ACCOUNTS_TABLE[[#This Row],[SCHOLARSHIP]]</f>
        <v>155</v>
      </c>
    </row>
    <row r="418" spans="3:12" ht="21.75" customHeight="1" x14ac:dyDescent="0.25">
      <c r="C418" s="26" t="s">
        <v>1572</v>
      </c>
      <c r="D418" s="4" t="str">
        <f>VLOOKUP(ACCOUNTS_TABLE[[#This Row],[ID NUMBER]],DBASE_TABLE[],2,0)</f>
        <v>SHAPHAWU ADIVILLA</v>
      </c>
      <c r="E418" s="4" t="str">
        <f>VLOOKUP(ACCOUNTS_TABLE[[#This Row],[ID NUMBER]],DBASE_TABLE[],7,0)</f>
        <v>PRIMARY FIVE</v>
      </c>
      <c r="F418" s="51">
        <v>290</v>
      </c>
      <c r="G418" s="51" t="str">
        <f>IF(ISNA(VLOOKUP(ACCOUNTS_TABLE[[#This Row],[ID NUMBER]],OTHERFEE_PT,2,0)),"",VLOOKUP(ACCOUNTS_TABLE[[#This Row],[ID NUMBER]],OTHERFEE_PT,2,0))</f>
        <v/>
      </c>
      <c r="H418" s="51">
        <f>IF(ISNA(VLOOKUP(DBASE_TABLE[[#This Row],[CLASS]],TERMFEES_TABLE[],5,0)),"",VLOOKUP(DBASE_TABLE[[#This Row],[CLASS]],TERMFEES_TABLE[],5,0))</f>
        <v>0</v>
      </c>
      <c r="I418" s="51">
        <f>SUM(ACCOUNTS_TABLE[[#This Row],[BALANCE AT START]]:ACCOUNTS_TABLE[[#This Row],[SCHOOL FEES]])</f>
        <v>290</v>
      </c>
      <c r="J418" s="51">
        <f>IF(ISNA(VLOOKUP(ACCOUNTS_TABLE[[#This Row],[ID NUMBER]],PAYMENT_PT,2,0)),0,VLOOKUP(ACCOUNTS_TABLE[[#This Row],[ID NUMBER]],PAYMENT_PT,2,0))</f>
        <v>0</v>
      </c>
      <c r="K418" s="51">
        <f>IF(ISNA(VLOOKUP(ACCOUNTS_TABLE[[#This Row],[ID NUMBER]],PIVOT!K:L,2,0)),0,VLOOKUP(ACCOUNTS_TABLE[[#This Row],[ID NUMBER]],PIVOT!K:L,2,0))</f>
        <v>0</v>
      </c>
      <c r="L418" s="51">
        <f>ACCOUNTS_TABLE[[#This Row],[TOTAL FEES]]-ACCOUNTS_TABLE[[#This Row],[TOTAL PAID]]-ACCOUNTS_TABLE[[#This Row],[SCHOLARSHIP]]</f>
        <v>290</v>
      </c>
    </row>
    <row r="419" spans="3:12" ht="21.75" customHeight="1" x14ac:dyDescent="0.25">
      <c r="C419" s="26" t="s">
        <v>1573</v>
      </c>
      <c r="D419" s="4" t="str">
        <f>VLOOKUP(ACCOUNTS_TABLE[[#This Row],[ID NUMBER]],DBASE_TABLE[],2,0)</f>
        <v>MAGDALINE ADAGWINE</v>
      </c>
      <c r="E419" s="4" t="str">
        <f>VLOOKUP(ACCOUNTS_TABLE[[#This Row],[ID NUMBER]],DBASE_TABLE[],7,0)</f>
        <v>PRIMARY FIVE</v>
      </c>
      <c r="F419" s="51">
        <v>155</v>
      </c>
      <c r="G419" s="51" t="str">
        <f>IF(ISNA(VLOOKUP(ACCOUNTS_TABLE[[#This Row],[ID NUMBER]],OTHERFEE_PT,2,0)),"",VLOOKUP(ACCOUNTS_TABLE[[#This Row],[ID NUMBER]],OTHERFEE_PT,2,0))</f>
        <v/>
      </c>
      <c r="H419" s="51">
        <f>IF(ISNA(VLOOKUP(DBASE_TABLE[[#This Row],[CLASS]],TERMFEES_TABLE[],5,0)),"",VLOOKUP(DBASE_TABLE[[#This Row],[CLASS]],TERMFEES_TABLE[],5,0))</f>
        <v>0</v>
      </c>
      <c r="I419" s="51">
        <f>SUM(ACCOUNTS_TABLE[[#This Row],[BALANCE AT START]]:ACCOUNTS_TABLE[[#This Row],[SCHOOL FEES]])</f>
        <v>155</v>
      </c>
      <c r="J419" s="51">
        <f>IF(ISNA(VLOOKUP(ACCOUNTS_TABLE[[#This Row],[ID NUMBER]],PAYMENT_PT,2,0)),0,VLOOKUP(ACCOUNTS_TABLE[[#This Row],[ID NUMBER]],PAYMENT_PT,2,0))</f>
        <v>0</v>
      </c>
      <c r="K419" s="51">
        <f>IF(ISNA(VLOOKUP(ACCOUNTS_TABLE[[#This Row],[ID NUMBER]],PIVOT!K:L,2,0)),0,VLOOKUP(ACCOUNTS_TABLE[[#This Row],[ID NUMBER]],PIVOT!K:L,2,0))</f>
        <v>0</v>
      </c>
      <c r="L419" s="51">
        <f>ACCOUNTS_TABLE[[#This Row],[TOTAL FEES]]-ACCOUNTS_TABLE[[#This Row],[TOTAL PAID]]-ACCOUNTS_TABLE[[#This Row],[SCHOLARSHIP]]</f>
        <v>155</v>
      </c>
    </row>
    <row r="420" spans="3:12" ht="21.75" customHeight="1" x14ac:dyDescent="0.25">
      <c r="C420" s="26" t="s">
        <v>1574</v>
      </c>
      <c r="D420" s="4" t="str">
        <f>VLOOKUP(ACCOUNTS_TABLE[[#This Row],[ID NUMBER]],DBASE_TABLE[],2,0)</f>
        <v>DANIELLA ADAWINA</v>
      </c>
      <c r="E420" s="4" t="str">
        <f>VLOOKUP(ACCOUNTS_TABLE[[#This Row],[ID NUMBER]],DBASE_TABLE[],7,0)</f>
        <v>PRIMARY FIVE</v>
      </c>
      <c r="F420" s="51">
        <v>155</v>
      </c>
      <c r="G420" s="51" t="str">
        <f>IF(ISNA(VLOOKUP(ACCOUNTS_TABLE[[#This Row],[ID NUMBER]],OTHERFEE_PT,2,0)),"",VLOOKUP(ACCOUNTS_TABLE[[#This Row],[ID NUMBER]],OTHERFEE_PT,2,0))</f>
        <v/>
      </c>
      <c r="H420" s="51">
        <f>IF(ISNA(VLOOKUP(DBASE_TABLE[[#This Row],[CLASS]],TERMFEES_TABLE[],5,0)),"",VLOOKUP(DBASE_TABLE[[#This Row],[CLASS]],TERMFEES_TABLE[],5,0))</f>
        <v>0</v>
      </c>
      <c r="I420" s="51">
        <f>SUM(ACCOUNTS_TABLE[[#This Row],[BALANCE AT START]]:ACCOUNTS_TABLE[[#This Row],[SCHOOL FEES]])</f>
        <v>155</v>
      </c>
      <c r="J420" s="51">
        <f>IF(ISNA(VLOOKUP(ACCOUNTS_TABLE[[#This Row],[ID NUMBER]],PAYMENT_PT,2,0)),0,VLOOKUP(ACCOUNTS_TABLE[[#This Row],[ID NUMBER]],PAYMENT_PT,2,0))</f>
        <v>0</v>
      </c>
      <c r="K420" s="51">
        <f>IF(ISNA(VLOOKUP(ACCOUNTS_TABLE[[#This Row],[ID NUMBER]],PIVOT!K:L,2,0)),0,VLOOKUP(ACCOUNTS_TABLE[[#This Row],[ID NUMBER]],PIVOT!K:L,2,0))</f>
        <v>0</v>
      </c>
      <c r="L420" s="51">
        <f>ACCOUNTS_TABLE[[#This Row],[TOTAL FEES]]-ACCOUNTS_TABLE[[#This Row],[TOTAL PAID]]-ACCOUNTS_TABLE[[#This Row],[SCHOLARSHIP]]</f>
        <v>155</v>
      </c>
    </row>
    <row r="421" spans="3:12" ht="21.75" customHeight="1" x14ac:dyDescent="0.25">
      <c r="C421" s="26" t="s">
        <v>1575</v>
      </c>
      <c r="D421" s="4" t="str">
        <f>VLOOKUP(ACCOUNTS_TABLE[[#This Row],[ID NUMBER]],DBASE_TABLE[],2,0)</f>
        <v>ALFRED ADUA ADONGO</v>
      </c>
      <c r="E421" s="4" t="str">
        <f>VLOOKUP(ACCOUNTS_TABLE[[#This Row],[ID NUMBER]],DBASE_TABLE[],7,0)</f>
        <v>PRIMARY FIVE</v>
      </c>
      <c r="F421" s="51">
        <v>180</v>
      </c>
      <c r="G421" s="51" t="str">
        <f>IF(ISNA(VLOOKUP(ACCOUNTS_TABLE[[#This Row],[ID NUMBER]],OTHERFEE_PT,2,0)),"",VLOOKUP(ACCOUNTS_TABLE[[#This Row],[ID NUMBER]],OTHERFEE_PT,2,0))</f>
        <v/>
      </c>
      <c r="H421" s="51">
        <f>IF(ISNA(VLOOKUP(DBASE_TABLE[[#This Row],[CLASS]],TERMFEES_TABLE[],5,0)),"",VLOOKUP(DBASE_TABLE[[#This Row],[CLASS]],TERMFEES_TABLE[],5,0))</f>
        <v>0</v>
      </c>
      <c r="I421" s="51">
        <f>SUM(ACCOUNTS_TABLE[[#This Row],[BALANCE AT START]]:ACCOUNTS_TABLE[[#This Row],[SCHOOL FEES]])</f>
        <v>180</v>
      </c>
      <c r="J421" s="51">
        <f>IF(ISNA(VLOOKUP(ACCOUNTS_TABLE[[#This Row],[ID NUMBER]],PAYMENT_PT,2,0)),0,VLOOKUP(ACCOUNTS_TABLE[[#This Row],[ID NUMBER]],PAYMENT_PT,2,0))</f>
        <v>0</v>
      </c>
      <c r="K421" s="51">
        <f>IF(ISNA(VLOOKUP(ACCOUNTS_TABLE[[#This Row],[ID NUMBER]],PIVOT!K:L,2,0)),0,VLOOKUP(ACCOUNTS_TABLE[[#This Row],[ID NUMBER]],PIVOT!K:L,2,0))</f>
        <v>0</v>
      </c>
      <c r="L421" s="51">
        <f>ACCOUNTS_TABLE[[#This Row],[TOTAL FEES]]-ACCOUNTS_TABLE[[#This Row],[TOTAL PAID]]-ACCOUNTS_TABLE[[#This Row],[SCHOLARSHIP]]</f>
        <v>180</v>
      </c>
    </row>
    <row r="422" spans="3:12" ht="21.75" customHeight="1" x14ac:dyDescent="0.25">
      <c r="C422" s="26" t="s">
        <v>1576</v>
      </c>
      <c r="D422" s="4" t="str">
        <f>VLOOKUP(ACCOUNTS_TABLE[[#This Row],[ID NUMBER]],DBASE_TABLE[],2,0)</f>
        <v>DERISON ATAKEBUK</v>
      </c>
      <c r="E422" s="4" t="str">
        <f>VLOOKUP(ACCOUNTS_TABLE[[#This Row],[ID NUMBER]],DBASE_TABLE[],7,0)</f>
        <v>PRIMARY FIVE</v>
      </c>
      <c r="F422" s="51">
        <v>405</v>
      </c>
      <c r="G422" s="51" t="str">
        <f>IF(ISNA(VLOOKUP(ACCOUNTS_TABLE[[#This Row],[ID NUMBER]],OTHERFEE_PT,2,0)),"",VLOOKUP(ACCOUNTS_TABLE[[#This Row],[ID NUMBER]],OTHERFEE_PT,2,0))</f>
        <v/>
      </c>
      <c r="H422" s="51">
        <f>IF(ISNA(VLOOKUP(DBASE_TABLE[[#This Row],[CLASS]],TERMFEES_TABLE[],5,0)),"",VLOOKUP(DBASE_TABLE[[#This Row],[CLASS]],TERMFEES_TABLE[],5,0))</f>
        <v>0</v>
      </c>
      <c r="I422" s="51">
        <f>SUM(ACCOUNTS_TABLE[[#This Row],[BALANCE AT START]]:ACCOUNTS_TABLE[[#This Row],[SCHOOL FEES]])</f>
        <v>405</v>
      </c>
      <c r="J422" s="51">
        <f>IF(ISNA(VLOOKUP(ACCOUNTS_TABLE[[#This Row],[ID NUMBER]],PAYMENT_PT,2,0)),0,VLOOKUP(ACCOUNTS_TABLE[[#This Row],[ID NUMBER]],PAYMENT_PT,2,0))</f>
        <v>0</v>
      </c>
      <c r="K422" s="51">
        <f>IF(ISNA(VLOOKUP(ACCOUNTS_TABLE[[#This Row],[ID NUMBER]],PIVOT!K:L,2,0)),0,VLOOKUP(ACCOUNTS_TABLE[[#This Row],[ID NUMBER]],PIVOT!K:L,2,0))</f>
        <v>0</v>
      </c>
      <c r="L422" s="51">
        <f>ACCOUNTS_TABLE[[#This Row],[TOTAL FEES]]-ACCOUNTS_TABLE[[#This Row],[TOTAL PAID]]-ACCOUNTS_TABLE[[#This Row],[SCHOLARSHIP]]</f>
        <v>405</v>
      </c>
    </row>
    <row r="423" spans="3:12" ht="21.75" customHeight="1" x14ac:dyDescent="0.25">
      <c r="C423" s="26" t="s">
        <v>1577</v>
      </c>
      <c r="D423" s="4" t="str">
        <f>VLOOKUP(ACCOUNTS_TABLE[[#This Row],[ID NUMBER]],DBASE_TABLE[],2,0)</f>
        <v>HENRY ADUA</v>
      </c>
      <c r="E423" s="4" t="str">
        <f>VLOOKUP(ACCOUNTS_TABLE[[#This Row],[ID NUMBER]],DBASE_TABLE[],7,0)</f>
        <v>PRIMARY FIVE</v>
      </c>
      <c r="F423" s="51">
        <v>180</v>
      </c>
      <c r="G423" s="51" t="str">
        <f>IF(ISNA(VLOOKUP(ACCOUNTS_TABLE[[#This Row],[ID NUMBER]],OTHERFEE_PT,2,0)),"",VLOOKUP(ACCOUNTS_TABLE[[#This Row],[ID NUMBER]],OTHERFEE_PT,2,0))</f>
        <v/>
      </c>
      <c r="H423" s="51">
        <f>IF(ISNA(VLOOKUP(DBASE_TABLE[[#This Row],[CLASS]],TERMFEES_TABLE[],5,0)),"",VLOOKUP(DBASE_TABLE[[#This Row],[CLASS]],TERMFEES_TABLE[],5,0))</f>
        <v>0</v>
      </c>
      <c r="I423" s="51">
        <f>SUM(ACCOUNTS_TABLE[[#This Row],[BALANCE AT START]]:ACCOUNTS_TABLE[[#This Row],[SCHOOL FEES]])</f>
        <v>180</v>
      </c>
      <c r="J423" s="51">
        <f>IF(ISNA(VLOOKUP(ACCOUNTS_TABLE[[#This Row],[ID NUMBER]],PAYMENT_PT,2,0)),0,VLOOKUP(ACCOUNTS_TABLE[[#This Row],[ID NUMBER]],PAYMENT_PT,2,0))</f>
        <v>0</v>
      </c>
      <c r="K423" s="51">
        <f>IF(ISNA(VLOOKUP(ACCOUNTS_TABLE[[#This Row],[ID NUMBER]],PIVOT!K:L,2,0)),0,VLOOKUP(ACCOUNTS_TABLE[[#This Row],[ID NUMBER]],PIVOT!K:L,2,0))</f>
        <v>0</v>
      </c>
      <c r="L423" s="51">
        <f>ACCOUNTS_TABLE[[#This Row],[TOTAL FEES]]-ACCOUNTS_TABLE[[#This Row],[TOTAL PAID]]-ACCOUNTS_TABLE[[#This Row],[SCHOLARSHIP]]</f>
        <v>180</v>
      </c>
    </row>
    <row r="424" spans="3:12" ht="21.75" customHeight="1" x14ac:dyDescent="0.25">
      <c r="C424" s="26" t="s">
        <v>1578</v>
      </c>
      <c r="D424" s="4" t="str">
        <f>VLOOKUP(ACCOUNTS_TABLE[[#This Row],[ID NUMBER]],DBASE_TABLE[],2,0)</f>
        <v>ANASTASIA AGEMINA</v>
      </c>
      <c r="E424" s="4" t="str">
        <f>VLOOKUP(ACCOUNTS_TABLE[[#This Row],[ID NUMBER]],DBASE_TABLE[],7,0)</f>
        <v>PRIMARY FIVE</v>
      </c>
      <c r="F424" s="51">
        <v>155</v>
      </c>
      <c r="G424" s="51" t="str">
        <f>IF(ISNA(VLOOKUP(ACCOUNTS_TABLE[[#This Row],[ID NUMBER]],OTHERFEE_PT,2,0)),"",VLOOKUP(ACCOUNTS_TABLE[[#This Row],[ID NUMBER]],OTHERFEE_PT,2,0))</f>
        <v/>
      </c>
      <c r="H424" s="51">
        <f>IF(ISNA(VLOOKUP(DBASE_TABLE[[#This Row],[CLASS]],TERMFEES_TABLE[],5,0)),"",VLOOKUP(DBASE_TABLE[[#This Row],[CLASS]],TERMFEES_TABLE[],5,0))</f>
        <v>0</v>
      </c>
      <c r="I424" s="51">
        <f>SUM(ACCOUNTS_TABLE[[#This Row],[BALANCE AT START]]:ACCOUNTS_TABLE[[#This Row],[SCHOOL FEES]])</f>
        <v>155</v>
      </c>
      <c r="J424" s="51">
        <f>IF(ISNA(VLOOKUP(ACCOUNTS_TABLE[[#This Row],[ID NUMBER]],PAYMENT_PT,2,0)),0,VLOOKUP(ACCOUNTS_TABLE[[#This Row],[ID NUMBER]],PAYMENT_PT,2,0))</f>
        <v>0</v>
      </c>
      <c r="K424" s="51">
        <f>IF(ISNA(VLOOKUP(ACCOUNTS_TABLE[[#This Row],[ID NUMBER]],PIVOT!K:L,2,0)),0,VLOOKUP(ACCOUNTS_TABLE[[#This Row],[ID NUMBER]],PIVOT!K:L,2,0))</f>
        <v>0</v>
      </c>
      <c r="L424" s="51">
        <f>ACCOUNTS_TABLE[[#This Row],[TOTAL FEES]]-ACCOUNTS_TABLE[[#This Row],[TOTAL PAID]]-ACCOUNTS_TABLE[[#This Row],[SCHOLARSHIP]]</f>
        <v>155</v>
      </c>
    </row>
    <row r="425" spans="3:12" ht="21.75" customHeight="1" x14ac:dyDescent="0.25">
      <c r="C425" s="26" t="s">
        <v>1579</v>
      </c>
      <c r="D425" s="4" t="str">
        <f>VLOOKUP(ACCOUNTS_TABLE[[#This Row],[ID NUMBER]],DBASE_TABLE[],2,0)</f>
        <v>JOSEPHINE AJUBALA</v>
      </c>
      <c r="E425" s="4" t="str">
        <f>VLOOKUP(ACCOUNTS_TABLE[[#This Row],[ID NUMBER]],DBASE_TABLE[],7,0)</f>
        <v>PRIMARY FIVE</v>
      </c>
      <c r="F425" s="51">
        <v>160</v>
      </c>
      <c r="G425" s="51" t="str">
        <f>IF(ISNA(VLOOKUP(ACCOUNTS_TABLE[[#This Row],[ID NUMBER]],OTHERFEE_PT,2,0)),"",VLOOKUP(ACCOUNTS_TABLE[[#This Row],[ID NUMBER]],OTHERFEE_PT,2,0))</f>
        <v/>
      </c>
      <c r="H425" s="51">
        <f>IF(ISNA(VLOOKUP(DBASE_TABLE[[#This Row],[CLASS]],TERMFEES_TABLE[],5,0)),"",VLOOKUP(DBASE_TABLE[[#This Row],[CLASS]],TERMFEES_TABLE[],5,0))</f>
        <v>0</v>
      </c>
      <c r="I425" s="51">
        <f>SUM(ACCOUNTS_TABLE[[#This Row],[BALANCE AT START]]:ACCOUNTS_TABLE[[#This Row],[SCHOOL FEES]])</f>
        <v>160</v>
      </c>
      <c r="J425" s="51">
        <f>IF(ISNA(VLOOKUP(ACCOUNTS_TABLE[[#This Row],[ID NUMBER]],PAYMENT_PT,2,0)),0,VLOOKUP(ACCOUNTS_TABLE[[#This Row],[ID NUMBER]],PAYMENT_PT,2,0))</f>
        <v>0</v>
      </c>
      <c r="K425" s="51">
        <f>IF(ISNA(VLOOKUP(ACCOUNTS_TABLE[[#This Row],[ID NUMBER]],PIVOT!K:L,2,0)),0,VLOOKUP(ACCOUNTS_TABLE[[#This Row],[ID NUMBER]],PIVOT!K:L,2,0))</f>
        <v>0</v>
      </c>
      <c r="L425" s="51">
        <f>ACCOUNTS_TABLE[[#This Row],[TOTAL FEES]]-ACCOUNTS_TABLE[[#This Row],[TOTAL PAID]]-ACCOUNTS_TABLE[[#This Row],[SCHOLARSHIP]]</f>
        <v>160</v>
      </c>
    </row>
    <row r="426" spans="3:12" ht="21.75" customHeight="1" x14ac:dyDescent="0.25">
      <c r="C426" s="26" t="s">
        <v>1580</v>
      </c>
      <c r="D426" s="4" t="str">
        <f>VLOOKUP(ACCOUNTS_TABLE[[#This Row],[ID NUMBER]],DBASE_TABLE[],2,0)</f>
        <v>ROSE AKAMPUSI</v>
      </c>
      <c r="E426" s="4" t="str">
        <f>VLOOKUP(ACCOUNTS_TABLE[[#This Row],[ID NUMBER]],DBASE_TABLE[],7,0)</f>
        <v>PRIMARY FIVE</v>
      </c>
      <c r="F426" s="51">
        <v>155</v>
      </c>
      <c r="G426" s="51" t="str">
        <f>IF(ISNA(VLOOKUP(ACCOUNTS_TABLE[[#This Row],[ID NUMBER]],OTHERFEE_PT,2,0)),"",VLOOKUP(ACCOUNTS_TABLE[[#This Row],[ID NUMBER]],OTHERFEE_PT,2,0))</f>
        <v/>
      </c>
      <c r="H426" s="51">
        <f>IF(ISNA(VLOOKUP(DBASE_TABLE[[#This Row],[CLASS]],TERMFEES_TABLE[],5,0)),"",VLOOKUP(DBASE_TABLE[[#This Row],[CLASS]],TERMFEES_TABLE[],5,0))</f>
        <v>0</v>
      </c>
      <c r="I426" s="51">
        <f>SUM(ACCOUNTS_TABLE[[#This Row],[BALANCE AT START]]:ACCOUNTS_TABLE[[#This Row],[SCHOOL FEES]])</f>
        <v>155</v>
      </c>
      <c r="J426" s="51">
        <f>IF(ISNA(VLOOKUP(ACCOUNTS_TABLE[[#This Row],[ID NUMBER]],PAYMENT_PT,2,0)),0,VLOOKUP(ACCOUNTS_TABLE[[#This Row],[ID NUMBER]],PAYMENT_PT,2,0))</f>
        <v>0</v>
      </c>
      <c r="K426" s="51">
        <f>IF(ISNA(VLOOKUP(ACCOUNTS_TABLE[[#This Row],[ID NUMBER]],PIVOT!K:L,2,0)),0,VLOOKUP(ACCOUNTS_TABLE[[#This Row],[ID NUMBER]],PIVOT!K:L,2,0))</f>
        <v>0</v>
      </c>
      <c r="L426" s="51">
        <f>ACCOUNTS_TABLE[[#This Row],[TOTAL FEES]]-ACCOUNTS_TABLE[[#This Row],[TOTAL PAID]]-ACCOUNTS_TABLE[[#This Row],[SCHOLARSHIP]]</f>
        <v>155</v>
      </c>
    </row>
    <row r="427" spans="3:12" ht="21.75" customHeight="1" x14ac:dyDescent="0.25">
      <c r="C427" s="26" t="s">
        <v>1581</v>
      </c>
      <c r="D427" s="4" t="str">
        <f>VLOOKUP(ACCOUNTS_TABLE[[#This Row],[ID NUMBER]],DBASE_TABLE[],2,0)</f>
        <v>TILBERT AKANSAKE</v>
      </c>
      <c r="E427" s="4" t="str">
        <f>VLOOKUP(ACCOUNTS_TABLE[[#This Row],[ID NUMBER]],DBASE_TABLE[],7,0)</f>
        <v>PRIMARY FIVE</v>
      </c>
      <c r="F427" s="51">
        <v>160</v>
      </c>
      <c r="G427" s="51" t="str">
        <f>IF(ISNA(VLOOKUP(ACCOUNTS_TABLE[[#This Row],[ID NUMBER]],OTHERFEE_PT,2,0)),"",VLOOKUP(ACCOUNTS_TABLE[[#This Row],[ID NUMBER]],OTHERFEE_PT,2,0))</f>
        <v/>
      </c>
      <c r="H427" s="51">
        <f>IF(ISNA(VLOOKUP(DBASE_TABLE[[#This Row],[CLASS]],TERMFEES_TABLE[],5,0)),"",VLOOKUP(DBASE_TABLE[[#This Row],[CLASS]],TERMFEES_TABLE[],5,0))</f>
        <v>0</v>
      </c>
      <c r="I427" s="51">
        <f>SUM(ACCOUNTS_TABLE[[#This Row],[BALANCE AT START]]:ACCOUNTS_TABLE[[#This Row],[SCHOOL FEES]])</f>
        <v>160</v>
      </c>
      <c r="J427" s="51">
        <f>IF(ISNA(VLOOKUP(ACCOUNTS_TABLE[[#This Row],[ID NUMBER]],PAYMENT_PT,2,0)),0,VLOOKUP(ACCOUNTS_TABLE[[#This Row],[ID NUMBER]],PAYMENT_PT,2,0))</f>
        <v>0</v>
      </c>
      <c r="K427" s="51">
        <f>IF(ISNA(VLOOKUP(ACCOUNTS_TABLE[[#This Row],[ID NUMBER]],PIVOT!K:L,2,0)),0,VLOOKUP(ACCOUNTS_TABLE[[#This Row],[ID NUMBER]],PIVOT!K:L,2,0))</f>
        <v>0</v>
      </c>
      <c r="L427" s="51">
        <f>ACCOUNTS_TABLE[[#This Row],[TOTAL FEES]]-ACCOUNTS_TABLE[[#This Row],[TOTAL PAID]]-ACCOUNTS_TABLE[[#This Row],[SCHOLARSHIP]]</f>
        <v>160</v>
      </c>
    </row>
    <row r="428" spans="3:12" ht="21.75" customHeight="1" x14ac:dyDescent="0.25">
      <c r="C428" s="26" t="s">
        <v>1582</v>
      </c>
      <c r="D428" s="4" t="str">
        <f>VLOOKUP(ACCOUNTS_TABLE[[#This Row],[ID NUMBER]],DBASE_TABLE[],2,0)</f>
        <v>SEVERINE AKANWI</v>
      </c>
      <c r="E428" s="4" t="str">
        <f>VLOOKUP(ACCOUNTS_TABLE[[#This Row],[ID NUMBER]],DBASE_TABLE[],7,0)</f>
        <v>PRIMARY FIVE</v>
      </c>
      <c r="F428" s="51">
        <v>160</v>
      </c>
      <c r="G428" s="51" t="str">
        <f>IF(ISNA(VLOOKUP(ACCOUNTS_TABLE[[#This Row],[ID NUMBER]],OTHERFEE_PT,2,0)),"",VLOOKUP(ACCOUNTS_TABLE[[#This Row],[ID NUMBER]],OTHERFEE_PT,2,0))</f>
        <v/>
      </c>
      <c r="H428" s="51">
        <f>IF(ISNA(VLOOKUP(DBASE_TABLE[[#This Row],[CLASS]],TERMFEES_TABLE[],5,0)),"",VLOOKUP(DBASE_TABLE[[#This Row],[CLASS]],TERMFEES_TABLE[],5,0))</f>
        <v>0</v>
      </c>
      <c r="I428" s="51">
        <f>SUM(ACCOUNTS_TABLE[[#This Row],[BALANCE AT START]]:ACCOUNTS_TABLE[[#This Row],[SCHOOL FEES]])</f>
        <v>160</v>
      </c>
      <c r="J428" s="51">
        <f>IF(ISNA(VLOOKUP(ACCOUNTS_TABLE[[#This Row],[ID NUMBER]],PAYMENT_PT,2,0)),0,VLOOKUP(ACCOUNTS_TABLE[[#This Row],[ID NUMBER]],PAYMENT_PT,2,0))</f>
        <v>0</v>
      </c>
      <c r="K428" s="51">
        <f>IF(ISNA(VLOOKUP(ACCOUNTS_TABLE[[#This Row],[ID NUMBER]],PIVOT!K:L,2,0)),0,VLOOKUP(ACCOUNTS_TABLE[[#This Row],[ID NUMBER]],PIVOT!K:L,2,0))</f>
        <v>0</v>
      </c>
      <c r="L428" s="51">
        <f>ACCOUNTS_TABLE[[#This Row],[TOTAL FEES]]-ACCOUNTS_TABLE[[#This Row],[TOTAL PAID]]-ACCOUNTS_TABLE[[#This Row],[SCHOLARSHIP]]</f>
        <v>160</v>
      </c>
    </row>
    <row r="429" spans="3:12" ht="21.75" customHeight="1" x14ac:dyDescent="0.25">
      <c r="C429" s="26" t="s">
        <v>1583</v>
      </c>
      <c r="D429" s="4" t="str">
        <f>VLOOKUP(ACCOUNTS_TABLE[[#This Row],[ID NUMBER]],DBASE_TABLE[],2,0)</f>
        <v>RAUF ALHASSAN</v>
      </c>
      <c r="E429" s="4" t="str">
        <f>VLOOKUP(ACCOUNTS_TABLE[[#This Row],[ID NUMBER]],DBASE_TABLE[],7,0)</f>
        <v>PRIMARY FIVE</v>
      </c>
      <c r="F429" s="51">
        <v>155</v>
      </c>
      <c r="G429" s="51" t="str">
        <f>IF(ISNA(VLOOKUP(ACCOUNTS_TABLE[[#This Row],[ID NUMBER]],OTHERFEE_PT,2,0)),"",VLOOKUP(ACCOUNTS_TABLE[[#This Row],[ID NUMBER]],OTHERFEE_PT,2,0))</f>
        <v/>
      </c>
      <c r="H429" s="51">
        <f>IF(ISNA(VLOOKUP(DBASE_TABLE[[#This Row],[CLASS]],TERMFEES_TABLE[],5,0)),"",VLOOKUP(DBASE_TABLE[[#This Row],[CLASS]],TERMFEES_TABLE[],5,0))</f>
        <v>0</v>
      </c>
      <c r="I429" s="51">
        <f>SUM(ACCOUNTS_TABLE[[#This Row],[BALANCE AT START]]:ACCOUNTS_TABLE[[#This Row],[SCHOOL FEES]])</f>
        <v>155</v>
      </c>
      <c r="J429" s="51">
        <f>IF(ISNA(VLOOKUP(ACCOUNTS_TABLE[[#This Row],[ID NUMBER]],PAYMENT_PT,2,0)),0,VLOOKUP(ACCOUNTS_TABLE[[#This Row],[ID NUMBER]],PAYMENT_PT,2,0))</f>
        <v>0</v>
      </c>
      <c r="K429" s="51">
        <f>IF(ISNA(VLOOKUP(ACCOUNTS_TABLE[[#This Row],[ID NUMBER]],PIVOT!K:L,2,0)),0,VLOOKUP(ACCOUNTS_TABLE[[#This Row],[ID NUMBER]],PIVOT!K:L,2,0))</f>
        <v>0</v>
      </c>
      <c r="L429" s="51">
        <f>ACCOUNTS_TABLE[[#This Row],[TOTAL FEES]]-ACCOUNTS_TABLE[[#This Row],[TOTAL PAID]]-ACCOUNTS_TABLE[[#This Row],[SCHOLARSHIP]]</f>
        <v>155</v>
      </c>
    </row>
    <row r="430" spans="3:12" ht="21.75" customHeight="1" x14ac:dyDescent="0.25">
      <c r="C430" s="26" t="s">
        <v>1584</v>
      </c>
      <c r="D430" s="4" t="str">
        <f>VLOOKUP(ACCOUNTS_TABLE[[#This Row],[ID NUMBER]],DBASE_TABLE[],2,0)</f>
        <v>ERICA AMUGISIYA</v>
      </c>
      <c r="E430" s="4" t="str">
        <f>VLOOKUP(ACCOUNTS_TABLE[[#This Row],[ID NUMBER]],DBASE_TABLE[],7,0)</f>
        <v>PRIMARY FIVE</v>
      </c>
      <c r="F430" s="51">
        <v>155</v>
      </c>
      <c r="G430" s="51" t="str">
        <f>IF(ISNA(VLOOKUP(ACCOUNTS_TABLE[[#This Row],[ID NUMBER]],OTHERFEE_PT,2,0)),"",VLOOKUP(ACCOUNTS_TABLE[[#This Row],[ID NUMBER]],OTHERFEE_PT,2,0))</f>
        <v/>
      </c>
      <c r="H430" s="51">
        <f>IF(ISNA(VLOOKUP(DBASE_TABLE[[#This Row],[CLASS]],TERMFEES_TABLE[],5,0)),"",VLOOKUP(DBASE_TABLE[[#This Row],[CLASS]],TERMFEES_TABLE[],5,0))</f>
        <v>0</v>
      </c>
      <c r="I430" s="51">
        <f>SUM(ACCOUNTS_TABLE[[#This Row],[BALANCE AT START]]:ACCOUNTS_TABLE[[#This Row],[SCHOOL FEES]])</f>
        <v>155</v>
      </c>
      <c r="J430" s="51">
        <f>IF(ISNA(VLOOKUP(ACCOUNTS_TABLE[[#This Row],[ID NUMBER]],PAYMENT_PT,2,0)),0,VLOOKUP(ACCOUNTS_TABLE[[#This Row],[ID NUMBER]],PAYMENT_PT,2,0))</f>
        <v>0</v>
      </c>
      <c r="K430" s="51">
        <f>IF(ISNA(VLOOKUP(ACCOUNTS_TABLE[[#This Row],[ID NUMBER]],PIVOT!K:L,2,0)),0,VLOOKUP(ACCOUNTS_TABLE[[#This Row],[ID NUMBER]],PIVOT!K:L,2,0))</f>
        <v>0</v>
      </c>
      <c r="L430" s="51">
        <f>ACCOUNTS_TABLE[[#This Row],[TOTAL FEES]]-ACCOUNTS_TABLE[[#This Row],[TOTAL PAID]]-ACCOUNTS_TABLE[[#This Row],[SCHOLARSHIP]]</f>
        <v>155</v>
      </c>
    </row>
    <row r="431" spans="3:12" ht="21.75" customHeight="1" x14ac:dyDescent="0.25">
      <c r="C431" s="26" t="s">
        <v>1585</v>
      </c>
      <c r="D431" s="4" t="str">
        <f>VLOOKUP(ACCOUNTS_TABLE[[#This Row],[ID NUMBER]],DBASE_TABLE[],2,0)</f>
        <v>FORTUNATE ANANGA</v>
      </c>
      <c r="E431" s="4" t="str">
        <f>VLOOKUP(ACCOUNTS_TABLE[[#This Row],[ID NUMBER]],DBASE_TABLE[],7,0)</f>
        <v>PRIMARY FIVE</v>
      </c>
      <c r="F431" s="51">
        <v>155</v>
      </c>
      <c r="G431" s="51" t="str">
        <f>IF(ISNA(VLOOKUP(ACCOUNTS_TABLE[[#This Row],[ID NUMBER]],OTHERFEE_PT,2,0)),"",VLOOKUP(ACCOUNTS_TABLE[[#This Row],[ID NUMBER]],OTHERFEE_PT,2,0))</f>
        <v/>
      </c>
      <c r="H431" s="51">
        <f>IF(ISNA(VLOOKUP(DBASE_TABLE[[#This Row],[CLASS]],TERMFEES_TABLE[],5,0)),"",VLOOKUP(DBASE_TABLE[[#This Row],[CLASS]],TERMFEES_TABLE[],5,0))</f>
        <v>0</v>
      </c>
      <c r="I431" s="51">
        <f>SUM(ACCOUNTS_TABLE[[#This Row],[BALANCE AT START]]:ACCOUNTS_TABLE[[#This Row],[SCHOOL FEES]])</f>
        <v>155</v>
      </c>
      <c r="J431" s="51">
        <f>IF(ISNA(VLOOKUP(ACCOUNTS_TABLE[[#This Row],[ID NUMBER]],PAYMENT_PT,2,0)),0,VLOOKUP(ACCOUNTS_TABLE[[#This Row],[ID NUMBER]],PAYMENT_PT,2,0))</f>
        <v>0</v>
      </c>
      <c r="K431" s="51">
        <f>IF(ISNA(VLOOKUP(ACCOUNTS_TABLE[[#This Row],[ID NUMBER]],PIVOT!K:L,2,0)),0,VLOOKUP(ACCOUNTS_TABLE[[#This Row],[ID NUMBER]],PIVOT!K:L,2,0))</f>
        <v>0</v>
      </c>
      <c r="L431" s="51">
        <f>ACCOUNTS_TABLE[[#This Row],[TOTAL FEES]]-ACCOUNTS_TABLE[[#This Row],[TOTAL PAID]]-ACCOUNTS_TABLE[[#This Row],[SCHOLARSHIP]]</f>
        <v>155</v>
      </c>
    </row>
    <row r="432" spans="3:12" ht="21.75" customHeight="1" x14ac:dyDescent="0.25">
      <c r="C432" s="26" t="s">
        <v>1586</v>
      </c>
      <c r="D432" s="4" t="str">
        <f>VLOOKUP(ACCOUNTS_TABLE[[#This Row],[ID NUMBER]],DBASE_TABLE[],2,0)</f>
        <v>CHRISTABEL APELIGO</v>
      </c>
      <c r="E432" s="4" t="str">
        <f>VLOOKUP(ACCOUNTS_TABLE[[#This Row],[ID NUMBER]],DBASE_TABLE[],7,0)</f>
        <v>PRIMARY FIVE</v>
      </c>
      <c r="F432" s="51">
        <v>775</v>
      </c>
      <c r="G432" s="51" t="str">
        <f>IF(ISNA(VLOOKUP(ACCOUNTS_TABLE[[#This Row],[ID NUMBER]],OTHERFEE_PT,2,0)),"",VLOOKUP(ACCOUNTS_TABLE[[#This Row],[ID NUMBER]],OTHERFEE_PT,2,0))</f>
        <v/>
      </c>
      <c r="H432" s="51">
        <f>IF(ISNA(VLOOKUP(DBASE_TABLE[[#This Row],[CLASS]],TERMFEES_TABLE[],5,0)),"",VLOOKUP(DBASE_TABLE[[#This Row],[CLASS]],TERMFEES_TABLE[],5,0))</f>
        <v>0</v>
      </c>
      <c r="I432" s="51">
        <f>SUM(ACCOUNTS_TABLE[[#This Row],[BALANCE AT START]]:ACCOUNTS_TABLE[[#This Row],[SCHOOL FEES]])</f>
        <v>775</v>
      </c>
      <c r="J432" s="51">
        <f>IF(ISNA(VLOOKUP(ACCOUNTS_TABLE[[#This Row],[ID NUMBER]],PAYMENT_PT,2,0)),0,VLOOKUP(ACCOUNTS_TABLE[[#This Row],[ID NUMBER]],PAYMENT_PT,2,0))</f>
        <v>0</v>
      </c>
      <c r="K432" s="51">
        <f>IF(ISNA(VLOOKUP(ACCOUNTS_TABLE[[#This Row],[ID NUMBER]],PIVOT!K:L,2,0)),0,VLOOKUP(ACCOUNTS_TABLE[[#This Row],[ID NUMBER]],PIVOT!K:L,2,0))</f>
        <v>0</v>
      </c>
      <c r="L432" s="51">
        <f>ACCOUNTS_TABLE[[#This Row],[TOTAL FEES]]-ACCOUNTS_TABLE[[#This Row],[TOTAL PAID]]-ACCOUNTS_TABLE[[#This Row],[SCHOLARSHIP]]</f>
        <v>775</v>
      </c>
    </row>
    <row r="433" spans="3:12" ht="21.75" customHeight="1" x14ac:dyDescent="0.25">
      <c r="C433" s="26" t="s">
        <v>1587</v>
      </c>
      <c r="D433" s="4" t="str">
        <f>VLOOKUP(ACCOUNTS_TABLE[[#This Row],[ID NUMBER]],DBASE_TABLE[],2,0)</f>
        <v>DANIEL ASENA</v>
      </c>
      <c r="E433" s="4" t="str">
        <f>VLOOKUP(ACCOUNTS_TABLE[[#This Row],[ID NUMBER]],DBASE_TABLE[],7,0)</f>
        <v>PRIMARY FIVE</v>
      </c>
      <c r="F433" s="51">
        <v>155</v>
      </c>
      <c r="G433" s="51" t="str">
        <f>IF(ISNA(VLOOKUP(ACCOUNTS_TABLE[[#This Row],[ID NUMBER]],OTHERFEE_PT,2,0)),"",VLOOKUP(ACCOUNTS_TABLE[[#This Row],[ID NUMBER]],OTHERFEE_PT,2,0))</f>
        <v/>
      </c>
      <c r="H433" s="51">
        <f>IF(ISNA(VLOOKUP(DBASE_TABLE[[#This Row],[CLASS]],TERMFEES_TABLE[],5,0)),"",VLOOKUP(DBASE_TABLE[[#This Row],[CLASS]],TERMFEES_TABLE[],5,0))</f>
        <v>0</v>
      </c>
      <c r="I433" s="51">
        <f>SUM(ACCOUNTS_TABLE[[#This Row],[BALANCE AT START]]:ACCOUNTS_TABLE[[#This Row],[SCHOOL FEES]])</f>
        <v>155</v>
      </c>
      <c r="J433" s="51">
        <f>IF(ISNA(VLOOKUP(ACCOUNTS_TABLE[[#This Row],[ID NUMBER]],PAYMENT_PT,2,0)),0,VLOOKUP(ACCOUNTS_TABLE[[#This Row],[ID NUMBER]],PAYMENT_PT,2,0))</f>
        <v>0</v>
      </c>
      <c r="K433" s="51">
        <f>IF(ISNA(VLOOKUP(ACCOUNTS_TABLE[[#This Row],[ID NUMBER]],PIVOT!K:L,2,0)),0,VLOOKUP(ACCOUNTS_TABLE[[#This Row],[ID NUMBER]],PIVOT!K:L,2,0))</f>
        <v>0</v>
      </c>
      <c r="L433" s="51">
        <f>ACCOUNTS_TABLE[[#This Row],[TOTAL FEES]]-ACCOUNTS_TABLE[[#This Row],[TOTAL PAID]]-ACCOUNTS_TABLE[[#This Row],[SCHOLARSHIP]]</f>
        <v>155</v>
      </c>
    </row>
    <row r="434" spans="3:12" ht="21.75" customHeight="1" x14ac:dyDescent="0.25">
      <c r="C434" s="26" t="s">
        <v>1588</v>
      </c>
      <c r="D434" s="4" t="str">
        <f>VLOOKUP(ACCOUNTS_TABLE[[#This Row],[ID NUMBER]],DBASE_TABLE[],2,0)</f>
        <v>DARISON ATAKIBIIK</v>
      </c>
      <c r="E434" s="4" t="str">
        <f>VLOOKUP(ACCOUNTS_TABLE[[#This Row],[ID NUMBER]],DBASE_TABLE[],7,0)</f>
        <v>PRIMARY FIVE</v>
      </c>
      <c r="F434" s="51">
        <v>155</v>
      </c>
      <c r="G434" s="51" t="str">
        <f>IF(ISNA(VLOOKUP(ACCOUNTS_TABLE[[#This Row],[ID NUMBER]],OTHERFEE_PT,2,0)),"",VLOOKUP(ACCOUNTS_TABLE[[#This Row],[ID NUMBER]],OTHERFEE_PT,2,0))</f>
        <v/>
      </c>
      <c r="H434" s="51">
        <f>IF(ISNA(VLOOKUP(DBASE_TABLE[[#This Row],[CLASS]],TERMFEES_TABLE[],5,0)),"",VLOOKUP(DBASE_TABLE[[#This Row],[CLASS]],TERMFEES_TABLE[],5,0))</f>
        <v>0</v>
      </c>
      <c r="I434" s="51">
        <f>SUM(ACCOUNTS_TABLE[[#This Row],[BALANCE AT START]]:ACCOUNTS_TABLE[[#This Row],[SCHOOL FEES]])</f>
        <v>155</v>
      </c>
      <c r="J434" s="51">
        <f>IF(ISNA(VLOOKUP(ACCOUNTS_TABLE[[#This Row],[ID NUMBER]],PAYMENT_PT,2,0)),0,VLOOKUP(ACCOUNTS_TABLE[[#This Row],[ID NUMBER]],PAYMENT_PT,2,0))</f>
        <v>0</v>
      </c>
      <c r="K434" s="51">
        <f>IF(ISNA(VLOOKUP(ACCOUNTS_TABLE[[#This Row],[ID NUMBER]],PIVOT!K:L,2,0)),0,VLOOKUP(ACCOUNTS_TABLE[[#This Row],[ID NUMBER]],PIVOT!K:L,2,0))</f>
        <v>0</v>
      </c>
      <c r="L434" s="51">
        <f>ACCOUNTS_TABLE[[#This Row],[TOTAL FEES]]-ACCOUNTS_TABLE[[#This Row],[TOTAL PAID]]-ACCOUNTS_TABLE[[#This Row],[SCHOLARSHIP]]</f>
        <v>155</v>
      </c>
    </row>
    <row r="435" spans="3:12" ht="21.75" customHeight="1" x14ac:dyDescent="0.25">
      <c r="C435" s="26" t="s">
        <v>1589</v>
      </c>
      <c r="D435" s="4" t="str">
        <f>VLOOKUP(ACCOUNTS_TABLE[[#This Row],[ID NUMBER]],DBASE_TABLE[],2,0)</f>
        <v>BIBIANA ATANGA</v>
      </c>
      <c r="E435" s="4" t="str">
        <f>VLOOKUP(ACCOUNTS_TABLE[[#This Row],[ID NUMBER]],DBASE_TABLE[],7,0)</f>
        <v>PRIMARY FIVE</v>
      </c>
      <c r="F435" s="51">
        <v>155</v>
      </c>
      <c r="G435" s="51" t="str">
        <f>IF(ISNA(VLOOKUP(ACCOUNTS_TABLE[[#This Row],[ID NUMBER]],OTHERFEE_PT,2,0)),"",VLOOKUP(ACCOUNTS_TABLE[[#This Row],[ID NUMBER]],OTHERFEE_PT,2,0))</f>
        <v/>
      </c>
      <c r="H435" s="51">
        <f>IF(ISNA(VLOOKUP(DBASE_TABLE[[#This Row],[CLASS]],TERMFEES_TABLE[],5,0)),"",VLOOKUP(DBASE_TABLE[[#This Row],[CLASS]],TERMFEES_TABLE[],5,0))</f>
        <v>0</v>
      </c>
      <c r="I435" s="51">
        <f>SUM(ACCOUNTS_TABLE[[#This Row],[BALANCE AT START]]:ACCOUNTS_TABLE[[#This Row],[SCHOOL FEES]])</f>
        <v>155</v>
      </c>
      <c r="J435" s="51">
        <f>IF(ISNA(VLOOKUP(ACCOUNTS_TABLE[[#This Row],[ID NUMBER]],PAYMENT_PT,2,0)),0,VLOOKUP(ACCOUNTS_TABLE[[#This Row],[ID NUMBER]],PAYMENT_PT,2,0))</f>
        <v>0</v>
      </c>
      <c r="K435" s="51">
        <f>IF(ISNA(VLOOKUP(ACCOUNTS_TABLE[[#This Row],[ID NUMBER]],PIVOT!K:L,2,0)),0,VLOOKUP(ACCOUNTS_TABLE[[#This Row],[ID NUMBER]],PIVOT!K:L,2,0))</f>
        <v>0</v>
      </c>
      <c r="L435" s="51">
        <f>ACCOUNTS_TABLE[[#This Row],[TOTAL FEES]]-ACCOUNTS_TABLE[[#This Row],[TOTAL PAID]]-ACCOUNTS_TABLE[[#This Row],[SCHOLARSHIP]]</f>
        <v>155</v>
      </c>
    </row>
    <row r="436" spans="3:12" ht="21.75" customHeight="1" x14ac:dyDescent="0.25">
      <c r="C436" s="26" t="s">
        <v>1590</v>
      </c>
      <c r="D436" s="4" t="str">
        <f>VLOOKUP(ACCOUNTS_TABLE[[#This Row],[ID NUMBER]],DBASE_TABLE[],2,0)</f>
        <v>GERALD ATASIYA</v>
      </c>
      <c r="E436" s="4" t="str">
        <f>VLOOKUP(ACCOUNTS_TABLE[[#This Row],[ID NUMBER]],DBASE_TABLE[],7,0)</f>
        <v>PRIMARY FIVE</v>
      </c>
      <c r="F436" s="51">
        <v>155</v>
      </c>
      <c r="G436" s="51" t="str">
        <f>IF(ISNA(VLOOKUP(ACCOUNTS_TABLE[[#This Row],[ID NUMBER]],OTHERFEE_PT,2,0)),"",VLOOKUP(ACCOUNTS_TABLE[[#This Row],[ID NUMBER]],OTHERFEE_PT,2,0))</f>
        <v/>
      </c>
      <c r="H436" s="51">
        <f>IF(ISNA(VLOOKUP(DBASE_TABLE[[#This Row],[CLASS]],TERMFEES_TABLE[],5,0)),"",VLOOKUP(DBASE_TABLE[[#This Row],[CLASS]],TERMFEES_TABLE[],5,0))</f>
        <v>0</v>
      </c>
      <c r="I436" s="51">
        <f>SUM(ACCOUNTS_TABLE[[#This Row],[BALANCE AT START]]:ACCOUNTS_TABLE[[#This Row],[SCHOOL FEES]])</f>
        <v>155</v>
      </c>
      <c r="J436" s="51">
        <f>IF(ISNA(VLOOKUP(ACCOUNTS_TABLE[[#This Row],[ID NUMBER]],PAYMENT_PT,2,0)),0,VLOOKUP(ACCOUNTS_TABLE[[#This Row],[ID NUMBER]],PAYMENT_PT,2,0))</f>
        <v>0</v>
      </c>
      <c r="K436" s="51">
        <f>IF(ISNA(VLOOKUP(ACCOUNTS_TABLE[[#This Row],[ID NUMBER]],PIVOT!K:L,2,0)),0,VLOOKUP(ACCOUNTS_TABLE[[#This Row],[ID NUMBER]],PIVOT!K:L,2,0))</f>
        <v>0</v>
      </c>
      <c r="L436" s="51">
        <f>ACCOUNTS_TABLE[[#This Row],[TOTAL FEES]]-ACCOUNTS_TABLE[[#This Row],[TOTAL PAID]]-ACCOUNTS_TABLE[[#This Row],[SCHOLARSHIP]]</f>
        <v>155</v>
      </c>
    </row>
    <row r="437" spans="3:12" ht="21.75" customHeight="1" x14ac:dyDescent="0.25">
      <c r="C437" s="26" t="s">
        <v>1591</v>
      </c>
      <c r="D437" s="4" t="str">
        <f>VLOOKUP(ACCOUNTS_TABLE[[#This Row],[ID NUMBER]],DBASE_TABLE[],2,0)</f>
        <v>JEANMARY ATIINA</v>
      </c>
      <c r="E437" s="4" t="str">
        <f>VLOOKUP(ACCOUNTS_TABLE[[#This Row],[ID NUMBER]],DBASE_TABLE[],7,0)</f>
        <v>PRIMARY FIVE</v>
      </c>
      <c r="F437" s="51">
        <v>155</v>
      </c>
      <c r="G437" s="51" t="str">
        <f>IF(ISNA(VLOOKUP(ACCOUNTS_TABLE[[#This Row],[ID NUMBER]],OTHERFEE_PT,2,0)),"",VLOOKUP(ACCOUNTS_TABLE[[#This Row],[ID NUMBER]],OTHERFEE_PT,2,0))</f>
        <v/>
      </c>
      <c r="H437" s="51">
        <f>IF(ISNA(VLOOKUP(DBASE_TABLE[[#This Row],[CLASS]],TERMFEES_TABLE[],5,0)),"",VLOOKUP(DBASE_TABLE[[#This Row],[CLASS]],TERMFEES_TABLE[],5,0))</f>
        <v>0</v>
      </c>
      <c r="I437" s="51">
        <f>SUM(ACCOUNTS_TABLE[[#This Row],[BALANCE AT START]]:ACCOUNTS_TABLE[[#This Row],[SCHOOL FEES]])</f>
        <v>155</v>
      </c>
      <c r="J437" s="51">
        <f>IF(ISNA(VLOOKUP(ACCOUNTS_TABLE[[#This Row],[ID NUMBER]],PAYMENT_PT,2,0)),0,VLOOKUP(ACCOUNTS_TABLE[[#This Row],[ID NUMBER]],PAYMENT_PT,2,0))</f>
        <v>0</v>
      </c>
      <c r="K437" s="51">
        <f>IF(ISNA(VLOOKUP(ACCOUNTS_TABLE[[#This Row],[ID NUMBER]],PIVOT!K:L,2,0)),0,VLOOKUP(ACCOUNTS_TABLE[[#This Row],[ID NUMBER]],PIVOT!K:L,2,0))</f>
        <v>0</v>
      </c>
      <c r="L437" s="51">
        <f>ACCOUNTS_TABLE[[#This Row],[TOTAL FEES]]-ACCOUNTS_TABLE[[#This Row],[TOTAL PAID]]-ACCOUNTS_TABLE[[#This Row],[SCHOLARSHIP]]</f>
        <v>155</v>
      </c>
    </row>
    <row r="438" spans="3:12" ht="21.75" customHeight="1" x14ac:dyDescent="0.25">
      <c r="C438" s="26" t="s">
        <v>1592</v>
      </c>
      <c r="D438" s="4" t="str">
        <f>VLOOKUP(ACCOUNTS_TABLE[[#This Row],[ID NUMBER]],DBASE_TABLE[],2,0)</f>
        <v>DIVINE A. ATONGEDEWE</v>
      </c>
      <c r="E438" s="4" t="str">
        <f>VLOOKUP(ACCOUNTS_TABLE[[#This Row],[ID NUMBER]],DBASE_TABLE[],7,0)</f>
        <v>PRIMARY FIVE</v>
      </c>
      <c r="F438" s="51">
        <v>155</v>
      </c>
      <c r="G438" s="51" t="str">
        <f>IF(ISNA(VLOOKUP(ACCOUNTS_TABLE[[#This Row],[ID NUMBER]],OTHERFEE_PT,2,0)),"",VLOOKUP(ACCOUNTS_TABLE[[#This Row],[ID NUMBER]],OTHERFEE_PT,2,0))</f>
        <v/>
      </c>
      <c r="H438" s="51">
        <f>IF(ISNA(VLOOKUP(DBASE_TABLE[[#This Row],[CLASS]],TERMFEES_TABLE[],5,0)),"",VLOOKUP(DBASE_TABLE[[#This Row],[CLASS]],TERMFEES_TABLE[],5,0))</f>
        <v>0</v>
      </c>
      <c r="I438" s="51">
        <f>SUM(ACCOUNTS_TABLE[[#This Row],[BALANCE AT START]]:ACCOUNTS_TABLE[[#This Row],[SCHOOL FEES]])</f>
        <v>155</v>
      </c>
      <c r="J438" s="51">
        <f>IF(ISNA(VLOOKUP(ACCOUNTS_TABLE[[#This Row],[ID NUMBER]],PAYMENT_PT,2,0)),0,VLOOKUP(ACCOUNTS_TABLE[[#This Row],[ID NUMBER]],PAYMENT_PT,2,0))</f>
        <v>0</v>
      </c>
      <c r="K438" s="51">
        <f>IF(ISNA(VLOOKUP(ACCOUNTS_TABLE[[#This Row],[ID NUMBER]],PIVOT!K:L,2,0)),0,VLOOKUP(ACCOUNTS_TABLE[[#This Row],[ID NUMBER]],PIVOT!K:L,2,0))</f>
        <v>0</v>
      </c>
      <c r="L438" s="51">
        <f>ACCOUNTS_TABLE[[#This Row],[TOTAL FEES]]-ACCOUNTS_TABLE[[#This Row],[TOTAL PAID]]-ACCOUNTS_TABLE[[#This Row],[SCHOLARSHIP]]</f>
        <v>155</v>
      </c>
    </row>
    <row r="439" spans="3:12" ht="21.75" customHeight="1" x14ac:dyDescent="0.25">
      <c r="C439" s="26" t="s">
        <v>1593</v>
      </c>
      <c r="D439" s="4" t="str">
        <f>VLOOKUP(ACCOUNTS_TABLE[[#This Row],[ID NUMBER]],DBASE_TABLE[],2,0)</f>
        <v>LAMBERT AWOLOGI</v>
      </c>
      <c r="E439" s="4" t="str">
        <f>VLOOKUP(ACCOUNTS_TABLE[[#This Row],[ID NUMBER]],DBASE_TABLE[],7,0)</f>
        <v>PRIMARY FIVE</v>
      </c>
      <c r="F439" s="51">
        <v>225</v>
      </c>
      <c r="G439" s="51" t="str">
        <f>IF(ISNA(VLOOKUP(ACCOUNTS_TABLE[[#This Row],[ID NUMBER]],OTHERFEE_PT,2,0)),"",VLOOKUP(ACCOUNTS_TABLE[[#This Row],[ID NUMBER]],OTHERFEE_PT,2,0))</f>
        <v/>
      </c>
      <c r="H439" s="51">
        <f>IF(ISNA(VLOOKUP(DBASE_TABLE[[#This Row],[CLASS]],TERMFEES_TABLE[],5,0)),"",VLOOKUP(DBASE_TABLE[[#This Row],[CLASS]],TERMFEES_TABLE[],5,0))</f>
        <v>0</v>
      </c>
      <c r="I439" s="51">
        <f>SUM(ACCOUNTS_TABLE[[#This Row],[BALANCE AT START]]:ACCOUNTS_TABLE[[#This Row],[SCHOOL FEES]])</f>
        <v>225</v>
      </c>
      <c r="J439" s="51">
        <f>IF(ISNA(VLOOKUP(ACCOUNTS_TABLE[[#This Row],[ID NUMBER]],PAYMENT_PT,2,0)),0,VLOOKUP(ACCOUNTS_TABLE[[#This Row],[ID NUMBER]],PAYMENT_PT,2,0))</f>
        <v>0</v>
      </c>
      <c r="K439" s="51">
        <f>IF(ISNA(VLOOKUP(ACCOUNTS_TABLE[[#This Row],[ID NUMBER]],PIVOT!K:L,2,0)),0,VLOOKUP(ACCOUNTS_TABLE[[#This Row],[ID NUMBER]],PIVOT!K:L,2,0))</f>
        <v>0</v>
      </c>
      <c r="L439" s="51">
        <f>ACCOUNTS_TABLE[[#This Row],[TOTAL FEES]]-ACCOUNTS_TABLE[[#This Row],[TOTAL PAID]]-ACCOUNTS_TABLE[[#This Row],[SCHOLARSHIP]]</f>
        <v>225</v>
      </c>
    </row>
    <row r="440" spans="3:12" ht="21.75" customHeight="1" x14ac:dyDescent="0.25">
      <c r="C440" s="26" t="s">
        <v>1594</v>
      </c>
      <c r="D440" s="4" t="str">
        <f>VLOOKUP(ACCOUNTS_TABLE[[#This Row],[ID NUMBER]],DBASE_TABLE[],2,0)</f>
        <v>CLERITA AWOPON</v>
      </c>
      <c r="E440" s="4" t="str">
        <f>VLOOKUP(ACCOUNTS_TABLE[[#This Row],[ID NUMBER]],DBASE_TABLE[],7,0)</f>
        <v>PRIMARY FIVE</v>
      </c>
      <c r="F440" s="51">
        <v>155</v>
      </c>
      <c r="G440" s="51" t="str">
        <f>IF(ISNA(VLOOKUP(ACCOUNTS_TABLE[[#This Row],[ID NUMBER]],OTHERFEE_PT,2,0)),"",VLOOKUP(ACCOUNTS_TABLE[[#This Row],[ID NUMBER]],OTHERFEE_PT,2,0))</f>
        <v/>
      </c>
      <c r="H440" s="51">
        <f>IF(ISNA(VLOOKUP(DBASE_TABLE[[#This Row],[CLASS]],TERMFEES_TABLE[],5,0)),"",VLOOKUP(DBASE_TABLE[[#This Row],[CLASS]],TERMFEES_TABLE[],5,0))</f>
        <v>0</v>
      </c>
      <c r="I440" s="51">
        <f>SUM(ACCOUNTS_TABLE[[#This Row],[BALANCE AT START]]:ACCOUNTS_TABLE[[#This Row],[SCHOOL FEES]])</f>
        <v>155</v>
      </c>
      <c r="J440" s="51">
        <f>IF(ISNA(VLOOKUP(ACCOUNTS_TABLE[[#This Row],[ID NUMBER]],PAYMENT_PT,2,0)),0,VLOOKUP(ACCOUNTS_TABLE[[#This Row],[ID NUMBER]],PAYMENT_PT,2,0))</f>
        <v>0</v>
      </c>
      <c r="K440" s="51">
        <f>IF(ISNA(VLOOKUP(ACCOUNTS_TABLE[[#This Row],[ID NUMBER]],PIVOT!K:L,2,0)),0,VLOOKUP(ACCOUNTS_TABLE[[#This Row],[ID NUMBER]],PIVOT!K:L,2,0))</f>
        <v>0</v>
      </c>
      <c r="L440" s="51">
        <f>ACCOUNTS_TABLE[[#This Row],[TOTAL FEES]]-ACCOUNTS_TABLE[[#This Row],[TOTAL PAID]]-ACCOUNTS_TABLE[[#This Row],[SCHOLARSHIP]]</f>
        <v>155</v>
      </c>
    </row>
    <row r="441" spans="3:12" ht="21.75" customHeight="1" x14ac:dyDescent="0.25">
      <c r="C441" s="26" t="s">
        <v>1595</v>
      </c>
      <c r="D441" s="4" t="str">
        <f>VLOOKUP(ACCOUNTS_TABLE[[#This Row],[ID NUMBER]],DBASE_TABLE[],2,0)</f>
        <v>AWINESONE KENNEDY AYANGBA</v>
      </c>
      <c r="E441" s="4" t="str">
        <f>VLOOKUP(ACCOUNTS_TABLE[[#This Row],[ID NUMBER]],DBASE_TABLE[],7,0)</f>
        <v>PRIMARY FIVE</v>
      </c>
      <c r="F441" s="51">
        <v>155</v>
      </c>
      <c r="G441" s="51" t="str">
        <f>IF(ISNA(VLOOKUP(ACCOUNTS_TABLE[[#This Row],[ID NUMBER]],OTHERFEE_PT,2,0)),"",VLOOKUP(ACCOUNTS_TABLE[[#This Row],[ID NUMBER]],OTHERFEE_PT,2,0))</f>
        <v/>
      </c>
      <c r="H441" s="51">
        <f>IF(ISNA(VLOOKUP(DBASE_TABLE[[#This Row],[CLASS]],TERMFEES_TABLE[],5,0)),"",VLOOKUP(DBASE_TABLE[[#This Row],[CLASS]],TERMFEES_TABLE[],5,0))</f>
        <v>0</v>
      </c>
      <c r="I441" s="51">
        <f>SUM(ACCOUNTS_TABLE[[#This Row],[BALANCE AT START]]:ACCOUNTS_TABLE[[#This Row],[SCHOOL FEES]])</f>
        <v>155</v>
      </c>
      <c r="J441" s="51">
        <f>IF(ISNA(VLOOKUP(ACCOUNTS_TABLE[[#This Row],[ID NUMBER]],PAYMENT_PT,2,0)),0,VLOOKUP(ACCOUNTS_TABLE[[#This Row],[ID NUMBER]],PAYMENT_PT,2,0))</f>
        <v>0</v>
      </c>
      <c r="K441" s="51">
        <f>IF(ISNA(VLOOKUP(ACCOUNTS_TABLE[[#This Row],[ID NUMBER]],PIVOT!K:L,2,0)),0,VLOOKUP(ACCOUNTS_TABLE[[#This Row],[ID NUMBER]],PIVOT!K:L,2,0))</f>
        <v>0</v>
      </c>
      <c r="L441" s="51">
        <f>ACCOUNTS_TABLE[[#This Row],[TOTAL FEES]]-ACCOUNTS_TABLE[[#This Row],[TOTAL PAID]]-ACCOUNTS_TABLE[[#This Row],[SCHOLARSHIP]]</f>
        <v>155</v>
      </c>
    </row>
    <row r="442" spans="3:12" ht="21.75" customHeight="1" x14ac:dyDescent="0.25">
      <c r="C442" s="26" t="s">
        <v>1596</v>
      </c>
      <c r="D442" s="4" t="str">
        <f>VLOOKUP(ACCOUNTS_TABLE[[#This Row],[ID NUMBER]],DBASE_TABLE[],2,0)</f>
        <v>SELESPHINA W. AYIRAH</v>
      </c>
      <c r="E442" s="4" t="str">
        <f>VLOOKUP(ACCOUNTS_TABLE[[#This Row],[ID NUMBER]],DBASE_TABLE[],7,0)</f>
        <v>PRIMARY FIVE</v>
      </c>
      <c r="F442" s="51">
        <v>180</v>
      </c>
      <c r="G442" s="51" t="str">
        <f>IF(ISNA(VLOOKUP(ACCOUNTS_TABLE[[#This Row],[ID NUMBER]],OTHERFEE_PT,2,0)),"",VLOOKUP(ACCOUNTS_TABLE[[#This Row],[ID NUMBER]],OTHERFEE_PT,2,0))</f>
        <v/>
      </c>
      <c r="H442" s="51">
        <f>IF(ISNA(VLOOKUP(DBASE_TABLE[[#This Row],[CLASS]],TERMFEES_TABLE[],5,0)),"",VLOOKUP(DBASE_TABLE[[#This Row],[CLASS]],TERMFEES_TABLE[],5,0))</f>
        <v>0</v>
      </c>
      <c r="I442" s="51">
        <f>SUM(ACCOUNTS_TABLE[[#This Row],[BALANCE AT START]]:ACCOUNTS_TABLE[[#This Row],[SCHOOL FEES]])</f>
        <v>180</v>
      </c>
      <c r="J442" s="51">
        <f>IF(ISNA(VLOOKUP(ACCOUNTS_TABLE[[#This Row],[ID NUMBER]],PAYMENT_PT,2,0)),0,VLOOKUP(ACCOUNTS_TABLE[[#This Row],[ID NUMBER]],PAYMENT_PT,2,0))</f>
        <v>0</v>
      </c>
      <c r="K442" s="51">
        <f>IF(ISNA(VLOOKUP(ACCOUNTS_TABLE[[#This Row],[ID NUMBER]],PIVOT!K:L,2,0)),0,VLOOKUP(ACCOUNTS_TABLE[[#This Row],[ID NUMBER]],PIVOT!K:L,2,0))</f>
        <v>0</v>
      </c>
      <c r="L442" s="51">
        <f>ACCOUNTS_TABLE[[#This Row],[TOTAL FEES]]-ACCOUNTS_TABLE[[#This Row],[TOTAL PAID]]-ACCOUNTS_TABLE[[#This Row],[SCHOLARSHIP]]</f>
        <v>180</v>
      </c>
    </row>
    <row r="443" spans="3:12" ht="21.75" customHeight="1" x14ac:dyDescent="0.25">
      <c r="C443" s="26" t="s">
        <v>1597</v>
      </c>
      <c r="D443" s="4" t="str">
        <f>VLOOKUP(ACCOUNTS_TABLE[[#This Row],[ID NUMBER]],DBASE_TABLE[],2,0)</f>
        <v>AMBROSE BAJUAWOTA</v>
      </c>
      <c r="E443" s="4" t="str">
        <f>VLOOKUP(ACCOUNTS_TABLE[[#This Row],[ID NUMBER]],DBASE_TABLE[],7,0)</f>
        <v>PRIMARY FIVE</v>
      </c>
      <c r="F443" s="51">
        <v>155</v>
      </c>
      <c r="G443" s="51" t="str">
        <f>IF(ISNA(VLOOKUP(ACCOUNTS_TABLE[[#This Row],[ID NUMBER]],OTHERFEE_PT,2,0)),"",VLOOKUP(ACCOUNTS_TABLE[[#This Row],[ID NUMBER]],OTHERFEE_PT,2,0))</f>
        <v/>
      </c>
      <c r="H443" s="51">
        <f>IF(ISNA(VLOOKUP(DBASE_TABLE[[#This Row],[CLASS]],TERMFEES_TABLE[],5,0)),"",VLOOKUP(DBASE_TABLE[[#This Row],[CLASS]],TERMFEES_TABLE[],5,0))</f>
        <v>0</v>
      </c>
      <c r="I443" s="51">
        <f>SUM(ACCOUNTS_TABLE[[#This Row],[BALANCE AT START]]:ACCOUNTS_TABLE[[#This Row],[SCHOOL FEES]])</f>
        <v>155</v>
      </c>
      <c r="J443" s="51">
        <f>IF(ISNA(VLOOKUP(ACCOUNTS_TABLE[[#This Row],[ID NUMBER]],PAYMENT_PT,2,0)),0,VLOOKUP(ACCOUNTS_TABLE[[#This Row],[ID NUMBER]],PAYMENT_PT,2,0))</f>
        <v>0</v>
      </c>
      <c r="K443" s="51">
        <f>IF(ISNA(VLOOKUP(ACCOUNTS_TABLE[[#This Row],[ID NUMBER]],PIVOT!K:L,2,0)),0,VLOOKUP(ACCOUNTS_TABLE[[#This Row],[ID NUMBER]],PIVOT!K:L,2,0))</f>
        <v>0</v>
      </c>
      <c r="L443" s="51">
        <f>ACCOUNTS_TABLE[[#This Row],[TOTAL FEES]]-ACCOUNTS_TABLE[[#This Row],[TOTAL PAID]]-ACCOUNTS_TABLE[[#This Row],[SCHOLARSHIP]]</f>
        <v>155</v>
      </c>
    </row>
    <row r="444" spans="3:12" ht="21.75" customHeight="1" x14ac:dyDescent="0.25">
      <c r="C444" s="26" t="s">
        <v>1598</v>
      </c>
      <c r="D444" s="4" t="str">
        <f>VLOOKUP(ACCOUNTS_TABLE[[#This Row],[ID NUMBER]],DBASE_TABLE[],2,0)</f>
        <v>OSWELL BAKECHEI</v>
      </c>
      <c r="E444" s="4" t="str">
        <f>VLOOKUP(ACCOUNTS_TABLE[[#This Row],[ID NUMBER]],DBASE_TABLE[],7,0)</f>
        <v>PRIMARY FIVE</v>
      </c>
      <c r="F444" s="51">
        <v>155</v>
      </c>
      <c r="G444" s="51" t="str">
        <f>IF(ISNA(VLOOKUP(ACCOUNTS_TABLE[[#This Row],[ID NUMBER]],OTHERFEE_PT,2,0)),"",VLOOKUP(ACCOUNTS_TABLE[[#This Row],[ID NUMBER]],OTHERFEE_PT,2,0))</f>
        <v/>
      </c>
      <c r="H444" s="51">
        <f>IF(ISNA(VLOOKUP(DBASE_TABLE[[#This Row],[CLASS]],TERMFEES_TABLE[],5,0)),"",VLOOKUP(DBASE_TABLE[[#This Row],[CLASS]],TERMFEES_TABLE[],5,0))</f>
        <v>0</v>
      </c>
      <c r="I444" s="51">
        <f>SUM(ACCOUNTS_TABLE[[#This Row],[BALANCE AT START]]:ACCOUNTS_TABLE[[#This Row],[SCHOOL FEES]])</f>
        <v>155</v>
      </c>
      <c r="J444" s="51">
        <f>IF(ISNA(VLOOKUP(ACCOUNTS_TABLE[[#This Row],[ID NUMBER]],PAYMENT_PT,2,0)),0,VLOOKUP(ACCOUNTS_TABLE[[#This Row],[ID NUMBER]],PAYMENT_PT,2,0))</f>
        <v>0</v>
      </c>
      <c r="K444" s="51">
        <f>IF(ISNA(VLOOKUP(ACCOUNTS_TABLE[[#This Row],[ID NUMBER]],PIVOT!K:L,2,0)),0,VLOOKUP(ACCOUNTS_TABLE[[#This Row],[ID NUMBER]],PIVOT!K:L,2,0))</f>
        <v>0</v>
      </c>
      <c r="L444" s="51">
        <f>ACCOUNTS_TABLE[[#This Row],[TOTAL FEES]]-ACCOUNTS_TABLE[[#This Row],[TOTAL PAID]]-ACCOUNTS_TABLE[[#This Row],[SCHOLARSHIP]]</f>
        <v>155</v>
      </c>
    </row>
    <row r="445" spans="3:12" ht="21.75" customHeight="1" x14ac:dyDescent="0.25">
      <c r="C445" s="26" t="s">
        <v>1599</v>
      </c>
      <c r="D445" s="4" t="str">
        <f>VLOOKUP(ACCOUNTS_TABLE[[#This Row],[ID NUMBER]],DBASE_TABLE[],2,0)</f>
        <v>TRACY BASOEDEEM</v>
      </c>
      <c r="E445" s="4" t="str">
        <f>VLOOKUP(ACCOUNTS_TABLE[[#This Row],[ID NUMBER]],DBASE_TABLE[],7,0)</f>
        <v>PRIMARY FIVE</v>
      </c>
      <c r="F445" s="51">
        <v>155</v>
      </c>
      <c r="G445" s="51" t="str">
        <f>IF(ISNA(VLOOKUP(ACCOUNTS_TABLE[[#This Row],[ID NUMBER]],OTHERFEE_PT,2,0)),"",VLOOKUP(ACCOUNTS_TABLE[[#This Row],[ID NUMBER]],OTHERFEE_PT,2,0))</f>
        <v/>
      </c>
      <c r="H445" s="51">
        <f>IF(ISNA(VLOOKUP(DBASE_TABLE[[#This Row],[CLASS]],TERMFEES_TABLE[],5,0)),"",VLOOKUP(DBASE_TABLE[[#This Row],[CLASS]],TERMFEES_TABLE[],5,0))</f>
        <v>0</v>
      </c>
      <c r="I445" s="51">
        <f>SUM(ACCOUNTS_TABLE[[#This Row],[BALANCE AT START]]:ACCOUNTS_TABLE[[#This Row],[SCHOOL FEES]])</f>
        <v>155</v>
      </c>
      <c r="J445" s="51">
        <f>IF(ISNA(VLOOKUP(ACCOUNTS_TABLE[[#This Row],[ID NUMBER]],PAYMENT_PT,2,0)),0,VLOOKUP(ACCOUNTS_TABLE[[#This Row],[ID NUMBER]],PAYMENT_PT,2,0))</f>
        <v>0</v>
      </c>
      <c r="K445" s="51">
        <f>IF(ISNA(VLOOKUP(ACCOUNTS_TABLE[[#This Row],[ID NUMBER]],PIVOT!K:L,2,0)),0,VLOOKUP(ACCOUNTS_TABLE[[#This Row],[ID NUMBER]],PIVOT!K:L,2,0))</f>
        <v>0</v>
      </c>
      <c r="L445" s="51">
        <f>ACCOUNTS_TABLE[[#This Row],[TOTAL FEES]]-ACCOUNTS_TABLE[[#This Row],[TOTAL PAID]]-ACCOUNTS_TABLE[[#This Row],[SCHOLARSHIP]]</f>
        <v>155</v>
      </c>
    </row>
    <row r="446" spans="3:12" ht="21.75" customHeight="1" x14ac:dyDescent="0.25">
      <c r="C446" s="26" t="s">
        <v>1600</v>
      </c>
      <c r="D446" s="4" t="str">
        <f>VLOOKUP(ACCOUNTS_TABLE[[#This Row],[ID NUMBER]],DBASE_TABLE[],2,0)</f>
        <v>WEMANG WALTER CHATIO</v>
      </c>
      <c r="E446" s="4" t="str">
        <f>VLOOKUP(ACCOUNTS_TABLE[[#This Row],[ID NUMBER]],DBASE_TABLE[],7,0)</f>
        <v>PRIMARY FIVE</v>
      </c>
      <c r="F446" s="51">
        <v>205</v>
      </c>
      <c r="G446" s="51" t="str">
        <f>IF(ISNA(VLOOKUP(ACCOUNTS_TABLE[[#This Row],[ID NUMBER]],OTHERFEE_PT,2,0)),"",VLOOKUP(ACCOUNTS_TABLE[[#This Row],[ID NUMBER]],OTHERFEE_PT,2,0))</f>
        <v/>
      </c>
      <c r="H446" s="51">
        <f>IF(ISNA(VLOOKUP(DBASE_TABLE[[#This Row],[CLASS]],TERMFEES_TABLE[],5,0)),"",VLOOKUP(DBASE_TABLE[[#This Row],[CLASS]],TERMFEES_TABLE[],5,0))</f>
        <v>0</v>
      </c>
      <c r="I446" s="51">
        <f>SUM(ACCOUNTS_TABLE[[#This Row],[BALANCE AT START]]:ACCOUNTS_TABLE[[#This Row],[SCHOOL FEES]])</f>
        <v>205</v>
      </c>
      <c r="J446" s="51">
        <f>IF(ISNA(VLOOKUP(ACCOUNTS_TABLE[[#This Row],[ID NUMBER]],PAYMENT_PT,2,0)),0,VLOOKUP(ACCOUNTS_TABLE[[#This Row],[ID NUMBER]],PAYMENT_PT,2,0))</f>
        <v>0</v>
      </c>
      <c r="K446" s="51">
        <f>IF(ISNA(VLOOKUP(ACCOUNTS_TABLE[[#This Row],[ID NUMBER]],PIVOT!K:L,2,0)),0,VLOOKUP(ACCOUNTS_TABLE[[#This Row],[ID NUMBER]],PIVOT!K:L,2,0))</f>
        <v>0</v>
      </c>
      <c r="L446" s="51">
        <f>ACCOUNTS_TABLE[[#This Row],[TOTAL FEES]]-ACCOUNTS_TABLE[[#This Row],[TOTAL PAID]]-ACCOUNTS_TABLE[[#This Row],[SCHOLARSHIP]]</f>
        <v>205</v>
      </c>
    </row>
    <row r="447" spans="3:12" ht="21.75" customHeight="1" x14ac:dyDescent="0.25">
      <c r="C447" s="26" t="s">
        <v>1601</v>
      </c>
      <c r="D447" s="4" t="str">
        <f>VLOOKUP(ACCOUNTS_TABLE[[#This Row],[ID NUMBER]],DBASE_TABLE[],2,0)</f>
        <v>BRIGHT CHIRASE</v>
      </c>
      <c r="E447" s="4" t="str">
        <f>VLOOKUP(ACCOUNTS_TABLE[[#This Row],[ID NUMBER]],DBASE_TABLE[],7,0)</f>
        <v>PRIMARY FIVE</v>
      </c>
      <c r="F447" s="51">
        <v>155</v>
      </c>
      <c r="G447" s="51" t="str">
        <f>IF(ISNA(VLOOKUP(ACCOUNTS_TABLE[[#This Row],[ID NUMBER]],OTHERFEE_PT,2,0)),"",VLOOKUP(ACCOUNTS_TABLE[[#This Row],[ID NUMBER]],OTHERFEE_PT,2,0))</f>
        <v/>
      </c>
      <c r="H447" s="51">
        <f>IF(ISNA(VLOOKUP(DBASE_TABLE[[#This Row],[CLASS]],TERMFEES_TABLE[],5,0)),"",VLOOKUP(DBASE_TABLE[[#This Row],[CLASS]],TERMFEES_TABLE[],5,0))</f>
        <v>0</v>
      </c>
      <c r="I447" s="51">
        <f>SUM(ACCOUNTS_TABLE[[#This Row],[BALANCE AT START]]:ACCOUNTS_TABLE[[#This Row],[SCHOOL FEES]])</f>
        <v>155</v>
      </c>
      <c r="J447" s="51">
        <f>IF(ISNA(VLOOKUP(ACCOUNTS_TABLE[[#This Row],[ID NUMBER]],PAYMENT_PT,2,0)),0,VLOOKUP(ACCOUNTS_TABLE[[#This Row],[ID NUMBER]],PAYMENT_PT,2,0))</f>
        <v>0</v>
      </c>
      <c r="K447" s="51">
        <f>IF(ISNA(VLOOKUP(ACCOUNTS_TABLE[[#This Row],[ID NUMBER]],PIVOT!K:L,2,0)),0,VLOOKUP(ACCOUNTS_TABLE[[#This Row],[ID NUMBER]],PIVOT!K:L,2,0))</f>
        <v>0</v>
      </c>
      <c r="L447" s="51">
        <f>ACCOUNTS_TABLE[[#This Row],[TOTAL FEES]]-ACCOUNTS_TABLE[[#This Row],[TOTAL PAID]]-ACCOUNTS_TABLE[[#This Row],[SCHOLARSHIP]]</f>
        <v>155</v>
      </c>
    </row>
    <row r="448" spans="3:12" ht="21.75" customHeight="1" x14ac:dyDescent="0.25">
      <c r="C448" s="26" t="s">
        <v>1602</v>
      </c>
      <c r="D448" s="4" t="str">
        <f>VLOOKUP(ACCOUNTS_TABLE[[#This Row],[ID NUMBER]],DBASE_TABLE[],2,0)</f>
        <v>SENIOR ATABOAHEN EDWARD</v>
      </c>
      <c r="E448" s="4" t="str">
        <f>VLOOKUP(ACCOUNTS_TABLE[[#This Row],[ID NUMBER]],DBASE_TABLE[],7,0)</f>
        <v>PRIMARY FIVE</v>
      </c>
      <c r="F448" s="51">
        <v>155</v>
      </c>
      <c r="G448" s="51" t="str">
        <f>IF(ISNA(VLOOKUP(ACCOUNTS_TABLE[[#This Row],[ID NUMBER]],OTHERFEE_PT,2,0)),"",VLOOKUP(ACCOUNTS_TABLE[[#This Row],[ID NUMBER]],OTHERFEE_PT,2,0))</f>
        <v/>
      </c>
      <c r="H448" s="51">
        <f>IF(ISNA(VLOOKUP(DBASE_TABLE[[#This Row],[CLASS]],TERMFEES_TABLE[],5,0)),"",VLOOKUP(DBASE_TABLE[[#This Row],[CLASS]],TERMFEES_TABLE[],5,0))</f>
        <v>0</v>
      </c>
      <c r="I448" s="51">
        <f>SUM(ACCOUNTS_TABLE[[#This Row],[BALANCE AT START]]:ACCOUNTS_TABLE[[#This Row],[SCHOOL FEES]])</f>
        <v>155</v>
      </c>
      <c r="J448" s="51">
        <f>IF(ISNA(VLOOKUP(ACCOUNTS_TABLE[[#This Row],[ID NUMBER]],PAYMENT_PT,2,0)),0,VLOOKUP(ACCOUNTS_TABLE[[#This Row],[ID NUMBER]],PAYMENT_PT,2,0))</f>
        <v>0</v>
      </c>
      <c r="K448" s="51">
        <f>IF(ISNA(VLOOKUP(ACCOUNTS_TABLE[[#This Row],[ID NUMBER]],PIVOT!K:L,2,0)),0,VLOOKUP(ACCOUNTS_TABLE[[#This Row],[ID NUMBER]],PIVOT!K:L,2,0))</f>
        <v>0</v>
      </c>
      <c r="L448" s="51">
        <f>ACCOUNTS_TABLE[[#This Row],[TOTAL FEES]]-ACCOUNTS_TABLE[[#This Row],[TOTAL PAID]]-ACCOUNTS_TABLE[[#This Row],[SCHOLARSHIP]]</f>
        <v>155</v>
      </c>
    </row>
    <row r="449" spans="3:12" ht="21.75" customHeight="1" x14ac:dyDescent="0.25">
      <c r="C449" s="26" t="s">
        <v>1603</v>
      </c>
      <c r="D449" s="4" t="str">
        <f>VLOOKUP(ACCOUNTS_TABLE[[#This Row],[ID NUMBER]],DBASE_TABLE[],2,0)</f>
        <v>BOAHEN ATTA EDWARD</v>
      </c>
      <c r="E449" s="4" t="str">
        <f>VLOOKUP(ACCOUNTS_TABLE[[#This Row],[ID NUMBER]],DBASE_TABLE[],7,0)</f>
        <v>PRIMARY FIVE</v>
      </c>
      <c r="F449" s="51">
        <v>155</v>
      </c>
      <c r="G449" s="51" t="str">
        <f>IF(ISNA(VLOOKUP(ACCOUNTS_TABLE[[#This Row],[ID NUMBER]],OTHERFEE_PT,2,0)),"",VLOOKUP(ACCOUNTS_TABLE[[#This Row],[ID NUMBER]],OTHERFEE_PT,2,0))</f>
        <v/>
      </c>
      <c r="H449" s="51">
        <f>IF(ISNA(VLOOKUP(DBASE_TABLE[[#This Row],[CLASS]],TERMFEES_TABLE[],5,0)),"",VLOOKUP(DBASE_TABLE[[#This Row],[CLASS]],TERMFEES_TABLE[],5,0))</f>
        <v>0</v>
      </c>
      <c r="I449" s="51">
        <f>SUM(ACCOUNTS_TABLE[[#This Row],[BALANCE AT START]]:ACCOUNTS_TABLE[[#This Row],[SCHOOL FEES]])</f>
        <v>155</v>
      </c>
      <c r="J449" s="51">
        <f>IF(ISNA(VLOOKUP(ACCOUNTS_TABLE[[#This Row],[ID NUMBER]],PAYMENT_PT,2,0)),0,VLOOKUP(ACCOUNTS_TABLE[[#This Row],[ID NUMBER]],PAYMENT_PT,2,0))</f>
        <v>0</v>
      </c>
      <c r="K449" s="51">
        <f>IF(ISNA(VLOOKUP(ACCOUNTS_TABLE[[#This Row],[ID NUMBER]],PIVOT!K:L,2,0)),0,VLOOKUP(ACCOUNTS_TABLE[[#This Row],[ID NUMBER]],PIVOT!K:L,2,0))</f>
        <v>0</v>
      </c>
      <c r="L449" s="51">
        <f>ACCOUNTS_TABLE[[#This Row],[TOTAL FEES]]-ACCOUNTS_TABLE[[#This Row],[TOTAL PAID]]-ACCOUNTS_TABLE[[#This Row],[SCHOLARSHIP]]</f>
        <v>155</v>
      </c>
    </row>
    <row r="450" spans="3:12" ht="21.75" customHeight="1" x14ac:dyDescent="0.25">
      <c r="C450" s="26" t="s">
        <v>1604</v>
      </c>
      <c r="D450" s="4" t="str">
        <f>VLOOKUP(ACCOUNTS_TABLE[[#This Row],[ID NUMBER]],DBASE_TABLE[],2,0)</f>
        <v>MUSLIN IDDRISU</v>
      </c>
      <c r="E450" s="4" t="str">
        <f>VLOOKUP(ACCOUNTS_TABLE[[#This Row],[ID NUMBER]],DBASE_TABLE[],7,0)</f>
        <v>PRIMARY FIVE</v>
      </c>
      <c r="F450" s="51">
        <v>255</v>
      </c>
      <c r="G450" s="51" t="str">
        <f>IF(ISNA(VLOOKUP(ACCOUNTS_TABLE[[#This Row],[ID NUMBER]],OTHERFEE_PT,2,0)),"",VLOOKUP(ACCOUNTS_TABLE[[#This Row],[ID NUMBER]],OTHERFEE_PT,2,0))</f>
        <v/>
      </c>
      <c r="H450" s="51">
        <f>IF(ISNA(VLOOKUP(DBASE_TABLE[[#This Row],[CLASS]],TERMFEES_TABLE[],5,0)),"",VLOOKUP(DBASE_TABLE[[#This Row],[CLASS]],TERMFEES_TABLE[],5,0))</f>
        <v>0</v>
      </c>
      <c r="I450" s="51">
        <f>SUM(ACCOUNTS_TABLE[[#This Row],[BALANCE AT START]]:ACCOUNTS_TABLE[[#This Row],[SCHOOL FEES]])</f>
        <v>255</v>
      </c>
      <c r="J450" s="51">
        <f>IF(ISNA(VLOOKUP(ACCOUNTS_TABLE[[#This Row],[ID NUMBER]],PAYMENT_PT,2,0)),0,VLOOKUP(ACCOUNTS_TABLE[[#This Row],[ID NUMBER]],PAYMENT_PT,2,0))</f>
        <v>0</v>
      </c>
      <c r="K450" s="51">
        <f>IF(ISNA(VLOOKUP(ACCOUNTS_TABLE[[#This Row],[ID NUMBER]],PIVOT!K:L,2,0)),0,VLOOKUP(ACCOUNTS_TABLE[[#This Row],[ID NUMBER]],PIVOT!K:L,2,0))</f>
        <v>0</v>
      </c>
      <c r="L450" s="51">
        <f>ACCOUNTS_TABLE[[#This Row],[TOTAL FEES]]-ACCOUNTS_TABLE[[#This Row],[TOTAL PAID]]-ACCOUNTS_TABLE[[#This Row],[SCHOLARSHIP]]</f>
        <v>255</v>
      </c>
    </row>
    <row r="451" spans="3:12" ht="21.75" customHeight="1" x14ac:dyDescent="0.25">
      <c r="C451" s="26" t="s">
        <v>1605</v>
      </c>
      <c r="D451" s="4" t="str">
        <f>VLOOKUP(ACCOUNTS_TABLE[[#This Row],[ID NUMBER]],DBASE_TABLE[],2,0)</f>
        <v>DORIS WEPIAH KABAH</v>
      </c>
      <c r="E451" s="4" t="str">
        <f>VLOOKUP(ACCOUNTS_TABLE[[#This Row],[ID NUMBER]],DBASE_TABLE[],7,0)</f>
        <v>PRIMARY FIVE</v>
      </c>
      <c r="F451" s="51">
        <v>30</v>
      </c>
      <c r="G451" s="51" t="str">
        <f>IF(ISNA(VLOOKUP(ACCOUNTS_TABLE[[#This Row],[ID NUMBER]],OTHERFEE_PT,2,0)),"",VLOOKUP(ACCOUNTS_TABLE[[#This Row],[ID NUMBER]],OTHERFEE_PT,2,0))</f>
        <v/>
      </c>
      <c r="H451" s="51">
        <f>IF(ISNA(VLOOKUP(DBASE_TABLE[[#This Row],[CLASS]],TERMFEES_TABLE[],5,0)),"",VLOOKUP(DBASE_TABLE[[#This Row],[CLASS]],TERMFEES_TABLE[],5,0))</f>
        <v>0</v>
      </c>
      <c r="I451" s="51">
        <f>SUM(ACCOUNTS_TABLE[[#This Row],[BALANCE AT START]]:ACCOUNTS_TABLE[[#This Row],[SCHOOL FEES]])</f>
        <v>30</v>
      </c>
      <c r="J451" s="51">
        <f>IF(ISNA(VLOOKUP(ACCOUNTS_TABLE[[#This Row],[ID NUMBER]],PAYMENT_PT,2,0)),0,VLOOKUP(ACCOUNTS_TABLE[[#This Row],[ID NUMBER]],PAYMENT_PT,2,0))</f>
        <v>0</v>
      </c>
      <c r="K451" s="51">
        <f>IF(ISNA(VLOOKUP(ACCOUNTS_TABLE[[#This Row],[ID NUMBER]],PIVOT!K:L,2,0)),0,VLOOKUP(ACCOUNTS_TABLE[[#This Row],[ID NUMBER]],PIVOT!K:L,2,0))</f>
        <v>0</v>
      </c>
      <c r="L451" s="51">
        <f>ACCOUNTS_TABLE[[#This Row],[TOTAL FEES]]-ACCOUNTS_TABLE[[#This Row],[TOTAL PAID]]-ACCOUNTS_TABLE[[#This Row],[SCHOLARSHIP]]</f>
        <v>30</v>
      </c>
    </row>
    <row r="452" spans="3:12" ht="21.75" customHeight="1" x14ac:dyDescent="0.25">
      <c r="C452" s="26" t="s">
        <v>1606</v>
      </c>
      <c r="D452" s="4" t="str">
        <f>VLOOKUP(ACCOUNTS_TABLE[[#This Row],[ID NUMBER]],DBASE_TABLE[],2,0)</f>
        <v>REBECCA KAMAGILEM</v>
      </c>
      <c r="E452" s="4" t="str">
        <f>VLOOKUP(ACCOUNTS_TABLE[[#This Row],[ID NUMBER]],DBASE_TABLE[],7,0)</f>
        <v>PRIMARY FIVE</v>
      </c>
      <c r="F452" s="51">
        <v>155</v>
      </c>
      <c r="G452" s="51" t="str">
        <f>IF(ISNA(VLOOKUP(ACCOUNTS_TABLE[[#This Row],[ID NUMBER]],OTHERFEE_PT,2,0)),"",VLOOKUP(ACCOUNTS_TABLE[[#This Row],[ID NUMBER]],OTHERFEE_PT,2,0))</f>
        <v/>
      </c>
      <c r="H452" s="51">
        <f>IF(ISNA(VLOOKUP(DBASE_TABLE[[#This Row],[CLASS]],TERMFEES_TABLE[],5,0)),"",VLOOKUP(DBASE_TABLE[[#This Row],[CLASS]],TERMFEES_TABLE[],5,0))</f>
        <v>0</v>
      </c>
      <c r="I452" s="51">
        <f>SUM(ACCOUNTS_TABLE[[#This Row],[BALANCE AT START]]:ACCOUNTS_TABLE[[#This Row],[SCHOOL FEES]])</f>
        <v>155</v>
      </c>
      <c r="J452" s="51">
        <f>IF(ISNA(VLOOKUP(ACCOUNTS_TABLE[[#This Row],[ID NUMBER]],PAYMENT_PT,2,0)),0,VLOOKUP(ACCOUNTS_TABLE[[#This Row],[ID NUMBER]],PAYMENT_PT,2,0))</f>
        <v>0</v>
      </c>
      <c r="K452" s="51">
        <f>IF(ISNA(VLOOKUP(ACCOUNTS_TABLE[[#This Row],[ID NUMBER]],PIVOT!K:L,2,0)),0,VLOOKUP(ACCOUNTS_TABLE[[#This Row],[ID NUMBER]],PIVOT!K:L,2,0))</f>
        <v>0</v>
      </c>
      <c r="L452" s="51">
        <f>ACCOUNTS_TABLE[[#This Row],[TOTAL FEES]]-ACCOUNTS_TABLE[[#This Row],[TOTAL PAID]]-ACCOUNTS_TABLE[[#This Row],[SCHOLARSHIP]]</f>
        <v>155</v>
      </c>
    </row>
    <row r="453" spans="3:12" ht="21.75" customHeight="1" x14ac:dyDescent="0.25">
      <c r="C453" s="26" t="s">
        <v>1607</v>
      </c>
      <c r="D453" s="4" t="str">
        <f>VLOOKUP(ACCOUNTS_TABLE[[#This Row],[ID NUMBER]],DBASE_TABLE[],2,0)</f>
        <v>CARL A. KOSOEWOLO</v>
      </c>
      <c r="E453" s="4" t="str">
        <f>VLOOKUP(ACCOUNTS_TABLE[[#This Row],[ID NUMBER]],DBASE_TABLE[],7,0)</f>
        <v>PRIMARY FIVE</v>
      </c>
      <c r="F453" s="51">
        <v>155</v>
      </c>
      <c r="G453" s="51" t="str">
        <f>IF(ISNA(VLOOKUP(ACCOUNTS_TABLE[[#This Row],[ID NUMBER]],OTHERFEE_PT,2,0)),"",VLOOKUP(ACCOUNTS_TABLE[[#This Row],[ID NUMBER]],OTHERFEE_PT,2,0))</f>
        <v/>
      </c>
      <c r="H453" s="51">
        <f>IF(ISNA(VLOOKUP(DBASE_TABLE[[#This Row],[CLASS]],TERMFEES_TABLE[],5,0)),"",VLOOKUP(DBASE_TABLE[[#This Row],[CLASS]],TERMFEES_TABLE[],5,0))</f>
        <v>0</v>
      </c>
      <c r="I453" s="51">
        <f>SUM(ACCOUNTS_TABLE[[#This Row],[BALANCE AT START]]:ACCOUNTS_TABLE[[#This Row],[SCHOOL FEES]])</f>
        <v>155</v>
      </c>
      <c r="J453" s="51">
        <f>IF(ISNA(VLOOKUP(ACCOUNTS_TABLE[[#This Row],[ID NUMBER]],PAYMENT_PT,2,0)),0,VLOOKUP(ACCOUNTS_TABLE[[#This Row],[ID NUMBER]],PAYMENT_PT,2,0))</f>
        <v>0</v>
      </c>
      <c r="K453" s="51">
        <f>IF(ISNA(VLOOKUP(ACCOUNTS_TABLE[[#This Row],[ID NUMBER]],PIVOT!K:L,2,0)),0,VLOOKUP(ACCOUNTS_TABLE[[#This Row],[ID NUMBER]],PIVOT!K:L,2,0))</f>
        <v>0</v>
      </c>
      <c r="L453" s="51">
        <f>ACCOUNTS_TABLE[[#This Row],[TOTAL FEES]]-ACCOUNTS_TABLE[[#This Row],[TOTAL PAID]]-ACCOUNTS_TABLE[[#This Row],[SCHOLARSHIP]]</f>
        <v>155</v>
      </c>
    </row>
    <row r="454" spans="3:12" ht="21.75" customHeight="1" x14ac:dyDescent="0.25">
      <c r="C454" s="26" t="s">
        <v>1608</v>
      </c>
      <c r="D454" s="4" t="str">
        <f>VLOOKUP(ACCOUNTS_TABLE[[#This Row],[ID NUMBER]],DBASE_TABLE[],2,0)</f>
        <v>LOUISA KWOGANA</v>
      </c>
      <c r="E454" s="4" t="str">
        <f>VLOOKUP(ACCOUNTS_TABLE[[#This Row],[ID NUMBER]],DBASE_TABLE[],7,0)</f>
        <v>PRIMARY FIVE</v>
      </c>
      <c r="F454" s="51">
        <v>155</v>
      </c>
      <c r="G454" s="51" t="str">
        <f>IF(ISNA(VLOOKUP(ACCOUNTS_TABLE[[#This Row],[ID NUMBER]],OTHERFEE_PT,2,0)),"",VLOOKUP(ACCOUNTS_TABLE[[#This Row],[ID NUMBER]],OTHERFEE_PT,2,0))</f>
        <v/>
      </c>
      <c r="H454" s="51">
        <f>IF(ISNA(VLOOKUP(DBASE_TABLE[[#This Row],[CLASS]],TERMFEES_TABLE[],5,0)),"",VLOOKUP(DBASE_TABLE[[#This Row],[CLASS]],TERMFEES_TABLE[],5,0))</f>
        <v>0</v>
      </c>
      <c r="I454" s="51">
        <f>SUM(ACCOUNTS_TABLE[[#This Row],[BALANCE AT START]]:ACCOUNTS_TABLE[[#This Row],[SCHOOL FEES]])</f>
        <v>155</v>
      </c>
      <c r="J454" s="51">
        <f>IF(ISNA(VLOOKUP(ACCOUNTS_TABLE[[#This Row],[ID NUMBER]],PAYMENT_PT,2,0)),0,VLOOKUP(ACCOUNTS_TABLE[[#This Row],[ID NUMBER]],PAYMENT_PT,2,0))</f>
        <v>0</v>
      </c>
      <c r="K454" s="51">
        <f>IF(ISNA(VLOOKUP(ACCOUNTS_TABLE[[#This Row],[ID NUMBER]],PIVOT!K:L,2,0)),0,VLOOKUP(ACCOUNTS_TABLE[[#This Row],[ID NUMBER]],PIVOT!K:L,2,0))</f>
        <v>0</v>
      </c>
      <c r="L454" s="51">
        <f>ACCOUNTS_TABLE[[#This Row],[TOTAL FEES]]-ACCOUNTS_TABLE[[#This Row],[TOTAL PAID]]-ACCOUNTS_TABLE[[#This Row],[SCHOLARSHIP]]</f>
        <v>155</v>
      </c>
    </row>
    <row r="455" spans="3:12" ht="21.75" customHeight="1" x14ac:dyDescent="0.25">
      <c r="C455" s="26" t="s">
        <v>1609</v>
      </c>
      <c r="D455" s="4" t="str">
        <f>VLOOKUP(ACCOUNTS_TABLE[[#This Row],[ID NUMBER]],DBASE_TABLE[],2,0)</f>
        <v>STELLA A. LANTIA</v>
      </c>
      <c r="E455" s="4" t="str">
        <f>VLOOKUP(ACCOUNTS_TABLE[[#This Row],[ID NUMBER]],DBASE_TABLE[],7,0)</f>
        <v>PRIMARY FIVE</v>
      </c>
      <c r="F455" s="51">
        <v>280</v>
      </c>
      <c r="G455" s="51" t="str">
        <f>IF(ISNA(VLOOKUP(ACCOUNTS_TABLE[[#This Row],[ID NUMBER]],OTHERFEE_PT,2,0)),"",VLOOKUP(ACCOUNTS_TABLE[[#This Row],[ID NUMBER]],OTHERFEE_PT,2,0))</f>
        <v/>
      </c>
      <c r="H455" s="51">
        <f>IF(ISNA(VLOOKUP(DBASE_TABLE[[#This Row],[CLASS]],TERMFEES_TABLE[],5,0)),"",VLOOKUP(DBASE_TABLE[[#This Row],[CLASS]],TERMFEES_TABLE[],5,0))</f>
        <v>0</v>
      </c>
      <c r="I455" s="51">
        <f>SUM(ACCOUNTS_TABLE[[#This Row],[BALANCE AT START]]:ACCOUNTS_TABLE[[#This Row],[SCHOOL FEES]])</f>
        <v>280</v>
      </c>
      <c r="J455" s="51">
        <f>IF(ISNA(VLOOKUP(ACCOUNTS_TABLE[[#This Row],[ID NUMBER]],PAYMENT_PT,2,0)),0,VLOOKUP(ACCOUNTS_TABLE[[#This Row],[ID NUMBER]],PAYMENT_PT,2,0))</f>
        <v>0</v>
      </c>
      <c r="K455" s="51">
        <f>IF(ISNA(VLOOKUP(ACCOUNTS_TABLE[[#This Row],[ID NUMBER]],PIVOT!K:L,2,0)),0,VLOOKUP(ACCOUNTS_TABLE[[#This Row],[ID NUMBER]],PIVOT!K:L,2,0))</f>
        <v>0</v>
      </c>
      <c r="L455" s="51">
        <f>ACCOUNTS_TABLE[[#This Row],[TOTAL FEES]]-ACCOUNTS_TABLE[[#This Row],[TOTAL PAID]]-ACCOUNTS_TABLE[[#This Row],[SCHOLARSHIP]]</f>
        <v>280</v>
      </c>
    </row>
    <row r="456" spans="3:12" ht="21.75" customHeight="1" x14ac:dyDescent="0.25">
      <c r="C456" s="26" t="s">
        <v>1610</v>
      </c>
      <c r="D456" s="4" t="str">
        <f>VLOOKUP(ACCOUNTS_TABLE[[#This Row],[ID NUMBER]],DBASE_TABLE[],2,0)</f>
        <v>DIVINE LANYOH</v>
      </c>
      <c r="E456" s="4" t="str">
        <f>VLOOKUP(ACCOUNTS_TABLE[[#This Row],[ID NUMBER]],DBASE_TABLE[],7,0)</f>
        <v>PRIMARY FIVE</v>
      </c>
      <c r="F456" s="51">
        <v>885</v>
      </c>
      <c r="G456" s="51" t="str">
        <f>IF(ISNA(VLOOKUP(ACCOUNTS_TABLE[[#This Row],[ID NUMBER]],OTHERFEE_PT,2,0)),"",VLOOKUP(ACCOUNTS_TABLE[[#This Row],[ID NUMBER]],OTHERFEE_PT,2,0))</f>
        <v/>
      </c>
      <c r="H456" s="51">
        <f>IF(ISNA(VLOOKUP(DBASE_TABLE[[#This Row],[CLASS]],TERMFEES_TABLE[],5,0)),"",VLOOKUP(DBASE_TABLE[[#This Row],[CLASS]],TERMFEES_TABLE[],5,0))</f>
        <v>0</v>
      </c>
      <c r="I456" s="51">
        <f>SUM(ACCOUNTS_TABLE[[#This Row],[BALANCE AT START]]:ACCOUNTS_TABLE[[#This Row],[SCHOOL FEES]])</f>
        <v>885</v>
      </c>
      <c r="J456" s="51">
        <f>IF(ISNA(VLOOKUP(ACCOUNTS_TABLE[[#This Row],[ID NUMBER]],PAYMENT_PT,2,0)),0,VLOOKUP(ACCOUNTS_TABLE[[#This Row],[ID NUMBER]],PAYMENT_PT,2,0))</f>
        <v>0</v>
      </c>
      <c r="K456" s="51">
        <f>IF(ISNA(VLOOKUP(ACCOUNTS_TABLE[[#This Row],[ID NUMBER]],PIVOT!K:L,2,0)),0,VLOOKUP(ACCOUNTS_TABLE[[#This Row],[ID NUMBER]],PIVOT!K:L,2,0))</f>
        <v>0</v>
      </c>
      <c r="L456" s="51">
        <f>ACCOUNTS_TABLE[[#This Row],[TOTAL FEES]]-ACCOUNTS_TABLE[[#This Row],[TOTAL PAID]]-ACCOUNTS_TABLE[[#This Row],[SCHOLARSHIP]]</f>
        <v>885</v>
      </c>
    </row>
    <row r="457" spans="3:12" ht="21.75" customHeight="1" x14ac:dyDescent="0.25">
      <c r="C457" s="26" t="s">
        <v>1611</v>
      </c>
      <c r="D457" s="4" t="str">
        <f>VLOOKUP(ACCOUNTS_TABLE[[#This Row],[ID NUMBER]],DBASE_TABLE[],2,0)</f>
        <v>FRANSCISCA MBUGRI</v>
      </c>
      <c r="E457" s="4" t="str">
        <f>VLOOKUP(ACCOUNTS_TABLE[[#This Row],[ID NUMBER]],DBASE_TABLE[],7,0)</f>
        <v>PRIMARY FIVE</v>
      </c>
      <c r="F457" s="51">
        <v>395</v>
      </c>
      <c r="G457" s="51" t="str">
        <f>IF(ISNA(VLOOKUP(ACCOUNTS_TABLE[[#This Row],[ID NUMBER]],OTHERFEE_PT,2,0)),"",VLOOKUP(ACCOUNTS_TABLE[[#This Row],[ID NUMBER]],OTHERFEE_PT,2,0))</f>
        <v/>
      </c>
      <c r="H457" s="51">
        <f>IF(ISNA(VLOOKUP(DBASE_TABLE[[#This Row],[CLASS]],TERMFEES_TABLE[],5,0)),"",VLOOKUP(DBASE_TABLE[[#This Row],[CLASS]],TERMFEES_TABLE[],5,0))</f>
        <v>0</v>
      </c>
      <c r="I457" s="51">
        <f>SUM(ACCOUNTS_TABLE[[#This Row],[BALANCE AT START]]:ACCOUNTS_TABLE[[#This Row],[SCHOOL FEES]])</f>
        <v>395</v>
      </c>
      <c r="J457" s="51">
        <f>IF(ISNA(VLOOKUP(ACCOUNTS_TABLE[[#This Row],[ID NUMBER]],PAYMENT_PT,2,0)),0,VLOOKUP(ACCOUNTS_TABLE[[#This Row],[ID NUMBER]],PAYMENT_PT,2,0))</f>
        <v>0</v>
      </c>
      <c r="K457" s="51">
        <f>IF(ISNA(VLOOKUP(ACCOUNTS_TABLE[[#This Row],[ID NUMBER]],PIVOT!K:L,2,0)),0,VLOOKUP(ACCOUNTS_TABLE[[#This Row],[ID NUMBER]],PIVOT!K:L,2,0))</f>
        <v>0</v>
      </c>
      <c r="L457" s="51">
        <f>ACCOUNTS_TABLE[[#This Row],[TOTAL FEES]]-ACCOUNTS_TABLE[[#This Row],[TOTAL PAID]]-ACCOUNTS_TABLE[[#This Row],[SCHOLARSHIP]]</f>
        <v>395</v>
      </c>
    </row>
    <row r="458" spans="3:12" ht="21.75" customHeight="1" x14ac:dyDescent="0.25">
      <c r="C458" s="26" t="s">
        <v>1612</v>
      </c>
      <c r="D458" s="4" t="str">
        <f>VLOOKUP(ACCOUNTS_TABLE[[#This Row],[ID NUMBER]],DBASE_TABLE[],2,0)</f>
        <v>GETHRUDE NABAREDAM</v>
      </c>
      <c r="E458" s="4" t="str">
        <f>VLOOKUP(ACCOUNTS_TABLE[[#This Row],[ID NUMBER]],DBASE_TABLE[],7,0)</f>
        <v>PRIMARY FIVE</v>
      </c>
      <c r="F458" s="51">
        <v>155</v>
      </c>
      <c r="G458" s="51" t="str">
        <f>IF(ISNA(VLOOKUP(ACCOUNTS_TABLE[[#This Row],[ID NUMBER]],OTHERFEE_PT,2,0)),"",VLOOKUP(ACCOUNTS_TABLE[[#This Row],[ID NUMBER]],OTHERFEE_PT,2,0))</f>
        <v/>
      </c>
      <c r="H458" s="51">
        <f>IF(ISNA(VLOOKUP(DBASE_TABLE[[#This Row],[CLASS]],TERMFEES_TABLE[],5,0)),"",VLOOKUP(DBASE_TABLE[[#This Row],[CLASS]],TERMFEES_TABLE[],5,0))</f>
        <v>0</v>
      </c>
      <c r="I458" s="51">
        <f>SUM(ACCOUNTS_TABLE[[#This Row],[BALANCE AT START]]:ACCOUNTS_TABLE[[#This Row],[SCHOOL FEES]])</f>
        <v>155</v>
      </c>
      <c r="J458" s="51">
        <f>IF(ISNA(VLOOKUP(ACCOUNTS_TABLE[[#This Row],[ID NUMBER]],PAYMENT_PT,2,0)),0,VLOOKUP(ACCOUNTS_TABLE[[#This Row],[ID NUMBER]],PAYMENT_PT,2,0))</f>
        <v>0</v>
      </c>
      <c r="K458" s="51">
        <f>IF(ISNA(VLOOKUP(ACCOUNTS_TABLE[[#This Row],[ID NUMBER]],PIVOT!K:L,2,0)),0,VLOOKUP(ACCOUNTS_TABLE[[#This Row],[ID NUMBER]],PIVOT!K:L,2,0))</f>
        <v>0</v>
      </c>
      <c r="L458" s="51">
        <f>ACCOUNTS_TABLE[[#This Row],[TOTAL FEES]]-ACCOUNTS_TABLE[[#This Row],[TOTAL PAID]]-ACCOUNTS_TABLE[[#This Row],[SCHOLARSHIP]]</f>
        <v>155</v>
      </c>
    </row>
    <row r="459" spans="3:12" ht="21.75" customHeight="1" x14ac:dyDescent="0.25">
      <c r="C459" s="26" t="s">
        <v>1613</v>
      </c>
      <c r="D459" s="4" t="str">
        <f>VLOOKUP(ACCOUNTS_TABLE[[#This Row],[ID NUMBER]],DBASE_TABLE[],2,0)</f>
        <v>HABUGU MUMTAGZA SEIDU</v>
      </c>
      <c r="E459" s="4" t="str">
        <f>VLOOKUP(ACCOUNTS_TABLE[[#This Row],[ID NUMBER]],DBASE_TABLE[],7,0)</f>
        <v>PRIMARY FIVE</v>
      </c>
      <c r="F459" s="51">
        <v>155</v>
      </c>
      <c r="G459" s="51" t="str">
        <f>IF(ISNA(VLOOKUP(ACCOUNTS_TABLE[[#This Row],[ID NUMBER]],OTHERFEE_PT,2,0)),"",VLOOKUP(ACCOUNTS_TABLE[[#This Row],[ID NUMBER]],OTHERFEE_PT,2,0))</f>
        <v/>
      </c>
      <c r="H459" s="51">
        <f>IF(ISNA(VLOOKUP(DBASE_TABLE[[#This Row],[CLASS]],TERMFEES_TABLE[],5,0)),"",VLOOKUP(DBASE_TABLE[[#This Row],[CLASS]],TERMFEES_TABLE[],5,0))</f>
        <v>0</v>
      </c>
      <c r="I459" s="51">
        <f>SUM(ACCOUNTS_TABLE[[#This Row],[BALANCE AT START]]:ACCOUNTS_TABLE[[#This Row],[SCHOOL FEES]])</f>
        <v>155</v>
      </c>
      <c r="J459" s="51">
        <f>IF(ISNA(VLOOKUP(ACCOUNTS_TABLE[[#This Row],[ID NUMBER]],PAYMENT_PT,2,0)),0,VLOOKUP(ACCOUNTS_TABLE[[#This Row],[ID NUMBER]],PAYMENT_PT,2,0))</f>
        <v>0</v>
      </c>
      <c r="K459" s="51">
        <f>IF(ISNA(VLOOKUP(ACCOUNTS_TABLE[[#This Row],[ID NUMBER]],PIVOT!K:L,2,0)),0,VLOOKUP(ACCOUNTS_TABLE[[#This Row],[ID NUMBER]],PIVOT!K:L,2,0))</f>
        <v>0</v>
      </c>
      <c r="L459" s="51">
        <f>ACCOUNTS_TABLE[[#This Row],[TOTAL FEES]]-ACCOUNTS_TABLE[[#This Row],[TOTAL PAID]]-ACCOUNTS_TABLE[[#This Row],[SCHOLARSHIP]]</f>
        <v>155</v>
      </c>
    </row>
    <row r="460" spans="3:12" ht="21.75" customHeight="1" x14ac:dyDescent="0.25">
      <c r="C460" s="26" t="s">
        <v>1614</v>
      </c>
      <c r="D460" s="4" t="str">
        <f>VLOOKUP(ACCOUNTS_TABLE[[#This Row],[ID NUMBER]],DBASE_TABLE[],2,0)</f>
        <v>DOMINIC WEPAARE</v>
      </c>
      <c r="E460" s="4" t="str">
        <f>VLOOKUP(ACCOUNTS_TABLE[[#This Row],[ID NUMBER]],DBASE_TABLE[],7,0)</f>
        <v>PRIMARY FIVE</v>
      </c>
      <c r="F460" s="51">
        <v>155</v>
      </c>
      <c r="G460" s="51" t="str">
        <f>IF(ISNA(VLOOKUP(ACCOUNTS_TABLE[[#This Row],[ID NUMBER]],OTHERFEE_PT,2,0)),"",VLOOKUP(ACCOUNTS_TABLE[[#This Row],[ID NUMBER]],OTHERFEE_PT,2,0))</f>
        <v/>
      </c>
      <c r="H460" s="51">
        <f>IF(ISNA(VLOOKUP(DBASE_TABLE[[#This Row],[CLASS]],TERMFEES_TABLE[],5,0)),"",VLOOKUP(DBASE_TABLE[[#This Row],[CLASS]],TERMFEES_TABLE[],5,0))</f>
        <v>0</v>
      </c>
      <c r="I460" s="51">
        <f>SUM(ACCOUNTS_TABLE[[#This Row],[BALANCE AT START]]:ACCOUNTS_TABLE[[#This Row],[SCHOOL FEES]])</f>
        <v>155</v>
      </c>
      <c r="J460" s="51">
        <f>IF(ISNA(VLOOKUP(ACCOUNTS_TABLE[[#This Row],[ID NUMBER]],PAYMENT_PT,2,0)),0,VLOOKUP(ACCOUNTS_TABLE[[#This Row],[ID NUMBER]],PAYMENT_PT,2,0))</f>
        <v>0</v>
      </c>
      <c r="K460" s="51">
        <f>IF(ISNA(VLOOKUP(ACCOUNTS_TABLE[[#This Row],[ID NUMBER]],PIVOT!K:L,2,0)),0,VLOOKUP(ACCOUNTS_TABLE[[#This Row],[ID NUMBER]],PIVOT!K:L,2,0))</f>
        <v>0</v>
      </c>
      <c r="L460" s="51">
        <f>ACCOUNTS_TABLE[[#This Row],[TOTAL FEES]]-ACCOUNTS_TABLE[[#This Row],[TOTAL PAID]]-ACCOUNTS_TABLE[[#This Row],[SCHOLARSHIP]]</f>
        <v>155</v>
      </c>
    </row>
    <row r="461" spans="3:12" ht="21.75" customHeight="1" x14ac:dyDescent="0.25">
      <c r="C461" s="26" t="s">
        <v>1615</v>
      </c>
      <c r="D461" s="4" t="str">
        <f>VLOOKUP(ACCOUNTS_TABLE[[#This Row],[ID NUMBER]],DBASE_TABLE[],2,0)</f>
        <v>NOAH ABAPORE</v>
      </c>
      <c r="E461" s="4" t="str">
        <f>VLOOKUP(ACCOUNTS_TABLE[[#This Row],[ID NUMBER]],DBASE_TABLE[],7,0)</f>
        <v>PRIMARY FIVE</v>
      </c>
      <c r="F461" s="51">
        <v>280</v>
      </c>
      <c r="G461" s="51" t="str">
        <f>IF(ISNA(VLOOKUP(ACCOUNTS_TABLE[[#This Row],[ID NUMBER]],OTHERFEE_PT,2,0)),"",VLOOKUP(ACCOUNTS_TABLE[[#This Row],[ID NUMBER]],OTHERFEE_PT,2,0))</f>
        <v/>
      </c>
      <c r="H461" s="51">
        <f>IF(ISNA(VLOOKUP(DBASE_TABLE[[#This Row],[CLASS]],TERMFEES_TABLE[],5,0)),"",VLOOKUP(DBASE_TABLE[[#This Row],[CLASS]],TERMFEES_TABLE[],5,0))</f>
        <v>0</v>
      </c>
      <c r="I461" s="51">
        <f>SUM(ACCOUNTS_TABLE[[#This Row],[BALANCE AT START]]:ACCOUNTS_TABLE[[#This Row],[SCHOOL FEES]])</f>
        <v>280</v>
      </c>
      <c r="J461" s="51">
        <f>IF(ISNA(VLOOKUP(ACCOUNTS_TABLE[[#This Row],[ID NUMBER]],PAYMENT_PT,2,0)),0,VLOOKUP(ACCOUNTS_TABLE[[#This Row],[ID NUMBER]],PAYMENT_PT,2,0))</f>
        <v>0</v>
      </c>
      <c r="K461" s="51">
        <f>IF(ISNA(VLOOKUP(ACCOUNTS_TABLE[[#This Row],[ID NUMBER]],PIVOT!K:L,2,0)),0,VLOOKUP(ACCOUNTS_TABLE[[#This Row],[ID NUMBER]],PIVOT!K:L,2,0))</f>
        <v>0</v>
      </c>
      <c r="L461" s="51">
        <f>ACCOUNTS_TABLE[[#This Row],[TOTAL FEES]]-ACCOUNTS_TABLE[[#This Row],[TOTAL PAID]]-ACCOUNTS_TABLE[[#This Row],[SCHOLARSHIP]]</f>
        <v>280</v>
      </c>
    </row>
    <row r="462" spans="3:12" ht="21.75" customHeight="1" x14ac:dyDescent="0.25">
      <c r="C462" s="26" t="s">
        <v>1616</v>
      </c>
      <c r="D462" s="4" t="str">
        <f>VLOOKUP(ACCOUNTS_TABLE[[#This Row],[ID NUMBER]],DBASE_TABLE[],2,0)</f>
        <v>NAPHTALI WEKITE ATINKABISA</v>
      </c>
      <c r="E462" s="4" t="str">
        <f>VLOOKUP(ACCOUNTS_TABLE[[#This Row],[ID NUMBER]],DBASE_TABLE[],7,0)</f>
        <v>PRIMARY FIVE</v>
      </c>
      <c r="F462" s="51">
        <v>155</v>
      </c>
      <c r="G462" s="51" t="str">
        <f>IF(ISNA(VLOOKUP(ACCOUNTS_TABLE[[#This Row],[ID NUMBER]],OTHERFEE_PT,2,0)),"",VLOOKUP(ACCOUNTS_TABLE[[#This Row],[ID NUMBER]],OTHERFEE_PT,2,0))</f>
        <v/>
      </c>
      <c r="H462" s="51">
        <f>IF(ISNA(VLOOKUP(DBASE_TABLE[[#This Row],[CLASS]],TERMFEES_TABLE[],5,0)),"",VLOOKUP(DBASE_TABLE[[#This Row],[CLASS]],TERMFEES_TABLE[],5,0))</f>
        <v>0</v>
      </c>
      <c r="I462" s="51">
        <f>SUM(ACCOUNTS_TABLE[[#This Row],[BALANCE AT START]]:ACCOUNTS_TABLE[[#This Row],[SCHOOL FEES]])</f>
        <v>155</v>
      </c>
      <c r="J462" s="51">
        <f>IF(ISNA(VLOOKUP(ACCOUNTS_TABLE[[#This Row],[ID NUMBER]],PAYMENT_PT,2,0)),0,VLOOKUP(ACCOUNTS_TABLE[[#This Row],[ID NUMBER]],PAYMENT_PT,2,0))</f>
        <v>0</v>
      </c>
      <c r="K462" s="51">
        <f>IF(ISNA(VLOOKUP(ACCOUNTS_TABLE[[#This Row],[ID NUMBER]],PIVOT!K:L,2,0)),0,VLOOKUP(ACCOUNTS_TABLE[[#This Row],[ID NUMBER]],PIVOT!K:L,2,0))</f>
        <v>0</v>
      </c>
      <c r="L462" s="51">
        <f>ACCOUNTS_TABLE[[#This Row],[TOTAL FEES]]-ACCOUNTS_TABLE[[#This Row],[TOTAL PAID]]-ACCOUNTS_TABLE[[#This Row],[SCHOLARSHIP]]</f>
        <v>155</v>
      </c>
    </row>
    <row r="463" spans="3:12" ht="21.75" customHeight="1" x14ac:dyDescent="0.25">
      <c r="C463" s="26" t="s">
        <v>1617</v>
      </c>
      <c r="D463" s="4" t="str">
        <f>VLOOKUP(ACCOUNTS_TABLE[[#This Row],[ID NUMBER]],DBASE_TABLE[],2,0)</f>
        <v>JEREMIAH WEYORI</v>
      </c>
      <c r="E463" s="4" t="str">
        <f>VLOOKUP(ACCOUNTS_TABLE[[#This Row],[ID NUMBER]],DBASE_TABLE[],7,0)</f>
        <v>PRIMARY FIVE</v>
      </c>
      <c r="F463" s="51">
        <v>155</v>
      </c>
      <c r="G463" s="51" t="str">
        <f>IF(ISNA(VLOOKUP(ACCOUNTS_TABLE[[#This Row],[ID NUMBER]],OTHERFEE_PT,2,0)),"",VLOOKUP(ACCOUNTS_TABLE[[#This Row],[ID NUMBER]],OTHERFEE_PT,2,0))</f>
        <v/>
      </c>
      <c r="H463" s="51">
        <f>IF(ISNA(VLOOKUP(DBASE_TABLE[[#This Row],[CLASS]],TERMFEES_TABLE[],5,0)),"",VLOOKUP(DBASE_TABLE[[#This Row],[CLASS]],TERMFEES_TABLE[],5,0))</f>
        <v>0</v>
      </c>
      <c r="I463" s="51">
        <f>SUM(ACCOUNTS_TABLE[[#This Row],[BALANCE AT START]]:ACCOUNTS_TABLE[[#This Row],[SCHOOL FEES]])</f>
        <v>155</v>
      </c>
      <c r="J463" s="51">
        <f>IF(ISNA(VLOOKUP(ACCOUNTS_TABLE[[#This Row],[ID NUMBER]],PAYMENT_PT,2,0)),0,VLOOKUP(ACCOUNTS_TABLE[[#This Row],[ID NUMBER]],PAYMENT_PT,2,0))</f>
        <v>0</v>
      </c>
      <c r="K463" s="51">
        <f>IF(ISNA(VLOOKUP(ACCOUNTS_TABLE[[#This Row],[ID NUMBER]],PIVOT!K:L,2,0)),0,VLOOKUP(ACCOUNTS_TABLE[[#This Row],[ID NUMBER]],PIVOT!K:L,2,0))</f>
        <v>0</v>
      </c>
      <c r="L463" s="51">
        <f>ACCOUNTS_TABLE[[#This Row],[TOTAL FEES]]-ACCOUNTS_TABLE[[#This Row],[TOTAL PAID]]-ACCOUNTS_TABLE[[#This Row],[SCHOLARSHIP]]</f>
        <v>155</v>
      </c>
    </row>
    <row r="464" spans="3:12" ht="21.75" customHeight="1" x14ac:dyDescent="0.25">
      <c r="C464" s="26" t="s">
        <v>1618</v>
      </c>
      <c r="D464" s="4" t="str">
        <f>VLOOKUP(ACCOUNTS_TABLE[[#This Row],[ID NUMBER]],DBASE_TABLE[],2,0)</f>
        <v>HANSEL AGAA</v>
      </c>
      <c r="E464" s="4" t="str">
        <f>VLOOKUP(ACCOUNTS_TABLE[[#This Row],[ID NUMBER]],DBASE_TABLE[],7,0)</f>
        <v>PRIMARY SIX</v>
      </c>
      <c r="F464" s="51">
        <v>155</v>
      </c>
      <c r="G464" s="51" t="str">
        <f>IF(ISNA(VLOOKUP(ACCOUNTS_TABLE[[#This Row],[ID NUMBER]],OTHERFEE_PT,2,0)),"",VLOOKUP(ACCOUNTS_TABLE[[#This Row],[ID NUMBER]],OTHERFEE_PT,2,0))</f>
        <v/>
      </c>
      <c r="H464" s="51">
        <f>IF(ISNA(VLOOKUP(DBASE_TABLE[[#This Row],[CLASS]],TERMFEES_TABLE[],5,0)),"",VLOOKUP(DBASE_TABLE[[#This Row],[CLASS]],TERMFEES_TABLE[],5,0))</f>
        <v>0</v>
      </c>
      <c r="I464" s="51">
        <f>SUM(ACCOUNTS_TABLE[[#This Row],[BALANCE AT START]]:ACCOUNTS_TABLE[[#This Row],[SCHOOL FEES]])</f>
        <v>155</v>
      </c>
      <c r="J464" s="51">
        <f>IF(ISNA(VLOOKUP(ACCOUNTS_TABLE[[#This Row],[ID NUMBER]],PAYMENT_PT,2,0)),0,VLOOKUP(ACCOUNTS_TABLE[[#This Row],[ID NUMBER]],PAYMENT_PT,2,0))</f>
        <v>0</v>
      </c>
      <c r="K464" s="51">
        <f>IF(ISNA(VLOOKUP(ACCOUNTS_TABLE[[#This Row],[ID NUMBER]],PIVOT!K:L,2,0)),0,VLOOKUP(ACCOUNTS_TABLE[[#This Row],[ID NUMBER]],PIVOT!K:L,2,0))</f>
        <v>0</v>
      </c>
      <c r="L464" s="51">
        <f>ACCOUNTS_TABLE[[#This Row],[TOTAL FEES]]-ACCOUNTS_TABLE[[#This Row],[TOTAL PAID]]-ACCOUNTS_TABLE[[#This Row],[SCHOLARSHIP]]</f>
        <v>155</v>
      </c>
    </row>
    <row r="465" spans="3:12" ht="21.75" customHeight="1" x14ac:dyDescent="0.25">
      <c r="C465" s="26" t="s">
        <v>1619</v>
      </c>
      <c r="D465" s="4" t="str">
        <f>VLOOKUP(ACCOUNTS_TABLE[[#This Row],[ID NUMBER]],DBASE_TABLE[],2,0)</f>
        <v>PRUDENCE ABAGBASE</v>
      </c>
      <c r="E465" s="4" t="str">
        <f>VLOOKUP(ACCOUNTS_TABLE[[#This Row],[ID NUMBER]],DBASE_TABLE[],7,0)</f>
        <v>PRIMARY SIX</v>
      </c>
      <c r="F465" s="51">
        <v>785</v>
      </c>
      <c r="G465" s="51" t="str">
        <f>IF(ISNA(VLOOKUP(ACCOUNTS_TABLE[[#This Row],[ID NUMBER]],OTHERFEE_PT,2,0)),"",VLOOKUP(ACCOUNTS_TABLE[[#This Row],[ID NUMBER]],OTHERFEE_PT,2,0))</f>
        <v/>
      </c>
      <c r="H465" s="51">
        <f>IF(ISNA(VLOOKUP(DBASE_TABLE[[#This Row],[CLASS]],TERMFEES_TABLE[],5,0)),"",VLOOKUP(DBASE_TABLE[[#This Row],[CLASS]],TERMFEES_TABLE[],5,0))</f>
        <v>0</v>
      </c>
      <c r="I465" s="51">
        <f>SUM(ACCOUNTS_TABLE[[#This Row],[BALANCE AT START]]:ACCOUNTS_TABLE[[#This Row],[SCHOOL FEES]])</f>
        <v>785</v>
      </c>
      <c r="J465" s="51">
        <f>IF(ISNA(VLOOKUP(ACCOUNTS_TABLE[[#This Row],[ID NUMBER]],PAYMENT_PT,2,0)),0,VLOOKUP(ACCOUNTS_TABLE[[#This Row],[ID NUMBER]],PAYMENT_PT,2,0))</f>
        <v>0</v>
      </c>
      <c r="K465" s="51">
        <f>IF(ISNA(VLOOKUP(ACCOUNTS_TABLE[[#This Row],[ID NUMBER]],PIVOT!K:L,2,0)),0,VLOOKUP(ACCOUNTS_TABLE[[#This Row],[ID NUMBER]],PIVOT!K:L,2,0))</f>
        <v>0</v>
      </c>
      <c r="L465" s="51">
        <f>ACCOUNTS_TABLE[[#This Row],[TOTAL FEES]]-ACCOUNTS_TABLE[[#This Row],[TOTAL PAID]]-ACCOUNTS_TABLE[[#This Row],[SCHOLARSHIP]]</f>
        <v>785</v>
      </c>
    </row>
    <row r="466" spans="3:12" ht="21.75" customHeight="1" x14ac:dyDescent="0.25">
      <c r="C466" s="26" t="s">
        <v>1620</v>
      </c>
      <c r="D466" s="4" t="str">
        <f>VLOOKUP(ACCOUNTS_TABLE[[#This Row],[ID NUMBER]],DBASE_TABLE[],2,0)</f>
        <v>PRINCE-KELVIN .W. ABASEH</v>
      </c>
      <c r="E466" s="4" t="str">
        <f>VLOOKUP(ACCOUNTS_TABLE[[#This Row],[ID NUMBER]],DBASE_TABLE[],7,0)</f>
        <v>PRIMARY SIX</v>
      </c>
      <c r="F466" s="51">
        <v>220</v>
      </c>
      <c r="G466" s="51" t="str">
        <f>IF(ISNA(VLOOKUP(ACCOUNTS_TABLE[[#This Row],[ID NUMBER]],OTHERFEE_PT,2,0)),"",VLOOKUP(ACCOUNTS_TABLE[[#This Row],[ID NUMBER]],OTHERFEE_PT,2,0))</f>
        <v/>
      </c>
      <c r="H466" s="51">
        <f>IF(ISNA(VLOOKUP(DBASE_TABLE[[#This Row],[CLASS]],TERMFEES_TABLE[],5,0)),"",VLOOKUP(DBASE_TABLE[[#This Row],[CLASS]],TERMFEES_TABLE[],5,0))</f>
        <v>0</v>
      </c>
      <c r="I466" s="51">
        <f>SUM(ACCOUNTS_TABLE[[#This Row],[BALANCE AT START]]:ACCOUNTS_TABLE[[#This Row],[SCHOOL FEES]])</f>
        <v>220</v>
      </c>
      <c r="J466" s="51">
        <f>IF(ISNA(VLOOKUP(ACCOUNTS_TABLE[[#This Row],[ID NUMBER]],PAYMENT_PT,2,0)),0,VLOOKUP(ACCOUNTS_TABLE[[#This Row],[ID NUMBER]],PAYMENT_PT,2,0))</f>
        <v>0</v>
      </c>
      <c r="K466" s="51">
        <f>IF(ISNA(VLOOKUP(ACCOUNTS_TABLE[[#This Row],[ID NUMBER]],PIVOT!K:L,2,0)),0,VLOOKUP(ACCOUNTS_TABLE[[#This Row],[ID NUMBER]],PIVOT!K:L,2,0))</f>
        <v>0</v>
      </c>
      <c r="L466" s="51">
        <f>ACCOUNTS_TABLE[[#This Row],[TOTAL FEES]]-ACCOUNTS_TABLE[[#This Row],[TOTAL PAID]]-ACCOUNTS_TABLE[[#This Row],[SCHOLARSHIP]]</f>
        <v>220</v>
      </c>
    </row>
    <row r="467" spans="3:12" ht="21.75" customHeight="1" x14ac:dyDescent="0.25">
      <c r="C467" s="26" t="s">
        <v>1621</v>
      </c>
      <c r="D467" s="4" t="str">
        <f>VLOOKUP(ACCOUNTS_TABLE[[#This Row],[ID NUMBER]],DBASE_TABLE[],2,0)</f>
        <v>ELEAZER ABEAH</v>
      </c>
      <c r="E467" s="4" t="str">
        <f>VLOOKUP(ACCOUNTS_TABLE[[#This Row],[ID NUMBER]],DBASE_TABLE[],7,0)</f>
        <v>PRIMARY SIX</v>
      </c>
      <c r="F467" s="51">
        <v>280</v>
      </c>
      <c r="G467" s="51" t="str">
        <f>IF(ISNA(VLOOKUP(ACCOUNTS_TABLE[[#This Row],[ID NUMBER]],OTHERFEE_PT,2,0)),"",VLOOKUP(ACCOUNTS_TABLE[[#This Row],[ID NUMBER]],OTHERFEE_PT,2,0))</f>
        <v/>
      </c>
      <c r="H467" s="51">
        <f>IF(ISNA(VLOOKUP(DBASE_TABLE[[#This Row],[CLASS]],TERMFEES_TABLE[],5,0)),"",VLOOKUP(DBASE_TABLE[[#This Row],[CLASS]],TERMFEES_TABLE[],5,0))</f>
        <v>0</v>
      </c>
      <c r="I467" s="51">
        <f>SUM(ACCOUNTS_TABLE[[#This Row],[BALANCE AT START]]:ACCOUNTS_TABLE[[#This Row],[SCHOOL FEES]])</f>
        <v>280</v>
      </c>
      <c r="J467" s="51">
        <f>IF(ISNA(VLOOKUP(ACCOUNTS_TABLE[[#This Row],[ID NUMBER]],PAYMENT_PT,2,0)),0,VLOOKUP(ACCOUNTS_TABLE[[#This Row],[ID NUMBER]],PAYMENT_PT,2,0))</f>
        <v>0</v>
      </c>
      <c r="K467" s="51">
        <f>IF(ISNA(VLOOKUP(ACCOUNTS_TABLE[[#This Row],[ID NUMBER]],PIVOT!K:L,2,0)),0,VLOOKUP(ACCOUNTS_TABLE[[#This Row],[ID NUMBER]],PIVOT!K:L,2,0))</f>
        <v>0</v>
      </c>
      <c r="L467" s="51">
        <f>ACCOUNTS_TABLE[[#This Row],[TOTAL FEES]]-ACCOUNTS_TABLE[[#This Row],[TOTAL PAID]]-ACCOUNTS_TABLE[[#This Row],[SCHOLARSHIP]]</f>
        <v>280</v>
      </c>
    </row>
    <row r="468" spans="3:12" ht="21.75" customHeight="1" x14ac:dyDescent="0.25">
      <c r="C468" s="26" t="s">
        <v>1622</v>
      </c>
      <c r="D468" s="4" t="str">
        <f>VLOOKUP(ACCOUNTS_TABLE[[#This Row],[ID NUMBER]],DBASE_TABLE[],2,0)</f>
        <v>MOSES ABEATONO</v>
      </c>
      <c r="E468" s="4" t="str">
        <f>VLOOKUP(ACCOUNTS_TABLE[[#This Row],[ID NUMBER]],DBASE_TABLE[],7,0)</f>
        <v>PRIMARY SIX</v>
      </c>
      <c r="F468" s="51">
        <v>155</v>
      </c>
      <c r="G468" s="51" t="str">
        <f>IF(ISNA(VLOOKUP(ACCOUNTS_TABLE[[#This Row],[ID NUMBER]],OTHERFEE_PT,2,0)),"",VLOOKUP(ACCOUNTS_TABLE[[#This Row],[ID NUMBER]],OTHERFEE_PT,2,0))</f>
        <v/>
      </c>
      <c r="H468" s="51">
        <f>IF(ISNA(VLOOKUP(DBASE_TABLE[[#This Row],[CLASS]],TERMFEES_TABLE[],5,0)),"",VLOOKUP(DBASE_TABLE[[#This Row],[CLASS]],TERMFEES_TABLE[],5,0))</f>
        <v>0</v>
      </c>
      <c r="I468" s="51">
        <f>SUM(ACCOUNTS_TABLE[[#This Row],[BALANCE AT START]]:ACCOUNTS_TABLE[[#This Row],[SCHOOL FEES]])</f>
        <v>155</v>
      </c>
      <c r="J468" s="51">
        <f>IF(ISNA(VLOOKUP(ACCOUNTS_TABLE[[#This Row],[ID NUMBER]],PAYMENT_PT,2,0)),0,VLOOKUP(ACCOUNTS_TABLE[[#This Row],[ID NUMBER]],PAYMENT_PT,2,0))</f>
        <v>0</v>
      </c>
      <c r="K468" s="51">
        <f>IF(ISNA(VLOOKUP(ACCOUNTS_TABLE[[#This Row],[ID NUMBER]],PIVOT!K:L,2,0)),0,VLOOKUP(ACCOUNTS_TABLE[[#This Row],[ID NUMBER]],PIVOT!K:L,2,0))</f>
        <v>0</v>
      </c>
      <c r="L468" s="51">
        <f>ACCOUNTS_TABLE[[#This Row],[TOTAL FEES]]-ACCOUNTS_TABLE[[#This Row],[TOTAL PAID]]-ACCOUNTS_TABLE[[#This Row],[SCHOLARSHIP]]</f>
        <v>155</v>
      </c>
    </row>
    <row r="469" spans="3:12" ht="21.75" customHeight="1" x14ac:dyDescent="0.25">
      <c r="C469" s="26" t="s">
        <v>1623</v>
      </c>
      <c r="D469" s="4" t="str">
        <f>VLOOKUP(ACCOUNTS_TABLE[[#This Row],[ID NUMBER]],DBASE_TABLE[],2,0)</f>
        <v>SAFIANU ABUBAKAR</v>
      </c>
      <c r="E469" s="4" t="str">
        <f>VLOOKUP(ACCOUNTS_TABLE[[#This Row],[ID NUMBER]],DBASE_TABLE[],7,0)</f>
        <v>PRIMARY SIX</v>
      </c>
      <c r="F469" s="51">
        <v>280</v>
      </c>
      <c r="G469" s="51" t="str">
        <f>IF(ISNA(VLOOKUP(ACCOUNTS_TABLE[[#This Row],[ID NUMBER]],OTHERFEE_PT,2,0)),"",VLOOKUP(ACCOUNTS_TABLE[[#This Row],[ID NUMBER]],OTHERFEE_PT,2,0))</f>
        <v/>
      </c>
      <c r="H469" s="51">
        <f>IF(ISNA(VLOOKUP(DBASE_TABLE[[#This Row],[CLASS]],TERMFEES_TABLE[],5,0)),"",VLOOKUP(DBASE_TABLE[[#This Row],[CLASS]],TERMFEES_TABLE[],5,0))</f>
        <v>0</v>
      </c>
      <c r="I469" s="51">
        <f>SUM(ACCOUNTS_TABLE[[#This Row],[BALANCE AT START]]:ACCOUNTS_TABLE[[#This Row],[SCHOOL FEES]])</f>
        <v>280</v>
      </c>
      <c r="J469" s="51">
        <f>IF(ISNA(VLOOKUP(ACCOUNTS_TABLE[[#This Row],[ID NUMBER]],PAYMENT_PT,2,0)),0,VLOOKUP(ACCOUNTS_TABLE[[#This Row],[ID NUMBER]],PAYMENT_PT,2,0))</f>
        <v>0</v>
      </c>
      <c r="K469" s="51">
        <f>IF(ISNA(VLOOKUP(ACCOUNTS_TABLE[[#This Row],[ID NUMBER]],PIVOT!K:L,2,0)),0,VLOOKUP(ACCOUNTS_TABLE[[#This Row],[ID NUMBER]],PIVOT!K:L,2,0))</f>
        <v>0</v>
      </c>
      <c r="L469" s="51">
        <f>ACCOUNTS_TABLE[[#This Row],[TOTAL FEES]]-ACCOUNTS_TABLE[[#This Row],[TOTAL PAID]]-ACCOUNTS_TABLE[[#This Row],[SCHOLARSHIP]]</f>
        <v>280</v>
      </c>
    </row>
    <row r="470" spans="3:12" ht="21.75" customHeight="1" x14ac:dyDescent="0.25">
      <c r="C470" s="26" t="s">
        <v>1624</v>
      </c>
      <c r="D470" s="4" t="str">
        <f>VLOOKUP(ACCOUNTS_TABLE[[#This Row],[ID NUMBER]],DBASE_TABLE[],2,0)</f>
        <v>IRENE .W. ADDA</v>
      </c>
      <c r="E470" s="4" t="str">
        <f>VLOOKUP(ACCOUNTS_TABLE[[#This Row],[ID NUMBER]],DBASE_TABLE[],7,0)</f>
        <v>PRIMARY SIX</v>
      </c>
      <c r="F470" s="51">
        <v>525</v>
      </c>
      <c r="G470" s="51" t="str">
        <f>IF(ISNA(VLOOKUP(ACCOUNTS_TABLE[[#This Row],[ID NUMBER]],OTHERFEE_PT,2,0)),"",VLOOKUP(ACCOUNTS_TABLE[[#This Row],[ID NUMBER]],OTHERFEE_PT,2,0))</f>
        <v/>
      </c>
      <c r="H470" s="51">
        <f>IF(ISNA(VLOOKUP(DBASE_TABLE[[#This Row],[CLASS]],TERMFEES_TABLE[],5,0)),"",VLOOKUP(DBASE_TABLE[[#This Row],[CLASS]],TERMFEES_TABLE[],5,0))</f>
        <v>0</v>
      </c>
      <c r="I470" s="51">
        <f>SUM(ACCOUNTS_TABLE[[#This Row],[BALANCE AT START]]:ACCOUNTS_TABLE[[#This Row],[SCHOOL FEES]])</f>
        <v>525</v>
      </c>
      <c r="J470" s="51">
        <f>IF(ISNA(VLOOKUP(ACCOUNTS_TABLE[[#This Row],[ID NUMBER]],PAYMENT_PT,2,0)),0,VLOOKUP(ACCOUNTS_TABLE[[#This Row],[ID NUMBER]],PAYMENT_PT,2,0))</f>
        <v>0</v>
      </c>
      <c r="K470" s="51">
        <f>IF(ISNA(VLOOKUP(ACCOUNTS_TABLE[[#This Row],[ID NUMBER]],PIVOT!K:L,2,0)),0,VLOOKUP(ACCOUNTS_TABLE[[#This Row],[ID NUMBER]],PIVOT!K:L,2,0))</f>
        <v>0</v>
      </c>
      <c r="L470" s="51">
        <f>ACCOUNTS_TABLE[[#This Row],[TOTAL FEES]]-ACCOUNTS_TABLE[[#This Row],[TOTAL PAID]]-ACCOUNTS_TABLE[[#This Row],[SCHOLARSHIP]]</f>
        <v>525</v>
      </c>
    </row>
    <row r="471" spans="3:12" ht="21.75" customHeight="1" x14ac:dyDescent="0.25">
      <c r="C471" s="26" t="s">
        <v>1625</v>
      </c>
      <c r="D471" s="4" t="str">
        <f>VLOOKUP(ACCOUNTS_TABLE[[#This Row],[ID NUMBER]],DBASE_TABLE[],2,0)</f>
        <v>LORDINA ADDA</v>
      </c>
      <c r="E471" s="4" t="str">
        <f>VLOOKUP(ACCOUNTS_TABLE[[#This Row],[ID NUMBER]],DBASE_TABLE[],7,0)</f>
        <v>PRIMARY SIX</v>
      </c>
      <c r="F471" s="51">
        <v>165</v>
      </c>
      <c r="G471" s="51" t="str">
        <f>IF(ISNA(VLOOKUP(ACCOUNTS_TABLE[[#This Row],[ID NUMBER]],OTHERFEE_PT,2,0)),"",VLOOKUP(ACCOUNTS_TABLE[[#This Row],[ID NUMBER]],OTHERFEE_PT,2,0))</f>
        <v/>
      </c>
      <c r="H471" s="51">
        <f>IF(ISNA(VLOOKUP(DBASE_TABLE[[#This Row],[CLASS]],TERMFEES_TABLE[],5,0)),"",VLOOKUP(DBASE_TABLE[[#This Row],[CLASS]],TERMFEES_TABLE[],5,0))</f>
        <v>0</v>
      </c>
      <c r="I471" s="51">
        <f>SUM(ACCOUNTS_TABLE[[#This Row],[BALANCE AT START]]:ACCOUNTS_TABLE[[#This Row],[SCHOOL FEES]])</f>
        <v>165</v>
      </c>
      <c r="J471" s="51">
        <f>IF(ISNA(VLOOKUP(ACCOUNTS_TABLE[[#This Row],[ID NUMBER]],PAYMENT_PT,2,0)),0,VLOOKUP(ACCOUNTS_TABLE[[#This Row],[ID NUMBER]],PAYMENT_PT,2,0))</f>
        <v>0</v>
      </c>
      <c r="K471" s="51">
        <f>IF(ISNA(VLOOKUP(ACCOUNTS_TABLE[[#This Row],[ID NUMBER]],PIVOT!K:L,2,0)),0,VLOOKUP(ACCOUNTS_TABLE[[#This Row],[ID NUMBER]],PIVOT!K:L,2,0))</f>
        <v>0</v>
      </c>
      <c r="L471" s="51">
        <f>ACCOUNTS_TABLE[[#This Row],[TOTAL FEES]]-ACCOUNTS_TABLE[[#This Row],[TOTAL PAID]]-ACCOUNTS_TABLE[[#This Row],[SCHOLARSHIP]]</f>
        <v>165</v>
      </c>
    </row>
    <row r="472" spans="3:12" ht="21.75" customHeight="1" x14ac:dyDescent="0.25">
      <c r="C472" s="26" t="s">
        <v>1626</v>
      </c>
      <c r="D472" s="4" t="str">
        <f>VLOOKUP(ACCOUNTS_TABLE[[#This Row],[ID NUMBER]],DBASE_TABLE[],2,0)</f>
        <v>NICHOLAS ADE-AM</v>
      </c>
      <c r="E472" s="4" t="str">
        <f>VLOOKUP(ACCOUNTS_TABLE[[#This Row],[ID NUMBER]],DBASE_TABLE[],7,0)</f>
        <v>PRIMARY SIX</v>
      </c>
      <c r="F472" s="51">
        <v>280</v>
      </c>
      <c r="G472" s="51" t="str">
        <f>IF(ISNA(VLOOKUP(ACCOUNTS_TABLE[[#This Row],[ID NUMBER]],OTHERFEE_PT,2,0)),"",VLOOKUP(ACCOUNTS_TABLE[[#This Row],[ID NUMBER]],OTHERFEE_PT,2,0))</f>
        <v/>
      </c>
      <c r="H472" s="51">
        <f>IF(ISNA(VLOOKUP(DBASE_TABLE[[#This Row],[CLASS]],TERMFEES_TABLE[],5,0)),"",VLOOKUP(DBASE_TABLE[[#This Row],[CLASS]],TERMFEES_TABLE[],5,0))</f>
        <v>0</v>
      </c>
      <c r="I472" s="51">
        <f>SUM(ACCOUNTS_TABLE[[#This Row],[BALANCE AT START]]:ACCOUNTS_TABLE[[#This Row],[SCHOOL FEES]])</f>
        <v>280</v>
      </c>
      <c r="J472" s="51">
        <f>IF(ISNA(VLOOKUP(ACCOUNTS_TABLE[[#This Row],[ID NUMBER]],PAYMENT_PT,2,0)),0,VLOOKUP(ACCOUNTS_TABLE[[#This Row],[ID NUMBER]],PAYMENT_PT,2,0))</f>
        <v>0</v>
      </c>
      <c r="K472" s="51">
        <f>IF(ISNA(VLOOKUP(ACCOUNTS_TABLE[[#This Row],[ID NUMBER]],PIVOT!K:L,2,0)),0,VLOOKUP(ACCOUNTS_TABLE[[#This Row],[ID NUMBER]],PIVOT!K:L,2,0))</f>
        <v>0</v>
      </c>
      <c r="L472" s="51">
        <f>ACCOUNTS_TABLE[[#This Row],[TOTAL FEES]]-ACCOUNTS_TABLE[[#This Row],[TOTAL PAID]]-ACCOUNTS_TABLE[[#This Row],[SCHOLARSHIP]]</f>
        <v>280</v>
      </c>
    </row>
    <row r="473" spans="3:12" ht="21.75" customHeight="1" x14ac:dyDescent="0.25">
      <c r="C473" s="26" t="s">
        <v>1627</v>
      </c>
      <c r="D473" s="4" t="str">
        <f>VLOOKUP(ACCOUNTS_TABLE[[#This Row],[ID NUMBER]],DBASE_TABLE[],2,0)</f>
        <v>WASILATU .W. ADIVILA</v>
      </c>
      <c r="E473" s="4" t="str">
        <f>VLOOKUP(ACCOUNTS_TABLE[[#This Row],[ID NUMBER]],DBASE_TABLE[],7,0)</f>
        <v>PRIMARY SIX</v>
      </c>
      <c r="F473" s="51">
        <v>165</v>
      </c>
      <c r="G473" s="51" t="str">
        <f>IF(ISNA(VLOOKUP(ACCOUNTS_TABLE[[#This Row],[ID NUMBER]],OTHERFEE_PT,2,0)),"",VLOOKUP(ACCOUNTS_TABLE[[#This Row],[ID NUMBER]],OTHERFEE_PT,2,0))</f>
        <v/>
      </c>
      <c r="H473" s="51">
        <f>IF(ISNA(VLOOKUP(DBASE_TABLE[[#This Row],[CLASS]],TERMFEES_TABLE[],5,0)),"",VLOOKUP(DBASE_TABLE[[#This Row],[CLASS]],TERMFEES_TABLE[],5,0))</f>
        <v>0</v>
      </c>
      <c r="I473" s="51">
        <f>SUM(ACCOUNTS_TABLE[[#This Row],[BALANCE AT START]]:ACCOUNTS_TABLE[[#This Row],[SCHOOL FEES]])</f>
        <v>165</v>
      </c>
      <c r="J473" s="51">
        <f>IF(ISNA(VLOOKUP(ACCOUNTS_TABLE[[#This Row],[ID NUMBER]],PAYMENT_PT,2,0)),0,VLOOKUP(ACCOUNTS_TABLE[[#This Row],[ID NUMBER]],PAYMENT_PT,2,0))</f>
        <v>0</v>
      </c>
      <c r="K473" s="51">
        <f>IF(ISNA(VLOOKUP(ACCOUNTS_TABLE[[#This Row],[ID NUMBER]],PIVOT!K:L,2,0)),0,VLOOKUP(ACCOUNTS_TABLE[[#This Row],[ID NUMBER]],PIVOT!K:L,2,0))</f>
        <v>0</v>
      </c>
      <c r="L473" s="51">
        <f>ACCOUNTS_TABLE[[#This Row],[TOTAL FEES]]-ACCOUNTS_TABLE[[#This Row],[TOTAL PAID]]-ACCOUNTS_TABLE[[#This Row],[SCHOLARSHIP]]</f>
        <v>165</v>
      </c>
    </row>
    <row r="474" spans="3:12" ht="21.75" customHeight="1" x14ac:dyDescent="0.25">
      <c r="C474" s="26" t="s">
        <v>1628</v>
      </c>
      <c r="D474" s="4" t="str">
        <f>VLOOKUP(ACCOUNTS_TABLE[[#This Row],[ID NUMBER]],DBASE_TABLE[],2,0)</f>
        <v>REMY .W. ADUAH</v>
      </c>
      <c r="E474" s="4" t="str">
        <f>VLOOKUP(ACCOUNTS_TABLE[[#This Row],[ID NUMBER]],DBASE_TABLE[],7,0)</f>
        <v>PRIMARY SIX</v>
      </c>
      <c r="F474" s="51">
        <v>280</v>
      </c>
      <c r="G474" s="51" t="str">
        <f>IF(ISNA(VLOOKUP(ACCOUNTS_TABLE[[#This Row],[ID NUMBER]],OTHERFEE_PT,2,0)),"",VLOOKUP(ACCOUNTS_TABLE[[#This Row],[ID NUMBER]],OTHERFEE_PT,2,0))</f>
        <v/>
      </c>
      <c r="H474" s="51">
        <f>IF(ISNA(VLOOKUP(DBASE_TABLE[[#This Row],[CLASS]],TERMFEES_TABLE[],5,0)),"",VLOOKUP(DBASE_TABLE[[#This Row],[CLASS]],TERMFEES_TABLE[],5,0))</f>
        <v>0</v>
      </c>
      <c r="I474" s="51">
        <f>SUM(ACCOUNTS_TABLE[[#This Row],[BALANCE AT START]]:ACCOUNTS_TABLE[[#This Row],[SCHOOL FEES]])</f>
        <v>280</v>
      </c>
      <c r="J474" s="51">
        <f>IF(ISNA(VLOOKUP(ACCOUNTS_TABLE[[#This Row],[ID NUMBER]],PAYMENT_PT,2,0)),0,VLOOKUP(ACCOUNTS_TABLE[[#This Row],[ID NUMBER]],PAYMENT_PT,2,0))</f>
        <v>0</v>
      </c>
      <c r="K474" s="51">
        <f>IF(ISNA(VLOOKUP(ACCOUNTS_TABLE[[#This Row],[ID NUMBER]],PIVOT!K:L,2,0)),0,VLOOKUP(ACCOUNTS_TABLE[[#This Row],[ID NUMBER]],PIVOT!K:L,2,0))</f>
        <v>0</v>
      </c>
      <c r="L474" s="51">
        <f>ACCOUNTS_TABLE[[#This Row],[TOTAL FEES]]-ACCOUNTS_TABLE[[#This Row],[TOTAL PAID]]-ACCOUNTS_TABLE[[#This Row],[SCHOLARSHIP]]</f>
        <v>280</v>
      </c>
    </row>
    <row r="475" spans="3:12" ht="21.75" customHeight="1" x14ac:dyDescent="0.25">
      <c r="C475" s="26" t="s">
        <v>1629</v>
      </c>
      <c r="D475" s="4" t="str">
        <f>VLOOKUP(ACCOUNTS_TABLE[[#This Row],[ID NUMBER]],DBASE_TABLE[],2,0)</f>
        <v>ENOCH AGEBOBA</v>
      </c>
      <c r="E475" s="4" t="str">
        <f>VLOOKUP(ACCOUNTS_TABLE[[#This Row],[ID NUMBER]],DBASE_TABLE[],7,0)</f>
        <v>PRIMARY SIX</v>
      </c>
      <c r="F475" s="51">
        <v>280</v>
      </c>
      <c r="G475" s="51" t="str">
        <f>IF(ISNA(VLOOKUP(ACCOUNTS_TABLE[[#This Row],[ID NUMBER]],OTHERFEE_PT,2,0)),"",VLOOKUP(ACCOUNTS_TABLE[[#This Row],[ID NUMBER]],OTHERFEE_PT,2,0))</f>
        <v/>
      </c>
      <c r="H475" s="51">
        <f>IF(ISNA(VLOOKUP(DBASE_TABLE[[#This Row],[CLASS]],TERMFEES_TABLE[],5,0)),"",VLOOKUP(DBASE_TABLE[[#This Row],[CLASS]],TERMFEES_TABLE[],5,0))</f>
        <v>0</v>
      </c>
      <c r="I475" s="51">
        <f>SUM(ACCOUNTS_TABLE[[#This Row],[BALANCE AT START]]:ACCOUNTS_TABLE[[#This Row],[SCHOOL FEES]])</f>
        <v>280</v>
      </c>
      <c r="J475" s="51">
        <f>IF(ISNA(VLOOKUP(ACCOUNTS_TABLE[[#This Row],[ID NUMBER]],PAYMENT_PT,2,0)),0,VLOOKUP(ACCOUNTS_TABLE[[#This Row],[ID NUMBER]],PAYMENT_PT,2,0))</f>
        <v>0</v>
      </c>
      <c r="K475" s="51">
        <f>IF(ISNA(VLOOKUP(ACCOUNTS_TABLE[[#This Row],[ID NUMBER]],PIVOT!K:L,2,0)),0,VLOOKUP(ACCOUNTS_TABLE[[#This Row],[ID NUMBER]],PIVOT!K:L,2,0))</f>
        <v>0</v>
      </c>
      <c r="L475" s="51">
        <f>ACCOUNTS_TABLE[[#This Row],[TOTAL FEES]]-ACCOUNTS_TABLE[[#This Row],[TOTAL PAID]]-ACCOUNTS_TABLE[[#This Row],[SCHOLARSHIP]]</f>
        <v>280</v>
      </c>
    </row>
    <row r="476" spans="3:12" ht="21.75" customHeight="1" x14ac:dyDescent="0.25">
      <c r="C476" s="26" t="s">
        <v>1630</v>
      </c>
      <c r="D476" s="4" t="str">
        <f>VLOOKUP(ACCOUNTS_TABLE[[#This Row],[ID NUMBER]],DBASE_TABLE[],2,0)</f>
        <v>SANDRA AGEBOBA</v>
      </c>
      <c r="E476" s="4" t="str">
        <f>VLOOKUP(ACCOUNTS_TABLE[[#This Row],[ID NUMBER]],DBASE_TABLE[],7,0)</f>
        <v>PRIMARY SIX</v>
      </c>
      <c r="F476" s="51">
        <v>335</v>
      </c>
      <c r="G476" s="51" t="str">
        <f>IF(ISNA(VLOOKUP(ACCOUNTS_TABLE[[#This Row],[ID NUMBER]],OTHERFEE_PT,2,0)),"",VLOOKUP(ACCOUNTS_TABLE[[#This Row],[ID NUMBER]],OTHERFEE_PT,2,0))</f>
        <v/>
      </c>
      <c r="H476" s="51">
        <f>IF(ISNA(VLOOKUP(DBASE_TABLE[[#This Row],[CLASS]],TERMFEES_TABLE[],5,0)),"",VLOOKUP(DBASE_TABLE[[#This Row],[CLASS]],TERMFEES_TABLE[],5,0))</f>
        <v>0</v>
      </c>
      <c r="I476" s="51">
        <f>SUM(ACCOUNTS_TABLE[[#This Row],[BALANCE AT START]]:ACCOUNTS_TABLE[[#This Row],[SCHOOL FEES]])</f>
        <v>335</v>
      </c>
      <c r="J476" s="51">
        <f>IF(ISNA(VLOOKUP(ACCOUNTS_TABLE[[#This Row],[ID NUMBER]],PAYMENT_PT,2,0)),0,VLOOKUP(ACCOUNTS_TABLE[[#This Row],[ID NUMBER]],PAYMENT_PT,2,0))</f>
        <v>0</v>
      </c>
      <c r="K476" s="51">
        <f>IF(ISNA(VLOOKUP(ACCOUNTS_TABLE[[#This Row],[ID NUMBER]],PIVOT!K:L,2,0)),0,VLOOKUP(ACCOUNTS_TABLE[[#This Row],[ID NUMBER]],PIVOT!K:L,2,0))</f>
        <v>0</v>
      </c>
      <c r="L476" s="51">
        <f>ACCOUNTS_TABLE[[#This Row],[TOTAL FEES]]-ACCOUNTS_TABLE[[#This Row],[TOTAL PAID]]-ACCOUNTS_TABLE[[#This Row],[SCHOLARSHIP]]</f>
        <v>335</v>
      </c>
    </row>
    <row r="477" spans="3:12" ht="21.75" customHeight="1" x14ac:dyDescent="0.25">
      <c r="C477" s="26" t="s">
        <v>1631</v>
      </c>
      <c r="D477" s="4" t="str">
        <f>VLOOKUP(ACCOUNTS_TABLE[[#This Row],[ID NUMBER]],DBASE_TABLE[],2,0)</f>
        <v>EUGENIA AKALIGAUNG</v>
      </c>
      <c r="E477" s="4" t="str">
        <f>VLOOKUP(ACCOUNTS_TABLE[[#This Row],[ID NUMBER]],DBASE_TABLE[],7,0)</f>
        <v>PRIMARY SIX</v>
      </c>
      <c r="F477" s="51">
        <v>155</v>
      </c>
      <c r="G477" s="51" t="str">
        <f>IF(ISNA(VLOOKUP(ACCOUNTS_TABLE[[#This Row],[ID NUMBER]],OTHERFEE_PT,2,0)),"",VLOOKUP(ACCOUNTS_TABLE[[#This Row],[ID NUMBER]],OTHERFEE_PT,2,0))</f>
        <v/>
      </c>
      <c r="H477" s="51">
        <f>IF(ISNA(VLOOKUP(DBASE_TABLE[[#This Row],[CLASS]],TERMFEES_TABLE[],5,0)),"",VLOOKUP(DBASE_TABLE[[#This Row],[CLASS]],TERMFEES_TABLE[],5,0))</f>
        <v>0</v>
      </c>
      <c r="I477" s="51">
        <f>SUM(ACCOUNTS_TABLE[[#This Row],[BALANCE AT START]]:ACCOUNTS_TABLE[[#This Row],[SCHOOL FEES]])</f>
        <v>155</v>
      </c>
      <c r="J477" s="51">
        <f>IF(ISNA(VLOOKUP(ACCOUNTS_TABLE[[#This Row],[ID NUMBER]],PAYMENT_PT,2,0)),0,VLOOKUP(ACCOUNTS_TABLE[[#This Row],[ID NUMBER]],PAYMENT_PT,2,0))</f>
        <v>0</v>
      </c>
      <c r="K477" s="51">
        <f>IF(ISNA(VLOOKUP(ACCOUNTS_TABLE[[#This Row],[ID NUMBER]],PIVOT!K:L,2,0)),0,VLOOKUP(ACCOUNTS_TABLE[[#This Row],[ID NUMBER]],PIVOT!K:L,2,0))</f>
        <v>0</v>
      </c>
      <c r="L477" s="51">
        <f>ACCOUNTS_TABLE[[#This Row],[TOTAL FEES]]-ACCOUNTS_TABLE[[#This Row],[TOTAL PAID]]-ACCOUNTS_TABLE[[#This Row],[SCHOLARSHIP]]</f>
        <v>155</v>
      </c>
    </row>
    <row r="478" spans="3:12" ht="21.75" customHeight="1" x14ac:dyDescent="0.25">
      <c r="C478" s="26" t="s">
        <v>1632</v>
      </c>
      <c r="D478" s="4" t="str">
        <f>VLOOKUP(ACCOUNTS_TABLE[[#This Row],[ID NUMBER]],DBASE_TABLE[],2,0)</f>
        <v>GAMEL .A. AKEMBUNO</v>
      </c>
      <c r="E478" s="4" t="str">
        <f>VLOOKUP(ACCOUNTS_TABLE[[#This Row],[ID NUMBER]],DBASE_TABLE[],7,0)</f>
        <v>PRIMARY SIX</v>
      </c>
      <c r="F478" s="51">
        <v>180</v>
      </c>
      <c r="G478" s="51" t="str">
        <f>IF(ISNA(VLOOKUP(ACCOUNTS_TABLE[[#This Row],[ID NUMBER]],OTHERFEE_PT,2,0)),"",VLOOKUP(ACCOUNTS_TABLE[[#This Row],[ID NUMBER]],OTHERFEE_PT,2,0))</f>
        <v/>
      </c>
      <c r="H478" s="51">
        <f>IF(ISNA(VLOOKUP(DBASE_TABLE[[#This Row],[CLASS]],TERMFEES_TABLE[],5,0)),"",VLOOKUP(DBASE_TABLE[[#This Row],[CLASS]],TERMFEES_TABLE[],5,0))</f>
        <v>0</v>
      </c>
      <c r="I478" s="51">
        <f>SUM(ACCOUNTS_TABLE[[#This Row],[BALANCE AT START]]:ACCOUNTS_TABLE[[#This Row],[SCHOOL FEES]])</f>
        <v>180</v>
      </c>
      <c r="J478" s="51">
        <f>IF(ISNA(VLOOKUP(ACCOUNTS_TABLE[[#This Row],[ID NUMBER]],PAYMENT_PT,2,0)),0,VLOOKUP(ACCOUNTS_TABLE[[#This Row],[ID NUMBER]],PAYMENT_PT,2,0))</f>
        <v>0</v>
      </c>
      <c r="K478" s="51">
        <f>IF(ISNA(VLOOKUP(ACCOUNTS_TABLE[[#This Row],[ID NUMBER]],PIVOT!K:L,2,0)),0,VLOOKUP(ACCOUNTS_TABLE[[#This Row],[ID NUMBER]],PIVOT!K:L,2,0))</f>
        <v>0</v>
      </c>
      <c r="L478" s="51">
        <f>ACCOUNTS_TABLE[[#This Row],[TOTAL FEES]]-ACCOUNTS_TABLE[[#This Row],[TOTAL PAID]]-ACCOUNTS_TABLE[[#This Row],[SCHOLARSHIP]]</f>
        <v>180</v>
      </c>
    </row>
    <row r="479" spans="3:12" ht="21.75" customHeight="1" x14ac:dyDescent="0.25">
      <c r="C479" s="26" t="s">
        <v>1633</v>
      </c>
      <c r="D479" s="4" t="str">
        <f>VLOOKUP(ACCOUNTS_TABLE[[#This Row],[ID NUMBER]],DBASE_TABLE[],2,0)</f>
        <v>ENOCH ALEMYA</v>
      </c>
      <c r="E479" s="4" t="str">
        <f>VLOOKUP(ACCOUNTS_TABLE[[#This Row],[ID NUMBER]],DBASE_TABLE[],7,0)</f>
        <v>PRIMARY SIX</v>
      </c>
      <c r="F479" s="51">
        <v>155</v>
      </c>
      <c r="G479" s="51" t="str">
        <f>IF(ISNA(VLOOKUP(ACCOUNTS_TABLE[[#This Row],[ID NUMBER]],OTHERFEE_PT,2,0)),"",VLOOKUP(ACCOUNTS_TABLE[[#This Row],[ID NUMBER]],OTHERFEE_PT,2,0))</f>
        <v/>
      </c>
      <c r="H479" s="51">
        <f>IF(ISNA(VLOOKUP(DBASE_TABLE[[#This Row],[CLASS]],TERMFEES_TABLE[],5,0)),"",VLOOKUP(DBASE_TABLE[[#This Row],[CLASS]],TERMFEES_TABLE[],5,0))</f>
        <v>0</v>
      </c>
      <c r="I479" s="51">
        <f>SUM(ACCOUNTS_TABLE[[#This Row],[BALANCE AT START]]:ACCOUNTS_TABLE[[#This Row],[SCHOOL FEES]])</f>
        <v>155</v>
      </c>
      <c r="J479" s="51">
        <f>IF(ISNA(VLOOKUP(ACCOUNTS_TABLE[[#This Row],[ID NUMBER]],PAYMENT_PT,2,0)),0,VLOOKUP(ACCOUNTS_TABLE[[#This Row],[ID NUMBER]],PAYMENT_PT,2,0))</f>
        <v>0</v>
      </c>
      <c r="K479" s="51">
        <f>IF(ISNA(VLOOKUP(ACCOUNTS_TABLE[[#This Row],[ID NUMBER]],PIVOT!K:L,2,0)),0,VLOOKUP(ACCOUNTS_TABLE[[#This Row],[ID NUMBER]],PIVOT!K:L,2,0))</f>
        <v>0</v>
      </c>
      <c r="L479" s="51">
        <f>ACCOUNTS_TABLE[[#This Row],[TOTAL FEES]]-ACCOUNTS_TABLE[[#This Row],[TOTAL PAID]]-ACCOUNTS_TABLE[[#This Row],[SCHOLARSHIP]]</f>
        <v>155</v>
      </c>
    </row>
    <row r="480" spans="3:12" ht="21.75" customHeight="1" x14ac:dyDescent="0.25">
      <c r="C480" s="26" t="s">
        <v>1634</v>
      </c>
      <c r="D480" s="4" t="str">
        <f>VLOOKUP(ACCOUNTS_TABLE[[#This Row],[ID NUMBER]],DBASE_TABLE[],2,0)</f>
        <v>RASHID ALHASSAN</v>
      </c>
      <c r="E480" s="4" t="str">
        <f>VLOOKUP(ACCOUNTS_TABLE[[#This Row],[ID NUMBER]],DBASE_TABLE[],7,0)</f>
        <v>PRIMARY SIX</v>
      </c>
      <c r="F480" s="51">
        <v>280</v>
      </c>
      <c r="G480" s="51" t="str">
        <f>IF(ISNA(VLOOKUP(ACCOUNTS_TABLE[[#This Row],[ID NUMBER]],OTHERFEE_PT,2,0)),"",VLOOKUP(ACCOUNTS_TABLE[[#This Row],[ID NUMBER]],OTHERFEE_PT,2,0))</f>
        <v/>
      </c>
      <c r="H480" s="51">
        <f>IF(ISNA(VLOOKUP(DBASE_TABLE[[#This Row],[CLASS]],TERMFEES_TABLE[],5,0)),"",VLOOKUP(DBASE_TABLE[[#This Row],[CLASS]],TERMFEES_TABLE[],5,0))</f>
        <v>0</v>
      </c>
      <c r="I480" s="51">
        <f>SUM(ACCOUNTS_TABLE[[#This Row],[BALANCE AT START]]:ACCOUNTS_TABLE[[#This Row],[SCHOOL FEES]])</f>
        <v>280</v>
      </c>
      <c r="J480" s="51">
        <f>IF(ISNA(VLOOKUP(ACCOUNTS_TABLE[[#This Row],[ID NUMBER]],PAYMENT_PT,2,0)),0,VLOOKUP(ACCOUNTS_TABLE[[#This Row],[ID NUMBER]],PAYMENT_PT,2,0))</f>
        <v>0</v>
      </c>
      <c r="K480" s="51">
        <f>IF(ISNA(VLOOKUP(ACCOUNTS_TABLE[[#This Row],[ID NUMBER]],PIVOT!K:L,2,0)),0,VLOOKUP(ACCOUNTS_TABLE[[#This Row],[ID NUMBER]],PIVOT!K:L,2,0))</f>
        <v>0</v>
      </c>
      <c r="L480" s="51">
        <f>ACCOUNTS_TABLE[[#This Row],[TOTAL FEES]]-ACCOUNTS_TABLE[[#This Row],[TOTAL PAID]]-ACCOUNTS_TABLE[[#This Row],[SCHOLARSHIP]]</f>
        <v>280</v>
      </c>
    </row>
    <row r="481" spans="3:12" ht="21.75" customHeight="1" x14ac:dyDescent="0.25">
      <c r="C481" s="26" t="s">
        <v>1635</v>
      </c>
      <c r="D481" s="4" t="str">
        <f>VLOOKUP(ACCOUNTS_TABLE[[#This Row],[ID NUMBER]],DBASE_TABLE[],2,0)</f>
        <v>GODWIN ALOAH</v>
      </c>
      <c r="E481" s="4" t="str">
        <f>VLOOKUP(ACCOUNTS_TABLE[[#This Row],[ID NUMBER]],DBASE_TABLE[],7,0)</f>
        <v>PRIMARY SIX</v>
      </c>
      <c r="F481" s="51">
        <v>200</v>
      </c>
      <c r="G481" s="51" t="str">
        <f>IF(ISNA(VLOOKUP(ACCOUNTS_TABLE[[#This Row],[ID NUMBER]],OTHERFEE_PT,2,0)),"",VLOOKUP(ACCOUNTS_TABLE[[#This Row],[ID NUMBER]],OTHERFEE_PT,2,0))</f>
        <v/>
      </c>
      <c r="H481" s="51">
        <f>IF(ISNA(VLOOKUP(DBASE_TABLE[[#This Row],[CLASS]],TERMFEES_TABLE[],5,0)),"",VLOOKUP(DBASE_TABLE[[#This Row],[CLASS]],TERMFEES_TABLE[],5,0))</f>
        <v>0</v>
      </c>
      <c r="I481" s="51">
        <f>SUM(ACCOUNTS_TABLE[[#This Row],[BALANCE AT START]]:ACCOUNTS_TABLE[[#This Row],[SCHOOL FEES]])</f>
        <v>200</v>
      </c>
      <c r="J481" s="51">
        <f>IF(ISNA(VLOOKUP(ACCOUNTS_TABLE[[#This Row],[ID NUMBER]],PAYMENT_PT,2,0)),0,VLOOKUP(ACCOUNTS_TABLE[[#This Row],[ID NUMBER]],PAYMENT_PT,2,0))</f>
        <v>0</v>
      </c>
      <c r="K481" s="51">
        <f>IF(ISNA(VLOOKUP(ACCOUNTS_TABLE[[#This Row],[ID NUMBER]],PIVOT!K:L,2,0)),0,VLOOKUP(ACCOUNTS_TABLE[[#This Row],[ID NUMBER]],PIVOT!K:L,2,0))</f>
        <v>0</v>
      </c>
      <c r="L481" s="51">
        <f>ACCOUNTS_TABLE[[#This Row],[TOTAL FEES]]-ACCOUNTS_TABLE[[#This Row],[TOTAL PAID]]-ACCOUNTS_TABLE[[#This Row],[SCHOLARSHIP]]</f>
        <v>200</v>
      </c>
    </row>
    <row r="482" spans="3:12" ht="21.75" customHeight="1" x14ac:dyDescent="0.25">
      <c r="C482" s="26" t="s">
        <v>1636</v>
      </c>
      <c r="D482" s="4" t="str">
        <f>VLOOKUP(ACCOUNTS_TABLE[[#This Row],[ID NUMBER]],DBASE_TABLE[],2,0)</f>
        <v>DANIEL ANABA</v>
      </c>
      <c r="E482" s="4" t="str">
        <f>VLOOKUP(ACCOUNTS_TABLE[[#This Row],[ID NUMBER]],DBASE_TABLE[],7,0)</f>
        <v>PRIMARY SIX</v>
      </c>
      <c r="F482" s="51">
        <v>160</v>
      </c>
      <c r="G482" s="51" t="str">
        <f>IF(ISNA(VLOOKUP(ACCOUNTS_TABLE[[#This Row],[ID NUMBER]],OTHERFEE_PT,2,0)),"",VLOOKUP(ACCOUNTS_TABLE[[#This Row],[ID NUMBER]],OTHERFEE_PT,2,0))</f>
        <v/>
      </c>
      <c r="H482" s="51">
        <f>IF(ISNA(VLOOKUP(DBASE_TABLE[[#This Row],[CLASS]],TERMFEES_TABLE[],5,0)),"",VLOOKUP(DBASE_TABLE[[#This Row],[CLASS]],TERMFEES_TABLE[],5,0))</f>
        <v>0</v>
      </c>
      <c r="I482" s="51">
        <f>SUM(ACCOUNTS_TABLE[[#This Row],[BALANCE AT START]]:ACCOUNTS_TABLE[[#This Row],[SCHOOL FEES]])</f>
        <v>160</v>
      </c>
      <c r="J482" s="51">
        <f>IF(ISNA(VLOOKUP(ACCOUNTS_TABLE[[#This Row],[ID NUMBER]],PAYMENT_PT,2,0)),0,VLOOKUP(ACCOUNTS_TABLE[[#This Row],[ID NUMBER]],PAYMENT_PT,2,0))</f>
        <v>0</v>
      </c>
      <c r="K482" s="51">
        <f>IF(ISNA(VLOOKUP(ACCOUNTS_TABLE[[#This Row],[ID NUMBER]],PIVOT!K:L,2,0)),0,VLOOKUP(ACCOUNTS_TABLE[[#This Row],[ID NUMBER]],PIVOT!K:L,2,0))</f>
        <v>0</v>
      </c>
      <c r="L482" s="51">
        <f>ACCOUNTS_TABLE[[#This Row],[TOTAL FEES]]-ACCOUNTS_TABLE[[#This Row],[TOTAL PAID]]-ACCOUNTS_TABLE[[#This Row],[SCHOLARSHIP]]</f>
        <v>160</v>
      </c>
    </row>
    <row r="483" spans="3:12" ht="21.75" customHeight="1" x14ac:dyDescent="0.25">
      <c r="C483" s="26" t="s">
        <v>1637</v>
      </c>
      <c r="D483" s="4" t="str">
        <f>VLOOKUP(ACCOUNTS_TABLE[[#This Row],[ID NUMBER]],DBASE_TABLE[],2,0)</f>
        <v>RECHEAL AWAYIRE</v>
      </c>
      <c r="E483" s="4" t="str">
        <f>VLOOKUP(ACCOUNTS_TABLE[[#This Row],[ID NUMBER]],DBASE_TABLE[],7,0)</f>
        <v>PRIMARY SIX</v>
      </c>
      <c r="F483" s="51">
        <v>180</v>
      </c>
      <c r="G483" s="51" t="str">
        <f>IF(ISNA(VLOOKUP(ACCOUNTS_TABLE[[#This Row],[ID NUMBER]],OTHERFEE_PT,2,0)),"",VLOOKUP(ACCOUNTS_TABLE[[#This Row],[ID NUMBER]],OTHERFEE_PT,2,0))</f>
        <v/>
      </c>
      <c r="H483" s="51">
        <f>IF(ISNA(VLOOKUP(DBASE_TABLE[[#This Row],[CLASS]],TERMFEES_TABLE[],5,0)),"",VLOOKUP(DBASE_TABLE[[#This Row],[CLASS]],TERMFEES_TABLE[],5,0))</f>
        <v>0</v>
      </c>
      <c r="I483" s="51">
        <f>SUM(ACCOUNTS_TABLE[[#This Row],[BALANCE AT START]]:ACCOUNTS_TABLE[[#This Row],[SCHOOL FEES]])</f>
        <v>180</v>
      </c>
      <c r="J483" s="51">
        <f>IF(ISNA(VLOOKUP(ACCOUNTS_TABLE[[#This Row],[ID NUMBER]],PAYMENT_PT,2,0)),0,VLOOKUP(ACCOUNTS_TABLE[[#This Row],[ID NUMBER]],PAYMENT_PT,2,0))</f>
        <v>0</v>
      </c>
      <c r="K483" s="51">
        <f>IF(ISNA(VLOOKUP(ACCOUNTS_TABLE[[#This Row],[ID NUMBER]],PIVOT!K:L,2,0)),0,VLOOKUP(ACCOUNTS_TABLE[[#This Row],[ID NUMBER]],PIVOT!K:L,2,0))</f>
        <v>0</v>
      </c>
      <c r="L483" s="51">
        <f>ACCOUNTS_TABLE[[#This Row],[TOTAL FEES]]-ACCOUNTS_TABLE[[#This Row],[TOTAL PAID]]-ACCOUNTS_TABLE[[#This Row],[SCHOLARSHIP]]</f>
        <v>180</v>
      </c>
    </row>
    <row r="484" spans="3:12" ht="21.75" customHeight="1" x14ac:dyDescent="0.25">
      <c r="C484" s="26" t="s">
        <v>1638</v>
      </c>
      <c r="D484" s="4" t="str">
        <f>VLOOKUP(ACCOUNTS_TABLE[[#This Row],[ID NUMBER]],DBASE_TABLE[],2,0)</f>
        <v>PRINCE APISUAH</v>
      </c>
      <c r="E484" s="4" t="str">
        <f>VLOOKUP(ACCOUNTS_TABLE[[#This Row],[ID NUMBER]],DBASE_TABLE[],7,0)</f>
        <v>PRIMARY SIX</v>
      </c>
      <c r="F484" s="51">
        <v>380</v>
      </c>
      <c r="G484" s="51" t="str">
        <f>IF(ISNA(VLOOKUP(ACCOUNTS_TABLE[[#This Row],[ID NUMBER]],OTHERFEE_PT,2,0)),"",VLOOKUP(ACCOUNTS_TABLE[[#This Row],[ID NUMBER]],OTHERFEE_PT,2,0))</f>
        <v/>
      </c>
      <c r="H484" s="51">
        <f>IF(ISNA(VLOOKUP(DBASE_TABLE[[#This Row],[CLASS]],TERMFEES_TABLE[],5,0)),"",VLOOKUP(DBASE_TABLE[[#This Row],[CLASS]],TERMFEES_TABLE[],5,0))</f>
        <v>0</v>
      </c>
      <c r="I484" s="51">
        <f>SUM(ACCOUNTS_TABLE[[#This Row],[BALANCE AT START]]:ACCOUNTS_TABLE[[#This Row],[SCHOOL FEES]])</f>
        <v>380</v>
      </c>
      <c r="J484" s="51">
        <f>IF(ISNA(VLOOKUP(ACCOUNTS_TABLE[[#This Row],[ID NUMBER]],PAYMENT_PT,2,0)),0,VLOOKUP(ACCOUNTS_TABLE[[#This Row],[ID NUMBER]],PAYMENT_PT,2,0))</f>
        <v>0</v>
      </c>
      <c r="K484" s="51">
        <f>IF(ISNA(VLOOKUP(ACCOUNTS_TABLE[[#This Row],[ID NUMBER]],PIVOT!K:L,2,0)),0,VLOOKUP(ACCOUNTS_TABLE[[#This Row],[ID NUMBER]],PIVOT!K:L,2,0))</f>
        <v>0</v>
      </c>
      <c r="L484" s="51">
        <f>ACCOUNTS_TABLE[[#This Row],[TOTAL FEES]]-ACCOUNTS_TABLE[[#This Row],[TOTAL PAID]]-ACCOUNTS_TABLE[[#This Row],[SCHOLARSHIP]]</f>
        <v>380</v>
      </c>
    </row>
    <row r="485" spans="3:12" ht="21.75" customHeight="1" x14ac:dyDescent="0.25">
      <c r="C485" s="26" t="s">
        <v>1639</v>
      </c>
      <c r="D485" s="4" t="str">
        <f>VLOOKUP(ACCOUNTS_TABLE[[#This Row],[ID NUMBER]],DBASE_TABLE[],2,0)</f>
        <v>BIBIANA ASAYA</v>
      </c>
      <c r="E485" s="4" t="str">
        <f>VLOOKUP(ACCOUNTS_TABLE[[#This Row],[ID NUMBER]],DBASE_TABLE[],7,0)</f>
        <v>PRIMARY SIX</v>
      </c>
      <c r="F485" s="51">
        <v>215</v>
      </c>
      <c r="G485" s="51" t="str">
        <f>IF(ISNA(VLOOKUP(ACCOUNTS_TABLE[[#This Row],[ID NUMBER]],OTHERFEE_PT,2,0)),"",VLOOKUP(ACCOUNTS_TABLE[[#This Row],[ID NUMBER]],OTHERFEE_PT,2,0))</f>
        <v/>
      </c>
      <c r="H485" s="51">
        <f>IF(ISNA(VLOOKUP(DBASE_TABLE[[#This Row],[CLASS]],TERMFEES_TABLE[],5,0)),"",VLOOKUP(DBASE_TABLE[[#This Row],[CLASS]],TERMFEES_TABLE[],5,0))</f>
        <v>0</v>
      </c>
      <c r="I485" s="51">
        <f>SUM(ACCOUNTS_TABLE[[#This Row],[BALANCE AT START]]:ACCOUNTS_TABLE[[#This Row],[SCHOOL FEES]])</f>
        <v>215</v>
      </c>
      <c r="J485" s="51">
        <f>IF(ISNA(VLOOKUP(ACCOUNTS_TABLE[[#This Row],[ID NUMBER]],PAYMENT_PT,2,0)),0,VLOOKUP(ACCOUNTS_TABLE[[#This Row],[ID NUMBER]],PAYMENT_PT,2,0))</f>
        <v>0</v>
      </c>
      <c r="K485" s="51">
        <f>IF(ISNA(VLOOKUP(ACCOUNTS_TABLE[[#This Row],[ID NUMBER]],PIVOT!K:L,2,0)),0,VLOOKUP(ACCOUNTS_TABLE[[#This Row],[ID NUMBER]],PIVOT!K:L,2,0))</f>
        <v>0</v>
      </c>
      <c r="L485" s="51">
        <f>ACCOUNTS_TABLE[[#This Row],[TOTAL FEES]]-ACCOUNTS_TABLE[[#This Row],[TOTAL PAID]]-ACCOUNTS_TABLE[[#This Row],[SCHOLARSHIP]]</f>
        <v>215</v>
      </c>
    </row>
    <row r="486" spans="3:12" ht="21.75" customHeight="1" x14ac:dyDescent="0.25">
      <c r="C486" s="26" t="s">
        <v>1640</v>
      </c>
      <c r="D486" s="4" t="str">
        <f>VLOOKUP(ACCOUNTS_TABLE[[#This Row],[ID NUMBER]],DBASE_TABLE[],2,0)</f>
        <v>YASMEEN ASHAIBU</v>
      </c>
      <c r="E486" s="4" t="str">
        <f>VLOOKUP(ACCOUNTS_TABLE[[#This Row],[ID NUMBER]],DBASE_TABLE[],7,0)</f>
        <v>PRIMARY SIX</v>
      </c>
      <c r="F486" s="51">
        <v>155</v>
      </c>
      <c r="G486" s="51" t="str">
        <f>IF(ISNA(VLOOKUP(ACCOUNTS_TABLE[[#This Row],[ID NUMBER]],OTHERFEE_PT,2,0)),"",VLOOKUP(ACCOUNTS_TABLE[[#This Row],[ID NUMBER]],OTHERFEE_PT,2,0))</f>
        <v/>
      </c>
      <c r="H486" s="51">
        <f>IF(ISNA(VLOOKUP(DBASE_TABLE[[#This Row],[CLASS]],TERMFEES_TABLE[],5,0)),"",VLOOKUP(DBASE_TABLE[[#This Row],[CLASS]],TERMFEES_TABLE[],5,0))</f>
        <v>0</v>
      </c>
      <c r="I486" s="51">
        <f>SUM(ACCOUNTS_TABLE[[#This Row],[BALANCE AT START]]:ACCOUNTS_TABLE[[#This Row],[SCHOOL FEES]])</f>
        <v>155</v>
      </c>
      <c r="J486" s="51">
        <f>IF(ISNA(VLOOKUP(ACCOUNTS_TABLE[[#This Row],[ID NUMBER]],PAYMENT_PT,2,0)),0,VLOOKUP(ACCOUNTS_TABLE[[#This Row],[ID NUMBER]],PAYMENT_PT,2,0))</f>
        <v>0</v>
      </c>
      <c r="K486" s="51">
        <f>IF(ISNA(VLOOKUP(ACCOUNTS_TABLE[[#This Row],[ID NUMBER]],PIVOT!K:L,2,0)),0,VLOOKUP(ACCOUNTS_TABLE[[#This Row],[ID NUMBER]],PIVOT!K:L,2,0))</f>
        <v>0</v>
      </c>
      <c r="L486" s="51">
        <f>ACCOUNTS_TABLE[[#This Row],[TOTAL FEES]]-ACCOUNTS_TABLE[[#This Row],[TOTAL PAID]]-ACCOUNTS_TABLE[[#This Row],[SCHOLARSHIP]]</f>
        <v>155</v>
      </c>
    </row>
    <row r="487" spans="3:12" ht="21.75" customHeight="1" x14ac:dyDescent="0.25">
      <c r="C487" s="26" t="s">
        <v>1641</v>
      </c>
      <c r="D487" s="4" t="str">
        <f>VLOOKUP(ACCOUNTS_TABLE[[#This Row],[ID NUMBER]],DBASE_TABLE[],2,0)</f>
        <v>JACINTA ASINAH</v>
      </c>
      <c r="E487" s="4" t="str">
        <f>VLOOKUP(ACCOUNTS_TABLE[[#This Row],[ID NUMBER]],DBASE_TABLE[],7,0)</f>
        <v>PRIMARY SIX</v>
      </c>
      <c r="F487" s="51">
        <v>155</v>
      </c>
      <c r="G487" s="51" t="str">
        <f>IF(ISNA(VLOOKUP(ACCOUNTS_TABLE[[#This Row],[ID NUMBER]],OTHERFEE_PT,2,0)),"",VLOOKUP(ACCOUNTS_TABLE[[#This Row],[ID NUMBER]],OTHERFEE_PT,2,0))</f>
        <v/>
      </c>
      <c r="H487" s="51">
        <f>IF(ISNA(VLOOKUP(DBASE_TABLE[[#This Row],[CLASS]],TERMFEES_TABLE[],5,0)),"",VLOOKUP(DBASE_TABLE[[#This Row],[CLASS]],TERMFEES_TABLE[],5,0))</f>
        <v>0</v>
      </c>
      <c r="I487" s="51">
        <f>SUM(ACCOUNTS_TABLE[[#This Row],[BALANCE AT START]]:ACCOUNTS_TABLE[[#This Row],[SCHOOL FEES]])</f>
        <v>155</v>
      </c>
      <c r="J487" s="51">
        <f>IF(ISNA(VLOOKUP(ACCOUNTS_TABLE[[#This Row],[ID NUMBER]],PAYMENT_PT,2,0)),0,VLOOKUP(ACCOUNTS_TABLE[[#This Row],[ID NUMBER]],PAYMENT_PT,2,0))</f>
        <v>0</v>
      </c>
      <c r="K487" s="51">
        <f>IF(ISNA(VLOOKUP(ACCOUNTS_TABLE[[#This Row],[ID NUMBER]],PIVOT!K:L,2,0)),0,VLOOKUP(ACCOUNTS_TABLE[[#This Row],[ID NUMBER]],PIVOT!K:L,2,0))</f>
        <v>0</v>
      </c>
      <c r="L487" s="51">
        <f>ACCOUNTS_TABLE[[#This Row],[TOTAL FEES]]-ACCOUNTS_TABLE[[#This Row],[TOTAL PAID]]-ACCOUNTS_TABLE[[#This Row],[SCHOLARSHIP]]</f>
        <v>155</v>
      </c>
    </row>
    <row r="488" spans="3:12" ht="21.75" customHeight="1" x14ac:dyDescent="0.25">
      <c r="C488" s="26" t="s">
        <v>1642</v>
      </c>
      <c r="D488" s="4" t="str">
        <f>VLOOKUP(ACCOUNTS_TABLE[[#This Row],[ID NUMBER]],DBASE_TABLE[],2,0)</f>
        <v>JULIUS HAMZA ATAMINYINI</v>
      </c>
      <c r="E488" s="4" t="str">
        <f>VLOOKUP(ACCOUNTS_TABLE[[#This Row],[ID NUMBER]],DBASE_TABLE[],7,0)</f>
        <v>PRIMARY SIX</v>
      </c>
      <c r="F488" s="51">
        <v>525</v>
      </c>
      <c r="G488" s="51" t="str">
        <f>IF(ISNA(VLOOKUP(ACCOUNTS_TABLE[[#This Row],[ID NUMBER]],OTHERFEE_PT,2,0)),"",VLOOKUP(ACCOUNTS_TABLE[[#This Row],[ID NUMBER]],OTHERFEE_PT,2,0))</f>
        <v/>
      </c>
      <c r="H488" s="51">
        <f>IF(ISNA(VLOOKUP(DBASE_TABLE[[#This Row],[CLASS]],TERMFEES_TABLE[],5,0)),"",VLOOKUP(DBASE_TABLE[[#This Row],[CLASS]],TERMFEES_TABLE[],5,0))</f>
        <v>0</v>
      </c>
      <c r="I488" s="51">
        <f>SUM(ACCOUNTS_TABLE[[#This Row],[BALANCE AT START]]:ACCOUNTS_TABLE[[#This Row],[SCHOOL FEES]])</f>
        <v>525</v>
      </c>
      <c r="J488" s="51">
        <f>IF(ISNA(VLOOKUP(ACCOUNTS_TABLE[[#This Row],[ID NUMBER]],PAYMENT_PT,2,0)),0,VLOOKUP(ACCOUNTS_TABLE[[#This Row],[ID NUMBER]],PAYMENT_PT,2,0))</f>
        <v>0</v>
      </c>
      <c r="K488" s="51">
        <f>IF(ISNA(VLOOKUP(ACCOUNTS_TABLE[[#This Row],[ID NUMBER]],PIVOT!K:L,2,0)),0,VLOOKUP(ACCOUNTS_TABLE[[#This Row],[ID NUMBER]],PIVOT!K:L,2,0))</f>
        <v>0</v>
      </c>
      <c r="L488" s="51">
        <f>ACCOUNTS_TABLE[[#This Row],[TOTAL FEES]]-ACCOUNTS_TABLE[[#This Row],[TOTAL PAID]]-ACCOUNTS_TABLE[[#This Row],[SCHOLARSHIP]]</f>
        <v>525</v>
      </c>
    </row>
    <row r="489" spans="3:12" ht="21.75" customHeight="1" x14ac:dyDescent="0.25">
      <c r="C489" s="26" t="s">
        <v>1643</v>
      </c>
      <c r="D489" s="4" t="str">
        <f>VLOOKUP(ACCOUNTS_TABLE[[#This Row],[ID NUMBER]],DBASE_TABLE[],2,0)</f>
        <v>CATHERINE ATOGEDEWE</v>
      </c>
      <c r="E489" s="4" t="str">
        <f>VLOOKUP(ACCOUNTS_TABLE[[#This Row],[ID NUMBER]],DBASE_TABLE[],7,0)</f>
        <v>PRIMARY SIX</v>
      </c>
      <c r="F489" s="51">
        <v>155</v>
      </c>
      <c r="G489" s="51" t="str">
        <f>IF(ISNA(VLOOKUP(ACCOUNTS_TABLE[[#This Row],[ID NUMBER]],OTHERFEE_PT,2,0)),"",VLOOKUP(ACCOUNTS_TABLE[[#This Row],[ID NUMBER]],OTHERFEE_PT,2,0))</f>
        <v/>
      </c>
      <c r="H489" s="51">
        <f>IF(ISNA(VLOOKUP(DBASE_TABLE[[#This Row],[CLASS]],TERMFEES_TABLE[],5,0)),"",VLOOKUP(DBASE_TABLE[[#This Row],[CLASS]],TERMFEES_TABLE[],5,0))</f>
        <v>0</v>
      </c>
      <c r="I489" s="51">
        <f>SUM(ACCOUNTS_TABLE[[#This Row],[BALANCE AT START]]:ACCOUNTS_TABLE[[#This Row],[SCHOOL FEES]])</f>
        <v>155</v>
      </c>
      <c r="J489" s="51">
        <f>IF(ISNA(VLOOKUP(ACCOUNTS_TABLE[[#This Row],[ID NUMBER]],PAYMENT_PT,2,0)),0,VLOOKUP(ACCOUNTS_TABLE[[#This Row],[ID NUMBER]],PAYMENT_PT,2,0))</f>
        <v>0</v>
      </c>
      <c r="K489" s="51">
        <f>IF(ISNA(VLOOKUP(ACCOUNTS_TABLE[[#This Row],[ID NUMBER]],PIVOT!K:L,2,0)),0,VLOOKUP(ACCOUNTS_TABLE[[#This Row],[ID NUMBER]],PIVOT!K:L,2,0))</f>
        <v>0</v>
      </c>
      <c r="L489" s="51">
        <f>ACCOUNTS_TABLE[[#This Row],[TOTAL FEES]]-ACCOUNTS_TABLE[[#This Row],[TOTAL PAID]]-ACCOUNTS_TABLE[[#This Row],[SCHOLARSHIP]]</f>
        <v>155</v>
      </c>
    </row>
    <row r="490" spans="3:12" ht="21.75" customHeight="1" x14ac:dyDescent="0.25">
      <c r="C490" s="26" t="s">
        <v>1644</v>
      </c>
      <c r="D490" s="4" t="str">
        <f>VLOOKUP(ACCOUNTS_TABLE[[#This Row],[ID NUMBER]],DBASE_TABLE[],2,0)</f>
        <v>MICHELLE ATIITA</v>
      </c>
      <c r="E490" s="4" t="str">
        <f>VLOOKUP(ACCOUNTS_TABLE[[#This Row],[ID NUMBER]],DBASE_TABLE[],7,0)</f>
        <v>PRIMARY SIX</v>
      </c>
      <c r="F490" s="51">
        <v>280</v>
      </c>
      <c r="G490" s="51" t="str">
        <f>IF(ISNA(VLOOKUP(ACCOUNTS_TABLE[[#This Row],[ID NUMBER]],OTHERFEE_PT,2,0)),"",VLOOKUP(ACCOUNTS_TABLE[[#This Row],[ID NUMBER]],OTHERFEE_PT,2,0))</f>
        <v/>
      </c>
      <c r="H490" s="51">
        <f>IF(ISNA(VLOOKUP(DBASE_TABLE[[#This Row],[CLASS]],TERMFEES_TABLE[],5,0)),"",VLOOKUP(DBASE_TABLE[[#This Row],[CLASS]],TERMFEES_TABLE[],5,0))</f>
        <v>0</v>
      </c>
      <c r="I490" s="51">
        <f>SUM(ACCOUNTS_TABLE[[#This Row],[BALANCE AT START]]:ACCOUNTS_TABLE[[#This Row],[SCHOOL FEES]])</f>
        <v>280</v>
      </c>
      <c r="J490" s="51">
        <f>IF(ISNA(VLOOKUP(ACCOUNTS_TABLE[[#This Row],[ID NUMBER]],PAYMENT_PT,2,0)),0,VLOOKUP(ACCOUNTS_TABLE[[#This Row],[ID NUMBER]],PAYMENT_PT,2,0))</f>
        <v>0</v>
      </c>
      <c r="K490" s="51">
        <f>IF(ISNA(VLOOKUP(ACCOUNTS_TABLE[[#This Row],[ID NUMBER]],PIVOT!K:L,2,0)),0,VLOOKUP(ACCOUNTS_TABLE[[#This Row],[ID NUMBER]],PIVOT!K:L,2,0))</f>
        <v>0</v>
      </c>
      <c r="L490" s="51">
        <f>ACCOUNTS_TABLE[[#This Row],[TOTAL FEES]]-ACCOUNTS_TABLE[[#This Row],[TOTAL PAID]]-ACCOUNTS_TABLE[[#This Row],[SCHOLARSHIP]]</f>
        <v>280</v>
      </c>
    </row>
    <row r="491" spans="3:12" ht="21.75" customHeight="1" x14ac:dyDescent="0.25">
      <c r="C491" s="26" t="s">
        <v>1645</v>
      </c>
      <c r="D491" s="4" t="str">
        <f>VLOOKUP(ACCOUNTS_TABLE[[#This Row],[ID NUMBER]],DBASE_TABLE[],2,0)</f>
        <v>STEVIER ATINGANE</v>
      </c>
      <c r="E491" s="4" t="str">
        <f>VLOOKUP(ACCOUNTS_TABLE[[#This Row],[ID NUMBER]],DBASE_TABLE[],7,0)</f>
        <v>PRIMARY SIX</v>
      </c>
      <c r="F491" s="51">
        <v>155</v>
      </c>
      <c r="G491" s="51" t="str">
        <f>IF(ISNA(VLOOKUP(ACCOUNTS_TABLE[[#This Row],[ID NUMBER]],OTHERFEE_PT,2,0)),"",VLOOKUP(ACCOUNTS_TABLE[[#This Row],[ID NUMBER]],OTHERFEE_PT,2,0))</f>
        <v/>
      </c>
      <c r="H491" s="51">
        <f>IF(ISNA(VLOOKUP(DBASE_TABLE[[#This Row],[CLASS]],TERMFEES_TABLE[],5,0)),"",VLOOKUP(DBASE_TABLE[[#This Row],[CLASS]],TERMFEES_TABLE[],5,0))</f>
        <v>0</v>
      </c>
      <c r="I491" s="51">
        <f>SUM(ACCOUNTS_TABLE[[#This Row],[BALANCE AT START]]:ACCOUNTS_TABLE[[#This Row],[SCHOOL FEES]])</f>
        <v>155</v>
      </c>
      <c r="J491" s="51">
        <f>IF(ISNA(VLOOKUP(ACCOUNTS_TABLE[[#This Row],[ID NUMBER]],PAYMENT_PT,2,0)),0,VLOOKUP(ACCOUNTS_TABLE[[#This Row],[ID NUMBER]],PAYMENT_PT,2,0))</f>
        <v>0</v>
      </c>
      <c r="K491" s="51">
        <f>IF(ISNA(VLOOKUP(ACCOUNTS_TABLE[[#This Row],[ID NUMBER]],PIVOT!K:L,2,0)),0,VLOOKUP(ACCOUNTS_TABLE[[#This Row],[ID NUMBER]],PIVOT!K:L,2,0))</f>
        <v>0</v>
      </c>
      <c r="L491" s="51">
        <f>ACCOUNTS_TABLE[[#This Row],[TOTAL FEES]]-ACCOUNTS_TABLE[[#This Row],[TOTAL PAID]]-ACCOUNTS_TABLE[[#This Row],[SCHOLARSHIP]]</f>
        <v>155</v>
      </c>
    </row>
    <row r="492" spans="3:12" ht="21.75" customHeight="1" x14ac:dyDescent="0.25">
      <c r="C492" s="26" t="s">
        <v>1646</v>
      </c>
      <c r="D492" s="4" t="str">
        <f>VLOOKUP(ACCOUNTS_TABLE[[#This Row],[ID NUMBER]],DBASE_TABLE[],2,0)</f>
        <v>PHILIMON ATOGIBOBA</v>
      </c>
      <c r="E492" s="4" t="str">
        <f>VLOOKUP(ACCOUNTS_TABLE[[#This Row],[ID NUMBER]],DBASE_TABLE[],7,0)</f>
        <v>PRIMARY SIX</v>
      </c>
      <c r="F492" s="51">
        <v>155</v>
      </c>
      <c r="G492" s="51" t="str">
        <f>IF(ISNA(VLOOKUP(ACCOUNTS_TABLE[[#This Row],[ID NUMBER]],OTHERFEE_PT,2,0)),"",VLOOKUP(ACCOUNTS_TABLE[[#This Row],[ID NUMBER]],OTHERFEE_PT,2,0))</f>
        <v/>
      </c>
      <c r="H492" s="51">
        <f>IF(ISNA(VLOOKUP(DBASE_TABLE[[#This Row],[CLASS]],TERMFEES_TABLE[],5,0)),"",VLOOKUP(DBASE_TABLE[[#This Row],[CLASS]],TERMFEES_TABLE[],5,0))</f>
        <v>0</v>
      </c>
      <c r="I492" s="51">
        <f>SUM(ACCOUNTS_TABLE[[#This Row],[BALANCE AT START]]:ACCOUNTS_TABLE[[#This Row],[SCHOOL FEES]])</f>
        <v>155</v>
      </c>
      <c r="J492" s="51">
        <f>IF(ISNA(VLOOKUP(ACCOUNTS_TABLE[[#This Row],[ID NUMBER]],PAYMENT_PT,2,0)),0,VLOOKUP(ACCOUNTS_TABLE[[#This Row],[ID NUMBER]],PAYMENT_PT,2,0))</f>
        <v>0</v>
      </c>
      <c r="K492" s="51">
        <f>IF(ISNA(VLOOKUP(ACCOUNTS_TABLE[[#This Row],[ID NUMBER]],PIVOT!K:L,2,0)),0,VLOOKUP(ACCOUNTS_TABLE[[#This Row],[ID NUMBER]],PIVOT!K:L,2,0))</f>
        <v>0</v>
      </c>
      <c r="L492" s="51">
        <f>ACCOUNTS_TABLE[[#This Row],[TOTAL FEES]]-ACCOUNTS_TABLE[[#This Row],[TOTAL PAID]]-ACCOUNTS_TABLE[[#This Row],[SCHOLARSHIP]]</f>
        <v>155</v>
      </c>
    </row>
    <row r="493" spans="3:12" ht="21.75" customHeight="1" x14ac:dyDescent="0.25">
      <c r="C493" s="26" t="s">
        <v>1647</v>
      </c>
      <c r="D493" s="4" t="str">
        <f>VLOOKUP(ACCOUNTS_TABLE[[#This Row],[ID NUMBER]],DBASE_TABLE[],2,0)</f>
        <v>WISDOM AVONGO</v>
      </c>
      <c r="E493" s="4" t="str">
        <f>VLOOKUP(ACCOUNTS_TABLE[[#This Row],[ID NUMBER]],DBASE_TABLE[],7,0)</f>
        <v>PRIMARY SIX</v>
      </c>
      <c r="F493" s="51">
        <v>160</v>
      </c>
      <c r="G493" s="51" t="str">
        <f>IF(ISNA(VLOOKUP(ACCOUNTS_TABLE[[#This Row],[ID NUMBER]],OTHERFEE_PT,2,0)),"",VLOOKUP(ACCOUNTS_TABLE[[#This Row],[ID NUMBER]],OTHERFEE_PT,2,0))</f>
        <v/>
      </c>
      <c r="H493" s="51">
        <f>IF(ISNA(VLOOKUP(DBASE_TABLE[[#This Row],[CLASS]],TERMFEES_TABLE[],5,0)),"",VLOOKUP(DBASE_TABLE[[#This Row],[CLASS]],TERMFEES_TABLE[],5,0))</f>
        <v>0</v>
      </c>
      <c r="I493" s="51">
        <f>SUM(ACCOUNTS_TABLE[[#This Row],[BALANCE AT START]]:ACCOUNTS_TABLE[[#This Row],[SCHOOL FEES]])</f>
        <v>160</v>
      </c>
      <c r="J493" s="51">
        <f>IF(ISNA(VLOOKUP(ACCOUNTS_TABLE[[#This Row],[ID NUMBER]],PAYMENT_PT,2,0)),0,VLOOKUP(ACCOUNTS_TABLE[[#This Row],[ID NUMBER]],PAYMENT_PT,2,0))</f>
        <v>0</v>
      </c>
      <c r="K493" s="51">
        <f>IF(ISNA(VLOOKUP(ACCOUNTS_TABLE[[#This Row],[ID NUMBER]],PIVOT!K:L,2,0)),0,VLOOKUP(ACCOUNTS_TABLE[[#This Row],[ID NUMBER]],PIVOT!K:L,2,0))</f>
        <v>0</v>
      </c>
      <c r="L493" s="51">
        <f>ACCOUNTS_TABLE[[#This Row],[TOTAL FEES]]-ACCOUNTS_TABLE[[#This Row],[TOTAL PAID]]-ACCOUNTS_TABLE[[#This Row],[SCHOLARSHIP]]</f>
        <v>160</v>
      </c>
    </row>
    <row r="494" spans="3:12" ht="21.75" customHeight="1" x14ac:dyDescent="0.25">
      <c r="C494" s="26" t="s">
        <v>1648</v>
      </c>
      <c r="D494" s="4" t="str">
        <f>VLOOKUP(ACCOUNTS_TABLE[[#This Row],[ID NUMBER]],DBASE_TABLE[],2,0)</f>
        <v>ANDRIANA AWELIYA</v>
      </c>
      <c r="E494" s="4" t="str">
        <f>VLOOKUP(ACCOUNTS_TABLE[[#This Row],[ID NUMBER]],DBASE_TABLE[],7,0)</f>
        <v>PRIMARY SIX</v>
      </c>
      <c r="F494" s="51">
        <v>155</v>
      </c>
      <c r="G494" s="51" t="str">
        <f>IF(ISNA(VLOOKUP(ACCOUNTS_TABLE[[#This Row],[ID NUMBER]],OTHERFEE_PT,2,0)),"",VLOOKUP(ACCOUNTS_TABLE[[#This Row],[ID NUMBER]],OTHERFEE_PT,2,0))</f>
        <v/>
      </c>
      <c r="H494" s="51">
        <f>IF(ISNA(VLOOKUP(DBASE_TABLE[[#This Row],[CLASS]],TERMFEES_TABLE[],5,0)),"",VLOOKUP(DBASE_TABLE[[#This Row],[CLASS]],TERMFEES_TABLE[],5,0))</f>
        <v>0</v>
      </c>
      <c r="I494" s="51">
        <f>SUM(ACCOUNTS_TABLE[[#This Row],[BALANCE AT START]]:ACCOUNTS_TABLE[[#This Row],[SCHOOL FEES]])</f>
        <v>155</v>
      </c>
      <c r="J494" s="51">
        <f>IF(ISNA(VLOOKUP(ACCOUNTS_TABLE[[#This Row],[ID NUMBER]],PAYMENT_PT,2,0)),0,VLOOKUP(ACCOUNTS_TABLE[[#This Row],[ID NUMBER]],PAYMENT_PT,2,0))</f>
        <v>0</v>
      </c>
      <c r="K494" s="51">
        <f>IF(ISNA(VLOOKUP(ACCOUNTS_TABLE[[#This Row],[ID NUMBER]],PIVOT!K:L,2,0)),0,VLOOKUP(ACCOUNTS_TABLE[[#This Row],[ID NUMBER]],PIVOT!K:L,2,0))</f>
        <v>0</v>
      </c>
      <c r="L494" s="51">
        <f>ACCOUNTS_TABLE[[#This Row],[TOTAL FEES]]-ACCOUNTS_TABLE[[#This Row],[TOTAL PAID]]-ACCOUNTS_TABLE[[#This Row],[SCHOLARSHIP]]</f>
        <v>155</v>
      </c>
    </row>
    <row r="495" spans="3:12" ht="21.75" customHeight="1" x14ac:dyDescent="0.25">
      <c r="C495" s="26" t="s">
        <v>1649</v>
      </c>
      <c r="D495" s="4" t="str">
        <f>VLOOKUP(ACCOUNTS_TABLE[[#This Row],[ID NUMBER]],DBASE_TABLE[],2,0)</f>
        <v>PEARL AWUPURI</v>
      </c>
      <c r="E495" s="4" t="str">
        <f>VLOOKUP(ACCOUNTS_TABLE[[#This Row],[ID NUMBER]],DBASE_TABLE[],7,0)</f>
        <v>PRIMARY SIX</v>
      </c>
      <c r="F495" s="51">
        <v>180</v>
      </c>
      <c r="G495" s="51" t="str">
        <f>IF(ISNA(VLOOKUP(ACCOUNTS_TABLE[[#This Row],[ID NUMBER]],OTHERFEE_PT,2,0)),"",VLOOKUP(ACCOUNTS_TABLE[[#This Row],[ID NUMBER]],OTHERFEE_PT,2,0))</f>
        <v/>
      </c>
      <c r="H495" s="51">
        <f>IF(ISNA(VLOOKUP(DBASE_TABLE[[#This Row],[CLASS]],TERMFEES_TABLE[],5,0)),"",VLOOKUP(DBASE_TABLE[[#This Row],[CLASS]],TERMFEES_TABLE[],5,0))</f>
        <v>0</v>
      </c>
      <c r="I495" s="51">
        <f>SUM(ACCOUNTS_TABLE[[#This Row],[BALANCE AT START]]:ACCOUNTS_TABLE[[#This Row],[SCHOOL FEES]])</f>
        <v>180</v>
      </c>
      <c r="J495" s="51">
        <f>IF(ISNA(VLOOKUP(ACCOUNTS_TABLE[[#This Row],[ID NUMBER]],PAYMENT_PT,2,0)),0,VLOOKUP(ACCOUNTS_TABLE[[#This Row],[ID NUMBER]],PAYMENT_PT,2,0))</f>
        <v>0</v>
      </c>
      <c r="K495" s="51">
        <f>IF(ISNA(VLOOKUP(ACCOUNTS_TABLE[[#This Row],[ID NUMBER]],PIVOT!K:L,2,0)),0,VLOOKUP(ACCOUNTS_TABLE[[#This Row],[ID NUMBER]],PIVOT!K:L,2,0))</f>
        <v>0</v>
      </c>
      <c r="L495" s="51">
        <f>ACCOUNTS_TABLE[[#This Row],[TOTAL FEES]]-ACCOUNTS_TABLE[[#This Row],[TOTAL PAID]]-ACCOUNTS_TABLE[[#This Row],[SCHOLARSHIP]]</f>
        <v>180</v>
      </c>
    </row>
    <row r="496" spans="3:12" ht="21.75" customHeight="1" x14ac:dyDescent="0.25">
      <c r="C496" s="26" t="s">
        <v>1650</v>
      </c>
      <c r="D496" s="4" t="str">
        <f>VLOOKUP(ACCOUNTS_TABLE[[#This Row],[ID NUMBER]],DBASE_TABLE[],2,0)</f>
        <v>TABITA AYAGA</v>
      </c>
      <c r="E496" s="4" t="str">
        <f>VLOOKUP(ACCOUNTS_TABLE[[#This Row],[ID NUMBER]],DBASE_TABLE[],7,0)</f>
        <v>PRIMARY SIX</v>
      </c>
      <c r="F496" s="51">
        <v>325</v>
      </c>
      <c r="G496" s="51" t="str">
        <f>IF(ISNA(VLOOKUP(ACCOUNTS_TABLE[[#This Row],[ID NUMBER]],OTHERFEE_PT,2,0)),"",VLOOKUP(ACCOUNTS_TABLE[[#This Row],[ID NUMBER]],OTHERFEE_PT,2,0))</f>
        <v/>
      </c>
      <c r="H496" s="51">
        <f>IF(ISNA(VLOOKUP(DBASE_TABLE[[#This Row],[CLASS]],TERMFEES_TABLE[],5,0)),"",VLOOKUP(DBASE_TABLE[[#This Row],[CLASS]],TERMFEES_TABLE[],5,0))</f>
        <v>0</v>
      </c>
      <c r="I496" s="51">
        <f>SUM(ACCOUNTS_TABLE[[#This Row],[BALANCE AT START]]:ACCOUNTS_TABLE[[#This Row],[SCHOOL FEES]])</f>
        <v>325</v>
      </c>
      <c r="J496" s="51">
        <f>IF(ISNA(VLOOKUP(ACCOUNTS_TABLE[[#This Row],[ID NUMBER]],PAYMENT_PT,2,0)),0,VLOOKUP(ACCOUNTS_TABLE[[#This Row],[ID NUMBER]],PAYMENT_PT,2,0))</f>
        <v>0</v>
      </c>
      <c r="K496" s="51">
        <f>IF(ISNA(VLOOKUP(ACCOUNTS_TABLE[[#This Row],[ID NUMBER]],PIVOT!K:L,2,0)),0,VLOOKUP(ACCOUNTS_TABLE[[#This Row],[ID NUMBER]],PIVOT!K:L,2,0))</f>
        <v>0</v>
      </c>
      <c r="L496" s="51">
        <f>ACCOUNTS_TABLE[[#This Row],[TOTAL FEES]]-ACCOUNTS_TABLE[[#This Row],[TOTAL PAID]]-ACCOUNTS_TABLE[[#This Row],[SCHOLARSHIP]]</f>
        <v>325</v>
      </c>
    </row>
    <row r="497" spans="3:12" ht="21.75" customHeight="1" x14ac:dyDescent="0.25">
      <c r="C497" s="26" t="s">
        <v>1651</v>
      </c>
      <c r="D497" s="4" t="str">
        <f>VLOOKUP(ACCOUNTS_TABLE[[#This Row],[ID NUMBER]],DBASE_TABLE[],2,0)</f>
        <v>NORAH AYIGEB</v>
      </c>
      <c r="E497" s="4" t="str">
        <f>VLOOKUP(ACCOUNTS_TABLE[[#This Row],[ID NUMBER]],DBASE_TABLE[],7,0)</f>
        <v>PRIMARY SIX</v>
      </c>
      <c r="F497" s="51">
        <v>155</v>
      </c>
      <c r="G497" s="51" t="str">
        <f>IF(ISNA(VLOOKUP(ACCOUNTS_TABLE[[#This Row],[ID NUMBER]],OTHERFEE_PT,2,0)),"",VLOOKUP(ACCOUNTS_TABLE[[#This Row],[ID NUMBER]],OTHERFEE_PT,2,0))</f>
        <v/>
      </c>
      <c r="H497" s="51">
        <f>IF(ISNA(VLOOKUP(DBASE_TABLE[[#This Row],[CLASS]],TERMFEES_TABLE[],5,0)),"",VLOOKUP(DBASE_TABLE[[#This Row],[CLASS]],TERMFEES_TABLE[],5,0))</f>
        <v>0</v>
      </c>
      <c r="I497" s="51">
        <f>SUM(ACCOUNTS_TABLE[[#This Row],[BALANCE AT START]]:ACCOUNTS_TABLE[[#This Row],[SCHOOL FEES]])</f>
        <v>155</v>
      </c>
      <c r="J497" s="51">
        <f>IF(ISNA(VLOOKUP(ACCOUNTS_TABLE[[#This Row],[ID NUMBER]],PAYMENT_PT,2,0)),0,VLOOKUP(ACCOUNTS_TABLE[[#This Row],[ID NUMBER]],PAYMENT_PT,2,0))</f>
        <v>0</v>
      </c>
      <c r="K497" s="51">
        <f>IF(ISNA(VLOOKUP(ACCOUNTS_TABLE[[#This Row],[ID NUMBER]],PIVOT!K:L,2,0)),0,VLOOKUP(ACCOUNTS_TABLE[[#This Row],[ID NUMBER]],PIVOT!K:L,2,0))</f>
        <v>0</v>
      </c>
      <c r="L497" s="51">
        <f>ACCOUNTS_TABLE[[#This Row],[TOTAL FEES]]-ACCOUNTS_TABLE[[#This Row],[TOTAL PAID]]-ACCOUNTS_TABLE[[#This Row],[SCHOLARSHIP]]</f>
        <v>155</v>
      </c>
    </row>
    <row r="498" spans="3:12" ht="21.75" customHeight="1" x14ac:dyDescent="0.25">
      <c r="C498" s="26" t="s">
        <v>1652</v>
      </c>
      <c r="D498" s="4" t="str">
        <f>VLOOKUP(ACCOUNTS_TABLE[[#This Row],[ID NUMBER]],DBASE_TABLE[],2,0)</f>
        <v>RUTH AYIVASE</v>
      </c>
      <c r="E498" s="4" t="str">
        <f>VLOOKUP(ACCOUNTS_TABLE[[#This Row],[ID NUMBER]],DBASE_TABLE[],7,0)</f>
        <v>PRIMARY SIX</v>
      </c>
      <c r="F498" s="51">
        <v>155</v>
      </c>
      <c r="G498" s="51" t="str">
        <f>IF(ISNA(VLOOKUP(ACCOUNTS_TABLE[[#This Row],[ID NUMBER]],OTHERFEE_PT,2,0)),"",VLOOKUP(ACCOUNTS_TABLE[[#This Row],[ID NUMBER]],OTHERFEE_PT,2,0))</f>
        <v/>
      </c>
      <c r="H498" s="51">
        <f>IF(ISNA(VLOOKUP(DBASE_TABLE[[#This Row],[CLASS]],TERMFEES_TABLE[],5,0)),"",VLOOKUP(DBASE_TABLE[[#This Row],[CLASS]],TERMFEES_TABLE[],5,0))</f>
        <v>0</v>
      </c>
      <c r="I498" s="51">
        <f>SUM(ACCOUNTS_TABLE[[#This Row],[BALANCE AT START]]:ACCOUNTS_TABLE[[#This Row],[SCHOOL FEES]])</f>
        <v>155</v>
      </c>
      <c r="J498" s="51">
        <f>IF(ISNA(VLOOKUP(ACCOUNTS_TABLE[[#This Row],[ID NUMBER]],PAYMENT_PT,2,0)),0,VLOOKUP(ACCOUNTS_TABLE[[#This Row],[ID NUMBER]],PAYMENT_PT,2,0))</f>
        <v>0</v>
      </c>
      <c r="K498" s="51">
        <f>IF(ISNA(VLOOKUP(ACCOUNTS_TABLE[[#This Row],[ID NUMBER]],PIVOT!K:L,2,0)),0,VLOOKUP(ACCOUNTS_TABLE[[#This Row],[ID NUMBER]],PIVOT!K:L,2,0))</f>
        <v>0</v>
      </c>
      <c r="L498" s="51">
        <f>ACCOUNTS_TABLE[[#This Row],[TOTAL FEES]]-ACCOUNTS_TABLE[[#This Row],[TOTAL PAID]]-ACCOUNTS_TABLE[[#This Row],[SCHOLARSHIP]]</f>
        <v>155</v>
      </c>
    </row>
    <row r="499" spans="3:12" ht="21.75" customHeight="1" x14ac:dyDescent="0.25">
      <c r="C499" s="26" t="s">
        <v>1653</v>
      </c>
      <c r="D499" s="4" t="str">
        <f>VLOOKUP(ACCOUNTS_TABLE[[#This Row],[ID NUMBER]],DBASE_TABLE[],2,0)</f>
        <v>JESSICA AZIBOA</v>
      </c>
      <c r="E499" s="4" t="str">
        <f>VLOOKUP(ACCOUNTS_TABLE[[#This Row],[ID NUMBER]],DBASE_TABLE[],7,0)</f>
        <v>PRIMARY SIX</v>
      </c>
      <c r="F499" s="51">
        <v>180</v>
      </c>
      <c r="G499" s="51" t="str">
        <f>IF(ISNA(VLOOKUP(ACCOUNTS_TABLE[[#This Row],[ID NUMBER]],OTHERFEE_PT,2,0)),"",VLOOKUP(ACCOUNTS_TABLE[[#This Row],[ID NUMBER]],OTHERFEE_PT,2,0))</f>
        <v/>
      </c>
      <c r="H499" s="51">
        <f>IF(ISNA(VLOOKUP(DBASE_TABLE[[#This Row],[CLASS]],TERMFEES_TABLE[],5,0)),"",VLOOKUP(DBASE_TABLE[[#This Row],[CLASS]],TERMFEES_TABLE[],5,0))</f>
        <v>0</v>
      </c>
      <c r="I499" s="51">
        <f>SUM(ACCOUNTS_TABLE[[#This Row],[BALANCE AT START]]:ACCOUNTS_TABLE[[#This Row],[SCHOOL FEES]])</f>
        <v>180</v>
      </c>
      <c r="J499" s="51">
        <f>IF(ISNA(VLOOKUP(ACCOUNTS_TABLE[[#This Row],[ID NUMBER]],PAYMENT_PT,2,0)),0,VLOOKUP(ACCOUNTS_TABLE[[#This Row],[ID NUMBER]],PAYMENT_PT,2,0))</f>
        <v>0</v>
      </c>
      <c r="K499" s="51">
        <f>IF(ISNA(VLOOKUP(ACCOUNTS_TABLE[[#This Row],[ID NUMBER]],PIVOT!K:L,2,0)),0,VLOOKUP(ACCOUNTS_TABLE[[#This Row],[ID NUMBER]],PIVOT!K:L,2,0))</f>
        <v>0</v>
      </c>
      <c r="L499" s="51">
        <f>ACCOUNTS_TABLE[[#This Row],[TOTAL FEES]]-ACCOUNTS_TABLE[[#This Row],[TOTAL PAID]]-ACCOUNTS_TABLE[[#This Row],[SCHOLARSHIP]]</f>
        <v>180</v>
      </c>
    </row>
    <row r="500" spans="3:12" ht="21.75" customHeight="1" x14ac:dyDescent="0.25">
      <c r="C500" s="26" t="s">
        <v>1654</v>
      </c>
      <c r="D500" s="4" t="str">
        <f>VLOOKUP(ACCOUNTS_TABLE[[#This Row],[ID NUMBER]],DBASE_TABLE[],2,0)</f>
        <v>BENEDICTA AZUAH</v>
      </c>
      <c r="E500" s="4" t="str">
        <f>VLOOKUP(ACCOUNTS_TABLE[[#This Row],[ID NUMBER]],DBASE_TABLE[],7,0)</f>
        <v>PRIMARY SIX</v>
      </c>
      <c r="F500" s="51">
        <v>155</v>
      </c>
      <c r="G500" s="51" t="str">
        <f>IF(ISNA(VLOOKUP(ACCOUNTS_TABLE[[#This Row],[ID NUMBER]],OTHERFEE_PT,2,0)),"",VLOOKUP(ACCOUNTS_TABLE[[#This Row],[ID NUMBER]],OTHERFEE_PT,2,0))</f>
        <v/>
      </c>
      <c r="H500" s="51">
        <f>IF(ISNA(VLOOKUP(DBASE_TABLE[[#This Row],[CLASS]],TERMFEES_TABLE[],5,0)),"",VLOOKUP(DBASE_TABLE[[#This Row],[CLASS]],TERMFEES_TABLE[],5,0))</f>
        <v>0</v>
      </c>
      <c r="I500" s="51">
        <f>SUM(ACCOUNTS_TABLE[[#This Row],[BALANCE AT START]]:ACCOUNTS_TABLE[[#This Row],[SCHOOL FEES]])</f>
        <v>155</v>
      </c>
      <c r="J500" s="51">
        <f>IF(ISNA(VLOOKUP(ACCOUNTS_TABLE[[#This Row],[ID NUMBER]],PAYMENT_PT,2,0)),0,VLOOKUP(ACCOUNTS_TABLE[[#This Row],[ID NUMBER]],PAYMENT_PT,2,0))</f>
        <v>0</v>
      </c>
      <c r="K500" s="51">
        <f>IF(ISNA(VLOOKUP(ACCOUNTS_TABLE[[#This Row],[ID NUMBER]],PIVOT!K:L,2,0)),0,VLOOKUP(ACCOUNTS_TABLE[[#This Row],[ID NUMBER]],PIVOT!K:L,2,0))</f>
        <v>0</v>
      </c>
      <c r="L500" s="51">
        <f>ACCOUNTS_TABLE[[#This Row],[TOTAL FEES]]-ACCOUNTS_TABLE[[#This Row],[TOTAL PAID]]-ACCOUNTS_TABLE[[#This Row],[SCHOLARSHIP]]</f>
        <v>155</v>
      </c>
    </row>
    <row r="501" spans="3:12" ht="21.75" customHeight="1" x14ac:dyDescent="0.25">
      <c r="C501" s="26" t="s">
        <v>1655</v>
      </c>
      <c r="D501" s="4" t="str">
        <f>VLOOKUP(ACCOUNTS_TABLE[[#This Row],[ID NUMBER]],DBASE_TABLE[],2,0)</f>
        <v>SARAH BAJUNGWO</v>
      </c>
      <c r="E501" s="4" t="str">
        <f>VLOOKUP(ACCOUNTS_TABLE[[#This Row],[ID NUMBER]],DBASE_TABLE[],7,0)</f>
        <v>PRIMARY SIX</v>
      </c>
      <c r="F501" s="51">
        <v>155</v>
      </c>
      <c r="G501" s="51" t="str">
        <f>IF(ISNA(VLOOKUP(ACCOUNTS_TABLE[[#This Row],[ID NUMBER]],OTHERFEE_PT,2,0)),"",VLOOKUP(ACCOUNTS_TABLE[[#This Row],[ID NUMBER]],OTHERFEE_PT,2,0))</f>
        <v/>
      </c>
      <c r="H501" s="51">
        <f>IF(ISNA(VLOOKUP(DBASE_TABLE[[#This Row],[CLASS]],TERMFEES_TABLE[],5,0)),"",VLOOKUP(DBASE_TABLE[[#This Row],[CLASS]],TERMFEES_TABLE[],5,0))</f>
        <v>0</v>
      </c>
      <c r="I501" s="51">
        <f>SUM(ACCOUNTS_TABLE[[#This Row],[BALANCE AT START]]:ACCOUNTS_TABLE[[#This Row],[SCHOOL FEES]])</f>
        <v>155</v>
      </c>
      <c r="J501" s="51">
        <f>IF(ISNA(VLOOKUP(ACCOUNTS_TABLE[[#This Row],[ID NUMBER]],PAYMENT_PT,2,0)),0,VLOOKUP(ACCOUNTS_TABLE[[#This Row],[ID NUMBER]],PAYMENT_PT,2,0))</f>
        <v>0</v>
      </c>
      <c r="K501" s="51">
        <f>IF(ISNA(VLOOKUP(ACCOUNTS_TABLE[[#This Row],[ID NUMBER]],PIVOT!K:L,2,0)),0,VLOOKUP(ACCOUNTS_TABLE[[#This Row],[ID NUMBER]],PIVOT!K:L,2,0))</f>
        <v>0</v>
      </c>
      <c r="L501" s="51">
        <f>ACCOUNTS_TABLE[[#This Row],[TOTAL FEES]]-ACCOUNTS_TABLE[[#This Row],[TOTAL PAID]]-ACCOUNTS_TABLE[[#This Row],[SCHOLARSHIP]]</f>
        <v>155</v>
      </c>
    </row>
    <row r="502" spans="3:12" ht="21.75" customHeight="1" x14ac:dyDescent="0.25">
      <c r="C502" s="26" t="s">
        <v>1656</v>
      </c>
      <c r="D502" s="4" t="str">
        <f>VLOOKUP(ACCOUNTS_TABLE[[#This Row],[ID NUMBER]],DBASE_TABLE[],2,0)</f>
        <v>FRANPEARL BRONI</v>
      </c>
      <c r="E502" s="4" t="str">
        <f>VLOOKUP(ACCOUNTS_TABLE[[#This Row],[ID NUMBER]],DBASE_TABLE[],7,0)</f>
        <v>PRIMARY SIX</v>
      </c>
      <c r="F502" s="51">
        <v>155</v>
      </c>
      <c r="G502" s="51" t="str">
        <f>IF(ISNA(VLOOKUP(ACCOUNTS_TABLE[[#This Row],[ID NUMBER]],OTHERFEE_PT,2,0)),"",VLOOKUP(ACCOUNTS_TABLE[[#This Row],[ID NUMBER]],OTHERFEE_PT,2,0))</f>
        <v/>
      </c>
      <c r="H502" s="51">
        <f>IF(ISNA(VLOOKUP(DBASE_TABLE[[#This Row],[CLASS]],TERMFEES_TABLE[],5,0)),"",VLOOKUP(DBASE_TABLE[[#This Row],[CLASS]],TERMFEES_TABLE[],5,0))</f>
        <v>0</v>
      </c>
      <c r="I502" s="51">
        <f>SUM(ACCOUNTS_TABLE[[#This Row],[BALANCE AT START]]:ACCOUNTS_TABLE[[#This Row],[SCHOOL FEES]])</f>
        <v>155</v>
      </c>
      <c r="J502" s="51">
        <f>IF(ISNA(VLOOKUP(ACCOUNTS_TABLE[[#This Row],[ID NUMBER]],PAYMENT_PT,2,0)),0,VLOOKUP(ACCOUNTS_TABLE[[#This Row],[ID NUMBER]],PAYMENT_PT,2,0))</f>
        <v>0</v>
      </c>
      <c r="K502" s="51">
        <f>IF(ISNA(VLOOKUP(ACCOUNTS_TABLE[[#This Row],[ID NUMBER]],PIVOT!K:L,2,0)),0,VLOOKUP(ACCOUNTS_TABLE[[#This Row],[ID NUMBER]],PIVOT!K:L,2,0))</f>
        <v>0</v>
      </c>
      <c r="L502" s="51">
        <f>ACCOUNTS_TABLE[[#This Row],[TOTAL FEES]]-ACCOUNTS_TABLE[[#This Row],[TOTAL PAID]]-ACCOUNTS_TABLE[[#This Row],[SCHOLARSHIP]]</f>
        <v>155</v>
      </c>
    </row>
    <row r="503" spans="3:12" ht="21.75" customHeight="1" x14ac:dyDescent="0.25">
      <c r="C503" s="26" t="s">
        <v>1657</v>
      </c>
      <c r="D503" s="4" t="str">
        <f>VLOOKUP(ACCOUNTS_TABLE[[#This Row],[ID NUMBER]],DBASE_TABLE[],2,0)</f>
        <v>JENNIFER GARAWUAR</v>
      </c>
      <c r="E503" s="4" t="str">
        <f>VLOOKUP(ACCOUNTS_TABLE[[#This Row],[ID NUMBER]],DBASE_TABLE[],7,0)</f>
        <v>PRIMARY SIX</v>
      </c>
      <c r="F503" s="51">
        <v>150</v>
      </c>
      <c r="G503" s="51" t="str">
        <f>IF(ISNA(VLOOKUP(ACCOUNTS_TABLE[[#This Row],[ID NUMBER]],OTHERFEE_PT,2,0)),"",VLOOKUP(ACCOUNTS_TABLE[[#This Row],[ID NUMBER]],OTHERFEE_PT,2,0))</f>
        <v/>
      </c>
      <c r="H503" s="51">
        <f>IF(ISNA(VLOOKUP(DBASE_TABLE[[#This Row],[CLASS]],TERMFEES_TABLE[],5,0)),"",VLOOKUP(DBASE_TABLE[[#This Row],[CLASS]],TERMFEES_TABLE[],5,0))</f>
        <v>0</v>
      </c>
      <c r="I503" s="51">
        <f>SUM(ACCOUNTS_TABLE[[#This Row],[BALANCE AT START]]:ACCOUNTS_TABLE[[#This Row],[SCHOOL FEES]])</f>
        <v>150</v>
      </c>
      <c r="J503" s="51">
        <f>IF(ISNA(VLOOKUP(ACCOUNTS_TABLE[[#This Row],[ID NUMBER]],PAYMENT_PT,2,0)),0,VLOOKUP(ACCOUNTS_TABLE[[#This Row],[ID NUMBER]],PAYMENT_PT,2,0))</f>
        <v>0</v>
      </c>
      <c r="K503" s="51">
        <f>IF(ISNA(VLOOKUP(ACCOUNTS_TABLE[[#This Row],[ID NUMBER]],PIVOT!K:L,2,0)),0,VLOOKUP(ACCOUNTS_TABLE[[#This Row],[ID NUMBER]],PIVOT!K:L,2,0))</f>
        <v>0</v>
      </c>
      <c r="L503" s="51">
        <f>ACCOUNTS_TABLE[[#This Row],[TOTAL FEES]]-ACCOUNTS_TABLE[[#This Row],[TOTAL PAID]]-ACCOUNTS_TABLE[[#This Row],[SCHOLARSHIP]]</f>
        <v>150</v>
      </c>
    </row>
    <row r="504" spans="3:12" ht="21.75" customHeight="1" x14ac:dyDescent="0.25">
      <c r="C504" s="26" t="s">
        <v>1658</v>
      </c>
      <c r="D504" s="4" t="str">
        <f>VLOOKUP(ACCOUNTS_TABLE[[#This Row],[ID NUMBER]],DBASE_TABLE[],2,0)</f>
        <v>MOHAMMED HARUNA</v>
      </c>
      <c r="E504" s="4" t="str">
        <f>VLOOKUP(ACCOUNTS_TABLE[[#This Row],[ID NUMBER]],DBASE_TABLE[],7,0)</f>
        <v>PRIMARY SIX</v>
      </c>
      <c r="F504" s="51">
        <v>425</v>
      </c>
      <c r="G504" s="51" t="str">
        <f>IF(ISNA(VLOOKUP(ACCOUNTS_TABLE[[#This Row],[ID NUMBER]],OTHERFEE_PT,2,0)),"",VLOOKUP(ACCOUNTS_TABLE[[#This Row],[ID NUMBER]],OTHERFEE_PT,2,0))</f>
        <v/>
      </c>
      <c r="H504" s="51">
        <f>IF(ISNA(VLOOKUP(DBASE_TABLE[[#This Row],[CLASS]],TERMFEES_TABLE[],5,0)),"",VLOOKUP(DBASE_TABLE[[#This Row],[CLASS]],TERMFEES_TABLE[],5,0))</f>
        <v>0</v>
      </c>
      <c r="I504" s="51">
        <f>SUM(ACCOUNTS_TABLE[[#This Row],[BALANCE AT START]]:ACCOUNTS_TABLE[[#This Row],[SCHOOL FEES]])</f>
        <v>425</v>
      </c>
      <c r="J504" s="51">
        <f>IF(ISNA(VLOOKUP(ACCOUNTS_TABLE[[#This Row],[ID NUMBER]],PAYMENT_PT,2,0)),0,VLOOKUP(ACCOUNTS_TABLE[[#This Row],[ID NUMBER]],PAYMENT_PT,2,0))</f>
        <v>0</v>
      </c>
      <c r="K504" s="51">
        <f>IF(ISNA(VLOOKUP(ACCOUNTS_TABLE[[#This Row],[ID NUMBER]],PIVOT!K:L,2,0)),0,VLOOKUP(ACCOUNTS_TABLE[[#This Row],[ID NUMBER]],PIVOT!K:L,2,0))</f>
        <v>0</v>
      </c>
      <c r="L504" s="51">
        <f>ACCOUNTS_TABLE[[#This Row],[TOTAL FEES]]-ACCOUNTS_TABLE[[#This Row],[TOTAL PAID]]-ACCOUNTS_TABLE[[#This Row],[SCHOLARSHIP]]</f>
        <v>425</v>
      </c>
    </row>
    <row r="505" spans="3:12" ht="21.75" customHeight="1" x14ac:dyDescent="0.25">
      <c r="C505" s="26" t="s">
        <v>1659</v>
      </c>
      <c r="D505" s="4" t="str">
        <f>VLOOKUP(ACCOUNTS_TABLE[[#This Row],[ID NUMBER]],DBASE_TABLE[],2,0)</f>
        <v>HOLINESS MIVAIGANI</v>
      </c>
      <c r="E505" s="4" t="str">
        <f>VLOOKUP(ACCOUNTS_TABLE[[#This Row],[ID NUMBER]],DBASE_TABLE[],7,0)</f>
        <v>PRIMARY SIX</v>
      </c>
      <c r="F505" s="51">
        <v>280</v>
      </c>
      <c r="G505" s="51" t="str">
        <f>IF(ISNA(VLOOKUP(ACCOUNTS_TABLE[[#This Row],[ID NUMBER]],OTHERFEE_PT,2,0)),"",VLOOKUP(ACCOUNTS_TABLE[[#This Row],[ID NUMBER]],OTHERFEE_PT,2,0))</f>
        <v/>
      </c>
      <c r="H505" s="51">
        <f>IF(ISNA(VLOOKUP(DBASE_TABLE[[#This Row],[CLASS]],TERMFEES_TABLE[],5,0)),"",VLOOKUP(DBASE_TABLE[[#This Row],[CLASS]],TERMFEES_TABLE[],5,0))</f>
        <v>0</v>
      </c>
      <c r="I505" s="51">
        <f>SUM(ACCOUNTS_TABLE[[#This Row],[BALANCE AT START]]:ACCOUNTS_TABLE[[#This Row],[SCHOOL FEES]])</f>
        <v>280</v>
      </c>
      <c r="J505" s="51">
        <f>IF(ISNA(VLOOKUP(ACCOUNTS_TABLE[[#This Row],[ID NUMBER]],PAYMENT_PT,2,0)),0,VLOOKUP(ACCOUNTS_TABLE[[#This Row],[ID NUMBER]],PAYMENT_PT,2,0))</f>
        <v>0</v>
      </c>
      <c r="K505" s="51">
        <f>IF(ISNA(VLOOKUP(ACCOUNTS_TABLE[[#This Row],[ID NUMBER]],PIVOT!K:L,2,0)),0,VLOOKUP(ACCOUNTS_TABLE[[#This Row],[ID NUMBER]],PIVOT!K:L,2,0))</f>
        <v>0</v>
      </c>
      <c r="L505" s="51">
        <f>ACCOUNTS_TABLE[[#This Row],[TOTAL FEES]]-ACCOUNTS_TABLE[[#This Row],[TOTAL PAID]]-ACCOUNTS_TABLE[[#This Row],[SCHOLARSHIP]]</f>
        <v>280</v>
      </c>
    </row>
    <row r="506" spans="3:12" ht="21.75" customHeight="1" x14ac:dyDescent="0.25">
      <c r="C506" s="26" t="s">
        <v>1660</v>
      </c>
      <c r="D506" s="4" t="str">
        <f>VLOOKUP(ACCOUNTS_TABLE[[#This Row],[ID NUMBER]],DBASE_TABLE[],2,0)</f>
        <v>AMANATU IBRAHIM</v>
      </c>
      <c r="E506" s="4" t="str">
        <f>VLOOKUP(ACCOUNTS_TABLE[[#This Row],[ID NUMBER]],DBASE_TABLE[],7,0)</f>
        <v>PRIMARY SIX</v>
      </c>
      <c r="F506" s="51">
        <v>275</v>
      </c>
      <c r="G506" s="51" t="str">
        <f>IF(ISNA(VLOOKUP(ACCOUNTS_TABLE[[#This Row],[ID NUMBER]],OTHERFEE_PT,2,0)),"",VLOOKUP(ACCOUNTS_TABLE[[#This Row],[ID NUMBER]],OTHERFEE_PT,2,0))</f>
        <v/>
      </c>
      <c r="H506" s="51">
        <f>IF(ISNA(VLOOKUP(DBASE_TABLE[[#This Row],[CLASS]],TERMFEES_TABLE[],5,0)),"",VLOOKUP(DBASE_TABLE[[#This Row],[CLASS]],TERMFEES_TABLE[],5,0))</f>
        <v>0</v>
      </c>
      <c r="I506" s="51">
        <f>SUM(ACCOUNTS_TABLE[[#This Row],[BALANCE AT START]]:ACCOUNTS_TABLE[[#This Row],[SCHOOL FEES]])</f>
        <v>275</v>
      </c>
      <c r="J506" s="51">
        <f>IF(ISNA(VLOOKUP(ACCOUNTS_TABLE[[#This Row],[ID NUMBER]],PAYMENT_PT,2,0)),0,VLOOKUP(ACCOUNTS_TABLE[[#This Row],[ID NUMBER]],PAYMENT_PT,2,0))</f>
        <v>0</v>
      </c>
      <c r="K506" s="51">
        <f>IF(ISNA(VLOOKUP(ACCOUNTS_TABLE[[#This Row],[ID NUMBER]],PIVOT!K:L,2,0)),0,VLOOKUP(ACCOUNTS_TABLE[[#This Row],[ID NUMBER]],PIVOT!K:L,2,0))</f>
        <v>0</v>
      </c>
      <c r="L506" s="51">
        <f>ACCOUNTS_TABLE[[#This Row],[TOTAL FEES]]-ACCOUNTS_TABLE[[#This Row],[TOTAL PAID]]-ACCOUNTS_TABLE[[#This Row],[SCHOLARSHIP]]</f>
        <v>275</v>
      </c>
    </row>
    <row r="507" spans="3:12" ht="21.75" customHeight="1" x14ac:dyDescent="0.25">
      <c r="C507" s="26" t="s">
        <v>1661</v>
      </c>
      <c r="D507" s="4" t="str">
        <f>VLOOKUP(ACCOUNTS_TABLE[[#This Row],[ID NUMBER]],DBASE_TABLE[],2,0)</f>
        <v>NAFISATU INUSAH</v>
      </c>
      <c r="E507" s="4" t="str">
        <f>VLOOKUP(ACCOUNTS_TABLE[[#This Row],[ID NUMBER]],DBASE_TABLE[],7,0)</f>
        <v>PRIMARY SIX</v>
      </c>
      <c r="F507" s="51">
        <v>280</v>
      </c>
      <c r="G507" s="51" t="str">
        <f>IF(ISNA(VLOOKUP(ACCOUNTS_TABLE[[#This Row],[ID NUMBER]],OTHERFEE_PT,2,0)),"",VLOOKUP(ACCOUNTS_TABLE[[#This Row],[ID NUMBER]],OTHERFEE_PT,2,0))</f>
        <v/>
      </c>
      <c r="H507" s="51">
        <f>IF(ISNA(VLOOKUP(DBASE_TABLE[[#This Row],[CLASS]],TERMFEES_TABLE[],5,0)),"",VLOOKUP(DBASE_TABLE[[#This Row],[CLASS]],TERMFEES_TABLE[],5,0))</f>
        <v>0</v>
      </c>
      <c r="I507" s="51">
        <f>SUM(ACCOUNTS_TABLE[[#This Row],[BALANCE AT START]]:ACCOUNTS_TABLE[[#This Row],[SCHOOL FEES]])</f>
        <v>280</v>
      </c>
      <c r="J507" s="51">
        <f>IF(ISNA(VLOOKUP(ACCOUNTS_TABLE[[#This Row],[ID NUMBER]],PAYMENT_PT,2,0)),0,VLOOKUP(ACCOUNTS_TABLE[[#This Row],[ID NUMBER]],PAYMENT_PT,2,0))</f>
        <v>0</v>
      </c>
      <c r="K507" s="51">
        <f>IF(ISNA(VLOOKUP(ACCOUNTS_TABLE[[#This Row],[ID NUMBER]],PIVOT!K:L,2,0)),0,VLOOKUP(ACCOUNTS_TABLE[[#This Row],[ID NUMBER]],PIVOT!K:L,2,0))</f>
        <v>0</v>
      </c>
      <c r="L507" s="51">
        <f>ACCOUNTS_TABLE[[#This Row],[TOTAL FEES]]-ACCOUNTS_TABLE[[#This Row],[TOTAL PAID]]-ACCOUNTS_TABLE[[#This Row],[SCHOLARSHIP]]</f>
        <v>280</v>
      </c>
    </row>
    <row r="508" spans="3:12" ht="21.75" customHeight="1" x14ac:dyDescent="0.25">
      <c r="C508" s="26" t="s">
        <v>1662</v>
      </c>
      <c r="D508" s="4" t="str">
        <f>VLOOKUP(ACCOUNTS_TABLE[[#This Row],[ID NUMBER]],DBASE_TABLE[],2,0)</f>
        <v>HABIBA ISSAH</v>
      </c>
      <c r="E508" s="4" t="str">
        <f>VLOOKUP(ACCOUNTS_TABLE[[#This Row],[ID NUMBER]],DBASE_TABLE[],7,0)</f>
        <v>PRIMARY SIX</v>
      </c>
      <c r="F508" s="51">
        <v>305</v>
      </c>
      <c r="G508" s="51" t="str">
        <f>IF(ISNA(VLOOKUP(ACCOUNTS_TABLE[[#This Row],[ID NUMBER]],OTHERFEE_PT,2,0)),"",VLOOKUP(ACCOUNTS_TABLE[[#This Row],[ID NUMBER]],OTHERFEE_PT,2,0))</f>
        <v/>
      </c>
      <c r="H508" s="51">
        <f>IF(ISNA(VLOOKUP(DBASE_TABLE[[#This Row],[CLASS]],TERMFEES_TABLE[],5,0)),"",VLOOKUP(DBASE_TABLE[[#This Row],[CLASS]],TERMFEES_TABLE[],5,0))</f>
        <v>0</v>
      </c>
      <c r="I508" s="51">
        <f>SUM(ACCOUNTS_TABLE[[#This Row],[BALANCE AT START]]:ACCOUNTS_TABLE[[#This Row],[SCHOOL FEES]])</f>
        <v>305</v>
      </c>
      <c r="J508" s="51">
        <f>IF(ISNA(VLOOKUP(ACCOUNTS_TABLE[[#This Row],[ID NUMBER]],PAYMENT_PT,2,0)),0,VLOOKUP(ACCOUNTS_TABLE[[#This Row],[ID NUMBER]],PAYMENT_PT,2,0))</f>
        <v>0</v>
      </c>
      <c r="K508" s="51">
        <f>IF(ISNA(VLOOKUP(ACCOUNTS_TABLE[[#This Row],[ID NUMBER]],PIVOT!K:L,2,0)),0,VLOOKUP(ACCOUNTS_TABLE[[#This Row],[ID NUMBER]],PIVOT!K:L,2,0))</f>
        <v>0</v>
      </c>
      <c r="L508" s="51">
        <f>ACCOUNTS_TABLE[[#This Row],[TOTAL FEES]]-ACCOUNTS_TABLE[[#This Row],[TOTAL PAID]]-ACCOUNTS_TABLE[[#This Row],[SCHOLARSHIP]]</f>
        <v>305</v>
      </c>
    </row>
    <row r="509" spans="3:12" ht="21.75" customHeight="1" x14ac:dyDescent="0.25">
      <c r="C509" s="26" t="s">
        <v>1663</v>
      </c>
      <c r="D509" s="4" t="str">
        <f>VLOOKUP(ACCOUNTS_TABLE[[#This Row],[ID NUMBER]],DBASE_TABLE[],2,0)</f>
        <v>MEKAILA KANBONGA</v>
      </c>
      <c r="E509" s="4" t="str">
        <f>VLOOKUP(ACCOUNTS_TABLE[[#This Row],[ID NUMBER]],DBASE_TABLE[],7,0)</f>
        <v>PRIMARY SIX</v>
      </c>
      <c r="F509" s="51">
        <v>155</v>
      </c>
      <c r="G509" s="51" t="str">
        <f>IF(ISNA(VLOOKUP(ACCOUNTS_TABLE[[#This Row],[ID NUMBER]],OTHERFEE_PT,2,0)),"",VLOOKUP(ACCOUNTS_TABLE[[#This Row],[ID NUMBER]],OTHERFEE_PT,2,0))</f>
        <v/>
      </c>
      <c r="H509" s="51">
        <f>IF(ISNA(VLOOKUP(DBASE_TABLE[[#This Row],[CLASS]],TERMFEES_TABLE[],5,0)),"",VLOOKUP(DBASE_TABLE[[#This Row],[CLASS]],TERMFEES_TABLE[],5,0))</f>
        <v>0</v>
      </c>
      <c r="I509" s="51">
        <f>SUM(ACCOUNTS_TABLE[[#This Row],[BALANCE AT START]]:ACCOUNTS_TABLE[[#This Row],[SCHOOL FEES]])</f>
        <v>155</v>
      </c>
      <c r="J509" s="51">
        <f>IF(ISNA(VLOOKUP(ACCOUNTS_TABLE[[#This Row],[ID NUMBER]],PAYMENT_PT,2,0)),0,VLOOKUP(ACCOUNTS_TABLE[[#This Row],[ID NUMBER]],PAYMENT_PT,2,0))</f>
        <v>0</v>
      </c>
      <c r="K509" s="51">
        <f>IF(ISNA(VLOOKUP(ACCOUNTS_TABLE[[#This Row],[ID NUMBER]],PIVOT!K:L,2,0)),0,VLOOKUP(ACCOUNTS_TABLE[[#This Row],[ID NUMBER]],PIVOT!K:L,2,0))</f>
        <v>0</v>
      </c>
      <c r="L509" s="51">
        <f>ACCOUNTS_TABLE[[#This Row],[TOTAL FEES]]-ACCOUNTS_TABLE[[#This Row],[TOTAL PAID]]-ACCOUNTS_TABLE[[#This Row],[SCHOLARSHIP]]</f>
        <v>155</v>
      </c>
    </row>
    <row r="510" spans="3:12" ht="21.75" customHeight="1" x14ac:dyDescent="0.25">
      <c r="C510" s="26" t="s">
        <v>1664</v>
      </c>
      <c r="D510" s="4" t="str">
        <f>VLOOKUP(ACCOUNTS_TABLE[[#This Row],[ID NUMBER]],DBASE_TABLE[],2,0)</f>
        <v>JACINTA KONDAYIRE</v>
      </c>
      <c r="E510" s="4" t="str">
        <f>VLOOKUP(ACCOUNTS_TABLE[[#This Row],[ID NUMBER]],DBASE_TABLE[],7,0)</f>
        <v>PRIMARY SIX</v>
      </c>
      <c r="F510" s="51">
        <v>155</v>
      </c>
      <c r="G510" s="51" t="str">
        <f>IF(ISNA(VLOOKUP(ACCOUNTS_TABLE[[#This Row],[ID NUMBER]],OTHERFEE_PT,2,0)),"",VLOOKUP(ACCOUNTS_TABLE[[#This Row],[ID NUMBER]],OTHERFEE_PT,2,0))</f>
        <v/>
      </c>
      <c r="H510" s="51">
        <f>IF(ISNA(VLOOKUP(DBASE_TABLE[[#This Row],[CLASS]],TERMFEES_TABLE[],5,0)),"",VLOOKUP(DBASE_TABLE[[#This Row],[CLASS]],TERMFEES_TABLE[],5,0))</f>
        <v>0</v>
      </c>
      <c r="I510" s="51">
        <f>SUM(ACCOUNTS_TABLE[[#This Row],[BALANCE AT START]]:ACCOUNTS_TABLE[[#This Row],[SCHOOL FEES]])</f>
        <v>155</v>
      </c>
      <c r="J510" s="51">
        <f>IF(ISNA(VLOOKUP(ACCOUNTS_TABLE[[#This Row],[ID NUMBER]],PAYMENT_PT,2,0)),0,VLOOKUP(ACCOUNTS_TABLE[[#This Row],[ID NUMBER]],PAYMENT_PT,2,0))</f>
        <v>0</v>
      </c>
      <c r="K510" s="51">
        <f>IF(ISNA(VLOOKUP(ACCOUNTS_TABLE[[#This Row],[ID NUMBER]],PIVOT!K:L,2,0)),0,VLOOKUP(ACCOUNTS_TABLE[[#This Row],[ID NUMBER]],PIVOT!K:L,2,0))</f>
        <v>0</v>
      </c>
      <c r="L510" s="51">
        <f>ACCOUNTS_TABLE[[#This Row],[TOTAL FEES]]-ACCOUNTS_TABLE[[#This Row],[TOTAL PAID]]-ACCOUNTS_TABLE[[#This Row],[SCHOLARSHIP]]</f>
        <v>155</v>
      </c>
    </row>
    <row r="511" spans="3:12" ht="21.75" customHeight="1" x14ac:dyDescent="0.25">
      <c r="C511" s="26" t="s">
        <v>1665</v>
      </c>
      <c r="D511" s="4" t="str">
        <f>VLOOKUP(ACCOUNTS_TABLE[[#This Row],[ID NUMBER]],DBASE_TABLE[],2,0)</f>
        <v>ADDAH KWAME SILAS</v>
      </c>
      <c r="E511" s="4" t="str">
        <f>VLOOKUP(ACCOUNTS_TABLE[[#This Row],[ID NUMBER]],DBASE_TABLE[],7,0)</f>
        <v>PRIMARY SIX</v>
      </c>
      <c r="F511" s="51">
        <v>155</v>
      </c>
      <c r="G511" s="51" t="str">
        <f>IF(ISNA(VLOOKUP(ACCOUNTS_TABLE[[#This Row],[ID NUMBER]],OTHERFEE_PT,2,0)),"",VLOOKUP(ACCOUNTS_TABLE[[#This Row],[ID NUMBER]],OTHERFEE_PT,2,0))</f>
        <v/>
      </c>
      <c r="H511" s="51">
        <f>IF(ISNA(VLOOKUP(DBASE_TABLE[[#This Row],[CLASS]],TERMFEES_TABLE[],5,0)),"",VLOOKUP(DBASE_TABLE[[#This Row],[CLASS]],TERMFEES_TABLE[],5,0))</f>
        <v>0</v>
      </c>
      <c r="I511" s="51">
        <f>SUM(ACCOUNTS_TABLE[[#This Row],[BALANCE AT START]]:ACCOUNTS_TABLE[[#This Row],[SCHOOL FEES]])</f>
        <v>155</v>
      </c>
      <c r="J511" s="51">
        <f>IF(ISNA(VLOOKUP(ACCOUNTS_TABLE[[#This Row],[ID NUMBER]],PAYMENT_PT,2,0)),0,VLOOKUP(ACCOUNTS_TABLE[[#This Row],[ID NUMBER]],PAYMENT_PT,2,0))</f>
        <v>0</v>
      </c>
      <c r="K511" s="51">
        <f>IF(ISNA(VLOOKUP(ACCOUNTS_TABLE[[#This Row],[ID NUMBER]],PIVOT!K:L,2,0)),0,VLOOKUP(ACCOUNTS_TABLE[[#This Row],[ID NUMBER]],PIVOT!K:L,2,0))</f>
        <v>0</v>
      </c>
      <c r="L511" s="51">
        <f>ACCOUNTS_TABLE[[#This Row],[TOTAL FEES]]-ACCOUNTS_TABLE[[#This Row],[TOTAL PAID]]-ACCOUNTS_TABLE[[#This Row],[SCHOLARSHIP]]</f>
        <v>155</v>
      </c>
    </row>
    <row r="512" spans="3:12" ht="21.75" customHeight="1" x14ac:dyDescent="0.25">
      <c r="C512" s="26" t="s">
        <v>1666</v>
      </c>
      <c r="D512" s="4" t="str">
        <f>VLOOKUP(ACCOUNTS_TABLE[[#This Row],[ID NUMBER]],DBASE_TABLE[],2,0)</f>
        <v>CLEVER ZIMMOWORA</v>
      </c>
      <c r="E512" s="4" t="str">
        <f>VLOOKUP(ACCOUNTS_TABLE[[#This Row],[ID NUMBER]],DBASE_TABLE[],7,0)</f>
        <v>PRIMARY SIX</v>
      </c>
      <c r="F512" s="51">
        <v>290</v>
      </c>
      <c r="G512" s="51" t="str">
        <f>IF(ISNA(VLOOKUP(ACCOUNTS_TABLE[[#This Row],[ID NUMBER]],OTHERFEE_PT,2,0)),"",VLOOKUP(ACCOUNTS_TABLE[[#This Row],[ID NUMBER]],OTHERFEE_PT,2,0))</f>
        <v/>
      </c>
      <c r="H512" s="51">
        <f>IF(ISNA(VLOOKUP(DBASE_TABLE[[#This Row],[CLASS]],TERMFEES_TABLE[],5,0)),"",VLOOKUP(DBASE_TABLE[[#This Row],[CLASS]],TERMFEES_TABLE[],5,0))</f>
        <v>0</v>
      </c>
      <c r="I512" s="51">
        <f>SUM(ACCOUNTS_TABLE[[#This Row],[BALANCE AT START]]:ACCOUNTS_TABLE[[#This Row],[SCHOOL FEES]])</f>
        <v>290</v>
      </c>
      <c r="J512" s="51">
        <f>IF(ISNA(VLOOKUP(ACCOUNTS_TABLE[[#This Row],[ID NUMBER]],PAYMENT_PT,2,0)),0,VLOOKUP(ACCOUNTS_TABLE[[#This Row],[ID NUMBER]],PAYMENT_PT,2,0))</f>
        <v>0</v>
      </c>
      <c r="K512" s="51">
        <f>IF(ISNA(VLOOKUP(ACCOUNTS_TABLE[[#This Row],[ID NUMBER]],PIVOT!K:L,2,0)),0,VLOOKUP(ACCOUNTS_TABLE[[#This Row],[ID NUMBER]],PIVOT!K:L,2,0))</f>
        <v>0</v>
      </c>
      <c r="L512" s="51">
        <f>ACCOUNTS_TABLE[[#This Row],[TOTAL FEES]]-ACCOUNTS_TABLE[[#This Row],[TOTAL PAID]]-ACCOUNTS_TABLE[[#This Row],[SCHOLARSHIP]]</f>
        <v>290</v>
      </c>
    </row>
    <row r="513" spans="3:12" ht="21.75" customHeight="1" x14ac:dyDescent="0.25">
      <c r="C513" s="26" t="s">
        <v>1667</v>
      </c>
      <c r="D513" s="4" t="str">
        <f>VLOOKUP(ACCOUNTS_TABLE[[#This Row],[ID NUMBER]],DBASE_TABLE[],2,0)</f>
        <v>FAHEEMATU MOHAMMED</v>
      </c>
      <c r="E513" s="4" t="str">
        <f>VLOOKUP(ACCOUNTS_TABLE[[#This Row],[ID NUMBER]],DBASE_TABLE[],7,0)</f>
        <v>PRIMARY SIX</v>
      </c>
      <c r="F513" s="51">
        <v>280</v>
      </c>
      <c r="G513" s="51" t="str">
        <f>IF(ISNA(VLOOKUP(ACCOUNTS_TABLE[[#This Row],[ID NUMBER]],OTHERFEE_PT,2,0)),"",VLOOKUP(ACCOUNTS_TABLE[[#This Row],[ID NUMBER]],OTHERFEE_PT,2,0))</f>
        <v/>
      </c>
      <c r="H513" s="51">
        <f>IF(ISNA(VLOOKUP(DBASE_TABLE[[#This Row],[CLASS]],TERMFEES_TABLE[],5,0)),"",VLOOKUP(DBASE_TABLE[[#This Row],[CLASS]],TERMFEES_TABLE[],5,0))</f>
        <v>0</v>
      </c>
      <c r="I513" s="51">
        <f>SUM(ACCOUNTS_TABLE[[#This Row],[BALANCE AT START]]:ACCOUNTS_TABLE[[#This Row],[SCHOOL FEES]])</f>
        <v>280</v>
      </c>
      <c r="J513" s="51">
        <f>IF(ISNA(VLOOKUP(ACCOUNTS_TABLE[[#This Row],[ID NUMBER]],PAYMENT_PT,2,0)),0,VLOOKUP(ACCOUNTS_TABLE[[#This Row],[ID NUMBER]],PAYMENT_PT,2,0))</f>
        <v>0</v>
      </c>
      <c r="K513" s="51">
        <f>IF(ISNA(VLOOKUP(ACCOUNTS_TABLE[[#This Row],[ID NUMBER]],PIVOT!K:L,2,0)),0,VLOOKUP(ACCOUNTS_TABLE[[#This Row],[ID NUMBER]],PIVOT!K:L,2,0))</f>
        <v>0</v>
      </c>
      <c r="L513" s="51">
        <f>ACCOUNTS_TABLE[[#This Row],[TOTAL FEES]]-ACCOUNTS_TABLE[[#This Row],[TOTAL PAID]]-ACCOUNTS_TABLE[[#This Row],[SCHOLARSHIP]]</f>
        <v>280</v>
      </c>
    </row>
    <row r="514" spans="3:12" ht="21.75" customHeight="1" x14ac:dyDescent="0.25">
      <c r="C514" s="26" t="s">
        <v>1668</v>
      </c>
      <c r="D514" s="4" t="str">
        <f>VLOOKUP(ACCOUNTS_TABLE[[#This Row],[ID NUMBER]],DBASE_TABLE[],2,0)</f>
        <v>JOANA NAARPI</v>
      </c>
      <c r="E514" s="4" t="str">
        <f>VLOOKUP(ACCOUNTS_TABLE[[#This Row],[ID NUMBER]],DBASE_TABLE[],7,0)</f>
        <v>PRIMARY SIX</v>
      </c>
      <c r="F514" s="51">
        <v>165</v>
      </c>
      <c r="G514" s="51" t="str">
        <f>IF(ISNA(VLOOKUP(ACCOUNTS_TABLE[[#This Row],[ID NUMBER]],OTHERFEE_PT,2,0)),"",VLOOKUP(ACCOUNTS_TABLE[[#This Row],[ID NUMBER]],OTHERFEE_PT,2,0))</f>
        <v/>
      </c>
      <c r="H514" s="51">
        <f>IF(ISNA(VLOOKUP(DBASE_TABLE[[#This Row],[CLASS]],TERMFEES_TABLE[],5,0)),"",VLOOKUP(DBASE_TABLE[[#This Row],[CLASS]],TERMFEES_TABLE[],5,0))</f>
        <v>0</v>
      </c>
      <c r="I514" s="51">
        <f>SUM(ACCOUNTS_TABLE[[#This Row],[BALANCE AT START]]:ACCOUNTS_TABLE[[#This Row],[SCHOOL FEES]])</f>
        <v>165</v>
      </c>
      <c r="J514" s="51">
        <f>IF(ISNA(VLOOKUP(ACCOUNTS_TABLE[[#This Row],[ID NUMBER]],PAYMENT_PT,2,0)),0,VLOOKUP(ACCOUNTS_TABLE[[#This Row],[ID NUMBER]],PAYMENT_PT,2,0))</f>
        <v>0</v>
      </c>
      <c r="K514" s="51">
        <f>IF(ISNA(VLOOKUP(ACCOUNTS_TABLE[[#This Row],[ID NUMBER]],PIVOT!K:L,2,0)),0,VLOOKUP(ACCOUNTS_TABLE[[#This Row],[ID NUMBER]],PIVOT!K:L,2,0))</f>
        <v>0</v>
      </c>
      <c r="L514" s="51">
        <f>ACCOUNTS_TABLE[[#This Row],[TOTAL FEES]]-ACCOUNTS_TABLE[[#This Row],[TOTAL PAID]]-ACCOUNTS_TABLE[[#This Row],[SCHOLARSHIP]]</f>
        <v>165</v>
      </c>
    </row>
    <row r="515" spans="3:12" ht="21.75" customHeight="1" x14ac:dyDescent="0.25">
      <c r="C515" s="26" t="s">
        <v>1669</v>
      </c>
      <c r="D515" s="4" t="str">
        <f>VLOOKUP(ACCOUNTS_TABLE[[#This Row],[ID NUMBER]],DBASE_TABLE[],2,0)</f>
        <v>SHAKUD NASHIRU</v>
      </c>
      <c r="E515" s="4" t="str">
        <f>VLOOKUP(ACCOUNTS_TABLE[[#This Row],[ID NUMBER]],DBASE_TABLE[],7,0)</f>
        <v>PRIMARY SIX</v>
      </c>
      <c r="F515" s="51">
        <v>225</v>
      </c>
      <c r="G515" s="51" t="str">
        <f>IF(ISNA(VLOOKUP(ACCOUNTS_TABLE[[#This Row],[ID NUMBER]],OTHERFEE_PT,2,0)),"",VLOOKUP(ACCOUNTS_TABLE[[#This Row],[ID NUMBER]],OTHERFEE_PT,2,0))</f>
        <v/>
      </c>
      <c r="H515" s="51">
        <f>IF(ISNA(VLOOKUP(DBASE_TABLE[[#This Row],[CLASS]],TERMFEES_TABLE[],5,0)),"",VLOOKUP(DBASE_TABLE[[#This Row],[CLASS]],TERMFEES_TABLE[],5,0))</f>
        <v>0</v>
      </c>
      <c r="I515" s="51">
        <f>SUM(ACCOUNTS_TABLE[[#This Row],[BALANCE AT START]]:ACCOUNTS_TABLE[[#This Row],[SCHOOL FEES]])</f>
        <v>225</v>
      </c>
      <c r="J515" s="51">
        <f>IF(ISNA(VLOOKUP(ACCOUNTS_TABLE[[#This Row],[ID NUMBER]],PAYMENT_PT,2,0)),0,VLOOKUP(ACCOUNTS_TABLE[[#This Row],[ID NUMBER]],PAYMENT_PT,2,0))</f>
        <v>0</v>
      </c>
      <c r="K515" s="51">
        <f>IF(ISNA(VLOOKUP(ACCOUNTS_TABLE[[#This Row],[ID NUMBER]],PIVOT!K:L,2,0)),0,VLOOKUP(ACCOUNTS_TABLE[[#This Row],[ID NUMBER]],PIVOT!K:L,2,0))</f>
        <v>0</v>
      </c>
      <c r="L515" s="51">
        <f>ACCOUNTS_TABLE[[#This Row],[TOTAL FEES]]-ACCOUNTS_TABLE[[#This Row],[TOTAL PAID]]-ACCOUNTS_TABLE[[#This Row],[SCHOLARSHIP]]</f>
        <v>225</v>
      </c>
    </row>
    <row r="516" spans="3:12" ht="21.75" customHeight="1" x14ac:dyDescent="0.25">
      <c r="C516" s="26" t="s">
        <v>1670</v>
      </c>
      <c r="D516" s="4" t="str">
        <f>VLOOKUP(ACCOUNTS_TABLE[[#This Row],[ID NUMBER]],DBASE_TABLE[],2,0)</f>
        <v>RICHMOND NIAJAGE</v>
      </c>
      <c r="E516" s="4" t="str">
        <f>VLOOKUP(ACCOUNTS_TABLE[[#This Row],[ID NUMBER]],DBASE_TABLE[],7,0)</f>
        <v>PRIMARY SIX</v>
      </c>
      <c r="F516" s="51">
        <v>155</v>
      </c>
      <c r="G516" s="51" t="str">
        <f>IF(ISNA(VLOOKUP(ACCOUNTS_TABLE[[#This Row],[ID NUMBER]],OTHERFEE_PT,2,0)),"",VLOOKUP(ACCOUNTS_TABLE[[#This Row],[ID NUMBER]],OTHERFEE_PT,2,0))</f>
        <v/>
      </c>
      <c r="H516" s="51">
        <f>IF(ISNA(VLOOKUP(DBASE_TABLE[[#This Row],[CLASS]],TERMFEES_TABLE[],5,0)),"",VLOOKUP(DBASE_TABLE[[#This Row],[CLASS]],TERMFEES_TABLE[],5,0))</f>
        <v>0</v>
      </c>
      <c r="I516" s="51">
        <f>SUM(ACCOUNTS_TABLE[[#This Row],[BALANCE AT START]]:ACCOUNTS_TABLE[[#This Row],[SCHOOL FEES]])</f>
        <v>155</v>
      </c>
      <c r="J516" s="51">
        <f>IF(ISNA(VLOOKUP(ACCOUNTS_TABLE[[#This Row],[ID NUMBER]],PAYMENT_PT,2,0)),0,VLOOKUP(ACCOUNTS_TABLE[[#This Row],[ID NUMBER]],PAYMENT_PT,2,0))</f>
        <v>0</v>
      </c>
      <c r="K516" s="51">
        <f>IF(ISNA(VLOOKUP(ACCOUNTS_TABLE[[#This Row],[ID NUMBER]],PIVOT!K:L,2,0)),0,VLOOKUP(ACCOUNTS_TABLE[[#This Row],[ID NUMBER]],PIVOT!K:L,2,0))</f>
        <v>0</v>
      </c>
      <c r="L516" s="51">
        <f>ACCOUNTS_TABLE[[#This Row],[TOTAL FEES]]-ACCOUNTS_TABLE[[#This Row],[TOTAL PAID]]-ACCOUNTS_TABLE[[#This Row],[SCHOLARSHIP]]</f>
        <v>155</v>
      </c>
    </row>
    <row r="517" spans="3:12" ht="21.75" customHeight="1" x14ac:dyDescent="0.25">
      <c r="C517" s="26" t="s">
        <v>1671</v>
      </c>
      <c r="D517" s="4" t="str">
        <f>VLOOKUP(ACCOUNTS_TABLE[[#This Row],[ID NUMBER]],DBASE_TABLE[],2,0)</f>
        <v>CHRISTIANA OLANDO</v>
      </c>
      <c r="E517" s="4" t="str">
        <f>VLOOKUP(ACCOUNTS_TABLE[[#This Row],[ID NUMBER]],DBASE_TABLE[],7,0)</f>
        <v>PRIMARY SIX</v>
      </c>
      <c r="F517" s="51">
        <v>335</v>
      </c>
      <c r="G517" s="51" t="str">
        <f>IF(ISNA(VLOOKUP(ACCOUNTS_TABLE[[#This Row],[ID NUMBER]],OTHERFEE_PT,2,0)),"",VLOOKUP(ACCOUNTS_TABLE[[#This Row],[ID NUMBER]],OTHERFEE_PT,2,0))</f>
        <v/>
      </c>
      <c r="H517" s="51">
        <f>IF(ISNA(VLOOKUP(DBASE_TABLE[[#This Row],[CLASS]],TERMFEES_TABLE[],5,0)),"",VLOOKUP(DBASE_TABLE[[#This Row],[CLASS]],TERMFEES_TABLE[],5,0))</f>
        <v>0</v>
      </c>
      <c r="I517" s="51">
        <f>SUM(ACCOUNTS_TABLE[[#This Row],[BALANCE AT START]]:ACCOUNTS_TABLE[[#This Row],[SCHOOL FEES]])</f>
        <v>335</v>
      </c>
      <c r="J517" s="51">
        <f>IF(ISNA(VLOOKUP(ACCOUNTS_TABLE[[#This Row],[ID NUMBER]],PAYMENT_PT,2,0)),0,VLOOKUP(ACCOUNTS_TABLE[[#This Row],[ID NUMBER]],PAYMENT_PT,2,0))</f>
        <v>0</v>
      </c>
      <c r="K517" s="51">
        <f>IF(ISNA(VLOOKUP(ACCOUNTS_TABLE[[#This Row],[ID NUMBER]],PIVOT!K:L,2,0)),0,VLOOKUP(ACCOUNTS_TABLE[[#This Row],[ID NUMBER]],PIVOT!K:L,2,0))</f>
        <v>0</v>
      </c>
      <c r="L517" s="51">
        <f>ACCOUNTS_TABLE[[#This Row],[TOTAL FEES]]-ACCOUNTS_TABLE[[#This Row],[TOTAL PAID]]-ACCOUNTS_TABLE[[#This Row],[SCHOLARSHIP]]</f>
        <v>335</v>
      </c>
    </row>
    <row r="518" spans="3:12" ht="21.75" customHeight="1" x14ac:dyDescent="0.25">
      <c r="C518" s="26" t="s">
        <v>1672</v>
      </c>
      <c r="D518" s="4" t="str">
        <f>VLOOKUP(ACCOUNTS_TABLE[[#This Row],[ID NUMBER]],DBASE_TABLE[],2,0)</f>
        <v>IKILIMATU SALIFU</v>
      </c>
      <c r="E518" s="4" t="str">
        <f>VLOOKUP(ACCOUNTS_TABLE[[#This Row],[ID NUMBER]],DBASE_TABLE[],7,0)</f>
        <v>PRIMARY SIX</v>
      </c>
      <c r="F518" s="51">
        <v>525</v>
      </c>
      <c r="G518" s="51" t="str">
        <f>IF(ISNA(VLOOKUP(ACCOUNTS_TABLE[[#This Row],[ID NUMBER]],OTHERFEE_PT,2,0)),"",VLOOKUP(ACCOUNTS_TABLE[[#This Row],[ID NUMBER]],OTHERFEE_PT,2,0))</f>
        <v/>
      </c>
      <c r="H518" s="51">
        <f>IF(ISNA(VLOOKUP(DBASE_TABLE[[#This Row],[CLASS]],TERMFEES_TABLE[],5,0)),"",VLOOKUP(DBASE_TABLE[[#This Row],[CLASS]],TERMFEES_TABLE[],5,0))</f>
        <v>0</v>
      </c>
      <c r="I518" s="51">
        <f>SUM(ACCOUNTS_TABLE[[#This Row],[BALANCE AT START]]:ACCOUNTS_TABLE[[#This Row],[SCHOOL FEES]])</f>
        <v>525</v>
      </c>
      <c r="J518" s="51">
        <f>IF(ISNA(VLOOKUP(ACCOUNTS_TABLE[[#This Row],[ID NUMBER]],PAYMENT_PT,2,0)),0,VLOOKUP(ACCOUNTS_TABLE[[#This Row],[ID NUMBER]],PAYMENT_PT,2,0))</f>
        <v>0</v>
      </c>
      <c r="K518" s="51">
        <f>IF(ISNA(VLOOKUP(ACCOUNTS_TABLE[[#This Row],[ID NUMBER]],PIVOT!K:L,2,0)),0,VLOOKUP(ACCOUNTS_TABLE[[#This Row],[ID NUMBER]],PIVOT!K:L,2,0))</f>
        <v>0</v>
      </c>
      <c r="L518" s="51">
        <f>ACCOUNTS_TABLE[[#This Row],[TOTAL FEES]]-ACCOUNTS_TABLE[[#This Row],[TOTAL PAID]]-ACCOUNTS_TABLE[[#This Row],[SCHOLARSHIP]]</f>
        <v>525</v>
      </c>
    </row>
    <row r="519" spans="3:12" ht="21.75" customHeight="1" x14ac:dyDescent="0.25">
      <c r="C519" s="26" t="s">
        <v>1673</v>
      </c>
      <c r="D519" s="4" t="str">
        <f>VLOOKUP(ACCOUNTS_TABLE[[#This Row],[ID NUMBER]],DBASE_TABLE[],2,0)</f>
        <v>JEREMIAH SELASI</v>
      </c>
      <c r="E519" s="4" t="str">
        <f>VLOOKUP(ACCOUNTS_TABLE[[#This Row],[ID NUMBER]],DBASE_TABLE[],7,0)</f>
        <v>PRIMARY SIX</v>
      </c>
      <c r="F519" s="51">
        <v>885</v>
      </c>
      <c r="G519" s="51" t="str">
        <f>IF(ISNA(VLOOKUP(ACCOUNTS_TABLE[[#This Row],[ID NUMBER]],OTHERFEE_PT,2,0)),"",VLOOKUP(ACCOUNTS_TABLE[[#This Row],[ID NUMBER]],OTHERFEE_PT,2,0))</f>
        <v/>
      </c>
      <c r="H519" s="51">
        <f>IF(ISNA(VLOOKUP(DBASE_TABLE[[#This Row],[CLASS]],TERMFEES_TABLE[],5,0)),"",VLOOKUP(DBASE_TABLE[[#This Row],[CLASS]],TERMFEES_TABLE[],5,0))</f>
        <v>0</v>
      </c>
      <c r="I519" s="51">
        <f>SUM(ACCOUNTS_TABLE[[#This Row],[BALANCE AT START]]:ACCOUNTS_TABLE[[#This Row],[SCHOOL FEES]])</f>
        <v>885</v>
      </c>
      <c r="J519" s="51">
        <f>IF(ISNA(VLOOKUP(ACCOUNTS_TABLE[[#This Row],[ID NUMBER]],PAYMENT_PT,2,0)),0,VLOOKUP(ACCOUNTS_TABLE[[#This Row],[ID NUMBER]],PAYMENT_PT,2,0))</f>
        <v>0</v>
      </c>
      <c r="K519" s="51">
        <f>IF(ISNA(VLOOKUP(ACCOUNTS_TABLE[[#This Row],[ID NUMBER]],PIVOT!K:L,2,0)),0,VLOOKUP(ACCOUNTS_TABLE[[#This Row],[ID NUMBER]],PIVOT!K:L,2,0))</f>
        <v>0</v>
      </c>
      <c r="L519" s="51">
        <f>ACCOUNTS_TABLE[[#This Row],[TOTAL FEES]]-ACCOUNTS_TABLE[[#This Row],[TOTAL PAID]]-ACCOUNTS_TABLE[[#This Row],[SCHOLARSHIP]]</f>
        <v>885</v>
      </c>
    </row>
    <row r="520" spans="3:12" ht="21.75" customHeight="1" x14ac:dyDescent="0.25">
      <c r="C520" s="26" t="s">
        <v>1674</v>
      </c>
      <c r="D520" s="4" t="str">
        <f>VLOOKUP(ACCOUNTS_TABLE[[#This Row],[ID NUMBER]],DBASE_TABLE[],2,0)</f>
        <v>GIFTY TABIA</v>
      </c>
      <c r="E520" s="4" t="str">
        <f>VLOOKUP(ACCOUNTS_TABLE[[#This Row],[ID NUMBER]],DBASE_TABLE[],7,0)</f>
        <v>PRIMARY SIX</v>
      </c>
      <c r="F520" s="51">
        <v>280</v>
      </c>
      <c r="G520" s="51" t="str">
        <f>IF(ISNA(VLOOKUP(ACCOUNTS_TABLE[[#This Row],[ID NUMBER]],OTHERFEE_PT,2,0)),"",VLOOKUP(ACCOUNTS_TABLE[[#This Row],[ID NUMBER]],OTHERFEE_PT,2,0))</f>
        <v/>
      </c>
      <c r="H520" s="51">
        <f>IF(ISNA(VLOOKUP(DBASE_TABLE[[#This Row],[CLASS]],TERMFEES_TABLE[],5,0)),"",VLOOKUP(DBASE_TABLE[[#This Row],[CLASS]],TERMFEES_TABLE[],5,0))</f>
        <v>0</v>
      </c>
      <c r="I520" s="51">
        <f>SUM(ACCOUNTS_TABLE[[#This Row],[BALANCE AT START]]:ACCOUNTS_TABLE[[#This Row],[SCHOOL FEES]])</f>
        <v>280</v>
      </c>
      <c r="J520" s="51">
        <f>IF(ISNA(VLOOKUP(ACCOUNTS_TABLE[[#This Row],[ID NUMBER]],PAYMENT_PT,2,0)),0,VLOOKUP(ACCOUNTS_TABLE[[#This Row],[ID NUMBER]],PAYMENT_PT,2,0))</f>
        <v>0</v>
      </c>
      <c r="K520" s="51">
        <f>IF(ISNA(VLOOKUP(ACCOUNTS_TABLE[[#This Row],[ID NUMBER]],PIVOT!K:L,2,0)),0,VLOOKUP(ACCOUNTS_TABLE[[#This Row],[ID NUMBER]],PIVOT!K:L,2,0))</f>
        <v>0</v>
      </c>
      <c r="L520" s="51">
        <f>ACCOUNTS_TABLE[[#This Row],[TOTAL FEES]]-ACCOUNTS_TABLE[[#This Row],[TOTAL PAID]]-ACCOUNTS_TABLE[[#This Row],[SCHOLARSHIP]]</f>
        <v>280</v>
      </c>
    </row>
    <row r="521" spans="3:12" ht="21.75" customHeight="1" x14ac:dyDescent="0.25">
      <c r="C521" s="26" t="s">
        <v>1675</v>
      </c>
      <c r="D521" s="4" t="str">
        <f>VLOOKUP(ACCOUNTS_TABLE[[#This Row],[ID NUMBER]],DBASE_TABLE[],2,0)</f>
        <v>ABIGAIL TREBAH</v>
      </c>
      <c r="E521" s="4" t="str">
        <f>VLOOKUP(ACCOUNTS_TABLE[[#This Row],[ID NUMBER]],DBASE_TABLE[],7,0)</f>
        <v>PRIMARY SIX</v>
      </c>
      <c r="F521" s="51">
        <v>165</v>
      </c>
      <c r="G521" s="51" t="str">
        <f>IF(ISNA(VLOOKUP(ACCOUNTS_TABLE[[#This Row],[ID NUMBER]],OTHERFEE_PT,2,0)),"",VLOOKUP(ACCOUNTS_TABLE[[#This Row],[ID NUMBER]],OTHERFEE_PT,2,0))</f>
        <v/>
      </c>
      <c r="H521" s="51">
        <f>IF(ISNA(VLOOKUP(DBASE_TABLE[[#This Row],[CLASS]],TERMFEES_TABLE[],5,0)),"",VLOOKUP(DBASE_TABLE[[#This Row],[CLASS]],TERMFEES_TABLE[],5,0))</f>
        <v>0</v>
      </c>
      <c r="I521" s="51">
        <f>SUM(ACCOUNTS_TABLE[[#This Row],[BALANCE AT START]]:ACCOUNTS_TABLE[[#This Row],[SCHOOL FEES]])</f>
        <v>165</v>
      </c>
      <c r="J521" s="51">
        <f>IF(ISNA(VLOOKUP(ACCOUNTS_TABLE[[#This Row],[ID NUMBER]],PAYMENT_PT,2,0)),0,VLOOKUP(ACCOUNTS_TABLE[[#This Row],[ID NUMBER]],PAYMENT_PT,2,0))</f>
        <v>0</v>
      </c>
      <c r="K521" s="51">
        <f>IF(ISNA(VLOOKUP(ACCOUNTS_TABLE[[#This Row],[ID NUMBER]],PIVOT!K:L,2,0)),0,VLOOKUP(ACCOUNTS_TABLE[[#This Row],[ID NUMBER]],PIVOT!K:L,2,0))</f>
        <v>0</v>
      </c>
      <c r="L521" s="51">
        <f>ACCOUNTS_TABLE[[#This Row],[TOTAL FEES]]-ACCOUNTS_TABLE[[#This Row],[TOTAL PAID]]-ACCOUNTS_TABLE[[#This Row],[SCHOLARSHIP]]</f>
        <v>165</v>
      </c>
    </row>
    <row r="522" spans="3:12" ht="21.75" customHeight="1" x14ac:dyDescent="0.25">
      <c r="C522" s="26" t="s">
        <v>1676</v>
      </c>
      <c r="D522" s="4" t="str">
        <f>VLOOKUP(ACCOUNTS_TABLE[[#This Row],[ID NUMBER]],DBASE_TABLE[],2,0)</f>
        <v>PRRINCESS WELAM</v>
      </c>
      <c r="E522" s="4" t="str">
        <f>VLOOKUP(ACCOUNTS_TABLE[[#This Row],[ID NUMBER]],DBASE_TABLE[],7,0)</f>
        <v>PRIMARY SIX</v>
      </c>
      <c r="F522" s="51">
        <v>160</v>
      </c>
      <c r="G522" s="51" t="str">
        <f>IF(ISNA(VLOOKUP(ACCOUNTS_TABLE[[#This Row],[ID NUMBER]],OTHERFEE_PT,2,0)),"",VLOOKUP(ACCOUNTS_TABLE[[#This Row],[ID NUMBER]],OTHERFEE_PT,2,0))</f>
        <v/>
      </c>
      <c r="H522" s="51">
        <f>IF(ISNA(VLOOKUP(DBASE_TABLE[[#This Row],[CLASS]],TERMFEES_TABLE[],5,0)),"",VLOOKUP(DBASE_TABLE[[#This Row],[CLASS]],TERMFEES_TABLE[],5,0))</f>
        <v>0</v>
      </c>
      <c r="I522" s="51">
        <f>SUM(ACCOUNTS_TABLE[[#This Row],[BALANCE AT START]]:ACCOUNTS_TABLE[[#This Row],[SCHOOL FEES]])</f>
        <v>160</v>
      </c>
      <c r="J522" s="51">
        <f>IF(ISNA(VLOOKUP(ACCOUNTS_TABLE[[#This Row],[ID NUMBER]],PAYMENT_PT,2,0)),0,VLOOKUP(ACCOUNTS_TABLE[[#This Row],[ID NUMBER]],PAYMENT_PT,2,0))</f>
        <v>0</v>
      </c>
      <c r="K522" s="51">
        <f>IF(ISNA(VLOOKUP(ACCOUNTS_TABLE[[#This Row],[ID NUMBER]],PIVOT!K:L,2,0)),0,VLOOKUP(ACCOUNTS_TABLE[[#This Row],[ID NUMBER]],PIVOT!K:L,2,0))</f>
        <v>0</v>
      </c>
      <c r="L522" s="51">
        <f>ACCOUNTS_TABLE[[#This Row],[TOTAL FEES]]-ACCOUNTS_TABLE[[#This Row],[TOTAL PAID]]-ACCOUNTS_TABLE[[#This Row],[SCHOLARSHIP]]</f>
        <v>160</v>
      </c>
    </row>
    <row r="523" spans="3:12" ht="21.75" customHeight="1" x14ac:dyDescent="0.25">
      <c r="C523" s="26" t="s">
        <v>1677</v>
      </c>
      <c r="D523" s="4" t="str">
        <f>VLOOKUP(ACCOUNTS_TABLE[[#This Row],[ID NUMBER]],DBASE_TABLE[],2,0)</f>
        <v>CLEMENT WONGYEGA</v>
      </c>
      <c r="E523" s="4" t="str">
        <f>VLOOKUP(ACCOUNTS_TABLE[[#This Row],[ID NUMBER]],DBASE_TABLE[],7,0)</f>
        <v>PRIMARY SIX</v>
      </c>
      <c r="F523" s="51">
        <v>275</v>
      </c>
      <c r="G523" s="51" t="str">
        <f>IF(ISNA(VLOOKUP(ACCOUNTS_TABLE[[#This Row],[ID NUMBER]],OTHERFEE_PT,2,0)),"",VLOOKUP(ACCOUNTS_TABLE[[#This Row],[ID NUMBER]],OTHERFEE_PT,2,0))</f>
        <v/>
      </c>
      <c r="H523" s="51">
        <f>IF(ISNA(VLOOKUP(DBASE_TABLE[[#This Row],[CLASS]],TERMFEES_TABLE[],5,0)),"",VLOOKUP(DBASE_TABLE[[#This Row],[CLASS]],TERMFEES_TABLE[],5,0))</f>
        <v>0</v>
      </c>
      <c r="I523" s="51">
        <f>SUM(ACCOUNTS_TABLE[[#This Row],[BALANCE AT START]]:ACCOUNTS_TABLE[[#This Row],[SCHOOL FEES]])</f>
        <v>275</v>
      </c>
      <c r="J523" s="51">
        <f>IF(ISNA(VLOOKUP(ACCOUNTS_TABLE[[#This Row],[ID NUMBER]],PAYMENT_PT,2,0)),0,VLOOKUP(ACCOUNTS_TABLE[[#This Row],[ID NUMBER]],PAYMENT_PT,2,0))</f>
        <v>0</v>
      </c>
      <c r="K523" s="51">
        <f>IF(ISNA(VLOOKUP(ACCOUNTS_TABLE[[#This Row],[ID NUMBER]],PIVOT!K:L,2,0)),0,VLOOKUP(ACCOUNTS_TABLE[[#This Row],[ID NUMBER]],PIVOT!K:L,2,0))</f>
        <v>0</v>
      </c>
      <c r="L523" s="51">
        <f>ACCOUNTS_TABLE[[#This Row],[TOTAL FEES]]-ACCOUNTS_TABLE[[#This Row],[TOTAL PAID]]-ACCOUNTS_TABLE[[#This Row],[SCHOLARSHIP]]</f>
        <v>275</v>
      </c>
    </row>
    <row r="524" spans="3:12" ht="21.75" customHeight="1" x14ac:dyDescent="0.25">
      <c r="C524" s="26" t="s">
        <v>1678</v>
      </c>
      <c r="D524" s="4" t="str">
        <f>VLOOKUP(ACCOUNTS_TABLE[[#This Row],[ID NUMBER]],DBASE_TABLE[],2,0)</f>
        <v>JOHNSON RICHARD JANWO</v>
      </c>
      <c r="E524" s="4" t="str">
        <f>VLOOKUP(ACCOUNTS_TABLE[[#This Row],[ID NUMBER]],DBASE_TABLE[],7,0)</f>
        <v>FORM ONE</v>
      </c>
      <c r="F524" s="51">
        <v>185</v>
      </c>
      <c r="G524" s="51" t="str">
        <f>IF(ISNA(VLOOKUP(ACCOUNTS_TABLE[[#This Row],[ID NUMBER]],OTHERFEE_PT,2,0)),"",VLOOKUP(ACCOUNTS_TABLE[[#This Row],[ID NUMBER]],OTHERFEE_PT,2,0))</f>
        <v/>
      </c>
      <c r="H524" s="51">
        <f>IF(ISNA(VLOOKUP(DBASE_TABLE[[#This Row],[CLASS]],TERMFEES_TABLE[],5,0)),"",VLOOKUP(DBASE_TABLE[[#This Row],[CLASS]],TERMFEES_TABLE[],5,0))</f>
        <v>0</v>
      </c>
      <c r="I524" s="51">
        <f>SUM(ACCOUNTS_TABLE[[#This Row],[BALANCE AT START]]:ACCOUNTS_TABLE[[#This Row],[SCHOOL FEES]])</f>
        <v>185</v>
      </c>
      <c r="J524" s="51">
        <f>IF(ISNA(VLOOKUP(ACCOUNTS_TABLE[[#This Row],[ID NUMBER]],PAYMENT_PT,2,0)),0,VLOOKUP(ACCOUNTS_TABLE[[#This Row],[ID NUMBER]],PAYMENT_PT,2,0))</f>
        <v>0</v>
      </c>
      <c r="K524" s="51">
        <f>IF(ISNA(VLOOKUP(ACCOUNTS_TABLE[[#This Row],[ID NUMBER]],PIVOT!K:L,2,0)),0,VLOOKUP(ACCOUNTS_TABLE[[#This Row],[ID NUMBER]],PIVOT!K:L,2,0))</f>
        <v>0</v>
      </c>
      <c r="L524" s="51">
        <f>ACCOUNTS_TABLE[[#This Row],[TOTAL FEES]]-ACCOUNTS_TABLE[[#This Row],[TOTAL PAID]]-ACCOUNTS_TABLE[[#This Row],[SCHOLARSHIP]]</f>
        <v>185</v>
      </c>
    </row>
    <row r="525" spans="3:12" ht="21.75" customHeight="1" x14ac:dyDescent="0.25">
      <c r="C525" s="26" t="s">
        <v>1679</v>
      </c>
      <c r="D525" s="4" t="str">
        <f>VLOOKUP(ACCOUNTS_TABLE[[#This Row],[ID NUMBER]],DBASE_TABLE[],2,0)</f>
        <v>CAROLINA ABACHENG</v>
      </c>
      <c r="E525" s="4" t="str">
        <f>VLOOKUP(ACCOUNTS_TABLE[[#This Row],[ID NUMBER]],DBASE_TABLE[],7,0)</f>
        <v>FORM ONE</v>
      </c>
      <c r="F525" s="51">
        <v>155</v>
      </c>
      <c r="G525" s="51" t="str">
        <f>IF(ISNA(VLOOKUP(ACCOUNTS_TABLE[[#This Row],[ID NUMBER]],OTHERFEE_PT,2,0)),"",VLOOKUP(ACCOUNTS_TABLE[[#This Row],[ID NUMBER]],OTHERFEE_PT,2,0))</f>
        <v/>
      </c>
      <c r="H525" s="51">
        <f>IF(ISNA(VLOOKUP(DBASE_TABLE[[#This Row],[CLASS]],TERMFEES_TABLE[],5,0)),"",VLOOKUP(DBASE_TABLE[[#This Row],[CLASS]],TERMFEES_TABLE[],5,0))</f>
        <v>0</v>
      </c>
      <c r="I525" s="51">
        <f>SUM(ACCOUNTS_TABLE[[#This Row],[BALANCE AT START]]:ACCOUNTS_TABLE[[#This Row],[SCHOOL FEES]])</f>
        <v>155</v>
      </c>
      <c r="J525" s="51">
        <f>IF(ISNA(VLOOKUP(ACCOUNTS_TABLE[[#This Row],[ID NUMBER]],PAYMENT_PT,2,0)),0,VLOOKUP(ACCOUNTS_TABLE[[#This Row],[ID NUMBER]],PAYMENT_PT,2,0))</f>
        <v>0</v>
      </c>
      <c r="K525" s="51">
        <f>IF(ISNA(VLOOKUP(ACCOUNTS_TABLE[[#This Row],[ID NUMBER]],PIVOT!K:L,2,0)),0,VLOOKUP(ACCOUNTS_TABLE[[#This Row],[ID NUMBER]],PIVOT!K:L,2,0))</f>
        <v>0</v>
      </c>
      <c r="L525" s="51">
        <f>ACCOUNTS_TABLE[[#This Row],[TOTAL FEES]]-ACCOUNTS_TABLE[[#This Row],[TOTAL PAID]]-ACCOUNTS_TABLE[[#This Row],[SCHOLARSHIP]]</f>
        <v>155</v>
      </c>
    </row>
    <row r="526" spans="3:12" ht="21.75" customHeight="1" x14ac:dyDescent="0.25">
      <c r="C526" s="26" t="s">
        <v>1680</v>
      </c>
      <c r="D526" s="4" t="str">
        <f>VLOOKUP(ACCOUNTS_TABLE[[#This Row],[ID NUMBER]],DBASE_TABLE[],2,0)</f>
        <v>PRINCE ABANGDA</v>
      </c>
      <c r="E526" s="4" t="str">
        <f>VLOOKUP(ACCOUNTS_TABLE[[#This Row],[ID NUMBER]],DBASE_TABLE[],7,0)</f>
        <v>FORM ONE</v>
      </c>
      <c r="F526" s="51">
        <v>155</v>
      </c>
      <c r="G526" s="51" t="str">
        <f>IF(ISNA(VLOOKUP(ACCOUNTS_TABLE[[#This Row],[ID NUMBER]],OTHERFEE_PT,2,0)),"",VLOOKUP(ACCOUNTS_TABLE[[#This Row],[ID NUMBER]],OTHERFEE_PT,2,0))</f>
        <v/>
      </c>
      <c r="H526" s="51">
        <f>IF(ISNA(VLOOKUP(DBASE_TABLE[[#This Row],[CLASS]],TERMFEES_TABLE[],5,0)),"",VLOOKUP(DBASE_TABLE[[#This Row],[CLASS]],TERMFEES_TABLE[],5,0))</f>
        <v>0</v>
      </c>
      <c r="I526" s="51">
        <f>SUM(ACCOUNTS_TABLE[[#This Row],[BALANCE AT START]]:ACCOUNTS_TABLE[[#This Row],[SCHOOL FEES]])</f>
        <v>155</v>
      </c>
      <c r="J526" s="51">
        <f>IF(ISNA(VLOOKUP(ACCOUNTS_TABLE[[#This Row],[ID NUMBER]],PAYMENT_PT,2,0)),0,VLOOKUP(ACCOUNTS_TABLE[[#This Row],[ID NUMBER]],PAYMENT_PT,2,0))</f>
        <v>0</v>
      </c>
      <c r="K526" s="51">
        <f>IF(ISNA(VLOOKUP(ACCOUNTS_TABLE[[#This Row],[ID NUMBER]],PIVOT!K:L,2,0)),0,VLOOKUP(ACCOUNTS_TABLE[[#This Row],[ID NUMBER]],PIVOT!K:L,2,0))</f>
        <v>0</v>
      </c>
      <c r="L526" s="51">
        <f>ACCOUNTS_TABLE[[#This Row],[TOTAL FEES]]-ACCOUNTS_TABLE[[#This Row],[TOTAL PAID]]-ACCOUNTS_TABLE[[#This Row],[SCHOLARSHIP]]</f>
        <v>155</v>
      </c>
    </row>
    <row r="527" spans="3:12" ht="21.75" customHeight="1" x14ac:dyDescent="0.25">
      <c r="C527" s="26" t="s">
        <v>1681</v>
      </c>
      <c r="D527" s="4" t="str">
        <f>VLOOKUP(ACCOUNTS_TABLE[[#This Row],[ID NUMBER]],DBASE_TABLE[],2,0)</f>
        <v>FREDRICA ABAPALI</v>
      </c>
      <c r="E527" s="4" t="str">
        <f>VLOOKUP(ACCOUNTS_TABLE[[#This Row],[ID NUMBER]],DBASE_TABLE[],7,0)</f>
        <v>FORM ONE</v>
      </c>
      <c r="F527" s="51">
        <v>370</v>
      </c>
      <c r="G527" s="51" t="str">
        <f>IF(ISNA(VLOOKUP(ACCOUNTS_TABLE[[#This Row],[ID NUMBER]],OTHERFEE_PT,2,0)),"",VLOOKUP(ACCOUNTS_TABLE[[#This Row],[ID NUMBER]],OTHERFEE_PT,2,0))</f>
        <v/>
      </c>
      <c r="H527" s="51">
        <f>IF(ISNA(VLOOKUP(DBASE_TABLE[[#This Row],[CLASS]],TERMFEES_TABLE[],5,0)),"",VLOOKUP(DBASE_TABLE[[#This Row],[CLASS]],TERMFEES_TABLE[],5,0))</f>
        <v>0</v>
      </c>
      <c r="I527" s="51">
        <f>SUM(ACCOUNTS_TABLE[[#This Row],[BALANCE AT START]]:ACCOUNTS_TABLE[[#This Row],[SCHOOL FEES]])</f>
        <v>370</v>
      </c>
      <c r="J527" s="51">
        <f>IF(ISNA(VLOOKUP(ACCOUNTS_TABLE[[#This Row],[ID NUMBER]],PAYMENT_PT,2,0)),0,VLOOKUP(ACCOUNTS_TABLE[[#This Row],[ID NUMBER]],PAYMENT_PT,2,0))</f>
        <v>0</v>
      </c>
      <c r="K527" s="51">
        <f>IF(ISNA(VLOOKUP(ACCOUNTS_TABLE[[#This Row],[ID NUMBER]],PIVOT!K:L,2,0)),0,VLOOKUP(ACCOUNTS_TABLE[[#This Row],[ID NUMBER]],PIVOT!K:L,2,0))</f>
        <v>0</v>
      </c>
      <c r="L527" s="51">
        <f>ACCOUNTS_TABLE[[#This Row],[TOTAL FEES]]-ACCOUNTS_TABLE[[#This Row],[TOTAL PAID]]-ACCOUNTS_TABLE[[#This Row],[SCHOLARSHIP]]</f>
        <v>370</v>
      </c>
    </row>
    <row r="528" spans="3:12" ht="21.75" customHeight="1" x14ac:dyDescent="0.25">
      <c r="C528" s="26" t="s">
        <v>1682</v>
      </c>
      <c r="D528" s="4" t="str">
        <f>VLOOKUP(ACCOUNTS_TABLE[[#This Row],[ID NUMBER]],DBASE_TABLE[],2,0)</f>
        <v>LUDAVIC ABASWEI</v>
      </c>
      <c r="E528" s="4" t="str">
        <f>VLOOKUP(ACCOUNTS_TABLE[[#This Row],[ID NUMBER]],DBASE_TABLE[],7,0)</f>
        <v>FORM ONE</v>
      </c>
      <c r="F528" s="51">
        <v>155</v>
      </c>
      <c r="G528" s="51" t="str">
        <f>IF(ISNA(VLOOKUP(ACCOUNTS_TABLE[[#This Row],[ID NUMBER]],OTHERFEE_PT,2,0)),"",VLOOKUP(ACCOUNTS_TABLE[[#This Row],[ID NUMBER]],OTHERFEE_PT,2,0))</f>
        <v/>
      </c>
      <c r="H528" s="51">
        <f>IF(ISNA(VLOOKUP(DBASE_TABLE[[#This Row],[CLASS]],TERMFEES_TABLE[],5,0)),"",VLOOKUP(DBASE_TABLE[[#This Row],[CLASS]],TERMFEES_TABLE[],5,0))</f>
        <v>0</v>
      </c>
      <c r="I528" s="51">
        <f>SUM(ACCOUNTS_TABLE[[#This Row],[BALANCE AT START]]:ACCOUNTS_TABLE[[#This Row],[SCHOOL FEES]])</f>
        <v>155</v>
      </c>
      <c r="J528" s="51">
        <f>IF(ISNA(VLOOKUP(ACCOUNTS_TABLE[[#This Row],[ID NUMBER]],PAYMENT_PT,2,0)),0,VLOOKUP(ACCOUNTS_TABLE[[#This Row],[ID NUMBER]],PAYMENT_PT,2,0))</f>
        <v>0</v>
      </c>
      <c r="K528" s="51">
        <f>IF(ISNA(VLOOKUP(ACCOUNTS_TABLE[[#This Row],[ID NUMBER]],PIVOT!K:L,2,0)),0,VLOOKUP(ACCOUNTS_TABLE[[#This Row],[ID NUMBER]],PIVOT!K:L,2,0))</f>
        <v>0</v>
      </c>
      <c r="L528" s="51">
        <f>ACCOUNTS_TABLE[[#This Row],[TOTAL FEES]]-ACCOUNTS_TABLE[[#This Row],[TOTAL PAID]]-ACCOUNTS_TABLE[[#This Row],[SCHOLARSHIP]]</f>
        <v>155</v>
      </c>
    </row>
    <row r="529" spans="3:12" ht="21.75" customHeight="1" x14ac:dyDescent="0.25">
      <c r="C529" s="26" t="s">
        <v>1683</v>
      </c>
      <c r="D529" s="4" t="str">
        <f>VLOOKUP(ACCOUNTS_TABLE[[#This Row],[ID NUMBER]],DBASE_TABLE[],2,0)</f>
        <v>MIRIDITH ABAZENG</v>
      </c>
      <c r="E529" s="4" t="str">
        <f>VLOOKUP(ACCOUNTS_TABLE[[#This Row],[ID NUMBER]],DBASE_TABLE[],7,0)</f>
        <v>FORM ONE</v>
      </c>
      <c r="F529" s="51">
        <v>160</v>
      </c>
      <c r="G529" s="51" t="str">
        <f>IF(ISNA(VLOOKUP(ACCOUNTS_TABLE[[#This Row],[ID NUMBER]],OTHERFEE_PT,2,0)),"",VLOOKUP(ACCOUNTS_TABLE[[#This Row],[ID NUMBER]],OTHERFEE_PT,2,0))</f>
        <v/>
      </c>
      <c r="H529" s="51">
        <f>IF(ISNA(VLOOKUP(DBASE_TABLE[[#This Row],[CLASS]],TERMFEES_TABLE[],5,0)),"",VLOOKUP(DBASE_TABLE[[#This Row],[CLASS]],TERMFEES_TABLE[],5,0))</f>
        <v>0</v>
      </c>
      <c r="I529" s="51">
        <f>SUM(ACCOUNTS_TABLE[[#This Row],[BALANCE AT START]]:ACCOUNTS_TABLE[[#This Row],[SCHOOL FEES]])</f>
        <v>160</v>
      </c>
      <c r="J529" s="51">
        <f>IF(ISNA(VLOOKUP(ACCOUNTS_TABLE[[#This Row],[ID NUMBER]],PAYMENT_PT,2,0)),0,VLOOKUP(ACCOUNTS_TABLE[[#This Row],[ID NUMBER]],PAYMENT_PT,2,0))</f>
        <v>0</v>
      </c>
      <c r="K529" s="51">
        <f>IF(ISNA(VLOOKUP(ACCOUNTS_TABLE[[#This Row],[ID NUMBER]],PIVOT!K:L,2,0)),0,VLOOKUP(ACCOUNTS_TABLE[[#This Row],[ID NUMBER]],PIVOT!K:L,2,0))</f>
        <v>0</v>
      </c>
      <c r="L529" s="51">
        <f>ACCOUNTS_TABLE[[#This Row],[TOTAL FEES]]-ACCOUNTS_TABLE[[#This Row],[TOTAL PAID]]-ACCOUNTS_TABLE[[#This Row],[SCHOLARSHIP]]</f>
        <v>160</v>
      </c>
    </row>
    <row r="530" spans="3:12" ht="21.75" customHeight="1" x14ac:dyDescent="0.25">
      <c r="C530" s="26" t="s">
        <v>1684</v>
      </c>
      <c r="D530" s="4" t="str">
        <f>VLOOKUP(ACCOUNTS_TABLE[[#This Row],[ID NUMBER]],DBASE_TABLE[],2,0)</f>
        <v>RAFAIDATU ABDUL-AZIZ</v>
      </c>
      <c r="E530" s="4" t="str">
        <f>VLOOKUP(ACCOUNTS_TABLE[[#This Row],[ID NUMBER]],DBASE_TABLE[],7,0)</f>
        <v>FORM ONE</v>
      </c>
      <c r="F530" s="51">
        <v>155</v>
      </c>
      <c r="G530" s="51" t="str">
        <f>IF(ISNA(VLOOKUP(ACCOUNTS_TABLE[[#This Row],[ID NUMBER]],OTHERFEE_PT,2,0)),"",VLOOKUP(ACCOUNTS_TABLE[[#This Row],[ID NUMBER]],OTHERFEE_PT,2,0))</f>
        <v/>
      </c>
      <c r="H530" s="51">
        <f>IF(ISNA(VLOOKUP(DBASE_TABLE[[#This Row],[CLASS]],TERMFEES_TABLE[],5,0)),"",VLOOKUP(DBASE_TABLE[[#This Row],[CLASS]],TERMFEES_TABLE[],5,0))</f>
        <v>0</v>
      </c>
      <c r="I530" s="51">
        <f>SUM(ACCOUNTS_TABLE[[#This Row],[BALANCE AT START]]:ACCOUNTS_TABLE[[#This Row],[SCHOOL FEES]])</f>
        <v>155</v>
      </c>
      <c r="J530" s="51">
        <f>IF(ISNA(VLOOKUP(ACCOUNTS_TABLE[[#This Row],[ID NUMBER]],PAYMENT_PT,2,0)),0,VLOOKUP(ACCOUNTS_TABLE[[#This Row],[ID NUMBER]],PAYMENT_PT,2,0))</f>
        <v>0</v>
      </c>
      <c r="K530" s="51">
        <f>IF(ISNA(VLOOKUP(ACCOUNTS_TABLE[[#This Row],[ID NUMBER]],PIVOT!K:L,2,0)),0,VLOOKUP(ACCOUNTS_TABLE[[#This Row],[ID NUMBER]],PIVOT!K:L,2,0))</f>
        <v>0</v>
      </c>
      <c r="L530" s="51">
        <f>ACCOUNTS_TABLE[[#This Row],[TOTAL FEES]]-ACCOUNTS_TABLE[[#This Row],[TOTAL PAID]]-ACCOUNTS_TABLE[[#This Row],[SCHOLARSHIP]]</f>
        <v>155</v>
      </c>
    </row>
    <row r="531" spans="3:12" ht="21.75" customHeight="1" x14ac:dyDescent="0.25">
      <c r="C531" s="26" t="s">
        <v>1685</v>
      </c>
      <c r="D531" s="4" t="str">
        <f>VLOOKUP(ACCOUNTS_TABLE[[#This Row],[ID NUMBER]],DBASE_TABLE[],2,0)</f>
        <v>ZIDANE RAHMAN ABDUL</v>
      </c>
      <c r="E531" s="4" t="str">
        <f>VLOOKUP(ACCOUNTS_TABLE[[#This Row],[ID NUMBER]],DBASE_TABLE[],7,0)</f>
        <v>FORM ONE</v>
      </c>
      <c r="F531" s="51">
        <v>435</v>
      </c>
      <c r="G531" s="51" t="str">
        <f>IF(ISNA(VLOOKUP(ACCOUNTS_TABLE[[#This Row],[ID NUMBER]],OTHERFEE_PT,2,0)),"",VLOOKUP(ACCOUNTS_TABLE[[#This Row],[ID NUMBER]],OTHERFEE_PT,2,0))</f>
        <v/>
      </c>
      <c r="H531" s="51">
        <f>IF(ISNA(VLOOKUP(DBASE_TABLE[[#This Row],[CLASS]],TERMFEES_TABLE[],5,0)),"",VLOOKUP(DBASE_TABLE[[#This Row],[CLASS]],TERMFEES_TABLE[],5,0))</f>
        <v>0</v>
      </c>
      <c r="I531" s="51">
        <f>SUM(ACCOUNTS_TABLE[[#This Row],[BALANCE AT START]]:ACCOUNTS_TABLE[[#This Row],[SCHOOL FEES]])</f>
        <v>435</v>
      </c>
      <c r="J531" s="51">
        <f>IF(ISNA(VLOOKUP(ACCOUNTS_TABLE[[#This Row],[ID NUMBER]],PAYMENT_PT,2,0)),0,VLOOKUP(ACCOUNTS_TABLE[[#This Row],[ID NUMBER]],PAYMENT_PT,2,0))</f>
        <v>0</v>
      </c>
      <c r="K531" s="51">
        <f>IF(ISNA(VLOOKUP(ACCOUNTS_TABLE[[#This Row],[ID NUMBER]],PIVOT!K:L,2,0)),0,VLOOKUP(ACCOUNTS_TABLE[[#This Row],[ID NUMBER]],PIVOT!K:L,2,0))</f>
        <v>0</v>
      </c>
      <c r="L531" s="51">
        <f>ACCOUNTS_TABLE[[#This Row],[TOTAL FEES]]-ACCOUNTS_TABLE[[#This Row],[TOTAL PAID]]-ACCOUNTS_TABLE[[#This Row],[SCHOLARSHIP]]</f>
        <v>435</v>
      </c>
    </row>
    <row r="532" spans="3:12" ht="21.75" customHeight="1" x14ac:dyDescent="0.25">
      <c r="C532" s="26" t="s">
        <v>1686</v>
      </c>
      <c r="D532" s="4" t="str">
        <f>VLOOKUP(ACCOUNTS_TABLE[[#This Row],[ID NUMBER]],DBASE_TABLE[],2,0)</f>
        <v>MODESTA ABUGA</v>
      </c>
      <c r="E532" s="4" t="str">
        <f>VLOOKUP(ACCOUNTS_TABLE[[#This Row],[ID NUMBER]],DBASE_TABLE[],7,0)</f>
        <v>FORM ONE</v>
      </c>
      <c r="F532" s="51">
        <v>160</v>
      </c>
      <c r="G532" s="51" t="str">
        <f>IF(ISNA(VLOOKUP(ACCOUNTS_TABLE[[#This Row],[ID NUMBER]],OTHERFEE_PT,2,0)),"",VLOOKUP(ACCOUNTS_TABLE[[#This Row],[ID NUMBER]],OTHERFEE_PT,2,0))</f>
        <v/>
      </c>
      <c r="H532" s="51">
        <f>IF(ISNA(VLOOKUP(DBASE_TABLE[[#This Row],[CLASS]],TERMFEES_TABLE[],5,0)),"",VLOOKUP(DBASE_TABLE[[#This Row],[CLASS]],TERMFEES_TABLE[],5,0))</f>
        <v>0</v>
      </c>
      <c r="I532" s="51">
        <f>SUM(ACCOUNTS_TABLE[[#This Row],[BALANCE AT START]]:ACCOUNTS_TABLE[[#This Row],[SCHOOL FEES]])</f>
        <v>160</v>
      </c>
      <c r="J532" s="51">
        <f>IF(ISNA(VLOOKUP(ACCOUNTS_TABLE[[#This Row],[ID NUMBER]],PAYMENT_PT,2,0)),0,VLOOKUP(ACCOUNTS_TABLE[[#This Row],[ID NUMBER]],PAYMENT_PT,2,0))</f>
        <v>0</v>
      </c>
      <c r="K532" s="51">
        <f>IF(ISNA(VLOOKUP(ACCOUNTS_TABLE[[#This Row],[ID NUMBER]],PIVOT!K:L,2,0)),0,VLOOKUP(ACCOUNTS_TABLE[[#This Row],[ID NUMBER]],PIVOT!K:L,2,0))</f>
        <v>0</v>
      </c>
      <c r="L532" s="51">
        <f>ACCOUNTS_TABLE[[#This Row],[TOTAL FEES]]-ACCOUNTS_TABLE[[#This Row],[TOTAL PAID]]-ACCOUNTS_TABLE[[#This Row],[SCHOLARSHIP]]</f>
        <v>160</v>
      </c>
    </row>
    <row r="533" spans="3:12" ht="21.75" customHeight="1" x14ac:dyDescent="0.25">
      <c r="C533" s="26" t="s">
        <v>1687</v>
      </c>
      <c r="D533" s="4" t="str">
        <f>VLOOKUP(ACCOUNTS_TABLE[[#This Row],[ID NUMBER]],DBASE_TABLE[],2,0)</f>
        <v>GLORIA ATAGIDIWE</v>
      </c>
      <c r="E533" s="4" t="str">
        <f>VLOOKUP(ACCOUNTS_TABLE[[#This Row],[ID NUMBER]],DBASE_TABLE[],7,0)</f>
        <v>FORM ONE</v>
      </c>
      <c r="F533" s="51">
        <v>305</v>
      </c>
      <c r="G533" s="51" t="str">
        <f>IF(ISNA(VLOOKUP(ACCOUNTS_TABLE[[#This Row],[ID NUMBER]],OTHERFEE_PT,2,0)),"",VLOOKUP(ACCOUNTS_TABLE[[#This Row],[ID NUMBER]],OTHERFEE_PT,2,0))</f>
        <v/>
      </c>
      <c r="H533" s="51">
        <f>IF(ISNA(VLOOKUP(DBASE_TABLE[[#This Row],[CLASS]],TERMFEES_TABLE[],5,0)),"",VLOOKUP(DBASE_TABLE[[#This Row],[CLASS]],TERMFEES_TABLE[],5,0))</f>
        <v>0</v>
      </c>
      <c r="I533" s="51">
        <f>SUM(ACCOUNTS_TABLE[[#This Row],[BALANCE AT START]]:ACCOUNTS_TABLE[[#This Row],[SCHOOL FEES]])</f>
        <v>305</v>
      </c>
      <c r="J533" s="51">
        <f>IF(ISNA(VLOOKUP(ACCOUNTS_TABLE[[#This Row],[ID NUMBER]],PAYMENT_PT,2,0)),0,VLOOKUP(ACCOUNTS_TABLE[[#This Row],[ID NUMBER]],PAYMENT_PT,2,0))</f>
        <v>0</v>
      </c>
      <c r="K533" s="51">
        <f>IF(ISNA(VLOOKUP(ACCOUNTS_TABLE[[#This Row],[ID NUMBER]],PIVOT!K:L,2,0)),0,VLOOKUP(ACCOUNTS_TABLE[[#This Row],[ID NUMBER]],PIVOT!K:L,2,0))</f>
        <v>0</v>
      </c>
      <c r="L533" s="51">
        <f>ACCOUNTS_TABLE[[#This Row],[TOTAL FEES]]-ACCOUNTS_TABLE[[#This Row],[TOTAL PAID]]-ACCOUNTS_TABLE[[#This Row],[SCHOLARSHIP]]</f>
        <v>305</v>
      </c>
    </row>
    <row r="534" spans="3:12" ht="21.75" customHeight="1" x14ac:dyDescent="0.25">
      <c r="C534" s="26" t="s">
        <v>1688</v>
      </c>
      <c r="D534" s="4" t="str">
        <f>VLOOKUP(ACCOUNTS_TABLE[[#This Row],[ID NUMBER]],DBASE_TABLE[],2,0)</f>
        <v>PRECIOUS ADDAE</v>
      </c>
      <c r="E534" s="4" t="str">
        <f>VLOOKUP(ACCOUNTS_TABLE[[#This Row],[ID NUMBER]],DBASE_TABLE[],7,0)</f>
        <v>FORM ONE</v>
      </c>
      <c r="F534" s="51">
        <v>155</v>
      </c>
      <c r="G534" s="51" t="str">
        <f>IF(ISNA(VLOOKUP(ACCOUNTS_TABLE[[#This Row],[ID NUMBER]],OTHERFEE_PT,2,0)),"",VLOOKUP(ACCOUNTS_TABLE[[#This Row],[ID NUMBER]],OTHERFEE_PT,2,0))</f>
        <v/>
      </c>
      <c r="H534" s="51">
        <f>IF(ISNA(VLOOKUP(DBASE_TABLE[[#This Row],[CLASS]],TERMFEES_TABLE[],5,0)),"",VLOOKUP(DBASE_TABLE[[#This Row],[CLASS]],TERMFEES_TABLE[],5,0))</f>
        <v>0</v>
      </c>
      <c r="I534" s="51">
        <f>SUM(ACCOUNTS_TABLE[[#This Row],[BALANCE AT START]]:ACCOUNTS_TABLE[[#This Row],[SCHOOL FEES]])</f>
        <v>155</v>
      </c>
      <c r="J534" s="51">
        <f>IF(ISNA(VLOOKUP(ACCOUNTS_TABLE[[#This Row],[ID NUMBER]],PAYMENT_PT,2,0)),0,VLOOKUP(ACCOUNTS_TABLE[[#This Row],[ID NUMBER]],PAYMENT_PT,2,0))</f>
        <v>0</v>
      </c>
      <c r="K534" s="51">
        <f>IF(ISNA(VLOOKUP(ACCOUNTS_TABLE[[#This Row],[ID NUMBER]],PIVOT!K:L,2,0)),0,VLOOKUP(ACCOUNTS_TABLE[[#This Row],[ID NUMBER]],PIVOT!K:L,2,0))</f>
        <v>0</v>
      </c>
      <c r="L534" s="51">
        <f>ACCOUNTS_TABLE[[#This Row],[TOTAL FEES]]-ACCOUNTS_TABLE[[#This Row],[TOTAL PAID]]-ACCOUNTS_TABLE[[#This Row],[SCHOLARSHIP]]</f>
        <v>155</v>
      </c>
    </row>
    <row r="535" spans="3:12" ht="21.75" customHeight="1" x14ac:dyDescent="0.25">
      <c r="C535" s="26" t="s">
        <v>1689</v>
      </c>
      <c r="D535" s="4" t="str">
        <f>VLOOKUP(ACCOUNTS_TABLE[[#This Row],[ID NUMBER]],DBASE_TABLE[],2,0)</f>
        <v>EDINA ADDAH</v>
      </c>
      <c r="E535" s="4" t="str">
        <f>VLOOKUP(ACCOUNTS_TABLE[[#This Row],[ID NUMBER]],DBASE_TABLE[],7,0)</f>
        <v>FORM ONE</v>
      </c>
      <c r="F535" s="51">
        <v>155</v>
      </c>
      <c r="G535" s="51" t="str">
        <f>IF(ISNA(VLOOKUP(ACCOUNTS_TABLE[[#This Row],[ID NUMBER]],OTHERFEE_PT,2,0)),"",VLOOKUP(ACCOUNTS_TABLE[[#This Row],[ID NUMBER]],OTHERFEE_PT,2,0))</f>
        <v/>
      </c>
      <c r="H535" s="51">
        <f>IF(ISNA(VLOOKUP(DBASE_TABLE[[#This Row],[CLASS]],TERMFEES_TABLE[],5,0)),"",VLOOKUP(DBASE_TABLE[[#This Row],[CLASS]],TERMFEES_TABLE[],5,0))</f>
        <v>0</v>
      </c>
      <c r="I535" s="51">
        <f>SUM(ACCOUNTS_TABLE[[#This Row],[BALANCE AT START]]:ACCOUNTS_TABLE[[#This Row],[SCHOOL FEES]])</f>
        <v>155</v>
      </c>
      <c r="J535" s="51">
        <f>IF(ISNA(VLOOKUP(ACCOUNTS_TABLE[[#This Row],[ID NUMBER]],PAYMENT_PT,2,0)),0,VLOOKUP(ACCOUNTS_TABLE[[#This Row],[ID NUMBER]],PAYMENT_PT,2,0))</f>
        <v>0</v>
      </c>
      <c r="K535" s="51">
        <f>IF(ISNA(VLOOKUP(ACCOUNTS_TABLE[[#This Row],[ID NUMBER]],PIVOT!K:L,2,0)),0,VLOOKUP(ACCOUNTS_TABLE[[#This Row],[ID NUMBER]],PIVOT!K:L,2,0))</f>
        <v>0</v>
      </c>
      <c r="L535" s="51">
        <f>ACCOUNTS_TABLE[[#This Row],[TOTAL FEES]]-ACCOUNTS_TABLE[[#This Row],[TOTAL PAID]]-ACCOUNTS_TABLE[[#This Row],[SCHOLARSHIP]]</f>
        <v>155</v>
      </c>
    </row>
    <row r="536" spans="3:12" ht="21.75" customHeight="1" x14ac:dyDescent="0.25">
      <c r="C536" s="26" t="s">
        <v>1690</v>
      </c>
      <c r="D536" s="4" t="str">
        <f>VLOOKUP(ACCOUNTS_TABLE[[#This Row],[ID NUMBER]],DBASE_TABLE[],2,0)</f>
        <v>VENNESSA AGEMINA</v>
      </c>
      <c r="E536" s="4" t="str">
        <f>VLOOKUP(ACCOUNTS_TABLE[[#This Row],[ID NUMBER]],DBASE_TABLE[],7,0)</f>
        <v>FORM ONE</v>
      </c>
      <c r="F536" s="51">
        <v>155</v>
      </c>
      <c r="G536" s="51" t="str">
        <f>IF(ISNA(VLOOKUP(ACCOUNTS_TABLE[[#This Row],[ID NUMBER]],OTHERFEE_PT,2,0)),"",VLOOKUP(ACCOUNTS_TABLE[[#This Row],[ID NUMBER]],OTHERFEE_PT,2,0))</f>
        <v/>
      </c>
      <c r="H536" s="51">
        <f>IF(ISNA(VLOOKUP(DBASE_TABLE[[#This Row],[CLASS]],TERMFEES_TABLE[],5,0)),"",VLOOKUP(DBASE_TABLE[[#This Row],[CLASS]],TERMFEES_TABLE[],5,0))</f>
        <v>0</v>
      </c>
      <c r="I536" s="51">
        <f>SUM(ACCOUNTS_TABLE[[#This Row],[BALANCE AT START]]:ACCOUNTS_TABLE[[#This Row],[SCHOOL FEES]])</f>
        <v>155</v>
      </c>
      <c r="J536" s="51">
        <f>IF(ISNA(VLOOKUP(ACCOUNTS_TABLE[[#This Row],[ID NUMBER]],PAYMENT_PT,2,0)),0,VLOOKUP(ACCOUNTS_TABLE[[#This Row],[ID NUMBER]],PAYMENT_PT,2,0))</f>
        <v>0</v>
      </c>
      <c r="K536" s="51">
        <f>IF(ISNA(VLOOKUP(ACCOUNTS_TABLE[[#This Row],[ID NUMBER]],PIVOT!K:L,2,0)),0,VLOOKUP(ACCOUNTS_TABLE[[#This Row],[ID NUMBER]],PIVOT!K:L,2,0))</f>
        <v>0</v>
      </c>
      <c r="L536" s="51">
        <f>ACCOUNTS_TABLE[[#This Row],[TOTAL FEES]]-ACCOUNTS_TABLE[[#This Row],[TOTAL PAID]]-ACCOUNTS_TABLE[[#This Row],[SCHOLARSHIP]]</f>
        <v>155</v>
      </c>
    </row>
    <row r="537" spans="3:12" ht="21.75" customHeight="1" x14ac:dyDescent="0.25">
      <c r="C537" s="26" t="s">
        <v>1691</v>
      </c>
      <c r="D537" s="4" t="str">
        <f>VLOOKUP(ACCOUNTS_TABLE[[#This Row],[ID NUMBER]],DBASE_TABLE[],2,0)</f>
        <v>MOSES AKADARINONGO</v>
      </c>
      <c r="E537" s="4" t="str">
        <f>VLOOKUP(ACCOUNTS_TABLE[[#This Row],[ID NUMBER]],DBASE_TABLE[],7,0)</f>
        <v>FORM ONE</v>
      </c>
      <c r="F537" s="51">
        <v>155</v>
      </c>
      <c r="G537" s="51" t="str">
        <f>IF(ISNA(VLOOKUP(ACCOUNTS_TABLE[[#This Row],[ID NUMBER]],OTHERFEE_PT,2,0)),"",VLOOKUP(ACCOUNTS_TABLE[[#This Row],[ID NUMBER]],OTHERFEE_PT,2,0))</f>
        <v/>
      </c>
      <c r="H537" s="51">
        <f>IF(ISNA(VLOOKUP(DBASE_TABLE[[#This Row],[CLASS]],TERMFEES_TABLE[],5,0)),"",VLOOKUP(DBASE_TABLE[[#This Row],[CLASS]],TERMFEES_TABLE[],5,0))</f>
        <v>0</v>
      </c>
      <c r="I537" s="51">
        <f>SUM(ACCOUNTS_TABLE[[#This Row],[BALANCE AT START]]:ACCOUNTS_TABLE[[#This Row],[SCHOOL FEES]])</f>
        <v>155</v>
      </c>
      <c r="J537" s="51">
        <f>IF(ISNA(VLOOKUP(ACCOUNTS_TABLE[[#This Row],[ID NUMBER]],PAYMENT_PT,2,0)),0,VLOOKUP(ACCOUNTS_TABLE[[#This Row],[ID NUMBER]],PAYMENT_PT,2,0))</f>
        <v>0</v>
      </c>
      <c r="K537" s="51">
        <f>IF(ISNA(VLOOKUP(ACCOUNTS_TABLE[[#This Row],[ID NUMBER]],PIVOT!K:L,2,0)),0,VLOOKUP(ACCOUNTS_TABLE[[#This Row],[ID NUMBER]],PIVOT!K:L,2,0))</f>
        <v>0</v>
      </c>
      <c r="L537" s="51">
        <f>ACCOUNTS_TABLE[[#This Row],[TOTAL FEES]]-ACCOUNTS_TABLE[[#This Row],[TOTAL PAID]]-ACCOUNTS_TABLE[[#This Row],[SCHOLARSHIP]]</f>
        <v>155</v>
      </c>
    </row>
    <row r="538" spans="3:12" ht="21.75" customHeight="1" x14ac:dyDescent="0.25">
      <c r="C538" s="26" t="s">
        <v>1692</v>
      </c>
      <c r="D538" s="4" t="str">
        <f>VLOOKUP(ACCOUNTS_TABLE[[#This Row],[ID NUMBER]],DBASE_TABLE[],2,0)</f>
        <v>PRECIOUS AKANYAPAGERA</v>
      </c>
      <c r="E538" s="4" t="str">
        <f>VLOOKUP(ACCOUNTS_TABLE[[#This Row],[ID NUMBER]],DBASE_TABLE[],7,0)</f>
        <v>FORM ONE</v>
      </c>
      <c r="F538" s="51">
        <v>155</v>
      </c>
      <c r="G538" s="51" t="str">
        <f>IF(ISNA(VLOOKUP(ACCOUNTS_TABLE[[#This Row],[ID NUMBER]],OTHERFEE_PT,2,0)),"",VLOOKUP(ACCOUNTS_TABLE[[#This Row],[ID NUMBER]],OTHERFEE_PT,2,0))</f>
        <v/>
      </c>
      <c r="H538" s="51">
        <f>IF(ISNA(VLOOKUP(DBASE_TABLE[[#This Row],[CLASS]],TERMFEES_TABLE[],5,0)),"",VLOOKUP(DBASE_TABLE[[#This Row],[CLASS]],TERMFEES_TABLE[],5,0))</f>
        <v>0</v>
      </c>
      <c r="I538" s="51">
        <f>SUM(ACCOUNTS_TABLE[[#This Row],[BALANCE AT START]]:ACCOUNTS_TABLE[[#This Row],[SCHOOL FEES]])</f>
        <v>155</v>
      </c>
      <c r="J538" s="51">
        <f>IF(ISNA(VLOOKUP(ACCOUNTS_TABLE[[#This Row],[ID NUMBER]],PAYMENT_PT,2,0)),0,VLOOKUP(ACCOUNTS_TABLE[[#This Row],[ID NUMBER]],PAYMENT_PT,2,0))</f>
        <v>0</v>
      </c>
      <c r="K538" s="51">
        <f>IF(ISNA(VLOOKUP(ACCOUNTS_TABLE[[#This Row],[ID NUMBER]],PIVOT!K:L,2,0)),0,VLOOKUP(ACCOUNTS_TABLE[[#This Row],[ID NUMBER]],PIVOT!K:L,2,0))</f>
        <v>0</v>
      </c>
      <c r="L538" s="51">
        <f>ACCOUNTS_TABLE[[#This Row],[TOTAL FEES]]-ACCOUNTS_TABLE[[#This Row],[TOTAL PAID]]-ACCOUNTS_TABLE[[#This Row],[SCHOLARSHIP]]</f>
        <v>155</v>
      </c>
    </row>
    <row r="539" spans="3:12" ht="21.75" customHeight="1" x14ac:dyDescent="0.25">
      <c r="C539" s="26" t="s">
        <v>1693</v>
      </c>
      <c r="D539" s="4" t="str">
        <f>VLOOKUP(ACCOUNTS_TABLE[[#This Row],[ID NUMBER]],DBASE_TABLE[],2,0)</f>
        <v>NEHEMIAH AKISIKAME</v>
      </c>
      <c r="E539" s="4" t="str">
        <f>VLOOKUP(ACCOUNTS_TABLE[[#This Row],[ID NUMBER]],DBASE_TABLE[],7,0)</f>
        <v>FORM ONE</v>
      </c>
      <c r="F539" s="51">
        <v>280</v>
      </c>
      <c r="G539" s="51" t="str">
        <f>IF(ISNA(VLOOKUP(ACCOUNTS_TABLE[[#This Row],[ID NUMBER]],OTHERFEE_PT,2,0)),"",VLOOKUP(ACCOUNTS_TABLE[[#This Row],[ID NUMBER]],OTHERFEE_PT,2,0))</f>
        <v/>
      </c>
      <c r="H539" s="51">
        <f>IF(ISNA(VLOOKUP(DBASE_TABLE[[#This Row],[CLASS]],TERMFEES_TABLE[],5,0)),"",VLOOKUP(DBASE_TABLE[[#This Row],[CLASS]],TERMFEES_TABLE[],5,0))</f>
        <v>0</v>
      </c>
      <c r="I539" s="51">
        <f>SUM(ACCOUNTS_TABLE[[#This Row],[BALANCE AT START]]:ACCOUNTS_TABLE[[#This Row],[SCHOOL FEES]])</f>
        <v>280</v>
      </c>
      <c r="J539" s="51">
        <f>IF(ISNA(VLOOKUP(ACCOUNTS_TABLE[[#This Row],[ID NUMBER]],PAYMENT_PT,2,0)),0,VLOOKUP(ACCOUNTS_TABLE[[#This Row],[ID NUMBER]],PAYMENT_PT,2,0))</f>
        <v>0</v>
      </c>
      <c r="K539" s="51">
        <f>IF(ISNA(VLOOKUP(ACCOUNTS_TABLE[[#This Row],[ID NUMBER]],PIVOT!K:L,2,0)),0,VLOOKUP(ACCOUNTS_TABLE[[#This Row],[ID NUMBER]],PIVOT!K:L,2,0))</f>
        <v>0</v>
      </c>
      <c r="L539" s="51">
        <f>ACCOUNTS_TABLE[[#This Row],[TOTAL FEES]]-ACCOUNTS_TABLE[[#This Row],[TOTAL PAID]]-ACCOUNTS_TABLE[[#This Row],[SCHOLARSHIP]]</f>
        <v>280</v>
      </c>
    </row>
    <row r="540" spans="3:12" ht="21.75" customHeight="1" x14ac:dyDescent="0.25">
      <c r="C540" s="26" t="s">
        <v>1694</v>
      </c>
      <c r="D540" s="4" t="str">
        <f>VLOOKUP(ACCOUNTS_TABLE[[#This Row],[ID NUMBER]],DBASE_TABLE[],2,0)</f>
        <v>RACHEAL AKULAYURE</v>
      </c>
      <c r="E540" s="4" t="str">
        <f>VLOOKUP(ACCOUNTS_TABLE[[#This Row],[ID NUMBER]],DBASE_TABLE[],7,0)</f>
        <v>FORM ONE</v>
      </c>
      <c r="F540" s="51">
        <v>155</v>
      </c>
      <c r="G540" s="51" t="str">
        <f>IF(ISNA(VLOOKUP(ACCOUNTS_TABLE[[#This Row],[ID NUMBER]],OTHERFEE_PT,2,0)),"",VLOOKUP(ACCOUNTS_TABLE[[#This Row],[ID NUMBER]],OTHERFEE_PT,2,0))</f>
        <v/>
      </c>
      <c r="H540" s="51">
        <f>IF(ISNA(VLOOKUP(DBASE_TABLE[[#This Row],[CLASS]],TERMFEES_TABLE[],5,0)),"",VLOOKUP(DBASE_TABLE[[#This Row],[CLASS]],TERMFEES_TABLE[],5,0))</f>
        <v>0</v>
      </c>
      <c r="I540" s="51">
        <f>SUM(ACCOUNTS_TABLE[[#This Row],[BALANCE AT START]]:ACCOUNTS_TABLE[[#This Row],[SCHOOL FEES]])</f>
        <v>155</v>
      </c>
      <c r="J540" s="51">
        <f>IF(ISNA(VLOOKUP(ACCOUNTS_TABLE[[#This Row],[ID NUMBER]],PAYMENT_PT,2,0)),0,VLOOKUP(ACCOUNTS_TABLE[[#This Row],[ID NUMBER]],PAYMENT_PT,2,0))</f>
        <v>0</v>
      </c>
      <c r="K540" s="51">
        <f>IF(ISNA(VLOOKUP(ACCOUNTS_TABLE[[#This Row],[ID NUMBER]],PIVOT!K:L,2,0)),0,VLOOKUP(ACCOUNTS_TABLE[[#This Row],[ID NUMBER]],PIVOT!K:L,2,0))</f>
        <v>0</v>
      </c>
      <c r="L540" s="51">
        <f>ACCOUNTS_TABLE[[#This Row],[TOTAL FEES]]-ACCOUNTS_TABLE[[#This Row],[TOTAL PAID]]-ACCOUNTS_TABLE[[#This Row],[SCHOLARSHIP]]</f>
        <v>155</v>
      </c>
    </row>
    <row r="541" spans="3:12" ht="21.75" customHeight="1" x14ac:dyDescent="0.25">
      <c r="C541" s="26" t="s">
        <v>1695</v>
      </c>
      <c r="D541" s="4" t="str">
        <f>VLOOKUP(ACCOUNTS_TABLE[[#This Row],[ID NUMBER]],DBASE_TABLE[],2,0)</f>
        <v>PRISCILLA AKUNDARE</v>
      </c>
      <c r="E541" s="4" t="str">
        <f>VLOOKUP(ACCOUNTS_TABLE[[#This Row],[ID NUMBER]],DBASE_TABLE[],7,0)</f>
        <v>FORM ONE</v>
      </c>
      <c r="F541" s="51">
        <v>280</v>
      </c>
      <c r="G541" s="51" t="str">
        <f>IF(ISNA(VLOOKUP(ACCOUNTS_TABLE[[#This Row],[ID NUMBER]],OTHERFEE_PT,2,0)),"",VLOOKUP(ACCOUNTS_TABLE[[#This Row],[ID NUMBER]],OTHERFEE_PT,2,0))</f>
        <v/>
      </c>
      <c r="H541" s="51">
        <f>IF(ISNA(VLOOKUP(DBASE_TABLE[[#This Row],[CLASS]],TERMFEES_TABLE[],5,0)),"",VLOOKUP(DBASE_TABLE[[#This Row],[CLASS]],TERMFEES_TABLE[],5,0))</f>
        <v>0</v>
      </c>
      <c r="I541" s="51">
        <f>SUM(ACCOUNTS_TABLE[[#This Row],[BALANCE AT START]]:ACCOUNTS_TABLE[[#This Row],[SCHOOL FEES]])</f>
        <v>280</v>
      </c>
      <c r="J541" s="51">
        <f>IF(ISNA(VLOOKUP(ACCOUNTS_TABLE[[#This Row],[ID NUMBER]],PAYMENT_PT,2,0)),0,VLOOKUP(ACCOUNTS_TABLE[[#This Row],[ID NUMBER]],PAYMENT_PT,2,0))</f>
        <v>0</v>
      </c>
      <c r="K541" s="51">
        <f>IF(ISNA(VLOOKUP(ACCOUNTS_TABLE[[#This Row],[ID NUMBER]],PIVOT!K:L,2,0)),0,VLOOKUP(ACCOUNTS_TABLE[[#This Row],[ID NUMBER]],PIVOT!K:L,2,0))</f>
        <v>0</v>
      </c>
      <c r="L541" s="51">
        <f>ACCOUNTS_TABLE[[#This Row],[TOTAL FEES]]-ACCOUNTS_TABLE[[#This Row],[TOTAL PAID]]-ACCOUNTS_TABLE[[#This Row],[SCHOLARSHIP]]</f>
        <v>280</v>
      </c>
    </row>
    <row r="542" spans="3:12" ht="21.75" customHeight="1" x14ac:dyDescent="0.25">
      <c r="C542" s="26" t="s">
        <v>1696</v>
      </c>
      <c r="D542" s="4" t="str">
        <f>VLOOKUP(ACCOUNTS_TABLE[[#This Row],[ID NUMBER]],DBASE_TABLE[],2,0)</f>
        <v>FRANCISCA ANUTUA ALI</v>
      </c>
      <c r="E542" s="4" t="str">
        <f>VLOOKUP(ACCOUNTS_TABLE[[#This Row],[ID NUMBER]],DBASE_TABLE[],7,0)</f>
        <v>FORM ONE</v>
      </c>
      <c r="F542" s="51">
        <v>405</v>
      </c>
      <c r="G542" s="51" t="str">
        <f>IF(ISNA(VLOOKUP(ACCOUNTS_TABLE[[#This Row],[ID NUMBER]],OTHERFEE_PT,2,0)),"",VLOOKUP(ACCOUNTS_TABLE[[#This Row],[ID NUMBER]],OTHERFEE_PT,2,0))</f>
        <v/>
      </c>
      <c r="H542" s="51">
        <f>IF(ISNA(VLOOKUP(DBASE_TABLE[[#This Row],[CLASS]],TERMFEES_TABLE[],5,0)),"",VLOOKUP(DBASE_TABLE[[#This Row],[CLASS]],TERMFEES_TABLE[],5,0))</f>
        <v>0</v>
      </c>
      <c r="I542" s="51">
        <f>SUM(ACCOUNTS_TABLE[[#This Row],[BALANCE AT START]]:ACCOUNTS_TABLE[[#This Row],[SCHOOL FEES]])</f>
        <v>405</v>
      </c>
      <c r="J542" s="51">
        <f>IF(ISNA(VLOOKUP(ACCOUNTS_TABLE[[#This Row],[ID NUMBER]],PAYMENT_PT,2,0)),0,VLOOKUP(ACCOUNTS_TABLE[[#This Row],[ID NUMBER]],PAYMENT_PT,2,0))</f>
        <v>0</v>
      </c>
      <c r="K542" s="51">
        <f>IF(ISNA(VLOOKUP(ACCOUNTS_TABLE[[#This Row],[ID NUMBER]],PIVOT!K:L,2,0)),0,VLOOKUP(ACCOUNTS_TABLE[[#This Row],[ID NUMBER]],PIVOT!K:L,2,0))</f>
        <v>0</v>
      </c>
      <c r="L542" s="51">
        <f>ACCOUNTS_TABLE[[#This Row],[TOTAL FEES]]-ACCOUNTS_TABLE[[#This Row],[TOTAL PAID]]-ACCOUNTS_TABLE[[#This Row],[SCHOLARSHIP]]</f>
        <v>405</v>
      </c>
    </row>
    <row r="543" spans="3:12" ht="21.75" customHeight="1" x14ac:dyDescent="0.25">
      <c r="C543" s="26" t="s">
        <v>1697</v>
      </c>
      <c r="D543" s="4" t="str">
        <f>VLOOKUP(ACCOUNTS_TABLE[[#This Row],[ID NUMBER]],DBASE_TABLE[],2,0)</f>
        <v>SIMEON AMOBILA</v>
      </c>
      <c r="E543" s="4" t="str">
        <f>VLOOKUP(ACCOUNTS_TABLE[[#This Row],[ID NUMBER]],DBASE_TABLE[],7,0)</f>
        <v>FORM ONE</v>
      </c>
      <c r="F543" s="51">
        <v>155</v>
      </c>
      <c r="G543" s="51" t="str">
        <f>IF(ISNA(VLOOKUP(ACCOUNTS_TABLE[[#This Row],[ID NUMBER]],OTHERFEE_PT,2,0)),"",VLOOKUP(ACCOUNTS_TABLE[[#This Row],[ID NUMBER]],OTHERFEE_PT,2,0))</f>
        <v/>
      </c>
      <c r="H543" s="51">
        <f>IF(ISNA(VLOOKUP(DBASE_TABLE[[#This Row],[CLASS]],TERMFEES_TABLE[],5,0)),"",VLOOKUP(DBASE_TABLE[[#This Row],[CLASS]],TERMFEES_TABLE[],5,0))</f>
        <v>0</v>
      </c>
      <c r="I543" s="51">
        <f>SUM(ACCOUNTS_TABLE[[#This Row],[BALANCE AT START]]:ACCOUNTS_TABLE[[#This Row],[SCHOOL FEES]])</f>
        <v>155</v>
      </c>
      <c r="J543" s="51">
        <f>IF(ISNA(VLOOKUP(ACCOUNTS_TABLE[[#This Row],[ID NUMBER]],PAYMENT_PT,2,0)),0,VLOOKUP(ACCOUNTS_TABLE[[#This Row],[ID NUMBER]],PAYMENT_PT,2,0))</f>
        <v>0</v>
      </c>
      <c r="K543" s="51">
        <f>IF(ISNA(VLOOKUP(ACCOUNTS_TABLE[[#This Row],[ID NUMBER]],PIVOT!K:L,2,0)),0,VLOOKUP(ACCOUNTS_TABLE[[#This Row],[ID NUMBER]],PIVOT!K:L,2,0))</f>
        <v>0</v>
      </c>
      <c r="L543" s="51">
        <f>ACCOUNTS_TABLE[[#This Row],[TOTAL FEES]]-ACCOUNTS_TABLE[[#This Row],[TOTAL PAID]]-ACCOUNTS_TABLE[[#This Row],[SCHOLARSHIP]]</f>
        <v>155</v>
      </c>
    </row>
    <row r="544" spans="3:12" ht="21.75" customHeight="1" x14ac:dyDescent="0.25">
      <c r="C544" s="26" t="s">
        <v>1698</v>
      </c>
      <c r="D544" s="4" t="str">
        <f>VLOOKUP(ACCOUNTS_TABLE[[#This Row],[ID NUMBER]],DBASE_TABLE[],2,0)</f>
        <v>EBENEZER ANANGA</v>
      </c>
      <c r="E544" s="4" t="str">
        <f>VLOOKUP(ACCOUNTS_TABLE[[#This Row],[ID NUMBER]],DBASE_TABLE[],7,0)</f>
        <v>FORM ONE</v>
      </c>
      <c r="F544" s="51">
        <v>525</v>
      </c>
      <c r="G544" s="51" t="str">
        <f>IF(ISNA(VLOOKUP(ACCOUNTS_TABLE[[#This Row],[ID NUMBER]],OTHERFEE_PT,2,0)),"",VLOOKUP(ACCOUNTS_TABLE[[#This Row],[ID NUMBER]],OTHERFEE_PT,2,0))</f>
        <v/>
      </c>
      <c r="H544" s="51">
        <f>IF(ISNA(VLOOKUP(DBASE_TABLE[[#This Row],[CLASS]],TERMFEES_TABLE[],5,0)),"",VLOOKUP(DBASE_TABLE[[#This Row],[CLASS]],TERMFEES_TABLE[],5,0))</f>
        <v>0</v>
      </c>
      <c r="I544" s="51">
        <f>SUM(ACCOUNTS_TABLE[[#This Row],[BALANCE AT START]]:ACCOUNTS_TABLE[[#This Row],[SCHOOL FEES]])</f>
        <v>525</v>
      </c>
      <c r="J544" s="51">
        <f>IF(ISNA(VLOOKUP(ACCOUNTS_TABLE[[#This Row],[ID NUMBER]],PAYMENT_PT,2,0)),0,VLOOKUP(ACCOUNTS_TABLE[[#This Row],[ID NUMBER]],PAYMENT_PT,2,0))</f>
        <v>0</v>
      </c>
      <c r="K544" s="51">
        <f>IF(ISNA(VLOOKUP(ACCOUNTS_TABLE[[#This Row],[ID NUMBER]],PIVOT!K:L,2,0)),0,VLOOKUP(ACCOUNTS_TABLE[[#This Row],[ID NUMBER]],PIVOT!K:L,2,0))</f>
        <v>0</v>
      </c>
      <c r="L544" s="51">
        <f>ACCOUNTS_TABLE[[#This Row],[TOTAL FEES]]-ACCOUNTS_TABLE[[#This Row],[TOTAL PAID]]-ACCOUNTS_TABLE[[#This Row],[SCHOLARSHIP]]</f>
        <v>525</v>
      </c>
    </row>
    <row r="545" spans="3:12" ht="21.75" customHeight="1" x14ac:dyDescent="0.25">
      <c r="C545" s="26" t="s">
        <v>1699</v>
      </c>
      <c r="D545" s="4" t="str">
        <f>VLOOKUP(ACCOUNTS_TABLE[[#This Row],[ID NUMBER]],DBASE_TABLE[],2,0)</f>
        <v>JEROMINA ANANGA</v>
      </c>
      <c r="E545" s="4" t="str">
        <f>VLOOKUP(ACCOUNTS_TABLE[[#This Row],[ID NUMBER]],DBASE_TABLE[],7,0)</f>
        <v>FORM ONE</v>
      </c>
      <c r="F545" s="51">
        <v>155</v>
      </c>
      <c r="G545" s="51" t="str">
        <f>IF(ISNA(VLOOKUP(ACCOUNTS_TABLE[[#This Row],[ID NUMBER]],OTHERFEE_PT,2,0)),"",VLOOKUP(ACCOUNTS_TABLE[[#This Row],[ID NUMBER]],OTHERFEE_PT,2,0))</f>
        <v/>
      </c>
      <c r="H545" s="51">
        <f>IF(ISNA(VLOOKUP(DBASE_TABLE[[#This Row],[CLASS]],TERMFEES_TABLE[],5,0)),"",VLOOKUP(DBASE_TABLE[[#This Row],[CLASS]],TERMFEES_TABLE[],5,0))</f>
        <v>0</v>
      </c>
      <c r="I545" s="51">
        <f>SUM(ACCOUNTS_TABLE[[#This Row],[BALANCE AT START]]:ACCOUNTS_TABLE[[#This Row],[SCHOOL FEES]])</f>
        <v>155</v>
      </c>
      <c r="J545" s="51">
        <f>IF(ISNA(VLOOKUP(ACCOUNTS_TABLE[[#This Row],[ID NUMBER]],PAYMENT_PT,2,0)),0,VLOOKUP(ACCOUNTS_TABLE[[#This Row],[ID NUMBER]],PAYMENT_PT,2,0))</f>
        <v>0</v>
      </c>
      <c r="K545" s="51">
        <f>IF(ISNA(VLOOKUP(ACCOUNTS_TABLE[[#This Row],[ID NUMBER]],PIVOT!K:L,2,0)),0,VLOOKUP(ACCOUNTS_TABLE[[#This Row],[ID NUMBER]],PIVOT!K:L,2,0))</f>
        <v>0</v>
      </c>
      <c r="L545" s="51">
        <f>ACCOUNTS_TABLE[[#This Row],[TOTAL FEES]]-ACCOUNTS_TABLE[[#This Row],[TOTAL PAID]]-ACCOUNTS_TABLE[[#This Row],[SCHOLARSHIP]]</f>
        <v>155</v>
      </c>
    </row>
    <row r="546" spans="3:12" ht="21.75" customHeight="1" x14ac:dyDescent="0.25">
      <c r="C546" s="26" t="s">
        <v>1700</v>
      </c>
      <c r="D546" s="4" t="str">
        <f>VLOOKUP(ACCOUNTS_TABLE[[#This Row],[ID NUMBER]],DBASE_TABLE[],2,0)</f>
        <v>ELIJAH ANANKWARE</v>
      </c>
      <c r="E546" s="4" t="str">
        <f>VLOOKUP(ACCOUNTS_TABLE[[#This Row],[ID NUMBER]],DBASE_TABLE[],7,0)</f>
        <v>FORM ONE</v>
      </c>
      <c r="F546" s="51">
        <v>305</v>
      </c>
      <c r="G546" s="51" t="str">
        <f>IF(ISNA(VLOOKUP(ACCOUNTS_TABLE[[#This Row],[ID NUMBER]],OTHERFEE_PT,2,0)),"",VLOOKUP(ACCOUNTS_TABLE[[#This Row],[ID NUMBER]],OTHERFEE_PT,2,0))</f>
        <v/>
      </c>
      <c r="H546" s="51">
        <f>IF(ISNA(VLOOKUP(DBASE_TABLE[[#This Row],[CLASS]],TERMFEES_TABLE[],5,0)),"",VLOOKUP(DBASE_TABLE[[#This Row],[CLASS]],TERMFEES_TABLE[],5,0))</f>
        <v>0</v>
      </c>
      <c r="I546" s="51">
        <f>SUM(ACCOUNTS_TABLE[[#This Row],[BALANCE AT START]]:ACCOUNTS_TABLE[[#This Row],[SCHOOL FEES]])</f>
        <v>305</v>
      </c>
      <c r="J546" s="51">
        <f>IF(ISNA(VLOOKUP(ACCOUNTS_TABLE[[#This Row],[ID NUMBER]],PAYMENT_PT,2,0)),0,VLOOKUP(ACCOUNTS_TABLE[[#This Row],[ID NUMBER]],PAYMENT_PT,2,0))</f>
        <v>0</v>
      </c>
      <c r="K546" s="51">
        <f>IF(ISNA(VLOOKUP(ACCOUNTS_TABLE[[#This Row],[ID NUMBER]],PIVOT!K:L,2,0)),0,VLOOKUP(ACCOUNTS_TABLE[[#This Row],[ID NUMBER]],PIVOT!K:L,2,0))</f>
        <v>0</v>
      </c>
      <c r="L546" s="51">
        <f>ACCOUNTS_TABLE[[#This Row],[TOTAL FEES]]-ACCOUNTS_TABLE[[#This Row],[TOTAL PAID]]-ACCOUNTS_TABLE[[#This Row],[SCHOLARSHIP]]</f>
        <v>305</v>
      </c>
    </row>
    <row r="547" spans="3:12" ht="21.75" customHeight="1" x14ac:dyDescent="0.25">
      <c r="C547" s="26" t="s">
        <v>1701</v>
      </c>
      <c r="D547" s="4" t="str">
        <f>VLOOKUP(ACCOUNTS_TABLE[[#This Row],[ID NUMBER]],DBASE_TABLE[],2,0)</f>
        <v>CEPHAS ANDEMAN</v>
      </c>
      <c r="E547" s="4" t="str">
        <f>VLOOKUP(ACCOUNTS_TABLE[[#This Row],[ID NUMBER]],DBASE_TABLE[],7,0)</f>
        <v>FORM ONE</v>
      </c>
      <c r="F547" s="51">
        <v>155</v>
      </c>
      <c r="G547" s="51" t="str">
        <f>IF(ISNA(VLOOKUP(ACCOUNTS_TABLE[[#This Row],[ID NUMBER]],OTHERFEE_PT,2,0)),"",VLOOKUP(ACCOUNTS_TABLE[[#This Row],[ID NUMBER]],OTHERFEE_PT,2,0))</f>
        <v/>
      </c>
      <c r="H547" s="51">
        <f>IF(ISNA(VLOOKUP(DBASE_TABLE[[#This Row],[CLASS]],TERMFEES_TABLE[],5,0)),"",VLOOKUP(DBASE_TABLE[[#This Row],[CLASS]],TERMFEES_TABLE[],5,0))</f>
        <v>0</v>
      </c>
      <c r="I547" s="51">
        <f>SUM(ACCOUNTS_TABLE[[#This Row],[BALANCE AT START]]:ACCOUNTS_TABLE[[#This Row],[SCHOOL FEES]])</f>
        <v>155</v>
      </c>
      <c r="J547" s="51">
        <f>IF(ISNA(VLOOKUP(ACCOUNTS_TABLE[[#This Row],[ID NUMBER]],PAYMENT_PT,2,0)),0,VLOOKUP(ACCOUNTS_TABLE[[#This Row],[ID NUMBER]],PAYMENT_PT,2,0))</f>
        <v>0</v>
      </c>
      <c r="K547" s="51">
        <f>IF(ISNA(VLOOKUP(ACCOUNTS_TABLE[[#This Row],[ID NUMBER]],PIVOT!K:L,2,0)),0,VLOOKUP(ACCOUNTS_TABLE[[#This Row],[ID NUMBER]],PIVOT!K:L,2,0))</f>
        <v>0</v>
      </c>
      <c r="L547" s="51">
        <f>ACCOUNTS_TABLE[[#This Row],[TOTAL FEES]]-ACCOUNTS_TABLE[[#This Row],[TOTAL PAID]]-ACCOUNTS_TABLE[[#This Row],[SCHOLARSHIP]]</f>
        <v>155</v>
      </c>
    </row>
    <row r="548" spans="3:12" ht="21.75" customHeight="1" x14ac:dyDescent="0.25">
      <c r="C548" s="26" t="s">
        <v>1702</v>
      </c>
      <c r="D548" s="4" t="str">
        <f>VLOOKUP(ACCOUNTS_TABLE[[#This Row],[ID NUMBER]],DBASE_TABLE[],2,0)</f>
        <v>OLIVA APANA</v>
      </c>
      <c r="E548" s="4" t="str">
        <f>VLOOKUP(ACCOUNTS_TABLE[[#This Row],[ID NUMBER]],DBASE_TABLE[],7,0)</f>
        <v>FORM ONE</v>
      </c>
      <c r="F548" s="51">
        <v>175</v>
      </c>
      <c r="G548" s="51" t="str">
        <f>IF(ISNA(VLOOKUP(ACCOUNTS_TABLE[[#This Row],[ID NUMBER]],OTHERFEE_PT,2,0)),"",VLOOKUP(ACCOUNTS_TABLE[[#This Row],[ID NUMBER]],OTHERFEE_PT,2,0))</f>
        <v/>
      </c>
      <c r="H548" s="51">
        <f>IF(ISNA(VLOOKUP(DBASE_TABLE[[#This Row],[CLASS]],TERMFEES_TABLE[],5,0)),"",VLOOKUP(DBASE_TABLE[[#This Row],[CLASS]],TERMFEES_TABLE[],5,0))</f>
        <v>0</v>
      </c>
      <c r="I548" s="51">
        <f>SUM(ACCOUNTS_TABLE[[#This Row],[BALANCE AT START]]:ACCOUNTS_TABLE[[#This Row],[SCHOOL FEES]])</f>
        <v>175</v>
      </c>
      <c r="J548" s="51">
        <f>IF(ISNA(VLOOKUP(ACCOUNTS_TABLE[[#This Row],[ID NUMBER]],PAYMENT_PT,2,0)),0,VLOOKUP(ACCOUNTS_TABLE[[#This Row],[ID NUMBER]],PAYMENT_PT,2,0))</f>
        <v>0</v>
      </c>
      <c r="K548" s="51">
        <f>IF(ISNA(VLOOKUP(ACCOUNTS_TABLE[[#This Row],[ID NUMBER]],PIVOT!K:L,2,0)),0,VLOOKUP(ACCOUNTS_TABLE[[#This Row],[ID NUMBER]],PIVOT!K:L,2,0))</f>
        <v>0</v>
      </c>
      <c r="L548" s="51">
        <f>ACCOUNTS_TABLE[[#This Row],[TOTAL FEES]]-ACCOUNTS_TABLE[[#This Row],[TOTAL PAID]]-ACCOUNTS_TABLE[[#This Row],[SCHOLARSHIP]]</f>
        <v>175</v>
      </c>
    </row>
    <row r="549" spans="3:12" ht="21.75" customHeight="1" x14ac:dyDescent="0.25">
      <c r="C549" s="26" t="s">
        <v>1703</v>
      </c>
      <c r="D549" s="4" t="str">
        <f>VLOOKUP(ACCOUNTS_TABLE[[#This Row],[ID NUMBER]],DBASE_TABLE[],2,0)</f>
        <v>LETICIA ASEWINA</v>
      </c>
      <c r="E549" s="4" t="str">
        <f>VLOOKUP(ACCOUNTS_TABLE[[#This Row],[ID NUMBER]],DBASE_TABLE[],7,0)</f>
        <v>FORM ONE</v>
      </c>
      <c r="F549" s="51">
        <v>155</v>
      </c>
      <c r="G549" s="51" t="str">
        <f>IF(ISNA(VLOOKUP(ACCOUNTS_TABLE[[#This Row],[ID NUMBER]],OTHERFEE_PT,2,0)),"",VLOOKUP(ACCOUNTS_TABLE[[#This Row],[ID NUMBER]],OTHERFEE_PT,2,0))</f>
        <v/>
      </c>
      <c r="H549" s="51">
        <f>IF(ISNA(VLOOKUP(DBASE_TABLE[[#This Row],[CLASS]],TERMFEES_TABLE[],5,0)),"",VLOOKUP(DBASE_TABLE[[#This Row],[CLASS]],TERMFEES_TABLE[],5,0))</f>
        <v>0</v>
      </c>
      <c r="I549" s="51">
        <f>SUM(ACCOUNTS_TABLE[[#This Row],[BALANCE AT START]]:ACCOUNTS_TABLE[[#This Row],[SCHOOL FEES]])</f>
        <v>155</v>
      </c>
      <c r="J549" s="51">
        <f>IF(ISNA(VLOOKUP(ACCOUNTS_TABLE[[#This Row],[ID NUMBER]],PAYMENT_PT,2,0)),0,VLOOKUP(ACCOUNTS_TABLE[[#This Row],[ID NUMBER]],PAYMENT_PT,2,0))</f>
        <v>0</v>
      </c>
      <c r="K549" s="51">
        <f>IF(ISNA(VLOOKUP(ACCOUNTS_TABLE[[#This Row],[ID NUMBER]],PIVOT!K:L,2,0)),0,VLOOKUP(ACCOUNTS_TABLE[[#This Row],[ID NUMBER]],PIVOT!K:L,2,0))</f>
        <v>0</v>
      </c>
      <c r="L549" s="51">
        <f>ACCOUNTS_TABLE[[#This Row],[TOTAL FEES]]-ACCOUNTS_TABLE[[#This Row],[TOTAL PAID]]-ACCOUNTS_TABLE[[#This Row],[SCHOLARSHIP]]</f>
        <v>155</v>
      </c>
    </row>
    <row r="550" spans="3:12" ht="21.75" customHeight="1" x14ac:dyDescent="0.25">
      <c r="C550" s="26" t="s">
        <v>1704</v>
      </c>
      <c r="D550" s="4" t="str">
        <f>VLOOKUP(ACCOUNTS_TABLE[[#This Row],[ID NUMBER]],DBASE_TABLE[],2,0)</f>
        <v>COMFORT ATIRU</v>
      </c>
      <c r="E550" s="4" t="str">
        <f>VLOOKUP(ACCOUNTS_TABLE[[#This Row],[ID NUMBER]],DBASE_TABLE[],7,0)</f>
        <v>FORM ONE</v>
      </c>
      <c r="F550" s="51">
        <v>155</v>
      </c>
      <c r="G550" s="51" t="str">
        <f>IF(ISNA(VLOOKUP(ACCOUNTS_TABLE[[#This Row],[ID NUMBER]],OTHERFEE_PT,2,0)),"",VLOOKUP(ACCOUNTS_TABLE[[#This Row],[ID NUMBER]],OTHERFEE_PT,2,0))</f>
        <v/>
      </c>
      <c r="H550" s="51">
        <f>IF(ISNA(VLOOKUP(DBASE_TABLE[[#This Row],[CLASS]],TERMFEES_TABLE[],5,0)),"",VLOOKUP(DBASE_TABLE[[#This Row],[CLASS]],TERMFEES_TABLE[],5,0))</f>
        <v>0</v>
      </c>
      <c r="I550" s="51">
        <f>SUM(ACCOUNTS_TABLE[[#This Row],[BALANCE AT START]]:ACCOUNTS_TABLE[[#This Row],[SCHOOL FEES]])</f>
        <v>155</v>
      </c>
      <c r="J550" s="51">
        <f>IF(ISNA(VLOOKUP(ACCOUNTS_TABLE[[#This Row],[ID NUMBER]],PAYMENT_PT,2,0)),0,VLOOKUP(ACCOUNTS_TABLE[[#This Row],[ID NUMBER]],PAYMENT_PT,2,0))</f>
        <v>0</v>
      </c>
      <c r="K550" s="51">
        <f>IF(ISNA(VLOOKUP(ACCOUNTS_TABLE[[#This Row],[ID NUMBER]],PIVOT!K:L,2,0)),0,VLOOKUP(ACCOUNTS_TABLE[[#This Row],[ID NUMBER]],PIVOT!K:L,2,0))</f>
        <v>0</v>
      </c>
      <c r="L550" s="51">
        <f>ACCOUNTS_TABLE[[#This Row],[TOTAL FEES]]-ACCOUNTS_TABLE[[#This Row],[TOTAL PAID]]-ACCOUNTS_TABLE[[#This Row],[SCHOLARSHIP]]</f>
        <v>155</v>
      </c>
    </row>
    <row r="551" spans="3:12" ht="21.75" customHeight="1" x14ac:dyDescent="0.25">
      <c r="C551" s="26" t="s">
        <v>1705</v>
      </c>
      <c r="D551" s="4" t="str">
        <f>VLOOKUP(ACCOUNTS_TABLE[[#This Row],[ID NUMBER]],DBASE_TABLE[],2,0)</f>
        <v>ELLEEN ATOGEBANIA</v>
      </c>
      <c r="E551" s="4" t="str">
        <f>VLOOKUP(ACCOUNTS_TABLE[[#This Row],[ID NUMBER]],DBASE_TABLE[],7,0)</f>
        <v>FORM ONE</v>
      </c>
      <c r="F551" s="51">
        <v>405</v>
      </c>
      <c r="G551" s="51" t="str">
        <f>IF(ISNA(VLOOKUP(ACCOUNTS_TABLE[[#This Row],[ID NUMBER]],OTHERFEE_PT,2,0)),"",VLOOKUP(ACCOUNTS_TABLE[[#This Row],[ID NUMBER]],OTHERFEE_PT,2,0))</f>
        <v/>
      </c>
      <c r="H551" s="51">
        <f>IF(ISNA(VLOOKUP(DBASE_TABLE[[#This Row],[CLASS]],TERMFEES_TABLE[],5,0)),"",VLOOKUP(DBASE_TABLE[[#This Row],[CLASS]],TERMFEES_TABLE[],5,0))</f>
        <v>0</v>
      </c>
      <c r="I551" s="51">
        <f>SUM(ACCOUNTS_TABLE[[#This Row],[BALANCE AT START]]:ACCOUNTS_TABLE[[#This Row],[SCHOOL FEES]])</f>
        <v>405</v>
      </c>
      <c r="J551" s="51">
        <f>IF(ISNA(VLOOKUP(ACCOUNTS_TABLE[[#This Row],[ID NUMBER]],PAYMENT_PT,2,0)),0,VLOOKUP(ACCOUNTS_TABLE[[#This Row],[ID NUMBER]],PAYMENT_PT,2,0))</f>
        <v>0</v>
      </c>
      <c r="K551" s="51">
        <f>IF(ISNA(VLOOKUP(ACCOUNTS_TABLE[[#This Row],[ID NUMBER]],PIVOT!K:L,2,0)),0,VLOOKUP(ACCOUNTS_TABLE[[#This Row],[ID NUMBER]],PIVOT!K:L,2,0))</f>
        <v>0</v>
      </c>
      <c r="L551" s="51">
        <f>ACCOUNTS_TABLE[[#This Row],[TOTAL FEES]]-ACCOUNTS_TABLE[[#This Row],[TOTAL PAID]]-ACCOUNTS_TABLE[[#This Row],[SCHOLARSHIP]]</f>
        <v>405</v>
      </c>
    </row>
    <row r="552" spans="3:12" ht="21.75" customHeight="1" x14ac:dyDescent="0.25">
      <c r="C552" s="26" t="s">
        <v>1706</v>
      </c>
      <c r="D552" s="4" t="str">
        <f>VLOOKUP(ACCOUNTS_TABLE[[#This Row],[ID NUMBER]],DBASE_TABLE[],2,0)</f>
        <v>JOAN AWENLIE</v>
      </c>
      <c r="E552" s="4" t="str">
        <f>VLOOKUP(ACCOUNTS_TABLE[[#This Row],[ID NUMBER]],DBASE_TABLE[],7,0)</f>
        <v>FORM ONE</v>
      </c>
      <c r="F552" s="51">
        <v>185</v>
      </c>
      <c r="G552" s="51" t="str">
        <f>IF(ISNA(VLOOKUP(ACCOUNTS_TABLE[[#This Row],[ID NUMBER]],OTHERFEE_PT,2,0)),"",VLOOKUP(ACCOUNTS_TABLE[[#This Row],[ID NUMBER]],OTHERFEE_PT,2,0))</f>
        <v/>
      </c>
      <c r="H552" s="51">
        <f>IF(ISNA(VLOOKUP(DBASE_TABLE[[#This Row],[CLASS]],TERMFEES_TABLE[],5,0)),"",VLOOKUP(DBASE_TABLE[[#This Row],[CLASS]],TERMFEES_TABLE[],5,0))</f>
        <v>0</v>
      </c>
      <c r="I552" s="51">
        <f>SUM(ACCOUNTS_TABLE[[#This Row],[BALANCE AT START]]:ACCOUNTS_TABLE[[#This Row],[SCHOOL FEES]])</f>
        <v>185</v>
      </c>
      <c r="J552" s="51">
        <f>IF(ISNA(VLOOKUP(ACCOUNTS_TABLE[[#This Row],[ID NUMBER]],PAYMENT_PT,2,0)),0,VLOOKUP(ACCOUNTS_TABLE[[#This Row],[ID NUMBER]],PAYMENT_PT,2,0))</f>
        <v>0</v>
      </c>
      <c r="K552" s="51">
        <f>IF(ISNA(VLOOKUP(ACCOUNTS_TABLE[[#This Row],[ID NUMBER]],PIVOT!K:L,2,0)),0,VLOOKUP(ACCOUNTS_TABLE[[#This Row],[ID NUMBER]],PIVOT!K:L,2,0))</f>
        <v>0</v>
      </c>
      <c r="L552" s="51">
        <f>ACCOUNTS_TABLE[[#This Row],[TOTAL FEES]]-ACCOUNTS_TABLE[[#This Row],[TOTAL PAID]]-ACCOUNTS_TABLE[[#This Row],[SCHOLARSHIP]]</f>
        <v>185</v>
      </c>
    </row>
    <row r="553" spans="3:12" ht="21.75" customHeight="1" x14ac:dyDescent="0.25">
      <c r="C553" s="26" t="s">
        <v>1707</v>
      </c>
      <c r="D553" s="4" t="str">
        <f>VLOOKUP(ACCOUNTS_TABLE[[#This Row],[ID NUMBER]],DBASE_TABLE[],2,0)</f>
        <v>HORTENTIA AWINORE</v>
      </c>
      <c r="E553" s="4" t="str">
        <f>VLOOKUP(ACCOUNTS_TABLE[[#This Row],[ID NUMBER]],DBASE_TABLE[],7,0)</f>
        <v>FORM ONE</v>
      </c>
      <c r="F553" s="51">
        <v>155</v>
      </c>
      <c r="G553" s="51" t="str">
        <f>IF(ISNA(VLOOKUP(ACCOUNTS_TABLE[[#This Row],[ID NUMBER]],OTHERFEE_PT,2,0)),"",VLOOKUP(ACCOUNTS_TABLE[[#This Row],[ID NUMBER]],OTHERFEE_PT,2,0))</f>
        <v/>
      </c>
      <c r="H553" s="51">
        <f>IF(ISNA(VLOOKUP(DBASE_TABLE[[#This Row],[CLASS]],TERMFEES_TABLE[],5,0)),"",VLOOKUP(DBASE_TABLE[[#This Row],[CLASS]],TERMFEES_TABLE[],5,0))</f>
        <v>0</v>
      </c>
      <c r="I553" s="51">
        <f>SUM(ACCOUNTS_TABLE[[#This Row],[BALANCE AT START]]:ACCOUNTS_TABLE[[#This Row],[SCHOOL FEES]])</f>
        <v>155</v>
      </c>
      <c r="J553" s="51">
        <f>IF(ISNA(VLOOKUP(ACCOUNTS_TABLE[[#This Row],[ID NUMBER]],PAYMENT_PT,2,0)),0,VLOOKUP(ACCOUNTS_TABLE[[#This Row],[ID NUMBER]],PAYMENT_PT,2,0))</f>
        <v>0</v>
      </c>
      <c r="K553" s="51">
        <f>IF(ISNA(VLOOKUP(ACCOUNTS_TABLE[[#This Row],[ID NUMBER]],PIVOT!K:L,2,0)),0,VLOOKUP(ACCOUNTS_TABLE[[#This Row],[ID NUMBER]],PIVOT!K:L,2,0))</f>
        <v>0</v>
      </c>
      <c r="L553" s="51">
        <f>ACCOUNTS_TABLE[[#This Row],[TOTAL FEES]]-ACCOUNTS_TABLE[[#This Row],[TOTAL PAID]]-ACCOUNTS_TABLE[[#This Row],[SCHOLARSHIP]]</f>
        <v>155</v>
      </c>
    </row>
    <row r="554" spans="3:12" ht="21.75" customHeight="1" x14ac:dyDescent="0.25">
      <c r="C554" s="26" t="s">
        <v>1708</v>
      </c>
      <c r="D554" s="4" t="str">
        <f>VLOOKUP(ACCOUNTS_TABLE[[#This Row],[ID NUMBER]],DBASE_TABLE[],2,0)</f>
        <v>ANDY AYEKO</v>
      </c>
      <c r="E554" s="4" t="str">
        <f>VLOOKUP(ACCOUNTS_TABLE[[#This Row],[ID NUMBER]],DBASE_TABLE[],7,0)</f>
        <v>FORM ONE</v>
      </c>
      <c r="F554" s="51">
        <v>235</v>
      </c>
      <c r="G554" s="51" t="str">
        <f>IF(ISNA(VLOOKUP(ACCOUNTS_TABLE[[#This Row],[ID NUMBER]],OTHERFEE_PT,2,0)),"",VLOOKUP(ACCOUNTS_TABLE[[#This Row],[ID NUMBER]],OTHERFEE_PT,2,0))</f>
        <v/>
      </c>
      <c r="H554" s="51">
        <f>IF(ISNA(VLOOKUP(DBASE_TABLE[[#This Row],[CLASS]],TERMFEES_TABLE[],5,0)),"",VLOOKUP(DBASE_TABLE[[#This Row],[CLASS]],TERMFEES_TABLE[],5,0))</f>
        <v>0</v>
      </c>
      <c r="I554" s="51">
        <f>SUM(ACCOUNTS_TABLE[[#This Row],[BALANCE AT START]]:ACCOUNTS_TABLE[[#This Row],[SCHOOL FEES]])</f>
        <v>235</v>
      </c>
      <c r="J554" s="51">
        <f>IF(ISNA(VLOOKUP(ACCOUNTS_TABLE[[#This Row],[ID NUMBER]],PAYMENT_PT,2,0)),0,VLOOKUP(ACCOUNTS_TABLE[[#This Row],[ID NUMBER]],PAYMENT_PT,2,0))</f>
        <v>0</v>
      </c>
      <c r="K554" s="51">
        <f>IF(ISNA(VLOOKUP(ACCOUNTS_TABLE[[#This Row],[ID NUMBER]],PIVOT!K:L,2,0)),0,VLOOKUP(ACCOUNTS_TABLE[[#This Row],[ID NUMBER]],PIVOT!K:L,2,0))</f>
        <v>0</v>
      </c>
      <c r="L554" s="51">
        <f>ACCOUNTS_TABLE[[#This Row],[TOTAL FEES]]-ACCOUNTS_TABLE[[#This Row],[TOTAL PAID]]-ACCOUNTS_TABLE[[#This Row],[SCHOLARSHIP]]</f>
        <v>235</v>
      </c>
    </row>
    <row r="555" spans="3:12" ht="21.75" customHeight="1" x14ac:dyDescent="0.25">
      <c r="C555" s="26" t="s">
        <v>1709</v>
      </c>
      <c r="D555" s="4" t="str">
        <f>VLOOKUP(ACCOUNTS_TABLE[[#This Row],[ID NUMBER]],DBASE_TABLE[],2,0)</f>
        <v>GRACE AYIVOR</v>
      </c>
      <c r="E555" s="4" t="str">
        <f>VLOOKUP(ACCOUNTS_TABLE[[#This Row],[ID NUMBER]],DBASE_TABLE[],7,0)</f>
        <v>FORM ONE</v>
      </c>
      <c r="F555" s="51">
        <v>155</v>
      </c>
      <c r="G555" s="51" t="str">
        <f>IF(ISNA(VLOOKUP(ACCOUNTS_TABLE[[#This Row],[ID NUMBER]],OTHERFEE_PT,2,0)),"",VLOOKUP(ACCOUNTS_TABLE[[#This Row],[ID NUMBER]],OTHERFEE_PT,2,0))</f>
        <v/>
      </c>
      <c r="H555" s="51">
        <f>IF(ISNA(VLOOKUP(DBASE_TABLE[[#This Row],[CLASS]],TERMFEES_TABLE[],5,0)),"",VLOOKUP(DBASE_TABLE[[#This Row],[CLASS]],TERMFEES_TABLE[],5,0))</f>
        <v>0</v>
      </c>
      <c r="I555" s="51">
        <f>SUM(ACCOUNTS_TABLE[[#This Row],[BALANCE AT START]]:ACCOUNTS_TABLE[[#This Row],[SCHOOL FEES]])</f>
        <v>155</v>
      </c>
      <c r="J555" s="51">
        <f>IF(ISNA(VLOOKUP(ACCOUNTS_TABLE[[#This Row],[ID NUMBER]],PAYMENT_PT,2,0)),0,VLOOKUP(ACCOUNTS_TABLE[[#This Row],[ID NUMBER]],PAYMENT_PT,2,0))</f>
        <v>0</v>
      </c>
      <c r="K555" s="51">
        <f>IF(ISNA(VLOOKUP(ACCOUNTS_TABLE[[#This Row],[ID NUMBER]],PIVOT!K:L,2,0)),0,VLOOKUP(ACCOUNTS_TABLE[[#This Row],[ID NUMBER]],PIVOT!K:L,2,0))</f>
        <v>0</v>
      </c>
      <c r="L555" s="51">
        <f>ACCOUNTS_TABLE[[#This Row],[TOTAL FEES]]-ACCOUNTS_TABLE[[#This Row],[TOTAL PAID]]-ACCOUNTS_TABLE[[#This Row],[SCHOLARSHIP]]</f>
        <v>155</v>
      </c>
    </row>
    <row r="556" spans="3:12" ht="21.75" customHeight="1" x14ac:dyDescent="0.25">
      <c r="C556" s="26" t="s">
        <v>1710</v>
      </c>
      <c r="D556" s="4" t="str">
        <f>VLOOKUP(ACCOUNTS_TABLE[[#This Row],[ID NUMBER]],DBASE_TABLE[],2,0)</f>
        <v>SHADRACH AZIBEBA</v>
      </c>
      <c r="E556" s="4" t="str">
        <f>VLOOKUP(ACCOUNTS_TABLE[[#This Row],[ID NUMBER]],DBASE_TABLE[],7,0)</f>
        <v>FORM ONE</v>
      </c>
      <c r="F556" s="51">
        <v>155</v>
      </c>
      <c r="G556" s="51" t="str">
        <f>IF(ISNA(VLOOKUP(ACCOUNTS_TABLE[[#This Row],[ID NUMBER]],OTHERFEE_PT,2,0)),"",VLOOKUP(ACCOUNTS_TABLE[[#This Row],[ID NUMBER]],OTHERFEE_PT,2,0))</f>
        <v/>
      </c>
      <c r="H556" s="51">
        <f>IF(ISNA(VLOOKUP(DBASE_TABLE[[#This Row],[CLASS]],TERMFEES_TABLE[],5,0)),"",VLOOKUP(DBASE_TABLE[[#This Row],[CLASS]],TERMFEES_TABLE[],5,0))</f>
        <v>0</v>
      </c>
      <c r="I556" s="51">
        <f>SUM(ACCOUNTS_TABLE[[#This Row],[BALANCE AT START]]:ACCOUNTS_TABLE[[#This Row],[SCHOOL FEES]])</f>
        <v>155</v>
      </c>
      <c r="J556" s="51">
        <f>IF(ISNA(VLOOKUP(ACCOUNTS_TABLE[[#This Row],[ID NUMBER]],PAYMENT_PT,2,0)),0,VLOOKUP(ACCOUNTS_TABLE[[#This Row],[ID NUMBER]],PAYMENT_PT,2,0))</f>
        <v>0</v>
      </c>
      <c r="K556" s="51">
        <f>IF(ISNA(VLOOKUP(ACCOUNTS_TABLE[[#This Row],[ID NUMBER]],PIVOT!K:L,2,0)),0,VLOOKUP(ACCOUNTS_TABLE[[#This Row],[ID NUMBER]],PIVOT!K:L,2,0))</f>
        <v>0</v>
      </c>
      <c r="L556" s="51">
        <f>ACCOUNTS_TABLE[[#This Row],[TOTAL FEES]]-ACCOUNTS_TABLE[[#This Row],[TOTAL PAID]]-ACCOUNTS_TABLE[[#This Row],[SCHOLARSHIP]]</f>
        <v>155</v>
      </c>
    </row>
    <row r="557" spans="3:12" ht="21.75" customHeight="1" x14ac:dyDescent="0.25">
      <c r="C557" s="26" t="s">
        <v>1711</v>
      </c>
      <c r="D557" s="4" t="str">
        <f>VLOOKUP(ACCOUNTS_TABLE[[#This Row],[ID NUMBER]],DBASE_TABLE[],2,0)</f>
        <v>JEMIMA AZIGWE</v>
      </c>
      <c r="E557" s="4" t="str">
        <f>VLOOKUP(ACCOUNTS_TABLE[[#This Row],[ID NUMBER]],DBASE_TABLE[],7,0)</f>
        <v>FORM ONE</v>
      </c>
      <c r="F557" s="51">
        <v>155</v>
      </c>
      <c r="G557" s="51" t="str">
        <f>IF(ISNA(VLOOKUP(ACCOUNTS_TABLE[[#This Row],[ID NUMBER]],OTHERFEE_PT,2,0)),"",VLOOKUP(ACCOUNTS_TABLE[[#This Row],[ID NUMBER]],OTHERFEE_PT,2,0))</f>
        <v/>
      </c>
      <c r="H557" s="51">
        <f>IF(ISNA(VLOOKUP(DBASE_TABLE[[#This Row],[CLASS]],TERMFEES_TABLE[],5,0)),"",VLOOKUP(DBASE_TABLE[[#This Row],[CLASS]],TERMFEES_TABLE[],5,0))</f>
        <v>0</v>
      </c>
      <c r="I557" s="51">
        <f>SUM(ACCOUNTS_TABLE[[#This Row],[BALANCE AT START]]:ACCOUNTS_TABLE[[#This Row],[SCHOOL FEES]])</f>
        <v>155</v>
      </c>
      <c r="J557" s="51">
        <f>IF(ISNA(VLOOKUP(ACCOUNTS_TABLE[[#This Row],[ID NUMBER]],PAYMENT_PT,2,0)),0,VLOOKUP(ACCOUNTS_TABLE[[#This Row],[ID NUMBER]],PAYMENT_PT,2,0))</f>
        <v>0</v>
      </c>
      <c r="K557" s="51">
        <f>IF(ISNA(VLOOKUP(ACCOUNTS_TABLE[[#This Row],[ID NUMBER]],PIVOT!K:L,2,0)),0,VLOOKUP(ACCOUNTS_TABLE[[#This Row],[ID NUMBER]],PIVOT!K:L,2,0))</f>
        <v>0</v>
      </c>
      <c r="L557" s="51">
        <f>ACCOUNTS_TABLE[[#This Row],[TOTAL FEES]]-ACCOUNTS_TABLE[[#This Row],[TOTAL PAID]]-ACCOUNTS_TABLE[[#This Row],[SCHOLARSHIP]]</f>
        <v>155</v>
      </c>
    </row>
    <row r="558" spans="3:12" ht="21.75" customHeight="1" x14ac:dyDescent="0.25">
      <c r="C558" s="26" t="s">
        <v>1712</v>
      </c>
      <c r="D558" s="4" t="str">
        <f>VLOOKUP(ACCOUNTS_TABLE[[#This Row],[ID NUMBER]],DBASE_TABLE[],2,0)</f>
        <v>MOHAMMED SALIFU BABA</v>
      </c>
      <c r="E558" s="4" t="str">
        <f>VLOOKUP(ACCOUNTS_TABLE[[#This Row],[ID NUMBER]],DBASE_TABLE[],7,0)</f>
        <v>FORM ONE</v>
      </c>
      <c r="F558" s="51">
        <v>205</v>
      </c>
      <c r="G558" s="51" t="str">
        <f>IF(ISNA(VLOOKUP(ACCOUNTS_TABLE[[#This Row],[ID NUMBER]],OTHERFEE_PT,2,0)),"",VLOOKUP(ACCOUNTS_TABLE[[#This Row],[ID NUMBER]],OTHERFEE_PT,2,0))</f>
        <v/>
      </c>
      <c r="H558" s="51">
        <f>IF(ISNA(VLOOKUP(DBASE_TABLE[[#This Row],[CLASS]],TERMFEES_TABLE[],5,0)),"",VLOOKUP(DBASE_TABLE[[#This Row],[CLASS]],TERMFEES_TABLE[],5,0))</f>
        <v>0</v>
      </c>
      <c r="I558" s="51">
        <f>SUM(ACCOUNTS_TABLE[[#This Row],[BALANCE AT START]]:ACCOUNTS_TABLE[[#This Row],[SCHOOL FEES]])</f>
        <v>205</v>
      </c>
      <c r="J558" s="51">
        <f>IF(ISNA(VLOOKUP(ACCOUNTS_TABLE[[#This Row],[ID NUMBER]],PAYMENT_PT,2,0)),0,VLOOKUP(ACCOUNTS_TABLE[[#This Row],[ID NUMBER]],PAYMENT_PT,2,0))</f>
        <v>0</v>
      </c>
      <c r="K558" s="51">
        <f>IF(ISNA(VLOOKUP(ACCOUNTS_TABLE[[#This Row],[ID NUMBER]],PIVOT!K:L,2,0)),0,VLOOKUP(ACCOUNTS_TABLE[[#This Row],[ID NUMBER]],PIVOT!K:L,2,0))</f>
        <v>0</v>
      </c>
      <c r="L558" s="51">
        <f>ACCOUNTS_TABLE[[#This Row],[TOTAL FEES]]-ACCOUNTS_TABLE[[#This Row],[TOTAL PAID]]-ACCOUNTS_TABLE[[#This Row],[SCHOLARSHIP]]</f>
        <v>205</v>
      </c>
    </row>
    <row r="559" spans="3:12" ht="21.75" customHeight="1" x14ac:dyDescent="0.25">
      <c r="C559" s="26" t="s">
        <v>1713</v>
      </c>
      <c r="D559" s="4" t="str">
        <f>VLOOKUP(ACCOUNTS_TABLE[[#This Row],[ID NUMBER]],DBASE_TABLE[],2,0)</f>
        <v>ZENAS BABONGYIRE</v>
      </c>
      <c r="E559" s="4" t="str">
        <f>VLOOKUP(ACCOUNTS_TABLE[[#This Row],[ID NUMBER]],DBASE_TABLE[],7,0)</f>
        <v>FORM ONE</v>
      </c>
      <c r="F559" s="51">
        <v>285</v>
      </c>
      <c r="G559" s="51" t="str">
        <f>IF(ISNA(VLOOKUP(ACCOUNTS_TABLE[[#This Row],[ID NUMBER]],OTHERFEE_PT,2,0)),"",VLOOKUP(ACCOUNTS_TABLE[[#This Row],[ID NUMBER]],OTHERFEE_PT,2,0))</f>
        <v/>
      </c>
      <c r="H559" s="51">
        <f>IF(ISNA(VLOOKUP(DBASE_TABLE[[#This Row],[CLASS]],TERMFEES_TABLE[],5,0)),"",VLOOKUP(DBASE_TABLE[[#This Row],[CLASS]],TERMFEES_TABLE[],5,0))</f>
        <v>0</v>
      </c>
      <c r="I559" s="51">
        <f>SUM(ACCOUNTS_TABLE[[#This Row],[BALANCE AT START]]:ACCOUNTS_TABLE[[#This Row],[SCHOOL FEES]])</f>
        <v>285</v>
      </c>
      <c r="J559" s="51">
        <f>IF(ISNA(VLOOKUP(ACCOUNTS_TABLE[[#This Row],[ID NUMBER]],PAYMENT_PT,2,0)),0,VLOOKUP(ACCOUNTS_TABLE[[#This Row],[ID NUMBER]],PAYMENT_PT,2,0))</f>
        <v>0</v>
      </c>
      <c r="K559" s="51">
        <f>IF(ISNA(VLOOKUP(ACCOUNTS_TABLE[[#This Row],[ID NUMBER]],PIVOT!K:L,2,0)),0,VLOOKUP(ACCOUNTS_TABLE[[#This Row],[ID NUMBER]],PIVOT!K:L,2,0))</f>
        <v>0</v>
      </c>
      <c r="L559" s="51">
        <f>ACCOUNTS_TABLE[[#This Row],[TOTAL FEES]]-ACCOUNTS_TABLE[[#This Row],[TOTAL PAID]]-ACCOUNTS_TABLE[[#This Row],[SCHOLARSHIP]]</f>
        <v>285</v>
      </c>
    </row>
    <row r="560" spans="3:12" ht="21.75" customHeight="1" x14ac:dyDescent="0.25">
      <c r="C560" s="26" t="s">
        <v>1714</v>
      </c>
      <c r="D560" s="4" t="str">
        <f>VLOOKUP(ACCOUNTS_TABLE[[#This Row],[ID NUMBER]],DBASE_TABLE[],2,0)</f>
        <v>ESLAH BASEKWAGA</v>
      </c>
      <c r="E560" s="4" t="str">
        <f>VLOOKUP(ACCOUNTS_TABLE[[#This Row],[ID NUMBER]],DBASE_TABLE[],7,0)</f>
        <v>FORM ONE</v>
      </c>
      <c r="F560" s="51">
        <v>205</v>
      </c>
      <c r="G560" s="51" t="str">
        <f>IF(ISNA(VLOOKUP(ACCOUNTS_TABLE[[#This Row],[ID NUMBER]],OTHERFEE_PT,2,0)),"",VLOOKUP(ACCOUNTS_TABLE[[#This Row],[ID NUMBER]],OTHERFEE_PT,2,0))</f>
        <v/>
      </c>
      <c r="H560" s="51">
        <f>IF(ISNA(VLOOKUP(DBASE_TABLE[[#This Row],[CLASS]],TERMFEES_TABLE[],5,0)),"",VLOOKUP(DBASE_TABLE[[#This Row],[CLASS]],TERMFEES_TABLE[],5,0))</f>
        <v>0</v>
      </c>
      <c r="I560" s="51">
        <f>SUM(ACCOUNTS_TABLE[[#This Row],[BALANCE AT START]]:ACCOUNTS_TABLE[[#This Row],[SCHOOL FEES]])</f>
        <v>205</v>
      </c>
      <c r="J560" s="51">
        <f>IF(ISNA(VLOOKUP(ACCOUNTS_TABLE[[#This Row],[ID NUMBER]],PAYMENT_PT,2,0)),0,VLOOKUP(ACCOUNTS_TABLE[[#This Row],[ID NUMBER]],PAYMENT_PT,2,0))</f>
        <v>0</v>
      </c>
      <c r="K560" s="51">
        <f>IF(ISNA(VLOOKUP(ACCOUNTS_TABLE[[#This Row],[ID NUMBER]],PIVOT!K:L,2,0)),0,VLOOKUP(ACCOUNTS_TABLE[[#This Row],[ID NUMBER]],PIVOT!K:L,2,0))</f>
        <v>0</v>
      </c>
      <c r="L560" s="51">
        <f>ACCOUNTS_TABLE[[#This Row],[TOTAL FEES]]-ACCOUNTS_TABLE[[#This Row],[TOTAL PAID]]-ACCOUNTS_TABLE[[#This Row],[SCHOLARSHIP]]</f>
        <v>205</v>
      </c>
    </row>
    <row r="561" spans="3:12" ht="21.75" customHeight="1" x14ac:dyDescent="0.25">
      <c r="C561" s="26" t="s">
        <v>1715</v>
      </c>
      <c r="D561" s="4" t="str">
        <f>VLOOKUP(ACCOUNTS_TABLE[[#This Row],[ID NUMBER]],DBASE_TABLE[],2,0)</f>
        <v>ZAHID SADIC BAWA</v>
      </c>
      <c r="E561" s="4" t="str">
        <f>VLOOKUP(ACCOUNTS_TABLE[[#This Row],[ID NUMBER]],DBASE_TABLE[],7,0)</f>
        <v>FORM ONE</v>
      </c>
      <c r="F561" s="51">
        <v>165</v>
      </c>
      <c r="G561" s="51" t="str">
        <f>IF(ISNA(VLOOKUP(ACCOUNTS_TABLE[[#This Row],[ID NUMBER]],OTHERFEE_PT,2,0)),"",VLOOKUP(ACCOUNTS_TABLE[[#This Row],[ID NUMBER]],OTHERFEE_PT,2,0))</f>
        <v/>
      </c>
      <c r="H561" s="51">
        <f>IF(ISNA(VLOOKUP(DBASE_TABLE[[#This Row],[CLASS]],TERMFEES_TABLE[],5,0)),"",VLOOKUP(DBASE_TABLE[[#This Row],[CLASS]],TERMFEES_TABLE[],5,0))</f>
        <v>0</v>
      </c>
      <c r="I561" s="51">
        <f>SUM(ACCOUNTS_TABLE[[#This Row],[BALANCE AT START]]:ACCOUNTS_TABLE[[#This Row],[SCHOOL FEES]])</f>
        <v>165</v>
      </c>
      <c r="J561" s="51">
        <f>IF(ISNA(VLOOKUP(ACCOUNTS_TABLE[[#This Row],[ID NUMBER]],PAYMENT_PT,2,0)),0,VLOOKUP(ACCOUNTS_TABLE[[#This Row],[ID NUMBER]],PAYMENT_PT,2,0))</f>
        <v>0</v>
      </c>
      <c r="K561" s="51">
        <f>IF(ISNA(VLOOKUP(ACCOUNTS_TABLE[[#This Row],[ID NUMBER]],PIVOT!K:L,2,0)),0,VLOOKUP(ACCOUNTS_TABLE[[#This Row],[ID NUMBER]],PIVOT!K:L,2,0))</f>
        <v>0</v>
      </c>
      <c r="L561" s="51">
        <f>ACCOUNTS_TABLE[[#This Row],[TOTAL FEES]]-ACCOUNTS_TABLE[[#This Row],[TOTAL PAID]]-ACCOUNTS_TABLE[[#This Row],[SCHOLARSHIP]]</f>
        <v>165</v>
      </c>
    </row>
    <row r="562" spans="3:12" ht="21.75" customHeight="1" x14ac:dyDescent="0.25">
      <c r="C562" s="26" t="s">
        <v>1716</v>
      </c>
      <c r="D562" s="4" t="str">
        <f>VLOOKUP(ACCOUNTS_TABLE[[#This Row],[ID NUMBER]],DBASE_TABLE[],2,0)</f>
        <v>IGNATIUS BAWEA</v>
      </c>
      <c r="E562" s="4" t="str">
        <f>VLOOKUP(ACCOUNTS_TABLE[[#This Row],[ID NUMBER]],DBASE_TABLE[],7,0)</f>
        <v>FORM ONE</v>
      </c>
      <c r="F562" s="51">
        <v>155</v>
      </c>
      <c r="G562" s="51" t="str">
        <f>IF(ISNA(VLOOKUP(ACCOUNTS_TABLE[[#This Row],[ID NUMBER]],OTHERFEE_PT,2,0)),"",VLOOKUP(ACCOUNTS_TABLE[[#This Row],[ID NUMBER]],OTHERFEE_PT,2,0))</f>
        <v/>
      </c>
      <c r="H562" s="51">
        <f>IF(ISNA(VLOOKUP(DBASE_TABLE[[#This Row],[CLASS]],TERMFEES_TABLE[],5,0)),"",VLOOKUP(DBASE_TABLE[[#This Row],[CLASS]],TERMFEES_TABLE[],5,0))</f>
        <v>0</v>
      </c>
      <c r="I562" s="51">
        <f>SUM(ACCOUNTS_TABLE[[#This Row],[BALANCE AT START]]:ACCOUNTS_TABLE[[#This Row],[SCHOOL FEES]])</f>
        <v>155</v>
      </c>
      <c r="J562" s="51">
        <f>IF(ISNA(VLOOKUP(ACCOUNTS_TABLE[[#This Row],[ID NUMBER]],PAYMENT_PT,2,0)),0,VLOOKUP(ACCOUNTS_TABLE[[#This Row],[ID NUMBER]],PAYMENT_PT,2,0))</f>
        <v>0</v>
      </c>
      <c r="K562" s="51">
        <f>IF(ISNA(VLOOKUP(ACCOUNTS_TABLE[[#This Row],[ID NUMBER]],PIVOT!K:L,2,0)),0,VLOOKUP(ACCOUNTS_TABLE[[#This Row],[ID NUMBER]],PIVOT!K:L,2,0))</f>
        <v>0</v>
      </c>
      <c r="L562" s="51">
        <f>ACCOUNTS_TABLE[[#This Row],[TOTAL FEES]]-ACCOUNTS_TABLE[[#This Row],[TOTAL PAID]]-ACCOUNTS_TABLE[[#This Row],[SCHOLARSHIP]]</f>
        <v>155</v>
      </c>
    </row>
    <row r="563" spans="3:12" ht="21.75" customHeight="1" x14ac:dyDescent="0.25">
      <c r="C563" s="26" t="s">
        <v>1717</v>
      </c>
      <c r="D563" s="4" t="str">
        <f>VLOOKUP(ACCOUNTS_TABLE[[#This Row],[ID NUMBER]],DBASE_TABLE[],2,0)</f>
        <v>MICHEALA BUKARI</v>
      </c>
      <c r="E563" s="4" t="str">
        <f>VLOOKUP(ACCOUNTS_TABLE[[#This Row],[ID NUMBER]],DBASE_TABLE[],7,0)</f>
        <v>FORM ONE</v>
      </c>
      <c r="F563" s="51">
        <v>155</v>
      </c>
      <c r="G563" s="51" t="str">
        <f>IF(ISNA(VLOOKUP(ACCOUNTS_TABLE[[#This Row],[ID NUMBER]],OTHERFEE_PT,2,0)),"",VLOOKUP(ACCOUNTS_TABLE[[#This Row],[ID NUMBER]],OTHERFEE_PT,2,0))</f>
        <v/>
      </c>
      <c r="H563" s="51">
        <f>IF(ISNA(VLOOKUP(DBASE_TABLE[[#This Row],[CLASS]],TERMFEES_TABLE[],5,0)),"",VLOOKUP(DBASE_TABLE[[#This Row],[CLASS]],TERMFEES_TABLE[],5,0))</f>
        <v>0</v>
      </c>
      <c r="I563" s="51">
        <f>SUM(ACCOUNTS_TABLE[[#This Row],[BALANCE AT START]]:ACCOUNTS_TABLE[[#This Row],[SCHOOL FEES]])</f>
        <v>155</v>
      </c>
      <c r="J563" s="51">
        <f>IF(ISNA(VLOOKUP(ACCOUNTS_TABLE[[#This Row],[ID NUMBER]],PAYMENT_PT,2,0)),0,VLOOKUP(ACCOUNTS_TABLE[[#This Row],[ID NUMBER]],PAYMENT_PT,2,0))</f>
        <v>0</v>
      </c>
      <c r="K563" s="51">
        <f>IF(ISNA(VLOOKUP(ACCOUNTS_TABLE[[#This Row],[ID NUMBER]],PIVOT!K:L,2,0)),0,VLOOKUP(ACCOUNTS_TABLE[[#This Row],[ID NUMBER]],PIVOT!K:L,2,0))</f>
        <v>0</v>
      </c>
      <c r="L563" s="51">
        <f>ACCOUNTS_TABLE[[#This Row],[TOTAL FEES]]-ACCOUNTS_TABLE[[#This Row],[TOTAL PAID]]-ACCOUNTS_TABLE[[#This Row],[SCHOLARSHIP]]</f>
        <v>155</v>
      </c>
    </row>
    <row r="564" spans="3:12" ht="21.75" customHeight="1" x14ac:dyDescent="0.25">
      <c r="C564" s="26" t="s">
        <v>1718</v>
      </c>
      <c r="D564" s="4" t="str">
        <f>VLOOKUP(ACCOUNTS_TABLE[[#This Row],[ID NUMBER]],DBASE_TABLE[],2,0)</f>
        <v>MAJEED DANKE</v>
      </c>
      <c r="E564" s="4" t="str">
        <f>VLOOKUP(ACCOUNTS_TABLE[[#This Row],[ID NUMBER]],DBASE_TABLE[],7,0)</f>
        <v>FORM ONE</v>
      </c>
      <c r="F564" s="51">
        <v>280</v>
      </c>
      <c r="G564" s="51" t="str">
        <f>IF(ISNA(VLOOKUP(ACCOUNTS_TABLE[[#This Row],[ID NUMBER]],OTHERFEE_PT,2,0)),"",VLOOKUP(ACCOUNTS_TABLE[[#This Row],[ID NUMBER]],OTHERFEE_PT,2,0))</f>
        <v/>
      </c>
      <c r="H564" s="51">
        <f>IF(ISNA(VLOOKUP(DBASE_TABLE[[#This Row],[CLASS]],TERMFEES_TABLE[],5,0)),"",VLOOKUP(DBASE_TABLE[[#This Row],[CLASS]],TERMFEES_TABLE[],5,0))</f>
        <v>0</v>
      </c>
      <c r="I564" s="51">
        <f>SUM(ACCOUNTS_TABLE[[#This Row],[BALANCE AT START]]:ACCOUNTS_TABLE[[#This Row],[SCHOOL FEES]])</f>
        <v>280</v>
      </c>
      <c r="J564" s="51">
        <f>IF(ISNA(VLOOKUP(ACCOUNTS_TABLE[[#This Row],[ID NUMBER]],PAYMENT_PT,2,0)),0,VLOOKUP(ACCOUNTS_TABLE[[#This Row],[ID NUMBER]],PAYMENT_PT,2,0))</f>
        <v>0</v>
      </c>
      <c r="K564" s="51">
        <f>IF(ISNA(VLOOKUP(ACCOUNTS_TABLE[[#This Row],[ID NUMBER]],PIVOT!K:L,2,0)),0,VLOOKUP(ACCOUNTS_TABLE[[#This Row],[ID NUMBER]],PIVOT!K:L,2,0))</f>
        <v>0</v>
      </c>
      <c r="L564" s="51">
        <f>ACCOUNTS_TABLE[[#This Row],[TOTAL FEES]]-ACCOUNTS_TABLE[[#This Row],[TOTAL PAID]]-ACCOUNTS_TABLE[[#This Row],[SCHOLARSHIP]]</f>
        <v>280</v>
      </c>
    </row>
    <row r="565" spans="3:12" ht="21.75" customHeight="1" x14ac:dyDescent="0.25">
      <c r="C565" s="26" t="s">
        <v>1719</v>
      </c>
      <c r="D565" s="4" t="str">
        <f>VLOOKUP(ACCOUNTS_TABLE[[#This Row],[ID NUMBER]],DBASE_TABLE[],2,0)</f>
        <v>KWOWONU FATAYA</v>
      </c>
      <c r="E565" s="4" t="str">
        <f>VLOOKUP(ACCOUNTS_TABLE[[#This Row],[ID NUMBER]],DBASE_TABLE[],7,0)</f>
        <v>FORM ONE</v>
      </c>
      <c r="F565" s="51">
        <v>155</v>
      </c>
      <c r="G565" s="51" t="str">
        <f>IF(ISNA(VLOOKUP(ACCOUNTS_TABLE[[#This Row],[ID NUMBER]],OTHERFEE_PT,2,0)),"",VLOOKUP(ACCOUNTS_TABLE[[#This Row],[ID NUMBER]],OTHERFEE_PT,2,0))</f>
        <v/>
      </c>
      <c r="H565" s="51">
        <f>IF(ISNA(VLOOKUP(DBASE_TABLE[[#This Row],[CLASS]],TERMFEES_TABLE[],5,0)),"",VLOOKUP(DBASE_TABLE[[#This Row],[CLASS]],TERMFEES_TABLE[],5,0))</f>
        <v>0</v>
      </c>
      <c r="I565" s="51">
        <f>SUM(ACCOUNTS_TABLE[[#This Row],[BALANCE AT START]]:ACCOUNTS_TABLE[[#This Row],[SCHOOL FEES]])</f>
        <v>155</v>
      </c>
      <c r="J565" s="51">
        <f>IF(ISNA(VLOOKUP(ACCOUNTS_TABLE[[#This Row],[ID NUMBER]],PAYMENT_PT,2,0)),0,VLOOKUP(ACCOUNTS_TABLE[[#This Row],[ID NUMBER]],PAYMENT_PT,2,0))</f>
        <v>0</v>
      </c>
      <c r="K565" s="51">
        <f>IF(ISNA(VLOOKUP(ACCOUNTS_TABLE[[#This Row],[ID NUMBER]],PIVOT!K:L,2,0)),0,VLOOKUP(ACCOUNTS_TABLE[[#This Row],[ID NUMBER]],PIVOT!K:L,2,0))</f>
        <v>0</v>
      </c>
      <c r="L565" s="51">
        <f>ACCOUNTS_TABLE[[#This Row],[TOTAL FEES]]-ACCOUNTS_TABLE[[#This Row],[TOTAL PAID]]-ACCOUNTS_TABLE[[#This Row],[SCHOLARSHIP]]</f>
        <v>155</v>
      </c>
    </row>
    <row r="566" spans="3:12" ht="21.75" customHeight="1" x14ac:dyDescent="0.25">
      <c r="C566" s="26" t="s">
        <v>1720</v>
      </c>
      <c r="D566" s="4" t="str">
        <f>VLOOKUP(ACCOUNTS_TABLE[[#This Row],[ID NUMBER]],DBASE_TABLE[],2,0)</f>
        <v>MAJIDA HARUNA</v>
      </c>
      <c r="E566" s="4" t="str">
        <f>VLOOKUP(ACCOUNTS_TABLE[[#This Row],[ID NUMBER]],DBASE_TABLE[],7,0)</f>
        <v>FORM ONE</v>
      </c>
      <c r="F566" s="51">
        <v>155</v>
      </c>
      <c r="G566" s="51" t="str">
        <f>IF(ISNA(VLOOKUP(ACCOUNTS_TABLE[[#This Row],[ID NUMBER]],OTHERFEE_PT,2,0)),"",VLOOKUP(ACCOUNTS_TABLE[[#This Row],[ID NUMBER]],OTHERFEE_PT,2,0))</f>
        <v/>
      </c>
      <c r="H566" s="51">
        <f>IF(ISNA(VLOOKUP(DBASE_TABLE[[#This Row],[CLASS]],TERMFEES_TABLE[],5,0)),"",VLOOKUP(DBASE_TABLE[[#This Row],[CLASS]],TERMFEES_TABLE[],5,0))</f>
        <v>0</v>
      </c>
      <c r="I566" s="51">
        <f>SUM(ACCOUNTS_TABLE[[#This Row],[BALANCE AT START]]:ACCOUNTS_TABLE[[#This Row],[SCHOOL FEES]])</f>
        <v>155</v>
      </c>
      <c r="J566" s="51">
        <f>IF(ISNA(VLOOKUP(ACCOUNTS_TABLE[[#This Row],[ID NUMBER]],PAYMENT_PT,2,0)),0,VLOOKUP(ACCOUNTS_TABLE[[#This Row],[ID NUMBER]],PAYMENT_PT,2,0))</f>
        <v>0</v>
      </c>
      <c r="K566" s="51">
        <f>IF(ISNA(VLOOKUP(ACCOUNTS_TABLE[[#This Row],[ID NUMBER]],PIVOT!K:L,2,0)),0,VLOOKUP(ACCOUNTS_TABLE[[#This Row],[ID NUMBER]],PIVOT!K:L,2,0))</f>
        <v>0</v>
      </c>
      <c r="L566" s="51">
        <f>ACCOUNTS_TABLE[[#This Row],[TOTAL FEES]]-ACCOUNTS_TABLE[[#This Row],[TOTAL PAID]]-ACCOUNTS_TABLE[[#This Row],[SCHOLARSHIP]]</f>
        <v>155</v>
      </c>
    </row>
    <row r="567" spans="3:12" ht="21.75" customHeight="1" x14ac:dyDescent="0.25">
      <c r="C567" s="26" t="s">
        <v>1721</v>
      </c>
      <c r="D567" s="4" t="str">
        <f>VLOOKUP(ACCOUNTS_TABLE[[#This Row],[ID NUMBER]],DBASE_TABLE[],2,0)</f>
        <v>RAHINATU IDDRISU</v>
      </c>
      <c r="E567" s="4" t="str">
        <f>VLOOKUP(ACCOUNTS_TABLE[[#This Row],[ID NUMBER]],DBASE_TABLE[],7,0)</f>
        <v>FORM ONE</v>
      </c>
      <c r="F567" s="51">
        <v>155</v>
      </c>
      <c r="G567" s="51" t="str">
        <f>IF(ISNA(VLOOKUP(ACCOUNTS_TABLE[[#This Row],[ID NUMBER]],OTHERFEE_PT,2,0)),"",VLOOKUP(ACCOUNTS_TABLE[[#This Row],[ID NUMBER]],OTHERFEE_PT,2,0))</f>
        <v/>
      </c>
      <c r="H567" s="51">
        <f>IF(ISNA(VLOOKUP(DBASE_TABLE[[#This Row],[CLASS]],TERMFEES_TABLE[],5,0)),"",VLOOKUP(DBASE_TABLE[[#This Row],[CLASS]],TERMFEES_TABLE[],5,0))</f>
        <v>0</v>
      </c>
      <c r="I567" s="51">
        <f>SUM(ACCOUNTS_TABLE[[#This Row],[BALANCE AT START]]:ACCOUNTS_TABLE[[#This Row],[SCHOOL FEES]])</f>
        <v>155</v>
      </c>
      <c r="J567" s="51">
        <f>IF(ISNA(VLOOKUP(ACCOUNTS_TABLE[[#This Row],[ID NUMBER]],PAYMENT_PT,2,0)),0,VLOOKUP(ACCOUNTS_TABLE[[#This Row],[ID NUMBER]],PAYMENT_PT,2,0))</f>
        <v>0</v>
      </c>
      <c r="K567" s="51">
        <f>IF(ISNA(VLOOKUP(ACCOUNTS_TABLE[[#This Row],[ID NUMBER]],PIVOT!K:L,2,0)),0,VLOOKUP(ACCOUNTS_TABLE[[#This Row],[ID NUMBER]],PIVOT!K:L,2,0))</f>
        <v>0</v>
      </c>
      <c r="L567" s="51">
        <f>ACCOUNTS_TABLE[[#This Row],[TOTAL FEES]]-ACCOUNTS_TABLE[[#This Row],[TOTAL PAID]]-ACCOUNTS_TABLE[[#This Row],[SCHOLARSHIP]]</f>
        <v>155</v>
      </c>
    </row>
    <row r="568" spans="3:12" ht="21.75" customHeight="1" x14ac:dyDescent="0.25">
      <c r="C568" s="26" t="s">
        <v>1722</v>
      </c>
      <c r="D568" s="4" t="str">
        <f>VLOOKUP(ACCOUNTS_TABLE[[#This Row],[ID NUMBER]],DBASE_TABLE[],2,0)</f>
        <v>ERICA KAMAH</v>
      </c>
      <c r="E568" s="4" t="str">
        <f>VLOOKUP(ACCOUNTS_TABLE[[#This Row],[ID NUMBER]],DBASE_TABLE[],7,0)</f>
        <v>FORM ONE</v>
      </c>
      <c r="F568" s="51">
        <v>155</v>
      </c>
      <c r="G568" s="51" t="str">
        <f>IF(ISNA(VLOOKUP(ACCOUNTS_TABLE[[#This Row],[ID NUMBER]],OTHERFEE_PT,2,0)),"",VLOOKUP(ACCOUNTS_TABLE[[#This Row],[ID NUMBER]],OTHERFEE_PT,2,0))</f>
        <v/>
      </c>
      <c r="H568" s="51">
        <f>IF(ISNA(VLOOKUP(DBASE_TABLE[[#This Row],[CLASS]],TERMFEES_TABLE[],5,0)),"",VLOOKUP(DBASE_TABLE[[#This Row],[CLASS]],TERMFEES_TABLE[],5,0))</f>
        <v>0</v>
      </c>
      <c r="I568" s="51">
        <f>SUM(ACCOUNTS_TABLE[[#This Row],[BALANCE AT START]]:ACCOUNTS_TABLE[[#This Row],[SCHOOL FEES]])</f>
        <v>155</v>
      </c>
      <c r="J568" s="51">
        <f>IF(ISNA(VLOOKUP(ACCOUNTS_TABLE[[#This Row],[ID NUMBER]],PAYMENT_PT,2,0)),0,VLOOKUP(ACCOUNTS_TABLE[[#This Row],[ID NUMBER]],PAYMENT_PT,2,0))</f>
        <v>0</v>
      </c>
      <c r="K568" s="51">
        <f>IF(ISNA(VLOOKUP(ACCOUNTS_TABLE[[#This Row],[ID NUMBER]],PIVOT!K:L,2,0)),0,VLOOKUP(ACCOUNTS_TABLE[[#This Row],[ID NUMBER]],PIVOT!K:L,2,0))</f>
        <v>0</v>
      </c>
      <c r="L568" s="51">
        <f>ACCOUNTS_TABLE[[#This Row],[TOTAL FEES]]-ACCOUNTS_TABLE[[#This Row],[TOTAL PAID]]-ACCOUNTS_TABLE[[#This Row],[SCHOLARSHIP]]</f>
        <v>155</v>
      </c>
    </row>
    <row r="569" spans="3:12" ht="21.75" customHeight="1" x14ac:dyDescent="0.25">
      <c r="C569" s="26" t="s">
        <v>1723</v>
      </c>
      <c r="D569" s="4" t="str">
        <f>VLOOKUP(ACCOUNTS_TABLE[[#This Row],[ID NUMBER]],DBASE_TABLE[],2,0)</f>
        <v>EPHRAIM KAPAH</v>
      </c>
      <c r="E569" s="4" t="str">
        <f>VLOOKUP(ACCOUNTS_TABLE[[#This Row],[ID NUMBER]],DBASE_TABLE[],7,0)</f>
        <v>FORM ONE</v>
      </c>
      <c r="F569" s="51">
        <v>305</v>
      </c>
      <c r="G569" s="51" t="str">
        <f>IF(ISNA(VLOOKUP(ACCOUNTS_TABLE[[#This Row],[ID NUMBER]],OTHERFEE_PT,2,0)),"",VLOOKUP(ACCOUNTS_TABLE[[#This Row],[ID NUMBER]],OTHERFEE_PT,2,0))</f>
        <v/>
      </c>
      <c r="H569" s="51">
        <f>IF(ISNA(VLOOKUP(DBASE_TABLE[[#This Row],[CLASS]],TERMFEES_TABLE[],5,0)),"",VLOOKUP(DBASE_TABLE[[#This Row],[CLASS]],TERMFEES_TABLE[],5,0))</f>
        <v>0</v>
      </c>
      <c r="I569" s="51">
        <f>SUM(ACCOUNTS_TABLE[[#This Row],[BALANCE AT START]]:ACCOUNTS_TABLE[[#This Row],[SCHOOL FEES]])</f>
        <v>305</v>
      </c>
      <c r="J569" s="51">
        <f>IF(ISNA(VLOOKUP(ACCOUNTS_TABLE[[#This Row],[ID NUMBER]],PAYMENT_PT,2,0)),0,VLOOKUP(ACCOUNTS_TABLE[[#This Row],[ID NUMBER]],PAYMENT_PT,2,0))</f>
        <v>0</v>
      </c>
      <c r="K569" s="51">
        <f>IF(ISNA(VLOOKUP(ACCOUNTS_TABLE[[#This Row],[ID NUMBER]],PIVOT!K:L,2,0)),0,VLOOKUP(ACCOUNTS_TABLE[[#This Row],[ID NUMBER]],PIVOT!K:L,2,0))</f>
        <v>0</v>
      </c>
      <c r="L569" s="51">
        <f>ACCOUNTS_TABLE[[#This Row],[TOTAL FEES]]-ACCOUNTS_TABLE[[#This Row],[TOTAL PAID]]-ACCOUNTS_TABLE[[#This Row],[SCHOLARSHIP]]</f>
        <v>305</v>
      </c>
    </row>
    <row r="570" spans="3:12" ht="21.75" customHeight="1" x14ac:dyDescent="0.25">
      <c r="C570" s="26" t="s">
        <v>1724</v>
      </c>
      <c r="D570" s="4" t="str">
        <f>VLOOKUP(ACCOUNTS_TABLE[[#This Row],[ID NUMBER]],DBASE_TABLE[],2,0)</f>
        <v>JULIUS KUNIBA</v>
      </c>
      <c r="E570" s="4" t="str">
        <f>VLOOKUP(ACCOUNTS_TABLE[[#This Row],[ID NUMBER]],DBASE_TABLE[],7,0)</f>
        <v>FORM ONE</v>
      </c>
      <c r="F570" s="51">
        <v>155</v>
      </c>
      <c r="G570" s="51" t="str">
        <f>IF(ISNA(VLOOKUP(ACCOUNTS_TABLE[[#This Row],[ID NUMBER]],OTHERFEE_PT,2,0)),"",VLOOKUP(ACCOUNTS_TABLE[[#This Row],[ID NUMBER]],OTHERFEE_PT,2,0))</f>
        <v/>
      </c>
      <c r="H570" s="51">
        <f>IF(ISNA(VLOOKUP(DBASE_TABLE[[#This Row],[CLASS]],TERMFEES_TABLE[],5,0)),"",VLOOKUP(DBASE_TABLE[[#This Row],[CLASS]],TERMFEES_TABLE[],5,0))</f>
        <v>0</v>
      </c>
      <c r="I570" s="51">
        <f>SUM(ACCOUNTS_TABLE[[#This Row],[BALANCE AT START]]:ACCOUNTS_TABLE[[#This Row],[SCHOOL FEES]])</f>
        <v>155</v>
      </c>
      <c r="J570" s="51">
        <f>IF(ISNA(VLOOKUP(ACCOUNTS_TABLE[[#This Row],[ID NUMBER]],PAYMENT_PT,2,0)),0,VLOOKUP(ACCOUNTS_TABLE[[#This Row],[ID NUMBER]],PAYMENT_PT,2,0))</f>
        <v>0</v>
      </c>
      <c r="K570" s="51">
        <f>IF(ISNA(VLOOKUP(ACCOUNTS_TABLE[[#This Row],[ID NUMBER]],PIVOT!K:L,2,0)),0,VLOOKUP(ACCOUNTS_TABLE[[#This Row],[ID NUMBER]],PIVOT!K:L,2,0))</f>
        <v>0</v>
      </c>
      <c r="L570" s="51">
        <f>ACCOUNTS_TABLE[[#This Row],[TOTAL FEES]]-ACCOUNTS_TABLE[[#This Row],[TOTAL PAID]]-ACCOUNTS_TABLE[[#This Row],[SCHOLARSHIP]]</f>
        <v>155</v>
      </c>
    </row>
    <row r="571" spans="3:12" ht="21.75" customHeight="1" x14ac:dyDescent="0.25">
      <c r="C571" s="26" t="s">
        <v>1725</v>
      </c>
      <c r="D571" s="4" t="str">
        <f>VLOOKUP(ACCOUNTS_TABLE[[#This Row],[ID NUMBER]],DBASE_TABLE[],2,0)</f>
        <v>LEVINIA KUSSIBA</v>
      </c>
      <c r="E571" s="4" t="str">
        <f>VLOOKUP(ACCOUNTS_TABLE[[#This Row],[ID NUMBER]],DBASE_TABLE[],7,0)</f>
        <v>FORM ONE</v>
      </c>
      <c r="F571" s="51">
        <v>860</v>
      </c>
      <c r="G571" s="51" t="str">
        <f>IF(ISNA(VLOOKUP(ACCOUNTS_TABLE[[#This Row],[ID NUMBER]],OTHERFEE_PT,2,0)),"",VLOOKUP(ACCOUNTS_TABLE[[#This Row],[ID NUMBER]],OTHERFEE_PT,2,0))</f>
        <v/>
      </c>
      <c r="H571" s="51">
        <f>IF(ISNA(VLOOKUP(DBASE_TABLE[[#This Row],[CLASS]],TERMFEES_TABLE[],5,0)),"",VLOOKUP(DBASE_TABLE[[#This Row],[CLASS]],TERMFEES_TABLE[],5,0))</f>
        <v>0</v>
      </c>
      <c r="I571" s="51">
        <f>SUM(ACCOUNTS_TABLE[[#This Row],[BALANCE AT START]]:ACCOUNTS_TABLE[[#This Row],[SCHOOL FEES]])</f>
        <v>860</v>
      </c>
      <c r="J571" s="51">
        <f>IF(ISNA(VLOOKUP(ACCOUNTS_TABLE[[#This Row],[ID NUMBER]],PAYMENT_PT,2,0)),0,VLOOKUP(ACCOUNTS_TABLE[[#This Row],[ID NUMBER]],PAYMENT_PT,2,0))</f>
        <v>0</v>
      </c>
      <c r="K571" s="51">
        <f>IF(ISNA(VLOOKUP(ACCOUNTS_TABLE[[#This Row],[ID NUMBER]],PIVOT!K:L,2,0)),0,VLOOKUP(ACCOUNTS_TABLE[[#This Row],[ID NUMBER]],PIVOT!K:L,2,0))</f>
        <v>0</v>
      </c>
      <c r="L571" s="51">
        <f>ACCOUNTS_TABLE[[#This Row],[TOTAL FEES]]-ACCOUNTS_TABLE[[#This Row],[TOTAL PAID]]-ACCOUNTS_TABLE[[#This Row],[SCHOLARSHIP]]</f>
        <v>860</v>
      </c>
    </row>
    <row r="572" spans="3:12" ht="21.75" customHeight="1" x14ac:dyDescent="0.25">
      <c r="C572" s="26" t="s">
        <v>1726</v>
      </c>
      <c r="D572" s="4" t="str">
        <f>VLOOKUP(ACCOUNTS_TABLE[[#This Row],[ID NUMBER]],DBASE_TABLE[],2,0)</f>
        <v>JESSICA KWOYIRE</v>
      </c>
      <c r="E572" s="4" t="str">
        <f>VLOOKUP(ACCOUNTS_TABLE[[#This Row],[ID NUMBER]],DBASE_TABLE[],7,0)</f>
        <v>FORM ONE</v>
      </c>
      <c r="F572" s="51">
        <v>155</v>
      </c>
      <c r="G572" s="51" t="str">
        <f>IF(ISNA(VLOOKUP(ACCOUNTS_TABLE[[#This Row],[ID NUMBER]],OTHERFEE_PT,2,0)),"",VLOOKUP(ACCOUNTS_TABLE[[#This Row],[ID NUMBER]],OTHERFEE_PT,2,0))</f>
        <v/>
      </c>
      <c r="H572" s="51">
        <f>IF(ISNA(VLOOKUP(DBASE_TABLE[[#This Row],[CLASS]],TERMFEES_TABLE[],5,0)),"",VLOOKUP(DBASE_TABLE[[#This Row],[CLASS]],TERMFEES_TABLE[],5,0))</f>
        <v>0</v>
      </c>
      <c r="I572" s="51">
        <f>SUM(ACCOUNTS_TABLE[[#This Row],[BALANCE AT START]]:ACCOUNTS_TABLE[[#This Row],[SCHOOL FEES]])</f>
        <v>155</v>
      </c>
      <c r="J572" s="51">
        <f>IF(ISNA(VLOOKUP(ACCOUNTS_TABLE[[#This Row],[ID NUMBER]],PAYMENT_PT,2,0)),0,VLOOKUP(ACCOUNTS_TABLE[[#This Row],[ID NUMBER]],PAYMENT_PT,2,0))</f>
        <v>0</v>
      </c>
      <c r="K572" s="51">
        <f>IF(ISNA(VLOOKUP(ACCOUNTS_TABLE[[#This Row],[ID NUMBER]],PIVOT!K:L,2,0)),0,VLOOKUP(ACCOUNTS_TABLE[[#This Row],[ID NUMBER]],PIVOT!K:L,2,0))</f>
        <v>0</v>
      </c>
      <c r="L572" s="51">
        <f>ACCOUNTS_TABLE[[#This Row],[TOTAL FEES]]-ACCOUNTS_TABLE[[#This Row],[TOTAL PAID]]-ACCOUNTS_TABLE[[#This Row],[SCHOLARSHIP]]</f>
        <v>155</v>
      </c>
    </row>
    <row r="573" spans="3:12" ht="21.75" customHeight="1" x14ac:dyDescent="0.25">
      <c r="C573" s="26" t="s">
        <v>1727</v>
      </c>
      <c r="D573" s="4" t="str">
        <f>VLOOKUP(ACCOUNTS_TABLE[[#This Row],[ID NUMBER]],DBASE_TABLE[],2,0)</f>
        <v>ENOS MAMBISI</v>
      </c>
      <c r="E573" s="4" t="str">
        <f>VLOOKUP(ACCOUNTS_TABLE[[#This Row],[ID NUMBER]],DBASE_TABLE[],7,0)</f>
        <v>FORM ONE</v>
      </c>
      <c r="F573" s="51">
        <v>155</v>
      </c>
      <c r="G573" s="51" t="str">
        <f>IF(ISNA(VLOOKUP(ACCOUNTS_TABLE[[#This Row],[ID NUMBER]],OTHERFEE_PT,2,0)),"",VLOOKUP(ACCOUNTS_TABLE[[#This Row],[ID NUMBER]],OTHERFEE_PT,2,0))</f>
        <v/>
      </c>
      <c r="H573" s="51">
        <f>IF(ISNA(VLOOKUP(DBASE_TABLE[[#This Row],[CLASS]],TERMFEES_TABLE[],5,0)),"",VLOOKUP(DBASE_TABLE[[#This Row],[CLASS]],TERMFEES_TABLE[],5,0))</f>
        <v>0</v>
      </c>
      <c r="I573" s="51">
        <f>SUM(ACCOUNTS_TABLE[[#This Row],[BALANCE AT START]]:ACCOUNTS_TABLE[[#This Row],[SCHOOL FEES]])</f>
        <v>155</v>
      </c>
      <c r="J573" s="51">
        <f>IF(ISNA(VLOOKUP(ACCOUNTS_TABLE[[#This Row],[ID NUMBER]],PAYMENT_PT,2,0)),0,VLOOKUP(ACCOUNTS_TABLE[[#This Row],[ID NUMBER]],PAYMENT_PT,2,0))</f>
        <v>0</v>
      </c>
      <c r="K573" s="51">
        <f>IF(ISNA(VLOOKUP(ACCOUNTS_TABLE[[#This Row],[ID NUMBER]],PIVOT!K:L,2,0)),0,VLOOKUP(ACCOUNTS_TABLE[[#This Row],[ID NUMBER]],PIVOT!K:L,2,0))</f>
        <v>0</v>
      </c>
      <c r="L573" s="51">
        <f>ACCOUNTS_TABLE[[#This Row],[TOTAL FEES]]-ACCOUNTS_TABLE[[#This Row],[TOTAL PAID]]-ACCOUNTS_TABLE[[#This Row],[SCHOLARSHIP]]</f>
        <v>155</v>
      </c>
    </row>
    <row r="574" spans="3:12" ht="21.75" customHeight="1" x14ac:dyDescent="0.25">
      <c r="C574" s="26" t="s">
        <v>1728</v>
      </c>
      <c r="D574" s="4" t="str">
        <f>VLOOKUP(ACCOUNTS_TABLE[[#This Row],[ID NUMBER]],DBASE_TABLE[],2,0)</f>
        <v>WALTER .A. MINYILA</v>
      </c>
      <c r="E574" s="4" t="str">
        <f>VLOOKUP(ACCOUNTS_TABLE[[#This Row],[ID NUMBER]],DBASE_TABLE[],7,0)</f>
        <v>FORM ONE</v>
      </c>
      <c r="F574" s="51">
        <v>155</v>
      </c>
      <c r="G574" s="51" t="str">
        <f>IF(ISNA(VLOOKUP(ACCOUNTS_TABLE[[#This Row],[ID NUMBER]],OTHERFEE_PT,2,0)),"",VLOOKUP(ACCOUNTS_TABLE[[#This Row],[ID NUMBER]],OTHERFEE_PT,2,0))</f>
        <v/>
      </c>
      <c r="H574" s="51">
        <f>IF(ISNA(VLOOKUP(DBASE_TABLE[[#This Row],[CLASS]],TERMFEES_TABLE[],5,0)),"",VLOOKUP(DBASE_TABLE[[#This Row],[CLASS]],TERMFEES_TABLE[],5,0))</f>
        <v>0</v>
      </c>
      <c r="I574" s="51">
        <f>SUM(ACCOUNTS_TABLE[[#This Row],[BALANCE AT START]]:ACCOUNTS_TABLE[[#This Row],[SCHOOL FEES]])</f>
        <v>155</v>
      </c>
      <c r="J574" s="51">
        <f>IF(ISNA(VLOOKUP(ACCOUNTS_TABLE[[#This Row],[ID NUMBER]],PAYMENT_PT,2,0)),0,VLOOKUP(ACCOUNTS_TABLE[[#This Row],[ID NUMBER]],PAYMENT_PT,2,0))</f>
        <v>0</v>
      </c>
      <c r="K574" s="51">
        <f>IF(ISNA(VLOOKUP(ACCOUNTS_TABLE[[#This Row],[ID NUMBER]],PIVOT!K:L,2,0)),0,VLOOKUP(ACCOUNTS_TABLE[[#This Row],[ID NUMBER]],PIVOT!K:L,2,0))</f>
        <v>0</v>
      </c>
      <c r="L574" s="51">
        <f>ACCOUNTS_TABLE[[#This Row],[TOTAL FEES]]-ACCOUNTS_TABLE[[#This Row],[TOTAL PAID]]-ACCOUNTS_TABLE[[#This Row],[SCHOLARSHIP]]</f>
        <v>155</v>
      </c>
    </row>
    <row r="575" spans="3:12" ht="21.75" customHeight="1" x14ac:dyDescent="0.25">
      <c r="C575" s="26" t="s">
        <v>1729</v>
      </c>
      <c r="D575" s="4" t="str">
        <f>VLOOKUP(ACCOUNTS_TABLE[[#This Row],[ID NUMBER]],DBASE_TABLE[],2,0)</f>
        <v>EMMANUELLA MADUNNA</v>
      </c>
      <c r="E575" s="4" t="str">
        <f>VLOOKUP(ACCOUNTS_TABLE[[#This Row],[ID NUMBER]],DBASE_TABLE[],7,0)</f>
        <v>FORM ONE</v>
      </c>
      <c r="F575" s="51">
        <v>185</v>
      </c>
      <c r="G575" s="51" t="str">
        <f>IF(ISNA(VLOOKUP(ACCOUNTS_TABLE[[#This Row],[ID NUMBER]],OTHERFEE_PT,2,0)),"",VLOOKUP(ACCOUNTS_TABLE[[#This Row],[ID NUMBER]],OTHERFEE_PT,2,0))</f>
        <v/>
      </c>
      <c r="H575" s="51">
        <f>IF(ISNA(VLOOKUP(DBASE_TABLE[[#This Row],[CLASS]],TERMFEES_TABLE[],5,0)),"",VLOOKUP(DBASE_TABLE[[#This Row],[CLASS]],TERMFEES_TABLE[],5,0))</f>
        <v>0</v>
      </c>
      <c r="I575" s="51">
        <f>SUM(ACCOUNTS_TABLE[[#This Row],[BALANCE AT START]]:ACCOUNTS_TABLE[[#This Row],[SCHOOL FEES]])</f>
        <v>185</v>
      </c>
      <c r="J575" s="51">
        <f>IF(ISNA(VLOOKUP(ACCOUNTS_TABLE[[#This Row],[ID NUMBER]],PAYMENT_PT,2,0)),0,VLOOKUP(ACCOUNTS_TABLE[[#This Row],[ID NUMBER]],PAYMENT_PT,2,0))</f>
        <v>0</v>
      </c>
      <c r="K575" s="51">
        <f>IF(ISNA(VLOOKUP(ACCOUNTS_TABLE[[#This Row],[ID NUMBER]],PIVOT!K:L,2,0)),0,VLOOKUP(ACCOUNTS_TABLE[[#This Row],[ID NUMBER]],PIVOT!K:L,2,0))</f>
        <v>0</v>
      </c>
      <c r="L575" s="51">
        <f>ACCOUNTS_TABLE[[#This Row],[TOTAL FEES]]-ACCOUNTS_TABLE[[#This Row],[TOTAL PAID]]-ACCOUNTS_TABLE[[#This Row],[SCHOLARSHIP]]</f>
        <v>185</v>
      </c>
    </row>
    <row r="576" spans="3:12" ht="21.75" customHeight="1" x14ac:dyDescent="0.25">
      <c r="C576" s="26" t="s">
        <v>1730</v>
      </c>
      <c r="D576" s="4" t="str">
        <f>VLOOKUP(ACCOUNTS_TABLE[[#This Row],[ID NUMBER]],DBASE_TABLE[],2,0)</f>
        <v>GRACE MOHAMMED</v>
      </c>
      <c r="E576" s="4" t="str">
        <f>VLOOKUP(ACCOUNTS_TABLE[[#This Row],[ID NUMBER]],DBASE_TABLE[],7,0)</f>
        <v>FORM ONE</v>
      </c>
      <c r="F576" s="51">
        <v>195</v>
      </c>
      <c r="G576" s="51" t="str">
        <f>IF(ISNA(VLOOKUP(ACCOUNTS_TABLE[[#This Row],[ID NUMBER]],OTHERFEE_PT,2,0)),"",VLOOKUP(ACCOUNTS_TABLE[[#This Row],[ID NUMBER]],OTHERFEE_PT,2,0))</f>
        <v/>
      </c>
      <c r="H576" s="51">
        <f>IF(ISNA(VLOOKUP(DBASE_TABLE[[#This Row],[CLASS]],TERMFEES_TABLE[],5,0)),"",VLOOKUP(DBASE_TABLE[[#This Row],[CLASS]],TERMFEES_TABLE[],5,0))</f>
        <v>0</v>
      </c>
      <c r="I576" s="51">
        <f>SUM(ACCOUNTS_TABLE[[#This Row],[BALANCE AT START]]:ACCOUNTS_TABLE[[#This Row],[SCHOOL FEES]])</f>
        <v>195</v>
      </c>
      <c r="J576" s="51">
        <f>IF(ISNA(VLOOKUP(ACCOUNTS_TABLE[[#This Row],[ID NUMBER]],PAYMENT_PT,2,0)),0,VLOOKUP(ACCOUNTS_TABLE[[#This Row],[ID NUMBER]],PAYMENT_PT,2,0))</f>
        <v>0</v>
      </c>
      <c r="K576" s="51">
        <f>IF(ISNA(VLOOKUP(ACCOUNTS_TABLE[[#This Row],[ID NUMBER]],PIVOT!K:L,2,0)),0,VLOOKUP(ACCOUNTS_TABLE[[#This Row],[ID NUMBER]],PIVOT!K:L,2,0))</f>
        <v>0</v>
      </c>
      <c r="L576" s="51">
        <f>ACCOUNTS_TABLE[[#This Row],[TOTAL FEES]]-ACCOUNTS_TABLE[[#This Row],[TOTAL PAID]]-ACCOUNTS_TABLE[[#This Row],[SCHOLARSHIP]]</f>
        <v>195</v>
      </c>
    </row>
    <row r="577" spans="3:12" ht="21.75" customHeight="1" x14ac:dyDescent="0.25">
      <c r="C577" s="26" t="s">
        <v>1731</v>
      </c>
      <c r="D577" s="4" t="str">
        <f>VLOOKUP(ACCOUNTS_TABLE[[#This Row],[ID NUMBER]],DBASE_TABLE[],2,0)</f>
        <v>STELLA NBII</v>
      </c>
      <c r="E577" s="4" t="str">
        <f>VLOOKUP(ACCOUNTS_TABLE[[#This Row],[ID NUMBER]],DBASE_TABLE[],7,0)</f>
        <v>FORM ONE</v>
      </c>
      <c r="F577" s="51">
        <v>155</v>
      </c>
      <c r="G577" s="51" t="str">
        <f>IF(ISNA(VLOOKUP(ACCOUNTS_TABLE[[#This Row],[ID NUMBER]],OTHERFEE_PT,2,0)),"",VLOOKUP(ACCOUNTS_TABLE[[#This Row],[ID NUMBER]],OTHERFEE_PT,2,0))</f>
        <v/>
      </c>
      <c r="H577" s="51">
        <f>IF(ISNA(VLOOKUP(DBASE_TABLE[[#This Row],[CLASS]],TERMFEES_TABLE[],5,0)),"",VLOOKUP(DBASE_TABLE[[#This Row],[CLASS]],TERMFEES_TABLE[],5,0))</f>
        <v>0</v>
      </c>
      <c r="I577" s="51">
        <f>SUM(ACCOUNTS_TABLE[[#This Row],[BALANCE AT START]]:ACCOUNTS_TABLE[[#This Row],[SCHOOL FEES]])</f>
        <v>155</v>
      </c>
      <c r="J577" s="51">
        <f>IF(ISNA(VLOOKUP(ACCOUNTS_TABLE[[#This Row],[ID NUMBER]],PAYMENT_PT,2,0)),0,VLOOKUP(ACCOUNTS_TABLE[[#This Row],[ID NUMBER]],PAYMENT_PT,2,0))</f>
        <v>0</v>
      </c>
      <c r="K577" s="51">
        <f>IF(ISNA(VLOOKUP(ACCOUNTS_TABLE[[#This Row],[ID NUMBER]],PIVOT!K:L,2,0)),0,VLOOKUP(ACCOUNTS_TABLE[[#This Row],[ID NUMBER]],PIVOT!K:L,2,0))</f>
        <v>0</v>
      </c>
      <c r="L577" s="51">
        <f>ACCOUNTS_TABLE[[#This Row],[TOTAL FEES]]-ACCOUNTS_TABLE[[#This Row],[TOTAL PAID]]-ACCOUNTS_TABLE[[#This Row],[SCHOLARSHIP]]</f>
        <v>155</v>
      </c>
    </row>
    <row r="578" spans="3:12" ht="21.75" customHeight="1" x14ac:dyDescent="0.25">
      <c r="C578" s="26" t="s">
        <v>1732</v>
      </c>
      <c r="D578" s="4" t="str">
        <f>VLOOKUP(ACCOUNTS_TABLE[[#This Row],[ID NUMBER]],DBASE_TABLE[],2,0)</f>
        <v>REGINA NIENU</v>
      </c>
      <c r="E578" s="4" t="str">
        <f>VLOOKUP(ACCOUNTS_TABLE[[#This Row],[ID NUMBER]],DBASE_TABLE[],7,0)</f>
        <v>FORM ONE</v>
      </c>
      <c r="F578" s="51">
        <v>405</v>
      </c>
      <c r="G578" s="51" t="str">
        <f>IF(ISNA(VLOOKUP(ACCOUNTS_TABLE[[#This Row],[ID NUMBER]],OTHERFEE_PT,2,0)),"",VLOOKUP(ACCOUNTS_TABLE[[#This Row],[ID NUMBER]],OTHERFEE_PT,2,0))</f>
        <v/>
      </c>
      <c r="H578" s="51">
        <f>IF(ISNA(VLOOKUP(DBASE_TABLE[[#This Row],[CLASS]],TERMFEES_TABLE[],5,0)),"",VLOOKUP(DBASE_TABLE[[#This Row],[CLASS]],TERMFEES_TABLE[],5,0))</f>
        <v>0</v>
      </c>
      <c r="I578" s="51">
        <f>SUM(ACCOUNTS_TABLE[[#This Row],[BALANCE AT START]]:ACCOUNTS_TABLE[[#This Row],[SCHOOL FEES]])</f>
        <v>405</v>
      </c>
      <c r="J578" s="51">
        <f>IF(ISNA(VLOOKUP(ACCOUNTS_TABLE[[#This Row],[ID NUMBER]],PAYMENT_PT,2,0)),0,VLOOKUP(ACCOUNTS_TABLE[[#This Row],[ID NUMBER]],PAYMENT_PT,2,0))</f>
        <v>0</v>
      </c>
      <c r="K578" s="51">
        <f>IF(ISNA(VLOOKUP(ACCOUNTS_TABLE[[#This Row],[ID NUMBER]],PIVOT!K:L,2,0)),0,VLOOKUP(ACCOUNTS_TABLE[[#This Row],[ID NUMBER]],PIVOT!K:L,2,0))</f>
        <v>0</v>
      </c>
      <c r="L578" s="51">
        <f>ACCOUNTS_TABLE[[#This Row],[TOTAL FEES]]-ACCOUNTS_TABLE[[#This Row],[TOTAL PAID]]-ACCOUNTS_TABLE[[#This Row],[SCHOLARSHIP]]</f>
        <v>405</v>
      </c>
    </row>
    <row r="579" spans="3:12" ht="21.75" customHeight="1" x14ac:dyDescent="0.25">
      <c r="C579" s="26" t="s">
        <v>1733</v>
      </c>
      <c r="D579" s="4" t="str">
        <f>VLOOKUP(ACCOUNTS_TABLE[[#This Row],[ID NUMBER]],DBASE_TABLE[],2,0)</f>
        <v>GODFRED NIMINYE</v>
      </c>
      <c r="E579" s="4" t="str">
        <f>VLOOKUP(ACCOUNTS_TABLE[[#This Row],[ID NUMBER]],DBASE_TABLE[],7,0)</f>
        <v>FORM ONE</v>
      </c>
      <c r="F579" s="51">
        <v>155</v>
      </c>
      <c r="G579" s="51" t="str">
        <f>IF(ISNA(VLOOKUP(ACCOUNTS_TABLE[[#This Row],[ID NUMBER]],OTHERFEE_PT,2,0)),"",VLOOKUP(ACCOUNTS_TABLE[[#This Row],[ID NUMBER]],OTHERFEE_PT,2,0))</f>
        <v/>
      </c>
      <c r="H579" s="51">
        <f>IF(ISNA(VLOOKUP(DBASE_TABLE[[#This Row],[CLASS]],TERMFEES_TABLE[],5,0)),"",VLOOKUP(DBASE_TABLE[[#This Row],[CLASS]],TERMFEES_TABLE[],5,0))</f>
        <v>0</v>
      </c>
      <c r="I579" s="51">
        <f>SUM(ACCOUNTS_TABLE[[#This Row],[BALANCE AT START]]:ACCOUNTS_TABLE[[#This Row],[SCHOOL FEES]])</f>
        <v>155</v>
      </c>
      <c r="J579" s="51">
        <f>IF(ISNA(VLOOKUP(ACCOUNTS_TABLE[[#This Row],[ID NUMBER]],PAYMENT_PT,2,0)),0,VLOOKUP(ACCOUNTS_TABLE[[#This Row],[ID NUMBER]],PAYMENT_PT,2,0))</f>
        <v>0</v>
      </c>
      <c r="K579" s="51">
        <f>IF(ISNA(VLOOKUP(ACCOUNTS_TABLE[[#This Row],[ID NUMBER]],PIVOT!K:L,2,0)),0,VLOOKUP(ACCOUNTS_TABLE[[#This Row],[ID NUMBER]],PIVOT!K:L,2,0))</f>
        <v>0</v>
      </c>
      <c r="L579" s="51">
        <f>ACCOUNTS_TABLE[[#This Row],[TOTAL FEES]]-ACCOUNTS_TABLE[[#This Row],[TOTAL PAID]]-ACCOUNTS_TABLE[[#This Row],[SCHOLARSHIP]]</f>
        <v>155</v>
      </c>
    </row>
    <row r="580" spans="3:12" ht="21.75" customHeight="1" x14ac:dyDescent="0.25">
      <c r="C580" s="26" t="s">
        <v>1734</v>
      </c>
      <c r="D580" s="4" t="str">
        <f>VLOOKUP(ACCOUNTS_TABLE[[#This Row],[ID NUMBER]],DBASE_TABLE[],2,0)</f>
        <v>NELSON NYAABA</v>
      </c>
      <c r="E580" s="4" t="str">
        <f>VLOOKUP(ACCOUNTS_TABLE[[#This Row],[ID NUMBER]],DBASE_TABLE[],7,0)</f>
        <v>FORM ONE</v>
      </c>
      <c r="F580" s="51">
        <v>155</v>
      </c>
      <c r="G580" s="51" t="str">
        <f>IF(ISNA(VLOOKUP(ACCOUNTS_TABLE[[#This Row],[ID NUMBER]],OTHERFEE_PT,2,0)),"",VLOOKUP(ACCOUNTS_TABLE[[#This Row],[ID NUMBER]],OTHERFEE_PT,2,0))</f>
        <v/>
      </c>
      <c r="H580" s="51">
        <f>IF(ISNA(VLOOKUP(DBASE_TABLE[[#This Row],[CLASS]],TERMFEES_TABLE[],5,0)),"",VLOOKUP(DBASE_TABLE[[#This Row],[CLASS]],TERMFEES_TABLE[],5,0))</f>
        <v>0</v>
      </c>
      <c r="I580" s="51">
        <f>SUM(ACCOUNTS_TABLE[[#This Row],[BALANCE AT START]]:ACCOUNTS_TABLE[[#This Row],[SCHOOL FEES]])</f>
        <v>155</v>
      </c>
      <c r="J580" s="51">
        <f>IF(ISNA(VLOOKUP(ACCOUNTS_TABLE[[#This Row],[ID NUMBER]],PAYMENT_PT,2,0)),0,VLOOKUP(ACCOUNTS_TABLE[[#This Row],[ID NUMBER]],PAYMENT_PT,2,0))</f>
        <v>0</v>
      </c>
      <c r="K580" s="51">
        <f>IF(ISNA(VLOOKUP(ACCOUNTS_TABLE[[#This Row],[ID NUMBER]],PIVOT!K:L,2,0)),0,VLOOKUP(ACCOUNTS_TABLE[[#This Row],[ID NUMBER]],PIVOT!K:L,2,0))</f>
        <v>0</v>
      </c>
      <c r="L580" s="51">
        <f>ACCOUNTS_TABLE[[#This Row],[TOTAL FEES]]-ACCOUNTS_TABLE[[#This Row],[TOTAL PAID]]-ACCOUNTS_TABLE[[#This Row],[SCHOLARSHIP]]</f>
        <v>155</v>
      </c>
    </row>
    <row r="581" spans="3:12" ht="21.75" customHeight="1" x14ac:dyDescent="0.25">
      <c r="C581" s="26" t="s">
        <v>1735</v>
      </c>
      <c r="D581" s="4" t="str">
        <f>VLOOKUP(ACCOUNTS_TABLE[[#This Row],[ID NUMBER]],DBASE_TABLE[],2,0)</f>
        <v>VERONICA ADANIGNA</v>
      </c>
      <c r="E581" s="4" t="str">
        <f>VLOOKUP(ACCOUNTS_TABLE[[#This Row],[ID NUMBER]],DBASE_TABLE[],7,0)</f>
        <v>FORM ONE</v>
      </c>
      <c r="F581" s="51">
        <v>160</v>
      </c>
      <c r="G581" s="51" t="str">
        <f>IF(ISNA(VLOOKUP(ACCOUNTS_TABLE[[#This Row],[ID NUMBER]],OTHERFEE_PT,2,0)),"",VLOOKUP(ACCOUNTS_TABLE[[#This Row],[ID NUMBER]],OTHERFEE_PT,2,0))</f>
        <v/>
      </c>
      <c r="H581" s="51">
        <f>IF(ISNA(VLOOKUP(DBASE_TABLE[[#This Row],[CLASS]],TERMFEES_TABLE[],5,0)),"",VLOOKUP(DBASE_TABLE[[#This Row],[CLASS]],TERMFEES_TABLE[],5,0))</f>
        <v>0</v>
      </c>
      <c r="I581" s="51">
        <f>SUM(ACCOUNTS_TABLE[[#This Row],[BALANCE AT START]]:ACCOUNTS_TABLE[[#This Row],[SCHOOL FEES]])</f>
        <v>160</v>
      </c>
      <c r="J581" s="51">
        <f>IF(ISNA(VLOOKUP(ACCOUNTS_TABLE[[#This Row],[ID NUMBER]],PAYMENT_PT,2,0)),0,VLOOKUP(ACCOUNTS_TABLE[[#This Row],[ID NUMBER]],PAYMENT_PT,2,0))</f>
        <v>0</v>
      </c>
      <c r="K581" s="51">
        <f>IF(ISNA(VLOOKUP(ACCOUNTS_TABLE[[#This Row],[ID NUMBER]],PIVOT!K:L,2,0)),0,VLOOKUP(ACCOUNTS_TABLE[[#This Row],[ID NUMBER]],PIVOT!K:L,2,0))</f>
        <v>0</v>
      </c>
      <c r="L581" s="51">
        <f>ACCOUNTS_TABLE[[#This Row],[TOTAL FEES]]-ACCOUNTS_TABLE[[#This Row],[TOTAL PAID]]-ACCOUNTS_TABLE[[#This Row],[SCHOLARSHIP]]</f>
        <v>160</v>
      </c>
    </row>
    <row r="582" spans="3:12" ht="21.75" customHeight="1" x14ac:dyDescent="0.25">
      <c r="C582" s="26" t="s">
        <v>1736</v>
      </c>
      <c r="D582" s="4" t="str">
        <f>VLOOKUP(ACCOUNTS_TABLE[[#This Row],[ID NUMBER]],DBASE_TABLE[],2,0)</f>
        <v>MUNKAILA SADAT</v>
      </c>
      <c r="E582" s="4" t="str">
        <f>VLOOKUP(ACCOUNTS_TABLE[[#This Row],[ID NUMBER]],DBASE_TABLE[],7,0)</f>
        <v>FORM ONE</v>
      </c>
      <c r="F582" s="51">
        <v>155</v>
      </c>
      <c r="G582" s="51" t="str">
        <f>IF(ISNA(VLOOKUP(ACCOUNTS_TABLE[[#This Row],[ID NUMBER]],OTHERFEE_PT,2,0)),"",VLOOKUP(ACCOUNTS_TABLE[[#This Row],[ID NUMBER]],OTHERFEE_PT,2,0))</f>
        <v/>
      </c>
      <c r="H582" s="51">
        <f>IF(ISNA(VLOOKUP(DBASE_TABLE[[#This Row],[CLASS]],TERMFEES_TABLE[],5,0)),"",VLOOKUP(DBASE_TABLE[[#This Row],[CLASS]],TERMFEES_TABLE[],5,0))</f>
        <v>0</v>
      </c>
      <c r="I582" s="51">
        <f>SUM(ACCOUNTS_TABLE[[#This Row],[BALANCE AT START]]:ACCOUNTS_TABLE[[#This Row],[SCHOOL FEES]])</f>
        <v>155</v>
      </c>
      <c r="J582" s="51">
        <f>IF(ISNA(VLOOKUP(ACCOUNTS_TABLE[[#This Row],[ID NUMBER]],PAYMENT_PT,2,0)),0,VLOOKUP(ACCOUNTS_TABLE[[#This Row],[ID NUMBER]],PAYMENT_PT,2,0))</f>
        <v>0</v>
      </c>
      <c r="K582" s="51">
        <f>IF(ISNA(VLOOKUP(ACCOUNTS_TABLE[[#This Row],[ID NUMBER]],PIVOT!K:L,2,0)),0,VLOOKUP(ACCOUNTS_TABLE[[#This Row],[ID NUMBER]],PIVOT!K:L,2,0))</f>
        <v>0</v>
      </c>
      <c r="L582" s="51">
        <f>ACCOUNTS_TABLE[[#This Row],[TOTAL FEES]]-ACCOUNTS_TABLE[[#This Row],[TOTAL PAID]]-ACCOUNTS_TABLE[[#This Row],[SCHOLARSHIP]]</f>
        <v>155</v>
      </c>
    </row>
    <row r="583" spans="3:12" ht="21.75" customHeight="1" x14ac:dyDescent="0.25">
      <c r="C583" s="26" t="s">
        <v>1737</v>
      </c>
      <c r="D583" s="4" t="str">
        <f>VLOOKUP(ACCOUNTS_TABLE[[#This Row],[ID NUMBER]],DBASE_TABLE[],2,0)</f>
        <v>KING-CAESAR SANTUAH</v>
      </c>
      <c r="E583" s="4" t="str">
        <f>VLOOKUP(ACCOUNTS_TABLE[[#This Row],[ID NUMBER]],DBASE_TABLE[],7,0)</f>
        <v>FORM ONE</v>
      </c>
      <c r="F583" s="51">
        <v>355</v>
      </c>
      <c r="G583" s="51" t="str">
        <f>IF(ISNA(VLOOKUP(ACCOUNTS_TABLE[[#This Row],[ID NUMBER]],OTHERFEE_PT,2,0)),"",VLOOKUP(ACCOUNTS_TABLE[[#This Row],[ID NUMBER]],OTHERFEE_PT,2,0))</f>
        <v/>
      </c>
      <c r="H583" s="51">
        <f>IF(ISNA(VLOOKUP(DBASE_TABLE[[#This Row],[CLASS]],TERMFEES_TABLE[],5,0)),"",VLOOKUP(DBASE_TABLE[[#This Row],[CLASS]],TERMFEES_TABLE[],5,0))</f>
        <v>0</v>
      </c>
      <c r="I583" s="51">
        <f>SUM(ACCOUNTS_TABLE[[#This Row],[BALANCE AT START]]:ACCOUNTS_TABLE[[#This Row],[SCHOOL FEES]])</f>
        <v>355</v>
      </c>
      <c r="J583" s="51">
        <f>IF(ISNA(VLOOKUP(ACCOUNTS_TABLE[[#This Row],[ID NUMBER]],PAYMENT_PT,2,0)),0,VLOOKUP(ACCOUNTS_TABLE[[#This Row],[ID NUMBER]],PAYMENT_PT,2,0))</f>
        <v>0</v>
      </c>
      <c r="K583" s="51">
        <f>IF(ISNA(VLOOKUP(ACCOUNTS_TABLE[[#This Row],[ID NUMBER]],PIVOT!K:L,2,0)),0,VLOOKUP(ACCOUNTS_TABLE[[#This Row],[ID NUMBER]],PIVOT!K:L,2,0))</f>
        <v>0</v>
      </c>
      <c r="L583" s="51">
        <f>ACCOUNTS_TABLE[[#This Row],[TOTAL FEES]]-ACCOUNTS_TABLE[[#This Row],[TOTAL PAID]]-ACCOUNTS_TABLE[[#This Row],[SCHOLARSHIP]]</f>
        <v>355</v>
      </c>
    </row>
    <row r="584" spans="3:12" ht="21.75" customHeight="1" x14ac:dyDescent="0.25">
      <c r="C584" s="26" t="s">
        <v>1738</v>
      </c>
      <c r="D584" s="4" t="str">
        <f>VLOOKUP(ACCOUNTS_TABLE[[#This Row],[ID NUMBER]],DBASE_TABLE[],2,0)</f>
        <v>BRIGHT SEKWO</v>
      </c>
      <c r="E584" s="4" t="str">
        <f>VLOOKUP(ACCOUNTS_TABLE[[#This Row],[ID NUMBER]],DBASE_TABLE[],7,0)</f>
        <v>FORM ONE</v>
      </c>
      <c r="F584" s="51">
        <v>155</v>
      </c>
      <c r="G584" s="51" t="str">
        <f>IF(ISNA(VLOOKUP(ACCOUNTS_TABLE[[#This Row],[ID NUMBER]],OTHERFEE_PT,2,0)),"",VLOOKUP(ACCOUNTS_TABLE[[#This Row],[ID NUMBER]],OTHERFEE_PT,2,0))</f>
        <v/>
      </c>
      <c r="H584" s="51">
        <f>IF(ISNA(VLOOKUP(DBASE_TABLE[[#This Row],[CLASS]],TERMFEES_TABLE[],5,0)),"",VLOOKUP(DBASE_TABLE[[#This Row],[CLASS]],TERMFEES_TABLE[],5,0))</f>
        <v>0</v>
      </c>
      <c r="I584" s="51">
        <f>SUM(ACCOUNTS_TABLE[[#This Row],[BALANCE AT START]]:ACCOUNTS_TABLE[[#This Row],[SCHOOL FEES]])</f>
        <v>155</v>
      </c>
      <c r="J584" s="51">
        <f>IF(ISNA(VLOOKUP(ACCOUNTS_TABLE[[#This Row],[ID NUMBER]],PAYMENT_PT,2,0)),0,VLOOKUP(ACCOUNTS_TABLE[[#This Row],[ID NUMBER]],PAYMENT_PT,2,0))</f>
        <v>0</v>
      </c>
      <c r="K584" s="51">
        <f>IF(ISNA(VLOOKUP(ACCOUNTS_TABLE[[#This Row],[ID NUMBER]],PIVOT!K:L,2,0)),0,VLOOKUP(ACCOUNTS_TABLE[[#This Row],[ID NUMBER]],PIVOT!K:L,2,0))</f>
        <v>0</v>
      </c>
      <c r="L584" s="51">
        <f>ACCOUNTS_TABLE[[#This Row],[TOTAL FEES]]-ACCOUNTS_TABLE[[#This Row],[TOTAL PAID]]-ACCOUNTS_TABLE[[#This Row],[SCHOLARSHIP]]</f>
        <v>155</v>
      </c>
    </row>
    <row r="585" spans="3:12" ht="21.75" customHeight="1" x14ac:dyDescent="0.25">
      <c r="C585" s="26" t="s">
        <v>1739</v>
      </c>
      <c r="D585" s="4" t="str">
        <f>VLOOKUP(ACCOUNTS_TABLE[[#This Row],[ID NUMBER]],DBASE_TABLE[],2,0)</f>
        <v>EUGENIA TAMAGA</v>
      </c>
      <c r="E585" s="4" t="str">
        <f>VLOOKUP(ACCOUNTS_TABLE[[#This Row],[ID NUMBER]],DBASE_TABLE[],7,0)</f>
        <v>FORM ONE</v>
      </c>
      <c r="F585" s="51">
        <v>155</v>
      </c>
      <c r="G585" s="51" t="str">
        <f>IF(ISNA(VLOOKUP(ACCOUNTS_TABLE[[#This Row],[ID NUMBER]],OTHERFEE_PT,2,0)),"",VLOOKUP(ACCOUNTS_TABLE[[#This Row],[ID NUMBER]],OTHERFEE_PT,2,0))</f>
        <v/>
      </c>
      <c r="H585" s="51">
        <f>IF(ISNA(VLOOKUP(DBASE_TABLE[[#This Row],[CLASS]],TERMFEES_TABLE[],5,0)),"",VLOOKUP(DBASE_TABLE[[#This Row],[CLASS]],TERMFEES_TABLE[],5,0))</f>
        <v>0</v>
      </c>
      <c r="I585" s="51">
        <f>SUM(ACCOUNTS_TABLE[[#This Row],[BALANCE AT START]]:ACCOUNTS_TABLE[[#This Row],[SCHOOL FEES]])</f>
        <v>155</v>
      </c>
      <c r="J585" s="51">
        <f>IF(ISNA(VLOOKUP(ACCOUNTS_TABLE[[#This Row],[ID NUMBER]],PAYMENT_PT,2,0)),0,VLOOKUP(ACCOUNTS_TABLE[[#This Row],[ID NUMBER]],PAYMENT_PT,2,0))</f>
        <v>0</v>
      </c>
      <c r="K585" s="51">
        <f>IF(ISNA(VLOOKUP(ACCOUNTS_TABLE[[#This Row],[ID NUMBER]],PIVOT!K:L,2,0)),0,VLOOKUP(ACCOUNTS_TABLE[[#This Row],[ID NUMBER]],PIVOT!K:L,2,0))</f>
        <v>0</v>
      </c>
      <c r="L585" s="51">
        <f>ACCOUNTS_TABLE[[#This Row],[TOTAL FEES]]-ACCOUNTS_TABLE[[#This Row],[TOTAL PAID]]-ACCOUNTS_TABLE[[#This Row],[SCHOLARSHIP]]</f>
        <v>155</v>
      </c>
    </row>
    <row r="586" spans="3:12" ht="21.75" customHeight="1" x14ac:dyDescent="0.25">
      <c r="C586" s="26" t="s">
        <v>1740</v>
      </c>
      <c r="D586" s="4" t="str">
        <f>VLOOKUP(ACCOUNTS_TABLE[[#This Row],[ID NUMBER]],DBASE_TABLE[],2,0)</f>
        <v>JOYCE WEDAJORO</v>
      </c>
      <c r="E586" s="4" t="str">
        <f>VLOOKUP(ACCOUNTS_TABLE[[#This Row],[ID NUMBER]],DBASE_TABLE[],7,0)</f>
        <v>FORM ONE</v>
      </c>
      <c r="F586" s="51">
        <v>160</v>
      </c>
      <c r="G586" s="51" t="str">
        <f>IF(ISNA(VLOOKUP(ACCOUNTS_TABLE[[#This Row],[ID NUMBER]],OTHERFEE_PT,2,0)),"",VLOOKUP(ACCOUNTS_TABLE[[#This Row],[ID NUMBER]],OTHERFEE_PT,2,0))</f>
        <v/>
      </c>
      <c r="H586" s="51">
        <f>IF(ISNA(VLOOKUP(DBASE_TABLE[[#This Row],[CLASS]],TERMFEES_TABLE[],5,0)),"",VLOOKUP(DBASE_TABLE[[#This Row],[CLASS]],TERMFEES_TABLE[],5,0))</f>
        <v>0</v>
      </c>
      <c r="I586" s="51">
        <f>SUM(ACCOUNTS_TABLE[[#This Row],[BALANCE AT START]]:ACCOUNTS_TABLE[[#This Row],[SCHOOL FEES]])</f>
        <v>160</v>
      </c>
      <c r="J586" s="51">
        <f>IF(ISNA(VLOOKUP(ACCOUNTS_TABLE[[#This Row],[ID NUMBER]],PAYMENT_PT,2,0)),0,VLOOKUP(ACCOUNTS_TABLE[[#This Row],[ID NUMBER]],PAYMENT_PT,2,0))</f>
        <v>0</v>
      </c>
      <c r="K586" s="51">
        <f>IF(ISNA(VLOOKUP(ACCOUNTS_TABLE[[#This Row],[ID NUMBER]],PIVOT!K:L,2,0)),0,VLOOKUP(ACCOUNTS_TABLE[[#This Row],[ID NUMBER]],PIVOT!K:L,2,0))</f>
        <v>0</v>
      </c>
      <c r="L586" s="51">
        <f>ACCOUNTS_TABLE[[#This Row],[TOTAL FEES]]-ACCOUNTS_TABLE[[#This Row],[TOTAL PAID]]-ACCOUNTS_TABLE[[#This Row],[SCHOLARSHIP]]</f>
        <v>160</v>
      </c>
    </row>
    <row r="587" spans="3:12" ht="21.75" customHeight="1" x14ac:dyDescent="0.25">
      <c r="C587" s="26" t="s">
        <v>1741</v>
      </c>
      <c r="D587" s="4" t="str">
        <f>VLOOKUP(ACCOUNTS_TABLE[[#This Row],[ID NUMBER]],DBASE_TABLE[],2,0)</f>
        <v>NATHANIEL WEFOGE</v>
      </c>
      <c r="E587" s="4" t="str">
        <f>VLOOKUP(ACCOUNTS_TABLE[[#This Row],[ID NUMBER]],DBASE_TABLE[],7,0)</f>
        <v>FORM ONE</v>
      </c>
      <c r="F587" s="51">
        <v>155</v>
      </c>
      <c r="G587" s="51" t="str">
        <f>IF(ISNA(VLOOKUP(ACCOUNTS_TABLE[[#This Row],[ID NUMBER]],OTHERFEE_PT,2,0)),"",VLOOKUP(ACCOUNTS_TABLE[[#This Row],[ID NUMBER]],OTHERFEE_PT,2,0))</f>
        <v/>
      </c>
      <c r="H587" s="51">
        <f>IF(ISNA(VLOOKUP(DBASE_TABLE[[#This Row],[CLASS]],TERMFEES_TABLE[],5,0)),"",VLOOKUP(DBASE_TABLE[[#This Row],[CLASS]],TERMFEES_TABLE[],5,0))</f>
        <v>0</v>
      </c>
      <c r="I587" s="51">
        <f>SUM(ACCOUNTS_TABLE[[#This Row],[BALANCE AT START]]:ACCOUNTS_TABLE[[#This Row],[SCHOOL FEES]])</f>
        <v>155</v>
      </c>
      <c r="J587" s="51">
        <f>IF(ISNA(VLOOKUP(ACCOUNTS_TABLE[[#This Row],[ID NUMBER]],PAYMENT_PT,2,0)),0,VLOOKUP(ACCOUNTS_TABLE[[#This Row],[ID NUMBER]],PAYMENT_PT,2,0))</f>
        <v>0</v>
      </c>
      <c r="K587" s="51">
        <f>IF(ISNA(VLOOKUP(ACCOUNTS_TABLE[[#This Row],[ID NUMBER]],PIVOT!K:L,2,0)),0,VLOOKUP(ACCOUNTS_TABLE[[#This Row],[ID NUMBER]],PIVOT!K:L,2,0))</f>
        <v>0</v>
      </c>
      <c r="L587" s="51">
        <f>ACCOUNTS_TABLE[[#This Row],[TOTAL FEES]]-ACCOUNTS_TABLE[[#This Row],[TOTAL PAID]]-ACCOUNTS_TABLE[[#This Row],[SCHOLARSHIP]]</f>
        <v>155</v>
      </c>
    </row>
    <row r="588" spans="3:12" ht="21.75" customHeight="1" x14ac:dyDescent="0.25">
      <c r="C588" s="26" t="s">
        <v>1742</v>
      </c>
      <c r="D588" s="4" t="str">
        <f>VLOOKUP(ACCOUNTS_TABLE[[#This Row],[ID NUMBER]],DBASE_TABLE[],2,0)</f>
        <v>BACHOWIE WIIKANA</v>
      </c>
      <c r="E588" s="4" t="str">
        <f>VLOOKUP(ACCOUNTS_TABLE[[#This Row],[ID NUMBER]],DBASE_TABLE[],7,0)</f>
        <v>FORM ONE</v>
      </c>
      <c r="F588" s="51">
        <v>160</v>
      </c>
      <c r="G588" s="51" t="str">
        <f>IF(ISNA(VLOOKUP(ACCOUNTS_TABLE[[#This Row],[ID NUMBER]],OTHERFEE_PT,2,0)),"",VLOOKUP(ACCOUNTS_TABLE[[#This Row],[ID NUMBER]],OTHERFEE_PT,2,0))</f>
        <v/>
      </c>
      <c r="H588" s="51">
        <f>IF(ISNA(VLOOKUP(DBASE_TABLE[[#This Row],[CLASS]],TERMFEES_TABLE[],5,0)),"",VLOOKUP(DBASE_TABLE[[#This Row],[CLASS]],TERMFEES_TABLE[],5,0))</f>
        <v>0</v>
      </c>
      <c r="I588" s="51">
        <f>SUM(ACCOUNTS_TABLE[[#This Row],[BALANCE AT START]]:ACCOUNTS_TABLE[[#This Row],[SCHOOL FEES]])</f>
        <v>160</v>
      </c>
      <c r="J588" s="51">
        <f>IF(ISNA(VLOOKUP(ACCOUNTS_TABLE[[#This Row],[ID NUMBER]],PAYMENT_PT,2,0)),0,VLOOKUP(ACCOUNTS_TABLE[[#This Row],[ID NUMBER]],PAYMENT_PT,2,0))</f>
        <v>0</v>
      </c>
      <c r="K588" s="51">
        <f>IF(ISNA(VLOOKUP(ACCOUNTS_TABLE[[#This Row],[ID NUMBER]],PIVOT!K:L,2,0)),0,VLOOKUP(ACCOUNTS_TABLE[[#This Row],[ID NUMBER]],PIVOT!K:L,2,0))</f>
        <v>0</v>
      </c>
      <c r="L588" s="51">
        <f>ACCOUNTS_TABLE[[#This Row],[TOTAL FEES]]-ACCOUNTS_TABLE[[#This Row],[TOTAL PAID]]-ACCOUNTS_TABLE[[#This Row],[SCHOLARSHIP]]</f>
        <v>160</v>
      </c>
    </row>
    <row r="589" spans="3:12" ht="21.75" customHeight="1" x14ac:dyDescent="0.25">
      <c r="C589" s="26" t="s">
        <v>1743</v>
      </c>
      <c r="D589" s="4" t="str">
        <f>VLOOKUP(ACCOUNTS_TABLE[[#This Row],[ID NUMBER]],DBASE_TABLE[],2,0)</f>
        <v>RAZAK YAKUBU</v>
      </c>
      <c r="E589" s="4" t="str">
        <f>VLOOKUP(ACCOUNTS_TABLE[[#This Row],[ID NUMBER]],DBASE_TABLE[],7,0)</f>
        <v>FORM ONE</v>
      </c>
      <c r="F589" s="51">
        <v>275</v>
      </c>
      <c r="G589" s="51" t="str">
        <f>IF(ISNA(VLOOKUP(ACCOUNTS_TABLE[[#This Row],[ID NUMBER]],OTHERFEE_PT,2,0)),"",VLOOKUP(ACCOUNTS_TABLE[[#This Row],[ID NUMBER]],OTHERFEE_PT,2,0))</f>
        <v/>
      </c>
      <c r="H589" s="51">
        <f>IF(ISNA(VLOOKUP(DBASE_TABLE[[#This Row],[CLASS]],TERMFEES_TABLE[],5,0)),"",VLOOKUP(DBASE_TABLE[[#This Row],[CLASS]],TERMFEES_TABLE[],5,0))</f>
        <v>0</v>
      </c>
      <c r="I589" s="51">
        <f>SUM(ACCOUNTS_TABLE[[#This Row],[BALANCE AT START]]:ACCOUNTS_TABLE[[#This Row],[SCHOOL FEES]])</f>
        <v>275</v>
      </c>
      <c r="J589" s="51">
        <f>IF(ISNA(VLOOKUP(ACCOUNTS_TABLE[[#This Row],[ID NUMBER]],PAYMENT_PT,2,0)),0,VLOOKUP(ACCOUNTS_TABLE[[#This Row],[ID NUMBER]],PAYMENT_PT,2,0))</f>
        <v>0</v>
      </c>
      <c r="K589" s="51">
        <f>IF(ISNA(VLOOKUP(ACCOUNTS_TABLE[[#This Row],[ID NUMBER]],PIVOT!K:L,2,0)),0,VLOOKUP(ACCOUNTS_TABLE[[#This Row],[ID NUMBER]],PIVOT!K:L,2,0))</f>
        <v>0</v>
      </c>
      <c r="L589" s="51">
        <f>ACCOUNTS_TABLE[[#This Row],[TOTAL FEES]]-ACCOUNTS_TABLE[[#This Row],[TOTAL PAID]]-ACCOUNTS_TABLE[[#This Row],[SCHOLARSHIP]]</f>
        <v>275</v>
      </c>
    </row>
    <row r="590" spans="3:12" ht="21.75" customHeight="1" x14ac:dyDescent="0.25">
      <c r="C590" s="26" t="s">
        <v>1744</v>
      </c>
      <c r="D590" s="4" t="str">
        <f>VLOOKUP(ACCOUNTS_TABLE[[#This Row],[ID NUMBER]],DBASE_TABLE[],2,0)</f>
        <v>NATHAN ZEMTAANE</v>
      </c>
      <c r="E590" s="4" t="str">
        <f>VLOOKUP(ACCOUNTS_TABLE[[#This Row],[ID NUMBER]],DBASE_TABLE[],7,0)</f>
        <v>FORM ONE</v>
      </c>
      <c r="F590" s="51">
        <v>155</v>
      </c>
      <c r="G590" s="51" t="str">
        <f>IF(ISNA(VLOOKUP(ACCOUNTS_TABLE[[#This Row],[ID NUMBER]],OTHERFEE_PT,2,0)),"",VLOOKUP(ACCOUNTS_TABLE[[#This Row],[ID NUMBER]],OTHERFEE_PT,2,0))</f>
        <v/>
      </c>
      <c r="H590" s="51">
        <f>IF(ISNA(VLOOKUP(DBASE_TABLE[[#This Row],[CLASS]],TERMFEES_TABLE[],5,0)),"",VLOOKUP(DBASE_TABLE[[#This Row],[CLASS]],TERMFEES_TABLE[],5,0))</f>
        <v>0</v>
      </c>
      <c r="I590" s="51">
        <f>SUM(ACCOUNTS_TABLE[[#This Row],[BALANCE AT START]]:ACCOUNTS_TABLE[[#This Row],[SCHOOL FEES]])</f>
        <v>155</v>
      </c>
      <c r="J590" s="51">
        <f>IF(ISNA(VLOOKUP(ACCOUNTS_TABLE[[#This Row],[ID NUMBER]],PAYMENT_PT,2,0)),0,VLOOKUP(ACCOUNTS_TABLE[[#This Row],[ID NUMBER]],PAYMENT_PT,2,0))</f>
        <v>0</v>
      </c>
      <c r="K590" s="51">
        <f>IF(ISNA(VLOOKUP(ACCOUNTS_TABLE[[#This Row],[ID NUMBER]],PIVOT!K:L,2,0)),0,VLOOKUP(ACCOUNTS_TABLE[[#This Row],[ID NUMBER]],PIVOT!K:L,2,0))</f>
        <v>0</v>
      </c>
      <c r="L590" s="51">
        <f>ACCOUNTS_TABLE[[#This Row],[TOTAL FEES]]-ACCOUNTS_TABLE[[#This Row],[TOTAL PAID]]-ACCOUNTS_TABLE[[#This Row],[SCHOLARSHIP]]</f>
        <v>155</v>
      </c>
    </row>
    <row r="591" spans="3:12" ht="21.75" customHeight="1" x14ac:dyDescent="0.25">
      <c r="C591" s="26" t="s">
        <v>1745</v>
      </c>
      <c r="D591" s="4" t="str">
        <f>VLOOKUP(ACCOUNTS_TABLE[[#This Row],[ID NUMBER]],DBASE_TABLE[],2,0)</f>
        <v>ESMOND S. AFFORTEY</v>
      </c>
      <c r="E591" s="4" t="str">
        <f>VLOOKUP(ACCOUNTS_TABLE[[#This Row],[ID NUMBER]],DBASE_TABLE[],7,0)</f>
        <v>FORM TWO</v>
      </c>
      <c r="F591" s="51">
        <v>205</v>
      </c>
      <c r="G591" s="51" t="str">
        <f>IF(ISNA(VLOOKUP(ACCOUNTS_TABLE[[#This Row],[ID NUMBER]],OTHERFEE_PT,2,0)),"",VLOOKUP(ACCOUNTS_TABLE[[#This Row],[ID NUMBER]],OTHERFEE_PT,2,0))</f>
        <v/>
      </c>
      <c r="H591" s="51">
        <f>IF(ISNA(VLOOKUP(DBASE_TABLE[[#This Row],[CLASS]],TERMFEES_TABLE[],5,0)),"",VLOOKUP(DBASE_TABLE[[#This Row],[CLASS]],TERMFEES_TABLE[],5,0))</f>
        <v>0</v>
      </c>
      <c r="I591" s="51">
        <f>SUM(ACCOUNTS_TABLE[[#This Row],[BALANCE AT START]]:ACCOUNTS_TABLE[[#This Row],[SCHOOL FEES]])</f>
        <v>205</v>
      </c>
      <c r="J591" s="51">
        <f>IF(ISNA(VLOOKUP(ACCOUNTS_TABLE[[#This Row],[ID NUMBER]],PAYMENT_PT,2,0)),0,VLOOKUP(ACCOUNTS_TABLE[[#This Row],[ID NUMBER]],PAYMENT_PT,2,0))</f>
        <v>0</v>
      </c>
      <c r="K591" s="51">
        <f>IF(ISNA(VLOOKUP(ACCOUNTS_TABLE[[#This Row],[ID NUMBER]],PIVOT!K:L,2,0)),0,VLOOKUP(ACCOUNTS_TABLE[[#This Row],[ID NUMBER]],PIVOT!K:L,2,0))</f>
        <v>0</v>
      </c>
      <c r="L591" s="51">
        <f>ACCOUNTS_TABLE[[#This Row],[TOTAL FEES]]-ACCOUNTS_TABLE[[#This Row],[TOTAL PAID]]-ACCOUNTS_TABLE[[#This Row],[SCHOLARSHIP]]</f>
        <v>205</v>
      </c>
    </row>
    <row r="592" spans="3:12" ht="21.75" customHeight="1" x14ac:dyDescent="0.25">
      <c r="C592" s="26" t="s">
        <v>1746</v>
      </c>
      <c r="D592" s="4" t="str">
        <f>VLOOKUP(ACCOUNTS_TABLE[[#This Row],[ID NUMBER]],DBASE_TABLE[],2,0)</f>
        <v>YASHIMEEN ABUBAKARI</v>
      </c>
      <c r="E592" s="4" t="str">
        <f>VLOOKUP(ACCOUNTS_TABLE[[#This Row],[ID NUMBER]],DBASE_TABLE[],7,0)</f>
        <v>FORM TWO</v>
      </c>
      <c r="F592" s="51">
        <v>330</v>
      </c>
      <c r="G592" s="51" t="str">
        <f>IF(ISNA(VLOOKUP(ACCOUNTS_TABLE[[#This Row],[ID NUMBER]],OTHERFEE_PT,2,0)),"",VLOOKUP(ACCOUNTS_TABLE[[#This Row],[ID NUMBER]],OTHERFEE_PT,2,0))</f>
        <v/>
      </c>
      <c r="H592" s="51">
        <f>IF(ISNA(VLOOKUP(DBASE_TABLE[[#This Row],[CLASS]],TERMFEES_TABLE[],5,0)),"",VLOOKUP(DBASE_TABLE[[#This Row],[CLASS]],TERMFEES_TABLE[],5,0))</f>
        <v>0</v>
      </c>
      <c r="I592" s="51">
        <f>SUM(ACCOUNTS_TABLE[[#This Row],[BALANCE AT START]]:ACCOUNTS_TABLE[[#This Row],[SCHOOL FEES]])</f>
        <v>330</v>
      </c>
      <c r="J592" s="51">
        <f>IF(ISNA(VLOOKUP(ACCOUNTS_TABLE[[#This Row],[ID NUMBER]],PAYMENT_PT,2,0)),0,VLOOKUP(ACCOUNTS_TABLE[[#This Row],[ID NUMBER]],PAYMENT_PT,2,0))</f>
        <v>0</v>
      </c>
      <c r="K592" s="51">
        <f>IF(ISNA(VLOOKUP(ACCOUNTS_TABLE[[#This Row],[ID NUMBER]],PIVOT!K:L,2,0)),0,VLOOKUP(ACCOUNTS_TABLE[[#This Row],[ID NUMBER]],PIVOT!K:L,2,0))</f>
        <v>0</v>
      </c>
      <c r="L592" s="51">
        <f>ACCOUNTS_TABLE[[#This Row],[TOTAL FEES]]-ACCOUNTS_TABLE[[#This Row],[TOTAL PAID]]-ACCOUNTS_TABLE[[#This Row],[SCHOLARSHIP]]</f>
        <v>330</v>
      </c>
    </row>
    <row r="593" spans="3:12" ht="21.75" customHeight="1" x14ac:dyDescent="0.25">
      <c r="C593" s="26" t="s">
        <v>1747</v>
      </c>
      <c r="D593" s="4" t="str">
        <f>VLOOKUP(ACCOUNTS_TABLE[[#This Row],[ID NUMBER]],DBASE_TABLE[],2,0)</f>
        <v>FIDOUS ABUDULAI</v>
      </c>
      <c r="E593" s="4" t="str">
        <f>VLOOKUP(ACCOUNTS_TABLE[[#This Row],[ID NUMBER]],DBASE_TABLE[],7,0)</f>
        <v>FORM TWO</v>
      </c>
      <c r="F593" s="51">
        <v>205</v>
      </c>
      <c r="G593" s="51" t="str">
        <f>IF(ISNA(VLOOKUP(ACCOUNTS_TABLE[[#This Row],[ID NUMBER]],OTHERFEE_PT,2,0)),"",VLOOKUP(ACCOUNTS_TABLE[[#This Row],[ID NUMBER]],OTHERFEE_PT,2,0))</f>
        <v/>
      </c>
      <c r="H593" s="51">
        <f>IF(ISNA(VLOOKUP(DBASE_TABLE[[#This Row],[CLASS]],TERMFEES_TABLE[],5,0)),"",VLOOKUP(DBASE_TABLE[[#This Row],[CLASS]],TERMFEES_TABLE[],5,0))</f>
        <v>0</v>
      </c>
      <c r="I593" s="51">
        <f>SUM(ACCOUNTS_TABLE[[#This Row],[BALANCE AT START]]:ACCOUNTS_TABLE[[#This Row],[SCHOOL FEES]])</f>
        <v>205</v>
      </c>
      <c r="J593" s="51">
        <f>IF(ISNA(VLOOKUP(ACCOUNTS_TABLE[[#This Row],[ID NUMBER]],PAYMENT_PT,2,0)),0,VLOOKUP(ACCOUNTS_TABLE[[#This Row],[ID NUMBER]],PAYMENT_PT,2,0))</f>
        <v>0</v>
      </c>
      <c r="K593" s="51">
        <f>IF(ISNA(VLOOKUP(ACCOUNTS_TABLE[[#This Row],[ID NUMBER]],PIVOT!K:L,2,0)),0,VLOOKUP(ACCOUNTS_TABLE[[#This Row],[ID NUMBER]],PIVOT!K:L,2,0))</f>
        <v>0</v>
      </c>
      <c r="L593" s="51">
        <f>ACCOUNTS_TABLE[[#This Row],[TOTAL FEES]]-ACCOUNTS_TABLE[[#This Row],[TOTAL PAID]]-ACCOUNTS_TABLE[[#This Row],[SCHOLARSHIP]]</f>
        <v>205</v>
      </c>
    </row>
    <row r="594" spans="3:12" ht="21.75" customHeight="1" x14ac:dyDescent="0.25">
      <c r="C594" s="26" t="s">
        <v>1748</v>
      </c>
      <c r="D594" s="4" t="str">
        <f>VLOOKUP(ACCOUNTS_TABLE[[#This Row],[ID NUMBER]],DBASE_TABLE[],2,0)</f>
        <v>SHADRACH ADDA</v>
      </c>
      <c r="E594" s="4" t="str">
        <f>VLOOKUP(ACCOUNTS_TABLE[[#This Row],[ID NUMBER]],DBASE_TABLE[],7,0)</f>
        <v>FORM TWO</v>
      </c>
      <c r="F594" s="51">
        <v>280</v>
      </c>
      <c r="G594" s="51" t="str">
        <f>IF(ISNA(VLOOKUP(ACCOUNTS_TABLE[[#This Row],[ID NUMBER]],OTHERFEE_PT,2,0)),"",VLOOKUP(ACCOUNTS_TABLE[[#This Row],[ID NUMBER]],OTHERFEE_PT,2,0))</f>
        <v/>
      </c>
      <c r="H594" s="51">
        <f>IF(ISNA(VLOOKUP(DBASE_TABLE[[#This Row],[CLASS]],TERMFEES_TABLE[],5,0)),"",VLOOKUP(DBASE_TABLE[[#This Row],[CLASS]],TERMFEES_TABLE[],5,0))</f>
        <v>0</v>
      </c>
      <c r="I594" s="51">
        <f>SUM(ACCOUNTS_TABLE[[#This Row],[BALANCE AT START]]:ACCOUNTS_TABLE[[#This Row],[SCHOOL FEES]])</f>
        <v>280</v>
      </c>
      <c r="J594" s="51">
        <f>IF(ISNA(VLOOKUP(ACCOUNTS_TABLE[[#This Row],[ID NUMBER]],PAYMENT_PT,2,0)),0,VLOOKUP(ACCOUNTS_TABLE[[#This Row],[ID NUMBER]],PAYMENT_PT,2,0))</f>
        <v>0</v>
      </c>
      <c r="K594" s="51">
        <f>IF(ISNA(VLOOKUP(ACCOUNTS_TABLE[[#This Row],[ID NUMBER]],PIVOT!K:L,2,0)),0,VLOOKUP(ACCOUNTS_TABLE[[#This Row],[ID NUMBER]],PIVOT!K:L,2,0))</f>
        <v>0</v>
      </c>
      <c r="L594" s="51">
        <f>ACCOUNTS_TABLE[[#This Row],[TOTAL FEES]]-ACCOUNTS_TABLE[[#This Row],[TOTAL PAID]]-ACCOUNTS_TABLE[[#This Row],[SCHOLARSHIP]]</f>
        <v>280</v>
      </c>
    </row>
    <row r="595" spans="3:12" ht="21.75" customHeight="1" x14ac:dyDescent="0.25">
      <c r="C595" s="26" t="s">
        <v>1749</v>
      </c>
      <c r="D595" s="4" t="str">
        <f>VLOOKUP(ACCOUNTS_TABLE[[#This Row],[ID NUMBER]],DBASE_TABLE[],2,0)</f>
        <v>ELIZABETH ADEGEWINE</v>
      </c>
      <c r="E595" s="4" t="str">
        <f>VLOOKUP(ACCOUNTS_TABLE[[#This Row],[ID NUMBER]],DBASE_TABLE[],7,0)</f>
        <v>FORM TWO</v>
      </c>
      <c r="F595" s="51">
        <v>205</v>
      </c>
      <c r="G595" s="51" t="str">
        <f>IF(ISNA(VLOOKUP(ACCOUNTS_TABLE[[#This Row],[ID NUMBER]],OTHERFEE_PT,2,0)),"",VLOOKUP(ACCOUNTS_TABLE[[#This Row],[ID NUMBER]],OTHERFEE_PT,2,0))</f>
        <v/>
      </c>
      <c r="H595" s="51">
        <f>IF(ISNA(VLOOKUP(DBASE_TABLE[[#This Row],[CLASS]],TERMFEES_TABLE[],5,0)),"",VLOOKUP(DBASE_TABLE[[#This Row],[CLASS]],TERMFEES_TABLE[],5,0))</f>
        <v>0</v>
      </c>
      <c r="I595" s="51">
        <f>SUM(ACCOUNTS_TABLE[[#This Row],[BALANCE AT START]]:ACCOUNTS_TABLE[[#This Row],[SCHOOL FEES]])</f>
        <v>205</v>
      </c>
      <c r="J595" s="51">
        <f>IF(ISNA(VLOOKUP(ACCOUNTS_TABLE[[#This Row],[ID NUMBER]],PAYMENT_PT,2,0)),0,VLOOKUP(ACCOUNTS_TABLE[[#This Row],[ID NUMBER]],PAYMENT_PT,2,0))</f>
        <v>0</v>
      </c>
      <c r="K595" s="51">
        <f>IF(ISNA(VLOOKUP(ACCOUNTS_TABLE[[#This Row],[ID NUMBER]],PIVOT!K:L,2,0)),0,VLOOKUP(ACCOUNTS_TABLE[[#This Row],[ID NUMBER]],PIVOT!K:L,2,0))</f>
        <v>0</v>
      </c>
      <c r="L595" s="51">
        <f>ACCOUNTS_TABLE[[#This Row],[TOTAL FEES]]-ACCOUNTS_TABLE[[#This Row],[TOTAL PAID]]-ACCOUNTS_TABLE[[#This Row],[SCHOLARSHIP]]</f>
        <v>205</v>
      </c>
    </row>
    <row r="596" spans="3:12" ht="21.75" customHeight="1" x14ac:dyDescent="0.25">
      <c r="C596" s="26" t="s">
        <v>1750</v>
      </c>
      <c r="D596" s="4" t="str">
        <f>VLOOKUP(ACCOUNTS_TABLE[[#This Row],[ID NUMBER]],DBASE_TABLE[],2,0)</f>
        <v>JULIANA ADENKIA</v>
      </c>
      <c r="E596" s="4" t="str">
        <f>VLOOKUP(ACCOUNTS_TABLE[[#This Row],[ID NUMBER]],DBASE_TABLE[],7,0)</f>
        <v>FORM TWO</v>
      </c>
      <c r="F596" s="51">
        <v>205</v>
      </c>
      <c r="G596" s="51" t="str">
        <f>IF(ISNA(VLOOKUP(ACCOUNTS_TABLE[[#This Row],[ID NUMBER]],OTHERFEE_PT,2,0)),"",VLOOKUP(ACCOUNTS_TABLE[[#This Row],[ID NUMBER]],OTHERFEE_PT,2,0))</f>
        <v/>
      </c>
      <c r="H596" s="51">
        <f>IF(ISNA(VLOOKUP(DBASE_TABLE[[#This Row],[CLASS]],TERMFEES_TABLE[],5,0)),"",VLOOKUP(DBASE_TABLE[[#This Row],[CLASS]],TERMFEES_TABLE[],5,0))</f>
        <v>0</v>
      </c>
      <c r="I596" s="51">
        <f>SUM(ACCOUNTS_TABLE[[#This Row],[BALANCE AT START]]:ACCOUNTS_TABLE[[#This Row],[SCHOOL FEES]])</f>
        <v>205</v>
      </c>
      <c r="J596" s="51">
        <f>IF(ISNA(VLOOKUP(ACCOUNTS_TABLE[[#This Row],[ID NUMBER]],PAYMENT_PT,2,0)),0,VLOOKUP(ACCOUNTS_TABLE[[#This Row],[ID NUMBER]],PAYMENT_PT,2,0))</f>
        <v>0</v>
      </c>
      <c r="K596" s="51">
        <f>IF(ISNA(VLOOKUP(ACCOUNTS_TABLE[[#This Row],[ID NUMBER]],PIVOT!K:L,2,0)),0,VLOOKUP(ACCOUNTS_TABLE[[#This Row],[ID NUMBER]],PIVOT!K:L,2,0))</f>
        <v>0</v>
      </c>
      <c r="L596" s="51">
        <f>ACCOUNTS_TABLE[[#This Row],[TOTAL FEES]]-ACCOUNTS_TABLE[[#This Row],[TOTAL PAID]]-ACCOUNTS_TABLE[[#This Row],[SCHOLARSHIP]]</f>
        <v>205</v>
      </c>
    </row>
    <row r="597" spans="3:12" ht="21.75" customHeight="1" x14ac:dyDescent="0.25">
      <c r="C597" s="26" t="s">
        <v>1751</v>
      </c>
      <c r="D597" s="4" t="str">
        <f>VLOOKUP(ACCOUNTS_TABLE[[#This Row],[ID NUMBER]],DBASE_TABLE[],2,0)</f>
        <v>HAMZA ADIVILA</v>
      </c>
      <c r="E597" s="4" t="str">
        <f>VLOOKUP(ACCOUNTS_TABLE[[#This Row],[ID NUMBER]],DBASE_TABLE[],7,0)</f>
        <v>FORM TWO</v>
      </c>
      <c r="F597" s="51">
        <v>215</v>
      </c>
      <c r="G597" s="51" t="str">
        <f>IF(ISNA(VLOOKUP(ACCOUNTS_TABLE[[#This Row],[ID NUMBER]],OTHERFEE_PT,2,0)),"",VLOOKUP(ACCOUNTS_TABLE[[#This Row],[ID NUMBER]],OTHERFEE_PT,2,0))</f>
        <v/>
      </c>
      <c r="H597" s="51">
        <f>IF(ISNA(VLOOKUP(DBASE_TABLE[[#This Row],[CLASS]],TERMFEES_TABLE[],5,0)),"",VLOOKUP(DBASE_TABLE[[#This Row],[CLASS]],TERMFEES_TABLE[],5,0))</f>
        <v>0</v>
      </c>
      <c r="I597" s="51">
        <f>SUM(ACCOUNTS_TABLE[[#This Row],[BALANCE AT START]]:ACCOUNTS_TABLE[[#This Row],[SCHOOL FEES]])</f>
        <v>215</v>
      </c>
      <c r="J597" s="51">
        <f>IF(ISNA(VLOOKUP(ACCOUNTS_TABLE[[#This Row],[ID NUMBER]],PAYMENT_PT,2,0)),0,VLOOKUP(ACCOUNTS_TABLE[[#This Row],[ID NUMBER]],PAYMENT_PT,2,0))</f>
        <v>0</v>
      </c>
      <c r="K597" s="51">
        <f>IF(ISNA(VLOOKUP(ACCOUNTS_TABLE[[#This Row],[ID NUMBER]],PIVOT!K:L,2,0)),0,VLOOKUP(ACCOUNTS_TABLE[[#This Row],[ID NUMBER]],PIVOT!K:L,2,0))</f>
        <v>0</v>
      </c>
      <c r="L597" s="51">
        <f>ACCOUNTS_TABLE[[#This Row],[TOTAL FEES]]-ACCOUNTS_TABLE[[#This Row],[TOTAL PAID]]-ACCOUNTS_TABLE[[#This Row],[SCHOLARSHIP]]</f>
        <v>215</v>
      </c>
    </row>
    <row r="598" spans="3:12" ht="21.75" customHeight="1" x14ac:dyDescent="0.25">
      <c r="C598" s="26" t="s">
        <v>1752</v>
      </c>
      <c r="D598" s="4" t="str">
        <f>VLOOKUP(ACCOUNTS_TABLE[[#This Row],[ID NUMBER]],DBASE_TABLE[],2,0)</f>
        <v>ANTHOINETTE AGEMINA</v>
      </c>
      <c r="E598" s="4" t="str">
        <f>VLOOKUP(ACCOUNTS_TABLE[[#This Row],[ID NUMBER]],DBASE_TABLE[],7,0)</f>
        <v>FORM TWO</v>
      </c>
      <c r="F598" s="51">
        <v>230</v>
      </c>
      <c r="G598" s="51" t="str">
        <f>IF(ISNA(VLOOKUP(ACCOUNTS_TABLE[[#This Row],[ID NUMBER]],OTHERFEE_PT,2,0)),"",VLOOKUP(ACCOUNTS_TABLE[[#This Row],[ID NUMBER]],OTHERFEE_PT,2,0))</f>
        <v/>
      </c>
      <c r="H598" s="51">
        <f>IF(ISNA(VLOOKUP(DBASE_TABLE[[#This Row],[CLASS]],TERMFEES_TABLE[],5,0)),"",VLOOKUP(DBASE_TABLE[[#This Row],[CLASS]],TERMFEES_TABLE[],5,0))</f>
        <v>0</v>
      </c>
      <c r="I598" s="51">
        <f>SUM(ACCOUNTS_TABLE[[#This Row],[BALANCE AT START]]:ACCOUNTS_TABLE[[#This Row],[SCHOOL FEES]])</f>
        <v>230</v>
      </c>
      <c r="J598" s="51">
        <f>IF(ISNA(VLOOKUP(ACCOUNTS_TABLE[[#This Row],[ID NUMBER]],PAYMENT_PT,2,0)),0,VLOOKUP(ACCOUNTS_TABLE[[#This Row],[ID NUMBER]],PAYMENT_PT,2,0))</f>
        <v>0</v>
      </c>
      <c r="K598" s="51">
        <f>IF(ISNA(VLOOKUP(ACCOUNTS_TABLE[[#This Row],[ID NUMBER]],PIVOT!K:L,2,0)),0,VLOOKUP(ACCOUNTS_TABLE[[#This Row],[ID NUMBER]],PIVOT!K:L,2,0))</f>
        <v>0</v>
      </c>
      <c r="L598" s="51">
        <f>ACCOUNTS_TABLE[[#This Row],[TOTAL FEES]]-ACCOUNTS_TABLE[[#This Row],[TOTAL PAID]]-ACCOUNTS_TABLE[[#This Row],[SCHOLARSHIP]]</f>
        <v>230</v>
      </c>
    </row>
    <row r="599" spans="3:12" ht="21.75" customHeight="1" x14ac:dyDescent="0.25">
      <c r="C599" s="26" t="s">
        <v>1753</v>
      </c>
      <c r="D599" s="4" t="str">
        <f>VLOOKUP(ACCOUNTS_TABLE[[#This Row],[ID NUMBER]],DBASE_TABLE[],2,0)</f>
        <v>JAMES AJEGEWE</v>
      </c>
      <c r="E599" s="4" t="str">
        <f>VLOOKUP(ACCOUNTS_TABLE[[#This Row],[ID NUMBER]],DBASE_TABLE[],7,0)</f>
        <v>FORM TWO</v>
      </c>
      <c r="F599" s="51">
        <v>205</v>
      </c>
      <c r="G599" s="51" t="str">
        <f>IF(ISNA(VLOOKUP(ACCOUNTS_TABLE[[#This Row],[ID NUMBER]],OTHERFEE_PT,2,0)),"",VLOOKUP(ACCOUNTS_TABLE[[#This Row],[ID NUMBER]],OTHERFEE_PT,2,0))</f>
        <v/>
      </c>
      <c r="H599" s="51">
        <f>IF(ISNA(VLOOKUP(DBASE_TABLE[[#This Row],[CLASS]],TERMFEES_TABLE[],5,0)),"",VLOOKUP(DBASE_TABLE[[#This Row],[CLASS]],TERMFEES_TABLE[],5,0))</f>
        <v>0</v>
      </c>
      <c r="I599" s="51">
        <f>SUM(ACCOUNTS_TABLE[[#This Row],[BALANCE AT START]]:ACCOUNTS_TABLE[[#This Row],[SCHOOL FEES]])</f>
        <v>205</v>
      </c>
      <c r="J599" s="51">
        <f>IF(ISNA(VLOOKUP(ACCOUNTS_TABLE[[#This Row],[ID NUMBER]],PAYMENT_PT,2,0)),0,VLOOKUP(ACCOUNTS_TABLE[[#This Row],[ID NUMBER]],PAYMENT_PT,2,0))</f>
        <v>0</v>
      </c>
      <c r="K599" s="51">
        <f>IF(ISNA(VLOOKUP(ACCOUNTS_TABLE[[#This Row],[ID NUMBER]],PIVOT!K:L,2,0)),0,VLOOKUP(ACCOUNTS_TABLE[[#This Row],[ID NUMBER]],PIVOT!K:L,2,0))</f>
        <v>0</v>
      </c>
      <c r="L599" s="51">
        <f>ACCOUNTS_TABLE[[#This Row],[TOTAL FEES]]-ACCOUNTS_TABLE[[#This Row],[TOTAL PAID]]-ACCOUNTS_TABLE[[#This Row],[SCHOLARSHIP]]</f>
        <v>205</v>
      </c>
    </row>
    <row r="600" spans="3:12" ht="21.75" customHeight="1" x14ac:dyDescent="0.25">
      <c r="C600" s="26" t="s">
        <v>1754</v>
      </c>
      <c r="D600" s="4" t="str">
        <f>VLOOKUP(ACCOUNTS_TABLE[[#This Row],[ID NUMBER]],DBASE_TABLE[],2,0)</f>
        <v>COLLINS AKABATI</v>
      </c>
      <c r="E600" s="4" t="str">
        <f>VLOOKUP(ACCOUNTS_TABLE[[#This Row],[ID NUMBER]],DBASE_TABLE[],7,0)</f>
        <v>FORM TWO</v>
      </c>
      <c r="F600" s="51">
        <v>330</v>
      </c>
      <c r="G600" s="51" t="str">
        <f>IF(ISNA(VLOOKUP(ACCOUNTS_TABLE[[#This Row],[ID NUMBER]],OTHERFEE_PT,2,0)),"",VLOOKUP(ACCOUNTS_TABLE[[#This Row],[ID NUMBER]],OTHERFEE_PT,2,0))</f>
        <v/>
      </c>
      <c r="H600" s="51">
        <f>IF(ISNA(VLOOKUP(DBASE_TABLE[[#This Row],[CLASS]],TERMFEES_TABLE[],5,0)),"",VLOOKUP(DBASE_TABLE[[#This Row],[CLASS]],TERMFEES_TABLE[],5,0))</f>
        <v>0</v>
      </c>
      <c r="I600" s="51">
        <f>SUM(ACCOUNTS_TABLE[[#This Row],[BALANCE AT START]]:ACCOUNTS_TABLE[[#This Row],[SCHOOL FEES]])</f>
        <v>330</v>
      </c>
      <c r="J600" s="51">
        <f>IF(ISNA(VLOOKUP(ACCOUNTS_TABLE[[#This Row],[ID NUMBER]],PAYMENT_PT,2,0)),0,VLOOKUP(ACCOUNTS_TABLE[[#This Row],[ID NUMBER]],PAYMENT_PT,2,0))</f>
        <v>0</v>
      </c>
      <c r="K600" s="51">
        <f>IF(ISNA(VLOOKUP(ACCOUNTS_TABLE[[#This Row],[ID NUMBER]],PIVOT!K:L,2,0)),0,VLOOKUP(ACCOUNTS_TABLE[[#This Row],[ID NUMBER]],PIVOT!K:L,2,0))</f>
        <v>0</v>
      </c>
      <c r="L600" s="51">
        <f>ACCOUNTS_TABLE[[#This Row],[TOTAL FEES]]-ACCOUNTS_TABLE[[#This Row],[TOTAL PAID]]-ACCOUNTS_TABLE[[#This Row],[SCHOLARSHIP]]</f>
        <v>330</v>
      </c>
    </row>
    <row r="601" spans="3:12" ht="21.75" customHeight="1" x14ac:dyDescent="0.25">
      <c r="C601" s="26" t="s">
        <v>1755</v>
      </c>
      <c r="D601" s="4" t="str">
        <f>VLOOKUP(ACCOUNTS_TABLE[[#This Row],[ID NUMBER]],DBASE_TABLE[],2,0)</f>
        <v>ABUBAKARI BLESS AKEWELEI</v>
      </c>
      <c r="E601" s="4" t="str">
        <f>VLOOKUP(ACCOUNTS_TABLE[[#This Row],[ID NUMBER]],DBASE_TABLE[],7,0)</f>
        <v>FORM TWO</v>
      </c>
      <c r="F601" s="51">
        <v>235</v>
      </c>
      <c r="G601" s="51" t="str">
        <f>IF(ISNA(VLOOKUP(ACCOUNTS_TABLE[[#This Row],[ID NUMBER]],OTHERFEE_PT,2,0)),"",VLOOKUP(ACCOUNTS_TABLE[[#This Row],[ID NUMBER]],OTHERFEE_PT,2,0))</f>
        <v/>
      </c>
      <c r="H601" s="51">
        <f>IF(ISNA(VLOOKUP(DBASE_TABLE[[#This Row],[CLASS]],TERMFEES_TABLE[],5,0)),"",VLOOKUP(DBASE_TABLE[[#This Row],[CLASS]],TERMFEES_TABLE[],5,0))</f>
        <v>0</v>
      </c>
      <c r="I601" s="51">
        <f>SUM(ACCOUNTS_TABLE[[#This Row],[BALANCE AT START]]:ACCOUNTS_TABLE[[#This Row],[SCHOOL FEES]])</f>
        <v>235</v>
      </c>
      <c r="J601" s="51">
        <f>IF(ISNA(VLOOKUP(ACCOUNTS_TABLE[[#This Row],[ID NUMBER]],PAYMENT_PT,2,0)),0,VLOOKUP(ACCOUNTS_TABLE[[#This Row],[ID NUMBER]],PAYMENT_PT,2,0))</f>
        <v>0</v>
      </c>
      <c r="K601" s="51">
        <f>IF(ISNA(VLOOKUP(ACCOUNTS_TABLE[[#This Row],[ID NUMBER]],PIVOT!K:L,2,0)),0,VLOOKUP(ACCOUNTS_TABLE[[#This Row],[ID NUMBER]],PIVOT!K:L,2,0))</f>
        <v>0</v>
      </c>
      <c r="L601" s="51">
        <f>ACCOUNTS_TABLE[[#This Row],[TOTAL FEES]]-ACCOUNTS_TABLE[[#This Row],[TOTAL PAID]]-ACCOUNTS_TABLE[[#This Row],[SCHOLARSHIP]]</f>
        <v>235</v>
      </c>
    </row>
    <row r="602" spans="3:12" ht="21.75" customHeight="1" x14ac:dyDescent="0.25">
      <c r="C602" s="26" t="s">
        <v>1756</v>
      </c>
      <c r="D602" s="4" t="str">
        <f>VLOOKUP(ACCOUNTS_TABLE[[#This Row],[ID NUMBER]],DBASE_TABLE[],2,0)</f>
        <v>HENRRITA AKIBASE</v>
      </c>
      <c r="E602" s="4" t="str">
        <f>VLOOKUP(ACCOUNTS_TABLE[[#This Row],[ID NUMBER]],DBASE_TABLE[],7,0)</f>
        <v>FORM TWO</v>
      </c>
      <c r="F602" s="51">
        <v>205</v>
      </c>
      <c r="G602" s="51" t="str">
        <f>IF(ISNA(VLOOKUP(ACCOUNTS_TABLE[[#This Row],[ID NUMBER]],OTHERFEE_PT,2,0)),"",VLOOKUP(ACCOUNTS_TABLE[[#This Row],[ID NUMBER]],OTHERFEE_PT,2,0))</f>
        <v/>
      </c>
      <c r="H602" s="51">
        <f>IF(ISNA(VLOOKUP(DBASE_TABLE[[#This Row],[CLASS]],TERMFEES_TABLE[],5,0)),"",VLOOKUP(DBASE_TABLE[[#This Row],[CLASS]],TERMFEES_TABLE[],5,0))</f>
        <v>0</v>
      </c>
      <c r="I602" s="51">
        <f>SUM(ACCOUNTS_TABLE[[#This Row],[BALANCE AT START]]:ACCOUNTS_TABLE[[#This Row],[SCHOOL FEES]])</f>
        <v>205</v>
      </c>
      <c r="J602" s="51">
        <f>IF(ISNA(VLOOKUP(ACCOUNTS_TABLE[[#This Row],[ID NUMBER]],PAYMENT_PT,2,0)),0,VLOOKUP(ACCOUNTS_TABLE[[#This Row],[ID NUMBER]],PAYMENT_PT,2,0))</f>
        <v>0</v>
      </c>
      <c r="K602" s="51">
        <f>IF(ISNA(VLOOKUP(ACCOUNTS_TABLE[[#This Row],[ID NUMBER]],PIVOT!K:L,2,0)),0,VLOOKUP(ACCOUNTS_TABLE[[#This Row],[ID NUMBER]],PIVOT!K:L,2,0))</f>
        <v>0</v>
      </c>
      <c r="L602" s="51">
        <f>ACCOUNTS_TABLE[[#This Row],[TOTAL FEES]]-ACCOUNTS_TABLE[[#This Row],[TOTAL PAID]]-ACCOUNTS_TABLE[[#This Row],[SCHOLARSHIP]]</f>
        <v>205</v>
      </c>
    </row>
    <row r="603" spans="3:12" ht="21.75" customHeight="1" x14ac:dyDescent="0.25">
      <c r="C603" s="26" t="s">
        <v>1757</v>
      </c>
      <c r="D603" s="4" t="str">
        <f>VLOOKUP(ACCOUNTS_TABLE[[#This Row],[ID NUMBER]],DBASE_TABLE[],2,0)</f>
        <v>MERCY AKIWELEI</v>
      </c>
      <c r="E603" s="4" t="str">
        <f>VLOOKUP(ACCOUNTS_TABLE[[#This Row],[ID NUMBER]],DBASE_TABLE[],7,0)</f>
        <v>FORM TWO</v>
      </c>
      <c r="F603" s="51">
        <v>355</v>
      </c>
      <c r="G603" s="51" t="str">
        <f>IF(ISNA(VLOOKUP(ACCOUNTS_TABLE[[#This Row],[ID NUMBER]],OTHERFEE_PT,2,0)),"",VLOOKUP(ACCOUNTS_TABLE[[#This Row],[ID NUMBER]],OTHERFEE_PT,2,0))</f>
        <v/>
      </c>
      <c r="H603" s="51">
        <f>IF(ISNA(VLOOKUP(DBASE_TABLE[[#This Row],[CLASS]],TERMFEES_TABLE[],5,0)),"",VLOOKUP(DBASE_TABLE[[#This Row],[CLASS]],TERMFEES_TABLE[],5,0))</f>
        <v>0</v>
      </c>
      <c r="I603" s="51">
        <f>SUM(ACCOUNTS_TABLE[[#This Row],[BALANCE AT START]]:ACCOUNTS_TABLE[[#This Row],[SCHOOL FEES]])</f>
        <v>355</v>
      </c>
      <c r="J603" s="51">
        <f>IF(ISNA(VLOOKUP(ACCOUNTS_TABLE[[#This Row],[ID NUMBER]],PAYMENT_PT,2,0)),0,VLOOKUP(ACCOUNTS_TABLE[[#This Row],[ID NUMBER]],PAYMENT_PT,2,0))</f>
        <v>0</v>
      </c>
      <c r="K603" s="51">
        <f>IF(ISNA(VLOOKUP(ACCOUNTS_TABLE[[#This Row],[ID NUMBER]],PIVOT!K:L,2,0)),0,VLOOKUP(ACCOUNTS_TABLE[[#This Row],[ID NUMBER]],PIVOT!K:L,2,0))</f>
        <v>0</v>
      </c>
      <c r="L603" s="51">
        <f>ACCOUNTS_TABLE[[#This Row],[TOTAL FEES]]-ACCOUNTS_TABLE[[#This Row],[TOTAL PAID]]-ACCOUNTS_TABLE[[#This Row],[SCHOLARSHIP]]</f>
        <v>355</v>
      </c>
    </row>
    <row r="604" spans="3:12" ht="21.75" customHeight="1" x14ac:dyDescent="0.25">
      <c r="C604" s="26" t="s">
        <v>1758</v>
      </c>
      <c r="D604" s="4" t="str">
        <f>VLOOKUP(ACCOUNTS_TABLE[[#This Row],[ID NUMBER]],DBASE_TABLE[],2,0)</f>
        <v>SEGIOUS AKULIGA</v>
      </c>
      <c r="E604" s="4" t="str">
        <f>VLOOKUP(ACCOUNTS_TABLE[[#This Row],[ID NUMBER]],DBASE_TABLE[],7,0)</f>
        <v>FORM TWO</v>
      </c>
      <c r="F604" s="51">
        <v>330</v>
      </c>
      <c r="G604" s="51" t="str">
        <f>IF(ISNA(VLOOKUP(ACCOUNTS_TABLE[[#This Row],[ID NUMBER]],OTHERFEE_PT,2,0)),"",VLOOKUP(ACCOUNTS_TABLE[[#This Row],[ID NUMBER]],OTHERFEE_PT,2,0))</f>
        <v/>
      </c>
      <c r="H604" s="51">
        <f>IF(ISNA(VLOOKUP(DBASE_TABLE[[#This Row],[CLASS]],TERMFEES_TABLE[],5,0)),"",VLOOKUP(DBASE_TABLE[[#This Row],[CLASS]],TERMFEES_TABLE[],5,0))</f>
        <v>0</v>
      </c>
      <c r="I604" s="51">
        <f>SUM(ACCOUNTS_TABLE[[#This Row],[BALANCE AT START]]:ACCOUNTS_TABLE[[#This Row],[SCHOOL FEES]])</f>
        <v>330</v>
      </c>
      <c r="J604" s="51">
        <f>IF(ISNA(VLOOKUP(ACCOUNTS_TABLE[[#This Row],[ID NUMBER]],PAYMENT_PT,2,0)),0,VLOOKUP(ACCOUNTS_TABLE[[#This Row],[ID NUMBER]],PAYMENT_PT,2,0))</f>
        <v>0</v>
      </c>
      <c r="K604" s="51">
        <f>IF(ISNA(VLOOKUP(ACCOUNTS_TABLE[[#This Row],[ID NUMBER]],PIVOT!K:L,2,0)),0,VLOOKUP(ACCOUNTS_TABLE[[#This Row],[ID NUMBER]],PIVOT!K:L,2,0))</f>
        <v>0</v>
      </c>
      <c r="L604" s="51">
        <f>ACCOUNTS_TABLE[[#This Row],[TOTAL FEES]]-ACCOUNTS_TABLE[[#This Row],[TOTAL PAID]]-ACCOUNTS_TABLE[[#This Row],[SCHOLARSHIP]]</f>
        <v>330</v>
      </c>
    </row>
    <row r="605" spans="3:12" ht="21.75" customHeight="1" x14ac:dyDescent="0.25">
      <c r="C605" s="26" t="s">
        <v>1759</v>
      </c>
      <c r="D605" s="4" t="str">
        <f>VLOOKUP(ACCOUNTS_TABLE[[#This Row],[ID NUMBER]],DBASE_TABLE[],2,0)</f>
        <v>BLESSING AKUMZERA</v>
      </c>
      <c r="E605" s="4" t="str">
        <f>VLOOKUP(ACCOUNTS_TABLE[[#This Row],[ID NUMBER]],DBASE_TABLE[],7,0)</f>
        <v>FORM TWO</v>
      </c>
      <c r="F605" s="51">
        <v>285</v>
      </c>
      <c r="G605" s="51" t="str">
        <f>IF(ISNA(VLOOKUP(ACCOUNTS_TABLE[[#This Row],[ID NUMBER]],OTHERFEE_PT,2,0)),"",VLOOKUP(ACCOUNTS_TABLE[[#This Row],[ID NUMBER]],OTHERFEE_PT,2,0))</f>
        <v/>
      </c>
      <c r="H605" s="51">
        <f>IF(ISNA(VLOOKUP(DBASE_TABLE[[#This Row],[CLASS]],TERMFEES_TABLE[],5,0)),"",VLOOKUP(DBASE_TABLE[[#This Row],[CLASS]],TERMFEES_TABLE[],5,0))</f>
        <v>0</v>
      </c>
      <c r="I605" s="51">
        <f>SUM(ACCOUNTS_TABLE[[#This Row],[BALANCE AT START]]:ACCOUNTS_TABLE[[#This Row],[SCHOOL FEES]])</f>
        <v>285</v>
      </c>
      <c r="J605" s="51">
        <f>IF(ISNA(VLOOKUP(ACCOUNTS_TABLE[[#This Row],[ID NUMBER]],PAYMENT_PT,2,0)),0,VLOOKUP(ACCOUNTS_TABLE[[#This Row],[ID NUMBER]],PAYMENT_PT,2,0))</f>
        <v>0</v>
      </c>
      <c r="K605" s="51">
        <f>IF(ISNA(VLOOKUP(ACCOUNTS_TABLE[[#This Row],[ID NUMBER]],PIVOT!K:L,2,0)),0,VLOOKUP(ACCOUNTS_TABLE[[#This Row],[ID NUMBER]],PIVOT!K:L,2,0))</f>
        <v>0</v>
      </c>
      <c r="L605" s="51">
        <f>ACCOUNTS_TABLE[[#This Row],[TOTAL FEES]]-ACCOUNTS_TABLE[[#This Row],[TOTAL PAID]]-ACCOUNTS_TABLE[[#This Row],[SCHOLARSHIP]]</f>
        <v>285</v>
      </c>
    </row>
    <row r="606" spans="3:12" ht="21.75" customHeight="1" x14ac:dyDescent="0.25">
      <c r="C606" s="26" t="s">
        <v>1760</v>
      </c>
      <c r="D606" s="4" t="str">
        <f>VLOOKUP(ACCOUNTS_TABLE[[#This Row],[ID NUMBER]],DBASE_TABLE[],2,0)</f>
        <v>GERALD AYENTOME</v>
      </c>
      <c r="E606" s="4" t="str">
        <f>VLOOKUP(ACCOUNTS_TABLE[[#This Row],[ID NUMBER]],DBASE_TABLE[],7,0)</f>
        <v>FORM TWO</v>
      </c>
      <c r="F606" s="51">
        <v>325</v>
      </c>
      <c r="G606" s="51" t="str">
        <f>IF(ISNA(VLOOKUP(ACCOUNTS_TABLE[[#This Row],[ID NUMBER]],OTHERFEE_PT,2,0)),"",VLOOKUP(ACCOUNTS_TABLE[[#This Row],[ID NUMBER]],OTHERFEE_PT,2,0))</f>
        <v/>
      </c>
      <c r="H606" s="51">
        <f>IF(ISNA(VLOOKUP(DBASE_TABLE[[#This Row],[CLASS]],TERMFEES_TABLE[],5,0)),"",VLOOKUP(DBASE_TABLE[[#This Row],[CLASS]],TERMFEES_TABLE[],5,0))</f>
        <v>0</v>
      </c>
      <c r="I606" s="51">
        <f>SUM(ACCOUNTS_TABLE[[#This Row],[BALANCE AT START]]:ACCOUNTS_TABLE[[#This Row],[SCHOOL FEES]])</f>
        <v>325</v>
      </c>
      <c r="J606" s="51">
        <f>IF(ISNA(VLOOKUP(ACCOUNTS_TABLE[[#This Row],[ID NUMBER]],PAYMENT_PT,2,0)),0,VLOOKUP(ACCOUNTS_TABLE[[#This Row],[ID NUMBER]],PAYMENT_PT,2,0))</f>
        <v>0</v>
      </c>
      <c r="K606" s="51">
        <f>IF(ISNA(VLOOKUP(ACCOUNTS_TABLE[[#This Row],[ID NUMBER]],PIVOT!K:L,2,0)),0,VLOOKUP(ACCOUNTS_TABLE[[#This Row],[ID NUMBER]],PIVOT!K:L,2,0))</f>
        <v>0</v>
      </c>
      <c r="L606" s="51">
        <f>ACCOUNTS_TABLE[[#This Row],[TOTAL FEES]]-ACCOUNTS_TABLE[[#This Row],[TOTAL PAID]]-ACCOUNTS_TABLE[[#This Row],[SCHOLARSHIP]]</f>
        <v>325</v>
      </c>
    </row>
    <row r="607" spans="3:12" ht="21.75" customHeight="1" x14ac:dyDescent="0.25">
      <c r="C607" s="26" t="s">
        <v>1761</v>
      </c>
      <c r="D607" s="4" t="str">
        <f>VLOOKUP(ACCOUNTS_TABLE[[#This Row],[ID NUMBER]],DBASE_TABLE[],2,0)</f>
        <v>EMMANUEL AYIWOLI</v>
      </c>
      <c r="E607" s="4" t="str">
        <f>VLOOKUP(ACCOUNTS_TABLE[[#This Row],[ID NUMBER]],DBASE_TABLE[],7,0)</f>
        <v>FORM TWO</v>
      </c>
      <c r="F607" s="51">
        <v>330</v>
      </c>
      <c r="G607" s="51" t="str">
        <f>IF(ISNA(VLOOKUP(ACCOUNTS_TABLE[[#This Row],[ID NUMBER]],OTHERFEE_PT,2,0)),"",VLOOKUP(ACCOUNTS_TABLE[[#This Row],[ID NUMBER]],OTHERFEE_PT,2,0))</f>
        <v/>
      </c>
      <c r="H607" s="51">
        <f>IF(ISNA(VLOOKUP(DBASE_TABLE[[#This Row],[CLASS]],TERMFEES_TABLE[],5,0)),"",VLOOKUP(DBASE_TABLE[[#This Row],[CLASS]],TERMFEES_TABLE[],5,0))</f>
        <v>0</v>
      </c>
      <c r="I607" s="51">
        <f>SUM(ACCOUNTS_TABLE[[#This Row],[BALANCE AT START]]:ACCOUNTS_TABLE[[#This Row],[SCHOOL FEES]])</f>
        <v>330</v>
      </c>
      <c r="J607" s="51">
        <f>IF(ISNA(VLOOKUP(ACCOUNTS_TABLE[[#This Row],[ID NUMBER]],PAYMENT_PT,2,0)),0,VLOOKUP(ACCOUNTS_TABLE[[#This Row],[ID NUMBER]],PAYMENT_PT,2,0))</f>
        <v>0</v>
      </c>
      <c r="K607" s="51">
        <f>IF(ISNA(VLOOKUP(ACCOUNTS_TABLE[[#This Row],[ID NUMBER]],PIVOT!K:L,2,0)),0,VLOOKUP(ACCOUNTS_TABLE[[#This Row],[ID NUMBER]],PIVOT!K:L,2,0))</f>
        <v>0</v>
      </c>
      <c r="L607" s="51">
        <f>ACCOUNTS_TABLE[[#This Row],[TOTAL FEES]]-ACCOUNTS_TABLE[[#This Row],[TOTAL PAID]]-ACCOUNTS_TABLE[[#This Row],[SCHOLARSHIP]]</f>
        <v>330</v>
      </c>
    </row>
    <row r="608" spans="3:12" ht="21.75" customHeight="1" x14ac:dyDescent="0.25">
      <c r="C608" s="26" t="s">
        <v>1762</v>
      </c>
      <c r="D608" s="4" t="str">
        <f>VLOOKUP(ACCOUNTS_TABLE[[#This Row],[ID NUMBER]],DBASE_TABLE[],2,0)</f>
        <v>MEMUNATU ISSAH</v>
      </c>
      <c r="E608" s="4" t="str">
        <f>VLOOKUP(ACCOUNTS_TABLE[[#This Row],[ID NUMBER]],DBASE_TABLE[],7,0)</f>
        <v>FORM TWO</v>
      </c>
      <c r="F608" s="51">
        <v>330</v>
      </c>
      <c r="G608" s="51" t="str">
        <f>IF(ISNA(VLOOKUP(ACCOUNTS_TABLE[[#This Row],[ID NUMBER]],OTHERFEE_PT,2,0)),"",VLOOKUP(ACCOUNTS_TABLE[[#This Row],[ID NUMBER]],OTHERFEE_PT,2,0))</f>
        <v/>
      </c>
      <c r="H608" s="51">
        <f>IF(ISNA(VLOOKUP(DBASE_TABLE[[#This Row],[CLASS]],TERMFEES_TABLE[],5,0)),"",VLOOKUP(DBASE_TABLE[[#This Row],[CLASS]],TERMFEES_TABLE[],5,0))</f>
        <v>0</v>
      </c>
      <c r="I608" s="51">
        <f>SUM(ACCOUNTS_TABLE[[#This Row],[BALANCE AT START]]:ACCOUNTS_TABLE[[#This Row],[SCHOOL FEES]])</f>
        <v>330</v>
      </c>
      <c r="J608" s="51">
        <f>IF(ISNA(VLOOKUP(ACCOUNTS_TABLE[[#This Row],[ID NUMBER]],PAYMENT_PT,2,0)),0,VLOOKUP(ACCOUNTS_TABLE[[#This Row],[ID NUMBER]],PAYMENT_PT,2,0))</f>
        <v>0</v>
      </c>
      <c r="K608" s="51">
        <f>IF(ISNA(VLOOKUP(ACCOUNTS_TABLE[[#This Row],[ID NUMBER]],PIVOT!K:L,2,0)),0,VLOOKUP(ACCOUNTS_TABLE[[#This Row],[ID NUMBER]],PIVOT!K:L,2,0))</f>
        <v>0</v>
      </c>
      <c r="L608" s="51">
        <f>ACCOUNTS_TABLE[[#This Row],[TOTAL FEES]]-ACCOUNTS_TABLE[[#This Row],[TOTAL PAID]]-ACCOUNTS_TABLE[[#This Row],[SCHOLARSHIP]]</f>
        <v>330</v>
      </c>
    </row>
    <row r="609" spans="3:12" ht="21.75" customHeight="1" x14ac:dyDescent="0.25">
      <c r="C609" s="26" t="s">
        <v>1763</v>
      </c>
      <c r="D609" s="4" t="str">
        <f>VLOOKUP(ACCOUNTS_TABLE[[#This Row],[ID NUMBER]],DBASE_TABLE[],2,0)</f>
        <v>VITUS AKWOTEGA</v>
      </c>
      <c r="E609" s="4" t="str">
        <f>VLOOKUP(ACCOUNTS_TABLE[[#This Row],[ID NUMBER]],DBASE_TABLE[],7,0)</f>
        <v>FORM TWO</v>
      </c>
      <c r="F609" s="51">
        <v>205</v>
      </c>
      <c r="G609" s="51" t="str">
        <f>IF(ISNA(VLOOKUP(ACCOUNTS_TABLE[[#This Row],[ID NUMBER]],OTHERFEE_PT,2,0)),"",VLOOKUP(ACCOUNTS_TABLE[[#This Row],[ID NUMBER]],OTHERFEE_PT,2,0))</f>
        <v/>
      </c>
      <c r="H609" s="51">
        <f>IF(ISNA(VLOOKUP(DBASE_TABLE[[#This Row],[CLASS]],TERMFEES_TABLE[],5,0)),"",VLOOKUP(DBASE_TABLE[[#This Row],[CLASS]],TERMFEES_TABLE[],5,0))</f>
        <v>0</v>
      </c>
      <c r="I609" s="51">
        <f>SUM(ACCOUNTS_TABLE[[#This Row],[BALANCE AT START]]:ACCOUNTS_TABLE[[#This Row],[SCHOOL FEES]])</f>
        <v>205</v>
      </c>
      <c r="J609" s="51">
        <f>IF(ISNA(VLOOKUP(ACCOUNTS_TABLE[[#This Row],[ID NUMBER]],PAYMENT_PT,2,0)),0,VLOOKUP(ACCOUNTS_TABLE[[#This Row],[ID NUMBER]],PAYMENT_PT,2,0))</f>
        <v>0</v>
      </c>
      <c r="K609" s="51">
        <f>IF(ISNA(VLOOKUP(ACCOUNTS_TABLE[[#This Row],[ID NUMBER]],PIVOT!K:L,2,0)),0,VLOOKUP(ACCOUNTS_TABLE[[#This Row],[ID NUMBER]],PIVOT!K:L,2,0))</f>
        <v>0</v>
      </c>
      <c r="L609" s="51">
        <f>ACCOUNTS_TABLE[[#This Row],[TOTAL FEES]]-ACCOUNTS_TABLE[[#This Row],[TOTAL PAID]]-ACCOUNTS_TABLE[[#This Row],[SCHOLARSHIP]]</f>
        <v>205</v>
      </c>
    </row>
    <row r="610" spans="3:12" ht="21.75" customHeight="1" x14ac:dyDescent="0.25">
      <c r="C610" s="26" t="s">
        <v>1764</v>
      </c>
      <c r="D610" s="4" t="str">
        <f>VLOOKUP(ACCOUNTS_TABLE[[#This Row],[ID NUMBER]],DBASE_TABLE[],2,0)</f>
        <v>FAVOUR TOLUWANI ALAO</v>
      </c>
      <c r="E610" s="4" t="str">
        <f>VLOOKUP(ACCOUNTS_TABLE[[#This Row],[ID NUMBER]],DBASE_TABLE[],7,0)</f>
        <v>FORM TWO</v>
      </c>
      <c r="F610" s="51">
        <v>215</v>
      </c>
      <c r="G610" s="51" t="str">
        <f>IF(ISNA(VLOOKUP(ACCOUNTS_TABLE[[#This Row],[ID NUMBER]],OTHERFEE_PT,2,0)),"",VLOOKUP(ACCOUNTS_TABLE[[#This Row],[ID NUMBER]],OTHERFEE_PT,2,0))</f>
        <v/>
      </c>
      <c r="H610" s="51">
        <f>IF(ISNA(VLOOKUP(DBASE_TABLE[[#This Row],[CLASS]],TERMFEES_TABLE[],5,0)),"",VLOOKUP(DBASE_TABLE[[#This Row],[CLASS]],TERMFEES_TABLE[],5,0))</f>
        <v>0</v>
      </c>
      <c r="I610" s="51">
        <f>SUM(ACCOUNTS_TABLE[[#This Row],[BALANCE AT START]]:ACCOUNTS_TABLE[[#This Row],[SCHOOL FEES]])</f>
        <v>215</v>
      </c>
      <c r="J610" s="51">
        <f>IF(ISNA(VLOOKUP(ACCOUNTS_TABLE[[#This Row],[ID NUMBER]],PAYMENT_PT,2,0)),0,VLOOKUP(ACCOUNTS_TABLE[[#This Row],[ID NUMBER]],PAYMENT_PT,2,0))</f>
        <v>0</v>
      </c>
      <c r="K610" s="51">
        <f>IF(ISNA(VLOOKUP(ACCOUNTS_TABLE[[#This Row],[ID NUMBER]],PIVOT!K:L,2,0)),0,VLOOKUP(ACCOUNTS_TABLE[[#This Row],[ID NUMBER]],PIVOT!K:L,2,0))</f>
        <v>0</v>
      </c>
      <c r="L610" s="51">
        <f>ACCOUNTS_TABLE[[#This Row],[TOTAL FEES]]-ACCOUNTS_TABLE[[#This Row],[TOTAL PAID]]-ACCOUNTS_TABLE[[#This Row],[SCHOLARSHIP]]</f>
        <v>215</v>
      </c>
    </row>
    <row r="611" spans="3:12" ht="21.75" customHeight="1" x14ac:dyDescent="0.25">
      <c r="C611" s="26" t="s">
        <v>1765</v>
      </c>
      <c r="D611" s="4" t="str">
        <f>VLOOKUP(ACCOUNTS_TABLE[[#This Row],[ID NUMBER]],DBASE_TABLE[],2,0)</f>
        <v>THEELMA ANANZORE</v>
      </c>
      <c r="E611" s="4" t="str">
        <f>VLOOKUP(ACCOUNTS_TABLE[[#This Row],[ID NUMBER]],DBASE_TABLE[],7,0)</f>
        <v>FORM TWO</v>
      </c>
      <c r="F611" s="51">
        <v>205</v>
      </c>
      <c r="G611" s="51" t="str">
        <f>IF(ISNA(VLOOKUP(ACCOUNTS_TABLE[[#This Row],[ID NUMBER]],OTHERFEE_PT,2,0)),"",VLOOKUP(ACCOUNTS_TABLE[[#This Row],[ID NUMBER]],OTHERFEE_PT,2,0))</f>
        <v/>
      </c>
      <c r="H611" s="51">
        <f>IF(ISNA(VLOOKUP(DBASE_TABLE[[#This Row],[CLASS]],TERMFEES_TABLE[],5,0)),"",VLOOKUP(DBASE_TABLE[[#This Row],[CLASS]],TERMFEES_TABLE[],5,0))</f>
        <v>0</v>
      </c>
      <c r="I611" s="51">
        <f>SUM(ACCOUNTS_TABLE[[#This Row],[BALANCE AT START]]:ACCOUNTS_TABLE[[#This Row],[SCHOOL FEES]])</f>
        <v>205</v>
      </c>
      <c r="J611" s="51">
        <f>IF(ISNA(VLOOKUP(ACCOUNTS_TABLE[[#This Row],[ID NUMBER]],PAYMENT_PT,2,0)),0,VLOOKUP(ACCOUNTS_TABLE[[#This Row],[ID NUMBER]],PAYMENT_PT,2,0))</f>
        <v>0</v>
      </c>
      <c r="K611" s="51">
        <f>IF(ISNA(VLOOKUP(ACCOUNTS_TABLE[[#This Row],[ID NUMBER]],PIVOT!K:L,2,0)),0,VLOOKUP(ACCOUNTS_TABLE[[#This Row],[ID NUMBER]],PIVOT!K:L,2,0))</f>
        <v>0</v>
      </c>
      <c r="L611" s="51">
        <f>ACCOUNTS_TABLE[[#This Row],[TOTAL FEES]]-ACCOUNTS_TABLE[[#This Row],[TOTAL PAID]]-ACCOUNTS_TABLE[[#This Row],[SCHOLARSHIP]]</f>
        <v>205</v>
      </c>
    </row>
    <row r="612" spans="3:12" ht="21.75" customHeight="1" x14ac:dyDescent="0.25">
      <c r="C612" s="26" t="s">
        <v>1766</v>
      </c>
      <c r="D612" s="4" t="str">
        <f>VLOOKUP(ACCOUNTS_TABLE[[#This Row],[ID NUMBER]],DBASE_TABLE[],2,0)</f>
        <v>EDEN ANE</v>
      </c>
      <c r="E612" s="4" t="str">
        <f>VLOOKUP(ACCOUNTS_TABLE[[#This Row],[ID NUMBER]],DBASE_TABLE[],7,0)</f>
        <v>FORM TWO</v>
      </c>
      <c r="F612" s="51">
        <v>205</v>
      </c>
      <c r="G612" s="51" t="str">
        <f>IF(ISNA(VLOOKUP(ACCOUNTS_TABLE[[#This Row],[ID NUMBER]],OTHERFEE_PT,2,0)),"",VLOOKUP(ACCOUNTS_TABLE[[#This Row],[ID NUMBER]],OTHERFEE_PT,2,0))</f>
        <v/>
      </c>
      <c r="H612" s="51">
        <f>IF(ISNA(VLOOKUP(DBASE_TABLE[[#This Row],[CLASS]],TERMFEES_TABLE[],5,0)),"",VLOOKUP(DBASE_TABLE[[#This Row],[CLASS]],TERMFEES_TABLE[],5,0))</f>
        <v>0</v>
      </c>
      <c r="I612" s="51">
        <f>SUM(ACCOUNTS_TABLE[[#This Row],[BALANCE AT START]]:ACCOUNTS_TABLE[[#This Row],[SCHOOL FEES]])</f>
        <v>205</v>
      </c>
      <c r="J612" s="51">
        <f>IF(ISNA(VLOOKUP(ACCOUNTS_TABLE[[#This Row],[ID NUMBER]],PAYMENT_PT,2,0)),0,VLOOKUP(ACCOUNTS_TABLE[[#This Row],[ID NUMBER]],PAYMENT_PT,2,0))</f>
        <v>0</v>
      </c>
      <c r="K612" s="51">
        <f>IF(ISNA(VLOOKUP(ACCOUNTS_TABLE[[#This Row],[ID NUMBER]],PIVOT!K:L,2,0)),0,VLOOKUP(ACCOUNTS_TABLE[[#This Row],[ID NUMBER]],PIVOT!K:L,2,0))</f>
        <v>0</v>
      </c>
      <c r="L612" s="51">
        <f>ACCOUNTS_TABLE[[#This Row],[TOTAL FEES]]-ACCOUNTS_TABLE[[#This Row],[TOTAL PAID]]-ACCOUNTS_TABLE[[#This Row],[SCHOLARSHIP]]</f>
        <v>205</v>
      </c>
    </row>
    <row r="613" spans="3:12" ht="21.75" customHeight="1" x14ac:dyDescent="0.25">
      <c r="C613" s="26" t="s">
        <v>1767</v>
      </c>
      <c r="D613" s="4" t="str">
        <f>VLOOKUP(ACCOUNTS_TABLE[[#This Row],[ID NUMBER]],DBASE_TABLE[],2,0)</f>
        <v>GABRIEL APIINA</v>
      </c>
      <c r="E613" s="4" t="str">
        <f>VLOOKUP(ACCOUNTS_TABLE[[#This Row],[ID NUMBER]],DBASE_TABLE[],7,0)</f>
        <v>FORM TWO</v>
      </c>
      <c r="F613" s="51">
        <v>205</v>
      </c>
      <c r="G613" s="51" t="str">
        <f>IF(ISNA(VLOOKUP(ACCOUNTS_TABLE[[#This Row],[ID NUMBER]],OTHERFEE_PT,2,0)),"",VLOOKUP(ACCOUNTS_TABLE[[#This Row],[ID NUMBER]],OTHERFEE_PT,2,0))</f>
        <v/>
      </c>
      <c r="H613" s="51">
        <f>IF(ISNA(VLOOKUP(DBASE_TABLE[[#This Row],[CLASS]],TERMFEES_TABLE[],5,0)),"",VLOOKUP(DBASE_TABLE[[#This Row],[CLASS]],TERMFEES_TABLE[],5,0))</f>
        <v>0</v>
      </c>
      <c r="I613" s="51">
        <f>SUM(ACCOUNTS_TABLE[[#This Row],[BALANCE AT START]]:ACCOUNTS_TABLE[[#This Row],[SCHOOL FEES]])</f>
        <v>205</v>
      </c>
      <c r="J613" s="51">
        <f>IF(ISNA(VLOOKUP(ACCOUNTS_TABLE[[#This Row],[ID NUMBER]],PAYMENT_PT,2,0)),0,VLOOKUP(ACCOUNTS_TABLE[[#This Row],[ID NUMBER]],PAYMENT_PT,2,0))</f>
        <v>0</v>
      </c>
      <c r="K613" s="51">
        <f>IF(ISNA(VLOOKUP(ACCOUNTS_TABLE[[#This Row],[ID NUMBER]],PIVOT!K:L,2,0)),0,VLOOKUP(ACCOUNTS_TABLE[[#This Row],[ID NUMBER]],PIVOT!K:L,2,0))</f>
        <v>0</v>
      </c>
      <c r="L613" s="51">
        <f>ACCOUNTS_TABLE[[#This Row],[TOTAL FEES]]-ACCOUNTS_TABLE[[#This Row],[TOTAL PAID]]-ACCOUNTS_TABLE[[#This Row],[SCHOLARSHIP]]</f>
        <v>205</v>
      </c>
    </row>
    <row r="614" spans="3:12" ht="21.75" customHeight="1" x14ac:dyDescent="0.25">
      <c r="C614" s="26" t="s">
        <v>1768</v>
      </c>
      <c r="D614" s="4" t="str">
        <f>VLOOKUP(ACCOUNTS_TABLE[[#This Row],[ID NUMBER]],DBASE_TABLE[],2,0)</f>
        <v>SAMADU ASAANA</v>
      </c>
      <c r="E614" s="4" t="str">
        <f>VLOOKUP(ACCOUNTS_TABLE[[#This Row],[ID NUMBER]],DBASE_TABLE[],7,0)</f>
        <v>FORM TWO</v>
      </c>
      <c r="F614" s="51">
        <v>335</v>
      </c>
      <c r="G614" s="51" t="str">
        <f>IF(ISNA(VLOOKUP(ACCOUNTS_TABLE[[#This Row],[ID NUMBER]],OTHERFEE_PT,2,0)),"",VLOOKUP(ACCOUNTS_TABLE[[#This Row],[ID NUMBER]],OTHERFEE_PT,2,0))</f>
        <v/>
      </c>
      <c r="H614" s="51">
        <f>IF(ISNA(VLOOKUP(DBASE_TABLE[[#This Row],[CLASS]],TERMFEES_TABLE[],5,0)),"",VLOOKUP(DBASE_TABLE[[#This Row],[CLASS]],TERMFEES_TABLE[],5,0))</f>
        <v>0</v>
      </c>
      <c r="I614" s="51">
        <f>SUM(ACCOUNTS_TABLE[[#This Row],[BALANCE AT START]]:ACCOUNTS_TABLE[[#This Row],[SCHOOL FEES]])</f>
        <v>335</v>
      </c>
      <c r="J614" s="51">
        <f>IF(ISNA(VLOOKUP(ACCOUNTS_TABLE[[#This Row],[ID NUMBER]],PAYMENT_PT,2,0)),0,VLOOKUP(ACCOUNTS_TABLE[[#This Row],[ID NUMBER]],PAYMENT_PT,2,0))</f>
        <v>0</v>
      </c>
      <c r="K614" s="51">
        <f>IF(ISNA(VLOOKUP(ACCOUNTS_TABLE[[#This Row],[ID NUMBER]],PIVOT!K:L,2,0)),0,VLOOKUP(ACCOUNTS_TABLE[[#This Row],[ID NUMBER]],PIVOT!K:L,2,0))</f>
        <v>0</v>
      </c>
      <c r="L614" s="51">
        <f>ACCOUNTS_TABLE[[#This Row],[TOTAL FEES]]-ACCOUNTS_TABLE[[#This Row],[TOTAL PAID]]-ACCOUNTS_TABLE[[#This Row],[SCHOLARSHIP]]</f>
        <v>335</v>
      </c>
    </row>
    <row r="615" spans="3:12" ht="21.75" customHeight="1" x14ac:dyDescent="0.25">
      <c r="C615" s="26" t="s">
        <v>1769</v>
      </c>
      <c r="D615" s="4" t="str">
        <f>VLOOKUP(ACCOUNTS_TABLE[[#This Row],[ID NUMBER]],DBASE_TABLE[],2,0)</f>
        <v>VERA ASANGKAME</v>
      </c>
      <c r="E615" s="4" t="str">
        <f>VLOOKUP(ACCOUNTS_TABLE[[#This Row],[ID NUMBER]],DBASE_TABLE[],7,0)</f>
        <v>FORM TWO</v>
      </c>
      <c r="F615" s="51">
        <v>205</v>
      </c>
      <c r="G615" s="51" t="str">
        <f>IF(ISNA(VLOOKUP(ACCOUNTS_TABLE[[#This Row],[ID NUMBER]],OTHERFEE_PT,2,0)),"",VLOOKUP(ACCOUNTS_TABLE[[#This Row],[ID NUMBER]],OTHERFEE_PT,2,0))</f>
        <v/>
      </c>
      <c r="H615" s="51">
        <f>IF(ISNA(VLOOKUP(DBASE_TABLE[[#This Row],[CLASS]],TERMFEES_TABLE[],5,0)),"",VLOOKUP(DBASE_TABLE[[#This Row],[CLASS]],TERMFEES_TABLE[],5,0))</f>
        <v>0</v>
      </c>
      <c r="I615" s="51">
        <f>SUM(ACCOUNTS_TABLE[[#This Row],[BALANCE AT START]]:ACCOUNTS_TABLE[[#This Row],[SCHOOL FEES]])</f>
        <v>205</v>
      </c>
      <c r="J615" s="51">
        <f>IF(ISNA(VLOOKUP(ACCOUNTS_TABLE[[#This Row],[ID NUMBER]],PAYMENT_PT,2,0)),0,VLOOKUP(ACCOUNTS_TABLE[[#This Row],[ID NUMBER]],PAYMENT_PT,2,0))</f>
        <v>0</v>
      </c>
      <c r="K615" s="51">
        <f>IF(ISNA(VLOOKUP(ACCOUNTS_TABLE[[#This Row],[ID NUMBER]],PIVOT!K:L,2,0)),0,VLOOKUP(ACCOUNTS_TABLE[[#This Row],[ID NUMBER]],PIVOT!K:L,2,0))</f>
        <v>0</v>
      </c>
      <c r="L615" s="51">
        <f>ACCOUNTS_TABLE[[#This Row],[TOTAL FEES]]-ACCOUNTS_TABLE[[#This Row],[TOTAL PAID]]-ACCOUNTS_TABLE[[#This Row],[SCHOLARSHIP]]</f>
        <v>205</v>
      </c>
    </row>
    <row r="616" spans="3:12" ht="21.75" customHeight="1" x14ac:dyDescent="0.25">
      <c r="C616" s="26" t="s">
        <v>1770</v>
      </c>
      <c r="D616" s="4" t="str">
        <f>VLOOKUP(ACCOUNTS_TABLE[[#This Row],[ID NUMBER]],DBASE_TABLE[],2,0)</f>
        <v>ANTHONY ATIAYERE</v>
      </c>
      <c r="E616" s="4" t="str">
        <f>VLOOKUP(ACCOUNTS_TABLE[[#This Row],[ID NUMBER]],DBASE_TABLE[],7,0)</f>
        <v>FORM TWO</v>
      </c>
      <c r="F616" s="51">
        <v>200</v>
      </c>
      <c r="G616" s="51" t="str">
        <f>IF(ISNA(VLOOKUP(ACCOUNTS_TABLE[[#This Row],[ID NUMBER]],OTHERFEE_PT,2,0)),"",VLOOKUP(ACCOUNTS_TABLE[[#This Row],[ID NUMBER]],OTHERFEE_PT,2,0))</f>
        <v/>
      </c>
      <c r="H616" s="51">
        <f>IF(ISNA(VLOOKUP(DBASE_TABLE[[#This Row],[CLASS]],TERMFEES_TABLE[],5,0)),"",VLOOKUP(DBASE_TABLE[[#This Row],[CLASS]],TERMFEES_TABLE[],5,0))</f>
        <v>0</v>
      </c>
      <c r="I616" s="51">
        <f>SUM(ACCOUNTS_TABLE[[#This Row],[BALANCE AT START]]:ACCOUNTS_TABLE[[#This Row],[SCHOOL FEES]])</f>
        <v>200</v>
      </c>
      <c r="J616" s="51">
        <f>IF(ISNA(VLOOKUP(ACCOUNTS_TABLE[[#This Row],[ID NUMBER]],PAYMENT_PT,2,0)),0,VLOOKUP(ACCOUNTS_TABLE[[#This Row],[ID NUMBER]],PAYMENT_PT,2,0))</f>
        <v>0</v>
      </c>
      <c r="K616" s="51">
        <f>IF(ISNA(VLOOKUP(ACCOUNTS_TABLE[[#This Row],[ID NUMBER]],PIVOT!K:L,2,0)),0,VLOOKUP(ACCOUNTS_TABLE[[#This Row],[ID NUMBER]],PIVOT!K:L,2,0))</f>
        <v>0</v>
      </c>
      <c r="L616" s="51">
        <f>ACCOUNTS_TABLE[[#This Row],[TOTAL FEES]]-ACCOUNTS_TABLE[[#This Row],[TOTAL PAID]]-ACCOUNTS_TABLE[[#This Row],[SCHOLARSHIP]]</f>
        <v>200</v>
      </c>
    </row>
    <row r="617" spans="3:12" ht="21.75" customHeight="1" x14ac:dyDescent="0.25">
      <c r="C617" s="26" t="s">
        <v>1771</v>
      </c>
      <c r="D617" s="4" t="str">
        <f>VLOOKUP(ACCOUNTS_TABLE[[#This Row],[ID NUMBER]],DBASE_TABLE[],2,0)</f>
        <v>RANDY ATOYA</v>
      </c>
      <c r="E617" s="4" t="str">
        <f>VLOOKUP(ACCOUNTS_TABLE[[#This Row],[ID NUMBER]],DBASE_TABLE[],7,0)</f>
        <v>FORM TWO</v>
      </c>
      <c r="F617" s="51">
        <v>210</v>
      </c>
      <c r="G617" s="51" t="str">
        <f>IF(ISNA(VLOOKUP(ACCOUNTS_TABLE[[#This Row],[ID NUMBER]],OTHERFEE_PT,2,0)),"",VLOOKUP(ACCOUNTS_TABLE[[#This Row],[ID NUMBER]],OTHERFEE_PT,2,0))</f>
        <v/>
      </c>
      <c r="H617" s="51">
        <f>IF(ISNA(VLOOKUP(DBASE_TABLE[[#This Row],[CLASS]],TERMFEES_TABLE[],5,0)),"",VLOOKUP(DBASE_TABLE[[#This Row],[CLASS]],TERMFEES_TABLE[],5,0))</f>
        <v>0</v>
      </c>
      <c r="I617" s="51">
        <f>SUM(ACCOUNTS_TABLE[[#This Row],[BALANCE AT START]]:ACCOUNTS_TABLE[[#This Row],[SCHOOL FEES]])</f>
        <v>210</v>
      </c>
      <c r="J617" s="51">
        <f>IF(ISNA(VLOOKUP(ACCOUNTS_TABLE[[#This Row],[ID NUMBER]],PAYMENT_PT,2,0)),0,VLOOKUP(ACCOUNTS_TABLE[[#This Row],[ID NUMBER]],PAYMENT_PT,2,0))</f>
        <v>0</v>
      </c>
      <c r="K617" s="51">
        <f>IF(ISNA(VLOOKUP(ACCOUNTS_TABLE[[#This Row],[ID NUMBER]],PIVOT!K:L,2,0)),0,VLOOKUP(ACCOUNTS_TABLE[[#This Row],[ID NUMBER]],PIVOT!K:L,2,0))</f>
        <v>0</v>
      </c>
      <c r="L617" s="51">
        <f>ACCOUNTS_TABLE[[#This Row],[TOTAL FEES]]-ACCOUNTS_TABLE[[#This Row],[TOTAL PAID]]-ACCOUNTS_TABLE[[#This Row],[SCHOLARSHIP]]</f>
        <v>210</v>
      </c>
    </row>
    <row r="618" spans="3:12" ht="21.75" customHeight="1" x14ac:dyDescent="0.25">
      <c r="C618" s="26" t="s">
        <v>1772</v>
      </c>
      <c r="D618" s="4" t="str">
        <f>VLOOKUP(ACCOUNTS_TABLE[[#This Row],[ID NUMBER]],DBASE_TABLE[],2,0)</f>
        <v>ELTEN AVIO</v>
      </c>
      <c r="E618" s="4" t="str">
        <f>VLOOKUP(ACCOUNTS_TABLE[[#This Row],[ID NUMBER]],DBASE_TABLE[],7,0)</f>
        <v>FORM TWO</v>
      </c>
      <c r="F618" s="51">
        <v>205</v>
      </c>
      <c r="G618" s="51" t="str">
        <f>IF(ISNA(VLOOKUP(ACCOUNTS_TABLE[[#This Row],[ID NUMBER]],OTHERFEE_PT,2,0)),"",VLOOKUP(ACCOUNTS_TABLE[[#This Row],[ID NUMBER]],OTHERFEE_PT,2,0))</f>
        <v/>
      </c>
      <c r="H618" s="51">
        <f>IF(ISNA(VLOOKUP(DBASE_TABLE[[#This Row],[CLASS]],TERMFEES_TABLE[],5,0)),"",VLOOKUP(DBASE_TABLE[[#This Row],[CLASS]],TERMFEES_TABLE[],5,0))</f>
        <v>0</v>
      </c>
      <c r="I618" s="51">
        <f>SUM(ACCOUNTS_TABLE[[#This Row],[BALANCE AT START]]:ACCOUNTS_TABLE[[#This Row],[SCHOOL FEES]])</f>
        <v>205</v>
      </c>
      <c r="J618" s="51">
        <f>IF(ISNA(VLOOKUP(ACCOUNTS_TABLE[[#This Row],[ID NUMBER]],PAYMENT_PT,2,0)),0,VLOOKUP(ACCOUNTS_TABLE[[#This Row],[ID NUMBER]],PAYMENT_PT,2,0))</f>
        <v>0</v>
      </c>
      <c r="K618" s="51">
        <f>IF(ISNA(VLOOKUP(ACCOUNTS_TABLE[[#This Row],[ID NUMBER]],PIVOT!K:L,2,0)),0,VLOOKUP(ACCOUNTS_TABLE[[#This Row],[ID NUMBER]],PIVOT!K:L,2,0))</f>
        <v>0</v>
      </c>
      <c r="L618" s="51">
        <f>ACCOUNTS_TABLE[[#This Row],[TOTAL FEES]]-ACCOUNTS_TABLE[[#This Row],[TOTAL PAID]]-ACCOUNTS_TABLE[[#This Row],[SCHOLARSHIP]]</f>
        <v>205</v>
      </c>
    </row>
    <row r="619" spans="3:12" ht="21.75" customHeight="1" x14ac:dyDescent="0.25">
      <c r="C619" s="26" t="s">
        <v>1773</v>
      </c>
      <c r="D619" s="4" t="str">
        <f>VLOOKUP(ACCOUNTS_TABLE[[#This Row],[ID NUMBER]],DBASE_TABLE[],2,0)</f>
        <v>GLORIA .A. AWAFO</v>
      </c>
      <c r="E619" s="4" t="str">
        <f>VLOOKUP(ACCOUNTS_TABLE[[#This Row],[ID NUMBER]],DBASE_TABLE[],7,0)</f>
        <v>FORM TWO</v>
      </c>
      <c r="F619" s="51">
        <v>240</v>
      </c>
      <c r="G619" s="51" t="str">
        <f>IF(ISNA(VLOOKUP(ACCOUNTS_TABLE[[#This Row],[ID NUMBER]],OTHERFEE_PT,2,0)),"",VLOOKUP(ACCOUNTS_TABLE[[#This Row],[ID NUMBER]],OTHERFEE_PT,2,0))</f>
        <v/>
      </c>
      <c r="H619" s="51">
        <f>IF(ISNA(VLOOKUP(DBASE_TABLE[[#This Row],[CLASS]],TERMFEES_TABLE[],5,0)),"",VLOOKUP(DBASE_TABLE[[#This Row],[CLASS]],TERMFEES_TABLE[],5,0))</f>
        <v>0</v>
      </c>
      <c r="I619" s="51">
        <f>SUM(ACCOUNTS_TABLE[[#This Row],[BALANCE AT START]]:ACCOUNTS_TABLE[[#This Row],[SCHOOL FEES]])</f>
        <v>240</v>
      </c>
      <c r="J619" s="51">
        <f>IF(ISNA(VLOOKUP(ACCOUNTS_TABLE[[#This Row],[ID NUMBER]],PAYMENT_PT,2,0)),0,VLOOKUP(ACCOUNTS_TABLE[[#This Row],[ID NUMBER]],PAYMENT_PT,2,0))</f>
        <v>0</v>
      </c>
      <c r="K619" s="51">
        <f>IF(ISNA(VLOOKUP(ACCOUNTS_TABLE[[#This Row],[ID NUMBER]],PIVOT!K:L,2,0)),0,VLOOKUP(ACCOUNTS_TABLE[[#This Row],[ID NUMBER]],PIVOT!K:L,2,0))</f>
        <v>0</v>
      </c>
      <c r="L619" s="51">
        <f>ACCOUNTS_TABLE[[#This Row],[TOTAL FEES]]-ACCOUNTS_TABLE[[#This Row],[TOTAL PAID]]-ACCOUNTS_TABLE[[#This Row],[SCHOLARSHIP]]</f>
        <v>240</v>
      </c>
    </row>
    <row r="620" spans="3:12" ht="21.75" customHeight="1" x14ac:dyDescent="0.25">
      <c r="C620" s="26" t="s">
        <v>1774</v>
      </c>
      <c r="D620" s="4" t="str">
        <f>VLOOKUP(ACCOUNTS_TABLE[[#This Row],[ID NUMBER]],DBASE_TABLE[],2,0)</f>
        <v>LAVENDA AWAYIRE</v>
      </c>
      <c r="E620" s="4" t="str">
        <f>VLOOKUP(ACCOUNTS_TABLE[[#This Row],[ID NUMBER]],DBASE_TABLE[],7,0)</f>
        <v>FORM TWO</v>
      </c>
      <c r="F620" s="51">
        <v>230</v>
      </c>
      <c r="G620" s="51" t="str">
        <f>IF(ISNA(VLOOKUP(ACCOUNTS_TABLE[[#This Row],[ID NUMBER]],OTHERFEE_PT,2,0)),"",VLOOKUP(ACCOUNTS_TABLE[[#This Row],[ID NUMBER]],OTHERFEE_PT,2,0))</f>
        <v/>
      </c>
      <c r="H620" s="51">
        <f>IF(ISNA(VLOOKUP(DBASE_TABLE[[#This Row],[CLASS]],TERMFEES_TABLE[],5,0)),"",VLOOKUP(DBASE_TABLE[[#This Row],[CLASS]],TERMFEES_TABLE[],5,0))</f>
        <v>0</v>
      </c>
      <c r="I620" s="51">
        <f>SUM(ACCOUNTS_TABLE[[#This Row],[BALANCE AT START]]:ACCOUNTS_TABLE[[#This Row],[SCHOOL FEES]])</f>
        <v>230</v>
      </c>
      <c r="J620" s="51">
        <f>IF(ISNA(VLOOKUP(ACCOUNTS_TABLE[[#This Row],[ID NUMBER]],PAYMENT_PT,2,0)),0,VLOOKUP(ACCOUNTS_TABLE[[#This Row],[ID NUMBER]],PAYMENT_PT,2,0))</f>
        <v>0</v>
      </c>
      <c r="K620" s="51">
        <f>IF(ISNA(VLOOKUP(ACCOUNTS_TABLE[[#This Row],[ID NUMBER]],PIVOT!K:L,2,0)),0,VLOOKUP(ACCOUNTS_TABLE[[#This Row],[ID NUMBER]],PIVOT!K:L,2,0))</f>
        <v>0</v>
      </c>
      <c r="L620" s="51">
        <f>ACCOUNTS_TABLE[[#This Row],[TOTAL FEES]]-ACCOUNTS_TABLE[[#This Row],[TOTAL PAID]]-ACCOUNTS_TABLE[[#This Row],[SCHOLARSHIP]]</f>
        <v>230</v>
      </c>
    </row>
    <row r="621" spans="3:12" ht="21.75" customHeight="1" x14ac:dyDescent="0.25">
      <c r="C621" s="26" t="s">
        <v>1775</v>
      </c>
      <c r="D621" s="4" t="str">
        <f>VLOOKUP(ACCOUNTS_TABLE[[#This Row],[ID NUMBER]],DBASE_TABLE[],2,0)</f>
        <v>IRENE AWOPOLE</v>
      </c>
      <c r="E621" s="4" t="str">
        <f>VLOOKUP(ACCOUNTS_TABLE[[#This Row],[ID NUMBER]],DBASE_TABLE[],7,0)</f>
        <v>FORM TWO</v>
      </c>
      <c r="F621" s="51">
        <v>515</v>
      </c>
      <c r="G621" s="51" t="str">
        <f>IF(ISNA(VLOOKUP(ACCOUNTS_TABLE[[#This Row],[ID NUMBER]],OTHERFEE_PT,2,0)),"",VLOOKUP(ACCOUNTS_TABLE[[#This Row],[ID NUMBER]],OTHERFEE_PT,2,0))</f>
        <v/>
      </c>
      <c r="H621" s="51">
        <f>IF(ISNA(VLOOKUP(DBASE_TABLE[[#This Row],[CLASS]],TERMFEES_TABLE[],5,0)),"",VLOOKUP(DBASE_TABLE[[#This Row],[CLASS]],TERMFEES_TABLE[],5,0))</f>
        <v>0</v>
      </c>
      <c r="I621" s="51">
        <f>SUM(ACCOUNTS_TABLE[[#This Row],[BALANCE AT START]]:ACCOUNTS_TABLE[[#This Row],[SCHOOL FEES]])</f>
        <v>515</v>
      </c>
      <c r="J621" s="51">
        <f>IF(ISNA(VLOOKUP(ACCOUNTS_TABLE[[#This Row],[ID NUMBER]],PAYMENT_PT,2,0)),0,VLOOKUP(ACCOUNTS_TABLE[[#This Row],[ID NUMBER]],PAYMENT_PT,2,0))</f>
        <v>0</v>
      </c>
      <c r="K621" s="51">
        <f>IF(ISNA(VLOOKUP(ACCOUNTS_TABLE[[#This Row],[ID NUMBER]],PIVOT!K:L,2,0)),0,VLOOKUP(ACCOUNTS_TABLE[[#This Row],[ID NUMBER]],PIVOT!K:L,2,0))</f>
        <v>0</v>
      </c>
      <c r="L621" s="51">
        <f>ACCOUNTS_TABLE[[#This Row],[TOTAL FEES]]-ACCOUNTS_TABLE[[#This Row],[TOTAL PAID]]-ACCOUNTS_TABLE[[#This Row],[SCHOLARSHIP]]</f>
        <v>515</v>
      </c>
    </row>
    <row r="622" spans="3:12" ht="21.75" customHeight="1" x14ac:dyDescent="0.25">
      <c r="C622" s="26" t="s">
        <v>1776</v>
      </c>
      <c r="D622" s="4" t="str">
        <f>VLOOKUP(ACCOUNTS_TABLE[[#This Row],[ID NUMBER]],DBASE_TABLE[],2,0)</f>
        <v>DELILAH AYEGEDUUM</v>
      </c>
      <c r="E622" s="4" t="str">
        <f>VLOOKUP(ACCOUNTS_TABLE[[#This Row],[ID NUMBER]],DBASE_TABLE[],7,0)</f>
        <v>FORM TWO</v>
      </c>
      <c r="F622" s="51">
        <v>205</v>
      </c>
      <c r="G622" s="51" t="str">
        <f>IF(ISNA(VLOOKUP(ACCOUNTS_TABLE[[#This Row],[ID NUMBER]],OTHERFEE_PT,2,0)),"",VLOOKUP(ACCOUNTS_TABLE[[#This Row],[ID NUMBER]],OTHERFEE_PT,2,0))</f>
        <v/>
      </c>
      <c r="H622" s="51">
        <f>IF(ISNA(VLOOKUP(DBASE_TABLE[[#This Row],[CLASS]],TERMFEES_TABLE[],5,0)),"",VLOOKUP(DBASE_TABLE[[#This Row],[CLASS]],TERMFEES_TABLE[],5,0))</f>
        <v>0</v>
      </c>
      <c r="I622" s="51">
        <f>SUM(ACCOUNTS_TABLE[[#This Row],[BALANCE AT START]]:ACCOUNTS_TABLE[[#This Row],[SCHOOL FEES]])</f>
        <v>205</v>
      </c>
      <c r="J622" s="51">
        <f>IF(ISNA(VLOOKUP(ACCOUNTS_TABLE[[#This Row],[ID NUMBER]],PAYMENT_PT,2,0)),0,VLOOKUP(ACCOUNTS_TABLE[[#This Row],[ID NUMBER]],PAYMENT_PT,2,0))</f>
        <v>0</v>
      </c>
      <c r="K622" s="51">
        <f>IF(ISNA(VLOOKUP(ACCOUNTS_TABLE[[#This Row],[ID NUMBER]],PIVOT!K:L,2,0)),0,VLOOKUP(ACCOUNTS_TABLE[[#This Row],[ID NUMBER]],PIVOT!K:L,2,0))</f>
        <v>0</v>
      </c>
      <c r="L622" s="51">
        <f>ACCOUNTS_TABLE[[#This Row],[TOTAL FEES]]-ACCOUNTS_TABLE[[#This Row],[TOTAL PAID]]-ACCOUNTS_TABLE[[#This Row],[SCHOLARSHIP]]</f>
        <v>205</v>
      </c>
    </row>
    <row r="623" spans="3:12" ht="21.75" customHeight="1" x14ac:dyDescent="0.25">
      <c r="C623" s="26" t="s">
        <v>1777</v>
      </c>
      <c r="D623" s="4" t="str">
        <f>VLOOKUP(ACCOUNTS_TABLE[[#This Row],[ID NUMBER]],DBASE_TABLE[],2,0)</f>
        <v>CARLOS AYELIZOYA</v>
      </c>
      <c r="E623" s="4" t="str">
        <f>VLOOKUP(ACCOUNTS_TABLE[[#This Row],[ID NUMBER]],DBASE_TABLE[],7,0)</f>
        <v>FORM TWO</v>
      </c>
      <c r="F623" s="51">
        <v>205</v>
      </c>
      <c r="G623" s="51" t="str">
        <f>IF(ISNA(VLOOKUP(ACCOUNTS_TABLE[[#This Row],[ID NUMBER]],OTHERFEE_PT,2,0)),"",VLOOKUP(ACCOUNTS_TABLE[[#This Row],[ID NUMBER]],OTHERFEE_PT,2,0))</f>
        <v/>
      </c>
      <c r="H623" s="51">
        <f>IF(ISNA(VLOOKUP(DBASE_TABLE[[#This Row],[CLASS]],TERMFEES_TABLE[],5,0)),"",VLOOKUP(DBASE_TABLE[[#This Row],[CLASS]],TERMFEES_TABLE[],5,0))</f>
        <v>0</v>
      </c>
      <c r="I623" s="51">
        <f>SUM(ACCOUNTS_TABLE[[#This Row],[BALANCE AT START]]:ACCOUNTS_TABLE[[#This Row],[SCHOOL FEES]])</f>
        <v>205</v>
      </c>
      <c r="J623" s="51">
        <f>IF(ISNA(VLOOKUP(ACCOUNTS_TABLE[[#This Row],[ID NUMBER]],PAYMENT_PT,2,0)),0,VLOOKUP(ACCOUNTS_TABLE[[#This Row],[ID NUMBER]],PAYMENT_PT,2,0))</f>
        <v>0</v>
      </c>
      <c r="K623" s="51">
        <f>IF(ISNA(VLOOKUP(ACCOUNTS_TABLE[[#This Row],[ID NUMBER]],PIVOT!K:L,2,0)),0,VLOOKUP(ACCOUNTS_TABLE[[#This Row],[ID NUMBER]],PIVOT!K:L,2,0))</f>
        <v>0</v>
      </c>
      <c r="L623" s="51">
        <f>ACCOUNTS_TABLE[[#This Row],[TOTAL FEES]]-ACCOUNTS_TABLE[[#This Row],[TOTAL PAID]]-ACCOUNTS_TABLE[[#This Row],[SCHOLARSHIP]]</f>
        <v>205</v>
      </c>
    </row>
    <row r="624" spans="3:12" ht="21.75" customHeight="1" x14ac:dyDescent="0.25">
      <c r="C624" s="26" t="s">
        <v>1778</v>
      </c>
      <c r="D624" s="4" t="str">
        <f>VLOOKUP(ACCOUNTS_TABLE[[#This Row],[ID NUMBER]],DBASE_TABLE[],2,0)</f>
        <v>JONATHAN AYEREBAGYEA</v>
      </c>
      <c r="E624" s="4" t="str">
        <f>VLOOKUP(ACCOUNTS_TABLE[[#This Row],[ID NUMBER]],DBASE_TABLE[],7,0)</f>
        <v>FORM TWO</v>
      </c>
      <c r="F624" s="51">
        <v>205</v>
      </c>
      <c r="G624" s="51" t="str">
        <f>IF(ISNA(VLOOKUP(ACCOUNTS_TABLE[[#This Row],[ID NUMBER]],OTHERFEE_PT,2,0)),"",VLOOKUP(ACCOUNTS_TABLE[[#This Row],[ID NUMBER]],OTHERFEE_PT,2,0))</f>
        <v/>
      </c>
      <c r="H624" s="51">
        <f>IF(ISNA(VLOOKUP(DBASE_TABLE[[#This Row],[CLASS]],TERMFEES_TABLE[],5,0)),"",VLOOKUP(DBASE_TABLE[[#This Row],[CLASS]],TERMFEES_TABLE[],5,0))</f>
        <v>0</v>
      </c>
      <c r="I624" s="51">
        <f>SUM(ACCOUNTS_TABLE[[#This Row],[BALANCE AT START]]:ACCOUNTS_TABLE[[#This Row],[SCHOOL FEES]])</f>
        <v>205</v>
      </c>
      <c r="J624" s="51">
        <f>IF(ISNA(VLOOKUP(ACCOUNTS_TABLE[[#This Row],[ID NUMBER]],PAYMENT_PT,2,0)),0,VLOOKUP(ACCOUNTS_TABLE[[#This Row],[ID NUMBER]],PAYMENT_PT,2,0))</f>
        <v>0</v>
      </c>
      <c r="K624" s="51">
        <f>IF(ISNA(VLOOKUP(ACCOUNTS_TABLE[[#This Row],[ID NUMBER]],PIVOT!K:L,2,0)),0,VLOOKUP(ACCOUNTS_TABLE[[#This Row],[ID NUMBER]],PIVOT!K:L,2,0))</f>
        <v>0</v>
      </c>
      <c r="L624" s="51">
        <f>ACCOUNTS_TABLE[[#This Row],[TOTAL FEES]]-ACCOUNTS_TABLE[[#This Row],[TOTAL PAID]]-ACCOUNTS_TABLE[[#This Row],[SCHOLARSHIP]]</f>
        <v>205</v>
      </c>
    </row>
    <row r="625" spans="3:12" ht="21.75" customHeight="1" x14ac:dyDescent="0.25">
      <c r="C625" s="26" t="s">
        <v>1779</v>
      </c>
      <c r="D625" s="4" t="str">
        <f>VLOOKUP(ACCOUNTS_TABLE[[#This Row],[ID NUMBER]],DBASE_TABLE[],2,0)</f>
        <v>BATLAS AYEREKE</v>
      </c>
      <c r="E625" s="4" t="str">
        <f>VLOOKUP(ACCOUNTS_TABLE[[#This Row],[ID NUMBER]],DBASE_TABLE[],7,0)</f>
        <v>FORM TWO</v>
      </c>
      <c r="F625" s="51">
        <v>205</v>
      </c>
      <c r="G625" s="51" t="str">
        <f>IF(ISNA(VLOOKUP(ACCOUNTS_TABLE[[#This Row],[ID NUMBER]],OTHERFEE_PT,2,0)),"",VLOOKUP(ACCOUNTS_TABLE[[#This Row],[ID NUMBER]],OTHERFEE_PT,2,0))</f>
        <v/>
      </c>
      <c r="H625" s="51">
        <f>IF(ISNA(VLOOKUP(DBASE_TABLE[[#This Row],[CLASS]],TERMFEES_TABLE[],5,0)),"",VLOOKUP(DBASE_TABLE[[#This Row],[CLASS]],TERMFEES_TABLE[],5,0))</f>
        <v>0</v>
      </c>
      <c r="I625" s="51">
        <f>SUM(ACCOUNTS_TABLE[[#This Row],[BALANCE AT START]]:ACCOUNTS_TABLE[[#This Row],[SCHOOL FEES]])</f>
        <v>205</v>
      </c>
      <c r="J625" s="51">
        <f>IF(ISNA(VLOOKUP(ACCOUNTS_TABLE[[#This Row],[ID NUMBER]],PAYMENT_PT,2,0)),0,VLOOKUP(ACCOUNTS_TABLE[[#This Row],[ID NUMBER]],PAYMENT_PT,2,0))</f>
        <v>0</v>
      </c>
      <c r="K625" s="51">
        <f>IF(ISNA(VLOOKUP(ACCOUNTS_TABLE[[#This Row],[ID NUMBER]],PIVOT!K:L,2,0)),0,VLOOKUP(ACCOUNTS_TABLE[[#This Row],[ID NUMBER]],PIVOT!K:L,2,0))</f>
        <v>0</v>
      </c>
      <c r="L625" s="51">
        <f>ACCOUNTS_TABLE[[#This Row],[TOTAL FEES]]-ACCOUNTS_TABLE[[#This Row],[TOTAL PAID]]-ACCOUNTS_TABLE[[#This Row],[SCHOLARSHIP]]</f>
        <v>205</v>
      </c>
    </row>
    <row r="626" spans="3:12" ht="21.75" customHeight="1" x14ac:dyDescent="0.25">
      <c r="C626" s="26" t="s">
        <v>1780</v>
      </c>
      <c r="D626" s="4" t="str">
        <f>VLOOKUP(ACCOUNTS_TABLE[[#This Row],[ID NUMBER]],DBASE_TABLE[],2,0)</f>
        <v>GERALD AYINTIME</v>
      </c>
      <c r="E626" s="4" t="str">
        <f>VLOOKUP(ACCOUNTS_TABLE[[#This Row],[ID NUMBER]],DBASE_TABLE[],7,0)</f>
        <v>FORM TWO</v>
      </c>
      <c r="F626" s="51">
        <v>335</v>
      </c>
      <c r="G626" s="51" t="str">
        <f>IF(ISNA(VLOOKUP(ACCOUNTS_TABLE[[#This Row],[ID NUMBER]],OTHERFEE_PT,2,0)),"",VLOOKUP(ACCOUNTS_TABLE[[#This Row],[ID NUMBER]],OTHERFEE_PT,2,0))</f>
        <v/>
      </c>
      <c r="H626" s="51">
        <f>IF(ISNA(VLOOKUP(DBASE_TABLE[[#This Row],[CLASS]],TERMFEES_TABLE[],5,0)),"",VLOOKUP(DBASE_TABLE[[#This Row],[CLASS]],TERMFEES_TABLE[],5,0))</f>
        <v>0</v>
      </c>
      <c r="I626" s="51">
        <f>SUM(ACCOUNTS_TABLE[[#This Row],[BALANCE AT START]]:ACCOUNTS_TABLE[[#This Row],[SCHOOL FEES]])</f>
        <v>335</v>
      </c>
      <c r="J626" s="51">
        <f>IF(ISNA(VLOOKUP(ACCOUNTS_TABLE[[#This Row],[ID NUMBER]],PAYMENT_PT,2,0)),0,VLOOKUP(ACCOUNTS_TABLE[[#This Row],[ID NUMBER]],PAYMENT_PT,2,0))</f>
        <v>0</v>
      </c>
      <c r="K626" s="51">
        <f>IF(ISNA(VLOOKUP(ACCOUNTS_TABLE[[#This Row],[ID NUMBER]],PIVOT!K:L,2,0)),0,VLOOKUP(ACCOUNTS_TABLE[[#This Row],[ID NUMBER]],PIVOT!K:L,2,0))</f>
        <v>0</v>
      </c>
      <c r="L626" s="51">
        <f>ACCOUNTS_TABLE[[#This Row],[TOTAL FEES]]-ACCOUNTS_TABLE[[#This Row],[TOTAL PAID]]-ACCOUNTS_TABLE[[#This Row],[SCHOLARSHIP]]</f>
        <v>335</v>
      </c>
    </row>
    <row r="627" spans="3:12" ht="21.75" customHeight="1" x14ac:dyDescent="0.25">
      <c r="C627" s="26" t="s">
        <v>1781</v>
      </c>
      <c r="D627" s="4" t="str">
        <f>VLOOKUP(ACCOUNTS_TABLE[[#This Row],[ID NUMBER]],DBASE_TABLE[],2,0)</f>
        <v>MIRIAM AZIGWE</v>
      </c>
      <c r="E627" s="4" t="str">
        <f>VLOOKUP(ACCOUNTS_TABLE[[#This Row],[ID NUMBER]],DBASE_TABLE[],7,0)</f>
        <v>FORM TWO</v>
      </c>
      <c r="F627" s="51">
        <v>205</v>
      </c>
      <c r="G627" s="51" t="str">
        <f>IF(ISNA(VLOOKUP(ACCOUNTS_TABLE[[#This Row],[ID NUMBER]],OTHERFEE_PT,2,0)),"",VLOOKUP(ACCOUNTS_TABLE[[#This Row],[ID NUMBER]],OTHERFEE_PT,2,0))</f>
        <v/>
      </c>
      <c r="H627" s="51">
        <f>IF(ISNA(VLOOKUP(DBASE_TABLE[[#This Row],[CLASS]],TERMFEES_TABLE[],5,0)),"",VLOOKUP(DBASE_TABLE[[#This Row],[CLASS]],TERMFEES_TABLE[],5,0))</f>
        <v>0</v>
      </c>
      <c r="I627" s="51">
        <f>SUM(ACCOUNTS_TABLE[[#This Row],[BALANCE AT START]]:ACCOUNTS_TABLE[[#This Row],[SCHOOL FEES]])</f>
        <v>205</v>
      </c>
      <c r="J627" s="51">
        <f>IF(ISNA(VLOOKUP(ACCOUNTS_TABLE[[#This Row],[ID NUMBER]],PAYMENT_PT,2,0)),0,VLOOKUP(ACCOUNTS_TABLE[[#This Row],[ID NUMBER]],PAYMENT_PT,2,0))</f>
        <v>0</v>
      </c>
      <c r="K627" s="51">
        <f>IF(ISNA(VLOOKUP(ACCOUNTS_TABLE[[#This Row],[ID NUMBER]],PIVOT!K:L,2,0)),0,VLOOKUP(ACCOUNTS_TABLE[[#This Row],[ID NUMBER]],PIVOT!K:L,2,0))</f>
        <v>0</v>
      </c>
      <c r="L627" s="51">
        <f>ACCOUNTS_TABLE[[#This Row],[TOTAL FEES]]-ACCOUNTS_TABLE[[#This Row],[TOTAL PAID]]-ACCOUNTS_TABLE[[#This Row],[SCHOLARSHIP]]</f>
        <v>205</v>
      </c>
    </row>
    <row r="628" spans="3:12" ht="21.75" customHeight="1" x14ac:dyDescent="0.25">
      <c r="C628" s="26" t="s">
        <v>1782</v>
      </c>
      <c r="D628" s="4" t="str">
        <f>VLOOKUP(ACCOUNTS_TABLE[[#This Row],[ID NUMBER]],DBASE_TABLE[],2,0)</f>
        <v>ZAKIATU AZIZ</v>
      </c>
      <c r="E628" s="4" t="str">
        <f>VLOOKUP(ACCOUNTS_TABLE[[#This Row],[ID NUMBER]],DBASE_TABLE[],7,0)</f>
        <v>FORM TWO</v>
      </c>
      <c r="F628" s="51">
        <v>205</v>
      </c>
      <c r="G628" s="51" t="str">
        <f>IF(ISNA(VLOOKUP(ACCOUNTS_TABLE[[#This Row],[ID NUMBER]],OTHERFEE_PT,2,0)),"",VLOOKUP(ACCOUNTS_TABLE[[#This Row],[ID NUMBER]],OTHERFEE_PT,2,0))</f>
        <v/>
      </c>
      <c r="H628" s="51">
        <f>IF(ISNA(VLOOKUP(DBASE_TABLE[[#This Row],[CLASS]],TERMFEES_TABLE[],5,0)),"",VLOOKUP(DBASE_TABLE[[#This Row],[CLASS]],TERMFEES_TABLE[],5,0))</f>
        <v>0</v>
      </c>
      <c r="I628" s="51">
        <f>SUM(ACCOUNTS_TABLE[[#This Row],[BALANCE AT START]]:ACCOUNTS_TABLE[[#This Row],[SCHOOL FEES]])</f>
        <v>205</v>
      </c>
      <c r="J628" s="51">
        <f>IF(ISNA(VLOOKUP(ACCOUNTS_TABLE[[#This Row],[ID NUMBER]],PAYMENT_PT,2,0)),0,VLOOKUP(ACCOUNTS_TABLE[[#This Row],[ID NUMBER]],PAYMENT_PT,2,0))</f>
        <v>0</v>
      </c>
      <c r="K628" s="51">
        <f>IF(ISNA(VLOOKUP(ACCOUNTS_TABLE[[#This Row],[ID NUMBER]],PIVOT!K:L,2,0)),0,VLOOKUP(ACCOUNTS_TABLE[[#This Row],[ID NUMBER]],PIVOT!K:L,2,0))</f>
        <v>0</v>
      </c>
      <c r="L628" s="51">
        <f>ACCOUNTS_TABLE[[#This Row],[TOTAL FEES]]-ACCOUNTS_TABLE[[#This Row],[TOTAL PAID]]-ACCOUNTS_TABLE[[#This Row],[SCHOLARSHIP]]</f>
        <v>205</v>
      </c>
    </row>
    <row r="629" spans="3:12" ht="21.75" customHeight="1" x14ac:dyDescent="0.25">
      <c r="C629" s="26" t="s">
        <v>1783</v>
      </c>
      <c r="D629" s="4" t="str">
        <f>VLOOKUP(ACCOUNTS_TABLE[[#This Row],[ID NUMBER]],DBASE_TABLE[],2,0)</f>
        <v>NATHANIEL AZUAH</v>
      </c>
      <c r="E629" s="4" t="str">
        <f>VLOOKUP(ACCOUNTS_TABLE[[#This Row],[ID NUMBER]],DBASE_TABLE[],7,0)</f>
        <v>FORM TWO</v>
      </c>
      <c r="F629" s="51">
        <v>265</v>
      </c>
      <c r="G629" s="51" t="str">
        <f>IF(ISNA(VLOOKUP(ACCOUNTS_TABLE[[#This Row],[ID NUMBER]],OTHERFEE_PT,2,0)),"",VLOOKUP(ACCOUNTS_TABLE[[#This Row],[ID NUMBER]],OTHERFEE_PT,2,0))</f>
        <v/>
      </c>
      <c r="H629" s="51">
        <f>IF(ISNA(VLOOKUP(DBASE_TABLE[[#This Row],[CLASS]],TERMFEES_TABLE[],5,0)),"",VLOOKUP(DBASE_TABLE[[#This Row],[CLASS]],TERMFEES_TABLE[],5,0))</f>
        <v>0</v>
      </c>
      <c r="I629" s="51">
        <f>SUM(ACCOUNTS_TABLE[[#This Row],[BALANCE AT START]]:ACCOUNTS_TABLE[[#This Row],[SCHOOL FEES]])</f>
        <v>265</v>
      </c>
      <c r="J629" s="51">
        <f>IF(ISNA(VLOOKUP(ACCOUNTS_TABLE[[#This Row],[ID NUMBER]],PAYMENT_PT,2,0)),0,VLOOKUP(ACCOUNTS_TABLE[[#This Row],[ID NUMBER]],PAYMENT_PT,2,0))</f>
        <v>0</v>
      </c>
      <c r="K629" s="51">
        <f>IF(ISNA(VLOOKUP(ACCOUNTS_TABLE[[#This Row],[ID NUMBER]],PIVOT!K:L,2,0)),0,VLOOKUP(ACCOUNTS_TABLE[[#This Row],[ID NUMBER]],PIVOT!K:L,2,0))</f>
        <v>0</v>
      </c>
      <c r="L629" s="51">
        <f>ACCOUNTS_TABLE[[#This Row],[TOTAL FEES]]-ACCOUNTS_TABLE[[#This Row],[TOTAL PAID]]-ACCOUNTS_TABLE[[#This Row],[SCHOLARSHIP]]</f>
        <v>265</v>
      </c>
    </row>
    <row r="630" spans="3:12" ht="21.75" customHeight="1" x14ac:dyDescent="0.25">
      <c r="C630" s="26" t="s">
        <v>1784</v>
      </c>
      <c r="D630" s="4" t="str">
        <f>VLOOKUP(ACCOUNTS_TABLE[[#This Row],[ID NUMBER]],DBASE_TABLE[],2,0)</f>
        <v>HELLENA BATABONGA</v>
      </c>
      <c r="E630" s="4" t="str">
        <f>VLOOKUP(ACCOUNTS_TABLE[[#This Row],[ID NUMBER]],DBASE_TABLE[],7,0)</f>
        <v>FORM TWO</v>
      </c>
      <c r="F630" s="51">
        <v>235</v>
      </c>
      <c r="G630" s="51" t="str">
        <f>IF(ISNA(VLOOKUP(ACCOUNTS_TABLE[[#This Row],[ID NUMBER]],OTHERFEE_PT,2,0)),"",VLOOKUP(ACCOUNTS_TABLE[[#This Row],[ID NUMBER]],OTHERFEE_PT,2,0))</f>
        <v/>
      </c>
      <c r="H630" s="51">
        <f>IF(ISNA(VLOOKUP(DBASE_TABLE[[#This Row],[CLASS]],TERMFEES_TABLE[],5,0)),"",VLOOKUP(DBASE_TABLE[[#This Row],[CLASS]],TERMFEES_TABLE[],5,0))</f>
        <v>0</v>
      </c>
      <c r="I630" s="51">
        <f>SUM(ACCOUNTS_TABLE[[#This Row],[BALANCE AT START]]:ACCOUNTS_TABLE[[#This Row],[SCHOOL FEES]])</f>
        <v>235</v>
      </c>
      <c r="J630" s="51">
        <f>IF(ISNA(VLOOKUP(ACCOUNTS_TABLE[[#This Row],[ID NUMBER]],PAYMENT_PT,2,0)),0,VLOOKUP(ACCOUNTS_TABLE[[#This Row],[ID NUMBER]],PAYMENT_PT,2,0))</f>
        <v>0</v>
      </c>
      <c r="K630" s="51">
        <f>IF(ISNA(VLOOKUP(ACCOUNTS_TABLE[[#This Row],[ID NUMBER]],PIVOT!K:L,2,0)),0,VLOOKUP(ACCOUNTS_TABLE[[#This Row],[ID NUMBER]],PIVOT!K:L,2,0))</f>
        <v>0</v>
      </c>
      <c r="L630" s="51">
        <f>ACCOUNTS_TABLE[[#This Row],[TOTAL FEES]]-ACCOUNTS_TABLE[[#This Row],[TOTAL PAID]]-ACCOUNTS_TABLE[[#This Row],[SCHOLARSHIP]]</f>
        <v>235</v>
      </c>
    </row>
    <row r="631" spans="3:12" ht="21.75" customHeight="1" x14ac:dyDescent="0.25">
      <c r="C631" s="26" t="s">
        <v>1785</v>
      </c>
      <c r="D631" s="4" t="str">
        <f>VLOOKUP(ACCOUNTS_TABLE[[#This Row],[ID NUMBER]],DBASE_TABLE[],2,0)</f>
        <v>HANNAH BATUNGWU</v>
      </c>
      <c r="E631" s="4" t="str">
        <f>VLOOKUP(ACCOUNTS_TABLE[[#This Row],[ID NUMBER]],DBASE_TABLE[],7,0)</f>
        <v>FORM TWO</v>
      </c>
      <c r="F631" s="51">
        <v>205</v>
      </c>
      <c r="G631" s="51" t="str">
        <f>IF(ISNA(VLOOKUP(ACCOUNTS_TABLE[[#This Row],[ID NUMBER]],OTHERFEE_PT,2,0)),"",VLOOKUP(ACCOUNTS_TABLE[[#This Row],[ID NUMBER]],OTHERFEE_PT,2,0))</f>
        <v/>
      </c>
      <c r="H631" s="51">
        <f>IF(ISNA(VLOOKUP(DBASE_TABLE[[#This Row],[CLASS]],TERMFEES_TABLE[],5,0)),"",VLOOKUP(DBASE_TABLE[[#This Row],[CLASS]],TERMFEES_TABLE[],5,0))</f>
        <v>0</v>
      </c>
      <c r="I631" s="51">
        <f>SUM(ACCOUNTS_TABLE[[#This Row],[BALANCE AT START]]:ACCOUNTS_TABLE[[#This Row],[SCHOOL FEES]])</f>
        <v>205</v>
      </c>
      <c r="J631" s="51">
        <f>IF(ISNA(VLOOKUP(ACCOUNTS_TABLE[[#This Row],[ID NUMBER]],PAYMENT_PT,2,0)),0,VLOOKUP(ACCOUNTS_TABLE[[#This Row],[ID NUMBER]],PAYMENT_PT,2,0))</f>
        <v>0</v>
      </c>
      <c r="K631" s="51">
        <f>IF(ISNA(VLOOKUP(ACCOUNTS_TABLE[[#This Row],[ID NUMBER]],PIVOT!K:L,2,0)),0,VLOOKUP(ACCOUNTS_TABLE[[#This Row],[ID NUMBER]],PIVOT!K:L,2,0))</f>
        <v>0</v>
      </c>
      <c r="L631" s="51">
        <f>ACCOUNTS_TABLE[[#This Row],[TOTAL FEES]]-ACCOUNTS_TABLE[[#This Row],[TOTAL PAID]]-ACCOUNTS_TABLE[[#This Row],[SCHOLARSHIP]]</f>
        <v>205</v>
      </c>
    </row>
    <row r="632" spans="3:12" ht="21.75" customHeight="1" x14ac:dyDescent="0.25">
      <c r="C632" s="26" t="s">
        <v>1786</v>
      </c>
      <c r="D632" s="4" t="str">
        <f>VLOOKUP(ACCOUNTS_TABLE[[#This Row],[ID NUMBER]],DBASE_TABLE[],2,0)</f>
        <v>ADABEGA STEPHANIE BAWE</v>
      </c>
      <c r="E632" s="4" t="str">
        <f>VLOOKUP(ACCOUNTS_TABLE[[#This Row],[ID NUMBER]],DBASE_TABLE[],7,0)</f>
        <v>FORM TWO</v>
      </c>
      <c r="F632" s="51">
        <v>205</v>
      </c>
      <c r="G632" s="51" t="str">
        <f>IF(ISNA(VLOOKUP(ACCOUNTS_TABLE[[#This Row],[ID NUMBER]],OTHERFEE_PT,2,0)),"",VLOOKUP(ACCOUNTS_TABLE[[#This Row],[ID NUMBER]],OTHERFEE_PT,2,0))</f>
        <v/>
      </c>
      <c r="H632" s="51">
        <f>IF(ISNA(VLOOKUP(DBASE_TABLE[[#This Row],[CLASS]],TERMFEES_TABLE[],5,0)),"",VLOOKUP(DBASE_TABLE[[#This Row],[CLASS]],TERMFEES_TABLE[],5,0))</f>
        <v>0</v>
      </c>
      <c r="I632" s="51">
        <f>SUM(ACCOUNTS_TABLE[[#This Row],[BALANCE AT START]]:ACCOUNTS_TABLE[[#This Row],[SCHOOL FEES]])</f>
        <v>205</v>
      </c>
      <c r="J632" s="51">
        <f>IF(ISNA(VLOOKUP(ACCOUNTS_TABLE[[#This Row],[ID NUMBER]],PAYMENT_PT,2,0)),0,VLOOKUP(ACCOUNTS_TABLE[[#This Row],[ID NUMBER]],PAYMENT_PT,2,0))</f>
        <v>0</v>
      </c>
      <c r="K632" s="51">
        <f>IF(ISNA(VLOOKUP(ACCOUNTS_TABLE[[#This Row],[ID NUMBER]],PIVOT!K:L,2,0)),0,VLOOKUP(ACCOUNTS_TABLE[[#This Row],[ID NUMBER]],PIVOT!K:L,2,0))</f>
        <v>0</v>
      </c>
      <c r="L632" s="51">
        <f>ACCOUNTS_TABLE[[#This Row],[TOTAL FEES]]-ACCOUNTS_TABLE[[#This Row],[TOTAL PAID]]-ACCOUNTS_TABLE[[#This Row],[SCHOLARSHIP]]</f>
        <v>205</v>
      </c>
    </row>
    <row r="633" spans="3:12" ht="21.75" customHeight="1" x14ac:dyDescent="0.25">
      <c r="C633" s="26" t="s">
        <v>1787</v>
      </c>
      <c r="D633" s="4" t="str">
        <f>VLOOKUP(ACCOUNTS_TABLE[[#This Row],[ID NUMBER]],DBASE_TABLE[],2,0)</f>
        <v>JONATHAN BIIFOA</v>
      </c>
      <c r="E633" s="4" t="str">
        <f>VLOOKUP(ACCOUNTS_TABLE[[#This Row],[ID NUMBER]],DBASE_TABLE[],7,0)</f>
        <v>FORM TWO</v>
      </c>
      <c r="F633" s="51">
        <v>215</v>
      </c>
      <c r="G633" s="51" t="str">
        <f>IF(ISNA(VLOOKUP(ACCOUNTS_TABLE[[#This Row],[ID NUMBER]],OTHERFEE_PT,2,0)),"",VLOOKUP(ACCOUNTS_TABLE[[#This Row],[ID NUMBER]],OTHERFEE_PT,2,0))</f>
        <v/>
      </c>
      <c r="H633" s="51">
        <f>IF(ISNA(VLOOKUP(DBASE_TABLE[[#This Row],[CLASS]],TERMFEES_TABLE[],5,0)),"",VLOOKUP(DBASE_TABLE[[#This Row],[CLASS]],TERMFEES_TABLE[],5,0))</f>
        <v>0</v>
      </c>
      <c r="I633" s="51">
        <f>SUM(ACCOUNTS_TABLE[[#This Row],[BALANCE AT START]]:ACCOUNTS_TABLE[[#This Row],[SCHOOL FEES]])</f>
        <v>215</v>
      </c>
      <c r="J633" s="51">
        <f>IF(ISNA(VLOOKUP(ACCOUNTS_TABLE[[#This Row],[ID NUMBER]],PAYMENT_PT,2,0)),0,VLOOKUP(ACCOUNTS_TABLE[[#This Row],[ID NUMBER]],PAYMENT_PT,2,0))</f>
        <v>0</v>
      </c>
      <c r="K633" s="51">
        <f>IF(ISNA(VLOOKUP(ACCOUNTS_TABLE[[#This Row],[ID NUMBER]],PIVOT!K:L,2,0)),0,VLOOKUP(ACCOUNTS_TABLE[[#This Row],[ID NUMBER]],PIVOT!K:L,2,0))</f>
        <v>0</v>
      </c>
      <c r="L633" s="51">
        <f>ACCOUNTS_TABLE[[#This Row],[TOTAL FEES]]-ACCOUNTS_TABLE[[#This Row],[TOTAL PAID]]-ACCOUNTS_TABLE[[#This Row],[SCHOLARSHIP]]</f>
        <v>215</v>
      </c>
    </row>
    <row r="634" spans="3:12" ht="21.75" customHeight="1" x14ac:dyDescent="0.25">
      <c r="C634" s="26" t="s">
        <v>1788</v>
      </c>
      <c r="D634" s="4" t="str">
        <f>VLOOKUP(ACCOUNTS_TABLE[[#This Row],[ID NUMBER]],DBASE_TABLE[],2,0)</f>
        <v>BRIDGET .W. BOBBIE</v>
      </c>
      <c r="E634" s="4" t="str">
        <f>VLOOKUP(ACCOUNTS_TABLE[[#This Row],[ID NUMBER]],DBASE_TABLE[],7,0)</f>
        <v>FORM TWO</v>
      </c>
      <c r="F634" s="51">
        <v>210</v>
      </c>
      <c r="G634" s="51" t="str">
        <f>IF(ISNA(VLOOKUP(ACCOUNTS_TABLE[[#This Row],[ID NUMBER]],OTHERFEE_PT,2,0)),"",VLOOKUP(ACCOUNTS_TABLE[[#This Row],[ID NUMBER]],OTHERFEE_PT,2,0))</f>
        <v/>
      </c>
      <c r="H634" s="51">
        <f>IF(ISNA(VLOOKUP(DBASE_TABLE[[#This Row],[CLASS]],TERMFEES_TABLE[],5,0)),"",VLOOKUP(DBASE_TABLE[[#This Row],[CLASS]],TERMFEES_TABLE[],5,0))</f>
        <v>0</v>
      </c>
      <c r="I634" s="51">
        <f>SUM(ACCOUNTS_TABLE[[#This Row],[BALANCE AT START]]:ACCOUNTS_TABLE[[#This Row],[SCHOOL FEES]])</f>
        <v>210</v>
      </c>
      <c r="J634" s="51">
        <f>IF(ISNA(VLOOKUP(ACCOUNTS_TABLE[[#This Row],[ID NUMBER]],PAYMENT_PT,2,0)),0,VLOOKUP(ACCOUNTS_TABLE[[#This Row],[ID NUMBER]],PAYMENT_PT,2,0))</f>
        <v>0</v>
      </c>
      <c r="K634" s="51">
        <f>IF(ISNA(VLOOKUP(ACCOUNTS_TABLE[[#This Row],[ID NUMBER]],PIVOT!K:L,2,0)),0,VLOOKUP(ACCOUNTS_TABLE[[#This Row],[ID NUMBER]],PIVOT!K:L,2,0))</f>
        <v>0</v>
      </c>
      <c r="L634" s="51">
        <f>ACCOUNTS_TABLE[[#This Row],[TOTAL FEES]]-ACCOUNTS_TABLE[[#This Row],[TOTAL PAID]]-ACCOUNTS_TABLE[[#This Row],[SCHOLARSHIP]]</f>
        <v>210</v>
      </c>
    </row>
    <row r="635" spans="3:12" ht="21.75" customHeight="1" x14ac:dyDescent="0.25">
      <c r="C635" s="26" t="s">
        <v>1789</v>
      </c>
      <c r="D635" s="4" t="str">
        <f>VLOOKUP(ACCOUNTS_TABLE[[#This Row],[ID NUMBER]],DBASE_TABLE[],2,0)</f>
        <v>FRANCIS BRONI</v>
      </c>
      <c r="E635" s="4" t="str">
        <f>VLOOKUP(ACCOUNTS_TABLE[[#This Row],[ID NUMBER]],DBASE_TABLE[],7,0)</f>
        <v>FORM TWO</v>
      </c>
      <c r="F635" s="51">
        <v>205</v>
      </c>
      <c r="G635" s="51" t="str">
        <f>IF(ISNA(VLOOKUP(ACCOUNTS_TABLE[[#This Row],[ID NUMBER]],OTHERFEE_PT,2,0)),"",VLOOKUP(ACCOUNTS_TABLE[[#This Row],[ID NUMBER]],OTHERFEE_PT,2,0))</f>
        <v/>
      </c>
      <c r="H635" s="51">
        <f>IF(ISNA(VLOOKUP(DBASE_TABLE[[#This Row],[CLASS]],TERMFEES_TABLE[],5,0)),"",VLOOKUP(DBASE_TABLE[[#This Row],[CLASS]],TERMFEES_TABLE[],5,0))</f>
        <v>0</v>
      </c>
      <c r="I635" s="51">
        <f>SUM(ACCOUNTS_TABLE[[#This Row],[BALANCE AT START]]:ACCOUNTS_TABLE[[#This Row],[SCHOOL FEES]])</f>
        <v>205</v>
      </c>
      <c r="J635" s="51">
        <f>IF(ISNA(VLOOKUP(ACCOUNTS_TABLE[[#This Row],[ID NUMBER]],PAYMENT_PT,2,0)),0,VLOOKUP(ACCOUNTS_TABLE[[#This Row],[ID NUMBER]],PAYMENT_PT,2,0))</f>
        <v>0</v>
      </c>
      <c r="K635" s="51">
        <f>IF(ISNA(VLOOKUP(ACCOUNTS_TABLE[[#This Row],[ID NUMBER]],PIVOT!K:L,2,0)),0,VLOOKUP(ACCOUNTS_TABLE[[#This Row],[ID NUMBER]],PIVOT!K:L,2,0))</f>
        <v>0</v>
      </c>
      <c r="L635" s="51">
        <f>ACCOUNTS_TABLE[[#This Row],[TOTAL FEES]]-ACCOUNTS_TABLE[[#This Row],[TOTAL PAID]]-ACCOUNTS_TABLE[[#This Row],[SCHOLARSHIP]]</f>
        <v>205</v>
      </c>
    </row>
    <row r="636" spans="3:12" ht="21.75" customHeight="1" x14ac:dyDescent="0.25">
      <c r="C636" s="26" t="s">
        <v>1790</v>
      </c>
      <c r="D636" s="4" t="str">
        <f>VLOOKUP(ACCOUNTS_TABLE[[#This Row],[ID NUMBER]],DBASE_TABLE[],2,0)</f>
        <v>ISSABELLA DAMBAYI</v>
      </c>
      <c r="E636" s="4" t="str">
        <f>VLOOKUP(ACCOUNTS_TABLE[[#This Row],[ID NUMBER]],DBASE_TABLE[],7,0)</f>
        <v>FORM TWO</v>
      </c>
      <c r="F636" s="51">
        <v>375</v>
      </c>
      <c r="G636" s="51" t="str">
        <f>IF(ISNA(VLOOKUP(ACCOUNTS_TABLE[[#This Row],[ID NUMBER]],OTHERFEE_PT,2,0)),"",VLOOKUP(ACCOUNTS_TABLE[[#This Row],[ID NUMBER]],OTHERFEE_PT,2,0))</f>
        <v/>
      </c>
      <c r="H636" s="51">
        <f>IF(ISNA(VLOOKUP(DBASE_TABLE[[#This Row],[CLASS]],TERMFEES_TABLE[],5,0)),"",VLOOKUP(DBASE_TABLE[[#This Row],[CLASS]],TERMFEES_TABLE[],5,0))</f>
        <v>0</v>
      </c>
      <c r="I636" s="51">
        <f>SUM(ACCOUNTS_TABLE[[#This Row],[BALANCE AT START]]:ACCOUNTS_TABLE[[#This Row],[SCHOOL FEES]])</f>
        <v>375</v>
      </c>
      <c r="J636" s="51">
        <f>IF(ISNA(VLOOKUP(ACCOUNTS_TABLE[[#This Row],[ID NUMBER]],PAYMENT_PT,2,0)),0,VLOOKUP(ACCOUNTS_TABLE[[#This Row],[ID NUMBER]],PAYMENT_PT,2,0))</f>
        <v>0</v>
      </c>
      <c r="K636" s="51">
        <f>IF(ISNA(VLOOKUP(ACCOUNTS_TABLE[[#This Row],[ID NUMBER]],PIVOT!K:L,2,0)),0,VLOOKUP(ACCOUNTS_TABLE[[#This Row],[ID NUMBER]],PIVOT!K:L,2,0))</f>
        <v>0</v>
      </c>
      <c r="L636" s="51">
        <f>ACCOUNTS_TABLE[[#This Row],[TOTAL FEES]]-ACCOUNTS_TABLE[[#This Row],[TOTAL PAID]]-ACCOUNTS_TABLE[[#This Row],[SCHOLARSHIP]]</f>
        <v>375</v>
      </c>
    </row>
    <row r="637" spans="3:12" ht="21.75" customHeight="1" x14ac:dyDescent="0.25">
      <c r="C637" s="26" t="s">
        <v>1791</v>
      </c>
      <c r="D637" s="4" t="str">
        <f>VLOOKUP(ACCOUNTS_TABLE[[#This Row],[ID NUMBER]],DBASE_TABLE[],2,0)</f>
        <v>LENNOX DANLOGO</v>
      </c>
      <c r="E637" s="4" t="str">
        <f>VLOOKUP(ACCOUNTS_TABLE[[#This Row],[ID NUMBER]],DBASE_TABLE[],7,0)</f>
        <v>FORM TWO</v>
      </c>
      <c r="F637" s="51">
        <v>210</v>
      </c>
      <c r="G637" s="51" t="str">
        <f>IF(ISNA(VLOOKUP(ACCOUNTS_TABLE[[#This Row],[ID NUMBER]],OTHERFEE_PT,2,0)),"",VLOOKUP(ACCOUNTS_TABLE[[#This Row],[ID NUMBER]],OTHERFEE_PT,2,0))</f>
        <v/>
      </c>
      <c r="H637" s="51">
        <f>IF(ISNA(VLOOKUP(DBASE_TABLE[[#This Row],[CLASS]],TERMFEES_TABLE[],5,0)),"",VLOOKUP(DBASE_TABLE[[#This Row],[CLASS]],TERMFEES_TABLE[],5,0))</f>
        <v>0</v>
      </c>
      <c r="I637" s="51">
        <f>SUM(ACCOUNTS_TABLE[[#This Row],[BALANCE AT START]]:ACCOUNTS_TABLE[[#This Row],[SCHOOL FEES]])</f>
        <v>210</v>
      </c>
      <c r="J637" s="51">
        <f>IF(ISNA(VLOOKUP(ACCOUNTS_TABLE[[#This Row],[ID NUMBER]],PAYMENT_PT,2,0)),0,VLOOKUP(ACCOUNTS_TABLE[[#This Row],[ID NUMBER]],PAYMENT_PT,2,0))</f>
        <v>0</v>
      </c>
      <c r="K637" s="51">
        <f>IF(ISNA(VLOOKUP(ACCOUNTS_TABLE[[#This Row],[ID NUMBER]],PIVOT!K:L,2,0)),0,VLOOKUP(ACCOUNTS_TABLE[[#This Row],[ID NUMBER]],PIVOT!K:L,2,0))</f>
        <v>0</v>
      </c>
      <c r="L637" s="51">
        <f>ACCOUNTS_TABLE[[#This Row],[TOTAL FEES]]-ACCOUNTS_TABLE[[#This Row],[TOTAL PAID]]-ACCOUNTS_TABLE[[#This Row],[SCHOLARSHIP]]</f>
        <v>210</v>
      </c>
    </row>
    <row r="638" spans="3:12" ht="21.75" customHeight="1" x14ac:dyDescent="0.25">
      <c r="C638" s="26" t="s">
        <v>1792</v>
      </c>
      <c r="D638" s="4" t="str">
        <f>VLOOKUP(ACCOUNTS_TABLE[[#This Row],[ID NUMBER]],DBASE_TABLE[],2,0)</f>
        <v>ISAAC DWONNAWONU</v>
      </c>
      <c r="E638" s="4" t="str">
        <f>VLOOKUP(ACCOUNTS_TABLE[[#This Row],[ID NUMBER]],DBASE_TABLE[],7,0)</f>
        <v>FORM TWO</v>
      </c>
      <c r="F638" s="51">
        <v>635</v>
      </c>
      <c r="G638" s="51" t="str">
        <f>IF(ISNA(VLOOKUP(ACCOUNTS_TABLE[[#This Row],[ID NUMBER]],OTHERFEE_PT,2,0)),"",VLOOKUP(ACCOUNTS_TABLE[[#This Row],[ID NUMBER]],OTHERFEE_PT,2,0))</f>
        <v/>
      </c>
      <c r="H638" s="51">
        <f>IF(ISNA(VLOOKUP(DBASE_TABLE[[#This Row],[CLASS]],TERMFEES_TABLE[],5,0)),"",VLOOKUP(DBASE_TABLE[[#This Row],[CLASS]],TERMFEES_TABLE[],5,0))</f>
        <v>0</v>
      </c>
      <c r="I638" s="51">
        <f>SUM(ACCOUNTS_TABLE[[#This Row],[BALANCE AT START]]:ACCOUNTS_TABLE[[#This Row],[SCHOOL FEES]])</f>
        <v>635</v>
      </c>
      <c r="J638" s="51">
        <f>IF(ISNA(VLOOKUP(ACCOUNTS_TABLE[[#This Row],[ID NUMBER]],PAYMENT_PT,2,0)),0,VLOOKUP(ACCOUNTS_TABLE[[#This Row],[ID NUMBER]],PAYMENT_PT,2,0))</f>
        <v>0</v>
      </c>
      <c r="K638" s="51">
        <f>IF(ISNA(VLOOKUP(ACCOUNTS_TABLE[[#This Row],[ID NUMBER]],PIVOT!K:L,2,0)),0,VLOOKUP(ACCOUNTS_TABLE[[#This Row],[ID NUMBER]],PIVOT!K:L,2,0))</f>
        <v>0</v>
      </c>
      <c r="L638" s="51">
        <f>ACCOUNTS_TABLE[[#This Row],[TOTAL FEES]]-ACCOUNTS_TABLE[[#This Row],[TOTAL PAID]]-ACCOUNTS_TABLE[[#This Row],[SCHOLARSHIP]]</f>
        <v>635</v>
      </c>
    </row>
    <row r="639" spans="3:12" ht="21.75" customHeight="1" x14ac:dyDescent="0.25">
      <c r="C639" s="26" t="s">
        <v>1793</v>
      </c>
      <c r="D639" s="4" t="str">
        <f>VLOOKUP(ACCOUNTS_TABLE[[#This Row],[ID NUMBER]],DBASE_TABLE[],2,0)</f>
        <v>MABSUSATU FUSEINI</v>
      </c>
      <c r="E639" s="4" t="str">
        <f>VLOOKUP(ACCOUNTS_TABLE[[#This Row],[ID NUMBER]],DBASE_TABLE[],7,0)</f>
        <v>FORM TWO</v>
      </c>
      <c r="F639" s="51">
        <v>270</v>
      </c>
      <c r="G639" s="51" t="str">
        <f>IF(ISNA(VLOOKUP(ACCOUNTS_TABLE[[#This Row],[ID NUMBER]],OTHERFEE_PT,2,0)),"",VLOOKUP(ACCOUNTS_TABLE[[#This Row],[ID NUMBER]],OTHERFEE_PT,2,0))</f>
        <v/>
      </c>
      <c r="H639" s="51">
        <f>IF(ISNA(VLOOKUP(DBASE_TABLE[[#This Row],[CLASS]],TERMFEES_TABLE[],5,0)),"",VLOOKUP(DBASE_TABLE[[#This Row],[CLASS]],TERMFEES_TABLE[],5,0))</f>
        <v>0</v>
      </c>
      <c r="I639" s="51">
        <f>SUM(ACCOUNTS_TABLE[[#This Row],[BALANCE AT START]]:ACCOUNTS_TABLE[[#This Row],[SCHOOL FEES]])</f>
        <v>270</v>
      </c>
      <c r="J639" s="51">
        <f>IF(ISNA(VLOOKUP(ACCOUNTS_TABLE[[#This Row],[ID NUMBER]],PAYMENT_PT,2,0)),0,VLOOKUP(ACCOUNTS_TABLE[[#This Row],[ID NUMBER]],PAYMENT_PT,2,0))</f>
        <v>0</v>
      </c>
      <c r="K639" s="51">
        <f>IF(ISNA(VLOOKUP(ACCOUNTS_TABLE[[#This Row],[ID NUMBER]],PIVOT!K:L,2,0)),0,VLOOKUP(ACCOUNTS_TABLE[[#This Row],[ID NUMBER]],PIVOT!K:L,2,0))</f>
        <v>0</v>
      </c>
      <c r="L639" s="51">
        <f>ACCOUNTS_TABLE[[#This Row],[TOTAL FEES]]-ACCOUNTS_TABLE[[#This Row],[TOTAL PAID]]-ACCOUNTS_TABLE[[#This Row],[SCHOLARSHIP]]</f>
        <v>270</v>
      </c>
    </row>
    <row r="640" spans="3:12" ht="21.75" customHeight="1" x14ac:dyDescent="0.25">
      <c r="C640" s="26" t="s">
        <v>1794</v>
      </c>
      <c r="D640" s="4" t="str">
        <f>VLOOKUP(ACCOUNTS_TABLE[[#This Row],[ID NUMBER]],DBASE_TABLE[],2,0)</f>
        <v>GRACE GABENA</v>
      </c>
      <c r="E640" s="4" t="str">
        <f>VLOOKUP(ACCOUNTS_TABLE[[#This Row],[ID NUMBER]],DBASE_TABLE[],7,0)</f>
        <v>FORM TWO</v>
      </c>
      <c r="F640" s="51">
        <v>455</v>
      </c>
      <c r="G640" s="51" t="str">
        <f>IF(ISNA(VLOOKUP(ACCOUNTS_TABLE[[#This Row],[ID NUMBER]],OTHERFEE_PT,2,0)),"",VLOOKUP(ACCOUNTS_TABLE[[#This Row],[ID NUMBER]],OTHERFEE_PT,2,0))</f>
        <v/>
      </c>
      <c r="H640" s="51">
        <f>IF(ISNA(VLOOKUP(DBASE_TABLE[[#This Row],[CLASS]],TERMFEES_TABLE[],5,0)),"",VLOOKUP(DBASE_TABLE[[#This Row],[CLASS]],TERMFEES_TABLE[],5,0))</f>
        <v>0</v>
      </c>
      <c r="I640" s="51">
        <f>SUM(ACCOUNTS_TABLE[[#This Row],[BALANCE AT START]]:ACCOUNTS_TABLE[[#This Row],[SCHOOL FEES]])</f>
        <v>455</v>
      </c>
      <c r="J640" s="51">
        <f>IF(ISNA(VLOOKUP(ACCOUNTS_TABLE[[#This Row],[ID NUMBER]],PAYMENT_PT,2,0)),0,VLOOKUP(ACCOUNTS_TABLE[[#This Row],[ID NUMBER]],PAYMENT_PT,2,0))</f>
        <v>0</v>
      </c>
      <c r="K640" s="51">
        <f>IF(ISNA(VLOOKUP(ACCOUNTS_TABLE[[#This Row],[ID NUMBER]],PIVOT!K:L,2,0)),0,VLOOKUP(ACCOUNTS_TABLE[[#This Row],[ID NUMBER]],PIVOT!K:L,2,0))</f>
        <v>0</v>
      </c>
      <c r="L640" s="51">
        <f>ACCOUNTS_TABLE[[#This Row],[TOTAL FEES]]-ACCOUNTS_TABLE[[#This Row],[TOTAL PAID]]-ACCOUNTS_TABLE[[#This Row],[SCHOLARSHIP]]</f>
        <v>455</v>
      </c>
    </row>
    <row r="641" spans="3:12" ht="21.75" customHeight="1" x14ac:dyDescent="0.25">
      <c r="C641" s="26" t="s">
        <v>1795</v>
      </c>
      <c r="D641" s="4" t="str">
        <f>VLOOKUP(ACCOUNTS_TABLE[[#This Row],[ID NUMBER]],DBASE_TABLE[],2,0)</f>
        <v>COVENANT GANVU</v>
      </c>
      <c r="E641" s="4" t="str">
        <f>VLOOKUP(ACCOUNTS_TABLE[[#This Row],[ID NUMBER]],DBASE_TABLE[],7,0)</f>
        <v>FORM TWO</v>
      </c>
      <c r="F641" s="51">
        <v>330</v>
      </c>
      <c r="G641" s="51" t="str">
        <f>IF(ISNA(VLOOKUP(ACCOUNTS_TABLE[[#This Row],[ID NUMBER]],OTHERFEE_PT,2,0)),"",VLOOKUP(ACCOUNTS_TABLE[[#This Row],[ID NUMBER]],OTHERFEE_PT,2,0))</f>
        <v/>
      </c>
      <c r="H641" s="51">
        <f>IF(ISNA(VLOOKUP(DBASE_TABLE[[#This Row],[CLASS]],TERMFEES_TABLE[],5,0)),"",VLOOKUP(DBASE_TABLE[[#This Row],[CLASS]],TERMFEES_TABLE[],5,0))</f>
        <v>0</v>
      </c>
      <c r="I641" s="51">
        <f>SUM(ACCOUNTS_TABLE[[#This Row],[BALANCE AT START]]:ACCOUNTS_TABLE[[#This Row],[SCHOOL FEES]])</f>
        <v>330</v>
      </c>
      <c r="J641" s="51">
        <f>IF(ISNA(VLOOKUP(ACCOUNTS_TABLE[[#This Row],[ID NUMBER]],PAYMENT_PT,2,0)),0,VLOOKUP(ACCOUNTS_TABLE[[#This Row],[ID NUMBER]],PAYMENT_PT,2,0))</f>
        <v>0</v>
      </c>
      <c r="K641" s="51">
        <f>IF(ISNA(VLOOKUP(ACCOUNTS_TABLE[[#This Row],[ID NUMBER]],PIVOT!K:L,2,0)),0,VLOOKUP(ACCOUNTS_TABLE[[#This Row],[ID NUMBER]],PIVOT!K:L,2,0))</f>
        <v>0</v>
      </c>
      <c r="L641" s="51">
        <f>ACCOUNTS_TABLE[[#This Row],[TOTAL FEES]]-ACCOUNTS_TABLE[[#This Row],[TOTAL PAID]]-ACCOUNTS_TABLE[[#This Row],[SCHOLARSHIP]]</f>
        <v>330</v>
      </c>
    </row>
    <row r="642" spans="3:12" ht="21.75" customHeight="1" x14ac:dyDescent="0.25">
      <c r="C642" s="26" t="s">
        <v>1796</v>
      </c>
      <c r="D642" s="4" t="str">
        <f>VLOOKUP(ACCOUNTS_TABLE[[#This Row],[ID NUMBER]],DBASE_TABLE[],2,0)</f>
        <v>DAVID GANVU</v>
      </c>
      <c r="E642" s="4" t="str">
        <f>VLOOKUP(ACCOUNTS_TABLE[[#This Row],[ID NUMBER]],DBASE_TABLE[],7,0)</f>
        <v>FORM TWO</v>
      </c>
      <c r="F642" s="51">
        <v>330</v>
      </c>
      <c r="G642" s="51" t="str">
        <f>IF(ISNA(VLOOKUP(ACCOUNTS_TABLE[[#This Row],[ID NUMBER]],OTHERFEE_PT,2,0)),"",VLOOKUP(ACCOUNTS_TABLE[[#This Row],[ID NUMBER]],OTHERFEE_PT,2,0))</f>
        <v/>
      </c>
      <c r="H642" s="51">
        <f>IF(ISNA(VLOOKUP(DBASE_TABLE[[#This Row],[CLASS]],TERMFEES_TABLE[],5,0)),"",VLOOKUP(DBASE_TABLE[[#This Row],[CLASS]],TERMFEES_TABLE[],5,0))</f>
        <v>0</v>
      </c>
      <c r="I642" s="51">
        <f>SUM(ACCOUNTS_TABLE[[#This Row],[BALANCE AT START]]:ACCOUNTS_TABLE[[#This Row],[SCHOOL FEES]])</f>
        <v>330</v>
      </c>
      <c r="J642" s="51">
        <f>IF(ISNA(VLOOKUP(ACCOUNTS_TABLE[[#This Row],[ID NUMBER]],PAYMENT_PT,2,0)),0,VLOOKUP(ACCOUNTS_TABLE[[#This Row],[ID NUMBER]],PAYMENT_PT,2,0))</f>
        <v>0</v>
      </c>
      <c r="K642" s="51">
        <f>IF(ISNA(VLOOKUP(ACCOUNTS_TABLE[[#This Row],[ID NUMBER]],PIVOT!K:L,2,0)),0,VLOOKUP(ACCOUNTS_TABLE[[#This Row],[ID NUMBER]],PIVOT!K:L,2,0))</f>
        <v>0</v>
      </c>
      <c r="L642" s="51">
        <f>ACCOUNTS_TABLE[[#This Row],[TOTAL FEES]]-ACCOUNTS_TABLE[[#This Row],[TOTAL PAID]]-ACCOUNTS_TABLE[[#This Row],[SCHOLARSHIP]]</f>
        <v>330</v>
      </c>
    </row>
    <row r="643" spans="3:12" ht="21.75" customHeight="1" x14ac:dyDescent="0.25">
      <c r="C643" s="26" t="s">
        <v>1797</v>
      </c>
      <c r="D643" s="4" t="str">
        <f>VLOOKUP(ACCOUNTS_TABLE[[#This Row],[ID NUMBER]],DBASE_TABLE[],2,0)</f>
        <v>ABUBAKARI HARUNA</v>
      </c>
      <c r="E643" s="4" t="str">
        <f>VLOOKUP(ACCOUNTS_TABLE[[#This Row],[ID NUMBER]],DBASE_TABLE[],7,0)</f>
        <v>FORM TWO</v>
      </c>
      <c r="F643" s="51">
        <v>205</v>
      </c>
      <c r="G643" s="51" t="str">
        <f>IF(ISNA(VLOOKUP(ACCOUNTS_TABLE[[#This Row],[ID NUMBER]],OTHERFEE_PT,2,0)),"",VLOOKUP(ACCOUNTS_TABLE[[#This Row],[ID NUMBER]],OTHERFEE_PT,2,0))</f>
        <v/>
      </c>
      <c r="H643" s="51">
        <f>IF(ISNA(VLOOKUP(DBASE_TABLE[[#This Row],[CLASS]],TERMFEES_TABLE[],5,0)),"",VLOOKUP(DBASE_TABLE[[#This Row],[CLASS]],TERMFEES_TABLE[],5,0))</f>
        <v>0</v>
      </c>
      <c r="I643" s="51">
        <f>SUM(ACCOUNTS_TABLE[[#This Row],[BALANCE AT START]]:ACCOUNTS_TABLE[[#This Row],[SCHOOL FEES]])</f>
        <v>205</v>
      </c>
      <c r="J643" s="51">
        <f>IF(ISNA(VLOOKUP(ACCOUNTS_TABLE[[#This Row],[ID NUMBER]],PAYMENT_PT,2,0)),0,VLOOKUP(ACCOUNTS_TABLE[[#This Row],[ID NUMBER]],PAYMENT_PT,2,0))</f>
        <v>0</v>
      </c>
      <c r="K643" s="51">
        <f>IF(ISNA(VLOOKUP(ACCOUNTS_TABLE[[#This Row],[ID NUMBER]],PIVOT!K:L,2,0)),0,VLOOKUP(ACCOUNTS_TABLE[[#This Row],[ID NUMBER]],PIVOT!K:L,2,0))</f>
        <v>0</v>
      </c>
      <c r="L643" s="51">
        <f>ACCOUNTS_TABLE[[#This Row],[TOTAL FEES]]-ACCOUNTS_TABLE[[#This Row],[TOTAL PAID]]-ACCOUNTS_TABLE[[#This Row],[SCHOLARSHIP]]</f>
        <v>205</v>
      </c>
    </row>
    <row r="644" spans="3:12" ht="21.75" customHeight="1" x14ac:dyDescent="0.25">
      <c r="C644" s="26" t="s">
        <v>1798</v>
      </c>
      <c r="D644" s="4" t="str">
        <f>VLOOKUP(ACCOUNTS_TABLE[[#This Row],[ID NUMBER]],DBASE_TABLE[],2,0)</f>
        <v>HABIBA IDDRISU</v>
      </c>
      <c r="E644" s="4" t="str">
        <f>VLOOKUP(ACCOUNTS_TABLE[[#This Row],[ID NUMBER]],DBASE_TABLE[],7,0)</f>
        <v>FORM TWO</v>
      </c>
      <c r="F644" s="51">
        <v>440</v>
      </c>
      <c r="G644" s="51" t="str">
        <f>IF(ISNA(VLOOKUP(ACCOUNTS_TABLE[[#This Row],[ID NUMBER]],OTHERFEE_PT,2,0)),"",VLOOKUP(ACCOUNTS_TABLE[[#This Row],[ID NUMBER]],OTHERFEE_PT,2,0))</f>
        <v/>
      </c>
      <c r="H644" s="51">
        <f>IF(ISNA(VLOOKUP(DBASE_TABLE[[#This Row],[CLASS]],TERMFEES_TABLE[],5,0)),"",VLOOKUP(DBASE_TABLE[[#This Row],[CLASS]],TERMFEES_TABLE[],5,0))</f>
        <v>0</v>
      </c>
      <c r="I644" s="51">
        <f>SUM(ACCOUNTS_TABLE[[#This Row],[BALANCE AT START]]:ACCOUNTS_TABLE[[#This Row],[SCHOOL FEES]])</f>
        <v>440</v>
      </c>
      <c r="J644" s="51">
        <f>IF(ISNA(VLOOKUP(ACCOUNTS_TABLE[[#This Row],[ID NUMBER]],PAYMENT_PT,2,0)),0,VLOOKUP(ACCOUNTS_TABLE[[#This Row],[ID NUMBER]],PAYMENT_PT,2,0))</f>
        <v>0</v>
      </c>
      <c r="K644" s="51">
        <f>IF(ISNA(VLOOKUP(ACCOUNTS_TABLE[[#This Row],[ID NUMBER]],PIVOT!K:L,2,0)),0,VLOOKUP(ACCOUNTS_TABLE[[#This Row],[ID NUMBER]],PIVOT!K:L,2,0))</f>
        <v>0</v>
      </c>
      <c r="L644" s="51">
        <f>ACCOUNTS_TABLE[[#This Row],[TOTAL FEES]]-ACCOUNTS_TABLE[[#This Row],[TOTAL PAID]]-ACCOUNTS_TABLE[[#This Row],[SCHOLARSHIP]]</f>
        <v>440</v>
      </c>
    </row>
    <row r="645" spans="3:12" ht="21.75" customHeight="1" x14ac:dyDescent="0.25">
      <c r="C645" s="26" t="s">
        <v>1799</v>
      </c>
      <c r="D645" s="4" t="str">
        <f>VLOOKUP(ACCOUNTS_TABLE[[#This Row],[ID NUMBER]],DBASE_TABLE[],2,0)</f>
        <v>NAZIFA ISSAH</v>
      </c>
      <c r="E645" s="4" t="str">
        <f>VLOOKUP(ACCOUNTS_TABLE[[#This Row],[ID NUMBER]],DBASE_TABLE[],7,0)</f>
        <v>FORM TWO</v>
      </c>
      <c r="F645" s="51">
        <v>230</v>
      </c>
      <c r="G645" s="51" t="str">
        <f>IF(ISNA(VLOOKUP(ACCOUNTS_TABLE[[#This Row],[ID NUMBER]],OTHERFEE_PT,2,0)),"",VLOOKUP(ACCOUNTS_TABLE[[#This Row],[ID NUMBER]],OTHERFEE_PT,2,0))</f>
        <v/>
      </c>
      <c r="H645" s="51">
        <f>IF(ISNA(VLOOKUP(DBASE_TABLE[[#This Row],[CLASS]],TERMFEES_TABLE[],5,0)),"",VLOOKUP(DBASE_TABLE[[#This Row],[CLASS]],TERMFEES_TABLE[],5,0))</f>
        <v>0</v>
      </c>
      <c r="I645" s="51">
        <f>SUM(ACCOUNTS_TABLE[[#This Row],[BALANCE AT START]]:ACCOUNTS_TABLE[[#This Row],[SCHOOL FEES]])</f>
        <v>230</v>
      </c>
      <c r="J645" s="51">
        <f>IF(ISNA(VLOOKUP(ACCOUNTS_TABLE[[#This Row],[ID NUMBER]],PAYMENT_PT,2,0)),0,VLOOKUP(ACCOUNTS_TABLE[[#This Row],[ID NUMBER]],PAYMENT_PT,2,0))</f>
        <v>0</v>
      </c>
      <c r="K645" s="51">
        <f>IF(ISNA(VLOOKUP(ACCOUNTS_TABLE[[#This Row],[ID NUMBER]],PIVOT!K:L,2,0)),0,VLOOKUP(ACCOUNTS_TABLE[[#This Row],[ID NUMBER]],PIVOT!K:L,2,0))</f>
        <v>0</v>
      </c>
      <c r="L645" s="51">
        <f>ACCOUNTS_TABLE[[#This Row],[TOTAL FEES]]-ACCOUNTS_TABLE[[#This Row],[TOTAL PAID]]-ACCOUNTS_TABLE[[#This Row],[SCHOLARSHIP]]</f>
        <v>230</v>
      </c>
    </row>
    <row r="646" spans="3:12" ht="21.75" customHeight="1" x14ac:dyDescent="0.25">
      <c r="C646" s="26" t="s">
        <v>1800</v>
      </c>
      <c r="D646" s="4" t="str">
        <f>VLOOKUP(ACCOUNTS_TABLE[[#This Row],[ID NUMBER]],DBASE_TABLE[],2,0)</f>
        <v>MARK JAGULA</v>
      </c>
      <c r="E646" s="4" t="str">
        <f>VLOOKUP(ACCOUNTS_TABLE[[#This Row],[ID NUMBER]],DBASE_TABLE[],7,0)</f>
        <v>FORM TWO</v>
      </c>
      <c r="F646" s="51">
        <v>205</v>
      </c>
      <c r="G646" s="51" t="str">
        <f>IF(ISNA(VLOOKUP(ACCOUNTS_TABLE[[#This Row],[ID NUMBER]],OTHERFEE_PT,2,0)),"",VLOOKUP(ACCOUNTS_TABLE[[#This Row],[ID NUMBER]],OTHERFEE_PT,2,0))</f>
        <v/>
      </c>
      <c r="H646" s="51">
        <f>IF(ISNA(VLOOKUP(DBASE_TABLE[[#This Row],[CLASS]],TERMFEES_TABLE[],5,0)),"",VLOOKUP(DBASE_TABLE[[#This Row],[CLASS]],TERMFEES_TABLE[],5,0))</f>
        <v>0</v>
      </c>
      <c r="I646" s="51">
        <f>SUM(ACCOUNTS_TABLE[[#This Row],[BALANCE AT START]]:ACCOUNTS_TABLE[[#This Row],[SCHOOL FEES]])</f>
        <v>205</v>
      </c>
      <c r="J646" s="51">
        <f>IF(ISNA(VLOOKUP(ACCOUNTS_TABLE[[#This Row],[ID NUMBER]],PAYMENT_PT,2,0)),0,VLOOKUP(ACCOUNTS_TABLE[[#This Row],[ID NUMBER]],PAYMENT_PT,2,0))</f>
        <v>0</v>
      </c>
      <c r="K646" s="51">
        <f>IF(ISNA(VLOOKUP(ACCOUNTS_TABLE[[#This Row],[ID NUMBER]],PIVOT!K:L,2,0)),0,VLOOKUP(ACCOUNTS_TABLE[[#This Row],[ID NUMBER]],PIVOT!K:L,2,0))</f>
        <v>0</v>
      </c>
      <c r="L646" s="51">
        <f>ACCOUNTS_TABLE[[#This Row],[TOTAL FEES]]-ACCOUNTS_TABLE[[#This Row],[TOTAL PAID]]-ACCOUNTS_TABLE[[#This Row],[SCHOLARSHIP]]</f>
        <v>205</v>
      </c>
    </row>
    <row r="647" spans="3:12" ht="21.75" customHeight="1" x14ac:dyDescent="0.25">
      <c r="C647" s="26" t="s">
        <v>1801</v>
      </c>
      <c r="D647" s="4" t="str">
        <f>VLOOKUP(ACCOUNTS_TABLE[[#This Row],[ID NUMBER]],DBASE_TABLE[],2,0)</f>
        <v>ESTHER JAMPANA</v>
      </c>
      <c r="E647" s="4" t="str">
        <f>VLOOKUP(ACCOUNTS_TABLE[[#This Row],[ID NUMBER]],DBASE_TABLE[],7,0)</f>
        <v>FORM TWO</v>
      </c>
      <c r="F647" s="51">
        <v>215</v>
      </c>
      <c r="G647" s="51" t="str">
        <f>IF(ISNA(VLOOKUP(ACCOUNTS_TABLE[[#This Row],[ID NUMBER]],OTHERFEE_PT,2,0)),"",VLOOKUP(ACCOUNTS_TABLE[[#This Row],[ID NUMBER]],OTHERFEE_PT,2,0))</f>
        <v/>
      </c>
      <c r="H647" s="51">
        <f>IF(ISNA(VLOOKUP(DBASE_TABLE[[#This Row],[CLASS]],TERMFEES_TABLE[],5,0)),"",VLOOKUP(DBASE_TABLE[[#This Row],[CLASS]],TERMFEES_TABLE[],5,0))</f>
        <v>0</v>
      </c>
      <c r="I647" s="51">
        <f>SUM(ACCOUNTS_TABLE[[#This Row],[BALANCE AT START]]:ACCOUNTS_TABLE[[#This Row],[SCHOOL FEES]])</f>
        <v>215</v>
      </c>
      <c r="J647" s="51">
        <f>IF(ISNA(VLOOKUP(ACCOUNTS_TABLE[[#This Row],[ID NUMBER]],PAYMENT_PT,2,0)),0,VLOOKUP(ACCOUNTS_TABLE[[#This Row],[ID NUMBER]],PAYMENT_PT,2,0))</f>
        <v>0</v>
      </c>
      <c r="K647" s="51">
        <f>IF(ISNA(VLOOKUP(ACCOUNTS_TABLE[[#This Row],[ID NUMBER]],PIVOT!K:L,2,0)),0,VLOOKUP(ACCOUNTS_TABLE[[#This Row],[ID NUMBER]],PIVOT!K:L,2,0))</f>
        <v>0</v>
      </c>
      <c r="L647" s="51">
        <f>ACCOUNTS_TABLE[[#This Row],[TOTAL FEES]]-ACCOUNTS_TABLE[[#This Row],[TOTAL PAID]]-ACCOUNTS_TABLE[[#This Row],[SCHOLARSHIP]]</f>
        <v>215</v>
      </c>
    </row>
    <row r="648" spans="3:12" ht="21.75" customHeight="1" x14ac:dyDescent="0.25">
      <c r="C648" s="26" t="s">
        <v>1802</v>
      </c>
      <c r="D648" s="4" t="str">
        <f>VLOOKUP(ACCOUNTS_TABLE[[#This Row],[ID NUMBER]],DBASE_TABLE[],2,0)</f>
        <v>EVELYN KAMANAKURU</v>
      </c>
      <c r="E648" s="4" t="str">
        <f>VLOOKUP(ACCOUNTS_TABLE[[#This Row],[ID NUMBER]],DBASE_TABLE[],7,0)</f>
        <v>FORM TWO</v>
      </c>
      <c r="F648" s="51">
        <v>355</v>
      </c>
      <c r="G648" s="51" t="str">
        <f>IF(ISNA(VLOOKUP(ACCOUNTS_TABLE[[#This Row],[ID NUMBER]],OTHERFEE_PT,2,0)),"",VLOOKUP(ACCOUNTS_TABLE[[#This Row],[ID NUMBER]],OTHERFEE_PT,2,0))</f>
        <v/>
      </c>
      <c r="H648" s="51">
        <f>IF(ISNA(VLOOKUP(DBASE_TABLE[[#This Row],[CLASS]],TERMFEES_TABLE[],5,0)),"",VLOOKUP(DBASE_TABLE[[#This Row],[CLASS]],TERMFEES_TABLE[],5,0))</f>
        <v>0</v>
      </c>
      <c r="I648" s="51">
        <f>SUM(ACCOUNTS_TABLE[[#This Row],[BALANCE AT START]]:ACCOUNTS_TABLE[[#This Row],[SCHOOL FEES]])</f>
        <v>355</v>
      </c>
      <c r="J648" s="51">
        <f>IF(ISNA(VLOOKUP(ACCOUNTS_TABLE[[#This Row],[ID NUMBER]],PAYMENT_PT,2,0)),0,VLOOKUP(ACCOUNTS_TABLE[[#This Row],[ID NUMBER]],PAYMENT_PT,2,0))</f>
        <v>0</v>
      </c>
      <c r="K648" s="51">
        <f>IF(ISNA(VLOOKUP(ACCOUNTS_TABLE[[#This Row],[ID NUMBER]],PIVOT!K:L,2,0)),0,VLOOKUP(ACCOUNTS_TABLE[[#This Row],[ID NUMBER]],PIVOT!K:L,2,0))</f>
        <v>0</v>
      </c>
      <c r="L648" s="51">
        <f>ACCOUNTS_TABLE[[#This Row],[TOTAL FEES]]-ACCOUNTS_TABLE[[#This Row],[TOTAL PAID]]-ACCOUNTS_TABLE[[#This Row],[SCHOLARSHIP]]</f>
        <v>355</v>
      </c>
    </row>
    <row r="649" spans="3:12" ht="21.75" customHeight="1" x14ac:dyDescent="0.25">
      <c r="C649" s="26" t="s">
        <v>1803</v>
      </c>
      <c r="D649" s="4" t="str">
        <f>VLOOKUP(ACCOUNTS_TABLE[[#This Row],[ID NUMBER]],DBASE_TABLE[],2,0)</f>
        <v>CHARLES KAMPUSI</v>
      </c>
      <c r="E649" s="4" t="str">
        <f>VLOOKUP(ACCOUNTS_TABLE[[#This Row],[ID NUMBER]],DBASE_TABLE[],7,0)</f>
        <v>FORM TWO</v>
      </c>
      <c r="F649" s="51">
        <v>205</v>
      </c>
      <c r="G649" s="51" t="str">
        <f>IF(ISNA(VLOOKUP(ACCOUNTS_TABLE[[#This Row],[ID NUMBER]],OTHERFEE_PT,2,0)),"",VLOOKUP(ACCOUNTS_TABLE[[#This Row],[ID NUMBER]],OTHERFEE_PT,2,0))</f>
        <v/>
      </c>
      <c r="H649" s="51">
        <f>IF(ISNA(VLOOKUP(DBASE_TABLE[[#This Row],[CLASS]],TERMFEES_TABLE[],5,0)),"",VLOOKUP(DBASE_TABLE[[#This Row],[CLASS]],TERMFEES_TABLE[],5,0))</f>
        <v>0</v>
      </c>
      <c r="I649" s="51">
        <f>SUM(ACCOUNTS_TABLE[[#This Row],[BALANCE AT START]]:ACCOUNTS_TABLE[[#This Row],[SCHOOL FEES]])</f>
        <v>205</v>
      </c>
      <c r="J649" s="51">
        <f>IF(ISNA(VLOOKUP(ACCOUNTS_TABLE[[#This Row],[ID NUMBER]],PAYMENT_PT,2,0)),0,VLOOKUP(ACCOUNTS_TABLE[[#This Row],[ID NUMBER]],PAYMENT_PT,2,0))</f>
        <v>0</v>
      </c>
      <c r="K649" s="51">
        <f>IF(ISNA(VLOOKUP(ACCOUNTS_TABLE[[#This Row],[ID NUMBER]],PIVOT!K:L,2,0)),0,VLOOKUP(ACCOUNTS_TABLE[[#This Row],[ID NUMBER]],PIVOT!K:L,2,0))</f>
        <v>0</v>
      </c>
      <c r="L649" s="51">
        <f>ACCOUNTS_TABLE[[#This Row],[TOTAL FEES]]-ACCOUNTS_TABLE[[#This Row],[TOTAL PAID]]-ACCOUNTS_TABLE[[#This Row],[SCHOLARSHIP]]</f>
        <v>205</v>
      </c>
    </row>
    <row r="650" spans="3:12" ht="21.75" customHeight="1" x14ac:dyDescent="0.25">
      <c r="C650" s="26" t="s">
        <v>1804</v>
      </c>
      <c r="D650" s="4" t="str">
        <f>VLOOKUP(ACCOUNTS_TABLE[[#This Row],[ID NUMBER]],DBASE_TABLE[],2,0)</f>
        <v>STANISLAUS KANSAKE</v>
      </c>
      <c r="E650" s="4" t="str">
        <f>VLOOKUP(ACCOUNTS_TABLE[[#This Row],[ID NUMBER]],DBASE_TABLE[],7,0)</f>
        <v>FORM TWO</v>
      </c>
      <c r="F650" s="51">
        <v>215</v>
      </c>
      <c r="G650" s="51" t="str">
        <f>IF(ISNA(VLOOKUP(ACCOUNTS_TABLE[[#This Row],[ID NUMBER]],OTHERFEE_PT,2,0)),"",VLOOKUP(ACCOUNTS_TABLE[[#This Row],[ID NUMBER]],OTHERFEE_PT,2,0))</f>
        <v/>
      </c>
      <c r="H650" s="51">
        <f>IF(ISNA(VLOOKUP(DBASE_TABLE[[#This Row],[CLASS]],TERMFEES_TABLE[],5,0)),"",VLOOKUP(DBASE_TABLE[[#This Row],[CLASS]],TERMFEES_TABLE[],5,0))</f>
        <v>0</v>
      </c>
      <c r="I650" s="51">
        <f>SUM(ACCOUNTS_TABLE[[#This Row],[BALANCE AT START]]:ACCOUNTS_TABLE[[#This Row],[SCHOOL FEES]])</f>
        <v>215</v>
      </c>
      <c r="J650" s="51">
        <f>IF(ISNA(VLOOKUP(ACCOUNTS_TABLE[[#This Row],[ID NUMBER]],PAYMENT_PT,2,0)),0,VLOOKUP(ACCOUNTS_TABLE[[#This Row],[ID NUMBER]],PAYMENT_PT,2,0))</f>
        <v>0</v>
      </c>
      <c r="K650" s="51">
        <f>IF(ISNA(VLOOKUP(ACCOUNTS_TABLE[[#This Row],[ID NUMBER]],PIVOT!K:L,2,0)),0,VLOOKUP(ACCOUNTS_TABLE[[#This Row],[ID NUMBER]],PIVOT!K:L,2,0))</f>
        <v>0</v>
      </c>
      <c r="L650" s="51">
        <f>ACCOUNTS_TABLE[[#This Row],[TOTAL FEES]]-ACCOUNTS_TABLE[[#This Row],[TOTAL PAID]]-ACCOUNTS_TABLE[[#This Row],[SCHOLARSHIP]]</f>
        <v>215</v>
      </c>
    </row>
    <row r="651" spans="3:12" ht="21.75" customHeight="1" x14ac:dyDescent="0.25">
      <c r="C651" s="26" t="s">
        <v>1805</v>
      </c>
      <c r="D651" s="4" t="str">
        <f>VLOOKUP(ACCOUNTS_TABLE[[#This Row],[ID NUMBER]],DBASE_TABLE[],2,0)</f>
        <v>BETTY KAPORAYIRE</v>
      </c>
      <c r="E651" s="4" t="str">
        <f>VLOOKUP(ACCOUNTS_TABLE[[#This Row],[ID NUMBER]],DBASE_TABLE[],7,0)</f>
        <v>FORM TWO</v>
      </c>
      <c r="F651" s="51">
        <v>330</v>
      </c>
      <c r="G651" s="51" t="str">
        <f>IF(ISNA(VLOOKUP(ACCOUNTS_TABLE[[#This Row],[ID NUMBER]],OTHERFEE_PT,2,0)),"",VLOOKUP(ACCOUNTS_TABLE[[#This Row],[ID NUMBER]],OTHERFEE_PT,2,0))</f>
        <v/>
      </c>
      <c r="H651" s="51">
        <f>IF(ISNA(VLOOKUP(DBASE_TABLE[[#This Row],[CLASS]],TERMFEES_TABLE[],5,0)),"",VLOOKUP(DBASE_TABLE[[#This Row],[CLASS]],TERMFEES_TABLE[],5,0))</f>
        <v>0</v>
      </c>
      <c r="I651" s="51">
        <f>SUM(ACCOUNTS_TABLE[[#This Row],[BALANCE AT START]]:ACCOUNTS_TABLE[[#This Row],[SCHOOL FEES]])</f>
        <v>330</v>
      </c>
      <c r="J651" s="51">
        <f>IF(ISNA(VLOOKUP(ACCOUNTS_TABLE[[#This Row],[ID NUMBER]],PAYMENT_PT,2,0)),0,VLOOKUP(ACCOUNTS_TABLE[[#This Row],[ID NUMBER]],PAYMENT_PT,2,0))</f>
        <v>0</v>
      </c>
      <c r="K651" s="51">
        <f>IF(ISNA(VLOOKUP(ACCOUNTS_TABLE[[#This Row],[ID NUMBER]],PIVOT!K:L,2,0)),0,VLOOKUP(ACCOUNTS_TABLE[[#This Row],[ID NUMBER]],PIVOT!K:L,2,0))</f>
        <v>0</v>
      </c>
      <c r="L651" s="51">
        <f>ACCOUNTS_TABLE[[#This Row],[TOTAL FEES]]-ACCOUNTS_TABLE[[#This Row],[TOTAL PAID]]-ACCOUNTS_TABLE[[#This Row],[SCHOLARSHIP]]</f>
        <v>330</v>
      </c>
    </row>
    <row r="652" spans="3:12" ht="21.75" customHeight="1" x14ac:dyDescent="0.25">
      <c r="C652" s="26" t="s">
        <v>1806</v>
      </c>
      <c r="D652" s="4" t="str">
        <f>VLOOKUP(ACCOUNTS_TABLE[[#This Row],[ID NUMBER]],DBASE_TABLE[],2,0)</f>
        <v>GIDEON KAWIRE</v>
      </c>
      <c r="E652" s="4" t="str">
        <f>VLOOKUP(ACCOUNTS_TABLE[[#This Row],[ID NUMBER]],DBASE_TABLE[],7,0)</f>
        <v>FORM TWO</v>
      </c>
      <c r="F652" s="51">
        <v>205</v>
      </c>
      <c r="G652" s="51" t="str">
        <f>IF(ISNA(VLOOKUP(ACCOUNTS_TABLE[[#This Row],[ID NUMBER]],OTHERFEE_PT,2,0)),"",VLOOKUP(ACCOUNTS_TABLE[[#This Row],[ID NUMBER]],OTHERFEE_PT,2,0))</f>
        <v/>
      </c>
      <c r="H652" s="51">
        <f>IF(ISNA(VLOOKUP(DBASE_TABLE[[#This Row],[CLASS]],TERMFEES_TABLE[],5,0)),"",VLOOKUP(DBASE_TABLE[[#This Row],[CLASS]],TERMFEES_TABLE[],5,0))</f>
        <v>0</v>
      </c>
      <c r="I652" s="51">
        <f>SUM(ACCOUNTS_TABLE[[#This Row],[BALANCE AT START]]:ACCOUNTS_TABLE[[#This Row],[SCHOOL FEES]])</f>
        <v>205</v>
      </c>
      <c r="J652" s="51">
        <f>IF(ISNA(VLOOKUP(ACCOUNTS_TABLE[[#This Row],[ID NUMBER]],PAYMENT_PT,2,0)),0,VLOOKUP(ACCOUNTS_TABLE[[#This Row],[ID NUMBER]],PAYMENT_PT,2,0))</f>
        <v>0</v>
      </c>
      <c r="K652" s="51">
        <f>IF(ISNA(VLOOKUP(ACCOUNTS_TABLE[[#This Row],[ID NUMBER]],PIVOT!K:L,2,0)),0,VLOOKUP(ACCOUNTS_TABLE[[#This Row],[ID NUMBER]],PIVOT!K:L,2,0))</f>
        <v>0</v>
      </c>
      <c r="L652" s="51">
        <f>ACCOUNTS_TABLE[[#This Row],[TOTAL FEES]]-ACCOUNTS_TABLE[[#This Row],[TOTAL PAID]]-ACCOUNTS_TABLE[[#This Row],[SCHOLARSHIP]]</f>
        <v>205</v>
      </c>
    </row>
    <row r="653" spans="3:12" ht="21.75" customHeight="1" x14ac:dyDescent="0.25">
      <c r="C653" s="26" t="s">
        <v>1807</v>
      </c>
      <c r="D653" s="4" t="str">
        <f>VLOOKUP(ACCOUNTS_TABLE[[#This Row],[ID NUMBER]],DBASE_TABLE[],2,0)</f>
        <v>VIVIAN KELANA</v>
      </c>
      <c r="E653" s="4" t="str">
        <f>VLOOKUP(ACCOUNTS_TABLE[[#This Row],[ID NUMBER]],DBASE_TABLE[],7,0)</f>
        <v>FORM TWO</v>
      </c>
      <c r="F653" s="51">
        <v>295</v>
      </c>
      <c r="G653" s="51" t="str">
        <f>IF(ISNA(VLOOKUP(ACCOUNTS_TABLE[[#This Row],[ID NUMBER]],OTHERFEE_PT,2,0)),"",VLOOKUP(ACCOUNTS_TABLE[[#This Row],[ID NUMBER]],OTHERFEE_PT,2,0))</f>
        <v/>
      </c>
      <c r="H653" s="51">
        <f>IF(ISNA(VLOOKUP(DBASE_TABLE[[#This Row],[CLASS]],TERMFEES_TABLE[],5,0)),"",VLOOKUP(DBASE_TABLE[[#This Row],[CLASS]],TERMFEES_TABLE[],5,0))</f>
        <v>0</v>
      </c>
      <c r="I653" s="51">
        <f>SUM(ACCOUNTS_TABLE[[#This Row],[BALANCE AT START]]:ACCOUNTS_TABLE[[#This Row],[SCHOOL FEES]])</f>
        <v>295</v>
      </c>
      <c r="J653" s="51">
        <f>IF(ISNA(VLOOKUP(ACCOUNTS_TABLE[[#This Row],[ID NUMBER]],PAYMENT_PT,2,0)),0,VLOOKUP(ACCOUNTS_TABLE[[#This Row],[ID NUMBER]],PAYMENT_PT,2,0))</f>
        <v>0</v>
      </c>
      <c r="K653" s="51">
        <f>IF(ISNA(VLOOKUP(ACCOUNTS_TABLE[[#This Row],[ID NUMBER]],PIVOT!K:L,2,0)),0,VLOOKUP(ACCOUNTS_TABLE[[#This Row],[ID NUMBER]],PIVOT!K:L,2,0))</f>
        <v>0</v>
      </c>
      <c r="L653" s="51">
        <f>ACCOUNTS_TABLE[[#This Row],[TOTAL FEES]]-ACCOUNTS_TABLE[[#This Row],[TOTAL PAID]]-ACCOUNTS_TABLE[[#This Row],[SCHOLARSHIP]]</f>
        <v>295</v>
      </c>
    </row>
    <row r="654" spans="3:12" ht="21.75" customHeight="1" x14ac:dyDescent="0.25">
      <c r="C654" s="26" t="s">
        <v>1808</v>
      </c>
      <c r="D654" s="4" t="str">
        <f>VLOOKUP(ACCOUNTS_TABLE[[#This Row],[ID NUMBER]],DBASE_TABLE[],2,0)</f>
        <v>TRACY KERIGA</v>
      </c>
      <c r="E654" s="4" t="str">
        <f>VLOOKUP(ACCOUNTS_TABLE[[#This Row],[ID NUMBER]],DBASE_TABLE[],7,0)</f>
        <v>FORM TWO</v>
      </c>
      <c r="F654" s="51">
        <v>210</v>
      </c>
      <c r="G654" s="51" t="str">
        <f>IF(ISNA(VLOOKUP(ACCOUNTS_TABLE[[#This Row],[ID NUMBER]],OTHERFEE_PT,2,0)),"",VLOOKUP(ACCOUNTS_TABLE[[#This Row],[ID NUMBER]],OTHERFEE_PT,2,0))</f>
        <v/>
      </c>
      <c r="H654" s="51">
        <f>IF(ISNA(VLOOKUP(DBASE_TABLE[[#This Row],[CLASS]],TERMFEES_TABLE[],5,0)),"",VLOOKUP(DBASE_TABLE[[#This Row],[CLASS]],TERMFEES_TABLE[],5,0))</f>
        <v>0</v>
      </c>
      <c r="I654" s="51">
        <f>SUM(ACCOUNTS_TABLE[[#This Row],[BALANCE AT START]]:ACCOUNTS_TABLE[[#This Row],[SCHOOL FEES]])</f>
        <v>210</v>
      </c>
      <c r="J654" s="51">
        <f>IF(ISNA(VLOOKUP(ACCOUNTS_TABLE[[#This Row],[ID NUMBER]],PAYMENT_PT,2,0)),0,VLOOKUP(ACCOUNTS_TABLE[[#This Row],[ID NUMBER]],PAYMENT_PT,2,0))</f>
        <v>0</v>
      </c>
      <c r="K654" s="51">
        <f>IF(ISNA(VLOOKUP(ACCOUNTS_TABLE[[#This Row],[ID NUMBER]],PIVOT!K:L,2,0)),0,VLOOKUP(ACCOUNTS_TABLE[[#This Row],[ID NUMBER]],PIVOT!K:L,2,0))</f>
        <v>0</v>
      </c>
      <c r="L654" s="51">
        <f>ACCOUNTS_TABLE[[#This Row],[TOTAL FEES]]-ACCOUNTS_TABLE[[#This Row],[TOTAL PAID]]-ACCOUNTS_TABLE[[#This Row],[SCHOLARSHIP]]</f>
        <v>210</v>
      </c>
    </row>
    <row r="655" spans="3:12" ht="21.75" customHeight="1" x14ac:dyDescent="0.25">
      <c r="C655" s="26" t="s">
        <v>1809</v>
      </c>
      <c r="D655" s="4" t="str">
        <f>VLOOKUP(ACCOUNTS_TABLE[[#This Row],[ID NUMBER]],DBASE_TABLE[],2,0)</f>
        <v>ALFRED KOGANA</v>
      </c>
      <c r="E655" s="4" t="str">
        <f>VLOOKUP(ACCOUNTS_TABLE[[#This Row],[ID NUMBER]],DBASE_TABLE[],7,0)</f>
        <v>FORM TWO</v>
      </c>
      <c r="F655" s="51">
        <v>205</v>
      </c>
      <c r="G655" s="51" t="str">
        <f>IF(ISNA(VLOOKUP(ACCOUNTS_TABLE[[#This Row],[ID NUMBER]],OTHERFEE_PT,2,0)),"",VLOOKUP(ACCOUNTS_TABLE[[#This Row],[ID NUMBER]],OTHERFEE_PT,2,0))</f>
        <v/>
      </c>
      <c r="H655" s="51">
        <f>IF(ISNA(VLOOKUP(DBASE_TABLE[[#This Row],[CLASS]],TERMFEES_TABLE[],5,0)),"",VLOOKUP(DBASE_TABLE[[#This Row],[CLASS]],TERMFEES_TABLE[],5,0))</f>
        <v>0</v>
      </c>
      <c r="I655" s="51">
        <f>SUM(ACCOUNTS_TABLE[[#This Row],[BALANCE AT START]]:ACCOUNTS_TABLE[[#This Row],[SCHOOL FEES]])</f>
        <v>205</v>
      </c>
      <c r="J655" s="51">
        <f>IF(ISNA(VLOOKUP(ACCOUNTS_TABLE[[#This Row],[ID NUMBER]],PAYMENT_PT,2,0)),0,VLOOKUP(ACCOUNTS_TABLE[[#This Row],[ID NUMBER]],PAYMENT_PT,2,0))</f>
        <v>0</v>
      </c>
      <c r="K655" s="51">
        <f>IF(ISNA(VLOOKUP(ACCOUNTS_TABLE[[#This Row],[ID NUMBER]],PIVOT!K:L,2,0)),0,VLOOKUP(ACCOUNTS_TABLE[[#This Row],[ID NUMBER]],PIVOT!K:L,2,0))</f>
        <v>0</v>
      </c>
      <c r="L655" s="51">
        <f>ACCOUNTS_TABLE[[#This Row],[TOTAL FEES]]-ACCOUNTS_TABLE[[#This Row],[TOTAL PAID]]-ACCOUNTS_TABLE[[#This Row],[SCHOLARSHIP]]</f>
        <v>205</v>
      </c>
    </row>
    <row r="656" spans="3:12" ht="21.75" customHeight="1" x14ac:dyDescent="0.25">
      <c r="C656" s="26" t="s">
        <v>1810</v>
      </c>
      <c r="D656" s="4" t="str">
        <f>VLOOKUP(ACCOUNTS_TABLE[[#This Row],[ID NUMBER]],DBASE_TABLE[],2,0)</f>
        <v>FELICIA KUBAMURI</v>
      </c>
      <c r="E656" s="4" t="str">
        <f>VLOOKUP(ACCOUNTS_TABLE[[#This Row],[ID NUMBER]],DBASE_TABLE[],7,0)</f>
        <v>FORM TWO</v>
      </c>
      <c r="F656" s="51">
        <v>205</v>
      </c>
      <c r="G656" s="51" t="str">
        <f>IF(ISNA(VLOOKUP(ACCOUNTS_TABLE[[#This Row],[ID NUMBER]],OTHERFEE_PT,2,0)),"",VLOOKUP(ACCOUNTS_TABLE[[#This Row],[ID NUMBER]],OTHERFEE_PT,2,0))</f>
        <v/>
      </c>
      <c r="H656" s="51">
        <f>IF(ISNA(VLOOKUP(DBASE_TABLE[[#This Row],[CLASS]],TERMFEES_TABLE[],5,0)),"",VLOOKUP(DBASE_TABLE[[#This Row],[CLASS]],TERMFEES_TABLE[],5,0))</f>
        <v>0</v>
      </c>
      <c r="I656" s="51">
        <f>SUM(ACCOUNTS_TABLE[[#This Row],[BALANCE AT START]]:ACCOUNTS_TABLE[[#This Row],[SCHOOL FEES]])</f>
        <v>205</v>
      </c>
      <c r="J656" s="51">
        <f>IF(ISNA(VLOOKUP(ACCOUNTS_TABLE[[#This Row],[ID NUMBER]],PAYMENT_PT,2,0)),0,VLOOKUP(ACCOUNTS_TABLE[[#This Row],[ID NUMBER]],PAYMENT_PT,2,0))</f>
        <v>0</v>
      </c>
      <c r="K656" s="51">
        <f>IF(ISNA(VLOOKUP(ACCOUNTS_TABLE[[#This Row],[ID NUMBER]],PIVOT!K:L,2,0)),0,VLOOKUP(ACCOUNTS_TABLE[[#This Row],[ID NUMBER]],PIVOT!K:L,2,0))</f>
        <v>0</v>
      </c>
      <c r="L656" s="51">
        <f>ACCOUNTS_TABLE[[#This Row],[TOTAL FEES]]-ACCOUNTS_TABLE[[#This Row],[TOTAL PAID]]-ACCOUNTS_TABLE[[#This Row],[SCHOLARSHIP]]</f>
        <v>205</v>
      </c>
    </row>
    <row r="657" spans="3:12" ht="21.75" customHeight="1" x14ac:dyDescent="0.25">
      <c r="C657" s="26" t="s">
        <v>1811</v>
      </c>
      <c r="D657" s="4" t="str">
        <f>VLOOKUP(ACCOUNTS_TABLE[[#This Row],[ID NUMBER]],DBASE_TABLE[],2,0)</f>
        <v>STEPHANIE KWARASE</v>
      </c>
      <c r="E657" s="4" t="str">
        <f>VLOOKUP(ACCOUNTS_TABLE[[#This Row],[ID NUMBER]],DBASE_TABLE[],7,0)</f>
        <v>FORM TWO</v>
      </c>
      <c r="F657" s="51">
        <v>350</v>
      </c>
      <c r="G657" s="51" t="str">
        <f>IF(ISNA(VLOOKUP(ACCOUNTS_TABLE[[#This Row],[ID NUMBER]],OTHERFEE_PT,2,0)),"",VLOOKUP(ACCOUNTS_TABLE[[#This Row],[ID NUMBER]],OTHERFEE_PT,2,0))</f>
        <v/>
      </c>
      <c r="H657" s="51">
        <f>IF(ISNA(VLOOKUP(DBASE_TABLE[[#This Row],[CLASS]],TERMFEES_TABLE[],5,0)),"",VLOOKUP(DBASE_TABLE[[#This Row],[CLASS]],TERMFEES_TABLE[],5,0))</f>
        <v>0</v>
      </c>
      <c r="I657" s="51">
        <f>SUM(ACCOUNTS_TABLE[[#This Row],[BALANCE AT START]]:ACCOUNTS_TABLE[[#This Row],[SCHOOL FEES]])</f>
        <v>350</v>
      </c>
      <c r="J657" s="51">
        <f>IF(ISNA(VLOOKUP(ACCOUNTS_TABLE[[#This Row],[ID NUMBER]],PAYMENT_PT,2,0)),0,VLOOKUP(ACCOUNTS_TABLE[[#This Row],[ID NUMBER]],PAYMENT_PT,2,0))</f>
        <v>0</v>
      </c>
      <c r="K657" s="51">
        <f>IF(ISNA(VLOOKUP(ACCOUNTS_TABLE[[#This Row],[ID NUMBER]],PIVOT!K:L,2,0)),0,VLOOKUP(ACCOUNTS_TABLE[[#This Row],[ID NUMBER]],PIVOT!K:L,2,0))</f>
        <v>0</v>
      </c>
      <c r="L657" s="51">
        <f>ACCOUNTS_TABLE[[#This Row],[TOTAL FEES]]-ACCOUNTS_TABLE[[#This Row],[TOTAL PAID]]-ACCOUNTS_TABLE[[#This Row],[SCHOLARSHIP]]</f>
        <v>350</v>
      </c>
    </row>
    <row r="658" spans="3:12" ht="21.75" customHeight="1" x14ac:dyDescent="0.25">
      <c r="C658" s="26" t="s">
        <v>1812</v>
      </c>
      <c r="D658" s="4" t="str">
        <f>VLOOKUP(ACCOUNTS_TABLE[[#This Row],[ID NUMBER]],DBASE_TABLE[],2,0)</f>
        <v>EDMOND KWOWONU</v>
      </c>
      <c r="E658" s="4" t="str">
        <f>VLOOKUP(ACCOUNTS_TABLE[[#This Row],[ID NUMBER]],DBASE_TABLE[],7,0)</f>
        <v>FORM TWO</v>
      </c>
      <c r="F658" s="51">
        <v>205</v>
      </c>
      <c r="G658" s="51" t="str">
        <f>IF(ISNA(VLOOKUP(ACCOUNTS_TABLE[[#This Row],[ID NUMBER]],OTHERFEE_PT,2,0)),"",VLOOKUP(ACCOUNTS_TABLE[[#This Row],[ID NUMBER]],OTHERFEE_PT,2,0))</f>
        <v/>
      </c>
      <c r="H658" s="51">
        <f>IF(ISNA(VLOOKUP(DBASE_TABLE[[#This Row],[CLASS]],TERMFEES_TABLE[],5,0)),"",VLOOKUP(DBASE_TABLE[[#This Row],[CLASS]],TERMFEES_TABLE[],5,0))</f>
        <v>0</v>
      </c>
      <c r="I658" s="51">
        <f>SUM(ACCOUNTS_TABLE[[#This Row],[BALANCE AT START]]:ACCOUNTS_TABLE[[#This Row],[SCHOOL FEES]])</f>
        <v>205</v>
      </c>
      <c r="J658" s="51">
        <f>IF(ISNA(VLOOKUP(ACCOUNTS_TABLE[[#This Row],[ID NUMBER]],PAYMENT_PT,2,0)),0,VLOOKUP(ACCOUNTS_TABLE[[#This Row],[ID NUMBER]],PAYMENT_PT,2,0))</f>
        <v>0</v>
      </c>
      <c r="K658" s="51">
        <f>IF(ISNA(VLOOKUP(ACCOUNTS_TABLE[[#This Row],[ID NUMBER]],PIVOT!K:L,2,0)),0,VLOOKUP(ACCOUNTS_TABLE[[#This Row],[ID NUMBER]],PIVOT!K:L,2,0))</f>
        <v>0</v>
      </c>
      <c r="L658" s="51">
        <f>ACCOUNTS_TABLE[[#This Row],[TOTAL FEES]]-ACCOUNTS_TABLE[[#This Row],[TOTAL PAID]]-ACCOUNTS_TABLE[[#This Row],[SCHOLARSHIP]]</f>
        <v>205</v>
      </c>
    </row>
    <row r="659" spans="3:12" ht="21.75" customHeight="1" x14ac:dyDescent="0.25">
      <c r="C659" s="26" t="s">
        <v>1813</v>
      </c>
      <c r="D659" s="4" t="str">
        <f>VLOOKUP(ACCOUNTS_TABLE[[#This Row],[ID NUMBER]],DBASE_TABLE[],2,0)</f>
        <v>FRED LANTIA</v>
      </c>
      <c r="E659" s="4" t="str">
        <f>VLOOKUP(ACCOUNTS_TABLE[[#This Row],[ID NUMBER]],DBASE_TABLE[],7,0)</f>
        <v>FORM TWO</v>
      </c>
      <c r="F659" s="51">
        <v>355</v>
      </c>
      <c r="G659" s="51" t="str">
        <f>IF(ISNA(VLOOKUP(ACCOUNTS_TABLE[[#This Row],[ID NUMBER]],OTHERFEE_PT,2,0)),"",VLOOKUP(ACCOUNTS_TABLE[[#This Row],[ID NUMBER]],OTHERFEE_PT,2,0))</f>
        <v/>
      </c>
      <c r="H659" s="51">
        <f>IF(ISNA(VLOOKUP(DBASE_TABLE[[#This Row],[CLASS]],TERMFEES_TABLE[],5,0)),"",VLOOKUP(DBASE_TABLE[[#This Row],[CLASS]],TERMFEES_TABLE[],5,0))</f>
        <v>0</v>
      </c>
      <c r="I659" s="51">
        <f>SUM(ACCOUNTS_TABLE[[#This Row],[BALANCE AT START]]:ACCOUNTS_TABLE[[#This Row],[SCHOOL FEES]])</f>
        <v>355</v>
      </c>
      <c r="J659" s="51">
        <f>IF(ISNA(VLOOKUP(ACCOUNTS_TABLE[[#This Row],[ID NUMBER]],PAYMENT_PT,2,0)),0,VLOOKUP(ACCOUNTS_TABLE[[#This Row],[ID NUMBER]],PAYMENT_PT,2,0))</f>
        <v>0</v>
      </c>
      <c r="K659" s="51">
        <f>IF(ISNA(VLOOKUP(ACCOUNTS_TABLE[[#This Row],[ID NUMBER]],PIVOT!K:L,2,0)),0,VLOOKUP(ACCOUNTS_TABLE[[#This Row],[ID NUMBER]],PIVOT!K:L,2,0))</f>
        <v>0</v>
      </c>
      <c r="L659" s="51">
        <f>ACCOUNTS_TABLE[[#This Row],[TOTAL FEES]]-ACCOUNTS_TABLE[[#This Row],[TOTAL PAID]]-ACCOUNTS_TABLE[[#This Row],[SCHOLARSHIP]]</f>
        <v>355</v>
      </c>
    </row>
    <row r="660" spans="3:12" ht="21.75" customHeight="1" x14ac:dyDescent="0.25">
      <c r="C660" s="26" t="s">
        <v>1814</v>
      </c>
      <c r="D660" s="4" t="str">
        <f>VLOOKUP(ACCOUNTS_TABLE[[#This Row],[ID NUMBER]],DBASE_TABLE[],2,0)</f>
        <v>GUFRAN LUKMAN</v>
      </c>
      <c r="E660" s="4" t="str">
        <f>VLOOKUP(ACCOUNTS_TABLE[[#This Row],[ID NUMBER]],DBASE_TABLE[],7,0)</f>
        <v>FORM TWO</v>
      </c>
      <c r="F660" s="51">
        <v>210</v>
      </c>
      <c r="G660" s="51" t="str">
        <f>IF(ISNA(VLOOKUP(ACCOUNTS_TABLE[[#This Row],[ID NUMBER]],OTHERFEE_PT,2,0)),"",VLOOKUP(ACCOUNTS_TABLE[[#This Row],[ID NUMBER]],OTHERFEE_PT,2,0))</f>
        <v/>
      </c>
      <c r="H660" s="51">
        <f>IF(ISNA(VLOOKUP(DBASE_TABLE[[#This Row],[CLASS]],TERMFEES_TABLE[],5,0)),"",VLOOKUP(DBASE_TABLE[[#This Row],[CLASS]],TERMFEES_TABLE[],5,0))</f>
        <v>0</v>
      </c>
      <c r="I660" s="51">
        <f>SUM(ACCOUNTS_TABLE[[#This Row],[BALANCE AT START]]:ACCOUNTS_TABLE[[#This Row],[SCHOOL FEES]])</f>
        <v>210</v>
      </c>
      <c r="J660" s="51">
        <f>IF(ISNA(VLOOKUP(ACCOUNTS_TABLE[[#This Row],[ID NUMBER]],PAYMENT_PT,2,0)),0,VLOOKUP(ACCOUNTS_TABLE[[#This Row],[ID NUMBER]],PAYMENT_PT,2,0))</f>
        <v>0</v>
      </c>
      <c r="K660" s="51">
        <f>IF(ISNA(VLOOKUP(ACCOUNTS_TABLE[[#This Row],[ID NUMBER]],PIVOT!K:L,2,0)),0,VLOOKUP(ACCOUNTS_TABLE[[#This Row],[ID NUMBER]],PIVOT!K:L,2,0))</f>
        <v>0</v>
      </c>
      <c r="L660" s="51">
        <f>ACCOUNTS_TABLE[[#This Row],[TOTAL FEES]]-ACCOUNTS_TABLE[[#This Row],[TOTAL PAID]]-ACCOUNTS_TABLE[[#This Row],[SCHOLARSHIP]]</f>
        <v>210</v>
      </c>
    </row>
    <row r="661" spans="3:12" ht="21.75" customHeight="1" x14ac:dyDescent="0.25">
      <c r="C661" s="26" t="s">
        <v>1815</v>
      </c>
      <c r="D661" s="4" t="str">
        <f>VLOOKUP(ACCOUNTS_TABLE[[#This Row],[ID NUMBER]],DBASE_TABLE[],2,0)</f>
        <v>AARON MINYILA</v>
      </c>
      <c r="E661" s="4" t="str">
        <f>VLOOKUP(ACCOUNTS_TABLE[[#This Row],[ID NUMBER]],DBASE_TABLE[],7,0)</f>
        <v>FORM TWO</v>
      </c>
      <c r="F661" s="51">
        <v>205</v>
      </c>
      <c r="G661" s="51" t="str">
        <f>IF(ISNA(VLOOKUP(ACCOUNTS_TABLE[[#This Row],[ID NUMBER]],OTHERFEE_PT,2,0)),"",VLOOKUP(ACCOUNTS_TABLE[[#This Row],[ID NUMBER]],OTHERFEE_PT,2,0))</f>
        <v/>
      </c>
      <c r="H661" s="51">
        <f>IF(ISNA(VLOOKUP(DBASE_TABLE[[#This Row],[CLASS]],TERMFEES_TABLE[],5,0)),"",VLOOKUP(DBASE_TABLE[[#This Row],[CLASS]],TERMFEES_TABLE[],5,0))</f>
        <v>0</v>
      </c>
      <c r="I661" s="51">
        <f>SUM(ACCOUNTS_TABLE[[#This Row],[BALANCE AT START]]:ACCOUNTS_TABLE[[#This Row],[SCHOOL FEES]])</f>
        <v>205</v>
      </c>
      <c r="J661" s="51">
        <f>IF(ISNA(VLOOKUP(ACCOUNTS_TABLE[[#This Row],[ID NUMBER]],PAYMENT_PT,2,0)),0,VLOOKUP(ACCOUNTS_TABLE[[#This Row],[ID NUMBER]],PAYMENT_PT,2,0))</f>
        <v>0</v>
      </c>
      <c r="K661" s="51">
        <f>IF(ISNA(VLOOKUP(ACCOUNTS_TABLE[[#This Row],[ID NUMBER]],PIVOT!K:L,2,0)),0,VLOOKUP(ACCOUNTS_TABLE[[#This Row],[ID NUMBER]],PIVOT!K:L,2,0))</f>
        <v>0</v>
      </c>
      <c r="L661" s="51">
        <f>ACCOUNTS_TABLE[[#This Row],[TOTAL FEES]]-ACCOUNTS_TABLE[[#This Row],[TOTAL PAID]]-ACCOUNTS_TABLE[[#This Row],[SCHOLARSHIP]]</f>
        <v>205</v>
      </c>
    </row>
    <row r="662" spans="3:12" ht="21.75" customHeight="1" x14ac:dyDescent="0.25">
      <c r="C662" s="26" t="s">
        <v>1816</v>
      </c>
      <c r="D662" s="4" t="str">
        <f>VLOOKUP(ACCOUNTS_TABLE[[#This Row],[ID NUMBER]],DBASE_TABLE[],2,0)</f>
        <v>ANOINTING IGANI MIVAI</v>
      </c>
      <c r="E662" s="4" t="str">
        <f>VLOOKUP(ACCOUNTS_TABLE[[#This Row],[ID NUMBER]],DBASE_TABLE[],7,0)</f>
        <v>FORM TWO</v>
      </c>
      <c r="F662" s="51">
        <v>330</v>
      </c>
      <c r="G662" s="51" t="str">
        <f>IF(ISNA(VLOOKUP(ACCOUNTS_TABLE[[#This Row],[ID NUMBER]],OTHERFEE_PT,2,0)),"",VLOOKUP(ACCOUNTS_TABLE[[#This Row],[ID NUMBER]],OTHERFEE_PT,2,0))</f>
        <v/>
      </c>
      <c r="H662" s="51">
        <f>IF(ISNA(VLOOKUP(DBASE_TABLE[[#This Row],[CLASS]],TERMFEES_TABLE[],5,0)),"",VLOOKUP(DBASE_TABLE[[#This Row],[CLASS]],TERMFEES_TABLE[],5,0))</f>
        <v>0</v>
      </c>
      <c r="I662" s="51">
        <f>SUM(ACCOUNTS_TABLE[[#This Row],[BALANCE AT START]]:ACCOUNTS_TABLE[[#This Row],[SCHOOL FEES]])</f>
        <v>330</v>
      </c>
      <c r="J662" s="51">
        <f>IF(ISNA(VLOOKUP(ACCOUNTS_TABLE[[#This Row],[ID NUMBER]],PAYMENT_PT,2,0)),0,VLOOKUP(ACCOUNTS_TABLE[[#This Row],[ID NUMBER]],PAYMENT_PT,2,0))</f>
        <v>0</v>
      </c>
      <c r="K662" s="51">
        <f>IF(ISNA(VLOOKUP(ACCOUNTS_TABLE[[#This Row],[ID NUMBER]],PIVOT!K:L,2,0)),0,VLOOKUP(ACCOUNTS_TABLE[[#This Row],[ID NUMBER]],PIVOT!K:L,2,0))</f>
        <v>0</v>
      </c>
      <c r="L662" s="51">
        <f>ACCOUNTS_TABLE[[#This Row],[TOTAL FEES]]-ACCOUNTS_TABLE[[#This Row],[TOTAL PAID]]-ACCOUNTS_TABLE[[#This Row],[SCHOLARSHIP]]</f>
        <v>330</v>
      </c>
    </row>
    <row r="663" spans="3:12" ht="21.75" customHeight="1" x14ac:dyDescent="0.25">
      <c r="C663" s="26" t="s">
        <v>1817</v>
      </c>
      <c r="D663" s="4" t="str">
        <f>VLOOKUP(ACCOUNTS_TABLE[[#This Row],[ID NUMBER]],DBASE_TABLE[],2,0)</f>
        <v>AYISHETU MOHAMMED</v>
      </c>
      <c r="E663" s="4" t="str">
        <f>VLOOKUP(ACCOUNTS_TABLE[[#This Row],[ID NUMBER]],DBASE_TABLE[],7,0)</f>
        <v>FORM TWO</v>
      </c>
      <c r="F663" s="51">
        <v>205</v>
      </c>
      <c r="G663" s="51" t="str">
        <f>IF(ISNA(VLOOKUP(ACCOUNTS_TABLE[[#This Row],[ID NUMBER]],OTHERFEE_PT,2,0)),"",VLOOKUP(ACCOUNTS_TABLE[[#This Row],[ID NUMBER]],OTHERFEE_PT,2,0))</f>
        <v/>
      </c>
      <c r="H663" s="51">
        <f>IF(ISNA(VLOOKUP(DBASE_TABLE[[#This Row],[CLASS]],TERMFEES_TABLE[],5,0)),"",VLOOKUP(DBASE_TABLE[[#This Row],[CLASS]],TERMFEES_TABLE[],5,0))</f>
        <v>0</v>
      </c>
      <c r="I663" s="51">
        <f>SUM(ACCOUNTS_TABLE[[#This Row],[BALANCE AT START]]:ACCOUNTS_TABLE[[#This Row],[SCHOOL FEES]])</f>
        <v>205</v>
      </c>
      <c r="J663" s="51">
        <f>IF(ISNA(VLOOKUP(ACCOUNTS_TABLE[[#This Row],[ID NUMBER]],PAYMENT_PT,2,0)),0,VLOOKUP(ACCOUNTS_TABLE[[#This Row],[ID NUMBER]],PAYMENT_PT,2,0))</f>
        <v>0</v>
      </c>
      <c r="K663" s="51">
        <f>IF(ISNA(VLOOKUP(ACCOUNTS_TABLE[[#This Row],[ID NUMBER]],PIVOT!K:L,2,0)),0,VLOOKUP(ACCOUNTS_TABLE[[#This Row],[ID NUMBER]],PIVOT!K:L,2,0))</f>
        <v>0</v>
      </c>
      <c r="L663" s="51">
        <f>ACCOUNTS_TABLE[[#This Row],[TOTAL FEES]]-ACCOUNTS_TABLE[[#This Row],[TOTAL PAID]]-ACCOUNTS_TABLE[[#This Row],[SCHOLARSHIP]]</f>
        <v>205</v>
      </c>
    </row>
    <row r="664" spans="3:12" ht="21.75" customHeight="1" x14ac:dyDescent="0.25">
      <c r="C664" s="26" t="s">
        <v>1818</v>
      </c>
      <c r="D664" s="4" t="str">
        <f>VLOOKUP(ACCOUNTS_TABLE[[#This Row],[ID NUMBER]],DBASE_TABLE[],2,0)</f>
        <v>FARIDATU MOHAMMED</v>
      </c>
      <c r="E664" s="4" t="str">
        <f>VLOOKUP(ACCOUNTS_TABLE[[#This Row],[ID NUMBER]],DBASE_TABLE[],7,0)</f>
        <v>FORM TWO</v>
      </c>
      <c r="F664" s="51">
        <v>205</v>
      </c>
      <c r="G664" s="51" t="str">
        <f>IF(ISNA(VLOOKUP(ACCOUNTS_TABLE[[#This Row],[ID NUMBER]],OTHERFEE_PT,2,0)),"",VLOOKUP(ACCOUNTS_TABLE[[#This Row],[ID NUMBER]],OTHERFEE_PT,2,0))</f>
        <v/>
      </c>
      <c r="H664" s="51">
        <f>IF(ISNA(VLOOKUP(DBASE_TABLE[[#This Row],[CLASS]],TERMFEES_TABLE[],5,0)),"",VLOOKUP(DBASE_TABLE[[#This Row],[CLASS]],TERMFEES_TABLE[],5,0))</f>
        <v>0</v>
      </c>
      <c r="I664" s="51">
        <f>SUM(ACCOUNTS_TABLE[[#This Row],[BALANCE AT START]]:ACCOUNTS_TABLE[[#This Row],[SCHOOL FEES]])</f>
        <v>205</v>
      </c>
      <c r="J664" s="51">
        <f>IF(ISNA(VLOOKUP(ACCOUNTS_TABLE[[#This Row],[ID NUMBER]],PAYMENT_PT,2,0)),0,VLOOKUP(ACCOUNTS_TABLE[[#This Row],[ID NUMBER]],PAYMENT_PT,2,0))</f>
        <v>0</v>
      </c>
      <c r="K664" s="51">
        <f>IF(ISNA(VLOOKUP(ACCOUNTS_TABLE[[#This Row],[ID NUMBER]],PIVOT!K:L,2,0)),0,VLOOKUP(ACCOUNTS_TABLE[[#This Row],[ID NUMBER]],PIVOT!K:L,2,0))</f>
        <v>0</v>
      </c>
      <c r="L664" s="51">
        <f>ACCOUNTS_TABLE[[#This Row],[TOTAL FEES]]-ACCOUNTS_TABLE[[#This Row],[TOTAL PAID]]-ACCOUNTS_TABLE[[#This Row],[SCHOLARSHIP]]</f>
        <v>205</v>
      </c>
    </row>
    <row r="665" spans="3:12" ht="21.75" customHeight="1" x14ac:dyDescent="0.25">
      <c r="C665" s="26" t="s">
        <v>1819</v>
      </c>
      <c r="D665" s="4" t="str">
        <f>VLOOKUP(ACCOUNTS_TABLE[[#This Row],[ID NUMBER]],DBASE_TABLE[],2,0)</f>
        <v>SHAMAWU MOHAMMED</v>
      </c>
      <c r="E665" s="4" t="str">
        <f>VLOOKUP(ACCOUNTS_TABLE[[#This Row],[ID NUMBER]],DBASE_TABLE[],7,0)</f>
        <v>FORM TWO</v>
      </c>
      <c r="F665" s="51">
        <v>205</v>
      </c>
      <c r="G665" s="51" t="str">
        <f>IF(ISNA(VLOOKUP(ACCOUNTS_TABLE[[#This Row],[ID NUMBER]],OTHERFEE_PT,2,0)),"",VLOOKUP(ACCOUNTS_TABLE[[#This Row],[ID NUMBER]],OTHERFEE_PT,2,0))</f>
        <v/>
      </c>
      <c r="H665" s="51">
        <f>IF(ISNA(VLOOKUP(DBASE_TABLE[[#This Row],[CLASS]],TERMFEES_TABLE[],5,0)),"",VLOOKUP(DBASE_TABLE[[#This Row],[CLASS]],TERMFEES_TABLE[],5,0))</f>
        <v>0</v>
      </c>
      <c r="I665" s="51">
        <f>SUM(ACCOUNTS_TABLE[[#This Row],[BALANCE AT START]]:ACCOUNTS_TABLE[[#This Row],[SCHOOL FEES]])</f>
        <v>205</v>
      </c>
      <c r="J665" s="51">
        <f>IF(ISNA(VLOOKUP(ACCOUNTS_TABLE[[#This Row],[ID NUMBER]],PAYMENT_PT,2,0)),0,VLOOKUP(ACCOUNTS_TABLE[[#This Row],[ID NUMBER]],PAYMENT_PT,2,0))</f>
        <v>0</v>
      </c>
      <c r="K665" s="51">
        <f>IF(ISNA(VLOOKUP(ACCOUNTS_TABLE[[#This Row],[ID NUMBER]],PIVOT!K:L,2,0)),0,VLOOKUP(ACCOUNTS_TABLE[[#This Row],[ID NUMBER]],PIVOT!K:L,2,0))</f>
        <v>0</v>
      </c>
      <c r="L665" s="51">
        <f>ACCOUNTS_TABLE[[#This Row],[TOTAL FEES]]-ACCOUNTS_TABLE[[#This Row],[TOTAL PAID]]-ACCOUNTS_TABLE[[#This Row],[SCHOLARSHIP]]</f>
        <v>205</v>
      </c>
    </row>
    <row r="666" spans="3:12" ht="21.75" customHeight="1" x14ac:dyDescent="0.25">
      <c r="C666" s="26" t="s">
        <v>1820</v>
      </c>
      <c r="D666" s="4" t="str">
        <f>VLOOKUP(ACCOUNTS_TABLE[[#This Row],[ID NUMBER]],DBASE_TABLE[],2,0)</f>
        <v>MUNIRATU MUSTAPHA</v>
      </c>
      <c r="E666" s="4" t="str">
        <f>VLOOKUP(ACCOUNTS_TABLE[[#This Row],[ID NUMBER]],DBASE_TABLE[],7,0)</f>
        <v>FORM TWO</v>
      </c>
      <c r="F666" s="51">
        <v>205</v>
      </c>
      <c r="G666" s="51" t="str">
        <f>IF(ISNA(VLOOKUP(ACCOUNTS_TABLE[[#This Row],[ID NUMBER]],OTHERFEE_PT,2,0)),"",VLOOKUP(ACCOUNTS_TABLE[[#This Row],[ID NUMBER]],OTHERFEE_PT,2,0))</f>
        <v/>
      </c>
      <c r="H666" s="51">
        <f>IF(ISNA(VLOOKUP(DBASE_TABLE[[#This Row],[CLASS]],TERMFEES_TABLE[],5,0)),"",VLOOKUP(DBASE_TABLE[[#This Row],[CLASS]],TERMFEES_TABLE[],5,0))</f>
        <v>0</v>
      </c>
      <c r="I666" s="51">
        <f>SUM(ACCOUNTS_TABLE[[#This Row],[BALANCE AT START]]:ACCOUNTS_TABLE[[#This Row],[SCHOOL FEES]])</f>
        <v>205</v>
      </c>
      <c r="J666" s="51">
        <f>IF(ISNA(VLOOKUP(ACCOUNTS_TABLE[[#This Row],[ID NUMBER]],PAYMENT_PT,2,0)),0,VLOOKUP(ACCOUNTS_TABLE[[#This Row],[ID NUMBER]],PAYMENT_PT,2,0))</f>
        <v>0</v>
      </c>
      <c r="K666" s="51">
        <f>IF(ISNA(VLOOKUP(ACCOUNTS_TABLE[[#This Row],[ID NUMBER]],PIVOT!K:L,2,0)),0,VLOOKUP(ACCOUNTS_TABLE[[#This Row],[ID NUMBER]],PIVOT!K:L,2,0))</f>
        <v>0</v>
      </c>
      <c r="L666" s="51">
        <f>ACCOUNTS_TABLE[[#This Row],[TOTAL FEES]]-ACCOUNTS_TABLE[[#This Row],[TOTAL PAID]]-ACCOUNTS_TABLE[[#This Row],[SCHOLARSHIP]]</f>
        <v>205</v>
      </c>
    </row>
    <row r="667" spans="3:12" ht="21.75" customHeight="1" x14ac:dyDescent="0.25">
      <c r="C667" s="26" t="s">
        <v>1821</v>
      </c>
      <c r="D667" s="4" t="str">
        <f>VLOOKUP(ACCOUNTS_TABLE[[#This Row],[ID NUMBER]],DBASE_TABLE[],2,0)</f>
        <v>IBRAHIM NAHIM</v>
      </c>
      <c r="E667" s="4" t="str">
        <f>VLOOKUP(ACCOUNTS_TABLE[[#This Row],[ID NUMBER]],DBASE_TABLE[],7,0)</f>
        <v>FORM TWO</v>
      </c>
      <c r="F667" s="51">
        <v>205</v>
      </c>
      <c r="G667" s="51" t="str">
        <f>IF(ISNA(VLOOKUP(ACCOUNTS_TABLE[[#This Row],[ID NUMBER]],OTHERFEE_PT,2,0)),"",VLOOKUP(ACCOUNTS_TABLE[[#This Row],[ID NUMBER]],OTHERFEE_PT,2,0))</f>
        <v/>
      </c>
      <c r="H667" s="51">
        <f>IF(ISNA(VLOOKUP(DBASE_TABLE[[#This Row],[CLASS]],TERMFEES_TABLE[],5,0)),"",VLOOKUP(DBASE_TABLE[[#This Row],[CLASS]],TERMFEES_TABLE[],5,0))</f>
        <v>0</v>
      </c>
      <c r="I667" s="51">
        <f>SUM(ACCOUNTS_TABLE[[#This Row],[BALANCE AT START]]:ACCOUNTS_TABLE[[#This Row],[SCHOOL FEES]])</f>
        <v>205</v>
      </c>
      <c r="J667" s="51">
        <f>IF(ISNA(VLOOKUP(ACCOUNTS_TABLE[[#This Row],[ID NUMBER]],PAYMENT_PT,2,0)),0,VLOOKUP(ACCOUNTS_TABLE[[#This Row],[ID NUMBER]],PAYMENT_PT,2,0))</f>
        <v>0</v>
      </c>
      <c r="K667" s="51">
        <f>IF(ISNA(VLOOKUP(ACCOUNTS_TABLE[[#This Row],[ID NUMBER]],PIVOT!K:L,2,0)),0,VLOOKUP(ACCOUNTS_TABLE[[#This Row],[ID NUMBER]],PIVOT!K:L,2,0))</f>
        <v>0</v>
      </c>
      <c r="L667" s="51">
        <f>ACCOUNTS_TABLE[[#This Row],[TOTAL FEES]]-ACCOUNTS_TABLE[[#This Row],[TOTAL PAID]]-ACCOUNTS_TABLE[[#This Row],[SCHOLARSHIP]]</f>
        <v>205</v>
      </c>
    </row>
    <row r="668" spans="3:12" ht="21.75" customHeight="1" x14ac:dyDescent="0.25">
      <c r="C668" s="26" t="s">
        <v>1822</v>
      </c>
      <c r="D668" s="4" t="str">
        <f>VLOOKUP(ACCOUNTS_TABLE[[#This Row],[ID NUMBER]],DBASE_TABLE[],2,0)</f>
        <v>AWELANA NANCY</v>
      </c>
      <c r="E668" s="4" t="str">
        <f>VLOOKUP(ACCOUNTS_TABLE[[#This Row],[ID NUMBER]],DBASE_TABLE[],7,0)</f>
        <v>FORM TWO</v>
      </c>
      <c r="F668" s="51">
        <v>330</v>
      </c>
      <c r="G668" s="51" t="str">
        <f>IF(ISNA(VLOOKUP(ACCOUNTS_TABLE[[#This Row],[ID NUMBER]],OTHERFEE_PT,2,0)),"",VLOOKUP(ACCOUNTS_TABLE[[#This Row],[ID NUMBER]],OTHERFEE_PT,2,0))</f>
        <v/>
      </c>
      <c r="H668" s="51">
        <f>IF(ISNA(VLOOKUP(DBASE_TABLE[[#This Row],[CLASS]],TERMFEES_TABLE[],5,0)),"",VLOOKUP(DBASE_TABLE[[#This Row],[CLASS]],TERMFEES_TABLE[],5,0))</f>
        <v>0</v>
      </c>
      <c r="I668" s="51">
        <f>SUM(ACCOUNTS_TABLE[[#This Row],[BALANCE AT START]]:ACCOUNTS_TABLE[[#This Row],[SCHOOL FEES]])</f>
        <v>330</v>
      </c>
      <c r="J668" s="51">
        <f>IF(ISNA(VLOOKUP(ACCOUNTS_TABLE[[#This Row],[ID NUMBER]],PAYMENT_PT,2,0)),0,VLOOKUP(ACCOUNTS_TABLE[[#This Row],[ID NUMBER]],PAYMENT_PT,2,0))</f>
        <v>0</v>
      </c>
      <c r="K668" s="51">
        <f>IF(ISNA(VLOOKUP(ACCOUNTS_TABLE[[#This Row],[ID NUMBER]],PIVOT!K:L,2,0)),0,VLOOKUP(ACCOUNTS_TABLE[[#This Row],[ID NUMBER]],PIVOT!K:L,2,0))</f>
        <v>0</v>
      </c>
      <c r="L668" s="51">
        <f>ACCOUNTS_TABLE[[#This Row],[TOTAL FEES]]-ACCOUNTS_TABLE[[#This Row],[TOTAL PAID]]-ACCOUNTS_TABLE[[#This Row],[SCHOLARSHIP]]</f>
        <v>330</v>
      </c>
    </row>
    <row r="669" spans="3:12" ht="21.75" customHeight="1" x14ac:dyDescent="0.25">
      <c r="C669" s="26" t="s">
        <v>1823</v>
      </c>
      <c r="D669" s="4" t="str">
        <f>VLOOKUP(ACCOUNTS_TABLE[[#This Row],[ID NUMBER]],DBASE_TABLE[],2,0)</f>
        <v>EVANS OLANDO</v>
      </c>
      <c r="E669" s="4" t="str">
        <f>VLOOKUP(ACCOUNTS_TABLE[[#This Row],[ID NUMBER]],DBASE_TABLE[],7,0)</f>
        <v>FORM TWO</v>
      </c>
      <c r="F669" s="51">
        <v>375</v>
      </c>
      <c r="G669" s="51" t="str">
        <f>IF(ISNA(VLOOKUP(ACCOUNTS_TABLE[[#This Row],[ID NUMBER]],OTHERFEE_PT,2,0)),"",VLOOKUP(ACCOUNTS_TABLE[[#This Row],[ID NUMBER]],OTHERFEE_PT,2,0))</f>
        <v/>
      </c>
      <c r="H669" s="51">
        <f>IF(ISNA(VLOOKUP(DBASE_TABLE[[#This Row],[CLASS]],TERMFEES_TABLE[],5,0)),"",VLOOKUP(DBASE_TABLE[[#This Row],[CLASS]],TERMFEES_TABLE[],5,0))</f>
        <v>0</v>
      </c>
      <c r="I669" s="51">
        <f>SUM(ACCOUNTS_TABLE[[#This Row],[BALANCE AT START]]:ACCOUNTS_TABLE[[#This Row],[SCHOOL FEES]])</f>
        <v>375</v>
      </c>
      <c r="J669" s="51">
        <f>IF(ISNA(VLOOKUP(ACCOUNTS_TABLE[[#This Row],[ID NUMBER]],PAYMENT_PT,2,0)),0,VLOOKUP(ACCOUNTS_TABLE[[#This Row],[ID NUMBER]],PAYMENT_PT,2,0))</f>
        <v>0</v>
      </c>
      <c r="K669" s="51">
        <f>IF(ISNA(VLOOKUP(ACCOUNTS_TABLE[[#This Row],[ID NUMBER]],PIVOT!K:L,2,0)),0,VLOOKUP(ACCOUNTS_TABLE[[#This Row],[ID NUMBER]],PIVOT!K:L,2,0))</f>
        <v>0</v>
      </c>
      <c r="L669" s="51">
        <f>ACCOUNTS_TABLE[[#This Row],[TOTAL FEES]]-ACCOUNTS_TABLE[[#This Row],[TOTAL PAID]]-ACCOUNTS_TABLE[[#This Row],[SCHOLARSHIP]]</f>
        <v>375</v>
      </c>
    </row>
    <row r="670" spans="3:12" ht="21.75" customHeight="1" x14ac:dyDescent="0.25">
      <c r="C670" s="26" t="s">
        <v>1824</v>
      </c>
      <c r="D670" s="4" t="str">
        <f>VLOOKUP(ACCOUNTS_TABLE[[#This Row],[ID NUMBER]],DBASE_TABLE[],2,0)</f>
        <v>SABINA SEDOCTOR</v>
      </c>
      <c r="E670" s="4" t="str">
        <f>VLOOKUP(ACCOUNTS_TABLE[[#This Row],[ID NUMBER]],DBASE_TABLE[],7,0)</f>
        <v>FORM TWO</v>
      </c>
      <c r="F670" s="51">
        <v>205</v>
      </c>
      <c r="G670" s="51" t="str">
        <f>IF(ISNA(VLOOKUP(ACCOUNTS_TABLE[[#This Row],[ID NUMBER]],OTHERFEE_PT,2,0)),"",VLOOKUP(ACCOUNTS_TABLE[[#This Row],[ID NUMBER]],OTHERFEE_PT,2,0))</f>
        <v/>
      </c>
      <c r="H670" s="51">
        <f>IF(ISNA(VLOOKUP(DBASE_TABLE[[#This Row],[CLASS]],TERMFEES_TABLE[],5,0)),"",VLOOKUP(DBASE_TABLE[[#This Row],[CLASS]],TERMFEES_TABLE[],5,0))</f>
        <v>0</v>
      </c>
      <c r="I670" s="51">
        <f>SUM(ACCOUNTS_TABLE[[#This Row],[BALANCE AT START]]:ACCOUNTS_TABLE[[#This Row],[SCHOOL FEES]])</f>
        <v>205</v>
      </c>
      <c r="J670" s="51">
        <f>IF(ISNA(VLOOKUP(ACCOUNTS_TABLE[[#This Row],[ID NUMBER]],PAYMENT_PT,2,0)),0,VLOOKUP(ACCOUNTS_TABLE[[#This Row],[ID NUMBER]],PAYMENT_PT,2,0))</f>
        <v>0</v>
      </c>
      <c r="K670" s="51">
        <f>IF(ISNA(VLOOKUP(ACCOUNTS_TABLE[[#This Row],[ID NUMBER]],PIVOT!K:L,2,0)),0,VLOOKUP(ACCOUNTS_TABLE[[#This Row],[ID NUMBER]],PIVOT!K:L,2,0))</f>
        <v>0</v>
      </c>
      <c r="L670" s="51">
        <f>ACCOUNTS_TABLE[[#This Row],[TOTAL FEES]]-ACCOUNTS_TABLE[[#This Row],[TOTAL PAID]]-ACCOUNTS_TABLE[[#This Row],[SCHOLARSHIP]]</f>
        <v>205</v>
      </c>
    </row>
    <row r="671" spans="3:12" ht="21.75" customHeight="1" x14ac:dyDescent="0.25">
      <c r="C671" s="26" t="s">
        <v>1825</v>
      </c>
      <c r="D671" s="4" t="str">
        <f>VLOOKUP(ACCOUNTS_TABLE[[#This Row],[ID NUMBER]],DBASE_TABLE[],2,0)</f>
        <v>MUJAADALATU SULEMANA</v>
      </c>
      <c r="E671" s="4" t="str">
        <f>VLOOKUP(ACCOUNTS_TABLE[[#This Row],[ID NUMBER]],DBASE_TABLE[],7,0)</f>
        <v>FORM TWO</v>
      </c>
      <c r="F671" s="51">
        <v>255</v>
      </c>
      <c r="G671" s="51" t="str">
        <f>IF(ISNA(VLOOKUP(ACCOUNTS_TABLE[[#This Row],[ID NUMBER]],OTHERFEE_PT,2,0)),"",VLOOKUP(ACCOUNTS_TABLE[[#This Row],[ID NUMBER]],OTHERFEE_PT,2,0))</f>
        <v/>
      </c>
      <c r="H671" s="51">
        <f>IF(ISNA(VLOOKUP(DBASE_TABLE[[#This Row],[CLASS]],TERMFEES_TABLE[],5,0)),"",VLOOKUP(DBASE_TABLE[[#This Row],[CLASS]],TERMFEES_TABLE[],5,0))</f>
        <v>0</v>
      </c>
      <c r="I671" s="51">
        <f>SUM(ACCOUNTS_TABLE[[#This Row],[BALANCE AT START]]:ACCOUNTS_TABLE[[#This Row],[SCHOOL FEES]])</f>
        <v>255</v>
      </c>
      <c r="J671" s="51">
        <f>IF(ISNA(VLOOKUP(ACCOUNTS_TABLE[[#This Row],[ID NUMBER]],PAYMENT_PT,2,0)),0,VLOOKUP(ACCOUNTS_TABLE[[#This Row],[ID NUMBER]],PAYMENT_PT,2,0))</f>
        <v>0</v>
      </c>
      <c r="K671" s="51">
        <f>IF(ISNA(VLOOKUP(ACCOUNTS_TABLE[[#This Row],[ID NUMBER]],PIVOT!K:L,2,0)),0,VLOOKUP(ACCOUNTS_TABLE[[#This Row],[ID NUMBER]],PIVOT!K:L,2,0))</f>
        <v>0</v>
      </c>
      <c r="L671" s="51">
        <f>ACCOUNTS_TABLE[[#This Row],[TOTAL FEES]]-ACCOUNTS_TABLE[[#This Row],[TOTAL PAID]]-ACCOUNTS_TABLE[[#This Row],[SCHOLARSHIP]]</f>
        <v>255</v>
      </c>
    </row>
    <row r="672" spans="3:12" ht="21.75" customHeight="1" x14ac:dyDescent="0.25">
      <c r="C672" s="26" t="s">
        <v>1826</v>
      </c>
      <c r="D672" s="4" t="str">
        <f>VLOOKUP(ACCOUNTS_TABLE[[#This Row],[ID NUMBER]],DBASE_TABLE[],2,0)</f>
        <v>NAHADATU SULEMANA</v>
      </c>
      <c r="E672" s="4" t="str">
        <f>VLOOKUP(ACCOUNTS_TABLE[[#This Row],[ID NUMBER]],DBASE_TABLE[],7,0)</f>
        <v>FORM TWO</v>
      </c>
      <c r="F672" s="51">
        <v>255</v>
      </c>
      <c r="G672" s="51" t="str">
        <f>IF(ISNA(VLOOKUP(ACCOUNTS_TABLE[[#This Row],[ID NUMBER]],OTHERFEE_PT,2,0)),"",VLOOKUP(ACCOUNTS_TABLE[[#This Row],[ID NUMBER]],OTHERFEE_PT,2,0))</f>
        <v/>
      </c>
      <c r="H672" s="51">
        <f>IF(ISNA(VLOOKUP(DBASE_TABLE[[#This Row],[CLASS]],TERMFEES_TABLE[],5,0)),"",VLOOKUP(DBASE_TABLE[[#This Row],[CLASS]],TERMFEES_TABLE[],5,0))</f>
        <v>0</v>
      </c>
      <c r="I672" s="51">
        <f>SUM(ACCOUNTS_TABLE[[#This Row],[BALANCE AT START]]:ACCOUNTS_TABLE[[#This Row],[SCHOOL FEES]])</f>
        <v>255</v>
      </c>
      <c r="J672" s="51">
        <f>IF(ISNA(VLOOKUP(ACCOUNTS_TABLE[[#This Row],[ID NUMBER]],PAYMENT_PT,2,0)),0,VLOOKUP(ACCOUNTS_TABLE[[#This Row],[ID NUMBER]],PAYMENT_PT,2,0))</f>
        <v>0</v>
      </c>
      <c r="K672" s="51">
        <f>IF(ISNA(VLOOKUP(ACCOUNTS_TABLE[[#This Row],[ID NUMBER]],PIVOT!K:L,2,0)),0,VLOOKUP(ACCOUNTS_TABLE[[#This Row],[ID NUMBER]],PIVOT!K:L,2,0))</f>
        <v>0</v>
      </c>
      <c r="L672" s="51">
        <f>ACCOUNTS_TABLE[[#This Row],[TOTAL FEES]]-ACCOUNTS_TABLE[[#This Row],[TOTAL PAID]]-ACCOUNTS_TABLE[[#This Row],[SCHOLARSHIP]]</f>
        <v>255</v>
      </c>
    </row>
    <row r="673" spans="3:12" ht="21.75" customHeight="1" x14ac:dyDescent="0.25">
      <c r="C673" s="26" t="s">
        <v>1827</v>
      </c>
      <c r="D673" s="4" t="str">
        <f>VLOOKUP(ACCOUNTS_TABLE[[#This Row],[ID NUMBER]],DBASE_TABLE[],2,0)</f>
        <v>ABEL TIBURU</v>
      </c>
      <c r="E673" s="4" t="str">
        <f>VLOOKUP(ACCOUNTS_TABLE[[#This Row],[ID NUMBER]],DBASE_TABLE[],7,0)</f>
        <v>FORM TWO</v>
      </c>
      <c r="F673" s="51">
        <v>295</v>
      </c>
      <c r="G673" s="51" t="str">
        <f>IF(ISNA(VLOOKUP(ACCOUNTS_TABLE[[#This Row],[ID NUMBER]],OTHERFEE_PT,2,0)),"",VLOOKUP(ACCOUNTS_TABLE[[#This Row],[ID NUMBER]],OTHERFEE_PT,2,0))</f>
        <v/>
      </c>
      <c r="H673" s="51">
        <f>IF(ISNA(VLOOKUP(DBASE_TABLE[[#This Row],[CLASS]],TERMFEES_TABLE[],5,0)),"",VLOOKUP(DBASE_TABLE[[#This Row],[CLASS]],TERMFEES_TABLE[],5,0))</f>
        <v>0</v>
      </c>
      <c r="I673" s="51">
        <f>SUM(ACCOUNTS_TABLE[[#This Row],[BALANCE AT START]]:ACCOUNTS_TABLE[[#This Row],[SCHOOL FEES]])</f>
        <v>295</v>
      </c>
      <c r="J673" s="51">
        <f>IF(ISNA(VLOOKUP(ACCOUNTS_TABLE[[#This Row],[ID NUMBER]],PAYMENT_PT,2,0)),0,VLOOKUP(ACCOUNTS_TABLE[[#This Row],[ID NUMBER]],PAYMENT_PT,2,0))</f>
        <v>0</v>
      </c>
      <c r="K673" s="51">
        <f>IF(ISNA(VLOOKUP(ACCOUNTS_TABLE[[#This Row],[ID NUMBER]],PIVOT!K:L,2,0)),0,VLOOKUP(ACCOUNTS_TABLE[[#This Row],[ID NUMBER]],PIVOT!K:L,2,0))</f>
        <v>0</v>
      </c>
      <c r="L673" s="51">
        <f>ACCOUNTS_TABLE[[#This Row],[TOTAL FEES]]-ACCOUNTS_TABLE[[#This Row],[TOTAL PAID]]-ACCOUNTS_TABLE[[#This Row],[SCHOLARSHIP]]</f>
        <v>295</v>
      </c>
    </row>
    <row r="674" spans="3:12" ht="21.75" customHeight="1" x14ac:dyDescent="0.25">
      <c r="C674" s="26" t="s">
        <v>1828</v>
      </c>
      <c r="D674" s="4" t="str">
        <f>VLOOKUP(ACCOUNTS_TABLE[[#This Row],[ID NUMBER]],DBASE_TABLE[],2,0)</f>
        <v>NOAH WEDAM</v>
      </c>
      <c r="E674" s="4" t="str">
        <f>VLOOKUP(ACCOUNTS_TABLE[[#This Row],[ID NUMBER]],DBASE_TABLE[],7,0)</f>
        <v>FORM TWO</v>
      </c>
      <c r="F674" s="51">
        <v>205</v>
      </c>
      <c r="G674" s="51" t="str">
        <f>IF(ISNA(VLOOKUP(ACCOUNTS_TABLE[[#This Row],[ID NUMBER]],OTHERFEE_PT,2,0)),"",VLOOKUP(ACCOUNTS_TABLE[[#This Row],[ID NUMBER]],OTHERFEE_PT,2,0))</f>
        <v/>
      </c>
      <c r="H674" s="51">
        <f>IF(ISNA(VLOOKUP(DBASE_TABLE[[#This Row],[CLASS]],TERMFEES_TABLE[],5,0)),"",VLOOKUP(DBASE_TABLE[[#This Row],[CLASS]],TERMFEES_TABLE[],5,0))</f>
        <v>0</v>
      </c>
      <c r="I674" s="51">
        <f>SUM(ACCOUNTS_TABLE[[#This Row],[BALANCE AT START]]:ACCOUNTS_TABLE[[#This Row],[SCHOOL FEES]])</f>
        <v>205</v>
      </c>
      <c r="J674" s="51">
        <f>IF(ISNA(VLOOKUP(ACCOUNTS_TABLE[[#This Row],[ID NUMBER]],PAYMENT_PT,2,0)),0,VLOOKUP(ACCOUNTS_TABLE[[#This Row],[ID NUMBER]],PAYMENT_PT,2,0))</f>
        <v>0</v>
      </c>
      <c r="K674" s="51">
        <f>IF(ISNA(VLOOKUP(ACCOUNTS_TABLE[[#This Row],[ID NUMBER]],PIVOT!K:L,2,0)),0,VLOOKUP(ACCOUNTS_TABLE[[#This Row],[ID NUMBER]],PIVOT!K:L,2,0))</f>
        <v>0</v>
      </c>
      <c r="L674" s="51">
        <f>ACCOUNTS_TABLE[[#This Row],[TOTAL FEES]]-ACCOUNTS_TABLE[[#This Row],[TOTAL PAID]]-ACCOUNTS_TABLE[[#This Row],[SCHOLARSHIP]]</f>
        <v>205</v>
      </c>
    </row>
    <row r="675" spans="3:12" ht="21.75" customHeight="1" x14ac:dyDescent="0.25">
      <c r="C675" s="26" t="s">
        <v>1829</v>
      </c>
      <c r="D675" s="4" t="str">
        <f>VLOOKUP(ACCOUNTS_TABLE[[#This Row],[ID NUMBER]],DBASE_TABLE[],2,0)</f>
        <v>LORD-PROMISE WOBI</v>
      </c>
      <c r="E675" s="4" t="str">
        <f>VLOOKUP(ACCOUNTS_TABLE[[#This Row],[ID NUMBER]],DBASE_TABLE[],7,0)</f>
        <v>FORM TWO</v>
      </c>
      <c r="F675" s="51">
        <v>205</v>
      </c>
      <c r="G675" s="51" t="str">
        <f>IF(ISNA(VLOOKUP(ACCOUNTS_TABLE[[#This Row],[ID NUMBER]],OTHERFEE_PT,2,0)),"",VLOOKUP(ACCOUNTS_TABLE[[#This Row],[ID NUMBER]],OTHERFEE_PT,2,0))</f>
        <v/>
      </c>
      <c r="H675" s="51">
        <f>IF(ISNA(VLOOKUP(DBASE_TABLE[[#This Row],[CLASS]],TERMFEES_TABLE[],5,0)),"",VLOOKUP(DBASE_TABLE[[#This Row],[CLASS]],TERMFEES_TABLE[],5,0))</f>
        <v>0</v>
      </c>
      <c r="I675" s="51">
        <f>SUM(ACCOUNTS_TABLE[[#This Row],[BALANCE AT START]]:ACCOUNTS_TABLE[[#This Row],[SCHOOL FEES]])</f>
        <v>205</v>
      </c>
      <c r="J675" s="51">
        <f>IF(ISNA(VLOOKUP(ACCOUNTS_TABLE[[#This Row],[ID NUMBER]],PAYMENT_PT,2,0)),0,VLOOKUP(ACCOUNTS_TABLE[[#This Row],[ID NUMBER]],PAYMENT_PT,2,0))</f>
        <v>0</v>
      </c>
      <c r="K675" s="51">
        <f>IF(ISNA(VLOOKUP(ACCOUNTS_TABLE[[#This Row],[ID NUMBER]],PIVOT!K:L,2,0)),0,VLOOKUP(ACCOUNTS_TABLE[[#This Row],[ID NUMBER]],PIVOT!K:L,2,0))</f>
        <v>0</v>
      </c>
      <c r="L675" s="51">
        <f>ACCOUNTS_TABLE[[#This Row],[TOTAL FEES]]-ACCOUNTS_TABLE[[#This Row],[TOTAL PAID]]-ACCOUNTS_TABLE[[#This Row],[SCHOLARSHIP]]</f>
        <v>205</v>
      </c>
    </row>
    <row r="676" spans="3:12" ht="21.75" customHeight="1" x14ac:dyDescent="0.25">
      <c r="C676" s="26" t="s">
        <v>1830</v>
      </c>
      <c r="D676" s="4" t="str">
        <f>VLOOKUP(ACCOUNTS_TABLE[[#This Row],[ID NUMBER]],DBASE_TABLE[],2,0)</f>
        <v>RUWEDATU YAKUBU</v>
      </c>
      <c r="E676" s="4" t="str">
        <f>VLOOKUP(ACCOUNTS_TABLE[[#This Row],[ID NUMBER]],DBASE_TABLE[],7,0)</f>
        <v>FORM TWO</v>
      </c>
      <c r="F676" s="51">
        <v>205</v>
      </c>
      <c r="G676" s="51" t="str">
        <f>IF(ISNA(VLOOKUP(ACCOUNTS_TABLE[[#This Row],[ID NUMBER]],OTHERFEE_PT,2,0)),"",VLOOKUP(ACCOUNTS_TABLE[[#This Row],[ID NUMBER]],OTHERFEE_PT,2,0))</f>
        <v/>
      </c>
      <c r="H676" s="51">
        <f>IF(ISNA(VLOOKUP(DBASE_TABLE[[#This Row],[CLASS]],TERMFEES_TABLE[],5,0)),"",VLOOKUP(DBASE_TABLE[[#This Row],[CLASS]],TERMFEES_TABLE[],5,0))</f>
        <v>0</v>
      </c>
      <c r="I676" s="51">
        <f>SUM(ACCOUNTS_TABLE[[#This Row],[BALANCE AT START]]:ACCOUNTS_TABLE[[#This Row],[SCHOOL FEES]])</f>
        <v>205</v>
      </c>
      <c r="J676" s="51">
        <f>IF(ISNA(VLOOKUP(ACCOUNTS_TABLE[[#This Row],[ID NUMBER]],PAYMENT_PT,2,0)),0,VLOOKUP(ACCOUNTS_TABLE[[#This Row],[ID NUMBER]],PAYMENT_PT,2,0))</f>
        <v>0</v>
      </c>
      <c r="K676" s="51">
        <f>IF(ISNA(VLOOKUP(ACCOUNTS_TABLE[[#This Row],[ID NUMBER]],PIVOT!K:L,2,0)),0,VLOOKUP(ACCOUNTS_TABLE[[#This Row],[ID NUMBER]],PIVOT!K:L,2,0))</f>
        <v>0</v>
      </c>
      <c r="L676" s="51">
        <f>ACCOUNTS_TABLE[[#This Row],[TOTAL FEES]]-ACCOUNTS_TABLE[[#This Row],[TOTAL PAID]]-ACCOUNTS_TABLE[[#This Row],[SCHOLARSHIP]]</f>
        <v>205</v>
      </c>
    </row>
    <row r="677" spans="3:12" ht="21.75" customHeight="1" x14ac:dyDescent="0.25">
      <c r="C677" s="26" t="s">
        <v>1831</v>
      </c>
      <c r="D677" s="4" t="str">
        <f>VLOOKUP(ACCOUNTS_TABLE[[#This Row],[ID NUMBER]],DBASE_TABLE[],2,0)</f>
        <v>FORTUNATE ZAKARI</v>
      </c>
      <c r="E677" s="4" t="str">
        <f>VLOOKUP(ACCOUNTS_TABLE[[#This Row],[ID NUMBER]],DBASE_TABLE[],7,0)</f>
        <v>FORM TWO</v>
      </c>
      <c r="F677" s="51">
        <v>280</v>
      </c>
      <c r="G677" s="51" t="str">
        <f>IF(ISNA(VLOOKUP(ACCOUNTS_TABLE[[#This Row],[ID NUMBER]],OTHERFEE_PT,2,0)),"",VLOOKUP(ACCOUNTS_TABLE[[#This Row],[ID NUMBER]],OTHERFEE_PT,2,0))</f>
        <v/>
      </c>
      <c r="H677" s="51">
        <f>IF(ISNA(VLOOKUP(DBASE_TABLE[[#This Row],[CLASS]],TERMFEES_TABLE[],5,0)),"",VLOOKUP(DBASE_TABLE[[#This Row],[CLASS]],TERMFEES_TABLE[],5,0))</f>
        <v>0</v>
      </c>
      <c r="I677" s="51">
        <f>SUM(ACCOUNTS_TABLE[[#This Row],[BALANCE AT START]]:ACCOUNTS_TABLE[[#This Row],[SCHOOL FEES]])</f>
        <v>280</v>
      </c>
      <c r="J677" s="51">
        <f>IF(ISNA(VLOOKUP(ACCOUNTS_TABLE[[#This Row],[ID NUMBER]],PAYMENT_PT,2,0)),0,VLOOKUP(ACCOUNTS_TABLE[[#This Row],[ID NUMBER]],PAYMENT_PT,2,0))</f>
        <v>0</v>
      </c>
      <c r="K677" s="51">
        <f>IF(ISNA(VLOOKUP(ACCOUNTS_TABLE[[#This Row],[ID NUMBER]],PIVOT!K:L,2,0)),0,VLOOKUP(ACCOUNTS_TABLE[[#This Row],[ID NUMBER]],PIVOT!K:L,2,0))</f>
        <v>0</v>
      </c>
      <c r="L677" s="51">
        <f>ACCOUNTS_TABLE[[#This Row],[TOTAL FEES]]-ACCOUNTS_TABLE[[#This Row],[TOTAL PAID]]-ACCOUNTS_TABLE[[#This Row],[SCHOLARSHIP]]</f>
        <v>280</v>
      </c>
    </row>
    <row r="678" spans="3:12" ht="21.75" customHeight="1" x14ac:dyDescent="0.25">
      <c r="C678" s="26" t="s">
        <v>1832</v>
      </c>
      <c r="D678" s="4" t="str">
        <f>VLOOKUP(ACCOUNTS_TABLE[[#This Row],[ID NUMBER]],DBASE_TABLE[],2,0)</f>
        <v>CAESAR ABACHING</v>
      </c>
      <c r="E678" s="4" t="str">
        <f>VLOOKUP(ACCOUNTS_TABLE[[#This Row],[ID NUMBER]],DBASE_TABLE[],7,0)</f>
        <v>FORM THREE</v>
      </c>
      <c r="F678" s="51">
        <v>205</v>
      </c>
      <c r="G678" s="51" t="str">
        <f>IF(ISNA(VLOOKUP(ACCOUNTS_TABLE[[#This Row],[ID NUMBER]],OTHERFEE_PT,2,0)),"",VLOOKUP(ACCOUNTS_TABLE[[#This Row],[ID NUMBER]],OTHERFEE_PT,2,0))</f>
        <v/>
      </c>
      <c r="H678" s="51">
        <f>IF(ISNA(VLOOKUP(DBASE_TABLE[[#This Row],[CLASS]],TERMFEES_TABLE[],5,0)),"",VLOOKUP(DBASE_TABLE[[#This Row],[CLASS]],TERMFEES_TABLE[],5,0))</f>
        <v>0</v>
      </c>
      <c r="I678" s="51">
        <f>SUM(ACCOUNTS_TABLE[[#This Row],[BALANCE AT START]]:ACCOUNTS_TABLE[[#This Row],[SCHOOL FEES]])</f>
        <v>205</v>
      </c>
      <c r="J678" s="51">
        <f>IF(ISNA(VLOOKUP(ACCOUNTS_TABLE[[#This Row],[ID NUMBER]],PAYMENT_PT,2,0)),0,VLOOKUP(ACCOUNTS_TABLE[[#This Row],[ID NUMBER]],PAYMENT_PT,2,0))</f>
        <v>0</v>
      </c>
      <c r="K678" s="51">
        <f>IF(ISNA(VLOOKUP(ACCOUNTS_TABLE[[#This Row],[ID NUMBER]],PIVOT!K:L,2,0)),0,VLOOKUP(ACCOUNTS_TABLE[[#This Row],[ID NUMBER]],PIVOT!K:L,2,0))</f>
        <v>0</v>
      </c>
      <c r="L678" s="51">
        <f>ACCOUNTS_TABLE[[#This Row],[TOTAL FEES]]-ACCOUNTS_TABLE[[#This Row],[TOTAL PAID]]-ACCOUNTS_TABLE[[#This Row],[SCHOLARSHIP]]</f>
        <v>205</v>
      </c>
    </row>
    <row r="679" spans="3:12" ht="21.75" customHeight="1" x14ac:dyDescent="0.25">
      <c r="C679" s="26" t="s">
        <v>1833</v>
      </c>
      <c r="D679" s="4" t="str">
        <f>VLOOKUP(ACCOUNTS_TABLE[[#This Row],[ID NUMBER]],DBASE_TABLE[],2,0)</f>
        <v>ESTHER ABAKOM</v>
      </c>
      <c r="E679" s="4" t="str">
        <f>VLOOKUP(ACCOUNTS_TABLE[[#This Row],[ID NUMBER]],DBASE_TABLE[],7,0)</f>
        <v>FORM THREE</v>
      </c>
      <c r="F679" s="51">
        <v>205</v>
      </c>
      <c r="G679" s="51" t="str">
        <f>IF(ISNA(VLOOKUP(ACCOUNTS_TABLE[[#This Row],[ID NUMBER]],OTHERFEE_PT,2,0)),"",VLOOKUP(ACCOUNTS_TABLE[[#This Row],[ID NUMBER]],OTHERFEE_PT,2,0))</f>
        <v/>
      </c>
      <c r="H679" s="51">
        <f>IF(ISNA(VLOOKUP(DBASE_TABLE[[#This Row],[CLASS]],TERMFEES_TABLE[],5,0)),"",VLOOKUP(DBASE_TABLE[[#This Row],[CLASS]],TERMFEES_TABLE[],5,0))</f>
        <v>0</v>
      </c>
      <c r="I679" s="51">
        <f>SUM(ACCOUNTS_TABLE[[#This Row],[BALANCE AT START]]:ACCOUNTS_TABLE[[#This Row],[SCHOOL FEES]])</f>
        <v>205</v>
      </c>
      <c r="J679" s="51">
        <f>IF(ISNA(VLOOKUP(ACCOUNTS_TABLE[[#This Row],[ID NUMBER]],PAYMENT_PT,2,0)),0,VLOOKUP(ACCOUNTS_TABLE[[#This Row],[ID NUMBER]],PAYMENT_PT,2,0))</f>
        <v>0</v>
      </c>
      <c r="K679" s="51">
        <f>IF(ISNA(VLOOKUP(ACCOUNTS_TABLE[[#This Row],[ID NUMBER]],PIVOT!K:L,2,0)),0,VLOOKUP(ACCOUNTS_TABLE[[#This Row],[ID NUMBER]],PIVOT!K:L,2,0))</f>
        <v>0</v>
      </c>
      <c r="L679" s="51">
        <f>ACCOUNTS_TABLE[[#This Row],[TOTAL FEES]]-ACCOUNTS_TABLE[[#This Row],[TOTAL PAID]]-ACCOUNTS_TABLE[[#This Row],[SCHOLARSHIP]]</f>
        <v>205</v>
      </c>
    </row>
    <row r="680" spans="3:12" ht="21.75" customHeight="1" x14ac:dyDescent="0.25">
      <c r="C680" s="26" t="s">
        <v>1834</v>
      </c>
      <c r="D680" s="4" t="str">
        <f>VLOOKUP(ACCOUNTS_TABLE[[#This Row],[ID NUMBER]],DBASE_TABLE[],2,0)</f>
        <v>DIANA ABAMONTUNI</v>
      </c>
      <c r="E680" s="4" t="str">
        <f>VLOOKUP(ACCOUNTS_TABLE[[#This Row],[ID NUMBER]],DBASE_TABLE[],7,0)</f>
        <v>FORM THREE</v>
      </c>
      <c r="F680" s="51">
        <v>355</v>
      </c>
      <c r="G680" s="51" t="str">
        <f>IF(ISNA(VLOOKUP(ACCOUNTS_TABLE[[#This Row],[ID NUMBER]],OTHERFEE_PT,2,0)),"",VLOOKUP(ACCOUNTS_TABLE[[#This Row],[ID NUMBER]],OTHERFEE_PT,2,0))</f>
        <v/>
      </c>
      <c r="H680" s="51">
        <f>IF(ISNA(VLOOKUP(DBASE_TABLE[[#This Row],[CLASS]],TERMFEES_TABLE[],5,0)),"",VLOOKUP(DBASE_TABLE[[#This Row],[CLASS]],TERMFEES_TABLE[],5,0))</f>
        <v>0</v>
      </c>
      <c r="I680" s="51">
        <f>SUM(ACCOUNTS_TABLE[[#This Row],[BALANCE AT START]]:ACCOUNTS_TABLE[[#This Row],[SCHOOL FEES]])</f>
        <v>355</v>
      </c>
      <c r="J680" s="51">
        <f>IF(ISNA(VLOOKUP(ACCOUNTS_TABLE[[#This Row],[ID NUMBER]],PAYMENT_PT,2,0)),0,VLOOKUP(ACCOUNTS_TABLE[[#This Row],[ID NUMBER]],PAYMENT_PT,2,0))</f>
        <v>0</v>
      </c>
      <c r="K680" s="51">
        <f>IF(ISNA(VLOOKUP(ACCOUNTS_TABLE[[#This Row],[ID NUMBER]],PIVOT!K:L,2,0)),0,VLOOKUP(ACCOUNTS_TABLE[[#This Row],[ID NUMBER]],PIVOT!K:L,2,0))</f>
        <v>0</v>
      </c>
      <c r="L680" s="51">
        <f>ACCOUNTS_TABLE[[#This Row],[TOTAL FEES]]-ACCOUNTS_TABLE[[#This Row],[TOTAL PAID]]-ACCOUNTS_TABLE[[#This Row],[SCHOLARSHIP]]</f>
        <v>355</v>
      </c>
    </row>
    <row r="681" spans="3:12" ht="21.75" customHeight="1" x14ac:dyDescent="0.25">
      <c r="C681" s="26" t="s">
        <v>1835</v>
      </c>
      <c r="D681" s="4" t="str">
        <f>VLOOKUP(ACCOUNTS_TABLE[[#This Row],[ID NUMBER]],DBASE_TABLE[],2,0)</f>
        <v>SANDRA ABANI</v>
      </c>
      <c r="E681" s="4" t="str">
        <f>VLOOKUP(ACCOUNTS_TABLE[[#This Row],[ID NUMBER]],DBASE_TABLE[],7,0)</f>
        <v>FORM THREE</v>
      </c>
      <c r="F681" s="51">
        <v>280</v>
      </c>
      <c r="G681" s="51" t="str">
        <f>IF(ISNA(VLOOKUP(ACCOUNTS_TABLE[[#This Row],[ID NUMBER]],OTHERFEE_PT,2,0)),"",VLOOKUP(ACCOUNTS_TABLE[[#This Row],[ID NUMBER]],OTHERFEE_PT,2,0))</f>
        <v/>
      </c>
      <c r="H681" s="51">
        <f>IF(ISNA(VLOOKUP(DBASE_TABLE[[#This Row],[CLASS]],TERMFEES_TABLE[],5,0)),"",VLOOKUP(DBASE_TABLE[[#This Row],[CLASS]],TERMFEES_TABLE[],5,0))</f>
        <v>0</v>
      </c>
      <c r="I681" s="51">
        <f>SUM(ACCOUNTS_TABLE[[#This Row],[BALANCE AT START]]:ACCOUNTS_TABLE[[#This Row],[SCHOOL FEES]])</f>
        <v>280</v>
      </c>
      <c r="J681" s="51">
        <f>IF(ISNA(VLOOKUP(ACCOUNTS_TABLE[[#This Row],[ID NUMBER]],PAYMENT_PT,2,0)),0,VLOOKUP(ACCOUNTS_TABLE[[#This Row],[ID NUMBER]],PAYMENT_PT,2,0))</f>
        <v>0</v>
      </c>
      <c r="K681" s="51">
        <f>IF(ISNA(VLOOKUP(ACCOUNTS_TABLE[[#This Row],[ID NUMBER]],PIVOT!K:L,2,0)),0,VLOOKUP(ACCOUNTS_TABLE[[#This Row],[ID NUMBER]],PIVOT!K:L,2,0))</f>
        <v>0</v>
      </c>
      <c r="L681" s="51">
        <f>ACCOUNTS_TABLE[[#This Row],[TOTAL FEES]]-ACCOUNTS_TABLE[[#This Row],[TOTAL PAID]]-ACCOUNTS_TABLE[[#This Row],[SCHOLARSHIP]]</f>
        <v>280</v>
      </c>
    </row>
    <row r="682" spans="3:12" ht="21.75" customHeight="1" x14ac:dyDescent="0.25">
      <c r="C682" s="26" t="s">
        <v>1836</v>
      </c>
      <c r="D682" s="4" t="str">
        <f>VLOOKUP(ACCOUNTS_TABLE[[#This Row],[ID NUMBER]],DBASE_TABLE[],2,0)</f>
        <v>WINIFRED ABARI</v>
      </c>
      <c r="E682" s="4" t="str">
        <f>VLOOKUP(ACCOUNTS_TABLE[[#This Row],[ID NUMBER]],DBASE_TABLE[],7,0)</f>
        <v>FORM THREE</v>
      </c>
      <c r="F682" s="51">
        <v>260</v>
      </c>
      <c r="G682" s="51" t="str">
        <f>IF(ISNA(VLOOKUP(ACCOUNTS_TABLE[[#This Row],[ID NUMBER]],OTHERFEE_PT,2,0)),"",VLOOKUP(ACCOUNTS_TABLE[[#This Row],[ID NUMBER]],OTHERFEE_PT,2,0))</f>
        <v/>
      </c>
      <c r="H682" s="51">
        <f>IF(ISNA(VLOOKUP(DBASE_TABLE[[#This Row],[CLASS]],TERMFEES_TABLE[],5,0)),"",VLOOKUP(DBASE_TABLE[[#This Row],[CLASS]],TERMFEES_TABLE[],5,0))</f>
        <v>0</v>
      </c>
      <c r="I682" s="51">
        <f>SUM(ACCOUNTS_TABLE[[#This Row],[BALANCE AT START]]:ACCOUNTS_TABLE[[#This Row],[SCHOOL FEES]])</f>
        <v>260</v>
      </c>
      <c r="J682" s="51">
        <f>IF(ISNA(VLOOKUP(ACCOUNTS_TABLE[[#This Row],[ID NUMBER]],PAYMENT_PT,2,0)),0,VLOOKUP(ACCOUNTS_TABLE[[#This Row],[ID NUMBER]],PAYMENT_PT,2,0))</f>
        <v>0</v>
      </c>
      <c r="K682" s="51">
        <f>IF(ISNA(VLOOKUP(ACCOUNTS_TABLE[[#This Row],[ID NUMBER]],PIVOT!K:L,2,0)),0,VLOOKUP(ACCOUNTS_TABLE[[#This Row],[ID NUMBER]],PIVOT!K:L,2,0))</f>
        <v>0</v>
      </c>
      <c r="L682" s="51">
        <f>ACCOUNTS_TABLE[[#This Row],[TOTAL FEES]]-ACCOUNTS_TABLE[[#This Row],[TOTAL PAID]]-ACCOUNTS_TABLE[[#This Row],[SCHOLARSHIP]]</f>
        <v>260</v>
      </c>
    </row>
    <row r="683" spans="3:12" ht="21.75" customHeight="1" x14ac:dyDescent="0.25">
      <c r="C683" s="26" t="s">
        <v>1837</v>
      </c>
      <c r="D683" s="4" t="str">
        <f>VLOOKUP(ACCOUNTS_TABLE[[#This Row],[ID NUMBER]],DBASE_TABLE[],2,0)</f>
        <v>HABIBATU ABASS</v>
      </c>
      <c r="E683" s="4" t="str">
        <f>VLOOKUP(ACCOUNTS_TABLE[[#This Row],[ID NUMBER]],DBASE_TABLE[],7,0)</f>
        <v>FORM THREE</v>
      </c>
      <c r="F683" s="51">
        <v>205</v>
      </c>
      <c r="G683" s="51" t="str">
        <f>IF(ISNA(VLOOKUP(ACCOUNTS_TABLE[[#This Row],[ID NUMBER]],OTHERFEE_PT,2,0)),"",VLOOKUP(ACCOUNTS_TABLE[[#This Row],[ID NUMBER]],OTHERFEE_PT,2,0))</f>
        <v/>
      </c>
      <c r="H683" s="51">
        <f>IF(ISNA(VLOOKUP(DBASE_TABLE[[#This Row],[CLASS]],TERMFEES_TABLE[],5,0)),"",VLOOKUP(DBASE_TABLE[[#This Row],[CLASS]],TERMFEES_TABLE[],5,0))</f>
        <v>0</v>
      </c>
      <c r="I683" s="51">
        <f>SUM(ACCOUNTS_TABLE[[#This Row],[BALANCE AT START]]:ACCOUNTS_TABLE[[#This Row],[SCHOOL FEES]])</f>
        <v>205</v>
      </c>
      <c r="J683" s="51">
        <f>IF(ISNA(VLOOKUP(ACCOUNTS_TABLE[[#This Row],[ID NUMBER]],PAYMENT_PT,2,0)),0,VLOOKUP(ACCOUNTS_TABLE[[#This Row],[ID NUMBER]],PAYMENT_PT,2,0))</f>
        <v>0</v>
      </c>
      <c r="K683" s="51">
        <f>IF(ISNA(VLOOKUP(ACCOUNTS_TABLE[[#This Row],[ID NUMBER]],PIVOT!K:L,2,0)),0,VLOOKUP(ACCOUNTS_TABLE[[#This Row],[ID NUMBER]],PIVOT!K:L,2,0))</f>
        <v>0</v>
      </c>
      <c r="L683" s="51">
        <f>ACCOUNTS_TABLE[[#This Row],[TOTAL FEES]]-ACCOUNTS_TABLE[[#This Row],[TOTAL PAID]]-ACCOUNTS_TABLE[[#This Row],[SCHOLARSHIP]]</f>
        <v>205</v>
      </c>
    </row>
    <row r="684" spans="3:12" ht="21.75" customHeight="1" x14ac:dyDescent="0.25">
      <c r="C684" s="26" t="s">
        <v>1838</v>
      </c>
      <c r="D684" s="4" t="str">
        <f>VLOOKUP(ACCOUNTS_TABLE[[#This Row],[ID NUMBER]],DBASE_TABLE[],2,0)</f>
        <v>ABIGAIL .W. ABCHENG</v>
      </c>
      <c r="E684" s="4" t="str">
        <f>VLOOKUP(ACCOUNTS_TABLE[[#This Row],[ID NUMBER]],DBASE_TABLE[],7,0)</f>
        <v>FORM THREE</v>
      </c>
      <c r="F684" s="51">
        <v>205</v>
      </c>
      <c r="G684" s="51" t="str">
        <f>IF(ISNA(VLOOKUP(ACCOUNTS_TABLE[[#This Row],[ID NUMBER]],OTHERFEE_PT,2,0)),"",VLOOKUP(ACCOUNTS_TABLE[[#This Row],[ID NUMBER]],OTHERFEE_PT,2,0))</f>
        <v/>
      </c>
      <c r="H684" s="51">
        <f>IF(ISNA(VLOOKUP(DBASE_TABLE[[#This Row],[CLASS]],TERMFEES_TABLE[],5,0)),"",VLOOKUP(DBASE_TABLE[[#This Row],[CLASS]],TERMFEES_TABLE[],5,0))</f>
        <v>0</v>
      </c>
      <c r="I684" s="51">
        <f>SUM(ACCOUNTS_TABLE[[#This Row],[BALANCE AT START]]:ACCOUNTS_TABLE[[#This Row],[SCHOOL FEES]])</f>
        <v>205</v>
      </c>
      <c r="J684" s="51">
        <f>IF(ISNA(VLOOKUP(ACCOUNTS_TABLE[[#This Row],[ID NUMBER]],PAYMENT_PT,2,0)),0,VLOOKUP(ACCOUNTS_TABLE[[#This Row],[ID NUMBER]],PAYMENT_PT,2,0))</f>
        <v>0</v>
      </c>
      <c r="K684" s="51">
        <f>IF(ISNA(VLOOKUP(ACCOUNTS_TABLE[[#This Row],[ID NUMBER]],PIVOT!K:L,2,0)),0,VLOOKUP(ACCOUNTS_TABLE[[#This Row],[ID NUMBER]],PIVOT!K:L,2,0))</f>
        <v>0</v>
      </c>
      <c r="L684" s="51">
        <f>ACCOUNTS_TABLE[[#This Row],[TOTAL FEES]]-ACCOUNTS_TABLE[[#This Row],[TOTAL PAID]]-ACCOUNTS_TABLE[[#This Row],[SCHOLARSHIP]]</f>
        <v>205</v>
      </c>
    </row>
    <row r="685" spans="3:12" ht="21.75" customHeight="1" x14ac:dyDescent="0.25">
      <c r="C685" s="26" t="s">
        <v>1839</v>
      </c>
      <c r="D685" s="4" t="str">
        <f>VLOOKUP(ACCOUNTS_TABLE[[#This Row],[ID NUMBER]],DBASE_TABLE[],2,0)</f>
        <v>NICHOLAS ABISIBA</v>
      </c>
      <c r="E685" s="4" t="str">
        <f>VLOOKUP(ACCOUNTS_TABLE[[#This Row],[ID NUMBER]],DBASE_TABLE[],7,0)</f>
        <v>FORM THREE</v>
      </c>
      <c r="F685" s="51">
        <v>375</v>
      </c>
      <c r="G685" s="51" t="str">
        <f>IF(ISNA(VLOOKUP(ACCOUNTS_TABLE[[#This Row],[ID NUMBER]],OTHERFEE_PT,2,0)),"",VLOOKUP(ACCOUNTS_TABLE[[#This Row],[ID NUMBER]],OTHERFEE_PT,2,0))</f>
        <v/>
      </c>
      <c r="H685" s="51">
        <f>IF(ISNA(VLOOKUP(DBASE_TABLE[[#This Row],[CLASS]],TERMFEES_TABLE[],5,0)),"",VLOOKUP(DBASE_TABLE[[#This Row],[CLASS]],TERMFEES_TABLE[],5,0))</f>
        <v>0</v>
      </c>
      <c r="I685" s="51">
        <f>SUM(ACCOUNTS_TABLE[[#This Row],[BALANCE AT START]]:ACCOUNTS_TABLE[[#This Row],[SCHOOL FEES]])</f>
        <v>375</v>
      </c>
      <c r="J685" s="51">
        <f>IF(ISNA(VLOOKUP(ACCOUNTS_TABLE[[#This Row],[ID NUMBER]],PAYMENT_PT,2,0)),0,VLOOKUP(ACCOUNTS_TABLE[[#This Row],[ID NUMBER]],PAYMENT_PT,2,0))</f>
        <v>0</v>
      </c>
      <c r="K685" s="51">
        <f>IF(ISNA(VLOOKUP(ACCOUNTS_TABLE[[#This Row],[ID NUMBER]],PIVOT!K:L,2,0)),0,VLOOKUP(ACCOUNTS_TABLE[[#This Row],[ID NUMBER]],PIVOT!K:L,2,0))</f>
        <v>0</v>
      </c>
      <c r="L685" s="51">
        <f>ACCOUNTS_TABLE[[#This Row],[TOTAL FEES]]-ACCOUNTS_TABLE[[#This Row],[TOTAL PAID]]-ACCOUNTS_TABLE[[#This Row],[SCHOLARSHIP]]</f>
        <v>375</v>
      </c>
    </row>
    <row r="686" spans="3:12" ht="21.75" customHeight="1" x14ac:dyDescent="0.25">
      <c r="C686" s="26" t="s">
        <v>1840</v>
      </c>
      <c r="D686" s="4" t="str">
        <f>VLOOKUP(ACCOUNTS_TABLE[[#This Row],[ID NUMBER]],DBASE_TABLE[],2,0)</f>
        <v>SYLVIA ABISIBA</v>
      </c>
      <c r="E686" s="4" t="str">
        <f>VLOOKUP(ACCOUNTS_TABLE[[#This Row],[ID NUMBER]],DBASE_TABLE[],7,0)</f>
        <v>FORM THREE</v>
      </c>
      <c r="F686" s="51">
        <v>205</v>
      </c>
      <c r="G686" s="51" t="str">
        <f>IF(ISNA(VLOOKUP(ACCOUNTS_TABLE[[#This Row],[ID NUMBER]],OTHERFEE_PT,2,0)),"",VLOOKUP(ACCOUNTS_TABLE[[#This Row],[ID NUMBER]],OTHERFEE_PT,2,0))</f>
        <v/>
      </c>
      <c r="H686" s="51">
        <f>IF(ISNA(VLOOKUP(DBASE_TABLE[[#This Row],[CLASS]],TERMFEES_TABLE[],5,0)),"",VLOOKUP(DBASE_TABLE[[#This Row],[CLASS]],TERMFEES_TABLE[],5,0))</f>
        <v>0</v>
      </c>
      <c r="I686" s="51">
        <f>SUM(ACCOUNTS_TABLE[[#This Row],[BALANCE AT START]]:ACCOUNTS_TABLE[[#This Row],[SCHOOL FEES]])</f>
        <v>205</v>
      </c>
      <c r="J686" s="51">
        <f>IF(ISNA(VLOOKUP(ACCOUNTS_TABLE[[#This Row],[ID NUMBER]],PAYMENT_PT,2,0)),0,VLOOKUP(ACCOUNTS_TABLE[[#This Row],[ID NUMBER]],PAYMENT_PT,2,0))</f>
        <v>0</v>
      </c>
      <c r="K686" s="51">
        <f>IF(ISNA(VLOOKUP(ACCOUNTS_TABLE[[#This Row],[ID NUMBER]],PIVOT!K:L,2,0)),0,VLOOKUP(ACCOUNTS_TABLE[[#This Row],[ID NUMBER]],PIVOT!K:L,2,0))</f>
        <v>0</v>
      </c>
      <c r="L686" s="51">
        <f>ACCOUNTS_TABLE[[#This Row],[TOTAL FEES]]-ACCOUNTS_TABLE[[#This Row],[TOTAL PAID]]-ACCOUNTS_TABLE[[#This Row],[SCHOLARSHIP]]</f>
        <v>205</v>
      </c>
    </row>
    <row r="687" spans="3:12" ht="21.75" customHeight="1" x14ac:dyDescent="0.25">
      <c r="C687" s="26" t="s">
        <v>1841</v>
      </c>
      <c r="D687" s="4" t="str">
        <f>VLOOKUP(ACCOUNTS_TABLE[[#This Row],[ID NUMBER]],DBASE_TABLE[],2,0)</f>
        <v>PROSPER ABOLGA</v>
      </c>
      <c r="E687" s="4" t="str">
        <f>VLOOKUP(ACCOUNTS_TABLE[[#This Row],[ID NUMBER]],DBASE_TABLE[],7,0)</f>
        <v>FORM THREE</v>
      </c>
      <c r="F687" s="51">
        <v>205</v>
      </c>
      <c r="G687" s="51" t="str">
        <f>IF(ISNA(VLOOKUP(ACCOUNTS_TABLE[[#This Row],[ID NUMBER]],OTHERFEE_PT,2,0)),"",VLOOKUP(ACCOUNTS_TABLE[[#This Row],[ID NUMBER]],OTHERFEE_PT,2,0))</f>
        <v/>
      </c>
      <c r="H687" s="51">
        <f>IF(ISNA(VLOOKUP(DBASE_TABLE[[#This Row],[CLASS]],TERMFEES_TABLE[],5,0)),"",VLOOKUP(DBASE_TABLE[[#This Row],[CLASS]],TERMFEES_TABLE[],5,0))</f>
        <v>0</v>
      </c>
      <c r="I687" s="51">
        <f>SUM(ACCOUNTS_TABLE[[#This Row],[BALANCE AT START]]:ACCOUNTS_TABLE[[#This Row],[SCHOOL FEES]])</f>
        <v>205</v>
      </c>
      <c r="J687" s="51">
        <f>IF(ISNA(VLOOKUP(ACCOUNTS_TABLE[[#This Row],[ID NUMBER]],PAYMENT_PT,2,0)),0,VLOOKUP(ACCOUNTS_TABLE[[#This Row],[ID NUMBER]],PAYMENT_PT,2,0))</f>
        <v>0</v>
      </c>
      <c r="K687" s="51">
        <f>IF(ISNA(VLOOKUP(ACCOUNTS_TABLE[[#This Row],[ID NUMBER]],PIVOT!K:L,2,0)),0,VLOOKUP(ACCOUNTS_TABLE[[#This Row],[ID NUMBER]],PIVOT!K:L,2,0))</f>
        <v>0</v>
      </c>
      <c r="L687" s="51">
        <f>ACCOUNTS_TABLE[[#This Row],[TOTAL FEES]]-ACCOUNTS_TABLE[[#This Row],[TOTAL PAID]]-ACCOUNTS_TABLE[[#This Row],[SCHOLARSHIP]]</f>
        <v>205</v>
      </c>
    </row>
    <row r="688" spans="3:12" ht="21.75" customHeight="1" x14ac:dyDescent="0.25">
      <c r="C688" s="26" t="s">
        <v>1842</v>
      </c>
      <c r="D688" s="4" t="str">
        <f>VLOOKUP(ACCOUNTS_TABLE[[#This Row],[ID NUMBER]],DBASE_TABLE[],2,0)</f>
        <v>VICTORIA ACHOROBE</v>
      </c>
      <c r="E688" s="4" t="str">
        <f>VLOOKUP(ACCOUNTS_TABLE[[#This Row],[ID NUMBER]],DBASE_TABLE[],7,0)</f>
        <v>FORM THREE</v>
      </c>
      <c r="F688" s="51">
        <v>205</v>
      </c>
      <c r="G688" s="51" t="str">
        <f>IF(ISNA(VLOOKUP(ACCOUNTS_TABLE[[#This Row],[ID NUMBER]],OTHERFEE_PT,2,0)),"",VLOOKUP(ACCOUNTS_TABLE[[#This Row],[ID NUMBER]],OTHERFEE_PT,2,0))</f>
        <v/>
      </c>
      <c r="H688" s="51">
        <f>IF(ISNA(VLOOKUP(DBASE_TABLE[[#This Row],[CLASS]],TERMFEES_TABLE[],5,0)),"",VLOOKUP(DBASE_TABLE[[#This Row],[CLASS]],TERMFEES_TABLE[],5,0))</f>
        <v>0</v>
      </c>
      <c r="I688" s="51">
        <f>SUM(ACCOUNTS_TABLE[[#This Row],[BALANCE AT START]]:ACCOUNTS_TABLE[[#This Row],[SCHOOL FEES]])</f>
        <v>205</v>
      </c>
      <c r="J688" s="51">
        <f>IF(ISNA(VLOOKUP(ACCOUNTS_TABLE[[#This Row],[ID NUMBER]],PAYMENT_PT,2,0)),0,VLOOKUP(ACCOUNTS_TABLE[[#This Row],[ID NUMBER]],PAYMENT_PT,2,0))</f>
        <v>0</v>
      </c>
      <c r="K688" s="51">
        <f>IF(ISNA(VLOOKUP(ACCOUNTS_TABLE[[#This Row],[ID NUMBER]],PIVOT!K:L,2,0)),0,VLOOKUP(ACCOUNTS_TABLE[[#This Row],[ID NUMBER]],PIVOT!K:L,2,0))</f>
        <v>0</v>
      </c>
      <c r="L688" s="51">
        <f>ACCOUNTS_TABLE[[#This Row],[TOTAL FEES]]-ACCOUNTS_TABLE[[#This Row],[TOTAL PAID]]-ACCOUNTS_TABLE[[#This Row],[SCHOLARSHIP]]</f>
        <v>205</v>
      </c>
    </row>
    <row r="689" spans="3:12" ht="21.75" customHeight="1" x14ac:dyDescent="0.25">
      <c r="C689" s="26" t="s">
        <v>1843</v>
      </c>
      <c r="D689" s="4" t="str">
        <f>VLOOKUP(ACCOUNTS_TABLE[[#This Row],[ID NUMBER]],DBASE_TABLE[],2,0)</f>
        <v>MEMUNA ADAMS</v>
      </c>
      <c r="E689" s="4" t="str">
        <f>VLOOKUP(ACCOUNTS_TABLE[[#This Row],[ID NUMBER]],DBASE_TABLE[],7,0)</f>
        <v>FORM THREE</v>
      </c>
      <c r="F689" s="51">
        <v>375</v>
      </c>
      <c r="G689" s="51" t="str">
        <f>IF(ISNA(VLOOKUP(ACCOUNTS_TABLE[[#This Row],[ID NUMBER]],OTHERFEE_PT,2,0)),"",VLOOKUP(ACCOUNTS_TABLE[[#This Row],[ID NUMBER]],OTHERFEE_PT,2,0))</f>
        <v/>
      </c>
      <c r="H689" s="51">
        <f>IF(ISNA(VLOOKUP(DBASE_TABLE[[#This Row],[CLASS]],TERMFEES_TABLE[],5,0)),"",VLOOKUP(DBASE_TABLE[[#This Row],[CLASS]],TERMFEES_TABLE[],5,0))</f>
        <v>0</v>
      </c>
      <c r="I689" s="51">
        <f>SUM(ACCOUNTS_TABLE[[#This Row],[BALANCE AT START]]:ACCOUNTS_TABLE[[#This Row],[SCHOOL FEES]])</f>
        <v>375</v>
      </c>
      <c r="J689" s="51">
        <f>IF(ISNA(VLOOKUP(ACCOUNTS_TABLE[[#This Row],[ID NUMBER]],PAYMENT_PT,2,0)),0,VLOOKUP(ACCOUNTS_TABLE[[#This Row],[ID NUMBER]],PAYMENT_PT,2,0))</f>
        <v>0</v>
      </c>
      <c r="K689" s="51">
        <f>IF(ISNA(VLOOKUP(ACCOUNTS_TABLE[[#This Row],[ID NUMBER]],PIVOT!K:L,2,0)),0,VLOOKUP(ACCOUNTS_TABLE[[#This Row],[ID NUMBER]],PIVOT!K:L,2,0))</f>
        <v>0</v>
      </c>
      <c r="L689" s="51">
        <f>ACCOUNTS_TABLE[[#This Row],[TOTAL FEES]]-ACCOUNTS_TABLE[[#This Row],[TOTAL PAID]]-ACCOUNTS_TABLE[[#This Row],[SCHOLARSHIP]]</f>
        <v>375</v>
      </c>
    </row>
    <row r="690" spans="3:12" ht="21.75" customHeight="1" x14ac:dyDescent="0.25">
      <c r="C690" s="26" t="s">
        <v>1844</v>
      </c>
      <c r="D690" s="4" t="str">
        <f>VLOOKUP(ACCOUNTS_TABLE[[#This Row],[ID NUMBER]],DBASE_TABLE[],2,0)</f>
        <v>DIVINA ADDAH</v>
      </c>
      <c r="E690" s="4" t="str">
        <f>VLOOKUP(ACCOUNTS_TABLE[[#This Row],[ID NUMBER]],DBASE_TABLE[],7,0)</f>
        <v>FORM THREE</v>
      </c>
      <c r="F690" s="51">
        <v>285</v>
      </c>
      <c r="G690" s="51" t="str">
        <f>IF(ISNA(VLOOKUP(ACCOUNTS_TABLE[[#This Row],[ID NUMBER]],OTHERFEE_PT,2,0)),"",VLOOKUP(ACCOUNTS_TABLE[[#This Row],[ID NUMBER]],OTHERFEE_PT,2,0))</f>
        <v/>
      </c>
      <c r="H690" s="51">
        <f>IF(ISNA(VLOOKUP(DBASE_TABLE[[#This Row],[CLASS]],TERMFEES_TABLE[],5,0)),"",VLOOKUP(DBASE_TABLE[[#This Row],[CLASS]],TERMFEES_TABLE[],5,0))</f>
        <v>0</v>
      </c>
      <c r="I690" s="51">
        <f>SUM(ACCOUNTS_TABLE[[#This Row],[BALANCE AT START]]:ACCOUNTS_TABLE[[#This Row],[SCHOOL FEES]])</f>
        <v>285</v>
      </c>
      <c r="J690" s="51">
        <f>IF(ISNA(VLOOKUP(ACCOUNTS_TABLE[[#This Row],[ID NUMBER]],PAYMENT_PT,2,0)),0,VLOOKUP(ACCOUNTS_TABLE[[#This Row],[ID NUMBER]],PAYMENT_PT,2,0))</f>
        <v>0</v>
      </c>
      <c r="K690" s="51">
        <f>IF(ISNA(VLOOKUP(ACCOUNTS_TABLE[[#This Row],[ID NUMBER]],PIVOT!K:L,2,0)),0,VLOOKUP(ACCOUNTS_TABLE[[#This Row],[ID NUMBER]],PIVOT!K:L,2,0))</f>
        <v>0</v>
      </c>
      <c r="L690" s="51">
        <f>ACCOUNTS_TABLE[[#This Row],[TOTAL FEES]]-ACCOUNTS_TABLE[[#This Row],[TOTAL PAID]]-ACCOUNTS_TABLE[[#This Row],[SCHOLARSHIP]]</f>
        <v>285</v>
      </c>
    </row>
    <row r="691" spans="3:12" ht="21.75" customHeight="1" x14ac:dyDescent="0.25">
      <c r="C691" s="26" t="s">
        <v>1845</v>
      </c>
      <c r="D691" s="4" t="str">
        <f>VLOOKUP(ACCOUNTS_TABLE[[#This Row],[ID NUMBER]],DBASE_TABLE[],2,0)</f>
        <v>CLEVER ADELIYA</v>
      </c>
      <c r="E691" s="4" t="str">
        <f>VLOOKUP(ACCOUNTS_TABLE[[#This Row],[ID NUMBER]],DBASE_TABLE[],7,0)</f>
        <v>FORM THREE</v>
      </c>
      <c r="F691" s="51">
        <v>210</v>
      </c>
      <c r="G691" s="51" t="str">
        <f>IF(ISNA(VLOOKUP(ACCOUNTS_TABLE[[#This Row],[ID NUMBER]],OTHERFEE_PT,2,0)),"",VLOOKUP(ACCOUNTS_TABLE[[#This Row],[ID NUMBER]],OTHERFEE_PT,2,0))</f>
        <v/>
      </c>
      <c r="H691" s="51">
        <f>IF(ISNA(VLOOKUP(DBASE_TABLE[[#This Row],[CLASS]],TERMFEES_TABLE[],5,0)),"",VLOOKUP(DBASE_TABLE[[#This Row],[CLASS]],TERMFEES_TABLE[],5,0))</f>
        <v>0</v>
      </c>
      <c r="I691" s="51">
        <f>SUM(ACCOUNTS_TABLE[[#This Row],[BALANCE AT START]]:ACCOUNTS_TABLE[[#This Row],[SCHOOL FEES]])</f>
        <v>210</v>
      </c>
      <c r="J691" s="51">
        <f>IF(ISNA(VLOOKUP(ACCOUNTS_TABLE[[#This Row],[ID NUMBER]],PAYMENT_PT,2,0)),0,VLOOKUP(ACCOUNTS_TABLE[[#This Row],[ID NUMBER]],PAYMENT_PT,2,0))</f>
        <v>0</v>
      </c>
      <c r="K691" s="51">
        <f>IF(ISNA(VLOOKUP(ACCOUNTS_TABLE[[#This Row],[ID NUMBER]],PIVOT!K:L,2,0)),0,VLOOKUP(ACCOUNTS_TABLE[[#This Row],[ID NUMBER]],PIVOT!K:L,2,0))</f>
        <v>0</v>
      </c>
      <c r="L691" s="51">
        <f>ACCOUNTS_TABLE[[#This Row],[TOTAL FEES]]-ACCOUNTS_TABLE[[#This Row],[TOTAL PAID]]-ACCOUNTS_TABLE[[#This Row],[SCHOLARSHIP]]</f>
        <v>210</v>
      </c>
    </row>
    <row r="692" spans="3:12" ht="21.75" customHeight="1" x14ac:dyDescent="0.25">
      <c r="C692" s="26" t="s">
        <v>1846</v>
      </c>
      <c r="D692" s="4" t="str">
        <f>VLOOKUP(ACCOUNTS_TABLE[[#This Row],[ID NUMBER]],DBASE_TABLE[],2,0)</f>
        <v>AL-WALLID ADIVI,LA</v>
      </c>
      <c r="E692" s="4" t="str">
        <f>VLOOKUP(ACCOUNTS_TABLE[[#This Row],[ID NUMBER]],DBASE_TABLE[],7,0)</f>
        <v>FORM THREE</v>
      </c>
      <c r="F692" s="51">
        <v>205</v>
      </c>
      <c r="G692" s="51" t="str">
        <f>IF(ISNA(VLOOKUP(ACCOUNTS_TABLE[[#This Row],[ID NUMBER]],OTHERFEE_PT,2,0)),"",VLOOKUP(ACCOUNTS_TABLE[[#This Row],[ID NUMBER]],OTHERFEE_PT,2,0))</f>
        <v/>
      </c>
      <c r="H692" s="51">
        <f>IF(ISNA(VLOOKUP(DBASE_TABLE[[#This Row],[CLASS]],TERMFEES_TABLE[],5,0)),"",VLOOKUP(DBASE_TABLE[[#This Row],[CLASS]],TERMFEES_TABLE[],5,0))</f>
        <v>0</v>
      </c>
      <c r="I692" s="51">
        <f>SUM(ACCOUNTS_TABLE[[#This Row],[BALANCE AT START]]:ACCOUNTS_TABLE[[#This Row],[SCHOOL FEES]])</f>
        <v>205</v>
      </c>
      <c r="J692" s="51">
        <f>IF(ISNA(VLOOKUP(ACCOUNTS_TABLE[[#This Row],[ID NUMBER]],PAYMENT_PT,2,0)),0,VLOOKUP(ACCOUNTS_TABLE[[#This Row],[ID NUMBER]],PAYMENT_PT,2,0))</f>
        <v>0</v>
      </c>
      <c r="K692" s="51">
        <f>IF(ISNA(VLOOKUP(ACCOUNTS_TABLE[[#This Row],[ID NUMBER]],PIVOT!K:L,2,0)),0,VLOOKUP(ACCOUNTS_TABLE[[#This Row],[ID NUMBER]],PIVOT!K:L,2,0))</f>
        <v>0</v>
      </c>
      <c r="L692" s="51">
        <f>ACCOUNTS_TABLE[[#This Row],[TOTAL FEES]]-ACCOUNTS_TABLE[[#This Row],[TOTAL PAID]]-ACCOUNTS_TABLE[[#This Row],[SCHOLARSHIP]]</f>
        <v>205</v>
      </c>
    </row>
    <row r="693" spans="3:12" ht="21.75" customHeight="1" x14ac:dyDescent="0.25">
      <c r="C693" s="26" t="s">
        <v>1847</v>
      </c>
      <c r="D693" s="4" t="str">
        <f>VLOOKUP(ACCOUNTS_TABLE[[#This Row],[ID NUMBER]],DBASE_TABLE[],2,0)</f>
        <v>CYNCLESIA ADONGO</v>
      </c>
      <c r="E693" s="4" t="str">
        <f>VLOOKUP(ACCOUNTS_TABLE[[#This Row],[ID NUMBER]],DBASE_TABLE[],7,0)</f>
        <v>FORM THREE</v>
      </c>
      <c r="F693" s="51">
        <v>205</v>
      </c>
      <c r="G693" s="51" t="str">
        <f>IF(ISNA(VLOOKUP(ACCOUNTS_TABLE[[#This Row],[ID NUMBER]],OTHERFEE_PT,2,0)),"",VLOOKUP(ACCOUNTS_TABLE[[#This Row],[ID NUMBER]],OTHERFEE_PT,2,0))</f>
        <v/>
      </c>
      <c r="H693" s="51">
        <f>IF(ISNA(VLOOKUP(DBASE_TABLE[[#This Row],[CLASS]],TERMFEES_TABLE[],5,0)),"",VLOOKUP(DBASE_TABLE[[#This Row],[CLASS]],TERMFEES_TABLE[],5,0))</f>
        <v>0</v>
      </c>
      <c r="I693" s="51">
        <f>SUM(ACCOUNTS_TABLE[[#This Row],[BALANCE AT START]]:ACCOUNTS_TABLE[[#This Row],[SCHOOL FEES]])</f>
        <v>205</v>
      </c>
      <c r="J693" s="51">
        <f>IF(ISNA(VLOOKUP(ACCOUNTS_TABLE[[#This Row],[ID NUMBER]],PAYMENT_PT,2,0)),0,VLOOKUP(ACCOUNTS_TABLE[[#This Row],[ID NUMBER]],PAYMENT_PT,2,0))</f>
        <v>0</v>
      </c>
      <c r="K693" s="51">
        <f>IF(ISNA(VLOOKUP(ACCOUNTS_TABLE[[#This Row],[ID NUMBER]],PIVOT!K:L,2,0)),0,VLOOKUP(ACCOUNTS_TABLE[[#This Row],[ID NUMBER]],PIVOT!K:L,2,0))</f>
        <v>0</v>
      </c>
      <c r="L693" s="51">
        <f>ACCOUNTS_TABLE[[#This Row],[TOTAL FEES]]-ACCOUNTS_TABLE[[#This Row],[TOTAL PAID]]-ACCOUNTS_TABLE[[#This Row],[SCHOLARSHIP]]</f>
        <v>205</v>
      </c>
    </row>
    <row r="694" spans="3:12" ht="21.75" customHeight="1" x14ac:dyDescent="0.25">
      <c r="C694" s="26" t="s">
        <v>1848</v>
      </c>
      <c r="D694" s="4" t="str">
        <f>VLOOKUP(ACCOUNTS_TABLE[[#This Row],[ID NUMBER]],DBASE_TABLE[],2,0)</f>
        <v>KARL ADONGO ADUAH</v>
      </c>
      <c r="E694" s="4" t="str">
        <f>VLOOKUP(ACCOUNTS_TABLE[[#This Row],[ID NUMBER]],DBASE_TABLE[],7,0)</f>
        <v>FORM THREE</v>
      </c>
      <c r="F694" s="51">
        <v>205</v>
      </c>
      <c r="G694" s="51" t="str">
        <f>IF(ISNA(VLOOKUP(ACCOUNTS_TABLE[[#This Row],[ID NUMBER]],OTHERFEE_PT,2,0)),"",VLOOKUP(ACCOUNTS_TABLE[[#This Row],[ID NUMBER]],OTHERFEE_PT,2,0))</f>
        <v/>
      </c>
      <c r="H694" s="51">
        <f>IF(ISNA(VLOOKUP(DBASE_TABLE[[#This Row],[CLASS]],TERMFEES_TABLE[],5,0)),"",VLOOKUP(DBASE_TABLE[[#This Row],[CLASS]],TERMFEES_TABLE[],5,0))</f>
        <v>0</v>
      </c>
      <c r="I694" s="51">
        <f>SUM(ACCOUNTS_TABLE[[#This Row],[BALANCE AT START]]:ACCOUNTS_TABLE[[#This Row],[SCHOOL FEES]])</f>
        <v>205</v>
      </c>
      <c r="J694" s="51">
        <f>IF(ISNA(VLOOKUP(ACCOUNTS_TABLE[[#This Row],[ID NUMBER]],PAYMENT_PT,2,0)),0,VLOOKUP(ACCOUNTS_TABLE[[#This Row],[ID NUMBER]],PAYMENT_PT,2,0))</f>
        <v>0</v>
      </c>
      <c r="K694" s="51">
        <f>IF(ISNA(VLOOKUP(ACCOUNTS_TABLE[[#This Row],[ID NUMBER]],PIVOT!K:L,2,0)),0,VLOOKUP(ACCOUNTS_TABLE[[#This Row],[ID NUMBER]],PIVOT!K:L,2,0))</f>
        <v>0</v>
      </c>
      <c r="L694" s="51">
        <f>ACCOUNTS_TABLE[[#This Row],[TOTAL FEES]]-ACCOUNTS_TABLE[[#This Row],[TOTAL PAID]]-ACCOUNTS_TABLE[[#This Row],[SCHOLARSHIP]]</f>
        <v>205</v>
      </c>
    </row>
    <row r="695" spans="3:12" ht="21.75" customHeight="1" x14ac:dyDescent="0.25">
      <c r="C695" s="26" t="s">
        <v>1849</v>
      </c>
      <c r="D695" s="4" t="str">
        <f>VLOOKUP(ACCOUNTS_TABLE[[#This Row],[ID NUMBER]],DBASE_TABLE[],2,0)</f>
        <v>KABA DAMIEN ADUAH</v>
      </c>
      <c r="E695" s="4" t="str">
        <f>VLOOKUP(ACCOUNTS_TABLE[[#This Row],[ID NUMBER]],DBASE_TABLE[],7,0)</f>
        <v>FORM THREE</v>
      </c>
      <c r="F695" s="51">
        <v>490</v>
      </c>
      <c r="G695" s="51" t="str">
        <f>IF(ISNA(VLOOKUP(ACCOUNTS_TABLE[[#This Row],[ID NUMBER]],OTHERFEE_PT,2,0)),"",VLOOKUP(ACCOUNTS_TABLE[[#This Row],[ID NUMBER]],OTHERFEE_PT,2,0))</f>
        <v/>
      </c>
      <c r="H695" s="51">
        <f>IF(ISNA(VLOOKUP(DBASE_TABLE[[#This Row],[CLASS]],TERMFEES_TABLE[],5,0)),"",VLOOKUP(DBASE_TABLE[[#This Row],[CLASS]],TERMFEES_TABLE[],5,0))</f>
        <v>0</v>
      </c>
      <c r="I695" s="51">
        <f>SUM(ACCOUNTS_TABLE[[#This Row],[BALANCE AT START]]:ACCOUNTS_TABLE[[#This Row],[SCHOOL FEES]])</f>
        <v>490</v>
      </c>
      <c r="J695" s="51">
        <f>IF(ISNA(VLOOKUP(ACCOUNTS_TABLE[[#This Row],[ID NUMBER]],PAYMENT_PT,2,0)),0,VLOOKUP(ACCOUNTS_TABLE[[#This Row],[ID NUMBER]],PAYMENT_PT,2,0))</f>
        <v>0</v>
      </c>
      <c r="K695" s="51">
        <f>IF(ISNA(VLOOKUP(ACCOUNTS_TABLE[[#This Row],[ID NUMBER]],PIVOT!K:L,2,0)),0,VLOOKUP(ACCOUNTS_TABLE[[#This Row],[ID NUMBER]],PIVOT!K:L,2,0))</f>
        <v>0</v>
      </c>
      <c r="L695" s="51">
        <f>ACCOUNTS_TABLE[[#This Row],[TOTAL FEES]]-ACCOUNTS_TABLE[[#This Row],[TOTAL PAID]]-ACCOUNTS_TABLE[[#This Row],[SCHOLARSHIP]]</f>
        <v>490</v>
      </c>
    </row>
    <row r="696" spans="3:12" ht="21.75" customHeight="1" x14ac:dyDescent="0.25">
      <c r="C696" s="26" t="s">
        <v>1850</v>
      </c>
      <c r="D696" s="4" t="str">
        <f>VLOOKUP(ACCOUNTS_TABLE[[#This Row],[ID NUMBER]],DBASE_TABLE[],2,0)</f>
        <v>HERBET AFFAH</v>
      </c>
      <c r="E696" s="4" t="str">
        <f>VLOOKUP(ACCOUNTS_TABLE[[#This Row],[ID NUMBER]],DBASE_TABLE[],7,0)</f>
        <v>FORM THREE</v>
      </c>
      <c r="F696" s="51">
        <v>205</v>
      </c>
      <c r="G696" s="51" t="str">
        <f>IF(ISNA(VLOOKUP(ACCOUNTS_TABLE[[#This Row],[ID NUMBER]],OTHERFEE_PT,2,0)),"",VLOOKUP(ACCOUNTS_TABLE[[#This Row],[ID NUMBER]],OTHERFEE_PT,2,0))</f>
        <v/>
      </c>
      <c r="H696" s="51">
        <f>IF(ISNA(VLOOKUP(DBASE_TABLE[[#This Row],[CLASS]],TERMFEES_TABLE[],5,0)),"",VLOOKUP(DBASE_TABLE[[#This Row],[CLASS]],TERMFEES_TABLE[],5,0))</f>
        <v>0</v>
      </c>
      <c r="I696" s="51">
        <f>SUM(ACCOUNTS_TABLE[[#This Row],[BALANCE AT START]]:ACCOUNTS_TABLE[[#This Row],[SCHOOL FEES]])</f>
        <v>205</v>
      </c>
      <c r="J696" s="51">
        <f>IF(ISNA(VLOOKUP(ACCOUNTS_TABLE[[#This Row],[ID NUMBER]],PAYMENT_PT,2,0)),0,VLOOKUP(ACCOUNTS_TABLE[[#This Row],[ID NUMBER]],PAYMENT_PT,2,0))</f>
        <v>0</v>
      </c>
      <c r="K696" s="51">
        <f>IF(ISNA(VLOOKUP(ACCOUNTS_TABLE[[#This Row],[ID NUMBER]],PIVOT!K:L,2,0)),0,VLOOKUP(ACCOUNTS_TABLE[[#This Row],[ID NUMBER]],PIVOT!K:L,2,0))</f>
        <v>0</v>
      </c>
      <c r="L696" s="51">
        <f>ACCOUNTS_TABLE[[#This Row],[TOTAL FEES]]-ACCOUNTS_TABLE[[#This Row],[TOTAL PAID]]-ACCOUNTS_TABLE[[#This Row],[SCHOLARSHIP]]</f>
        <v>205</v>
      </c>
    </row>
    <row r="697" spans="3:12" ht="21.75" customHeight="1" x14ac:dyDescent="0.25">
      <c r="C697" s="26" t="s">
        <v>1851</v>
      </c>
      <c r="D697" s="4" t="str">
        <f>VLOOKUP(ACCOUNTS_TABLE[[#This Row],[ID NUMBER]],DBASE_TABLE[],2,0)</f>
        <v>ERASMUS AFFOTEY-SAM</v>
      </c>
      <c r="E697" s="4" t="str">
        <f>VLOOKUP(ACCOUNTS_TABLE[[#This Row],[ID NUMBER]],DBASE_TABLE[],7,0)</f>
        <v>FORM THREE</v>
      </c>
      <c r="F697" s="51">
        <v>205</v>
      </c>
      <c r="G697" s="51" t="str">
        <f>IF(ISNA(VLOOKUP(ACCOUNTS_TABLE[[#This Row],[ID NUMBER]],OTHERFEE_PT,2,0)),"",VLOOKUP(ACCOUNTS_TABLE[[#This Row],[ID NUMBER]],OTHERFEE_PT,2,0))</f>
        <v/>
      </c>
      <c r="H697" s="51">
        <f>IF(ISNA(VLOOKUP(DBASE_TABLE[[#This Row],[CLASS]],TERMFEES_TABLE[],5,0)),"",VLOOKUP(DBASE_TABLE[[#This Row],[CLASS]],TERMFEES_TABLE[],5,0))</f>
        <v>0</v>
      </c>
      <c r="I697" s="51">
        <f>SUM(ACCOUNTS_TABLE[[#This Row],[BALANCE AT START]]:ACCOUNTS_TABLE[[#This Row],[SCHOOL FEES]])</f>
        <v>205</v>
      </c>
      <c r="J697" s="51">
        <f>IF(ISNA(VLOOKUP(ACCOUNTS_TABLE[[#This Row],[ID NUMBER]],PAYMENT_PT,2,0)),0,VLOOKUP(ACCOUNTS_TABLE[[#This Row],[ID NUMBER]],PAYMENT_PT,2,0))</f>
        <v>0</v>
      </c>
      <c r="K697" s="51">
        <f>IF(ISNA(VLOOKUP(ACCOUNTS_TABLE[[#This Row],[ID NUMBER]],PIVOT!K:L,2,0)),0,VLOOKUP(ACCOUNTS_TABLE[[#This Row],[ID NUMBER]],PIVOT!K:L,2,0))</f>
        <v>0</v>
      </c>
      <c r="L697" s="51">
        <f>ACCOUNTS_TABLE[[#This Row],[TOTAL FEES]]-ACCOUNTS_TABLE[[#This Row],[TOTAL PAID]]-ACCOUNTS_TABLE[[#This Row],[SCHOLARSHIP]]</f>
        <v>205</v>
      </c>
    </row>
    <row r="698" spans="3:12" ht="21.75" customHeight="1" x14ac:dyDescent="0.25">
      <c r="C698" s="26" t="s">
        <v>1852</v>
      </c>
      <c r="D698" s="4" t="str">
        <f>VLOOKUP(ACCOUNTS_TABLE[[#This Row],[ID NUMBER]],DBASE_TABLE[],2,0)</f>
        <v>DIVINE AGEBOBA</v>
      </c>
      <c r="E698" s="4" t="str">
        <f>VLOOKUP(ACCOUNTS_TABLE[[#This Row],[ID NUMBER]],DBASE_TABLE[],7,0)</f>
        <v>FORM THREE</v>
      </c>
      <c r="F698" s="51">
        <v>205</v>
      </c>
      <c r="G698" s="51" t="str">
        <f>IF(ISNA(VLOOKUP(ACCOUNTS_TABLE[[#This Row],[ID NUMBER]],OTHERFEE_PT,2,0)),"",VLOOKUP(ACCOUNTS_TABLE[[#This Row],[ID NUMBER]],OTHERFEE_PT,2,0))</f>
        <v/>
      </c>
      <c r="H698" s="51">
        <f>IF(ISNA(VLOOKUP(DBASE_TABLE[[#This Row],[CLASS]],TERMFEES_TABLE[],5,0)),"",VLOOKUP(DBASE_TABLE[[#This Row],[CLASS]],TERMFEES_TABLE[],5,0))</f>
        <v>0</v>
      </c>
      <c r="I698" s="51">
        <f>SUM(ACCOUNTS_TABLE[[#This Row],[BALANCE AT START]]:ACCOUNTS_TABLE[[#This Row],[SCHOOL FEES]])</f>
        <v>205</v>
      </c>
      <c r="J698" s="51">
        <f>IF(ISNA(VLOOKUP(ACCOUNTS_TABLE[[#This Row],[ID NUMBER]],PAYMENT_PT,2,0)),0,VLOOKUP(ACCOUNTS_TABLE[[#This Row],[ID NUMBER]],PAYMENT_PT,2,0))</f>
        <v>0</v>
      </c>
      <c r="K698" s="51">
        <f>IF(ISNA(VLOOKUP(ACCOUNTS_TABLE[[#This Row],[ID NUMBER]],PIVOT!K:L,2,0)),0,VLOOKUP(ACCOUNTS_TABLE[[#This Row],[ID NUMBER]],PIVOT!K:L,2,0))</f>
        <v>0</v>
      </c>
      <c r="L698" s="51">
        <f>ACCOUNTS_TABLE[[#This Row],[TOTAL FEES]]-ACCOUNTS_TABLE[[#This Row],[TOTAL PAID]]-ACCOUNTS_TABLE[[#This Row],[SCHOLARSHIP]]</f>
        <v>205</v>
      </c>
    </row>
    <row r="699" spans="3:12" ht="21.75" customHeight="1" x14ac:dyDescent="0.25">
      <c r="C699" s="26" t="s">
        <v>1853</v>
      </c>
      <c r="D699" s="4" t="str">
        <f>VLOOKUP(ACCOUNTS_TABLE[[#This Row],[ID NUMBER]],DBASE_TABLE[],2,0)</f>
        <v>ANITA AJEGEWE</v>
      </c>
      <c r="E699" s="4" t="str">
        <f>VLOOKUP(ACCOUNTS_TABLE[[#This Row],[ID NUMBER]],DBASE_TABLE[],7,0)</f>
        <v>FORM THREE</v>
      </c>
      <c r="F699" s="51">
        <v>208</v>
      </c>
      <c r="G699" s="51" t="str">
        <f>IF(ISNA(VLOOKUP(ACCOUNTS_TABLE[[#This Row],[ID NUMBER]],OTHERFEE_PT,2,0)),"",VLOOKUP(ACCOUNTS_TABLE[[#This Row],[ID NUMBER]],OTHERFEE_PT,2,0))</f>
        <v/>
      </c>
      <c r="H699" s="51">
        <f>IF(ISNA(VLOOKUP(DBASE_TABLE[[#This Row],[CLASS]],TERMFEES_TABLE[],5,0)),"",VLOOKUP(DBASE_TABLE[[#This Row],[CLASS]],TERMFEES_TABLE[],5,0))</f>
        <v>0</v>
      </c>
      <c r="I699" s="51">
        <f>SUM(ACCOUNTS_TABLE[[#This Row],[BALANCE AT START]]:ACCOUNTS_TABLE[[#This Row],[SCHOOL FEES]])</f>
        <v>208</v>
      </c>
      <c r="J699" s="51">
        <f>IF(ISNA(VLOOKUP(ACCOUNTS_TABLE[[#This Row],[ID NUMBER]],PAYMENT_PT,2,0)),0,VLOOKUP(ACCOUNTS_TABLE[[#This Row],[ID NUMBER]],PAYMENT_PT,2,0))</f>
        <v>0</v>
      </c>
      <c r="K699" s="51">
        <f>IF(ISNA(VLOOKUP(ACCOUNTS_TABLE[[#This Row],[ID NUMBER]],PIVOT!K:L,2,0)),0,VLOOKUP(ACCOUNTS_TABLE[[#This Row],[ID NUMBER]],PIVOT!K:L,2,0))</f>
        <v>0</v>
      </c>
      <c r="L699" s="51">
        <f>ACCOUNTS_TABLE[[#This Row],[TOTAL FEES]]-ACCOUNTS_TABLE[[#This Row],[TOTAL PAID]]-ACCOUNTS_TABLE[[#This Row],[SCHOLARSHIP]]</f>
        <v>208</v>
      </c>
    </row>
    <row r="700" spans="3:12" ht="21.75" customHeight="1" x14ac:dyDescent="0.25">
      <c r="C700" s="26" t="s">
        <v>1854</v>
      </c>
      <c r="D700" s="4" t="str">
        <f>VLOOKUP(ACCOUNTS_TABLE[[#This Row],[ID NUMBER]],DBASE_TABLE[],2,0)</f>
        <v>AUSLAR AJEYEI</v>
      </c>
      <c r="E700" s="4" t="str">
        <f>VLOOKUP(ACCOUNTS_TABLE[[#This Row],[ID NUMBER]],DBASE_TABLE[],7,0)</f>
        <v>FORM THREE</v>
      </c>
      <c r="F700" s="51">
        <v>205</v>
      </c>
      <c r="G700" s="51" t="str">
        <f>IF(ISNA(VLOOKUP(ACCOUNTS_TABLE[[#This Row],[ID NUMBER]],OTHERFEE_PT,2,0)),"",VLOOKUP(ACCOUNTS_TABLE[[#This Row],[ID NUMBER]],OTHERFEE_PT,2,0))</f>
        <v/>
      </c>
      <c r="H700" s="51">
        <f>IF(ISNA(VLOOKUP(DBASE_TABLE[[#This Row],[CLASS]],TERMFEES_TABLE[],5,0)),"",VLOOKUP(DBASE_TABLE[[#This Row],[CLASS]],TERMFEES_TABLE[],5,0))</f>
        <v>0</v>
      </c>
      <c r="I700" s="51">
        <f>SUM(ACCOUNTS_TABLE[[#This Row],[BALANCE AT START]]:ACCOUNTS_TABLE[[#This Row],[SCHOOL FEES]])</f>
        <v>205</v>
      </c>
      <c r="J700" s="51">
        <f>IF(ISNA(VLOOKUP(ACCOUNTS_TABLE[[#This Row],[ID NUMBER]],PAYMENT_PT,2,0)),0,VLOOKUP(ACCOUNTS_TABLE[[#This Row],[ID NUMBER]],PAYMENT_PT,2,0))</f>
        <v>0</v>
      </c>
      <c r="K700" s="51">
        <f>IF(ISNA(VLOOKUP(ACCOUNTS_TABLE[[#This Row],[ID NUMBER]],PIVOT!K:L,2,0)),0,VLOOKUP(ACCOUNTS_TABLE[[#This Row],[ID NUMBER]],PIVOT!K:L,2,0))</f>
        <v>0</v>
      </c>
      <c r="L700" s="51">
        <f>ACCOUNTS_TABLE[[#This Row],[TOTAL FEES]]-ACCOUNTS_TABLE[[#This Row],[TOTAL PAID]]-ACCOUNTS_TABLE[[#This Row],[SCHOLARSHIP]]</f>
        <v>205</v>
      </c>
    </row>
    <row r="701" spans="3:12" ht="21.75" customHeight="1" x14ac:dyDescent="0.25">
      <c r="C701" s="26" t="s">
        <v>1855</v>
      </c>
      <c r="D701" s="4" t="str">
        <f>VLOOKUP(ACCOUNTS_TABLE[[#This Row],[ID NUMBER]],DBASE_TABLE[],2,0)</f>
        <v>LINDA AKANLISI</v>
      </c>
      <c r="E701" s="4" t="str">
        <f>VLOOKUP(ACCOUNTS_TABLE[[#This Row],[ID NUMBER]],DBASE_TABLE[],7,0)</f>
        <v>FORM THREE</v>
      </c>
      <c r="F701" s="51">
        <v>205</v>
      </c>
      <c r="G701" s="51" t="str">
        <f>IF(ISNA(VLOOKUP(ACCOUNTS_TABLE[[#This Row],[ID NUMBER]],OTHERFEE_PT,2,0)),"",VLOOKUP(ACCOUNTS_TABLE[[#This Row],[ID NUMBER]],OTHERFEE_PT,2,0))</f>
        <v/>
      </c>
      <c r="H701" s="51">
        <f>IF(ISNA(VLOOKUP(DBASE_TABLE[[#This Row],[CLASS]],TERMFEES_TABLE[],5,0)),"",VLOOKUP(DBASE_TABLE[[#This Row],[CLASS]],TERMFEES_TABLE[],5,0))</f>
        <v>0</v>
      </c>
      <c r="I701" s="51">
        <f>SUM(ACCOUNTS_TABLE[[#This Row],[BALANCE AT START]]:ACCOUNTS_TABLE[[#This Row],[SCHOOL FEES]])</f>
        <v>205</v>
      </c>
      <c r="J701" s="51">
        <f>IF(ISNA(VLOOKUP(ACCOUNTS_TABLE[[#This Row],[ID NUMBER]],PAYMENT_PT,2,0)),0,VLOOKUP(ACCOUNTS_TABLE[[#This Row],[ID NUMBER]],PAYMENT_PT,2,0))</f>
        <v>0</v>
      </c>
      <c r="K701" s="51">
        <f>IF(ISNA(VLOOKUP(ACCOUNTS_TABLE[[#This Row],[ID NUMBER]],PIVOT!K:L,2,0)),0,VLOOKUP(ACCOUNTS_TABLE[[#This Row],[ID NUMBER]],PIVOT!K:L,2,0))</f>
        <v>0</v>
      </c>
      <c r="L701" s="51">
        <f>ACCOUNTS_TABLE[[#This Row],[TOTAL FEES]]-ACCOUNTS_TABLE[[#This Row],[TOTAL PAID]]-ACCOUNTS_TABLE[[#This Row],[SCHOLARSHIP]]</f>
        <v>205</v>
      </c>
    </row>
    <row r="702" spans="3:12" ht="21.75" customHeight="1" x14ac:dyDescent="0.25">
      <c r="C702" s="26" t="s">
        <v>1856</v>
      </c>
      <c r="D702" s="4" t="str">
        <f>VLOOKUP(ACCOUNTS_TABLE[[#This Row],[ID NUMBER]],DBASE_TABLE[],2,0)</f>
        <v>NICHOLAS AKANSOGE</v>
      </c>
      <c r="E702" s="4" t="str">
        <f>VLOOKUP(ACCOUNTS_TABLE[[#This Row],[ID NUMBER]],DBASE_TABLE[],7,0)</f>
        <v>FORM THREE</v>
      </c>
      <c r="F702" s="51">
        <v>210</v>
      </c>
      <c r="G702" s="51" t="str">
        <f>IF(ISNA(VLOOKUP(ACCOUNTS_TABLE[[#This Row],[ID NUMBER]],OTHERFEE_PT,2,0)),"",VLOOKUP(ACCOUNTS_TABLE[[#This Row],[ID NUMBER]],OTHERFEE_PT,2,0))</f>
        <v/>
      </c>
      <c r="H702" s="51">
        <f>IF(ISNA(VLOOKUP(DBASE_TABLE[[#This Row],[CLASS]],TERMFEES_TABLE[],5,0)),"",VLOOKUP(DBASE_TABLE[[#This Row],[CLASS]],TERMFEES_TABLE[],5,0))</f>
        <v>0</v>
      </c>
      <c r="I702" s="51">
        <f>SUM(ACCOUNTS_TABLE[[#This Row],[BALANCE AT START]]:ACCOUNTS_TABLE[[#This Row],[SCHOOL FEES]])</f>
        <v>210</v>
      </c>
      <c r="J702" s="51">
        <f>IF(ISNA(VLOOKUP(ACCOUNTS_TABLE[[#This Row],[ID NUMBER]],PAYMENT_PT,2,0)),0,VLOOKUP(ACCOUNTS_TABLE[[#This Row],[ID NUMBER]],PAYMENT_PT,2,0))</f>
        <v>0</v>
      </c>
      <c r="K702" s="51">
        <f>IF(ISNA(VLOOKUP(ACCOUNTS_TABLE[[#This Row],[ID NUMBER]],PIVOT!K:L,2,0)),0,VLOOKUP(ACCOUNTS_TABLE[[#This Row],[ID NUMBER]],PIVOT!K:L,2,0))</f>
        <v>0</v>
      </c>
      <c r="L702" s="51">
        <f>ACCOUNTS_TABLE[[#This Row],[TOTAL FEES]]-ACCOUNTS_TABLE[[#This Row],[TOTAL PAID]]-ACCOUNTS_TABLE[[#This Row],[SCHOLARSHIP]]</f>
        <v>210</v>
      </c>
    </row>
    <row r="703" spans="3:12" ht="21.75" customHeight="1" x14ac:dyDescent="0.25">
      <c r="C703" s="26" t="s">
        <v>1857</v>
      </c>
      <c r="D703" s="4" t="str">
        <f>VLOOKUP(ACCOUNTS_TABLE[[#This Row],[ID NUMBER]],DBASE_TABLE[],2,0)</f>
        <v>ABIGAIL AKERASU</v>
      </c>
      <c r="E703" s="4" t="str">
        <f>VLOOKUP(ACCOUNTS_TABLE[[#This Row],[ID NUMBER]],DBASE_TABLE[],7,0)</f>
        <v>FORM THREE</v>
      </c>
      <c r="F703" s="51">
        <v>355</v>
      </c>
      <c r="G703" s="51" t="str">
        <f>IF(ISNA(VLOOKUP(ACCOUNTS_TABLE[[#This Row],[ID NUMBER]],OTHERFEE_PT,2,0)),"",VLOOKUP(ACCOUNTS_TABLE[[#This Row],[ID NUMBER]],OTHERFEE_PT,2,0))</f>
        <v/>
      </c>
      <c r="H703" s="51">
        <f>IF(ISNA(VLOOKUP(DBASE_TABLE[[#This Row],[CLASS]],TERMFEES_TABLE[],5,0)),"",VLOOKUP(DBASE_TABLE[[#This Row],[CLASS]],TERMFEES_TABLE[],5,0))</f>
        <v>0</v>
      </c>
      <c r="I703" s="51">
        <f>SUM(ACCOUNTS_TABLE[[#This Row],[BALANCE AT START]]:ACCOUNTS_TABLE[[#This Row],[SCHOOL FEES]])</f>
        <v>355</v>
      </c>
      <c r="J703" s="51">
        <f>IF(ISNA(VLOOKUP(ACCOUNTS_TABLE[[#This Row],[ID NUMBER]],PAYMENT_PT,2,0)),0,VLOOKUP(ACCOUNTS_TABLE[[#This Row],[ID NUMBER]],PAYMENT_PT,2,0))</f>
        <v>0</v>
      </c>
      <c r="K703" s="51">
        <f>IF(ISNA(VLOOKUP(ACCOUNTS_TABLE[[#This Row],[ID NUMBER]],PIVOT!K:L,2,0)),0,VLOOKUP(ACCOUNTS_TABLE[[#This Row],[ID NUMBER]],PIVOT!K:L,2,0))</f>
        <v>0</v>
      </c>
      <c r="L703" s="51">
        <f>ACCOUNTS_TABLE[[#This Row],[TOTAL FEES]]-ACCOUNTS_TABLE[[#This Row],[TOTAL PAID]]-ACCOUNTS_TABLE[[#This Row],[SCHOLARSHIP]]</f>
        <v>355</v>
      </c>
    </row>
    <row r="704" spans="3:12" ht="21.75" customHeight="1" x14ac:dyDescent="0.25">
      <c r="C704" s="26" t="s">
        <v>1858</v>
      </c>
      <c r="D704" s="4" t="str">
        <f>VLOOKUP(ACCOUNTS_TABLE[[#This Row],[ID NUMBER]],DBASE_TABLE[],2,0)</f>
        <v>JULIUS AKURUGU</v>
      </c>
      <c r="E704" s="4" t="str">
        <f>VLOOKUP(ACCOUNTS_TABLE[[#This Row],[ID NUMBER]],DBASE_TABLE[],7,0)</f>
        <v>FORM THREE</v>
      </c>
      <c r="F704" s="51">
        <v>445</v>
      </c>
      <c r="G704" s="51" t="str">
        <f>IF(ISNA(VLOOKUP(ACCOUNTS_TABLE[[#This Row],[ID NUMBER]],OTHERFEE_PT,2,0)),"",VLOOKUP(ACCOUNTS_TABLE[[#This Row],[ID NUMBER]],OTHERFEE_PT,2,0))</f>
        <v/>
      </c>
      <c r="H704" s="51">
        <f>IF(ISNA(VLOOKUP(DBASE_TABLE[[#This Row],[CLASS]],TERMFEES_TABLE[],5,0)),"",VLOOKUP(DBASE_TABLE[[#This Row],[CLASS]],TERMFEES_TABLE[],5,0))</f>
        <v>0</v>
      </c>
      <c r="I704" s="51">
        <f>SUM(ACCOUNTS_TABLE[[#This Row],[BALANCE AT START]]:ACCOUNTS_TABLE[[#This Row],[SCHOOL FEES]])</f>
        <v>445</v>
      </c>
      <c r="J704" s="51">
        <f>IF(ISNA(VLOOKUP(ACCOUNTS_TABLE[[#This Row],[ID NUMBER]],PAYMENT_PT,2,0)),0,VLOOKUP(ACCOUNTS_TABLE[[#This Row],[ID NUMBER]],PAYMENT_PT,2,0))</f>
        <v>0</v>
      </c>
      <c r="K704" s="51">
        <f>IF(ISNA(VLOOKUP(ACCOUNTS_TABLE[[#This Row],[ID NUMBER]],PIVOT!K:L,2,0)),0,VLOOKUP(ACCOUNTS_TABLE[[#This Row],[ID NUMBER]],PIVOT!K:L,2,0))</f>
        <v>0</v>
      </c>
      <c r="L704" s="51">
        <f>ACCOUNTS_TABLE[[#This Row],[TOTAL FEES]]-ACCOUNTS_TABLE[[#This Row],[TOTAL PAID]]-ACCOUNTS_TABLE[[#This Row],[SCHOLARSHIP]]</f>
        <v>445</v>
      </c>
    </row>
    <row r="705" spans="3:12" ht="21.75" customHeight="1" x14ac:dyDescent="0.25">
      <c r="C705" s="26" t="s">
        <v>1859</v>
      </c>
      <c r="D705" s="4" t="str">
        <f>VLOOKUP(ACCOUNTS_TABLE[[#This Row],[ID NUMBER]],DBASE_TABLE[],2,0)</f>
        <v>JOSEPH AKURUNPO</v>
      </c>
      <c r="E705" s="4" t="str">
        <f>VLOOKUP(ACCOUNTS_TABLE[[#This Row],[ID NUMBER]],DBASE_TABLE[],7,0)</f>
        <v>FORM THREE</v>
      </c>
      <c r="F705" s="51">
        <v>375</v>
      </c>
      <c r="G705" s="51" t="str">
        <f>IF(ISNA(VLOOKUP(ACCOUNTS_TABLE[[#This Row],[ID NUMBER]],OTHERFEE_PT,2,0)),"",VLOOKUP(ACCOUNTS_TABLE[[#This Row],[ID NUMBER]],OTHERFEE_PT,2,0))</f>
        <v/>
      </c>
      <c r="H705" s="51">
        <f>IF(ISNA(VLOOKUP(DBASE_TABLE[[#This Row],[CLASS]],TERMFEES_TABLE[],5,0)),"",VLOOKUP(DBASE_TABLE[[#This Row],[CLASS]],TERMFEES_TABLE[],5,0))</f>
        <v>0</v>
      </c>
      <c r="I705" s="51">
        <f>SUM(ACCOUNTS_TABLE[[#This Row],[BALANCE AT START]]:ACCOUNTS_TABLE[[#This Row],[SCHOOL FEES]])</f>
        <v>375</v>
      </c>
      <c r="J705" s="51">
        <f>IF(ISNA(VLOOKUP(ACCOUNTS_TABLE[[#This Row],[ID NUMBER]],PAYMENT_PT,2,0)),0,VLOOKUP(ACCOUNTS_TABLE[[#This Row],[ID NUMBER]],PAYMENT_PT,2,0))</f>
        <v>0</v>
      </c>
      <c r="K705" s="51">
        <f>IF(ISNA(VLOOKUP(ACCOUNTS_TABLE[[#This Row],[ID NUMBER]],PIVOT!K:L,2,0)),0,VLOOKUP(ACCOUNTS_TABLE[[#This Row],[ID NUMBER]],PIVOT!K:L,2,0))</f>
        <v>0</v>
      </c>
      <c r="L705" s="51">
        <f>ACCOUNTS_TABLE[[#This Row],[TOTAL FEES]]-ACCOUNTS_TABLE[[#This Row],[TOTAL PAID]]-ACCOUNTS_TABLE[[#This Row],[SCHOLARSHIP]]</f>
        <v>375</v>
      </c>
    </row>
    <row r="706" spans="3:12" ht="21.75" customHeight="1" x14ac:dyDescent="0.25">
      <c r="C706" s="26" t="s">
        <v>1860</v>
      </c>
      <c r="D706" s="4" t="str">
        <f>VLOOKUP(ACCOUNTS_TABLE[[#This Row],[ID NUMBER]],DBASE_TABLE[],2,0)</f>
        <v>MANASSEH AKWOWOGE</v>
      </c>
      <c r="E706" s="4" t="str">
        <f>VLOOKUP(ACCOUNTS_TABLE[[#This Row],[ID NUMBER]],DBASE_TABLE[],7,0)</f>
        <v>FORM THREE</v>
      </c>
      <c r="F706" s="51">
        <v>205</v>
      </c>
      <c r="G706" s="51" t="str">
        <f>IF(ISNA(VLOOKUP(ACCOUNTS_TABLE[[#This Row],[ID NUMBER]],OTHERFEE_PT,2,0)),"",VLOOKUP(ACCOUNTS_TABLE[[#This Row],[ID NUMBER]],OTHERFEE_PT,2,0))</f>
        <v/>
      </c>
      <c r="H706" s="51">
        <f>IF(ISNA(VLOOKUP(DBASE_TABLE[[#This Row],[CLASS]],TERMFEES_TABLE[],5,0)),"",VLOOKUP(DBASE_TABLE[[#This Row],[CLASS]],TERMFEES_TABLE[],5,0))</f>
        <v>0</v>
      </c>
      <c r="I706" s="51">
        <f>SUM(ACCOUNTS_TABLE[[#This Row],[BALANCE AT START]]:ACCOUNTS_TABLE[[#This Row],[SCHOOL FEES]])</f>
        <v>205</v>
      </c>
      <c r="J706" s="51">
        <f>IF(ISNA(VLOOKUP(ACCOUNTS_TABLE[[#This Row],[ID NUMBER]],PAYMENT_PT,2,0)),0,VLOOKUP(ACCOUNTS_TABLE[[#This Row],[ID NUMBER]],PAYMENT_PT,2,0))</f>
        <v>0</v>
      </c>
      <c r="K706" s="51">
        <f>IF(ISNA(VLOOKUP(ACCOUNTS_TABLE[[#This Row],[ID NUMBER]],PIVOT!K:L,2,0)),0,VLOOKUP(ACCOUNTS_TABLE[[#This Row],[ID NUMBER]],PIVOT!K:L,2,0))</f>
        <v>0</v>
      </c>
      <c r="L706" s="51">
        <f>ACCOUNTS_TABLE[[#This Row],[TOTAL FEES]]-ACCOUNTS_TABLE[[#This Row],[TOTAL PAID]]-ACCOUNTS_TABLE[[#This Row],[SCHOLARSHIP]]</f>
        <v>205</v>
      </c>
    </row>
    <row r="707" spans="3:12" ht="21.75" customHeight="1" x14ac:dyDescent="0.25">
      <c r="C707" s="26" t="s">
        <v>1861</v>
      </c>
      <c r="D707" s="4" t="str">
        <f>VLOOKUP(ACCOUNTS_TABLE[[#This Row],[ID NUMBER]],DBASE_TABLE[],2,0)</f>
        <v>AMINA ALHASSAN</v>
      </c>
      <c r="E707" s="4" t="str">
        <f>VLOOKUP(ACCOUNTS_TABLE[[#This Row],[ID NUMBER]],DBASE_TABLE[],7,0)</f>
        <v>FORM THREE</v>
      </c>
      <c r="F707" s="51">
        <v>205</v>
      </c>
      <c r="G707" s="51" t="str">
        <f>IF(ISNA(VLOOKUP(ACCOUNTS_TABLE[[#This Row],[ID NUMBER]],OTHERFEE_PT,2,0)),"",VLOOKUP(ACCOUNTS_TABLE[[#This Row],[ID NUMBER]],OTHERFEE_PT,2,0))</f>
        <v/>
      </c>
      <c r="H707" s="51">
        <f>IF(ISNA(VLOOKUP(DBASE_TABLE[[#This Row],[CLASS]],TERMFEES_TABLE[],5,0)),"",VLOOKUP(DBASE_TABLE[[#This Row],[CLASS]],TERMFEES_TABLE[],5,0))</f>
        <v>0</v>
      </c>
      <c r="I707" s="51">
        <f>SUM(ACCOUNTS_TABLE[[#This Row],[BALANCE AT START]]:ACCOUNTS_TABLE[[#This Row],[SCHOOL FEES]])</f>
        <v>205</v>
      </c>
      <c r="J707" s="51">
        <f>IF(ISNA(VLOOKUP(ACCOUNTS_TABLE[[#This Row],[ID NUMBER]],PAYMENT_PT,2,0)),0,VLOOKUP(ACCOUNTS_TABLE[[#This Row],[ID NUMBER]],PAYMENT_PT,2,0))</f>
        <v>0</v>
      </c>
      <c r="K707" s="51">
        <f>IF(ISNA(VLOOKUP(ACCOUNTS_TABLE[[#This Row],[ID NUMBER]],PIVOT!K:L,2,0)),0,VLOOKUP(ACCOUNTS_TABLE[[#This Row],[ID NUMBER]],PIVOT!K:L,2,0))</f>
        <v>0</v>
      </c>
      <c r="L707" s="51">
        <f>ACCOUNTS_TABLE[[#This Row],[TOTAL FEES]]-ACCOUNTS_TABLE[[#This Row],[TOTAL PAID]]-ACCOUNTS_TABLE[[#This Row],[SCHOLARSHIP]]</f>
        <v>205</v>
      </c>
    </row>
    <row r="708" spans="3:12" ht="21.75" customHeight="1" x14ac:dyDescent="0.25">
      <c r="C708" s="26" t="s">
        <v>1862</v>
      </c>
      <c r="D708" s="4" t="str">
        <f>VLOOKUP(ACCOUNTS_TABLE[[#This Row],[ID NUMBER]],DBASE_TABLE[],2,0)</f>
        <v>ELPHEGE ALOAH</v>
      </c>
      <c r="E708" s="4" t="str">
        <f>VLOOKUP(ACCOUNTS_TABLE[[#This Row],[ID NUMBER]],DBASE_TABLE[],7,0)</f>
        <v>FORM THREE</v>
      </c>
      <c r="F708" s="51">
        <v>205</v>
      </c>
      <c r="G708" s="51" t="str">
        <f>IF(ISNA(VLOOKUP(ACCOUNTS_TABLE[[#This Row],[ID NUMBER]],OTHERFEE_PT,2,0)),"",VLOOKUP(ACCOUNTS_TABLE[[#This Row],[ID NUMBER]],OTHERFEE_PT,2,0))</f>
        <v/>
      </c>
      <c r="H708" s="51">
        <f>IF(ISNA(VLOOKUP(DBASE_TABLE[[#This Row],[CLASS]],TERMFEES_TABLE[],5,0)),"",VLOOKUP(DBASE_TABLE[[#This Row],[CLASS]],TERMFEES_TABLE[],5,0))</f>
        <v>0</v>
      </c>
      <c r="I708" s="51">
        <f>SUM(ACCOUNTS_TABLE[[#This Row],[BALANCE AT START]]:ACCOUNTS_TABLE[[#This Row],[SCHOOL FEES]])</f>
        <v>205</v>
      </c>
      <c r="J708" s="51">
        <f>IF(ISNA(VLOOKUP(ACCOUNTS_TABLE[[#This Row],[ID NUMBER]],PAYMENT_PT,2,0)),0,VLOOKUP(ACCOUNTS_TABLE[[#This Row],[ID NUMBER]],PAYMENT_PT,2,0))</f>
        <v>0</v>
      </c>
      <c r="K708" s="51">
        <f>IF(ISNA(VLOOKUP(ACCOUNTS_TABLE[[#This Row],[ID NUMBER]],PIVOT!K:L,2,0)),0,VLOOKUP(ACCOUNTS_TABLE[[#This Row],[ID NUMBER]],PIVOT!K:L,2,0))</f>
        <v>0</v>
      </c>
      <c r="L708" s="51">
        <f>ACCOUNTS_TABLE[[#This Row],[TOTAL FEES]]-ACCOUNTS_TABLE[[#This Row],[TOTAL PAID]]-ACCOUNTS_TABLE[[#This Row],[SCHOLARSHIP]]</f>
        <v>205</v>
      </c>
    </row>
    <row r="709" spans="3:12" ht="21.75" customHeight="1" x14ac:dyDescent="0.25">
      <c r="C709" s="26" t="s">
        <v>1863</v>
      </c>
      <c r="D709" s="4" t="str">
        <f>VLOOKUP(ACCOUNTS_TABLE[[#This Row],[ID NUMBER]],DBASE_TABLE[],2,0)</f>
        <v>ALBERT ALOSEBUNO</v>
      </c>
      <c r="E709" s="4" t="str">
        <f>VLOOKUP(ACCOUNTS_TABLE[[#This Row],[ID NUMBER]],DBASE_TABLE[],7,0)</f>
        <v>FORM THREE</v>
      </c>
      <c r="F709" s="51">
        <v>205</v>
      </c>
      <c r="G709" s="51" t="str">
        <f>IF(ISNA(VLOOKUP(ACCOUNTS_TABLE[[#This Row],[ID NUMBER]],OTHERFEE_PT,2,0)),"",VLOOKUP(ACCOUNTS_TABLE[[#This Row],[ID NUMBER]],OTHERFEE_PT,2,0))</f>
        <v/>
      </c>
      <c r="H709" s="51">
        <f>IF(ISNA(VLOOKUP(DBASE_TABLE[[#This Row],[CLASS]],TERMFEES_TABLE[],5,0)),"",VLOOKUP(DBASE_TABLE[[#This Row],[CLASS]],TERMFEES_TABLE[],5,0))</f>
        <v>0</v>
      </c>
      <c r="I709" s="51">
        <f>SUM(ACCOUNTS_TABLE[[#This Row],[BALANCE AT START]]:ACCOUNTS_TABLE[[#This Row],[SCHOOL FEES]])</f>
        <v>205</v>
      </c>
      <c r="J709" s="51">
        <f>IF(ISNA(VLOOKUP(ACCOUNTS_TABLE[[#This Row],[ID NUMBER]],PAYMENT_PT,2,0)),0,VLOOKUP(ACCOUNTS_TABLE[[#This Row],[ID NUMBER]],PAYMENT_PT,2,0))</f>
        <v>0</v>
      </c>
      <c r="K709" s="51">
        <f>IF(ISNA(VLOOKUP(ACCOUNTS_TABLE[[#This Row],[ID NUMBER]],PIVOT!K:L,2,0)),0,VLOOKUP(ACCOUNTS_TABLE[[#This Row],[ID NUMBER]],PIVOT!K:L,2,0))</f>
        <v>0</v>
      </c>
      <c r="L709" s="51">
        <f>ACCOUNTS_TABLE[[#This Row],[TOTAL FEES]]-ACCOUNTS_TABLE[[#This Row],[TOTAL PAID]]-ACCOUNTS_TABLE[[#This Row],[SCHOLARSHIP]]</f>
        <v>205</v>
      </c>
    </row>
    <row r="710" spans="3:12" ht="21.75" customHeight="1" x14ac:dyDescent="0.25">
      <c r="C710" s="26" t="s">
        <v>1864</v>
      </c>
      <c r="D710" s="4" t="str">
        <f>VLOOKUP(ACCOUNTS_TABLE[[#This Row],[ID NUMBER]],DBASE_TABLE[],2,0)</f>
        <v>ALBERTA ALOSEBUNO</v>
      </c>
      <c r="E710" s="4" t="str">
        <f>VLOOKUP(ACCOUNTS_TABLE[[#This Row],[ID NUMBER]],DBASE_TABLE[],7,0)</f>
        <v>FORM THREE</v>
      </c>
      <c r="F710" s="51">
        <v>205</v>
      </c>
      <c r="G710" s="51" t="str">
        <f>IF(ISNA(VLOOKUP(ACCOUNTS_TABLE[[#This Row],[ID NUMBER]],OTHERFEE_PT,2,0)),"",VLOOKUP(ACCOUNTS_TABLE[[#This Row],[ID NUMBER]],OTHERFEE_PT,2,0))</f>
        <v/>
      </c>
      <c r="H710" s="51">
        <f>IF(ISNA(VLOOKUP(DBASE_TABLE[[#This Row],[CLASS]],TERMFEES_TABLE[],5,0)),"",VLOOKUP(DBASE_TABLE[[#This Row],[CLASS]],TERMFEES_TABLE[],5,0))</f>
        <v>0</v>
      </c>
      <c r="I710" s="51">
        <f>SUM(ACCOUNTS_TABLE[[#This Row],[BALANCE AT START]]:ACCOUNTS_TABLE[[#This Row],[SCHOOL FEES]])</f>
        <v>205</v>
      </c>
      <c r="J710" s="51">
        <f>IF(ISNA(VLOOKUP(ACCOUNTS_TABLE[[#This Row],[ID NUMBER]],PAYMENT_PT,2,0)),0,VLOOKUP(ACCOUNTS_TABLE[[#This Row],[ID NUMBER]],PAYMENT_PT,2,0))</f>
        <v>0</v>
      </c>
      <c r="K710" s="51">
        <f>IF(ISNA(VLOOKUP(ACCOUNTS_TABLE[[#This Row],[ID NUMBER]],PIVOT!K:L,2,0)),0,VLOOKUP(ACCOUNTS_TABLE[[#This Row],[ID NUMBER]],PIVOT!K:L,2,0))</f>
        <v>0</v>
      </c>
      <c r="L710" s="51">
        <f>ACCOUNTS_TABLE[[#This Row],[TOTAL FEES]]-ACCOUNTS_TABLE[[#This Row],[TOTAL PAID]]-ACCOUNTS_TABLE[[#This Row],[SCHOLARSHIP]]</f>
        <v>205</v>
      </c>
    </row>
    <row r="711" spans="3:12" ht="21.75" customHeight="1" x14ac:dyDescent="0.25">
      <c r="C711" s="26" t="s">
        <v>1865</v>
      </c>
      <c r="D711" s="4" t="str">
        <f>VLOOKUP(ACCOUNTS_TABLE[[#This Row],[ID NUMBER]],DBASE_TABLE[],2,0)</f>
        <v>ISSAKA AMMED</v>
      </c>
      <c r="E711" s="4" t="str">
        <f>VLOOKUP(ACCOUNTS_TABLE[[#This Row],[ID NUMBER]],DBASE_TABLE[],7,0)</f>
        <v>FORM THREE</v>
      </c>
      <c r="F711" s="51">
        <v>375</v>
      </c>
      <c r="G711" s="51" t="str">
        <f>IF(ISNA(VLOOKUP(ACCOUNTS_TABLE[[#This Row],[ID NUMBER]],OTHERFEE_PT,2,0)),"",VLOOKUP(ACCOUNTS_TABLE[[#This Row],[ID NUMBER]],OTHERFEE_PT,2,0))</f>
        <v/>
      </c>
      <c r="H711" s="51">
        <f>IF(ISNA(VLOOKUP(DBASE_TABLE[[#This Row],[CLASS]],TERMFEES_TABLE[],5,0)),"",VLOOKUP(DBASE_TABLE[[#This Row],[CLASS]],TERMFEES_TABLE[],5,0))</f>
        <v>0</v>
      </c>
      <c r="I711" s="51">
        <f>SUM(ACCOUNTS_TABLE[[#This Row],[BALANCE AT START]]:ACCOUNTS_TABLE[[#This Row],[SCHOOL FEES]])</f>
        <v>375</v>
      </c>
      <c r="J711" s="51">
        <f>IF(ISNA(VLOOKUP(ACCOUNTS_TABLE[[#This Row],[ID NUMBER]],PAYMENT_PT,2,0)),0,VLOOKUP(ACCOUNTS_TABLE[[#This Row],[ID NUMBER]],PAYMENT_PT,2,0))</f>
        <v>0</v>
      </c>
      <c r="K711" s="51">
        <f>IF(ISNA(VLOOKUP(ACCOUNTS_TABLE[[#This Row],[ID NUMBER]],PIVOT!K:L,2,0)),0,VLOOKUP(ACCOUNTS_TABLE[[#This Row],[ID NUMBER]],PIVOT!K:L,2,0))</f>
        <v>0</v>
      </c>
      <c r="L711" s="51">
        <f>ACCOUNTS_TABLE[[#This Row],[TOTAL FEES]]-ACCOUNTS_TABLE[[#This Row],[TOTAL PAID]]-ACCOUNTS_TABLE[[#This Row],[SCHOLARSHIP]]</f>
        <v>375</v>
      </c>
    </row>
    <row r="712" spans="3:12" ht="21.75" customHeight="1" x14ac:dyDescent="0.25">
      <c r="C712" s="26" t="s">
        <v>1866</v>
      </c>
      <c r="D712" s="4" t="str">
        <f>VLOOKUP(ACCOUNTS_TABLE[[#This Row],[ID NUMBER]],DBASE_TABLE[],2,0)</f>
        <v>ELIJAH ANANGA</v>
      </c>
      <c r="E712" s="4" t="str">
        <f>VLOOKUP(ACCOUNTS_TABLE[[#This Row],[ID NUMBER]],DBASE_TABLE[],7,0)</f>
        <v>FORM THREE</v>
      </c>
      <c r="F712" s="51">
        <v>385</v>
      </c>
      <c r="G712" s="51" t="str">
        <f>IF(ISNA(VLOOKUP(ACCOUNTS_TABLE[[#This Row],[ID NUMBER]],OTHERFEE_PT,2,0)),"",VLOOKUP(ACCOUNTS_TABLE[[#This Row],[ID NUMBER]],OTHERFEE_PT,2,0))</f>
        <v/>
      </c>
      <c r="H712" s="51">
        <f>IF(ISNA(VLOOKUP(DBASE_TABLE[[#This Row],[CLASS]],TERMFEES_TABLE[],5,0)),"",VLOOKUP(DBASE_TABLE[[#This Row],[CLASS]],TERMFEES_TABLE[],5,0))</f>
        <v>0</v>
      </c>
      <c r="I712" s="51">
        <f>SUM(ACCOUNTS_TABLE[[#This Row],[BALANCE AT START]]:ACCOUNTS_TABLE[[#This Row],[SCHOOL FEES]])</f>
        <v>385</v>
      </c>
      <c r="J712" s="51">
        <f>IF(ISNA(VLOOKUP(ACCOUNTS_TABLE[[#This Row],[ID NUMBER]],PAYMENT_PT,2,0)),0,VLOOKUP(ACCOUNTS_TABLE[[#This Row],[ID NUMBER]],PAYMENT_PT,2,0))</f>
        <v>0</v>
      </c>
      <c r="K712" s="51">
        <f>IF(ISNA(VLOOKUP(ACCOUNTS_TABLE[[#This Row],[ID NUMBER]],PIVOT!K:L,2,0)),0,VLOOKUP(ACCOUNTS_TABLE[[#This Row],[ID NUMBER]],PIVOT!K:L,2,0))</f>
        <v>0</v>
      </c>
      <c r="L712" s="51">
        <f>ACCOUNTS_TABLE[[#This Row],[TOTAL FEES]]-ACCOUNTS_TABLE[[#This Row],[TOTAL PAID]]-ACCOUNTS_TABLE[[#This Row],[SCHOLARSHIP]]</f>
        <v>385</v>
      </c>
    </row>
    <row r="713" spans="3:12" ht="21.75" customHeight="1" x14ac:dyDescent="0.25">
      <c r="C713" s="26" t="s">
        <v>1867</v>
      </c>
      <c r="D713" s="4" t="str">
        <f>VLOOKUP(ACCOUNTS_TABLE[[#This Row],[ID NUMBER]],DBASE_TABLE[],2,0)</f>
        <v>VALENTINA ANEATI</v>
      </c>
      <c r="E713" s="4" t="str">
        <f>VLOOKUP(ACCOUNTS_TABLE[[#This Row],[ID NUMBER]],DBASE_TABLE[],7,0)</f>
        <v>FORM THREE</v>
      </c>
      <c r="F713" s="51">
        <v>320</v>
      </c>
      <c r="G713" s="51" t="str">
        <f>IF(ISNA(VLOOKUP(ACCOUNTS_TABLE[[#This Row],[ID NUMBER]],OTHERFEE_PT,2,0)),"",VLOOKUP(ACCOUNTS_TABLE[[#This Row],[ID NUMBER]],OTHERFEE_PT,2,0))</f>
        <v/>
      </c>
      <c r="H713" s="51">
        <f>IF(ISNA(VLOOKUP(DBASE_TABLE[[#This Row],[CLASS]],TERMFEES_TABLE[],5,0)),"",VLOOKUP(DBASE_TABLE[[#This Row],[CLASS]],TERMFEES_TABLE[],5,0))</f>
        <v>0</v>
      </c>
      <c r="I713" s="51">
        <f>SUM(ACCOUNTS_TABLE[[#This Row],[BALANCE AT START]]:ACCOUNTS_TABLE[[#This Row],[SCHOOL FEES]])</f>
        <v>320</v>
      </c>
      <c r="J713" s="51">
        <f>IF(ISNA(VLOOKUP(ACCOUNTS_TABLE[[#This Row],[ID NUMBER]],PAYMENT_PT,2,0)),0,VLOOKUP(ACCOUNTS_TABLE[[#This Row],[ID NUMBER]],PAYMENT_PT,2,0))</f>
        <v>0</v>
      </c>
      <c r="K713" s="51">
        <f>IF(ISNA(VLOOKUP(ACCOUNTS_TABLE[[#This Row],[ID NUMBER]],PIVOT!K:L,2,0)),0,VLOOKUP(ACCOUNTS_TABLE[[#This Row],[ID NUMBER]],PIVOT!K:L,2,0))</f>
        <v>0</v>
      </c>
      <c r="L713" s="51">
        <f>ACCOUNTS_TABLE[[#This Row],[TOTAL FEES]]-ACCOUNTS_TABLE[[#This Row],[TOTAL PAID]]-ACCOUNTS_TABLE[[#This Row],[SCHOLARSHIP]]</f>
        <v>320</v>
      </c>
    </row>
    <row r="714" spans="3:12" ht="21.75" customHeight="1" x14ac:dyDescent="0.25">
      <c r="C714" s="26" t="s">
        <v>1868</v>
      </c>
      <c r="D714" s="4" t="str">
        <f>VLOOKUP(ACCOUNTS_TABLE[[#This Row],[ID NUMBER]],DBASE_TABLE[],2,0)</f>
        <v>OTHNIEL APOYA</v>
      </c>
      <c r="E714" s="4" t="str">
        <f>VLOOKUP(ACCOUNTS_TABLE[[#This Row],[ID NUMBER]],DBASE_TABLE[],7,0)</f>
        <v>FORM THREE</v>
      </c>
      <c r="F714" s="51">
        <v>205</v>
      </c>
      <c r="G714" s="51" t="str">
        <f>IF(ISNA(VLOOKUP(ACCOUNTS_TABLE[[#This Row],[ID NUMBER]],OTHERFEE_PT,2,0)),"",VLOOKUP(ACCOUNTS_TABLE[[#This Row],[ID NUMBER]],OTHERFEE_PT,2,0))</f>
        <v/>
      </c>
      <c r="H714" s="51">
        <f>IF(ISNA(VLOOKUP(DBASE_TABLE[[#This Row],[CLASS]],TERMFEES_TABLE[],5,0)),"",VLOOKUP(DBASE_TABLE[[#This Row],[CLASS]],TERMFEES_TABLE[],5,0))</f>
        <v>0</v>
      </c>
      <c r="I714" s="51">
        <f>SUM(ACCOUNTS_TABLE[[#This Row],[BALANCE AT START]]:ACCOUNTS_TABLE[[#This Row],[SCHOOL FEES]])</f>
        <v>205</v>
      </c>
      <c r="J714" s="51">
        <f>IF(ISNA(VLOOKUP(ACCOUNTS_TABLE[[#This Row],[ID NUMBER]],PAYMENT_PT,2,0)),0,VLOOKUP(ACCOUNTS_TABLE[[#This Row],[ID NUMBER]],PAYMENT_PT,2,0))</f>
        <v>0</v>
      </c>
      <c r="K714" s="51">
        <f>IF(ISNA(VLOOKUP(ACCOUNTS_TABLE[[#This Row],[ID NUMBER]],PIVOT!K:L,2,0)),0,VLOOKUP(ACCOUNTS_TABLE[[#This Row],[ID NUMBER]],PIVOT!K:L,2,0))</f>
        <v>0</v>
      </c>
      <c r="L714" s="51">
        <f>ACCOUNTS_TABLE[[#This Row],[TOTAL FEES]]-ACCOUNTS_TABLE[[#This Row],[TOTAL PAID]]-ACCOUNTS_TABLE[[#This Row],[SCHOLARSHIP]]</f>
        <v>205</v>
      </c>
    </row>
    <row r="715" spans="3:12" ht="21.75" customHeight="1" x14ac:dyDescent="0.25">
      <c r="C715" s="26" t="s">
        <v>1869</v>
      </c>
      <c r="D715" s="4" t="str">
        <f>VLOOKUP(ACCOUNTS_TABLE[[#This Row],[ID NUMBER]],DBASE_TABLE[],2,0)</f>
        <v>DIANA ASAA</v>
      </c>
      <c r="E715" s="4" t="str">
        <f>VLOOKUP(ACCOUNTS_TABLE[[#This Row],[ID NUMBER]],DBASE_TABLE[],7,0)</f>
        <v>FORM THREE</v>
      </c>
      <c r="F715" s="51">
        <v>205</v>
      </c>
      <c r="G715" s="51" t="str">
        <f>IF(ISNA(VLOOKUP(ACCOUNTS_TABLE[[#This Row],[ID NUMBER]],OTHERFEE_PT,2,0)),"",VLOOKUP(ACCOUNTS_TABLE[[#This Row],[ID NUMBER]],OTHERFEE_PT,2,0))</f>
        <v/>
      </c>
      <c r="H715" s="51">
        <f>IF(ISNA(VLOOKUP(DBASE_TABLE[[#This Row],[CLASS]],TERMFEES_TABLE[],5,0)),"",VLOOKUP(DBASE_TABLE[[#This Row],[CLASS]],TERMFEES_TABLE[],5,0))</f>
        <v>0</v>
      </c>
      <c r="I715" s="51">
        <f>SUM(ACCOUNTS_TABLE[[#This Row],[BALANCE AT START]]:ACCOUNTS_TABLE[[#This Row],[SCHOOL FEES]])</f>
        <v>205</v>
      </c>
      <c r="J715" s="51">
        <f>IF(ISNA(VLOOKUP(ACCOUNTS_TABLE[[#This Row],[ID NUMBER]],PAYMENT_PT,2,0)),0,VLOOKUP(ACCOUNTS_TABLE[[#This Row],[ID NUMBER]],PAYMENT_PT,2,0))</f>
        <v>0</v>
      </c>
      <c r="K715" s="51">
        <f>IF(ISNA(VLOOKUP(ACCOUNTS_TABLE[[#This Row],[ID NUMBER]],PIVOT!K:L,2,0)),0,VLOOKUP(ACCOUNTS_TABLE[[#This Row],[ID NUMBER]],PIVOT!K:L,2,0))</f>
        <v>0</v>
      </c>
      <c r="L715" s="51">
        <f>ACCOUNTS_TABLE[[#This Row],[TOTAL FEES]]-ACCOUNTS_TABLE[[#This Row],[TOTAL PAID]]-ACCOUNTS_TABLE[[#This Row],[SCHOLARSHIP]]</f>
        <v>205</v>
      </c>
    </row>
    <row r="716" spans="3:12" ht="21.75" customHeight="1" x14ac:dyDescent="0.25">
      <c r="C716" s="26" t="s">
        <v>1870</v>
      </c>
      <c r="D716" s="4" t="str">
        <f>VLOOKUP(ACCOUNTS_TABLE[[#This Row],[ID NUMBER]],DBASE_TABLE[],2,0)</f>
        <v>EDMOND ASENA</v>
      </c>
      <c r="E716" s="4" t="str">
        <f>VLOOKUP(ACCOUNTS_TABLE[[#This Row],[ID NUMBER]],DBASE_TABLE[],7,0)</f>
        <v>FORM THREE</v>
      </c>
      <c r="F716" s="51">
        <v>205</v>
      </c>
      <c r="G716" s="51" t="str">
        <f>IF(ISNA(VLOOKUP(ACCOUNTS_TABLE[[#This Row],[ID NUMBER]],OTHERFEE_PT,2,0)),"",VLOOKUP(ACCOUNTS_TABLE[[#This Row],[ID NUMBER]],OTHERFEE_PT,2,0))</f>
        <v/>
      </c>
      <c r="H716" s="51">
        <f>IF(ISNA(VLOOKUP(DBASE_TABLE[[#This Row],[CLASS]],TERMFEES_TABLE[],5,0)),"",VLOOKUP(DBASE_TABLE[[#This Row],[CLASS]],TERMFEES_TABLE[],5,0))</f>
        <v>0</v>
      </c>
      <c r="I716" s="51">
        <f>SUM(ACCOUNTS_TABLE[[#This Row],[BALANCE AT START]]:ACCOUNTS_TABLE[[#This Row],[SCHOOL FEES]])</f>
        <v>205</v>
      </c>
      <c r="J716" s="51">
        <f>IF(ISNA(VLOOKUP(ACCOUNTS_TABLE[[#This Row],[ID NUMBER]],PAYMENT_PT,2,0)),0,VLOOKUP(ACCOUNTS_TABLE[[#This Row],[ID NUMBER]],PAYMENT_PT,2,0))</f>
        <v>0</v>
      </c>
      <c r="K716" s="51">
        <f>IF(ISNA(VLOOKUP(ACCOUNTS_TABLE[[#This Row],[ID NUMBER]],PIVOT!K:L,2,0)),0,VLOOKUP(ACCOUNTS_TABLE[[#This Row],[ID NUMBER]],PIVOT!K:L,2,0))</f>
        <v>0</v>
      </c>
      <c r="L716" s="51">
        <f>ACCOUNTS_TABLE[[#This Row],[TOTAL FEES]]-ACCOUNTS_TABLE[[#This Row],[TOTAL PAID]]-ACCOUNTS_TABLE[[#This Row],[SCHOLARSHIP]]</f>
        <v>205</v>
      </c>
    </row>
    <row r="717" spans="3:12" ht="21.75" customHeight="1" x14ac:dyDescent="0.25">
      <c r="C717" s="26" t="s">
        <v>1871</v>
      </c>
      <c r="D717" s="4" t="str">
        <f>VLOOKUP(ACCOUNTS_TABLE[[#This Row],[ID NUMBER]],DBASE_TABLE[],2,0)</f>
        <v>ROSALINE ASETIMI</v>
      </c>
      <c r="E717" s="4" t="str">
        <f>VLOOKUP(ACCOUNTS_TABLE[[#This Row],[ID NUMBER]],DBASE_TABLE[],7,0)</f>
        <v>FORM THREE</v>
      </c>
      <c r="F717" s="51">
        <v>285</v>
      </c>
      <c r="G717" s="51" t="str">
        <f>IF(ISNA(VLOOKUP(ACCOUNTS_TABLE[[#This Row],[ID NUMBER]],OTHERFEE_PT,2,0)),"",VLOOKUP(ACCOUNTS_TABLE[[#This Row],[ID NUMBER]],OTHERFEE_PT,2,0))</f>
        <v/>
      </c>
      <c r="H717" s="51">
        <f>IF(ISNA(VLOOKUP(DBASE_TABLE[[#This Row],[CLASS]],TERMFEES_TABLE[],5,0)),"",VLOOKUP(DBASE_TABLE[[#This Row],[CLASS]],TERMFEES_TABLE[],5,0))</f>
        <v>0</v>
      </c>
      <c r="I717" s="51">
        <f>SUM(ACCOUNTS_TABLE[[#This Row],[BALANCE AT START]]:ACCOUNTS_TABLE[[#This Row],[SCHOOL FEES]])</f>
        <v>285</v>
      </c>
      <c r="J717" s="51">
        <f>IF(ISNA(VLOOKUP(ACCOUNTS_TABLE[[#This Row],[ID NUMBER]],PAYMENT_PT,2,0)),0,VLOOKUP(ACCOUNTS_TABLE[[#This Row],[ID NUMBER]],PAYMENT_PT,2,0))</f>
        <v>0</v>
      </c>
      <c r="K717" s="51">
        <f>IF(ISNA(VLOOKUP(ACCOUNTS_TABLE[[#This Row],[ID NUMBER]],PIVOT!K:L,2,0)),0,VLOOKUP(ACCOUNTS_TABLE[[#This Row],[ID NUMBER]],PIVOT!K:L,2,0))</f>
        <v>0</v>
      </c>
      <c r="L717" s="51">
        <f>ACCOUNTS_TABLE[[#This Row],[TOTAL FEES]]-ACCOUNTS_TABLE[[#This Row],[TOTAL PAID]]-ACCOUNTS_TABLE[[#This Row],[SCHOLARSHIP]]</f>
        <v>285</v>
      </c>
    </row>
    <row r="718" spans="3:12" ht="21.75" customHeight="1" x14ac:dyDescent="0.25">
      <c r="C718" s="26" t="s">
        <v>1872</v>
      </c>
      <c r="D718" s="4" t="str">
        <f>VLOOKUP(ACCOUNTS_TABLE[[#This Row],[ID NUMBER]],DBASE_TABLE[],2,0)</f>
        <v>VICTORIA ASINAH</v>
      </c>
      <c r="E718" s="4" t="str">
        <f>VLOOKUP(ACCOUNTS_TABLE[[#This Row],[ID NUMBER]],DBASE_TABLE[],7,0)</f>
        <v>FORM THREE</v>
      </c>
      <c r="F718" s="51">
        <v>205</v>
      </c>
      <c r="G718" s="51" t="str">
        <f>IF(ISNA(VLOOKUP(ACCOUNTS_TABLE[[#This Row],[ID NUMBER]],OTHERFEE_PT,2,0)),"",VLOOKUP(ACCOUNTS_TABLE[[#This Row],[ID NUMBER]],OTHERFEE_PT,2,0))</f>
        <v/>
      </c>
      <c r="H718" s="51">
        <f>IF(ISNA(VLOOKUP(DBASE_TABLE[[#This Row],[CLASS]],TERMFEES_TABLE[],5,0)),"",VLOOKUP(DBASE_TABLE[[#This Row],[CLASS]],TERMFEES_TABLE[],5,0))</f>
        <v>0</v>
      </c>
      <c r="I718" s="51">
        <f>SUM(ACCOUNTS_TABLE[[#This Row],[BALANCE AT START]]:ACCOUNTS_TABLE[[#This Row],[SCHOOL FEES]])</f>
        <v>205</v>
      </c>
      <c r="J718" s="51">
        <f>IF(ISNA(VLOOKUP(ACCOUNTS_TABLE[[#This Row],[ID NUMBER]],PAYMENT_PT,2,0)),0,VLOOKUP(ACCOUNTS_TABLE[[#This Row],[ID NUMBER]],PAYMENT_PT,2,0))</f>
        <v>0</v>
      </c>
      <c r="K718" s="51">
        <f>IF(ISNA(VLOOKUP(ACCOUNTS_TABLE[[#This Row],[ID NUMBER]],PIVOT!K:L,2,0)),0,VLOOKUP(ACCOUNTS_TABLE[[#This Row],[ID NUMBER]],PIVOT!K:L,2,0))</f>
        <v>0</v>
      </c>
      <c r="L718" s="51">
        <f>ACCOUNTS_TABLE[[#This Row],[TOTAL FEES]]-ACCOUNTS_TABLE[[#This Row],[TOTAL PAID]]-ACCOUNTS_TABLE[[#This Row],[SCHOLARSHIP]]</f>
        <v>205</v>
      </c>
    </row>
    <row r="719" spans="3:12" ht="21.75" customHeight="1" x14ac:dyDescent="0.25">
      <c r="C719" s="26" t="s">
        <v>1873</v>
      </c>
      <c r="D719" s="4" t="str">
        <f>VLOOKUP(ACCOUNTS_TABLE[[#This Row],[ID NUMBER]],DBASE_TABLE[],2,0)</f>
        <v>JEFFERY KING ATIGSI</v>
      </c>
      <c r="E719" s="4" t="str">
        <f>VLOOKUP(ACCOUNTS_TABLE[[#This Row],[ID NUMBER]],DBASE_TABLE[],7,0)</f>
        <v>FORM THREE</v>
      </c>
      <c r="F719" s="51">
        <v>245</v>
      </c>
      <c r="G719" s="51" t="str">
        <f>IF(ISNA(VLOOKUP(ACCOUNTS_TABLE[[#This Row],[ID NUMBER]],OTHERFEE_PT,2,0)),"",VLOOKUP(ACCOUNTS_TABLE[[#This Row],[ID NUMBER]],OTHERFEE_PT,2,0))</f>
        <v/>
      </c>
      <c r="H719" s="51">
        <f>IF(ISNA(VLOOKUP(DBASE_TABLE[[#This Row],[CLASS]],TERMFEES_TABLE[],5,0)),"",VLOOKUP(DBASE_TABLE[[#This Row],[CLASS]],TERMFEES_TABLE[],5,0))</f>
        <v>0</v>
      </c>
      <c r="I719" s="51">
        <f>SUM(ACCOUNTS_TABLE[[#This Row],[BALANCE AT START]]:ACCOUNTS_TABLE[[#This Row],[SCHOOL FEES]])</f>
        <v>245</v>
      </c>
      <c r="J719" s="51">
        <f>IF(ISNA(VLOOKUP(ACCOUNTS_TABLE[[#This Row],[ID NUMBER]],PAYMENT_PT,2,0)),0,VLOOKUP(ACCOUNTS_TABLE[[#This Row],[ID NUMBER]],PAYMENT_PT,2,0))</f>
        <v>0</v>
      </c>
      <c r="K719" s="51">
        <f>IF(ISNA(VLOOKUP(ACCOUNTS_TABLE[[#This Row],[ID NUMBER]],PIVOT!K:L,2,0)),0,VLOOKUP(ACCOUNTS_TABLE[[#This Row],[ID NUMBER]],PIVOT!K:L,2,0))</f>
        <v>0</v>
      </c>
      <c r="L719" s="51">
        <f>ACCOUNTS_TABLE[[#This Row],[TOTAL FEES]]-ACCOUNTS_TABLE[[#This Row],[TOTAL PAID]]-ACCOUNTS_TABLE[[#This Row],[SCHOLARSHIP]]</f>
        <v>245</v>
      </c>
    </row>
    <row r="720" spans="3:12" ht="21.75" customHeight="1" x14ac:dyDescent="0.25">
      <c r="C720" s="26" t="s">
        <v>1874</v>
      </c>
      <c r="D720" s="4" t="str">
        <f>VLOOKUP(ACCOUNTS_TABLE[[#This Row],[ID NUMBER]],DBASE_TABLE[],2,0)</f>
        <v>JOSEPH ATINGA</v>
      </c>
      <c r="E720" s="4" t="str">
        <f>VLOOKUP(ACCOUNTS_TABLE[[#This Row],[ID NUMBER]],DBASE_TABLE[],7,0)</f>
        <v>FORM THREE</v>
      </c>
      <c r="F720" s="51">
        <v>210</v>
      </c>
      <c r="G720" s="51" t="str">
        <f>IF(ISNA(VLOOKUP(ACCOUNTS_TABLE[[#This Row],[ID NUMBER]],OTHERFEE_PT,2,0)),"",VLOOKUP(ACCOUNTS_TABLE[[#This Row],[ID NUMBER]],OTHERFEE_PT,2,0))</f>
        <v/>
      </c>
      <c r="H720" s="51">
        <f>IF(ISNA(VLOOKUP(DBASE_TABLE[[#This Row],[CLASS]],TERMFEES_TABLE[],5,0)),"",VLOOKUP(DBASE_TABLE[[#This Row],[CLASS]],TERMFEES_TABLE[],5,0))</f>
        <v>0</v>
      </c>
      <c r="I720" s="51">
        <f>SUM(ACCOUNTS_TABLE[[#This Row],[BALANCE AT START]]:ACCOUNTS_TABLE[[#This Row],[SCHOOL FEES]])</f>
        <v>210</v>
      </c>
      <c r="J720" s="51">
        <f>IF(ISNA(VLOOKUP(ACCOUNTS_TABLE[[#This Row],[ID NUMBER]],PAYMENT_PT,2,0)),0,VLOOKUP(ACCOUNTS_TABLE[[#This Row],[ID NUMBER]],PAYMENT_PT,2,0))</f>
        <v>0</v>
      </c>
      <c r="K720" s="51">
        <f>IF(ISNA(VLOOKUP(ACCOUNTS_TABLE[[#This Row],[ID NUMBER]],PIVOT!K:L,2,0)),0,VLOOKUP(ACCOUNTS_TABLE[[#This Row],[ID NUMBER]],PIVOT!K:L,2,0))</f>
        <v>0</v>
      </c>
      <c r="L720" s="51">
        <f>ACCOUNTS_TABLE[[#This Row],[TOTAL FEES]]-ACCOUNTS_TABLE[[#This Row],[TOTAL PAID]]-ACCOUNTS_TABLE[[#This Row],[SCHOLARSHIP]]</f>
        <v>210</v>
      </c>
    </row>
    <row r="721" spans="3:12" ht="21.75" customHeight="1" x14ac:dyDescent="0.25">
      <c r="C721" s="26" t="s">
        <v>1875</v>
      </c>
      <c r="D721" s="4" t="str">
        <f>VLOOKUP(ACCOUNTS_TABLE[[#This Row],[ID NUMBER]],DBASE_TABLE[],2,0)</f>
        <v>EDINA ATINGANE</v>
      </c>
      <c r="E721" s="4" t="str">
        <f>VLOOKUP(ACCOUNTS_TABLE[[#This Row],[ID NUMBER]],DBASE_TABLE[],7,0)</f>
        <v>FORM THREE</v>
      </c>
      <c r="F721" s="51">
        <v>375</v>
      </c>
      <c r="G721" s="51" t="str">
        <f>IF(ISNA(VLOOKUP(ACCOUNTS_TABLE[[#This Row],[ID NUMBER]],OTHERFEE_PT,2,0)),"",VLOOKUP(ACCOUNTS_TABLE[[#This Row],[ID NUMBER]],OTHERFEE_PT,2,0))</f>
        <v/>
      </c>
      <c r="H721" s="51">
        <f>IF(ISNA(VLOOKUP(DBASE_TABLE[[#This Row],[CLASS]],TERMFEES_TABLE[],5,0)),"",VLOOKUP(DBASE_TABLE[[#This Row],[CLASS]],TERMFEES_TABLE[],5,0))</f>
        <v>0</v>
      </c>
      <c r="I721" s="51">
        <f>SUM(ACCOUNTS_TABLE[[#This Row],[BALANCE AT START]]:ACCOUNTS_TABLE[[#This Row],[SCHOOL FEES]])</f>
        <v>375</v>
      </c>
      <c r="J721" s="51">
        <f>IF(ISNA(VLOOKUP(ACCOUNTS_TABLE[[#This Row],[ID NUMBER]],PAYMENT_PT,2,0)),0,VLOOKUP(ACCOUNTS_TABLE[[#This Row],[ID NUMBER]],PAYMENT_PT,2,0))</f>
        <v>0</v>
      </c>
      <c r="K721" s="51">
        <f>IF(ISNA(VLOOKUP(ACCOUNTS_TABLE[[#This Row],[ID NUMBER]],PIVOT!K:L,2,0)),0,VLOOKUP(ACCOUNTS_TABLE[[#This Row],[ID NUMBER]],PIVOT!K:L,2,0))</f>
        <v>0</v>
      </c>
      <c r="L721" s="51">
        <f>ACCOUNTS_TABLE[[#This Row],[TOTAL FEES]]-ACCOUNTS_TABLE[[#This Row],[TOTAL PAID]]-ACCOUNTS_TABLE[[#This Row],[SCHOLARSHIP]]</f>
        <v>375</v>
      </c>
    </row>
    <row r="722" spans="3:12" ht="21.75" customHeight="1" x14ac:dyDescent="0.25">
      <c r="C722" s="26" t="s">
        <v>1876</v>
      </c>
      <c r="D722" s="4" t="str">
        <f>VLOOKUP(ACCOUNTS_TABLE[[#This Row],[ID NUMBER]],DBASE_TABLE[],2,0)</f>
        <v>CHARLOTTE ATOGEDEWE</v>
      </c>
      <c r="E722" s="4" t="str">
        <f>VLOOKUP(ACCOUNTS_TABLE[[#This Row],[ID NUMBER]],DBASE_TABLE[],7,0)</f>
        <v>FORM THREE</v>
      </c>
      <c r="F722" s="51">
        <v>205</v>
      </c>
      <c r="G722" s="51" t="str">
        <f>IF(ISNA(VLOOKUP(ACCOUNTS_TABLE[[#This Row],[ID NUMBER]],OTHERFEE_PT,2,0)),"",VLOOKUP(ACCOUNTS_TABLE[[#This Row],[ID NUMBER]],OTHERFEE_PT,2,0))</f>
        <v/>
      </c>
      <c r="H722" s="51">
        <f>IF(ISNA(VLOOKUP(DBASE_TABLE[[#This Row],[CLASS]],TERMFEES_TABLE[],5,0)),"",VLOOKUP(DBASE_TABLE[[#This Row],[CLASS]],TERMFEES_TABLE[],5,0))</f>
        <v>0</v>
      </c>
      <c r="I722" s="51">
        <f>SUM(ACCOUNTS_TABLE[[#This Row],[BALANCE AT START]]:ACCOUNTS_TABLE[[#This Row],[SCHOOL FEES]])</f>
        <v>205</v>
      </c>
      <c r="J722" s="51">
        <f>IF(ISNA(VLOOKUP(ACCOUNTS_TABLE[[#This Row],[ID NUMBER]],PAYMENT_PT,2,0)),0,VLOOKUP(ACCOUNTS_TABLE[[#This Row],[ID NUMBER]],PAYMENT_PT,2,0))</f>
        <v>0</v>
      </c>
      <c r="K722" s="51">
        <f>IF(ISNA(VLOOKUP(ACCOUNTS_TABLE[[#This Row],[ID NUMBER]],PIVOT!K:L,2,0)),0,VLOOKUP(ACCOUNTS_TABLE[[#This Row],[ID NUMBER]],PIVOT!K:L,2,0))</f>
        <v>0</v>
      </c>
      <c r="L722" s="51">
        <f>ACCOUNTS_TABLE[[#This Row],[TOTAL FEES]]-ACCOUNTS_TABLE[[#This Row],[TOTAL PAID]]-ACCOUNTS_TABLE[[#This Row],[SCHOLARSHIP]]</f>
        <v>205</v>
      </c>
    </row>
    <row r="723" spans="3:12" ht="21.75" customHeight="1" x14ac:dyDescent="0.25">
      <c r="C723" s="26" t="s">
        <v>1877</v>
      </c>
      <c r="D723" s="4" t="str">
        <f>VLOOKUP(ACCOUNTS_TABLE[[#This Row],[ID NUMBER]],DBASE_TABLE[],2,0)</f>
        <v>RAFIATU AWAL</v>
      </c>
      <c r="E723" s="4" t="str">
        <f>VLOOKUP(ACCOUNTS_TABLE[[#This Row],[ID NUMBER]],DBASE_TABLE[],7,0)</f>
        <v>FORM THREE</v>
      </c>
      <c r="F723" s="51">
        <v>205</v>
      </c>
      <c r="G723" s="51" t="str">
        <f>IF(ISNA(VLOOKUP(ACCOUNTS_TABLE[[#This Row],[ID NUMBER]],OTHERFEE_PT,2,0)),"",VLOOKUP(ACCOUNTS_TABLE[[#This Row],[ID NUMBER]],OTHERFEE_PT,2,0))</f>
        <v/>
      </c>
      <c r="H723" s="51">
        <f>IF(ISNA(VLOOKUP(DBASE_TABLE[[#This Row],[CLASS]],TERMFEES_TABLE[],5,0)),"",VLOOKUP(DBASE_TABLE[[#This Row],[CLASS]],TERMFEES_TABLE[],5,0))</f>
        <v>0</v>
      </c>
      <c r="I723" s="51">
        <f>SUM(ACCOUNTS_TABLE[[#This Row],[BALANCE AT START]]:ACCOUNTS_TABLE[[#This Row],[SCHOOL FEES]])</f>
        <v>205</v>
      </c>
      <c r="J723" s="51">
        <f>IF(ISNA(VLOOKUP(ACCOUNTS_TABLE[[#This Row],[ID NUMBER]],PAYMENT_PT,2,0)),0,VLOOKUP(ACCOUNTS_TABLE[[#This Row],[ID NUMBER]],PAYMENT_PT,2,0))</f>
        <v>0</v>
      </c>
      <c r="K723" s="51">
        <f>IF(ISNA(VLOOKUP(ACCOUNTS_TABLE[[#This Row],[ID NUMBER]],PIVOT!K:L,2,0)),0,VLOOKUP(ACCOUNTS_TABLE[[#This Row],[ID NUMBER]],PIVOT!K:L,2,0))</f>
        <v>0</v>
      </c>
      <c r="L723" s="51">
        <f>ACCOUNTS_TABLE[[#This Row],[TOTAL FEES]]-ACCOUNTS_TABLE[[#This Row],[TOTAL PAID]]-ACCOUNTS_TABLE[[#This Row],[SCHOLARSHIP]]</f>
        <v>205</v>
      </c>
    </row>
    <row r="724" spans="3:12" ht="21.75" customHeight="1" x14ac:dyDescent="0.25">
      <c r="C724" s="26" t="s">
        <v>1878</v>
      </c>
      <c r="D724" s="4" t="str">
        <f>VLOOKUP(ACCOUNTS_TABLE[[#This Row],[ID NUMBER]],DBASE_TABLE[],2,0)</f>
        <v>GEORGINA AWENDIBEY</v>
      </c>
      <c r="E724" s="4" t="str">
        <f>VLOOKUP(ACCOUNTS_TABLE[[#This Row],[ID NUMBER]],DBASE_TABLE[],7,0)</f>
        <v>FORM THREE</v>
      </c>
      <c r="F724" s="51">
        <v>205</v>
      </c>
      <c r="G724" s="51" t="str">
        <f>IF(ISNA(VLOOKUP(ACCOUNTS_TABLE[[#This Row],[ID NUMBER]],OTHERFEE_PT,2,0)),"",VLOOKUP(ACCOUNTS_TABLE[[#This Row],[ID NUMBER]],OTHERFEE_PT,2,0))</f>
        <v/>
      </c>
      <c r="H724" s="51">
        <f>IF(ISNA(VLOOKUP(DBASE_TABLE[[#This Row],[CLASS]],TERMFEES_TABLE[],5,0)),"",VLOOKUP(DBASE_TABLE[[#This Row],[CLASS]],TERMFEES_TABLE[],5,0))</f>
        <v>0</v>
      </c>
      <c r="I724" s="51">
        <f>SUM(ACCOUNTS_TABLE[[#This Row],[BALANCE AT START]]:ACCOUNTS_TABLE[[#This Row],[SCHOOL FEES]])</f>
        <v>205</v>
      </c>
      <c r="J724" s="51">
        <f>IF(ISNA(VLOOKUP(ACCOUNTS_TABLE[[#This Row],[ID NUMBER]],PAYMENT_PT,2,0)),0,VLOOKUP(ACCOUNTS_TABLE[[#This Row],[ID NUMBER]],PAYMENT_PT,2,0))</f>
        <v>0</v>
      </c>
      <c r="K724" s="51">
        <f>IF(ISNA(VLOOKUP(ACCOUNTS_TABLE[[#This Row],[ID NUMBER]],PIVOT!K:L,2,0)),0,VLOOKUP(ACCOUNTS_TABLE[[#This Row],[ID NUMBER]],PIVOT!K:L,2,0))</f>
        <v>0</v>
      </c>
      <c r="L724" s="51">
        <f>ACCOUNTS_TABLE[[#This Row],[TOTAL FEES]]-ACCOUNTS_TABLE[[#This Row],[TOTAL PAID]]-ACCOUNTS_TABLE[[#This Row],[SCHOLARSHIP]]</f>
        <v>205</v>
      </c>
    </row>
    <row r="725" spans="3:12" ht="21.75" customHeight="1" x14ac:dyDescent="0.25">
      <c r="C725" s="26" t="s">
        <v>1879</v>
      </c>
      <c r="D725" s="4" t="str">
        <f>VLOOKUP(ACCOUNTS_TABLE[[#This Row],[ID NUMBER]],DBASE_TABLE[],2,0)</f>
        <v>STEPHEN AWINGURA</v>
      </c>
      <c r="E725" s="4" t="str">
        <f>VLOOKUP(ACCOUNTS_TABLE[[#This Row],[ID NUMBER]],DBASE_TABLE[],7,0)</f>
        <v>FORM THREE</v>
      </c>
      <c r="F725" s="51">
        <v>200</v>
      </c>
      <c r="G725" s="51" t="str">
        <f>IF(ISNA(VLOOKUP(ACCOUNTS_TABLE[[#This Row],[ID NUMBER]],OTHERFEE_PT,2,0)),"",VLOOKUP(ACCOUNTS_TABLE[[#This Row],[ID NUMBER]],OTHERFEE_PT,2,0))</f>
        <v/>
      </c>
      <c r="H725" s="51">
        <f>IF(ISNA(VLOOKUP(DBASE_TABLE[[#This Row],[CLASS]],TERMFEES_TABLE[],5,0)),"",VLOOKUP(DBASE_TABLE[[#This Row],[CLASS]],TERMFEES_TABLE[],5,0))</f>
        <v>0</v>
      </c>
      <c r="I725" s="51">
        <f>SUM(ACCOUNTS_TABLE[[#This Row],[BALANCE AT START]]:ACCOUNTS_TABLE[[#This Row],[SCHOOL FEES]])</f>
        <v>200</v>
      </c>
      <c r="J725" s="51">
        <f>IF(ISNA(VLOOKUP(ACCOUNTS_TABLE[[#This Row],[ID NUMBER]],PAYMENT_PT,2,0)),0,VLOOKUP(ACCOUNTS_TABLE[[#This Row],[ID NUMBER]],PAYMENT_PT,2,0))</f>
        <v>0</v>
      </c>
      <c r="K725" s="51">
        <f>IF(ISNA(VLOOKUP(ACCOUNTS_TABLE[[#This Row],[ID NUMBER]],PIVOT!K:L,2,0)),0,VLOOKUP(ACCOUNTS_TABLE[[#This Row],[ID NUMBER]],PIVOT!K:L,2,0))</f>
        <v>0</v>
      </c>
      <c r="L725" s="51">
        <f>ACCOUNTS_TABLE[[#This Row],[TOTAL FEES]]-ACCOUNTS_TABLE[[#This Row],[TOTAL PAID]]-ACCOUNTS_TABLE[[#This Row],[SCHOLARSHIP]]</f>
        <v>200</v>
      </c>
    </row>
    <row r="726" spans="3:12" ht="21.75" customHeight="1" x14ac:dyDescent="0.25">
      <c r="C726" s="26" t="s">
        <v>1880</v>
      </c>
      <c r="D726" s="4" t="str">
        <f>VLOOKUP(ACCOUNTS_TABLE[[#This Row],[ID NUMBER]],DBASE_TABLE[],2,0)</f>
        <v>EBENEZER AYAGA</v>
      </c>
      <c r="E726" s="4" t="str">
        <f>VLOOKUP(ACCOUNTS_TABLE[[#This Row],[ID NUMBER]],DBASE_TABLE[],7,0)</f>
        <v>FORM THREE</v>
      </c>
      <c r="F726" s="51">
        <v>205</v>
      </c>
      <c r="G726" s="51" t="str">
        <f>IF(ISNA(VLOOKUP(ACCOUNTS_TABLE[[#This Row],[ID NUMBER]],OTHERFEE_PT,2,0)),"",VLOOKUP(ACCOUNTS_TABLE[[#This Row],[ID NUMBER]],OTHERFEE_PT,2,0))</f>
        <v/>
      </c>
      <c r="H726" s="51">
        <f>IF(ISNA(VLOOKUP(DBASE_TABLE[[#This Row],[CLASS]],TERMFEES_TABLE[],5,0)),"",VLOOKUP(DBASE_TABLE[[#This Row],[CLASS]],TERMFEES_TABLE[],5,0))</f>
        <v>0</v>
      </c>
      <c r="I726" s="51">
        <f>SUM(ACCOUNTS_TABLE[[#This Row],[BALANCE AT START]]:ACCOUNTS_TABLE[[#This Row],[SCHOOL FEES]])</f>
        <v>205</v>
      </c>
      <c r="J726" s="51">
        <f>IF(ISNA(VLOOKUP(ACCOUNTS_TABLE[[#This Row],[ID NUMBER]],PAYMENT_PT,2,0)),0,VLOOKUP(ACCOUNTS_TABLE[[#This Row],[ID NUMBER]],PAYMENT_PT,2,0))</f>
        <v>0</v>
      </c>
      <c r="K726" s="51">
        <f>IF(ISNA(VLOOKUP(ACCOUNTS_TABLE[[#This Row],[ID NUMBER]],PIVOT!K:L,2,0)),0,VLOOKUP(ACCOUNTS_TABLE[[#This Row],[ID NUMBER]],PIVOT!K:L,2,0))</f>
        <v>0</v>
      </c>
      <c r="L726" s="51">
        <f>ACCOUNTS_TABLE[[#This Row],[TOTAL FEES]]-ACCOUNTS_TABLE[[#This Row],[TOTAL PAID]]-ACCOUNTS_TABLE[[#This Row],[SCHOLARSHIP]]</f>
        <v>205</v>
      </c>
    </row>
    <row r="727" spans="3:12" ht="21.75" customHeight="1" x14ac:dyDescent="0.25">
      <c r="C727" s="26" t="s">
        <v>1881</v>
      </c>
      <c r="D727" s="4" t="str">
        <f>VLOOKUP(ACCOUNTS_TABLE[[#This Row],[ID NUMBER]],DBASE_TABLE[],2,0)</f>
        <v>JESSICA AYIREBAGYEA</v>
      </c>
      <c r="E727" s="4" t="str">
        <f>VLOOKUP(ACCOUNTS_TABLE[[#This Row],[ID NUMBER]],DBASE_TABLE[],7,0)</f>
        <v>FORM THREE</v>
      </c>
      <c r="F727" s="51">
        <v>205</v>
      </c>
      <c r="G727" s="51" t="str">
        <f>IF(ISNA(VLOOKUP(ACCOUNTS_TABLE[[#This Row],[ID NUMBER]],OTHERFEE_PT,2,0)),"",VLOOKUP(ACCOUNTS_TABLE[[#This Row],[ID NUMBER]],OTHERFEE_PT,2,0))</f>
        <v/>
      </c>
      <c r="H727" s="51">
        <f>IF(ISNA(VLOOKUP(DBASE_TABLE[[#This Row],[CLASS]],TERMFEES_TABLE[],5,0)),"",VLOOKUP(DBASE_TABLE[[#This Row],[CLASS]],TERMFEES_TABLE[],5,0))</f>
        <v>0</v>
      </c>
      <c r="I727" s="51">
        <f>SUM(ACCOUNTS_TABLE[[#This Row],[BALANCE AT START]]:ACCOUNTS_TABLE[[#This Row],[SCHOOL FEES]])</f>
        <v>205</v>
      </c>
      <c r="J727" s="51">
        <f>IF(ISNA(VLOOKUP(ACCOUNTS_TABLE[[#This Row],[ID NUMBER]],PAYMENT_PT,2,0)),0,VLOOKUP(ACCOUNTS_TABLE[[#This Row],[ID NUMBER]],PAYMENT_PT,2,0))</f>
        <v>0</v>
      </c>
      <c r="K727" s="51">
        <f>IF(ISNA(VLOOKUP(ACCOUNTS_TABLE[[#This Row],[ID NUMBER]],PIVOT!K:L,2,0)),0,VLOOKUP(ACCOUNTS_TABLE[[#This Row],[ID NUMBER]],PIVOT!K:L,2,0))</f>
        <v>0</v>
      </c>
      <c r="L727" s="51">
        <f>ACCOUNTS_TABLE[[#This Row],[TOTAL FEES]]-ACCOUNTS_TABLE[[#This Row],[TOTAL PAID]]-ACCOUNTS_TABLE[[#This Row],[SCHOLARSHIP]]</f>
        <v>205</v>
      </c>
    </row>
    <row r="728" spans="3:12" ht="21.75" customHeight="1" x14ac:dyDescent="0.25">
      <c r="C728" s="26" t="s">
        <v>1882</v>
      </c>
      <c r="D728" s="4" t="str">
        <f>VLOOKUP(ACCOUNTS_TABLE[[#This Row],[ID NUMBER]],DBASE_TABLE[],2,0)</f>
        <v>LAWRENCIA AZAGESIYA</v>
      </c>
      <c r="E728" s="4" t="str">
        <f>VLOOKUP(ACCOUNTS_TABLE[[#This Row],[ID NUMBER]],DBASE_TABLE[],7,0)</f>
        <v>FORM THREE</v>
      </c>
      <c r="F728" s="51">
        <v>205</v>
      </c>
      <c r="G728" s="51" t="str">
        <f>IF(ISNA(VLOOKUP(ACCOUNTS_TABLE[[#This Row],[ID NUMBER]],OTHERFEE_PT,2,0)),"",VLOOKUP(ACCOUNTS_TABLE[[#This Row],[ID NUMBER]],OTHERFEE_PT,2,0))</f>
        <v/>
      </c>
      <c r="H728" s="51">
        <f>IF(ISNA(VLOOKUP(DBASE_TABLE[[#This Row],[CLASS]],TERMFEES_TABLE[],5,0)),"",VLOOKUP(DBASE_TABLE[[#This Row],[CLASS]],TERMFEES_TABLE[],5,0))</f>
        <v>0</v>
      </c>
      <c r="I728" s="51">
        <f>SUM(ACCOUNTS_TABLE[[#This Row],[BALANCE AT START]]:ACCOUNTS_TABLE[[#This Row],[SCHOOL FEES]])</f>
        <v>205</v>
      </c>
      <c r="J728" s="51">
        <f>IF(ISNA(VLOOKUP(ACCOUNTS_TABLE[[#This Row],[ID NUMBER]],PAYMENT_PT,2,0)),0,VLOOKUP(ACCOUNTS_TABLE[[#This Row],[ID NUMBER]],PAYMENT_PT,2,0))</f>
        <v>0</v>
      </c>
      <c r="K728" s="51">
        <f>IF(ISNA(VLOOKUP(ACCOUNTS_TABLE[[#This Row],[ID NUMBER]],PIVOT!K:L,2,0)),0,VLOOKUP(ACCOUNTS_TABLE[[#This Row],[ID NUMBER]],PIVOT!K:L,2,0))</f>
        <v>0</v>
      </c>
      <c r="L728" s="51">
        <f>ACCOUNTS_TABLE[[#This Row],[TOTAL FEES]]-ACCOUNTS_TABLE[[#This Row],[TOTAL PAID]]-ACCOUNTS_TABLE[[#This Row],[SCHOLARSHIP]]</f>
        <v>205</v>
      </c>
    </row>
    <row r="729" spans="3:12" ht="21.75" customHeight="1" x14ac:dyDescent="0.25">
      <c r="C729" s="26" t="s">
        <v>1883</v>
      </c>
      <c r="D729" s="4" t="str">
        <f>VLOOKUP(ACCOUNTS_TABLE[[#This Row],[ID NUMBER]],DBASE_TABLE[],2,0)</f>
        <v>SILAS BABONGYIRE</v>
      </c>
      <c r="E729" s="4" t="str">
        <f>VLOOKUP(ACCOUNTS_TABLE[[#This Row],[ID NUMBER]],DBASE_TABLE[],7,0)</f>
        <v>FORM THREE</v>
      </c>
      <c r="F729" s="51">
        <v>375</v>
      </c>
      <c r="G729" s="51" t="str">
        <f>IF(ISNA(VLOOKUP(ACCOUNTS_TABLE[[#This Row],[ID NUMBER]],OTHERFEE_PT,2,0)),"",VLOOKUP(ACCOUNTS_TABLE[[#This Row],[ID NUMBER]],OTHERFEE_PT,2,0))</f>
        <v/>
      </c>
      <c r="H729" s="51">
        <f>IF(ISNA(VLOOKUP(DBASE_TABLE[[#This Row],[CLASS]],TERMFEES_TABLE[],5,0)),"",VLOOKUP(DBASE_TABLE[[#This Row],[CLASS]],TERMFEES_TABLE[],5,0))</f>
        <v>0</v>
      </c>
      <c r="I729" s="51">
        <f>SUM(ACCOUNTS_TABLE[[#This Row],[BALANCE AT START]]:ACCOUNTS_TABLE[[#This Row],[SCHOOL FEES]])</f>
        <v>375</v>
      </c>
      <c r="J729" s="51">
        <f>IF(ISNA(VLOOKUP(ACCOUNTS_TABLE[[#This Row],[ID NUMBER]],PAYMENT_PT,2,0)),0,VLOOKUP(ACCOUNTS_TABLE[[#This Row],[ID NUMBER]],PAYMENT_PT,2,0))</f>
        <v>0</v>
      </c>
      <c r="K729" s="51">
        <f>IF(ISNA(VLOOKUP(ACCOUNTS_TABLE[[#This Row],[ID NUMBER]],PIVOT!K:L,2,0)),0,VLOOKUP(ACCOUNTS_TABLE[[#This Row],[ID NUMBER]],PIVOT!K:L,2,0))</f>
        <v>0</v>
      </c>
      <c r="L729" s="51">
        <f>ACCOUNTS_TABLE[[#This Row],[TOTAL FEES]]-ACCOUNTS_TABLE[[#This Row],[TOTAL PAID]]-ACCOUNTS_TABLE[[#This Row],[SCHOLARSHIP]]</f>
        <v>375</v>
      </c>
    </row>
    <row r="730" spans="3:12" ht="21.75" customHeight="1" x14ac:dyDescent="0.25">
      <c r="C730" s="26" t="s">
        <v>1884</v>
      </c>
      <c r="D730" s="4" t="str">
        <f>VLOOKUP(ACCOUNTS_TABLE[[#This Row],[ID NUMBER]],DBASE_TABLE[],2,0)</f>
        <v>RACHAEL AFARATI ATINKABISA</v>
      </c>
      <c r="E730" s="4" t="str">
        <f>VLOOKUP(ACCOUNTS_TABLE[[#This Row],[ID NUMBER]],DBASE_TABLE[],7,0)</f>
        <v>FORM THREE</v>
      </c>
      <c r="F730" s="51">
        <v>205</v>
      </c>
      <c r="G730" s="51" t="str">
        <f>IF(ISNA(VLOOKUP(ACCOUNTS_TABLE[[#This Row],[ID NUMBER]],OTHERFEE_PT,2,0)),"",VLOOKUP(ACCOUNTS_TABLE[[#This Row],[ID NUMBER]],OTHERFEE_PT,2,0))</f>
        <v/>
      </c>
      <c r="H730" s="51">
        <f>IF(ISNA(VLOOKUP(DBASE_TABLE[[#This Row],[CLASS]],TERMFEES_TABLE[],5,0)),"",VLOOKUP(DBASE_TABLE[[#This Row],[CLASS]],TERMFEES_TABLE[],5,0))</f>
        <v>0</v>
      </c>
      <c r="I730" s="51">
        <f>SUM(ACCOUNTS_TABLE[[#This Row],[BALANCE AT START]]:ACCOUNTS_TABLE[[#This Row],[SCHOOL FEES]])</f>
        <v>205</v>
      </c>
      <c r="J730" s="51">
        <f>IF(ISNA(VLOOKUP(ACCOUNTS_TABLE[[#This Row],[ID NUMBER]],PAYMENT_PT,2,0)),0,VLOOKUP(ACCOUNTS_TABLE[[#This Row],[ID NUMBER]],PAYMENT_PT,2,0))</f>
        <v>0</v>
      </c>
      <c r="K730" s="51">
        <f>IF(ISNA(VLOOKUP(ACCOUNTS_TABLE[[#This Row],[ID NUMBER]],PIVOT!K:L,2,0)),0,VLOOKUP(ACCOUNTS_TABLE[[#This Row],[ID NUMBER]],PIVOT!K:L,2,0))</f>
        <v>0</v>
      </c>
      <c r="L730" s="51">
        <f>ACCOUNTS_TABLE[[#This Row],[TOTAL FEES]]-ACCOUNTS_TABLE[[#This Row],[TOTAL PAID]]-ACCOUNTS_TABLE[[#This Row],[SCHOLARSHIP]]</f>
        <v>205</v>
      </c>
    </row>
    <row r="731" spans="3:12" ht="21.75" customHeight="1" x14ac:dyDescent="0.25">
      <c r="C731" s="26" t="s">
        <v>1885</v>
      </c>
      <c r="D731" s="4" t="str">
        <f>VLOOKUP(ACCOUNTS_TABLE[[#This Row],[ID NUMBER]],DBASE_TABLE[],2,0)</f>
        <v>FREDRICK BAJUAWOTA</v>
      </c>
      <c r="E731" s="4" t="str">
        <f>VLOOKUP(ACCOUNTS_TABLE[[#This Row],[ID NUMBER]],DBASE_TABLE[],7,0)</f>
        <v>FORM THREE</v>
      </c>
      <c r="F731" s="51">
        <v>205</v>
      </c>
      <c r="G731" s="51" t="str">
        <f>IF(ISNA(VLOOKUP(ACCOUNTS_TABLE[[#This Row],[ID NUMBER]],OTHERFEE_PT,2,0)),"",VLOOKUP(ACCOUNTS_TABLE[[#This Row],[ID NUMBER]],OTHERFEE_PT,2,0))</f>
        <v/>
      </c>
      <c r="H731" s="51">
        <f>IF(ISNA(VLOOKUP(DBASE_TABLE[[#This Row],[CLASS]],TERMFEES_TABLE[],5,0)),"",VLOOKUP(DBASE_TABLE[[#This Row],[CLASS]],TERMFEES_TABLE[],5,0))</f>
        <v>0</v>
      </c>
      <c r="I731" s="51">
        <f>SUM(ACCOUNTS_TABLE[[#This Row],[BALANCE AT START]]:ACCOUNTS_TABLE[[#This Row],[SCHOOL FEES]])</f>
        <v>205</v>
      </c>
      <c r="J731" s="51">
        <f>IF(ISNA(VLOOKUP(ACCOUNTS_TABLE[[#This Row],[ID NUMBER]],PAYMENT_PT,2,0)),0,VLOOKUP(ACCOUNTS_TABLE[[#This Row],[ID NUMBER]],PAYMENT_PT,2,0))</f>
        <v>0</v>
      </c>
      <c r="K731" s="51">
        <f>IF(ISNA(VLOOKUP(ACCOUNTS_TABLE[[#This Row],[ID NUMBER]],PIVOT!K:L,2,0)),0,VLOOKUP(ACCOUNTS_TABLE[[#This Row],[ID NUMBER]],PIVOT!K:L,2,0))</f>
        <v>0</v>
      </c>
      <c r="L731" s="51">
        <f>ACCOUNTS_TABLE[[#This Row],[TOTAL FEES]]-ACCOUNTS_TABLE[[#This Row],[TOTAL PAID]]-ACCOUNTS_TABLE[[#This Row],[SCHOLARSHIP]]</f>
        <v>205</v>
      </c>
    </row>
    <row r="732" spans="3:12" ht="21.75" customHeight="1" x14ac:dyDescent="0.25">
      <c r="C732" s="26" t="s">
        <v>1886</v>
      </c>
      <c r="D732" s="4" t="str">
        <f>VLOOKUP(ACCOUNTS_TABLE[[#This Row],[ID NUMBER]],DBASE_TABLE[],2,0)</f>
        <v>STANLEY .W. BAKEBE</v>
      </c>
      <c r="E732" s="4" t="str">
        <f>VLOOKUP(ACCOUNTS_TABLE[[#This Row],[ID NUMBER]],DBASE_TABLE[],7,0)</f>
        <v>FORM THREE</v>
      </c>
      <c r="F732" s="51">
        <v>205</v>
      </c>
      <c r="G732" s="51" t="str">
        <f>IF(ISNA(VLOOKUP(ACCOUNTS_TABLE[[#This Row],[ID NUMBER]],OTHERFEE_PT,2,0)),"",VLOOKUP(ACCOUNTS_TABLE[[#This Row],[ID NUMBER]],OTHERFEE_PT,2,0))</f>
        <v/>
      </c>
      <c r="H732" s="51">
        <f>IF(ISNA(VLOOKUP(DBASE_TABLE[[#This Row],[CLASS]],TERMFEES_TABLE[],5,0)),"",VLOOKUP(DBASE_TABLE[[#This Row],[CLASS]],TERMFEES_TABLE[],5,0))</f>
        <v>0</v>
      </c>
      <c r="I732" s="51">
        <f>SUM(ACCOUNTS_TABLE[[#This Row],[BALANCE AT START]]:ACCOUNTS_TABLE[[#This Row],[SCHOOL FEES]])</f>
        <v>205</v>
      </c>
      <c r="J732" s="51">
        <f>IF(ISNA(VLOOKUP(ACCOUNTS_TABLE[[#This Row],[ID NUMBER]],PAYMENT_PT,2,0)),0,VLOOKUP(ACCOUNTS_TABLE[[#This Row],[ID NUMBER]],PAYMENT_PT,2,0))</f>
        <v>0</v>
      </c>
      <c r="K732" s="51">
        <f>IF(ISNA(VLOOKUP(ACCOUNTS_TABLE[[#This Row],[ID NUMBER]],PIVOT!K:L,2,0)),0,VLOOKUP(ACCOUNTS_TABLE[[#This Row],[ID NUMBER]],PIVOT!K:L,2,0))</f>
        <v>0</v>
      </c>
      <c r="L732" s="51">
        <f>ACCOUNTS_TABLE[[#This Row],[TOTAL FEES]]-ACCOUNTS_TABLE[[#This Row],[TOTAL PAID]]-ACCOUNTS_TABLE[[#This Row],[SCHOLARSHIP]]</f>
        <v>205</v>
      </c>
    </row>
    <row r="733" spans="3:12" ht="21.75" customHeight="1" x14ac:dyDescent="0.25">
      <c r="C733" s="26" t="s">
        <v>1887</v>
      </c>
      <c r="D733" s="4" t="str">
        <f>VLOOKUP(ACCOUNTS_TABLE[[#This Row],[ID NUMBER]],DBASE_TABLE[],2,0)</f>
        <v>EIDA .N. BATUNG</v>
      </c>
      <c r="E733" s="4" t="str">
        <f>VLOOKUP(ACCOUNTS_TABLE[[#This Row],[ID NUMBER]],DBASE_TABLE[],7,0)</f>
        <v>FORM THREE</v>
      </c>
      <c r="F733" s="51">
        <v>205</v>
      </c>
      <c r="G733" s="51" t="str">
        <f>IF(ISNA(VLOOKUP(ACCOUNTS_TABLE[[#This Row],[ID NUMBER]],OTHERFEE_PT,2,0)),"",VLOOKUP(ACCOUNTS_TABLE[[#This Row],[ID NUMBER]],OTHERFEE_PT,2,0))</f>
        <v/>
      </c>
      <c r="H733" s="51">
        <f>IF(ISNA(VLOOKUP(DBASE_TABLE[[#This Row],[CLASS]],TERMFEES_TABLE[],5,0)),"",VLOOKUP(DBASE_TABLE[[#This Row],[CLASS]],TERMFEES_TABLE[],5,0))</f>
        <v>0</v>
      </c>
      <c r="I733" s="51">
        <f>SUM(ACCOUNTS_TABLE[[#This Row],[BALANCE AT START]]:ACCOUNTS_TABLE[[#This Row],[SCHOOL FEES]])</f>
        <v>205</v>
      </c>
      <c r="J733" s="51">
        <f>IF(ISNA(VLOOKUP(ACCOUNTS_TABLE[[#This Row],[ID NUMBER]],PAYMENT_PT,2,0)),0,VLOOKUP(ACCOUNTS_TABLE[[#This Row],[ID NUMBER]],PAYMENT_PT,2,0))</f>
        <v>0</v>
      </c>
      <c r="K733" s="51">
        <f>IF(ISNA(VLOOKUP(ACCOUNTS_TABLE[[#This Row],[ID NUMBER]],PIVOT!K:L,2,0)),0,VLOOKUP(ACCOUNTS_TABLE[[#This Row],[ID NUMBER]],PIVOT!K:L,2,0))</f>
        <v>0</v>
      </c>
      <c r="L733" s="51">
        <f>ACCOUNTS_TABLE[[#This Row],[TOTAL FEES]]-ACCOUNTS_TABLE[[#This Row],[TOTAL PAID]]-ACCOUNTS_TABLE[[#This Row],[SCHOLARSHIP]]</f>
        <v>205</v>
      </c>
    </row>
    <row r="734" spans="3:12" ht="21.75" customHeight="1" x14ac:dyDescent="0.25">
      <c r="C734" s="26" t="s">
        <v>1888</v>
      </c>
      <c r="D734" s="4" t="str">
        <f>VLOOKUP(ACCOUNTS_TABLE[[#This Row],[ID NUMBER]],DBASE_TABLE[],2,0)</f>
        <v>SYLVIA BOOM</v>
      </c>
      <c r="E734" s="4" t="str">
        <f>VLOOKUP(ACCOUNTS_TABLE[[#This Row],[ID NUMBER]],DBASE_TABLE[],7,0)</f>
        <v>FORM THREE</v>
      </c>
      <c r="F734" s="51">
        <v>205</v>
      </c>
      <c r="G734" s="51" t="str">
        <f>IF(ISNA(VLOOKUP(ACCOUNTS_TABLE[[#This Row],[ID NUMBER]],OTHERFEE_PT,2,0)),"",VLOOKUP(ACCOUNTS_TABLE[[#This Row],[ID NUMBER]],OTHERFEE_PT,2,0))</f>
        <v/>
      </c>
      <c r="H734" s="51">
        <f>IF(ISNA(VLOOKUP(DBASE_TABLE[[#This Row],[CLASS]],TERMFEES_TABLE[],5,0)),"",VLOOKUP(DBASE_TABLE[[#This Row],[CLASS]],TERMFEES_TABLE[],5,0))</f>
        <v>0</v>
      </c>
      <c r="I734" s="51">
        <f>SUM(ACCOUNTS_TABLE[[#This Row],[BALANCE AT START]]:ACCOUNTS_TABLE[[#This Row],[SCHOOL FEES]])</f>
        <v>205</v>
      </c>
      <c r="J734" s="51">
        <f>IF(ISNA(VLOOKUP(ACCOUNTS_TABLE[[#This Row],[ID NUMBER]],PAYMENT_PT,2,0)),0,VLOOKUP(ACCOUNTS_TABLE[[#This Row],[ID NUMBER]],PAYMENT_PT,2,0))</f>
        <v>0</v>
      </c>
      <c r="K734" s="51">
        <f>IF(ISNA(VLOOKUP(ACCOUNTS_TABLE[[#This Row],[ID NUMBER]],PIVOT!K:L,2,0)),0,VLOOKUP(ACCOUNTS_TABLE[[#This Row],[ID NUMBER]],PIVOT!K:L,2,0))</f>
        <v>0</v>
      </c>
      <c r="L734" s="51">
        <f>ACCOUNTS_TABLE[[#This Row],[TOTAL FEES]]-ACCOUNTS_TABLE[[#This Row],[TOTAL PAID]]-ACCOUNTS_TABLE[[#This Row],[SCHOLARSHIP]]</f>
        <v>205</v>
      </c>
    </row>
    <row r="735" spans="3:12" ht="21.75" customHeight="1" x14ac:dyDescent="0.25">
      <c r="C735" s="26" t="s">
        <v>1889</v>
      </c>
      <c r="D735" s="4" t="str">
        <f>VLOOKUP(ACCOUNTS_TABLE[[#This Row],[ID NUMBER]],DBASE_TABLE[],2,0)</f>
        <v>SAKINATU SYMON BUKARI</v>
      </c>
      <c r="E735" s="4" t="str">
        <f>VLOOKUP(ACCOUNTS_TABLE[[#This Row],[ID NUMBER]],DBASE_TABLE[],7,0)</f>
        <v>FORM THREE</v>
      </c>
      <c r="F735" s="51">
        <v>285</v>
      </c>
      <c r="G735" s="51" t="str">
        <f>IF(ISNA(VLOOKUP(ACCOUNTS_TABLE[[#This Row],[ID NUMBER]],OTHERFEE_PT,2,0)),"",VLOOKUP(ACCOUNTS_TABLE[[#This Row],[ID NUMBER]],OTHERFEE_PT,2,0))</f>
        <v/>
      </c>
      <c r="H735" s="51">
        <f>IF(ISNA(VLOOKUP(DBASE_TABLE[[#This Row],[CLASS]],TERMFEES_TABLE[],5,0)),"",VLOOKUP(DBASE_TABLE[[#This Row],[CLASS]],TERMFEES_TABLE[],5,0))</f>
        <v>0</v>
      </c>
      <c r="I735" s="51">
        <f>SUM(ACCOUNTS_TABLE[[#This Row],[BALANCE AT START]]:ACCOUNTS_TABLE[[#This Row],[SCHOOL FEES]])</f>
        <v>285</v>
      </c>
      <c r="J735" s="51">
        <f>IF(ISNA(VLOOKUP(ACCOUNTS_TABLE[[#This Row],[ID NUMBER]],PAYMENT_PT,2,0)),0,VLOOKUP(ACCOUNTS_TABLE[[#This Row],[ID NUMBER]],PAYMENT_PT,2,0))</f>
        <v>0</v>
      </c>
      <c r="K735" s="51">
        <f>IF(ISNA(VLOOKUP(ACCOUNTS_TABLE[[#This Row],[ID NUMBER]],PIVOT!K:L,2,0)),0,VLOOKUP(ACCOUNTS_TABLE[[#This Row],[ID NUMBER]],PIVOT!K:L,2,0))</f>
        <v>0</v>
      </c>
      <c r="L735" s="51">
        <f>ACCOUNTS_TABLE[[#This Row],[TOTAL FEES]]-ACCOUNTS_TABLE[[#This Row],[TOTAL PAID]]-ACCOUNTS_TABLE[[#This Row],[SCHOLARSHIP]]</f>
        <v>285</v>
      </c>
    </row>
    <row r="736" spans="3:12" ht="21.75" customHeight="1" x14ac:dyDescent="0.25">
      <c r="C736" s="26" t="s">
        <v>1890</v>
      </c>
      <c r="D736" s="4" t="str">
        <f>VLOOKUP(ACCOUNTS_TABLE[[#This Row],[ID NUMBER]],DBASE_TABLE[],2,0)</f>
        <v>NINA CHATIO</v>
      </c>
      <c r="E736" s="4" t="str">
        <f>VLOOKUP(ACCOUNTS_TABLE[[#This Row],[ID NUMBER]],DBASE_TABLE[],7,0)</f>
        <v>FORM THREE</v>
      </c>
      <c r="F736" s="51">
        <v>415</v>
      </c>
      <c r="G736" s="51" t="str">
        <f>IF(ISNA(VLOOKUP(ACCOUNTS_TABLE[[#This Row],[ID NUMBER]],OTHERFEE_PT,2,0)),"",VLOOKUP(ACCOUNTS_TABLE[[#This Row],[ID NUMBER]],OTHERFEE_PT,2,0))</f>
        <v/>
      </c>
      <c r="H736" s="51">
        <f>IF(ISNA(VLOOKUP(DBASE_TABLE[[#This Row],[CLASS]],TERMFEES_TABLE[],5,0)),"",VLOOKUP(DBASE_TABLE[[#This Row],[CLASS]],TERMFEES_TABLE[],5,0))</f>
        <v>0</v>
      </c>
      <c r="I736" s="51">
        <f>SUM(ACCOUNTS_TABLE[[#This Row],[BALANCE AT START]]:ACCOUNTS_TABLE[[#This Row],[SCHOOL FEES]])</f>
        <v>415</v>
      </c>
      <c r="J736" s="51">
        <f>IF(ISNA(VLOOKUP(ACCOUNTS_TABLE[[#This Row],[ID NUMBER]],PAYMENT_PT,2,0)),0,VLOOKUP(ACCOUNTS_TABLE[[#This Row],[ID NUMBER]],PAYMENT_PT,2,0))</f>
        <v>0</v>
      </c>
      <c r="K736" s="51">
        <f>IF(ISNA(VLOOKUP(ACCOUNTS_TABLE[[#This Row],[ID NUMBER]],PIVOT!K:L,2,0)),0,VLOOKUP(ACCOUNTS_TABLE[[#This Row],[ID NUMBER]],PIVOT!K:L,2,0))</f>
        <v>0</v>
      </c>
      <c r="L736" s="51">
        <f>ACCOUNTS_TABLE[[#This Row],[TOTAL FEES]]-ACCOUNTS_TABLE[[#This Row],[TOTAL PAID]]-ACCOUNTS_TABLE[[#This Row],[SCHOLARSHIP]]</f>
        <v>415</v>
      </c>
    </row>
    <row r="737" spans="3:12" ht="21.75" customHeight="1" x14ac:dyDescent="0.25">
      <c r="C737" s="26" t="s">
        <v>1891</v>
      </c>
      <c r="D737" s="4" t="str">
        <f>VLOOKUP(ACCOUNTS_TABLE[[#This Row],[ID NUMBER]],DBASE_TABLE[],2,0)</f>
        <v>GABRIEL CHIRAGIA</v>
      </c>
      <c r="E737" s="4" t="str">
        <f>VLOOKUP(ACCOUNTS_TABLE[[#This Row],[ID NUMBER]],DBASE_TABLE[],7,0)</f>
        <v>FORM THREE</v>
      </c>
      <c r="F737" s="51">
        <v>205</v>
      </c>
      <c r="G737" s="51" t="str">
        <f>IF(ISNA(VLOOKUP(ACCOUNTS_TABLE[[#This Row],[ID NUMBER]],OTHERFEE_PT,2,0)),"",VLOOKUP(ACCOUNTS_TABLE[[#This Row],[ID NUMBER]],OTHERFEE_PT,2,0))</f>
        <v/>
      </c>
      <c r="H737" s="51">
        <f>IF(ISNA(VLOOKUP(DBASE_TABLE[[#This Row],[CLASS]],TERMFEES_TABLE[],5,0)),"",VLOOKUP(DBASE_TABLE[[#This Row],[CLASS]],TERMFEES_TABLE[],5,0))</f>
        <v>0</v>
      </c>
      <c r="I737" s="51">
        <f>SUM(ACCOUNTS_TABLE[[#This Row],[BALANCE AT START]]:ACCOUNTS_TABLE[[#This Row],[SCHOOL FEES]])</f>
        <v>205</v>
      </c>
      <c r="J737" s="51">
        <f>IF(ISNA(VLOOKUP(ACCOUNTS_TABLE[[#This Row],[ID NUMBER]],PAYMENT_PT,2,0)),0,VLOOKUP(ACCOUNTS_TABLE[[#This Row],[ID NUMBER]],PAYMENT_PT,2,0))</f>
        <v>0</v>
      </c>
      <c r="K737" s="51">
        <f>IF(ISNA(VLOOKUP(ACCOUNTS_TABLE[[#This Row],[ID NUMBER]],PIVOT!K:L,2,0)),0,VLOOKUP(ACCOUNTS_TABLE[[#This Row],[ID NUMBER]],PIVOT!K:L,2,0))</f>
        <v>0</v>
      </c>
      <c r="L737" s="51">
        <f>ACCOUNTS_TABLE[[#This Row],[TOTAL FEES]]-ACCOUNTS_TABLE[[#This Row],[TOTAL PAID]]-ACCOUNTS_TABLE[[#This Row],[SCHOLARSHIP]]</f>
        <v>205</v>
      </c>
    </row>
    <row r="738" spans="3:12" ht="21.75" customHeight="1" x14ac:dyDescent="0.25">
      <c r="C738" s="26" t="s">
        <v>1892</v>
      </c>
      <c r="D738" s="4" t="str">
        <f>VLOOKUP(ACCOUNTS_TABLE[[#This Row],[ID NUMBER]],DBASE_TABLE[],2,0)</f>
        <v>OBED .W. DANLOGO</v>
      </c>
      <c r="E738" s="4" t="str">
        <f>VLOOKUP(ACCOUNTS_TABLE[[#This Row],[ID NUMBER]],DBASE_TABLE[],7,0)</f>
        <v>FORM THREE</v>
      </c>
      <c r="F738" s="51">
        <v>405</v>
      </c>
      <c r="G738" s="51" t="str">
        <f>IF(ISNA(VLOOKUP(ACCOUNTS_TABLE[[#This Row],[ID NUMBER]],OTHERFEE_PT,2,0)),"",VLOOKUP(ACCOUNTS_TABLE[[#This Row],[ID NUMBER]],OTHERFEE_PT,2,0))</f>
        <v/>
      </c>
      <c r="H738" s="51">
        <f>IF(ISNA(VLOOKUP(DBASE_TABLE[[#This Row],[CLASS]],TERMFEES_TABLE[],5,0)),"",VLOOKUP(DBASE_TABLE[[#This Row],[CLASS]],TERMFEES_TABLE[],5,0))</f>
        <v>0</v>
      </c>
      <c r="I738" s="51">
        <f>SUM(ACCOUNTS_TABLE[[#This Row],[BALANCE AT START]]:ACCOUNTS_TABLE[[#This Row],[SCHOOL FEES]])</f>
        <v>405</v>
      </c>
      <c r="J738" s="51">
        <f>IF(ISNA(VLOOKUP(ACCOUNTS_TABLE[[#This Row],[ID NUMBER]],PAYMENT_PT,2,0)),0,VLOOKUP(ACCOUNTS_TABLE[[#This Row],[ID NUMBER]],PAYMENT_PT,2,0))</f>
        <v>0</v>
      </c>
      <c r="K738" s="51">
        <f>IF(ISNA(VLOOKUP(ACCOUNTS_TABLE[[#This Row],[ID NUMBER]],PIVOT!K:L,2,0)),0,VLOOKUP(ACCOUNTS_TABLE[[#This Row],[ID NUMBER]],PIVOT!K:L,2,0))</f>
        <v>0</v>
      </c>
      <c r="L738" s="51">
        <f>ACCOUNTS_TABLE[[#This Row],[TOTAL FEES]]-ACCOUNTS_TABLE[[#This Row],[TOTAL PAID]]-ACCOUNTS_TABLE[[#This Row],[SCHOLARSHIP]]</f>
        <v>405</v>
      </c>
    </row>
    <row r="739" spans="3:12" ht="21.75" customHeight="1" x14ac:dyDescent="0.25">
      <c r="C739" s="26" t="s">
        <v>1893</v>
      </c>
      <c r="D739" s="4" t="str">
        <f>VLOOKUP(ACCOUNTS_TABLE[[#This Row],[ID NUMBER]],DBASE_TABLE[],2,0)</f>
        <v>CHRISTIANA DONGTARA</v>
      </c>
      <c r="E739" s="4" t="str">
        <f>VLOOKUP(ACCOUNTS_TABLE[[#This Row],[ID NUMBER]],DBASE_TABLE[],7,0)</f>
        <v>FORM THREE</v>
      </c>
      <c r="F739" s="51">
        <v>205</v>
      </c>
      <c r="G739" s="51" t="str">
        <f>IF(ISNA(VLOOKUP(ACCOUNTS_TABLE[[#This Row],[ID NUMBER]],OTHERFEE_PT,2,0)),"",VLOOKUP(ACCOUNTS_TABLE[[#This Row],[ID NUMBER]],OTHERFEE_PT,2,0))</f>
        <v/>
      </c>
      <c r="H739" s="51">
        <f>IF(ISNA(VLOOKUP(DBASE_TABLE[[#This Row],[CLASS]],TERMFEES_TABLE[],5,0)),"",VLOOKUP(DBASE_TABLE[[#This Row],[CLASS]],TERMFEES_TABLE[],5,0))</f>
        <v>0</v>
      </c>
      <c r="I739" s="51">
        <f>SUM(ACCOUNTS_TABLE[[#This Row],[BALANCE AT START]]:ACCOUNTS_TABLE[[#This Row],[SCHOOL FEES]])</f>
        <v>205</v>
      </c>
      <c r="J739" s="51">
        <f>IF(ISNA(VLOOKUP(ACCOUNTS_TABLE[[#This Row],[ID NUMBER]],PAYMENT_PT,2,0)),0,VLOOKUP(ACCOUNTS_TABLE[[#This Row],[ID NUMBER]],PAYMENT_PT,2,0))</f>
        <v>0</v>
      </c>
      <c r="K739" s="51">
        <f>IF(ISNA(VLOOKUP(ACCOUNTS_TABLE[[#This Row],[ID NUMBER]],PIVOT!K:L,2,0)),0,VLOOKUP(ACCOUNTS_TABLE[[#This Row],[ID NUMBER]],PIVOT!K:L,2,0))</f>
        <v>0</v>
      </c>
      <c r="L739" s="51">
        <f>ACCOUNTS_TABLE[[#This Row],[TOTAL FEES]]-ACCOUNTS_TABLE[[#This Row],[TOTAL PAID]]-ACCOUNTS_TABLE[[#This Row],[SCHOLARSHIP]]</f>
        <v>205</v>
      </c>
    </row>
    <row r="740" spans="3:12" ht="21.75" customHeight="1" x14ac:dyDescent="0.25">
      <c r="C740" s="26" t="s">
        <v>1894</v>
      </c>
      <c r="D740" s="4" t="str">
        <f>VLOOKUP(ACCOUNTS_TABLE[[#This Row],[ID NUMBER]],DBASE_TABLE[],2,0)</f>
        <v>EMMANUEL KWAKU BANTA</v>
      </c>
      <c r="E740" s="4" t="str">
        <f>VLOOKUP(ACCOUNTS_TABLE[[#This Row],[ID NUMBER]],DBASE_TABLE[],7,0)</f>
        <v>FORM THREE</v>
      </c>
      <c r="F740" s="51">
        <v>250</v>
      </c>
      <c r="G740" s="51" t="str">
        <f>IF(ISNA(VLOOKUP(ACCOUNTS_TABLE[[#This Row],[ID NUMBER]],OTHERFEE_PT,2,0)),"",VLOOKUP(ACCOUNTS_TABLE[[#This Row],[ID NUMBER]],OTHERFEE_PT,2,0))</f>
        <v/>
      </c>
      <c r="H740" s="51">
        <f>IF(ISNA(VLOOKUP(DBASE_TABLE[[#This Row],[CLASS]],TERMFEES_TABLE[],5,0)),"",VLOOKUP(DBASE_TABLE[[#This Row],[CLASS]],TERMFEES_TABLE[],5,0))</f>
        <v>0</v>
      </c>
      <c r="I740" s="51">
        <f>SUM(ACCOUNTS_TABLE[[#This Row],[BALANCE AT START]]:ACCOUNTS_TABLE[[#This Row],[SCHOOL FEES]])</f>
        <v>250</v>
      </c>
      <c r="J740" s="51">
        <f>IF(ISNA(VLOOKUP(ACCOUNTS_TABLE[[#This Row],[ID NUMBER]],PAYMENT_PT,2,0)),0,VLOOKUP(ACCOUNTS_TABLE[[#This Row],[ID NUMBER]],PAYMENT_PT,2,0))</f>
        <v>0</v>
      </c>
      <c r="K740" s="51">
        <f>IF(ISNA(VLOOKUP(ACCOUNTS_TABLE[[#This Row],[ID NUMBER]],PIVOT!K:L,2,0)),0,VLOOKUP(ACCOUNTS_TABLE[[#This Row],[ID NUMBER]],PIVOT!K:L,2,0))</f>
        <v>0</v>
      </c>
      <c r="L740" s="51">
        <f>ACCOUNTS_TABLE[[#This Row],[TOTAL FEES]]-ACCOUNTS_TABLE[[#This Row],[TOTAL PAID]]-ACCOUNTS_TABLE[[#This Row],[SCHOLARSHIP]]</f>
        <v>250</v>
      </c>
    </row>
    <row r="741" spans="3:12" ht="21.75" customHeight="1" x14ac:dyDescent="0.25">
      <c r="C741" s="26" t="s">
        <v>1895</v>
      </c>
      <c r="D741" s="4" t="str">
        <f>VLOOKUP(ACCOUNTS_TABLE[[#This Row],[ID NUMBER]],DBASE_TABLE[],2,0)</f>
        <v>COLLINS JUJUGENIA</v>
      </c>
      <c r="E741" s="4" t="str">
        <f>VLOOKUP(ACCOUNTS_TABLE[[#This Row],[ID NUMBER]],DBASE_TABLE[],7,0)</f>
        <v>FORM THREE</v>
      </c>
      <c r="F741" s="51">
        <v>205</v>
      </c>
      <c r="G741" s="51" t="str">
        <f>IF(ISNA(VLOOKUP(ACCOUNTS_TABLE[[#This Row],[ID NUMBER]],OTHERFEE_PT,2,0)),"",VLOOKUP(ACCOUNTS_TABLE[[#This Row],[ID NUMBER]],OTHERFEE_PT,2,0))</f>
        <v/>
      </c>
      <c r="H741" s="51">
        <f>IF(ISNA(VLOOKUP(DBASE_TABLE[[#This Row],[CLASS]],TERMFEES_TABLE[],5,0)),"",VLOOKUP(DBASE_TABLE[[#This Row],[CLASS]],TERMFEES_TABLE[],5,0))</f>
        <v>0</v>
      </c>
      <c r="I741" s="51">
        <f>SUM(ACCOUNTS_TABLE[[#This Row],[BALANCE AT START]]:ACCOUNTS_TABLE[[#This Row],[SCHOOL FEES]])</f>
        <v>205</v>
      </c>
      <c r="J741" s="51">
        <f>IF(ISNA(VLOOKUP(ACCOUNTS_TABLE[[#This Row],[ID NUMBER]],PAYMENT_PT,2,0)),0,VLOOKUP(ACCOUNTS_TABLE[[#This Row],[ID NUMBER]],PAYMENT_PT,2,0))</f>
        <v>0</v>
      </c>
      <c r="K741" s="51">
        <f>IF(ISNA(VLOOKUP(ACCOUNTS_TABLE[[#This Row],[ID NUMBER]],PIVOT!K:L,2,0)),0,VLOOKUP(ACCOUNTS_TABLE[[#This Row],[ID NUMBER]],PIVOT!K:L,2,0))</f>
        <v>0</v>
      </c>
      <c r="L741" s="51">
        <f>ACCOUNTS_TABLE[[#This Row],[TOTAL FEES]]-ACCOUNTS_TABLE[[#This Row],[TOTAL PAID]]-ACCOUNTS_TABLE[[#This Row],[SCHOLARSHIP]]</f>
        <v>205</v>
      </c>
    </row>
    <row r="742" spans="3:12" ht="21.75" customHeight="1" x14ac:dyDescent="0.25">
      <c r="C742" s="26" t="s">
        <v>1896</v>
      </c>
      <c r="D742" s="4" t="str">
        <f>VLOOKUP(ACCOUNTS_TABLE[[#This Row],[ID NUMBER]],DBASE_TABLE[],2,0)</f>
        <v>MALVIN JUJUGENIA</v>
      </c>
      <c r="E742" s="4" t="str">
        <f>VLOOKUP(ACCOUNTS_TABLE[[#This Row],[ID NUMBER]],DBASE_TABLE[],7,0)</f>
        <v>FORM THREE</v>
      </c>
      <c r="F742" s="51">
        <v>530</v>
      </c>
      <c r="G742" s="51" t="str">
        <f>IF(ISNA(VLOOKUP(ACCOUNTS_TABLE[[#This Row],[ID NUMBER]],OTHERFEE_PT,2,0)),"",VLOOKUP(ACCOUNTS_TABLE[[#This Row],[ID NUMBER]],OTHERFEE_PT,2,0))</f>
        <v/>
      </c>
      <c r="H742" s="51">
        <f>IF(ISNA(VLOOKUP(DBASE_TABLE[[#This Row],[CLASS]],TERMFEES_TABLE[],5,0)),"",VLOOKUP(DBASE_TABLE[[#This Row],[CLASS]],TERMFEES_TABLE[],5,0))</f>
        <v>0</v>
      </c>
      <c r="I742" s="51">
        <f>SUM(ACCOUNTS_TABLE[[#This Row],[BALANCE AT START]]:ACCOUNTS_TABLE[[#This Row],[SCHOOL FEES]])</f>
        <v>530</v>
      </c>
      <c r="J742" s="51">
        <f>IF(ISNA(VLOOKUP(ACCOUNTS_TABLE[[#This Row],[ID NUMBER]],PAYMENT_PT,2,0)),0,VLOOKUP(ACCOUNTS_TABLE[[#This Row],[ID NUMBER]],PAYMENT_PT,2,0))</f>
        <v>0</v>
      </c>
      <c r="K742" s="51">
        <f>IF(ISNA(VLOOKUP(ACCOUNTS_TABLE[[#This Row],[ID NUMBER]],PIVOT!K:L,2,0)),0,VLOOKUP(ACCOUNTS_TABLE[[#This Row],[ID NUMBER]],PIVOT!K:L,2,0))</f>
        <v>0</v>
      </c>
      <c r="L742" s="51">
        <f>ACCOUNTS_TABLE[[#This Row],[TOTAL FEES]]-ACCOUNTS_TABLE[[#This Row],[TOTAL PAID]]-ACCOUNTS_TABLE[[#This Row],[SCHOLARSHIP]]</f>
        <v>530</v>
      </c>
    </row>
    <row r="743" spans="3:12" ht="21.75" customHeight="1" x14ac:dyDescent="0.25">
      <c r="C743" s="26" t="s">
        <v>1897</v>
      </c>
      <c r="D743" s="4" t="str">
        <f>VLOOKUP(ACCOUNTS_TABLE[[#This Row],[ID NUMBER]],DBASE_TABLE[],2,0)</f>
        <v>NINA CHATIO</v>
      </c>
      <c r="E743" s="4" t="str">
        <f>VLOOKUP(ACCOUNTS_TABLE[[#This Row],[ID NUMBER]],DBASE_TABLE[],7,0)</f>
        <v>FORM THREE</v>
      </c>
      <c r="F743" s="51">
        <v>545</v>
      </c>
      <c r="G743" s="51" t="str">
        <f>IF(ISNA(VLOOKUP(ACCOUNTS_TABLE[[#This Row],[ID NUMBER]],OTHERFEE_PT,2,0)),"",VLOOKUP(ACCOUNTS_TABLE[[#This Row],[ID NUMBER]],OTHERFEE_PT,2,0))</f>
        <v/>
      </c>
      <c r="H743" s="51">
        <f>IF(ISNA(VLOOKUP(DBASE_TABLE[[#This Row],[CLASS]],TERMFEES_TABLE[],5,0)),"",VLOOKUP(DBASE_TABLE[[#This Row],[CLASS]],TERMFEES_TABLE[],5,0))</f>
        <v>0</v>
      </c>
      <c r="I743" s="51">
        <f>SUM(ACCOUNTS_TABLE[[#This Row],[BALANCE AT START]]:ACCOUNTS_TABLE[[#This Row],[SCHOOL FEES]])</f>
        <v>545</v>
      </c>
      <c r="J743" s="51">
        <f>IF(ISNA(VLOOKUP(ACCOUNTS_TABLE[[#This Row],[ID NUMBER]],PAYMENT_PT,2,0)),0,VLOOKUP(ACCOUNTS_TABLE[[#This Row],[ID NUMBER]],PAYMENT_PT,2,0))</f>
        <v>0</v>
      </c>
      <c r="K743" s="51">
        <f>IF(ISNA(VLOOKUP(ACCOUNTS_TABLE[[#This Row],[ID NUMBER]],PIVOT!K:L,2,0)),0,VLOOKUP(ACCOUNTS_TABLE[[#This Row],[ID NUMBER]],PIVOT!K:L,2,0))</f>
        <v>0</v>
      </c>
      <c r="L743" s="51">
        <f>ACCOUNTS_TABLE[[#This Row],[TOTAL FEES]]-ACCOUNTS_TABLE[[#This Row],[TOTAL PAID]]-ACCOUNTS_TABLE[[#This Row],[SCHOLARSHIP]]</f>
        <v>545</v>
      </c>
    </row>
    <row r="744" spans="3:12" ht="21.75" customHeight="1" x14ac:dyDescent="0.25">
      <c r="C744" s="26" t="s">
        <v>1898</v>
      </c>
      <c r="D744" s="4" t="str">
        <f>VLOOKUP(ACCOUNTS_TABLE[[#This Row],[ID NUMBER]],DBASE_TABLE[],2,0)</f>
        <v>MALVIN .W. KAMBONGA</v>
      </c>
      <c r="E744" s="4" t="str">
        <f>VLOOKUP(ACCOUNTS_TABLE[[#This Row],[ID NUMBER]],DBASE_TABLE[],7,0)</f>
        <v>FORM THREE</v>
      </c>
      <c r="F744" s="51">
        <v>205</v>
      </c>
      <c r="G744" s="51" t="str">
        <f>IF(ISNA(VLOOKUP(ACCOUNTS_TABLE[[#This Row],[ID NUMBER]],OTHERFEE_PT,2,0)),"",VLOOKUP(ACCOUNTS_TABLE[[#This Row],[ID NUMBER]],OTHERFEE_PT,2,0))</f>
        <v/>
      </c>
      <c r="H744" s="51">
        <f>IF(ISNA(VLOOKUP(DBASE_TABLE[[#This Row],[CLASS]],TERMFEES_TABLE[],5,0)),"",VLOOKUP(DBASE_TABLE[[#This Row],[CLASS]],TERMFEES_TABLE[],5,0))</f>
        <v>0</v>
      </c>
      <c r="I744" s="51">
        <f>SUM(ACCOUNTS_TABLE[[#This Row],[BALANCE AT START]]:ACCOUNTS_TABLE[[#This Row],[SCHOOL FEES]])</f>
        <v>205</v>
      </c>
      <c r="J744" s="51">
        <f>IF(ISNA(VLOOKUP(ACCOUNTS_TABLE[[#This Row],[ID NUMBER]],PAYMENT_PT,2,0)),0,VLOOKUP(ACCOUNTS_TABLE[[#This Row],[ID NUMBER]],PAYMENT_PT,2,0))</f>
        <v>0</v>
      </c>
      <c r="K744" s="51">
        <f>IF(ISNA(VLOOKUP(ACCOUNTS_TABLE[[#This Row],[ID NUMBER]],PIVOT!K:L,2,0)),0,VLOOKUP(ACCOUNTS_TABLE[[#This Row],[ID NUMBER]],PIVOT!K:L,2,0))</f>
        <v>0</v>
      </c>
      <c r="L744" s="51">
        <f>ACCOUNTS_TABLE[[#This Row],[TOTAL FEES]]-ACCOUNTS_TABLE[[#This Row],[TOTAL PAID]]-ACCOUNTS_TABLE[[#This Row],[SCHOLARSHIP]]</f>
        <v>205</v>
      </c>
    </row>
    <row r="745" spans="3:12" ht="21.75" customHeight="1" x14ac:dyDescent="0.25">
      <c r="C745" s="26" t="s">
        <v>1899</v>
      </c>
      <c r="D745" s="4" t="str">
        <f>VLOOKUP(ACCOUNTS_TABLE[[#This Row],[ID NUMBER]],DBASE_TABLE[],2,0)</f>
        <v>HENRY .W. KAMBOYURE</v>
      </c>
      <c r="E745" s="4" t="str">
        <f>VLOOKUP(ACCOUNTS_TABLE[[#This Row],[ID NUMBER]],DBASE_TABLE[],7,0)</f>
        <v>FORM THREE</v>
      </c>
      <c r="F745" s="51">
        <v>205</v>
      </c>
      <c r="G745" s="51" t="str">
        <f>IF(ISNA(VLOOKUP(ACCOUNTS_TABLE[[#This Row],[ID NUMBER]],OTHERFEE_PT,2,0)),"",VLOOKUP(ACCOUNTS_TABLE[[#This Row],[ID NUMBER]],OTHERFEE_PT,2,0))</f>
        <v/>
      </c>
      <c r="H745" s="51">
        <f>IF(ISNA(VLOOKUP(DBASE_TABLE[[#This Row],[CLASS]],TERMFEES_TABLE[],5,0)),"",VLOOKUP(DBASE_TABLE[[#This Row],[CLASS]],TERMFEES_TABLE[],5,0))</f>
        <v>0</v>
      </c>
      <c r="I745" s="51">
        <f>SUM(ACCOUNTS_TABLE[[#This Row],[BALANCE AT START]]:ACCOUNTS_TABLE[[#This Row],[SCHOOL FEES]])</f>
        <v>205</v>
      </c>
      <c r="J745" s="51">
        <f>IF(ISNA(VLOOKUP(ACCOUNTS_TABLE[[#This Row],[ID NUMBER]],PAYMENT_PT,2,0)),0,VLOOKUP(ACCOUNTS_TABLE[[#This Row],[ID NUMBER]],PAYMENT_PT,2,0))</f>
        <v>0</v>
      </c>
      <c r="K745" s="51">
        <f>IF(ISNA(VLOOKUP(ACCOUNTS_TABLE[[#This Row],[ID NUMBER]],PIVOT!K:L,2,0)),0,VLOOKUP(ACCOUNTS_TABLE[[#This Row],[ID NUMBER]],PIVOT!K:L,2,0))</f>
        <v>0</v>
      </c>
      <c r="L745" s="51">
        <f>ACCOUNTS_TABLE[[#This Row],[TOTAL FEES]]-ACCOUNTS_TABLE[[#This Row],[TOTAL PAID]]-ACCOUNTS_TABLE[[#This Row],[SCHOLARSHIP]]</f>
        <v>205</v>
      </c>
    </row>
    <row r="746" spans="3:12" ht="21.75" customHeight="1" x14ac:dyDescent="0.25">
      <c r="C746" s="26" t="s">
        <v>1900</v>
      </c>
      <c r="D746" s="4" t="str">
        <f>VLOOKUP(ACCOUNTS_TABLE[[#This Row],[ID NUMBER]],DBASE_TABLE[],2,0)</f>
        <v>BRIGHT KAMPOE</v>
      </c>
      <c r="E746" s="4" t="str">
        <f>VLOOKUP(ACCOUNTS_TABLE[[#This Row],[ID NUMBER]],DBASE_TABLE[],7,0)</f>
        <v>FORM THREE</v>
      </c>
      <c r="F746" s="51">
        <v>205</v>
      </c>
      <c r="G746" s="51" t="str">
        <f>IF(ISNA(VLOOKUP(ACCOUNTS_TABLE[[#This Row],[ID NUMBER]],OTHERFEE_PT,2,0)),"",VLOOKUP(ACCOUNTS_TABLE[[#This Row],[ID NUMBER]],OTHERFEE_PT,2,0))</f>
        <v/>
      </c>
      <c r="H746" s="51">
        <f>IF(ISNA(VLOOKUP(DBASE_TABLE[[#This Row],[CLASS]],TERMFEES_TABLE[],5,0)),"",VLOOKUP(DBASE_TABLE[[#This Row],[CLASS]],TERMFEES_TABLE[],5,0))</f>
        <v>0</v>
      </c>
      <c r="I746" s="51">
        <f>SUM(ACCOUNTS_TABLE[[#This Row],[BALANCE AT START]]:ACCOUNTS_TABLE[[#This Row],[SCHOOL FEES]])</f>
        <v>205</v>
      </c>
      <c r="J746" s="51">
        <f>IF(ISNA(VLOOKUP(ACCOUNTS_TABLE[[#This Row],[ID NUMBER]],PAYMENT_PT,2,0)),0,VLOOKUP(ACCOUNTS_TABLE[[#This Row],[ID NUMBER]],PAYMENT_PT,2,0))</f>
        <v>0</v>
      </c>
      <c r="K746" s="51">
        <f>IF(ISNA(VLOOKUP(ACCOUNTS_TABLE[[#This Row],[ID NUMBER]],PIVOT!K:L,2,0)),0,VLOOKUP(ACCOUNTS_TABLE[[#This Row],[ID NUMBER]],PIVOT!K:L,2,0))</f>
        <v>0</v>
      </c>
      <c r="L746" s="51">
        <f>ACCOUNTS_TABLE[[#This Row],[TOTAL FEES]]-ACCOUNTS_TABLE[[#This Row],[TOTAL PAID]]-ACCOUNTS_TABLE[[#This Row],[SCHOLARSHIP]]</f>
        <v>205</v>
      </c>
    </row>
    <row r="747" spans="3:12" ht="21.75" customHeight="1" x14ac:dyDescent="0.25">
      <c r="C747" s="26" t="s">
        <v>1901</v>
      </c>
      <c r="D747" s="4" t="str">
        <f>VLOOKUP(ACCOUNTS_TABLE[[#This Row],[ID NUMBER]],DBASE_TABLE[],2,0)</f>
        <v>ELIZABETH KUDABADIM</v>
      </c>
      <c r="E747" s="4" t="str">
        <f>VLOOKUP(ACCOUNTS_TABLE[[#This Row],[ID NUMBER]],DBASE_TABLE[],7,0)</f>
        <v>FORM THREE</v>
      </c>
      <c r="F747" s="51">
        <v>205</v>
      </c>
      <c r="G747" s="51" t="str">
        <f>IF(ISNA(VLOOKUP(ACCOUNTS_TABLE[[#This Row],[ID NUMBER]],OTHERFEE_PT,2,0)),"",VLOOKUP(ACCOUNTS_TABLE[[#This Row],[ID NUMBER]],OTHERFEE_PT,2,0))</f>
        <v/>
      </c>
      <c r="H747" s="51">
        <f>IF(ISNA(VLOOKUP(DBASE_TABLE[[#This Row],[CLASS]],TERMFEES_TABLE[],5,0)),"",VLOOKUP(DBASE_TABLE[[#This Row],[CLASS]],TERMFEES_TABLE[],5,0))</f>
        <v>0</v>
      </c>
      <c r="I747" s="51">
        <f>SUM(ACCOUNTS_TABLE[[#This Row],[BALANCE AT START]]:ACCOUNTS_TABLE[[#This Row],[SCHOOL FEES]])</f>
        <v>205</v>
      </c>
      <c r="J747" s="51">
        <f>IF(ISNA(VLOOKUP(ACCOUNTS_TABLE[[#This Row],[ID NUMBER]],PAYMENT_PT,2,0)),0,VLOOKUP(ACCOUNTS_TABLE[[#This Row],[ID NUMBER]],PAYMENT_PT,2,0))</f>
        <v>0</v>
      </c>
      <c r="K747" s="51">
        <f>IF(ISNA(VLOOKUP(ACCOUNTS_TABLE[[#This Row],[ID NUMBER]],PIVOT!K:L,2,0)),0,VLOOKUP(ACCOUNTS_TABLE[[#This Row],[ID NUMBER]],PIVOT!K:L,2,0))</f>
        <v>0</v>
      </c>
      <c r="L747" s="51">
        <f>ACCOUNTS_TABLE[[#This Row],[TOTAL FEES]]-ACCOUNTS_TABLE[[#This Row],[TOTAL PAID]]-ACCOUNTS_TABLE[[#This Row],[SCHOLARSHIP]]</f>
        <v>205</v>
      </c>
    </row>
    <row r="748" spans="3:12" ht="21.75" customHeight="1" x14ac:dyDescent="0.25">
      <c r="C748" s="26" t="s">
        <v>1902</v>
      </c>
      <c r="D748" s="4" t="str">
        <f>VLOOKUP(ACCOUNTS_TABLE[[#This Row],[ID NUMBER]],DBASE_TABLE[],2,0)</f>
        <v>RAINER KUKEI</v>
      </c>
      <c r="E748" s="4" t="str">
        <f>VLOOKUP(ACCOUNTS_TABLE[[#This Row],[ID NUMBER]],DBASE_TABLE[],7,0)</f>
        <v>FORM THREE</v>
      </c>
      <c r="F748" s="51">
        <v>320</v>
      </c>
      <c r="G748" s="51" t="str">
        <f>IF(ISNA(VLOOKUP(ACCOUNTS_TABLE[[#This Row],[ID NUMBER]],OTHERFEE_PT,2,0)),"",VLOOKUP(ACCOUNTS_TABLE[[#This Row],[ID NUMBER]],OTHERFEE_PT,2,0))</f>
        <v/>
      </c>
      <c r="H748" s="51">
        <f>IF(ISNA(VLOOKUP(DBASE_TABLE[[#This Row],[CLASS]],TERMFEES_TABLE[],5,0)),"",VLOOKUP(DBASE_TABLE[[#This Row],[CLASS]],TERMFEES_TABLE[],5,0))</f>
        <v>0</v>
      </c>
      <c r="I748" s="51">
        <f>SUM(ACCOUNTS_TABLE[[#This Row],[BALANCE AT START]]:ACCOUNTS_TABLE[[#This Row],[SCHOOL FEES]])</f>
        <v>320</v>
      </c>
      <c r="J748" s="51">
        <f>IF(ISNA(VLOOKUP(ACCOUNTS_TABLE[[#This Row],[ID NUMBER]],PAYMENT_PT,2,0)),0,VLOOKUP(ACCOUNTS_TABLE[[#This Row],[ID NUMBER]],PAYMENT_PT,2,0))</f>
        <v>0</v>
      </c>
      <c r="K748" s="51">
        <f>IF(ISNA(VLOOKUP(ACCOUNTS_TABLE[[#This Row],[ID NUMBER]],PIVOT!K:L,2,0)),0,VLOOKUP(ACCOUNTS_TABLE[[#This Row],[ID NUMBER]],PIVOT!K:L,2,0))</f>
        <v>0</v>
      </c>
      <c r="L748" s="51">
        <f>ACCOUNTS_TABLE[[#This Row],[TOTAL FEES]]-ACCOUNTS_TABLE[[#This Row],[TOTAL PAID]]-ACCOUNTS_TABLE[[#This Row],[SCHOLARSHIP]]</f>
        <v>320</v>
      </c>
    </row>
    <row r="749" spans="3:12" ht="21.75" customHeight="1" x14ac:dyDescent="0.25">
      <c r="C749" s="26" t="s">
        <v>1903</v>
      </c>
      <c r="D749" s="4" t="str">
        <f>VLOOKUP(ACCOUNTS_TABLE[[#This Row],[ID NUMBER]],DBASE_TABLE[],2,0)</f>
        <v>CECIL KWARASE</v>
      </c>
      <c r="E749" s="4" t="str">
        <f>VLOOKUP(ACCOUNTS_TABLE[[#This Row],[ID NUMBER]],DBASE_TABLE[],7,0)</f>
        <v>FORM THREE</v>
      </c>
      <c r="F749" s="51">
        <v>260</v>
      </c>
      <c r="G749" s="51" t="str">
        <f>IF(ISNA(VLOOKUP(ACCOUNTS_TABLE[[#This Row],[ID NUMBER]],OTHERFEE_PT,2,0)),"",VLOOKUP(ACCOUNTS_TABLE[[#This Row],[ID NUMBER]],OTHERFEE_PT,2,0))</f>
        <v/>
      </c>
      <c r="H749" s="51">
        <f>IF(ISNA(VLOOKUP(DBASE_TABLE[[#This Row],[CLASS]],TERMFEES_TABLE[],5,0)),"",VLOOKUP(DBASE_TABLE[[#This Row],[CLASS]],TERMFEES_TABLE[],5,0))</f>
        <v>0</v>
      </c>
      <c r="I749" s="51">
        <f>SUM(ACCOUNTS_TABLE[[#This Row],[BALANCE AT START]]:ACCOUNTS_TABLE[[#This Row],[SCHOOL FEES]])</f>
        <v>260</v>
      </c>
      <c r="J749" s="51">
        <f>IF(ISNA(VLOOKUP(ACCOUNTS_TABLE[[#This Row],[ID NUMBER]],PAYMENT_PT,2,0)),0,VLOOKUP(ACCOUNTS_TABLE[[#This Row],[ID NUMBER]],PAYMENT_PT,2,0))</f>
        <v>0</v>
      </c>
      <c r="K749" s="51">
        <f>IF(ISNA(VLOOKUP(ACCOUNTS_TABLE[[#This Row],[ID NUMBER]],PIVOT!K:L,2,0)),0,VLOOKUP(ACCOUNTS_TABLE[[#This Row],[ID NUMBER]],PIVOT!K:L,2,0))</f>
        <v>0</v>
      </c>
      <c r="L749" s="51">
        <f>ACCOUNTS_TABLE[[#This Row],[TOTAL FEES]]-ACCOUNTS_TABLE[[#This Row],[TOTAL PAID]]-ACCOUNTS_TABLE[[#This Row],[SCHOLARSHIP]]</f>
        <v>260</v>
      </c>
    </row>
    <row r="750" spans="3:12" ht="21.75" customHeight="1" x14ac:dyDescent="0.25">
      <c r="C750" s="26" t="s">
        <v>1904</v>
      </c>
      <c r="D750" s="4" t="str">
        <f>VLOOKUP(ACCOUNTS_TABLE[[#This Row],[ID NUMBER]],DBASE_TABLE[],2,0)</f>
        <v>PIUS KWARASE</v>
      </c>
      <c r="E750" s="4" t="str">
        <f>VLOOKUP(ACCOUNTS_TABLE[[#This Row],[ID NUMBER]],DBASE_TABLE[],7,0)</f>
        <v>FORM THREE</v>
      </c>
      <c r="F750" s="51">
        <v>545</v>
      </c>
      <c r="G750" s="51" t="str">
        <f>IF(ISNA(VLOOKUP(ACCOUNTS_TABLE[[#This Row],[ID NUMBER]],OTHERFEE_PT,2,0)),"",VLOOKUP(ACCOUNTS_TABLE[[#This Row],[ID NUMBER]],OTHERFEE_PT,2,0))</f>
        <v/>
      </c>
      <c r="H750" s="51">
        <f>IF(ISNA(VLOOKUP(DBASE_TABLE[[#This Row],[CLASS]],TERMFEES_TABLE[],5,0)),"",VLOOKUP(DBASE_TABLE[[#This Row],[CLASS]],TERMFEES_TABLE[],5,0))</f>
        <v>0</v>
      </c>
      <c r="I750" s="51">
        <f>SUM(ACCOUNTS_TABLE[[#This Row],[BALANCE AT START]]:ACCOUNTS_TABLE[[#This Row],[SCHOOL FEES]])</f>
        <v>545</v>
      </c>
      <c r="J750" s="51">
        <f>IF(ISNA(VLOOKUP(ACCOUNTS_TABLE[[#This Row],[ID NUMBER]],PAYMENT_PT,2,0)),0,VLOOKUP(ACCOUNTS_TABLE[[#This Row],[ID NUMBER]],PAYMENT_PT,2,0))</f>
        <v>0</v>
      </c>
      <c r="K750" s="51">
        <f>IF(ISNA(VLOOKUP(ACCOUNTS_TABLE[[#This Row],[ID NUMBER]],PIVOT!K:L,2,0)),0,VLOOKUP(ACCOUNTS_TABLE[[#This Row],[ID NUMBER]],PIVOT!K:L,2,0))</f>
        <v>0</v>
      </c>
      <c r="L750" s="51">
        <f>ACCOUNTS_TABLE[[#This Row],[TOTAL FEES]]-ACCOUNTS_TABLE[[#This Row],[TOTAL PAID]]-ACCOUNTS_TABLE[[#This Row],[SCHOLARSHIP]]</f>
        <v>545</v>
      </c>
    </row>
    <row r="751" spans="3:12" ht="21.75" customHeight="1" x14ac:dyDescent="0.25">
      <c r="C751" s="26" t="s">
        <v>1905</v>
      </c>
      <c r="D751" s="4" t="str">
        <f>VLOOKUP(ACCOUNTS_TABLE[[#This Row],[ID NUMBER]],DBASE_TABLE[],2,0)</f>
        <v>ISAAC LANYOH</v>
      </c>
      <c r="E751" s="4" t="str">
        <f>VLOOKUP(ACCOUNTS_TABLE[[#This Row],[ID NUMBER]],DBASE_TABLE[],7,0)</f>
        <v>FORM THREE</v>
      </c>
      <c r="F751" s="51">
        <v>545</v>
      </c>
      <c r="G751" s="51" t="str">
        <f>IF(ISNA(VLOOKUP(ACCOUNTS_TABLE[[#This Row],[ID NUMBER]],OTHERFEE_PT,2,0)),"",VLOOKUP(ACCOUNTS_TABLE[[#This Row],[ID NUMBER]],OTHERFEE_PT,2,0))</f>
        <v/>
      </c>
      <c r="H751" s="51">
        <f>IF(ISNA(VLOOKUP(DBASE_TABLE[[#This Row],[CLASS]],TERMFEES_TABLE[],5,0)),"",VLOOKUP(DBASE_TABLE[[#This Row],[CLASS]],TERMFEES_TABLE[],5,0))</f>
        <v>0</v>
      </c>
      <c r="I751" s="51">
        <f>SUM(ACCOUNTS_TABLE[[#This Row],[BALANCE AT START]]:ACCOUNTS_TABLE[[#This Row],[SCHOOL FEES]])</f>
        <v>545</v>
      </c>
      <c r="J751" s="51">
        <f>IF(ISNA(VLOOKUP(ACCOUNTS_TABLE[[#This Row],[ID NUMBER]],PAYMENT_PT,2,0)),0,VLOOKUP(ACCOUNTS_TABLE[[#This Row],[ID NUMBER]],PAYMENT_PT,2,0))</f>
        <v>0</v>
      </c>
      <c r="K751" s="51">
        <f>IF(ISNA(VLOOKUP(ACCOUNTS_TABLE[[#This Row],[ID NUMBER]],PIVOT!K:L,2,0)),0,VLOOKUP(ACCOUNTS_TABLE[[#This Row],[ID NUMBER]],PIVOT!K:L,2,0))</f>
        <v>0</v>
      </c>
      <c r="L751" s="51">
        <f>ACCOUNTS_TABLE[[#This Row],[TOTAL FEES]]-ACCOUNTS_TABLE[[#This Row],[TOTAL PAID]]-ACCOUNTS_TABLE[[#This Row],[SCHOLARSHIP]]</f>
        <v>545</v>
      </c>
    </row>
    <row r="752" spans="3:12" ht="21.75" customHeight="1" x14ac:dyDescent="0.25">
      <c r="C752" s="26" t="s">
        <v>1906</v>
      </c>
      <c r="D752" s="4" t="str">
        <f>VLOOKUP(ACCOUNTS_TABLE[[#This Row],[ID NUMBER]],DBASE_TABLE[],2,0)</f>
        <v>ZAKIATU MUMUNI</v>
      </c>
      <c r="E752" s="4" t="str">
        <f>VLOOKUP(ACCOUNTS_TABLE[[#This Row],[ID NUMBER]],DBASE_TABLE[],7,0)</f>
        <v>FORM THREE</v>
      </c>
      <c r="F752" s="51">
        <v>205</v>
      </c>
      <c r="G752" s="51" t="str">
        <f>IF(ISNA(VLOOKUP(ACCOUNTS_TABLE[[#This Row],[ID NUMBER]],OTHERFEE_PT,2,0)),"",VLOOKUP(ACCOUNTS_TABLE[[#This Row],[ID NUMBER]],OTHERFEE_PT,2,0))</f>
        <v/>
      </c>
      <c r="H752" s="51">
        <f>IF(ISNA(VLOOKUP(DBASE_TABLE[[#This Row],[CLASS]],TERMFEES_TABLE[],5,0)),"",VLOOKUP(DBASE_TABLE[[#This Row],[CLASS]],TERMFEES_TABLE[],5,0))</f>
        <v>0</v>
      </c>
      <c r="I752" s="51">
        <f>SUM(ACCOUNTS_TABLE[[#This Row],[BALANCE AT START]]:ACCOUNTS_TABLE[[#This Row],[SCHOOL FEES]])</f>
        <v>205</v>
      </c>
      <c r="J752" s="51">
        <f>IF(ISNA(VLOOKUP(ACCOUNTS_TABLE[[#This Row],[ID NUMBER]],PAYMENT_PT,2,0)),0,VLOOKUP(ACCOUNTS_TABLE[[#This Row],[ID NUMBER]],PAYMENT_PT,2,0))</f>
        <v>0</v>
      </c>
      <c r="K752" s="51">
        <f>IF(ISNA(VLOOKUP(ACCOUNTS_TABLE[[#This Row],[ID NUMBER]],PIVOT!K:L,2,0)),0,VLOOKUP(ACCOUNTS_TABLE[[#This Row],[ID NUMBER]],PIVOT!K:L,2,0))</f>
        <v>0</v>
      </c>
      <c r="L752" s="51">
        <f>ACCOUNTS_TABLE[[#This Row],[TOTAL FEES]]-ACCOUNTS_TABLE[[#This Row],[TOTAL PAID]]-ACCOUNTS_TABLE[[#This Row],[SCHOLARSHIP]]</f>
        <v>205</v>
      </c>
    </row>
    <row r="753" spans="3:12" ht="21.75" customHeight="1" x14ac:dyDescent="0.25">
      <c r="C753" s="26" t="s">
        <v>1907</v>
      </c>
      <c r="D753" s="4" t="str">
        <f>VLOOKUP(ACCOUNTS_TABLE[[#This Row],[ID NUMBER]],DBASE_TABLE[],2,0)</f>
        <v>BENICE NIAJAGE</v>
      </c>
      <c r="E753" s="4" t="str">
        <f>VLOOKUP(ACCOUNTS_TABLE[[#This Row],[ID NUMBER]],DBASE_TABLE[],7,0)</f>
        <v>FORM THREE</v>
      </c>
      <c r="F753" s="51">
        <v>410</v>
      </c>
      <c r="G753" s="51" t="str">
        <f>IF(ISNA(VLOOKUP(ACCOUNTS_TABLE[[#This Row],[ID NUMBER]],OTHERFEE_PT,2,0)),"",VLOOKUP(ACCOUNTS_TABLE[[#This Row],[ID NUMBER]],OTHERFEE_PT,2,0))</f>
        <v/>
      </c>
      <c r="H753" s="51">
        <f>IF(ISNA(VLOOKUP(DBASE_TABLE[[#This Row],[CLASS]],TERMFEES_TABLE[],5,0)),"",VLOOKUP(DBASE_TABLE[[#This Row],[CLASS]],TERMFEES_TABLE[],5,0))</f>
        <v>0</v>
      </c>
      <c r="I753" s="51">
        <f>SUM(ACCOUNTS_TABLE[[#This Row],[BALANCE AT START]]:ACCOUNTS_TABLE[[#This Row],[SCHOOL FEES]])</f>
        <v>410</v>
      </c>
      <c r="J753" s="51">
        <f>IF(ISNA(VLOOKUP(ACCOUNTS_TABLE[[#This Row],[ID NUMBER]],PAYMENT_PT,2,0)),0,VLOOKUP(ACCOUNTS_TABLE[[#This Row],[ID NUMBER]],PAYMENT_PT,2,0))</f>
        <v>0</v>
      </c>
      <c r="K753" s="51">
        <f>IF(ISNA(VLOOKUP(ACCOUNTS_TABLE[[#This Row],[ID NUMBER]],PIVOT!K:L,2,0)),0,VLOOKUP(ACCOUNTS_TABLE[[#This Row],[ID NUMBER]],PIVOT!K:L,2,0))</f>
        <v>0</v>
      </c>
      <c r="L753" s="51">
        <f>ACCOUNTS_TABLE[[#This Row],[TOTAL FEES]]-ACCOUNTS_TABLE[[#This Row],[TOTAL PAID]]-ACCOUNTS_TABLE[[#This Row],[SCHOLARSHIP]]</f>
        <v>410</v>
      </c>
    </row>
    <row r="754" spans="3:12" ht="21.75" customHeight="1" x14ac:dyDescent="0.25">
      <c r="C754" s="26" t="s">
        <v>1908</v>
      </c>
      <c r="D754" s="4" t="str">
        <f>VLOOKUP(ACCOUNTS_TABLE[[#This Row],[ID NUMBER]],DBASE_TABLE[],2,0)</f>
        <v>REJOICE NIENU</v>
      </c>
      <c r="E754" s="4" t="str">
        <f>VLOOKUP(ACCOUNTS_TABLE[[#This Row],[ID NUMBER]],DBASE_TABLE[],7,0)</f>
        <v>FORM THREE</v>
      </c>
      <c r="F754" s="51">
        <v>740</v>
      </c>
      <c r="G754" s="51" t="str">
        <f>IF(ISNA(VLOOKUP(ACCOUNTS_TABLE[[#This Row],[ID NUMBER]],OTHERFEE_PT,2,0)),"",VLOOKUP(ACCOUNTS_TABLE[[#This Row],[ID NUMBER]],OTHERFEE_PT,2,0))</f>
        <v/>
      </c>
      <c r="H754" s="51">
        <f>IF(ISNA(VLOOKUP(DBASE_TABLE[[#This Row],[CLASS]],TERMFEES_TABLE[],5,0)),"",VLOOKUP(DBASE_TABLE[[#This Row],[CLASS]],TERMFEES_TABLE[],5,0))</f>
        <v>0</v>
      </c>
      <c r="I754" s="51">
        <f>SUM(ACCOUNTS_TABLE[[#This Row],[BALANCE AT START]]:ACCOUNTS_TABLE[[#This Row],[SCHOOL FEES]])</f>
        <v>740</v>
      </c>
      <c r="J754" s="51">
        <f>IF(ISNA(VLOOKUP(ACCOUNTS_TABLE[[#This Row],[ID NUMBER]],PAYMENT_PT,2,0)),0,VLOOKUP(ACCOUNTS_TABLE[[#This Row],[ID NUMBER]],PAYMENT_PT,2,0))</f>
        <v>0</v>
      </c>
      <c r="K754" s="51">
        <f>IF(ISNA(VLOOKUP(ACCOUNTS_TABLE[[#This Row],[ID NUMBER]],PIVOT!K:L,2,0)),0,VLOOKUP(ACCOUNTS_TABLE[[#This Row],[ID NUMBER]],PIVOT!K:L,2,0))</f>
        <v>0</v>
      </c>
      <c r="L754" s="51">
        <f>ACCOUNTS_TABLE[[#This Row],[TOTAL FEES]]-ACCOUNTS_TABLE[[#This Row],[TOTAL PAID]]-ACCOUNTS_TABLE[[#This Row],[SCHOLARSHIP]]</f>
        <v>740</v>
      </c>
    </row>
    <row r="755" spans="3:12" ht="21.75" customHeight="1" x14ac:dyDescent="0.25">
      <c r="C755" s="26" t="s">
        <v>1909</v>
      </c>
      <c r="D755" s="4" t="str">
        <f>VLOOKUP(ACCOUNTS_TABLE[[#This Row],[ID NUMBER]],DBASE_TABLE[],2,0)</f>
        <v>APAM NYALANTA</v>
      </c>
      <c r="E755" s="4" t="str">
        <f>VLOOKUP(ACCOUNTS_TABLE[[#This Row],[ID NUMBER]],DBASE_TABLE[],7,0)</f>
        <v>FORM THREE</v>
      </c>
      <c r="F755" s="51">
        <v>215</v>
      </c>
      <c r="G755" s="51" t="str">
        <f>IF(ISNA(VLOOKUP(ACCOUNTS_TABLE[[#This Row],[ID NUMBER]],OTHERFEE_PT,2,0)),"",VLOOKUP(ACCOUNTS_TABLE[[#This Row],[ID NUMBER]],OTHERFEE_PT,2,0))</f>
        <v/>
      </c>
      <c r="H755" s="51">
        <f>IF(ISNA(VLOOKUP(DBASE_TABLE[[#This Row],[CLASS]],TERMFEES_TABLE[],5,0)),"",VLOOKUP(DBASE_TABLE[[#This Row],[CLASS]],TERMFEES_TABLE[],5,0))</f>
        <v>0</v>
      </c>
      <c r="I755" s="51">
        <f>SUM(ACCOUNTS_TABLE[[#This Row],[BALANCE AT START]]:ACCOUNTS_TABLE[[#This Row],[SCHOOL FEES]])</f>
        <v>215</v>
      </c>
      <c r="J755" s="51">
        <f>IF(ISNA(VLOOKUP(ACCOUNTS_TABLE[[#This Row],[ID NUMBER]],PAYMENT_PT,2,0)),0,VLOOKUP(ACCOUNTS_TABLE[[#This Row],[ID NUMBER]],PAYMENT_PT,2,0))</f>
        <v>0</v>
      </c>
      <c r="K755" s="51">
        <f>IF(ISNA(VLOOKUP(ACCOUNTS_TABLE[[#This Row],[ID NUMBER]],PIVOT!K:L,2,0)),0,VLOOKUP(ACCOUNTS_TABLE[[#This Row],[ID NUMBER]],PIVOT!K:L,2,0))</f>
        <v>0</v>
      </c>
      <c r="L755" s="51">
        <f>ACCOUNTS_TABLE[[#This Row],[TOTAL FEES]]-ACCOUNTS_TABLE[[#This Row],[TOTAL PAID]]-ACCOUNTS_TABLE[[#This Row],[SCHOLARSHIP]]</f>
        <v>215</v>
      </c>
    </row>
    <row r="756" spans="3:12" ht="21.75" customHeight="1" x14ac:dyDescent="0.25">
      <c r="C756" s="26" t="s">
        <v>1910</v>
      </c>
      <c r="D756" s="4" t="str">
        <f>VLOOKUP(ACCOUNTS_TABLE[[#This Row],[ID NUMBER]],DBASE_TABLE[],2,0)</f>
        <v>DONALD APELIM</v>
      </c>
      <c r="E756" s="4" t="str">
        <f>VLOOKUP(ACCOUNTS_TABLE[[#This Row],[ID NUMBER]],DBASE_TABLE[],7,0)</f>
        <v>FORM THREE</v>
      </c>
      <c r="F756" s="51">
        <v>375</v>
      </c>
      <c r="G756" s="51" t="str">
        <f>IF(ISNA(VLOOKUP(ACCOUNTS_TABLE[[#This Row],[ID NUMBER]],OTHERFEE_PT,2,0)),"",VLOOKUP(ACCOUNTS_TABLE[[#This Row],[ID NUMBER]],OTHERFEE_PT,2,0))</f>
        <v/>
      </c>
      <c r="H756" s="51">
        <f>IF(ISNA(VLOOKUP(DBASE_TABLE[[#This Row],[CLASS]],TERMFEES_TABLE[],5,0)),"",VLOOKUP(DBASE_TABLE[[#This Row],[CLASS]],TERMFEES_TABLE[],5,0))</f>
        <v>0</v>
      </c>
      <c r="I756" s="51">
        <f>SUM(ACCOUNTS_TABLE[[#This Row],[BALANCE AT START]]:ACCOUNTS_TABLE[[#This Row],[SCHOOL FEES]])</f>
        <v>375</v>
      </c>
      <c r="J756" s="51">
        <f>IF(ISNA(VLOOKUP(ACCOUNTS_TABLE[[#This Row],[ID NUMBER]],PAYMENT_PT,2,0)),0,VLOOKUP(ACCOUNTS_TABLE[[#This Row],[ID NUMBER]],PAYMENT_PT,2,0))</f>
        <v>0</v>
      </c>
      <c r="K756" s="51">
        <f>IF(ISNA(VLOOKUP(ACCOUNTS_TABLE[[#This Row],[ID NUMBER]],PIVOT!K:L,2,0)),0,VLOOKUP(ACCOUNTS_TABLE[[#This Row],[ID NUMBER]],PIVOT!K:L,2,0))</f>
        <v>0</v>
      </c>
      <c r="L756" s="51">
        <f>ACCOUNTS_TABLE[[#This Row],[TOTAL FEES]]-ACCOUNTS_TABLE[[#This Row],[TOTAL PAID]]-ACCOUNTS_TABLE[[#This Row],[SCHOLARSHIP]]</f>
        <v>375</v>
      </c>
    </row>
    <row r="757" spans="3:12" ht="21.75" customHeight="1" x14ac:dyDescent="0.25">
      <c r="C757" s="26" t="s">
        <v>1911</v>
      </c>
      <c r="D757" s="4" t="str">
        <f>VLOOKUP(ACCOUNTS_TABLE[[#This Row],[ID NUMBER]],DBASE_TABLE[],2,0)</f>
        <v>EDMOND PWAYIGA</v>
      </c>
      <c r="E757" s="4" t="str">
        <f>VLOOKUP(ACCOUNTS_TABLE[[#This Row],[ID NUMBER]],DBASE_TABLE[],7,0)</f>
        <v>FORM THREE</v>
      </c>
      <c r="F757" s="51">
        <v>315</v>
      </c>
      <c r="G757" s="51" t="str">
        <f>IF(ISNA(VLOOKUP(ACCOUNTS_TABLE[[#This Row],[ID NUMBER]],OTHERFEE_PT,2,0)),"",VLOOKUP(ACCOUNTS_TABLE[[#This Row],[ID NUMBER]],OTHERFEE_PT,2,0))</f>
        <v/>
      </c>
      <c r="H757" s="51">
        <f>IF(ISNA(VLOOKUP(DBASE_TABLE[[#This Row],[CLASS]],TERMFEES_TABLE[],5,0)),"",VLOOKUP(DBASE_TABLE[[#This Row],[CLASS]],TERMFEES_TABLE[],5,0))</f>
        <v>0</v>
      </c>
      <c r="I757" s="51">
        <f>SUM(ACCOUNTS_TABLE[[#This Row],[BALANCE AT START]]:ACCOUNTS_TABLE[[#This Row],[SCHOOL FEES]])</f>
        <v>315</v>
      </c>
      <c r="J757" s="51">
        <f>IF(ISNA(VLOOKUP(ACCOUNTS_TABLE[[#This Row],[ID NUMBER]],PAYMENT_PT,2,0)),0,VLOOKUP(ACCOUNTS_TABLE[[#This Row],[ID NUMBER]],PAYMENT_PT,2,0))</f>
        <v>0</v>
      </c>
      <c r="K757" s="51">
        <f>IF(ISNA(VLOOKUP(ACCOUNTS_TABLE[[#This Row],[ID NUMBER]],PIVOT!K:L,2,0)),0,VLOOKUP(ACCOUNTS_TABLE[[#This Row],[ID NUMBER]],PIVOT!K:L,2,0))</f>
        <v>0</v>
      </c>
      <c r="L757" s="51">
        <f>ACCOUNTS_TABLE[[#This Row],[TOTAL FEES]]-ACCOUNTS_TABLE[[#This Row],[TOTAL PAID]]-ACCOUNTS_TABLE[[#This Row],[SCHOLARSHIP]]</f>
        <v>315</v>
      </c>
    </row>
    <row r="758" spans="3:12" ht="21.75" customHeight="1" x14ac:dyDescent="0.25">
      <c r="C758" s="26" t="s">
        <v>1912</v>
      </c>
      <c r="D758" s="4" t="str">
        <f>VLOOKUP(ACCOUNTS_TABLE[[#This Row],[ID NUMBER]],DBASE_TABLE[],2,0)</f>
        <v>ALUU RUDOLF</v>
      </c>
      <c r="E758" s="4" t="str">
        <f>VLOOKUP(ACCOUNTS_TABLE[[#This Row],[ID NUMBER]],DBASE_TABLE[],7,0)</f>
        <v>FORM THREE</v>
      </c>
      <c r="F758" s="51">
        <v>235</v>
      </c>
      <c r="G758" s="51" t="str">
        <f>IF(ISNA(VLOOKUP(ACCOUNTS_TABLE[[#This Row],[ID NUMBER]],OTHERFEE_PT,2,0)),"",VLOOKUP(ACCOUNTS_TABLE[[#This Row],[ID NUMBER]],OTHERFEE_PT,2,0))</f>
        <v/>
      </c>
      <c r="H758" s="51">
        <f>IF(ISNA(VLOOKUP(DBASE_TABLE[[#This Row],[CLASS]],TERMFEES_TABLE[],5,0)),"",VLOOKUP(DBASE_TABLE[[#This Row],[CLASS]],TERMFEES_TABLE[],5,0))</f>
        <v>0</v>
      </c>
      <c r="I758" s="51">
        <f>SUM(ACCOUNTS_TABLE[[#This Row],[BALANCE AT START]]:ACCOUNTS_TABLE[[#This Row],[SCHOOL FEES]])</f>
        <v>235</v>
      </c>
      <c r="J758" s="51">
        <f>IF(ISNA(VLOOKUP(ACCOUNTS_TABLE[[#This Row],[ID NUMBER]],PAYMENT_PT,2,0)),0,VLOOKUP(ACCOUNTS_TABLE[[#This Row],[ID NUMBER]],PAYMENT_PT,2,0))</f>
        <v>0</v>
      </c>
      <c r="K758" s="51">
        <f>IF(ISNA(VLOOKUP(ACCOUNTS_TABLE[[#This Row],[ID NUMBER]],PIVOT!K:L,2,0)),0,VLOOKUP(ACCOUNTS_TABLE[[#This Row],[ID NUMBER]],PIVOT!K:L,2,0))</f>
        <v>0</v>
      </c>
      <c r="L758" s="51">
        <f>ACCOUNTS_TABLE[[#This Row],[TOTAL FEES]]-ACCOUNTS_TABLE[[#This Row],[TOTAL PAID]]-ACCOUNTS_TABLE[[#This Row],[SCHOLARSHIP]]</f>
        <v>235</v>
      </c>
    </row>
    <row r="759" spans="3:12" ht="21.75" customHeight="1" x14ac:dyDescent="0.25">
      <c r="C759" s="26" t="s">
        <v>1913</v>
      </c>
      <c r="D759" s="4" t="str">
        <f>VLOOKUP(ACCOUNTS_TABLE[[#This Row],[ID NUMBER]],DBASE_TABLE[],2,0)</f>
        <v>VICTOR SAKIYA</v>
      </c>
      <c r="E759" s="4" t="str">
        <f>VLOOKUP(ACCOUNTS_TABLE[[#This Row],[ID NUMBER]],DBASE_TABLE[],7,0)</f>
        <v>FORM THREE</v>
      </c>
      <c r="F759" s="51">
        <v>205</v>
      </c>
      <c r="G759" s="51" t="str">
        <f>IF(ISNA(VLOOKUP(ACCOUNTS_TABLE[[#This Row],[ID NUMBER]],OTHERFEE_PT,2,0)),"",VLOOKUP(ACCOUNTS_TABLE[[#This Row],[ID NUMBER]],OTHERFEE_PT,2,0))</f>
        <v/>
      </c>
      <c r="H759" s="51">
        <f>IF(ISNA(VLOOKUP(DBASE_TABLE[[#This Row],[CLASS]],TERMFEES_TABLE[],5,0)),"",VLOOKUP(DBASE_TABLE[[#This Row],[CLASS]],TERMFEES_TABLE[],5,0))</f>
        <v>0</v>
      </c>
      <c r="I759" s="51">
        <f>SUM(ACCOUNTS_TABLE[[#This Row],[BALANCE AT START]]:ACCOUNTS_TABLE[[#This Row],[SCHOOL FEES]])</f>
        <v>205</v>
      </c>
      <c r="J759" s="51">
        <f>IF(ISNA(VLOOKUP(ACCOUNTS_TABLE[[#This Row],[ID NUMBER]],PAYMENT_PT,2,0)),0,VLOOKUP(ACCOUNTS_TABLE[[#This Row],[ID NUMBER]],PAYMENT_PT,2,0))</f>
        <v>0</v>
      </c>
      <c r="K759" s="51">
        <f>IF(ISNA(VLOOKUP(ACCOUNTS_TABLE[[#This Row],[ID NUMBER]],PIVOT!K:L,2,0)),0,VLOOKUP(ACCOUNTS_TABLE[[#This Row],[ID NUMBER]],PIVOT!K:L,2,0))</f>
        <v>0</v>
      </c>
      <c r="L759" s="51">
        <f>ACCOUNTS_TABLE[[#This Row],[TOTAL FEES]]-ACCOUNTS_TABLE[[#This Row],[TOTAL PAID]]-ACCOUNTS_TABLE[[#This Row],[SCHOLARSHIP]]</f>
        <v>205</v>
      </c>
    </row>
    <row r="760" spans="3:12" ht="21.75" customHeight="1" x14ac:dyDescent="0.25">
      <c r="C760" s="26" t="s">
        <v>1914</v>
      </c>
      <c r="D760" s="4" t="str">
        <f>VLOOKUP(ACCOUNTS_TABLE[[#This Row],[ID NUMBER]],DBASE_TABLE[],2,0)</f>
        <v>MOHAMMED SEIDU</v>
      </c>
      <c r="E760" s="4" t="str">
        <f>VLOOKUP(ACCOUNTS_TABLE[[#This Row],[ID NUMBER]],DBASE_TABLE[],7,0)</f>
        <v>FORM THREE</v>
      </c>
      <c r="F760" s="51">
        <v>545</v>
      </c>
      <c r="G760" s="51" t="str">
        <f>IF(ISNA(VLOOKUP(ACCOUNTS_TABLE[[#This Row],[ID NUMBER]],OTHERFEE_PT,2,0)),"",VLOOKUP(ACCOUNTS_TABLE[[#This Row],[ID NUMBER]],OTHERFEE_PT,2,0))</f>
        <v/>
      </c>
      <c r="H760" s="51">
        <f>IF(ISNA(VLOOKUP(DBASE_TABLE[[#This Row],[CLASS]],TERMFEES_TABLE[],5,0)),"",VLOOKUP(DBASE_TABLE[[#This Row],[CLASS]],TERMFEES_TABLE[],5,0))</f>
        <v>0</v>
      </c>
      <c r="I760" s="51">
        <f>SUM(ACCOUNTS_TABLE[[#This Row],[BALANCE AT START]]:ACCOUNTS_TABLE[[#This Row],[SCHOOL FEES]])</f>
        <v>545</v>
      </c>
      <c r="J760" s="51">
        <f>IF(ISNA(VLOOKUP(ACCOUNTS_TABLE[[#This Row],[ID NUMBER]],PAYMENT_PT,2,0)),0,VLOOKUP(ACCOUNTS_TABLE[[#This Row],[ID NUMBER]],PAYMENT_PT,2,0))</f>
        <v>0</v>
      </c>
      <c r="K760" s="51">
        <f>IF(ISNA(VLOOKUP(ACCOUNTS_TABLE[[#This Row],[ID NUMBER]],PIVOT!K:L,2,0)),0,VLOOKUP(ACCOUNTS_TABLE[[#This Row],[ID NUMBER]],PIVOT!K:L,2,0))</f>
        <v>0</v>
      </c>
      <c r="L760" s="51">
        <f>ACCOUNTS_TABLE[[#This Row],[TOTAL FEES]]-ACCOUNTS_TABLE[[#This Row],[TOTAL PAID]]-ACCOUNTS_TABLE[[#This Row],[SCHOLARSHIP]]</f>
        <v>545</v>
      </c>
    </row>
    <row r="761" spans="3:12" ht="21.75" customHeight="1" x14ac:dyDescent="0.25">
      <c r="C761" s="26" t="s">
        <v>1915</v>
      </c>
      <c r="D761" s="4" t="str">
        <f>VLOOKUP(ACCOUNTS_TABLE[[#This Row],[ID NUMBER]],DBASE_TABLE[],2,0)</f>
        <v>EDIGA SONGOJORI</v>
      </c>
      <c r="E761" s="4" t="str">
        <f>VLOOKUP(ACCOUNTS_TABLE[[#This Row],[ID NUMBER]],DBASE_TABLE[],7,0)</f>
        <v>FORM THREE</v>
      </c>
      <c r="F761" s="51">
        <v>205</v>
      </c>
      <c r="G761" s="51" t="str">
        <f>IF(ISNA(VLOOKUP(ACCOUNTS_TABLE[[#This Row],[ID NUMBER]],OTHERFEE_PT,2,0)),"",VLOOKUP(ACCOUNTS_TABLE[[#This Row],[ID NUMBER]],OTHERFEE_PT,2,0))</f>
        <v/>
      </c>
      <c r="H761" s="51">
        <f>IF(ISNA(VLOOKUP(DBASE_TABLE[[#This Row],[CLASS]],TERMFEES_TABLE[],5,0)),"",VLOOKUP(DBASE_TABLE[[#This Row],[CLASS]],TERMFEES_TABLE[],5,0))</f>
        <v>0</v>
      </c>
      <c r="I761" s="51">
        <f>SUM(ACCOUNTS_TABLE[[#This Row],[BALANCE AT START]]:ACCOUNTS_TABLE[[#This Row],[SCHOOL FEES]])</f>
        <v>205</v>
      </c>
      <c r="J761" s="51">
        <f>IF(ISNA(VLOOKUP(ACCOUNTS_TABLE[[#This Row],[ID NUMBER]],PAYMENT_PT,2,0)),0,VLOOKUP(ACCOUNTS_TABLE[[#This Row],[ID NUMBER]],PAYMENT_PT,2,0))</f>
        <v>0</v>
      </c>
      <c r="K761" s="51">
        <f>IF(ISNA(VLOOKUP(ACCOUNTS_TABLE[[#This Row],[ID NUMBER]],PIVOT!K:L,2,0)),0,VLOOKUP(ACCOUNTS_TABLE[[#This Row],[ID NUMBER]],PIVOT!K:L,2,0))</f>
        <v>0</v>
      </c>
      <c r="L761" s="51">
        <f>ACCOUNTS_TABLE[[#This Row],[TOTAL FEES]]-ACCOUNTS_TABLE[[#This Row],[TOTAL PAID]]-ACCOUNTS_TABLE[[#This Row],[SCHOLARSHIP]]</f>
        <v>205</v>
      </c>
    </row>
    <row r="762" spans="3:12" ht="21.75" customHeight="1" x14ac:dyDescent="0.25">
      <c r="C762" s="26" t="s">
        <v>1916</v>
      </c>
      <c r="D762" s="4" t="str">
        <f>VLOOKUP(ACCOUNTS_TABLE[[#This Row],[ID NUMBER]],DBASE_TABLE[],2,0)</f>
        <v>USAVIOUR TAMAGA</v>
      </c>
      <c r="E762" s="4" t="str">
        <f>VLOOKUP(ACCOUNTS_TABLE[[#This Row],[ID NUMBER]],DBASE_TABLE[],7,0)</f>
        <v>FORM THREE</v>
      </c>
      <c r="F762" s="51">
        <v>205</v>
      </c>
      <c r="G762" s="51" t="str">
        <f>IF(ISNA(VLOOKUP(ACCOUNTS_TABLE[[#This Row],[ID NUMBER]],OTHERFEE_PT,2,0)),"",VLOOKUP(ACCOUNTS_TABLE[[#This Row],[ID NUMBER]],OTHERFEE_PT,2,0))</f>
        <v/>
      </c>
      <c r="H762" s="51">
        <f>IF(ISNA(VLOOKUP(DBASE_TABLE[[#This Row],[CLASS]],TERMFEES_TABLE[],5,0)),"",VLOOKUP(DBASE_TABLE[[#This Row],[CLASS]],TERMFEES_TABLE[],5,0))</f>
        <v>0</v>
      </c>
      <c r="I762" s="51">
        <f>SUM(ACCOUNTS_TABLE[[#This Row],[BALANCE AT START]]:ACCOUNTS_TABLE[[#This Row],[SCHOOL FEES]])</f>
        <v>205</v>
      </c>
      <c r="J762" s="51">
        <f>IF(ISNA(VLOOKUP(ACCOUNTS_TABLE[[#This Row],[ID NUMBER]],PAYMENT_PT,2,0)),0,VLOOKUP(ACCOUNTS_TABLE[[#This Row],[ID NUMBER]],PAYMENT_PT,2,0))</f>
        <v>0</v>
      </c>
      <c r="K762" s="51">
        <f>IF(ISNA(VLOOKUP(ACCOUNTS_TABLE[[#This Row],[ID NUMBER]],PIVOT!K:L,2,0)),0,VLOOKUP(ACCOUNTS_TABLE[[#This Row],[ID NUMBER]],PIVOT!K:L,2,0))</f>
        <v>0</v>
      </c>
      <c r="L762" s="51">
        <f>ACCOUNTS_TABLE[[#This Row],[TOTAL FEES]]-ACCOUNTS_TABLE[[#This Row],[TOTAL PAID]]-ACCOUNTS_TABLE[[#This Row],[SCHOLARSHIP]]</f>
        <v>205</v>
      </c>
    </row>
    <row r="763" spans="3:12" ht="21.75" customHeight="1" x14ac:dyDescent="0.25">
      <c r="C763" s="26" t="s">
        <v>1917</v>
      </c>
      <c r="D763" s="4" t="str">
        <f>VLOOKUP(ACCOUNTS_TABLE[[#This Row],[ID NUMBER]],DBASE_TABLE[],2,0)</f>
        <v>BENEDICT TEDAM</v>
      </c>
      <c r="E763" s="4" t="str">
        <f>VLOOKUP(ACCOUNTS_TABLE[[#This Row],[ID NUMBER]],DBASE_TABLE[],7,0)</f>
        <v>FORM THREE</v>
      </c>
      <c r="F763" s="51">
        <v>205</v>
      </c>
      <c r="G763" s="51" t="str">
        <f>IF(ISNA(VLOOKUP(ACCOUNTS_TABLE[[#This Row],[ID NUMBER]],OTHERFEE_PT,2,0)),"",VLOOKUP(ACCOUNTS_TABLE[[#This Row],[ID NUMBER]],OTHERFEE_PT,2,0))</f>
        <v/>
      </c>
      <c r="H763" s="51">
        <f>IF(ISNA(VLOOKUP(DBASE_TABLE[[#This Row],[CLASS]],TERMFEES_TABLE[],5,0)),"",VLOOKUP(DBASE_TABLE[[#This Row],[CLASS]],TERMFEES_TABLE[],5,0))</f>
        <v>0</v>
      </c>
      <c r="I763" s="51">
        <f>SUM(ACCOUNTS_TABLE[[#This Row],[BALANCE AT START]]:ACCOUNTS_TABLE[[#This Row],[SCHOOL FEES]])</f>
        <v>205</v>
      </c>
      <c r="J763" s="51">
        <f>IF(ISNA(VLOOKUP(ACCOUNTS_TABLE[[#This Row],[ID NUMBER]],PAYMENT_PT,2,0)),0,VLOOKUP(ACCOUNTS_TABLE[[#This Row],[ID NUMBER]],PAYMENT_PT,2,0))</f>
        <v>0</v>
      </c>
      <c r="K763" s="51">
        <f>IF(ISNA(VLOOKUP(ACCOUNTS_TABLE[[#This Row],[ID NUMBER]],PIVOT!K:L,2,0)),0,VLOOKUP(ACCOUNTS_TABLE[[#This Row],[ID NUMBER]],PIVOT!K:L,2,0))</f>
        <v>0</v>
      </c>
      <c r="L763" s="51">
        <f>ACCOUNTS_TABLE[[#This Row],[TOTAL FEES]]-ACCOUNTS_TABLE[[#This Row],[TOTAL PAID]]-ACCOUNTS_TABLE[[#This Row],[SCHOLARSHIP]]</f>
        <v>205</v>
      </c>
    </row>
    <row r="764" spans="3:12" ht="21.75" customHeight="1" x14ac:dyDescent="0.25">
      <c r="C764" s="26" t="s">
        <v>1918</v>
      </c>
      <c r="D764" s="4" t="str">
        <f>VLOOKUP(ACCOUNTS_TABLE[[#This Row],[ID NUMBER]],DBASE_TABLE[],2,0)</f>
        <v>JAIRUS TIVURA</v>
      </c>
      <c r="E764" s="4" t="str">
        <f>VLOOKUP(ACCOUNTS_TABLE[[#This Row],[ID NUMBER]],DBASE_TABLE[],7,0)</f>
        <v>FORM THREE</v>
      </c>
      <c r="F764" s="51">
        <v>375</v>
      </c>
      <c r="G764" s="51" t="str">
        <f>IF(ISNA(VLOOKUP(ACCOUNTS_TABLE[[#This Row],[ID NUMBER]],OTHERFEE_PT,2,0)),"",VLOOKUP(ACCOUNTS_TABLE[[#This Row],[ID NUMBER]],OTHERFEE_PT,2,0))</f>
        <v/>
      </c>
      <c r="H764" s="51">
        <f>IF(ISNA(VLOOKUP(DBASE_TABLE[[#This Row],[CLASS]],TERMFEES_TABLE[],5,0)),"",VLOOKUP(DBASE_TABLE[[#This Row],[CLASS]],TERMFEES_TABLE[],5,0))</f>
        <v>0</v>
      </c>
      <c r="I764" s="51">
        <f>SUM(ACCOUNTS_TABLE[[#This Row],[BALANCE AT START]]:ACCOUNTS_TABLE[[#This Row],[SCHOOL FEES]])</f>
        <v>375</v>
      </c>
      <c r="J764" s="51">
        <f>IF(ISNA(VLOOKUP(ACCOUNTS_TABLE[[#This Row],[ID NUMBER]],PAYMENT_PT,2,0)),0,VLOOKUP(ACCOUNTS_TABLE[[#This Row],[ID NUMBER]],PAYMENT_PT,2,0))</f>
        <v>0</v>
      </c>
      <c r="K764" s="51">
        <f>IF(ISNA(VLOOKUP(ACCOUNTS_TABLE[[#This Row],[ID NUMBER]],PIVOT!K:L,2,0)),0,VLOOKUP(ACCOUNTS_TABLE[[#This Row],[ID NUMBER]],PIVOT!K:L,2,0))</f>
        <v>0</v>
      </c>
      <c r="L764" s="51">
        <f>ACCOUNTS_TABLE[[#This Row],[TOTAL FEES]]-ACCOUNTS_TABLE[[#This Row],[TOTAL PAID]]-ACCOUNTS_TABLE[[#This Row],[SCHOLARSHIP]]</f>
        <v>375</v>
      </c>
    </row>
    <row r="765" spans="3:12" ht="21.75" customHeight="1" x14ac:dyDescent="0.25">
      <c r="C765" s="26" t="s">
        <v>1919</v>
      </c>
      <c r="D765" s="4" t="str">
        <f>VLOOKUP(ACCOUNTS_TABLE[[#This Row],[ID NUMBER]],DBASE_TABLE[],2,0)</f>
        <v>SANDRA WEDAM</v>
      </c>
      <c r="E765" s="4" t="str">
        <f>VLOOKUP(ACCOUNTS_TABLE[[#This Row],[ID NUMBER]],DBASE_TABLE[],7,0)</f>
        <v>FORM THREE</v>
      </c>
      <c r="F765" s="51">
        <v>195</v>
      </c>
      <c r="G765" s="51" t="str">
        <f>IF(ISNA(VLOOKUP(ACCOUNTS_TABLE[[#This Row],[ID NUMBER]],OTHERFEE_PT,2,0)),"",VLOOKUP(ACCOUNTS_TABLE[[#This Row],[ID NUMBER]],OTHERFEE_PT,2,0))</f>
        <v/>
      </c>
      <c r="H765" s="51">
        <f>IF(ISNA(VLOOKUP(DBASE_TABLE[[#This Row],[CLASS]],TERMFEES_TABLE[],5,0)),"",VLOOKUP(DBASE_TABLE[[#This Row],[CLASS]],TERMFEES_TABLE[],5,0))</f>
        <v>0</v>
      </c>
      <c r="I765" s="51">
        <f>SUM(ACCOUNTS_TABLE[[#This Row],[BALANCE AT START]]:ACCOUNTS_TABLE[[#This Row],[SCHOOL FEES]])</f>
        <v>195</v>
      </c>
      <c r="J765" s="51">
        <f>IF(ISNA(VLOOKUP(ACCOUNTS_TABLE[[#This Row],[ID NUMBER]],PAYMENT_PT,2,0)),0,VLOOKUP(ACCOUNTS_TABLE[[#This Row],[ID NUMBER]],PAYMENT_PT,2,0))</f>
        <v>0</v>
      </c>
      <c r="K765" s="51">
        <f>IF(ISNA(VLOOKUP(ACCOUNTS_TABLE[[#This Row],[ID NUMBER]],PIVOT!K:L,2,0)),0,VLOOKUP(ACCOUNTS_TABLE[[#This Row],[ID NUMBER]],PIVOT!K:L,2,0))</f>
        <v>0</v>
      </c>
      <c r="L765" s="51">
        <f>ACCOUNTS_TABLE[[#This Row],[TOTAL FEES]]-ACCOUNTS_TABLE[[#This Row],[TOTAL PAID]]-ACCOUNTS_TABLE[[#This Row],[SCHOLARSHIP]]</f>
        <v>195</v>
      </c>
    </row>
    <row r="766" spans="3:12" ht="21.75" customHeight="1" x14ac:dyDescent="0.25">
      <c r="C766" s="26" t="s">
        <v>1920</v>
      </c>
      <c r="D766" s="4" t="str">
        <f>VLOOKUP(ACCOUNTS_TABLE[[#This Row],[ID NUMBER]],DBASE_TABLE[],2,0)</f>
        <v>LOUISE WEYORI</v>
      </c>
      <c r="E766" s="4" t="str">
        <f>VLOOKUP(ACCOUNTS_TABLE[[#This Row],[ID NUMBER]],DBASE_TABLE[],7,0)</f>
        <v>FORM THREE</v>
      </c>
      <c r="F766" s="51">
        <v>205</v>
      </c>
      <c r="G766" s="51" t="str">
        <f>IF(ISNA(VLOOKUP(ACCOUNTS_TABLE[[#This Row],[ID NUMBER]],OTHERFEE_PT,2,0)),"",VLOOKUP(ACCOUNTS_TABLE[[#This Row],[ID NUMBER]],OTHERFEE_PT,2,0))</f>
        <v/>
      </c>
      <c r="H766" s="51">
        <f>IF(ISNA(VLOOKUP(DBASE_TABLE[[#This Row],[CLASS]],TERMFEES_TABLE[],5,0)),"",VLOOKUP(DBASE_TABLE[[#This Row],[CLASS]],TERMFEES_TABLE[],5,0))</f>
        <v>0</v>
      </c>
      <c r="I766" s="51">
        <f>SUM(ACCOUNTS_TABLE[[#This Row],[BALANCE AT START]]:ACCOUNTS_TABLE[[#This Row],[SCHOOL FEES]])</f>
        <v>205</v>
      </c>
      <c r="J766" s="51">
        <f>IF(ISNA(VLOOKUP(ACCOUNTS_TABLE[[#This Row],[ID NUMBER]],PAYMENT_PT,2,0)),0,VLOOKUP(ACCOUNTS_TABLE[[#This Row],[ID NUMBER]],PAYMENT_PT,2,0))</f>
        <v>0</v>
      </c>
      <c r="K766" s="51">
        <f>IF(ISNA(VLOOKUP(ACCOUNTS_TABLE[[#This Row],[ID NUMBER]],PIVOT!K:L,2,0)),0,VLOOKUP(ACCOUNTS_TABLE[[#This Row],[ID NUMBER]],PIVOT!K:L,2,0))</f>
        <v>0</v>
      </c>
      <c r="L766" s="51">
        <f>ACCOUNTS_TABLE[[#This Row],[TOTAL FEES]]-ACCOUNTS_TABLE[[#This Row],[TOTAL PAID]]-ACCOUNTS_TABLE[[#This Row],[SCHOLARSHIP]]</f>
        <v>205</v>
      </c>
    </row>
    <row r="767" spans="3:12" ht="21.75" customHeight="1" x14ac:dyDescent="0.25">
      <c r="C767" s="26" t="s">
        <v>1921</v>
      </c>
      <c r="D767" s="4" t="str">
        <f>VLOOKUP(ACCOUNTS_TABLE[[#This Row],[ID NUMBER]],DBASE_TABLE[],2,0)</f>
        <v>PRISCILLA YEKINDI</v>
      </c>
      <c r="E767" s="4" t="str">
        <f>VLOOKUP(ACCOUNTS_TABLE[[#This Row],[ID NUMBER]],DBASE_TABLE[],7,0)</f>
        <v>FORM THREE</v>
      </c>
      <c r="F767" s="51">
        <v>325</v>
      </c>
      <c r="G767" s="51" t="str">
        <f>IF(ISNA(VLOOKUP(ACCOUNTS_TABLE[[#This Row],[ID NUMBER]],OTHERFEE_PT,2,0)),"",VLOOKUP(ACCOUNTS_TABLE[[#This Row],[ID NUMBER]],OTHERFEE_PT,2,0))</f>
        <v/>
      </c>
      <c r="H767" s="51">
        <f>IF(ISNA(VLOOKUP(DBASE_TABLE[[#This Row],[CLASS]],TERMFEES_TABLE[],5,0)),"",VLOOKUP(DBASE_TABLE[[#This Row],[CLASS]],TERMFEES_TABLE[],5,0))</f>
        <v>0</v>
      </c>
      <c r="I767" s="51">
        <f>SUM(ACCOUNTS_TABLE[[#This Row],[BALANCE AT START]]:ACCOUNTS_TABLE[[#This Row],[SCHOOL FEES]])</f>
        <v>325</v>
      </c>
      <c r="J767" s="51">
        <f>IF(ISNA(VLOOKUP(ACCOUNTS_TABLE[[#This Row],[ID NUMBER]],PAYMENT_PT,2,0)),0,VLOOKUP(ACCOUNTS_TABLE[[#This Row],[ID NUMBER]],PAYMENT_PT,2,0))</f>
        <v>0</v>
      </c>
      <c r="K767" s="51">
        <f>IF(ISNA(VLOOKUP(ACCOUNTS_TABLE[[#This Row],[ID NUMBER]],PIVOT!K:L,2,0)),0,VLOOKUP(ACCOUNTS_TABLE[[#This Row],[ID NUMBER]],PIVOT!K:L,2,0))</f>
        <v>0</v>
      </c>
      <c r="L767" s="51">
        <f>ACCOUNTS_TABLE[[#This Row],[TOTAL FEES]]-ACCOUNTS_TABLE[[#This Row],[TOTAL PAID]]-ACCOUNTS_TABLE[[#This Row],[SCHOLARSHIP]]</f>
        <v>325</v>
      </c>
    </row>
    <row r="768" spans="3:12" ht="21.75" customHeight="1" x14ac:dyDescent="0.25">
      <c r="C768" s="26" t="s">
        <v>1922</v>
      </c>
      <c r="D768" s="4" t="str">
        <f>VLOOKUP(ACCOUNTS_TABLE[[#This Row],[ID NUMBER]],DBASE_TABLE[],2,0)</f>
        <v>GIDEON ZIMTANE</v>
      </c>
      <c r="E768" s="4" t="str">
        <f>VLOOKUP(ACCOUNTS_TABLE[[#This Row],[ID NUMBER]],DBASE_TABLE[],7,0)</f>
        <v>FORM THREE</v>
      </c>
      <c r="F768" s="51">
        <v>205</v>
      </c>
      <c r="G768" s="51" t="str">
        <f>IF(ISNA(VLOOKUP(ACCOUNTS_TABLE[[#This Row],[ID NUMBER]],OTHERFEE_PT,2,0)),"",VLOOKUP(ACCOUNTS_TABLE[[#This Row],[ID NUMBER]],OTHERFEE_PT,2,0))</f>
        <v/>
      </c>
      <c r="H768" s="51">
        <f>IF(ISNA(VLOOKUP(DBASE_TABLE[[#This Row],[CLASS]],TERMFEES_TABLE[],5,0)),"",VLOOKUP(DBASE_TABLE[[#This Row],[CLASS]],TERMFEES_TABLE[],5,0))</f>
        <v>0</v>
      </c>
      <c r="I768" s="51">
        <f>SUM(ACCOUNTS_TABLE[[#This Row],[BALANCE AT START]]:ACCOUNTS_TABLE[[#This Row],[SCHOOL FEES]])</f>
        <v>205</v>
      </c>
      <c r="J768" s="51">
        <f>IF(ISNA(VLOOKUP(ACCOUNTS_TABLE[[#This Row],[ID NUMBER]],PAYMENT_PT,2,0)),0,VLOOKUP(ACCOUNTS_TABLE[[#This Row],[ID NUMBER]],PAYMENT_PT,2,0))</f>
        <v>0</v>
      </c>
      <c r="K768" s="51">
        <f>IF(ISNA(VLOOKUP(ACCOUNTS_TABLE[[#This Row],[ID NUMBER]],PIVOT!K:L,2,0)),0,VLOOKUP(ACCOUNTS_TABLE[[#This Row],[ID NUMBER]],PIVOT!K:L,2,0))</f>
        <v>0</v>
      </c>
      <c r="L768" s="51">
        <f>ACCOUNTS_TABLE[[#This Row],[TOTAL FEES]]-ACCOUNTS_TABLE[[#This Row],[TOTAL PAID]]-ACCOUNTS_TABLE[[#This Row],[SCHOLARSHIP]]</f>
        <v>205</v>
      </c>
    </row>
    <row r="769" spans="3:12" ht="21.75" customHeight="1" x14ac:dyDescent="0.25">
      <c r="C769" s="26" t="s">
        <v>2077</v>
      </c>
      <c r="D769" s="4" t="str">
        <f>VLOOKUP(ACCOUNTS_TABLE[[#This Row],[ID NUMBER]],DBASE_TABLE[],2,0)</f>
        <v>PHILIPA MMAH ANASARA</v>
      </c>
      <c r="E769" s="4" t="str">
        <f>VLOOKUP(ACCOUNTS_TABLE[[#This Row],[ID NUMBER]],DBASE_TABLE[],7,0)</f>
        <v>KINDERGARTEN ONE</v>
      </c>
      <c r="F769" s="51">
        <v>130</v>
      </c>
      <c r="G769" s="51" t="str">
        <f>IF(ISNA(VLOOKUP(ACCOUNTS_TABLE[[#This Row],[ID NUMBER]],OTHERFEE_PT,2,0)),"",VLOOKUP(ACCOUNTS_TABLE[[#This Row],[ID NUMBER]],OTHERFEE_PT,2,0))</f>
        <v/>
      </c>
      <c r="H769" s="51">
        <f>IF(ISNA(VLOOKUP(DBASE_TABLE[[#This Row],[CLASS]],TERMFEES_TABLE[],5,0)),"",VLOOKUP(DBASE_TABLE[[#This Row],[CLASS]],TERMFEES_TABLE[],5,0))</f>
        <v>0</v>
      </c>
      <c r="I769" s="51">
        <f>SUM(ACCOUNTS_TABLE[[#This Row],[BALANCE AT START]]:ACCOUNTS_TABLE[[#This Row],[SCHOOL FEES]])</f>
        <v>130</v>
      </c>
      <c r="J769" s="51">
        <f>IF(ISNA(VLOOKUP(ACCOUNTS_TABLE[[#This Row],[ID NUMBER]],PAYMENT_PT,2,0)),0,VLOOKUP(ACCOUNTS_TABLE[[#This Row],[ID NUMBER]],PAYMENT_PT,2,0))</f>
        <v>0</v>
      </c>
      <c r="K769" s="51">
        <f>IF(ISNA(VLOOKUP(ACCOUNTS_TABLE[[#This Row],[ID NUMBER]],PIVOT!K:L,2,0)),0,VLOOKUP(ACCOUNTS_TABLE[[#This Row],[ID NUMBER]],PIVOT!K:L,2,0))</f>
        <v>0</v>
      </c>
      <c r="L769" s="51">
        <f>ACCOUNTS_TABLE[[#This Row],[TOTAL FEES]]-ACCOUNTS_TABLE[[#This Row],[TOTAL PAID]]-ACCOUNTS_TABLE[[#This Row],[SCHOLARSHIP]]</f>
        <v>130</v>
      </c>
    </row>
    <row r="770" spans="3:12" ht="21.75" customHeight="1" x14ac:dyDescent="0.25">
      <c r="C770" s="26" t="s">
        <v>2078</v>
      </c>
      <c r="D770" s="4" t="str">
        <f>VLOOKUP(ACCOUNTS_TABLE[[#This Row],[ID NUMBER]],DBASE_TABLE[],2,0)</f>
        <v>KIGSFORD AKELANA</v>
      </c>
      <c r="E770" s="4" t="str">
        <f>VLOOKUP(ACCOUNTS_TABLE[[#This Row],[ID NUMBER]],DBASE_TABLE[],7,0)</f>
        <v>KINDERGARTEN TWO</v>
      </c>
      <c r="F770" s="51">
        <v>70</v>
      </c>
      <c r="G770" s="51" t="str">
        <f>IF(ISNA(VLOOKUP(ACCOUNTS_TABLE[[#This Row],[ID NUMBER]],OTHERFEE_PT,2,0)),"",VLOOKUP(ACCOUNTS_TABLE[[#This Row],[ID NUMBER]],OTHERFEE_PT,2,0))</f>
        <v/>
      </c>
      <c r="H770" s="51">
        <f>IF(ISNA(VLOOKUP(DBASE_TABLE[[#This Row],[CLASS]],TERMFEES_TABLE[],5,0)),"",VLOOKUP(DBASE_TABLE[[#This Row],[CLASS]],TERMFEES_TABLE[],5,0))</f>
        <v>0</v>
      </c>
      <c r="I770" s="51">
        <f>SUM(ACCOUNTS_TABLE[[#This Row],[BALANCE AT START]]:ACCOUNTS_TABLE[[#This Row],[SCHOOL FEES]])</f>
        <v>70</v>
      </c>
      <c r="J770" s="51">
        <f>IF(ISNA(VLOOKUP(ACCOUNTS_TABLE[[#This Row],[ID NUMBER]],PAYMENT_PT,2,0)),0,VLOOKUP(ACCOUNTS_TABLE[[#This Row],[ID NUMBER]],PAYMENT_PT,2,0))</f>
        <v>0</v>
      </c>
      <c r="K770" s="51">
        <f>IF(ISNA(VLOOKUP(ACCOUNTS_TABLE[[#This Row],[ID NUMBER]],PIVOT!K:L,2,0)),0,VLOOKUP(ACCOUNTS_TABLE[[#This Row],[ID NUMBER]],PIVOT!K:L,2,0))</f>
        <v>0</v>
      </c>
      <c r="L770" s="51">
        <f>ACCOUNTS_TABLE[[#This Row],[TOTAL FEES]]-ACCOUNTS_TABLE[[#This Row],[TOTAL PAID]]-ACCOUNTS_TABLE[[#This Row],[SCHOLARSHIP]]</f>
        <v>70</v>
      </c>
    </row>
    <row r="771" spans="3:12" ht="21.75" customHeight="1" x14ac:dyDescent="0.25">
      <c r="C771" s="26" t="s">
        <v>2079</v>
      </c>
      <c r="D771" s="4" t="str">
        <f>VLOOKUP(ACCOUNTS_TABLE[[#This Row],[ID NUMBER]],DBASE_TABLE[],2,0)</f>
        <v>EDWINA AWINEPOKA ATANGA</v>
      </c>
      <c r="E771" s="4" t="str">
        <f>VLOOKUP(ACCOUNTS_TABLE[[#This Row],[ID NUMBER]],DBASE_TABLE[],7,0)</f>
        <v>KINDERGARTEN TWO</v>
      </c>
      <c r="F771" s="51">
        <v>240</v>
      </c>
      <c r="G771" s="51" t="str">
        <f>IF(ISNA(VLOOKUP(ACCOUNTS_TABLE[[#This Row],[ID NUMBER]],OTHERFEE_PT,2,0)),"",VLOOKUP(ACCOUNTS_TABLE[[#This Row],[ID NUMBER]],OTHERFEE_PT,2,0))</f>
        <v/>
      </c>
      <c r="H771" s="51">
        <f>IF(ISNA(VLOOKUP(DBASE_TABLE[[#This Row],[CLASS]],TERMFEES_TABLE[],5,0)),"",VLOOKUP(DBASE_TABLE[[#This Row],[CLASS]],TERMFEES_TABLE[],5,0))</f>
        <v>0</v>
      </c>
      <c r="I771" s="51">
        <f>SUM(ACCOUNTS_TABLE[[#This Row],[BALANCE AT START]]:ACCOUNTS_TABLE[[#This Row],[SCHOOL FEES]])</f>
        <v>240</v>
      </c>
      <c r="J771" s="51">
        <f>IF(ISNA(VLOOKUP(ACCOUNTS_TABLE[[#This Row],[ID NUMBER]],PAYMENT_PT,2,0)),0,VLOOKUP(ACCOUNTS_TABLE[[#This Row],[ID NUMBER]],PAYMENT_PT,2,0))</f>
        <v>0</v>
      </c>
      <c r="K771" s="51">
        <f>IF(ISNA(VLOOKUP(ACCOUNTS_TABLE[[#This Row],[ID NUMBER]],PIVOT!K:L,2,0)),0,VLOOKUP(ACCOUNTS_TABLE[[#This Row],[ID NUMBER]],PIVOT!K:L,2,0))</f>
        <v>0</v>
      </c>
      <c r="L771" s="51">
        <f>ACCOUNTS_TABLE[[#This Row],[TOTAL FEES]]-ACCOUNTS_TABLE[[#This Row],[TOTAL PAID]]-ACCOUNTS_TABLE[[#This Row],[SCHOLARSHIP]]</f>
        <v>240</v>
      </c>
    </row>
    <row r="772" spans="3:12" ht="21.75" customHeight="1" x14ac:dyDescent="0.25">
      <c r="C772" s="26" t="s">
        <v>2080</v>
      </c>
      <c r="D772" s="4" t="str">
        <f>VLOOKUP(ACCOUNTS_TABLE[[#This Row],[ID NUMBER]],DBASE_TABLE[],2,0)</f>
        <v>PHOBIANA AWINEBATISUM ATANGA</v>
      </c>
      <c r="E772" s="4" t="str">
        <f>VLOOKUP(ACCOUNTS_TABLE[[#This Row],[ID NUMBER]],DBASE_TABLE[],7,0)</f>
        <v>PRIMARY TWO</v>
      </c>
      <c r="F772" s="51">
        <v>265</v>
      </c>
      <c r="G772" s="51" t="str">
        <f>IF(ISNA(VLOOKUP(ACCOUNTS_TABLE[[#This Row],[ID NUMBER]],OTHERFEE_PT,2,0)),"",VLOOKUP(ACCOUNTS_TABLE[[#This Row],[ID NUMBER]],OTHERFEE_PT,2,0))</f>
        <v/>
      </c>
      <c r="H772" s="51">
        <f>IF(ISNA(VLOOKUP(DBASE_TABLE[[#This Row],[CLASS]],TERMFEES_TABLE[],5,0)),"",VLOOKUP(DBASE_TABLE[[#This Row],[CLASS]],TERMFEES_TABLE[],5,0))</f>
        <v>0</v>
      </c>
      <c r="I772" s="51">
        <f>SUM(ACCOUNTS_TABLE[[#This Row],[BALANCE AT START]]:ACCOUNTS_TABLE[[#This Row],[SCHOOL FEES]])</f>
        <v>265</v>
      </c>
      <c r="J772" s="51">
        <f>IF(ISNA(VLOOKUP(ACCOUNTS_TABLE[[#This Row],[ID NUMBER]],PAYMENT_PT,2,0)),0,VLOOKUP(ACCOUNTS_TABLE[[#This Row],[ID NUMBER]],PAYMENT_PT,2,0))</f>
        <v>0</v>
      </c>
      <c r="K772" s="51">
        <f>IF(ISNA(VLOOKUP(ACCOUNTS_TABLE[[#This Row],[ID NUMBER]],PIVOT!K:L,2,0)),0,VLOOKUP(ACCOUNTS_TABLE[[#This Row],[ID NUMBER]],PIVOT!K:L,2,0))</f>
        <v>0</v>
      </c>
      <c r="L772" s="51">
        <f>ACCOUNTS_TABLE[[#This Row],[TOTAL FEES]]-ACCOUNTS_TABLE[[#This Row],[TOTAL PAID]]-ACCOUNTS_TABLE[[#This Row],[SCHOLARSHIP]]</f>
        <v>265</v>
      </c>
    </row>
    <row r="773" spans="3:12" ht="21.75" customHeight="1" x14ac:dyDescent="0.25">
      <c r="C773" s="26" t="s">
        <v>2081</v>
      </c>
      <c r="D773" s="4" t="str">
        <f>VLOOKUP(ACCOUNTS_TABLE[[#This Row],[ID NUMBER]],DBASE_TABLE[],2,0)</f>
        <v>ANNA WISE NDUAH</v>
      </c>
      <c r="E773" s="4" t="str">
        <f>VLOOKUP(ACCOUNTS_TABLE[[#This Row],[ID NUMBER]],DBASE_TABLE[],7,0)</f>
        <v>KINDERGARTEN ONE</v>
      </c>
      <c r="F773" s="51">
        <v>240</v>
      </c>
      <c r="G773" s="51" t="str">
        <f>IF(ISNA(VLOOKUP(ACCOUNTS_TABLE[[#This Row],[ID NUMBER]],OTHERFEE_PT,2,0)),"",VLOOKUP(ACCOUNTS_TABLE[[#This Row],[ID NUMBER]],OTHERFEE_PT,2,0))</f>
        <v/>
      </c>
      <c r="H773" s="51">
        <f>IF(ISNA(VLOOKUP(DBASE_TABLE[[#This Row],[CLASS]],TERMFEES_TABLE[],5,0)),"",VLOOKUP(DBASE_TABLE[[#This Row],[CLASS]],TERMFEES_TABLE[],5,0))</f>
        <v>0</v>
      </c>
      <c r="I773" s="51">
        <f>SUM(ACCOUNTS_TABLE[[#This Row],[BALANCE AT START]]:ACCOUNTS_TABLE[[#This Row],[SCHOOL FEES]])</f>
        <v>240</v>
      </c>
      <c r="J773" s="51">
        <f>IF(ISNA(VLOOKUP(ACCOUNTS_TABLE[[#This Row],[ID NUMBER]],PAYMENT_PT,2,0)),0,VLOOKUP(ACCOUNTS_TABLE[[#This Row],[ID NUMBER]],PAYMENT_PT,2,0))</f>
        <v>0</v>
      </c>
      <c r="K773" s="51">
        <f>IF(ISNA(VLOOKUP(ACCOUNTS_TABLE[[#This Row],[ID NUMBER]],PIVOT!K:L,2,0)),0,VLOOKUP(ACCOUNTS_TABLE[[#This Row],[ID NUMBER]],PIVOT!K:L,2,0))</f>
        <v>0</v>
      </c>
      <c r="L773" s="51">
        <f>ACCOUNTS_TABLE[[#This Row],[TOTAL FEES]]-ACCOUNTS_TABLE[[#This Row],[TOTAL PAID]]-ACCOUNTS_TABLE[[#This Row],[SCHOLARSHIP]]</f>
        <v>240</v>
      </c>
    </row>
    <row r="774" spans="3:12" ht="21.75" customHeight="1" x14ac:dyDescent="0.25">
      <c r="C774" s="26" t="s">
        <v>2082</v>
      </c>
      <c r="D774" s="4" t="str">
        <f>VLOOKUP(ACCOUNTS_TABLE[[#This Row],[ID NUMBER]],DBASE_TABLE[],2,0)</f>
        <v>EMMANUELLA AGOBIA</v>
      </c>
      <c r="E774" s="4" t="str">
        <f>VLOOKUP(ACCOUNTS_TABLE[[#This Row],[ID NUMBER]],DBASE_TABLE[],7,0)</f>
        <v>KINDERGARTEN ONE</v>
      </c>
      <c r="F774" s="51">
        <v>38</v>
      </c>
      <c r="G774" s="51" t="str">
        <f>IF(ISNA(VLOOKUP(ACCOUNTS_TABLE[[#This Row],[ID NUMBER]],OTHERFEE_PT,2,0)),"",VLOOKUP(ACCOUNTS_TABLE[[#This Row],[ID NUMBER]],OTHERFEE_PT,2,0))</f>
        <v/>
      </c>
      <c r="H774" s="51">
        <f>IF(ISNA(VLOOKUP(DBASE_TABLE[[#This Row],[CLASS]],TERMFEES_TABLE[],5,0)),"",VLOOKUP(DBASE_TABLE[[#This Row],[CLASS]],TERMFEES_TABLE[],5,0))</f>
        <v>0</v>
      </c>
      <c r="I774" s="51">
        <f>SUM(ACCOUNTS_TABLE[[#This Row],[BALANCE AT START]]:ACCOUNTS_TABLE[[#This Row],[SCHOOL FEES]])</f>
        <v>38</v>
      </c>
      <c r="J774" s="51">
        <f>IF(ISNA(VLOOKUP(ACCOUNTS_TABLE[[#This Row],[ID NUMBER]],PAYMENT_PT,2,0)),0,VLOOKUP(ACCOUNTS_TABLE[[#This Row],[ID NUMBER]],PAYMENT_PT,2,0))</f>
        <v>0</v>
      </c>
      <c r="K774" s="51">
        <f>IF(ISNA(VLOOKUP(ACCOUNTS_TABLE[[#This Row],[ID NUMBER]],PIVOT!K:L,2,0)),0,VLOOKUP(ACCOUNTS_TABLE[[#This Row],[ID NUMBER]],PIVOT!K:L,2,0))</f>
        <v>0</v>
      </c>
      <c r="L774" s="51">
        <f>ACCOUNTS_TABLE[[#This Row],[TOTAL FEES]]-ACCOUNTS_TABLE[[#This Row],[TOTAL PAID]]-ACCOUNTS_TABLE[[#This Row],[SCHOLARSHIP]]</f>
        <v>38</v>
      </c>
    </row>
    <row r="775" spans="3:12" ht="21.75" customHeight="1" x14ac:dyDescent="0.25">
      <c r="C775" s="26" t="s">
        <v>2083</v>
      </c>
      <c r="D775" s="4" t="str">
        <f>VLOOKUP(ACCOUNTS_TABLE[[#This Row],[ID NUMBER]],DBASE_TABLE[],2,0)</f>
        <v>MAHAMA AWEBU ELISHA</v>
      </c>
      <c r="E775" s="4" t="str">
        <f>VLOOKUP(ACCOUNTS_TABLE[[#This Row],[ID NUMBER]],DBASE_TABLE[],7,0)</f>
        <v>PRIMARY ONE</v>
      </c>
      <c r="F775" s="51">
        <v>130</v>
      </c>
      <c r="G775" s="51" t="str">
        <f>IF(ISNA(VLOOKUP(ACCOUNTS_TABLE[[#This Row],[ID NUMBER]],OTHERFEE_PT,2,0)),"",VLOOKUP(ACCOUNTS_TABLE[[#This Row],[ID NUMBER]],OTHERFEE_PT,2,0))</f>
        <v/>
      </c>
      <c r="H775" s="51">
        <f>IF(ISNA(VLOOKUP(DBASE_TABLE[[#This Row],[CLASS]],TERMFEES_TABLE[],5,0)),"",VLOOKUP(DBASE_TABLE[[#This Row],[CLASS]],TERMFEES_TABLE[],5,0))</f>
        <v>0</v>
      </c>
      <c r="I775" s="51">
        <f>SUM(ACCOUNTS_TABLE[[#This Row],[BALANCE AT START]]:ACCOUNTS_TABLE[[#This Row],[SCHOOL FEES]])</f>
        <v>130</v>
      </c>
      <c r="J775" s="51">
        <f>IF(ISNA(VLOOKUP(ACCOUNTS_TABLE[[#This Row],[ID NUMBER]],PAYMENT_PT,2,0)),0,VLOOKUP(ACCOUNTS_TABLE[[#This Row],[ID NUMBER]],PAYMENT_PT,2,0))</f>
        <v>0</v>
      </c>
      <c r="K775" s="51">
        <f>IF(ISNA(VLOOKUP(ACCOUNTS_TABLE[[#This Row],[ID NUMBER]],PIVOT!K:L,2,0)),0,VLOOKUP(ACCOUNTS_TABLE[[#This Row],[ID NUMBER]],PIVOT!K:L,2,0))</f>
        <v>0</v>
      </c>
      <c r="L775" s="51">
        <f>ACCOUNTS_TABLE[[#This Row],[TOTAL FEES]]-ACCOUNTS_TABLE[[#This Row],[TOTAL PAID]]-ACCOUNTS_TABLE[[#This Row],[SCHOLARSHIP]]</f>
        <v>130</v>
      </c>
    </row>
    <row r="776" spans="3:12" ht="21.75" customHeight="1" x14ac:dyDescent="0.25">
      <c r="C776" s="26" t="s">
        <v>2084</v>
      </c>
      <c r="D776" s="4" t="str">
        <f>VLOOKUP(ACCOUNTS_TABLE[[#This Row],[ID NUMBER]],DBASE_TABLE[],2,0)</f>
        <v>HELENA AKANWAKE</v>
      </c>
      <c r="E776" s="4" t="str">
        <f>VLOOKUP(ACCOUNTS_TABLE[[#This Row],[ID NUMBER]],DBASE_TABLE[],7,0)</f>
        <v>FORM TWO</v>
      </c>
      <c r="F776" s="51">
        <v>455</v>
      </c>
      <c r="G776" s="51" t="str">
        <f>IF(ISNA(VLOOKUP(ACCOUNTS_TABLE[[#This Row],[ID NUMBER]],OTHERFEE_PT,2,0)),"",VLOOKUP(ACCOUNTS_TABLE[[#This Row],[ID NUMBER]],OTHERFEE_PT,2,0))</f>
        <v/>
      </c>
      <c r="H776" s="51">
        <f>IF(ISNA(VLOOKUP(DBASE_TABLE[[#This Row],[CLASS]],TERMFEES_TABLE[],5,0)),"",VLOOKUP(DBASE_TABLE[[#This Row],[CLASS]],TERMFEES_TABLE[],5,0))</f>
        <v>0</v>
      </c>
      <c r="I776" s="51">
        <f>SUM(ACCOUNTS_TABLE[[#This Row],[BALANCE AT START]]:ACCOUNTS_TABLE[[#This Row],[SCHOOL FEES]])</f>
        <v>455</v>
      </c>
      <c r="J776" s="51">
        <f>IF(ISNA(VLOOKUP(ACCOUNTS_TABLE[[#This Row],[ID NUMBER]],PAYMENT_PT,2,0)),0,VLOOKUP(ACCOUNTS_TABLE[[#This Row],[ID NUMBER]],PAYMENT_PT,2,0))</f>
        <v>0</v>
      </c>
      <c r="K776" s="51">
        <f>IF(ISNA(VLOOKUP(ACCOUNTS_TABLE[[#This Row],[ID NUMBER]],PIVOT!K:L,2,0)),0,VLOOKUP(ACCOUNTS_TABLE[[#This Row],[ID NUMBER]],PIVOT!K:L,2,0))</f>
        <v>0</v>
      </c>
      <c r="L776" s="51">
        <f>ACCOUNTS_TABLE[[#This Row],[TOTAL FEES]]-ACCOUNTS_TABLE[[#This Row],[TOTAL PAID]]-ACCOUNTS_TABLE[[#This Row],[SCHOLARSHIP]]</f>
        <v>455</v>
      </c>
    </row>
    <row r="777" spans="3:12" ht="21.75" customHeight="1" x14ac:dyDescent="0.25">
      <c r="C777" s="26" t="s">
        <v>2085</v>
      </c>
      <c r="D777" s="4" t="str">
        <f>VLOOKUP(ACCOUNTS_TABLE[[#This Row],[ID NUMBER]],DBASE_TABLE[],2,0)</f>
        <v>FORTUNATE AMOAH</v>
      </c>
      <c r="E777" s="4" t="str">
        <f>VLOOKUP(ACCOUNTS_TABLE[[#This Row],[ID NUMBER]],DBASE_TABLE[],7,0)</f>
        <v>PRIMARY THREE</v>
      </c>
      <c r="F777" s="51">
        <v>155</v>
      </c>
      <c r="G777" s="51" t="str">
        <f>IF(ISNA(VLOOKUP(ACCOUNTS_TABLE[[#This Row],[ID NUMBER]],OTHERFEE_PT,2,0)),"",VLOOKUP(ACCOUNTS_TABLE[[#This Row],[ID NUMBER]],OTHERFEE_PT,2,0))</f>
        <v/>
      </c>
      <c r="H777" s="51">
        <f>IF(ISNA(VLOOKUP(DBASE_TABLE[[#This Row],[CLASS]],TERMFEES_TABLE[],5,0)),"",VLOOKUP(DBASE_TABLE[[#This Row],[CLASS]],TERMFEES_TABLE[],5,0))</f>
        <v>0</v>
      </c>
      <c r="I777" s="51">
        <f>SUM(ACCOUNTS_TABLE[[#This Row],[BALANCE AT START]]:ACCOUNTS_TABLE[[#This Row],[SCHOOL FEES]])</f>
        <v>155</v>
      </c>
      <c r="J777" s="51">
        <f>IF(ISNA(VLOOKUP(ACCOUNTS_TABLE[[#This Row],[ID NUMBER]],PAYMENT_PT,2,0)),0,VLOOKUP(ACCOUNTS_TABLE[[#This Row],[ID NUMBER]],PAYMENT_PT,2,0))</f>
        <v>0</v>
      </c>
      <c r="K777" s="51">
        <f>IF(ISNA(VLOOKUP(ACCOUNTS_TABLE[[#This Row],[ID NUMBER]],PIVOT!K:L,2,0)),0,VLOOKUP(ACCOUNTS_TABLE[[#This Row],[ID NUMBER]],PIVOT!K:L,2,0))</f>
        <v>0</v>
      </c>
      <c r="L777" s="51">
        <f>ACCOUNTS_TABLE[[#This Row],[TOTAL FEES]]-ACCOUNTS_TABLE[[#This Row],[TOTAL PAID]]-ACCOUNTS_TABLE[[#This Row],[SCHOLARSHIP]]</f>
        <v>155</v>
      </c>
    </row>
    <row r="778" spans="3:12" ht="21.75" customHeight="1" x14ac:dyDescent="0.25">
      <c r="C778" s="26" t="s">
        <v>2086</v>
      </c>
      <c r="D778" s="4" t="str">
        <f>VLOOKUP(ACCOUNTS_TABLE[[#This Row],[ID NUMBER]],DBASE_TABLE[],2,0)</f>
        <v>PRECIOUS ABILBA</v>
      </c>
      <c r="E778" s="4" t="str">
        <f>VLOOKUP(ACCOUNTS_TABLE[[#This Row],[ID NUMBER]],DBASE_TABLE[],7,0)</f>
        <v>FORM THREE</v>
      </c>
      <c r="F778" s="51">
        <v>205</v>
      </c>
      <c r="G778" s="51" t="str">
        <f>IF(ISNA(VLOOKUP(ACCOUNTS_TABLE[[#This Row],[ID NUMBER]],OTHERFEE_PT,2,0)),"",VLOOKUP(ACCOUNTS_TABLE[[#This Row],[ID NUMBER]],OTHERFEE_PT,2,0))</f>
        <v/>
      </c>
      <c r="H778" s="51">
        <f>IF(ISNA(VLOOKUP(DBASE_TABLE[[#This Row],[CLASS]],TERMFEES_TABLE[],5,0)),"",VLOOKUP(DBASE_TABLE[[#This Row],[CLASS]],TERMFEES_TABLE[],5,0))</f>
        <v>0</v>
      </c>
      <c r="I778" s="51">
        <f>SUM(ACCOUNTS_TABLE[[#This Row],[BALANCE AT START]]:ACCOUNTS_TABLE[[#This Row],[SCHOOL FEES]])</f>
        <v>205</v>
      </c>
      <c r="J778" s="51">
        <f>IF(ISNA(VLOOKUP(ACCOUNTS_TABLE[[#This Row],[ID NUMBER]],PAYMENT_PT,2,0)),0,VLOOKUP(ACCOUNTS_TABLE[[#This Row],[ID NUMBER]],PAYMENT_PT,2,0))</f>
        <v>0</v>
      </c>
      <c r="K778" s="51">
        <f>IF(ISNA(VLOOKUP(ACCOUNTS_TABLE[[#This Row],[ID NUMBER]],PIVOT!K:L,2,0)),0,VLOOKUP(ACCOUNTS_TABLE[[#This Row],[ID NUMBER]],PIVOT!K:L,2,0))</f>
        <v>0</v>
      </c>
      <c r="L778" s="51">
        <f>ACCOUNTS_TABLE[[#This Row],[TOTAL FEES]]-ACCOUNTS_TABLE[[#This Row],[TOTAL PAID]]-ACCOUNTS_TABLE[[#This Row],[SCHOLARSHIP]]</f>
        <v>205</v>
      </c>
    </row>
    <row r="779" spans="3:12" ht="21.75" customHeight="1" x14ac:dyDescent="0.25">
      <c r="C779" s="26" t="s">
        <v>2087</v>
      </c>
      <c r="D779" s="4" t="str">
        <f>VLOOKUP(ACCOUNTS_TABLE[[#This Row],[ID NUMBER]],DBASE_TABLE[],2,0)</f>
        <v>MIRIAM WETONGA AWUCHOGIBA</v>
      </c>
      <c r="E779" s="4" t="str">
        <f>VLOOKUP(ACCOUNTS_TABLE[[#This Row],[ID NUMBER]],DBASE_TABLE[],7,0)</f>
        <v>KINDERGARTEN ONE</v>
      </c>
      <c r="F779" s="51">
        <v>130</v>
      </c>
      <c r="G779" s="51" t="str">
        <f>IF(ISNA(VLOOKUP(ACCOUNTS_TABLE[[#This Row],[ID NUMBER]],OTHERFEE_PT,2,0)),"",VLOOKUP(ACCOUNTS_TABLE[[#This Row],[ID NUMBER]],OTHERFEE_PT,2,0))</f>
        <v/>
      </c>
      <c r="H779" s="51">
        <f>IF(ISNA(VLOOKUP(DBASE_TABLE[[#This Row],[CLASS]],TERMFEES_TABLE[],5,0)),"",VLOOKUP(DBASE_TABLE[[#This Row],[CLASS]],TERMFEES_TABLE[],5,0))</f>
        <v>0</v>
      </c>
      <c r="I779" s="51">
        <f>SUM(ACCOUNTS_TABLE[[#This Row],[BALANCE AT START]]:ACCOUNTS_TABLE[[#This Row],[SCHOOL FEES]])</f>
        <v>130</v>
      </c>
      <c r="J779" s="51">
        <f>IF(ISNA(VLOOKUP(ACCOUNTS_TABLE[[#This Row],[ID NUMBER]],PAYMENT_PT,2,0)),0,VLOOKUP(ACCOUNTS_TABLE[[#This Row],[ID NUMBER]],PAYMENT_PT,2,0))</f>
        <v>0</v>
      </c>
      <c r="K779" s="51">
        <f>IF(ISNA(VLOOKUP(ACCOUNTS_TABLE[[#This Row],[ID NUMBER]],PIVOT!K:L,2,0)),0,VLOOKUP(ACCOUNTS_TABLE[[#This Row],[ID NUMBER]],PIVOT!K:L,2,0))</f>
        <v>0</v>
      </c>
      <c r="L779" s="51">
        <f>ACCOUNTS_TABLE[[#This Row],[TOTAL FEES]]-ACCOUNTS_TABLE[[#This Row],[TOTAL PAID]]-ACCOUNTS_TABLE[[#This Row],[SCHOLARSHIP]]</f>
        <v>130</v>
      </c>
    </row>
    <row r="780" spans="3:12" ht="21.75" customHeight="1" x14ac:dyDescent="0.25">
      <c r="C780" s="26" t="s">
        <v>2088</v>
      </c>
      <c r="D780" s="4" t="str">
        <f>VLOOKUP(ACCOUNTS_TABLE[[#This Row],[ID NUMBER]],DBASE_TABLE[],2,0)</f>
        <v>MATTHEW ADUAH</v>
      </c>
      <c r="E780" s="4" t="str">
        <f>VLOOKUP(ACCOUNTS_TABLE[[#This Row],[ID NUMBER]],DBASE_TABLE[],7,0)</f>
        <v>KINDERGARTEN TWO</v>
      </c>
      <c r="F780" s="51">
        <v>245</v>
      </c>
      <c r="G780" s="51" t="str">
        <f>IF(ISNA(VLOOKUP(ACCOUNTS_TABLE[[#This Row],[ID NUMBER]],OTHERFEE_PT,2,0)),"",VLOOKUP(ACCOUNTS_TABLE[[#This Row],[ID NUMBER]],OTHERFEE_PT,2,0))</f>
        <v/>
      </c>
      <c r="H780" s="51">
        <f>IF(ISNA(VLOOKUP(DBASE_TABLE[[#This Row],[CLASS]],TERMFEES_TABLE[],5,0)),"",VLOOKUP(DBASE_TABLE[[#This Row],[CLASS]],TERMFEES_TABLE[],5,0))</f>
        <v>0</v>
      </c>
      <c r="I780" s="51">
        <f>SUM(ACCOUNTS_TABLE[[#This Row],[BALANCE AT START]]:ACCOUNTS_TABLE[[#This Row],[SCHOOL FEES]])</f>
        <v>245</v>
      </c>
      <c r="J780" s="51">
        <f>IF(ISNA(VLOOKUP(ACCOUNTS_TABLE[[#This Row],[ID NUMBER]],PAYMENT_PT,2,0)),0,VLOOKUP(ACCOUNTS_TABLE[[#This Row],[ID NUMBER]],PAYMENT_PT,2,0))</f>
        <v>0</v>
      </c>
      <c r="K780" s="51">
        <f>IF(ISNA(VLOOKUP(ACCOUNTS_TABLE[[#This Row],[ID NUMBER]],PIVOT!K:L,2,0)),0,VLOOKUP(ACCOUNTS_TABLE[[#This Row],[ID NUMBER]],PIVOT!K:L,2,0))</f>
        <v>0</v>
      </c>
      <c r="L780" s="51">
        <f>ACCOUNTS_TABLE[[#This Row],[TOTAL FEES]]-ACCOUNTS_TABLE[[#This Row],[TOTAL PAID]]-ACCOUNTS_TABLE[[#This Row],[SCHOLARSHIP]]</f>
        <v>245</v>
      </c>
    </row>
    <row r="781" spans="3:12" ht="21.75" customHeight="1" x14ac:dyDescent="0.25">
      <c r="C781" s="26" t="s">
        <v>2089</v>
      </c>
      <c r="D781" s="4" t="str">
        <f>VLOOKUP(ACCOUNTS_TABLE[[#This Row],[ID NUMBER]],DBASE_TABLE[],2,0)</f>
        <v>DORIS WOPOLODAGA AGWOROGO</v>
      </c>
      <c r="E781" s="4" t="str">
        <f>VLOOKUP(ACCOUNTS_TABLE[[#This Row],[ID NUMBER]],DBASE_TABLE[],7,0)</f>
        <v>PRIMARY FIVE</v>
      </c>
      <c r="F781" s="51">
        <v>280</v>
      </c>
      <c r="G781" s="51" t="str">
        <f>IF(ISNA(VLOOKUP(ACCOUNTS_TABLE[[#This Row],[ID NUMBER]],OTHERFEE_PT,2,0)),"",VLOOKUP(ACCOUNTS_TABLE[[#This Row],[ID NUMBER]],OTHERFEE_PT,2,0))</f>
        <v/>
      </c>
      <c r="H781" s="51">
        <f>IF(ISNA(VLOOKUP(DBASE_TABLE[[#This Row],[CLASS]],TERMFEES_TABLE[],5,0)),"",VLOOKUP(DBASE_TABLE[[#This Row],[CLASS]],TERMFEES_TABLE[],5,0))</f>
        <v>0</v>
      </c>
      <c r="I781" s="51">
        <f>SUM(ACCOUNTS_TABLE[[#This Row],[BALANCE AT START]]:ACCOUNTS_TABLE[[#This Row],[SCHOOL FEES]])</f>
        <v>280</v>
      </c>
      <c r="J781" s="51">
        <f>IF(ISNA(VLOOKUP(ACCOUNTS_TABLE[[#This Row],[ID NUMBER]],PAYMENT_PT,2,0)),0,VLOOKUP(ACCOUNTS_TABLE[[#This Row],[ID NUMBER]],PAYMENT_PT,2,0))</f>
        <v>0</v>
      </c>
      <c r="K781" s="51">
        <f>IF(ISNA(VLOOKUP(ACCOUNTS_TABLE[[#This Row],[ID NUMBER]],PIVOT!K:L,2,0)),0,VLOOKUP(ACCOUNTS_TABLE[[#This Row],[ID NUMBER]],PIVOT!K:L,2,0))</f>
        <v>0</v>
      </c>
      <c r="L781" s="51">
        <f>ACCOUNTS_TABLE[[#This Row],[TOTAL FEES]]-ACCOUNTS_TABLE[[#This Row],[TOTAL PAID]]-ACCOUNTS_TABLE[[#This Row],[SCHOLARSHIP]]</f>
        <v>280</v>
      </c>
    </row>
    <row r="782" spans="3:12" ht="21.75" customHeight="1" x14ac:dyDescent="0.25">
      <c r="C782" s="26" t="s">
        <v>2090</v>
      </c>
      <c r="D782" s="4" t="str">
        <f>VLOOKUP(ACCOUNTS_TABLE[[#This Row],[ID NUMBER]],DBASE_TABLE[],2,0)</f>
        <v>CARL ABAGNA</v>
      </c>
      <c r="E782" s="4" t="str">
        <f>VLOOKUP(ACCOUNTS_TABLE[[#This Row],[ID NUMBER]],DBASE_TABLE[],7,0)</f>
        <v>FORM ONE</v>
      </c>
      <c r="F782" s="51">
        <v>160</v>
      </c>
      <c r="G782" s="51" t="str">
        <f>IF(ISNA(VLOOKUP(ACCOUNTS_TABLE[[#This Row],[ID NUMBER]],OTHERFEE_PT,2,0)),"",VLOOKUP(ACCOUNTS_TABLE[[#This Row],[ID NUMBER]],OTHERFEE_PT,2,0))</f>
        <v/>
      </c>
      <c r="H782" s="51">
        <f>IF(ISNA(VLOOKUP(DBASE_TABLE[[#This Row],[CLASS]],TERMFEES_TABLE[],5,0)),"",VLOOKUP(DBASE_TABLE[[#This Row],[CLASS]],TERMFEES_TABLE[],5,0))</f>
        <v>0</v>
      </c>
      <c r="I782" s="51">
        <f>SUM(ACCOUNTS_TABLE[[#This Row],[BALANCE AT START]]:ACCOUNTS_TABLE[[#This Row],[SCHOOL FEES]])</f>
        <v>160</v>
      </c>
      <c r="J782" s="51">
        <f>IF(ISNA(VLOOKUP(ACCOUNTS_TABLE[[#This Row],[ID NUMBER]],PAYMENT_PT,2,0)),0,VLOOKUP(ACCOUNTS_TABLE[[#This Row],[ID NUMBER]],PAYMENT_PT,2,0))</f>
        <v>0</v>
      </c>
      <c r="K782" s="51">
        <f>IF(ISNA(VLOOKUP(ACCOUNTS_TABLE[[#This Row],[ID NUMBER]],PIVOT!K:L,2,0)),0,VLOOKUP(ACCOUNTS_TABLE[[#This Row],[ID NUMBER]],PIVOT!K:L,2,0))</f>
        <v>0</v>
      </c>
      <c r="L782" s="51">
        <f>ACCOUNTS_TABLE[[#This Row],[TOTAL FEES]]-ACCOUNTS_TABLE[[#This Row],[TOTAL PAID]]-ACCOUNTS_TABLE[[#This Row],[SCHOLARSHIP]]</f>
        <v>160</v>
      </c>
    </row>
    <row r="783" spans="3:12" ht="21.75" customHeight="1" x14ac:dyDescent="0.25">
      <c r="C783" s="26" t="s">
        <v>2091</v>
      </c>
      <c r="D783" s="4" t="str">
        <f>VLOOKUP(ACCOUNTS_TABLE[[#This Row],[ID NUMBER]],DBASE_TABLE[],2,0)</f>
        <v>FELICIA ASALEBA</v>
      </c>
      <c r="E783" s="4" t="str">
        <f>VLOOKUP(ACCOUNTS_TABLE[[#This Row],[ID NUMBER]],DBASE_TABLE[],7,0)</f>
        <v>PRIMARY FIVE</v>
      </c>
      <c r="F783" s="51">
        <v>280</v>
      </c>
      <c r="G783" s="51" t="str">
        <f>IF(ISNA(VLOOKUP(ACCOUNTS_TABLE[[#This Row],[ID NUMBER]],OTHERFEE_PT,2,0)),"",VLOOKUP(ACCOUNTS_TABLE[[#This Row],[ID NUMBER]],OTHERFEE_PT,2,0))</f>
        <v/>
      </c>
      <c r="H783" s="51">
        <f>IF(ISNA(VLOOKUP(DBASE_TABLE[[#This Row],[CLASS]],TERMFEES_TABLE[],5,0)),"",VLOOKUP(DBASE_TABLE[[#This Row],[CLASS]],TERMFEES_TABLE[],5,0))</f>
        <v>0</v>
      </c>
      <c r="I783" s="51">
        <f>SUM(ACCOUNTS_TABLE[[#This Row],[BALANCE AT START]]:ACCOUNTS_TABLE[[#This Row],[SCHOOL FEES]])</f>
        <v>280</v>
      </c>
      <c r="J783" s="51">
        <f>IF(ISNA(VLOOKUP(ACCOUNTS_TABLE[[#This Row],[ID NUMBER]],PAYMENT_PT,2,0)),0,VLOOKUP(ACCOUNTS_TABLE[[#This Row],[ID NUMBER]],PAYMENT_PT,2,0))</f>
        <v>0</v>
      </c>
      <c r="K783" s="51">
        <f>IF(ISNA(VLOOKUP(ACCOUNTS_TABLE[[#This Row],[ID NUMBER]],PIVOT!K:L,2,0)),0,VLOOKUP(ACCOUNTS_TABLE[[#This Row],[ID NUMBER]],PIVOT!K:L,2,0))</f>
        <v>0</v>
      </c>
      <c r="L783" s="51">
        <f>ACCOUNTS_TABLE[[#This Row],[TOTAL FEES]]-ACCOUNTS_TABLE[[#This Row],[TOTAL PAID]]-ACCOUNTS_TABLE[[#This Row],[SCHOLARSHIP]]</f>
        <v>280</v>
      </c>
    </row>
    <row r="784" spans="3:12" ht="21.75" customHeight="1" x14ac:dyDescent="0.25">
      <c r="C784" s="26" t="s">
        <v>2092</v>
      </c>
      <c r="D784" s="4" t="str">
        <f>VLOOKUP(ACCOUNTS_TABLE[[#This Row],[ID NUMBER]],DBASE_TABLE[],2,0)</f>
        <v>REBECCA WEKEM AWOLIWOR</v>
      </c>
      <c r="E784" s="4" t="str">
        <f>VLOOKUP(ACCOUNTS_TABLE[[#This Row],[ID NUMBER]],DBASE_TABLE[],7,0)</f>
        <v>KINDERGARTEN ONE</v>
      </c>
      <c r="F784" s="51">
        <v>130</v>
      </c>
      <c r="G784" s="51" t="str">
        <f>IF(ISNA(VLOOKUP(ACCOUNTS_TABLE[[#This Row],[ID NUMBER]],OTHERFEE_PT,2,0)),"",VLOOKUP(ACCOUNTS_TABLE[[#This Row],[ID NUMBER]],OTHERFEE_PT,2,0))</f>
        <v/>
      </c>
      <c r="H784" s="51">
        <f>IF(ISNA(VLOOKUP(DBASE_TABLE[[#This Row],[CLASS]],TERMFEES_TABLE[],5,0)),"",VLOOKUP(DBASE_TABLE[[#This Row],[CLASS]],TERMFEES_TABLE[],5,0))</f>
        <v>0</v>
      </c>
      <c r="I784" s="51">
        <f>SUM(ACCOUNTS_TABLE[[#This Row],[BALANCE AT START]]:ACCOUNTS_TABLE[[#This Row],[SCHOOL FEES]])</f>
        <v>130</v>
      </c>
      <c r="J784" s="51">
        <f>IF(ISNA(VLOOKUP(ACCOUNTS_TABLE[[#This Row],[ID NUMBER]],PAYMENT_PT,2,0)),0,VLOOKUP(ACCOUNTS_TABLE[[#This Row],[ID NUMBER]],PAYMENT_PT,2,0))</f>
        <v>0</v>
      </c>
      <c r="K784" s="51">
        <f>IF(ISNA(VLOOKUP(ACCOUNTS_TABLE[[#This Row],[ID NUMBER]],PIVOT!K:L,2,0)),0,VLOOKUP(ACCOUNTS_TABLE[[#This Row],[ID NUMBER]],PIVOT!K:L,2,0))</f>
        <v>0</v>
      </c>
      <c r="L784" s="51">
        <f>ACCOUNTS_TABLE[[#This Row],[TOTAL FEES]]-ACCOUNTS_TABLE[[#This Row],[TOTAL PAID]]-ACCOUNTS_TABLE[[#This Row],[SCHOLARSHIP]]</f>
        <v>130</v>
      </c>
    </row>
    <row r="785" spans="3:12" ht="21.75" customHeight="1" x14ac:dyDescent="0.25">
      <c r="C785" s="26" t="s">
        <v>2093</v>
      </c>
      <c r="D785" s="4" t="str">
        <f>VLOOKUP(ACCOUNTS_TABLE[[#This Row],[ID NUMBER]],DBASE_TABLE[],2,0)</f>
        <v>NATHASIA WESOAMO</v>
      </c>
      <c r="E785" s="4" t="str">
        <f>VLOOKUP(ACCOUNTS_TABLE[[#This Row],[ID NUMBER]],DBASE_TABLE[],7,0)</f>
        <v>PRIMARY ONE</v>
      </c>
      <c r="F785" s="51">
        <v>130</v>
      </c>
      <c r="G785" s="51" t="str">
        <f>IF(ISNA(VLOOKUP(ACCOUNTS_TABLE[[#This Row],[ID NUMBER]],OTHERFEE_PT,2,0)),"",VLOOKUP(ACCOUNTS_TABLE[[#This Row],[ID NUMBER]],OTHERFEE_PT,2,0))</f>
        <v/>
      </c>
      <c r="H785" s="51">
        <f>IF(ISNA(VLOOKUP(DBASE_TABLE[[#This Row],[CLASS]],TERMFEES_TABLE[],5,0)),"",VLOOKUP(DBASE_TABLE[[#This Row],[CLASS]],TERMFEES_TABLE[],5,0))</f>
        <v>0</v>
      </c>
      <c r="I785" s="51">
        <f>SUM(ACCOUNTS_TABLE[[#This Row],[BALANCE AT START]]:ACCOUNTS_TABLE[[#This Row],[SCHOOL FEES]])</f>
        <v>130</v>
      </c>
      <c r="J785" s="51">
        <f>IF(ISNA(VLOOKUP(ACCOUNTS_TABLE[[#This Row],[ID NUMBER]],PAYMENT_PT,2,0)),0,VLOOKUP(ACCOUNTS_TABLE[[#This Row],[ID NUMBER]],PAYMENT_PT,2,0))</f>
        <v>0</v>
      </c>
      <c r="K785" s="51">
        <f>IF(ISNA(VLOOKUP(ACCOUNTS_TABLE[[#This Row],[ID NUMBER]],PIVOT!K:L,2,0)),0,VLOOKUP(ACCOUNTS_TABLE[[#This Row],[ID NUMBER]],PIVOT!K:L,2,0))</f>
        <v>0</v>
      </c>
      <c r="L785" s="51">
        <f>ACCOUNTS_TABLE[[#This Row],[TOTAL FEES]]-ACCOUNTS_TABLE[[#This Row],[TOTAL PAID]]-ACCOUNTS_TABLE[[#This Row],[SCHOLARSHIP]]</f>
        <v>130</v>
      </c>
    </row>
    <row r="786" spans="3:12" ht="21.75" customHeight="1" x14ac:dyDescent="0.25">
      <c r="C786" s="26" t="s">
        <v>2094</v>
      </c>
      <c r="D786" s="4" t="str">
        <f>VLOOKUP(ACCOUNTS_TABLE[[#This Row],[ID NUMBER]],DBASE_TABLE[],2,0)</f>
        <v>BERNICE KOMPARI</v>
      </c>
      <c r="E786" s="4" t="str">
        <f>VLOOKUP(ACCOUNTS_TABLE[[#This Row],[ID NUMBER]],DBASE_TABLE[],7,0)</f>
        <v>FORM ONE</v>
      </c>
      <c r="F786" s="51">
        <v>280</v>
      </c>
      <c r="G786" s="51" t="str">
        <f>IF(ISNA(VLOOKUP(ACCOUNTS_TABLE[[#This Row],[ID NUMBER]],OTHERFEE_PT,2,0)),"",VLOOKUP(ACCOUNTS_TABLE[[#This Row],[ID NUMBER]],OTHERFEE_PT,2,0))</f>
        <v/>
      </c>
      <c r="H786" s="51">
        <f>IF(ISNA(VLOOKUP(DBASE_TABLE[[#This Row],[CLASS]],TERMFEES_TABLE[],5,0)),"",VLOOKUP(DBASE_TABLE[[#This Row],[CLASS]],TERMFEES_TABLE[],5,0))</f>
        <v>0</v>
      </c>
      <c r="I786" s="51">
        <f>SUM(ACCOUNTS_TABLE[[#This Row],[BALANCE AT START]]:ACCOUNTS_TABLE[[#This Row],[SCHOOL FEES]])</f>
        <v>280</v>
      </c>
      <c r="J786" s="51">
        <f>IF(ISNA(VLOOKUP(ACCOUNTS_TABLE[[#This Row],[ID NUMBER]],PAYMENT_PT,2,0)),0,VLOOKUP(ACCOUNTS_TABLE[[#This Row],[ID NUMBER]],PAYMENT_PT,2,0))</f>
        <v>0</v>
      </c>
      <c r="K786" s="51">
        <f>IF(ISNA(VLOOKUP(ACCOUNTS_TABLE[[#This Row],[ID NUMBER]],PIVOT!K:L,2,0)),0,VLOOKUP(ACCOUNTS_TABLE[[#This Row],[ID NUMBER]],PIVOT!K:L,2,0))</f>
        <v>0</v>
      </c>
      <c r="L786" s="51">
        <f>ACCOUNTS_TABLE[[#This Row],[TOTAL FEES]]-ACCOUNTS_TABLE[[#This Row],[TOTAL PAID]]-ACCOUNTS_TABLE[[#This Row],[SCHOLARSHIP]]</f>
        <v>280</v>
      </c>
    </row>
    <row r="787" spans="3:12" ht="21.75" customHeight="1" x14ac:dyDescent="0.25">
      <c r="C787" s="26" t="s">
        <v>2095</v>
      </c>
      <c r="D787" s="4" t="str">
        <f>VLOOKUP(ACCOUNTS_TABLE[[#This Row],[ID NUMBER]],DBASE_TABLE[],2,0)</f>
        <v>AYISHETU ABUBAKARI</v>
      </c>
      <c r="E787" s="4" t="str">
        <f>VLOOKUP(ACCOUNTS_TABLE[[#This Row],[ID NUMBER]],DBASE_TABLE[],7,0)</f>
        <v>PRIMARY SIX</v>
      </c>
      <c r="F787" s="51">
        <v>155</v>
      </c>
      <c r="G787" s="51" t="str">
        <f>IF(ISNA(VLOOKUP(ACCOUNTS_TABLE[[#This Row],[ID NUMBER]],OTHERFEE_PT,2,0)),"",VLOOKUP(ACCOUNTS_TABLE[[#This Row],[ID NUMBER]],OTHERFEE_PT,2,0))</f>
        <v/>
      </c>
      <c r="H787" s="51">
        <f>IF(ISNA(VLOOKUP(DBASE_TABLE[[#This Row],[CLASS]],TERMFEES_TABLE[],5,0)),"",VLOOKUP(DBASE_TABLE[[#This Row],[CLASS]],TERMFEES_TABLE[],5,0))</f>
        <v>0</v>
      </c>
      <c r="I787" s="51">
        <f>SUM(ACCOUNTS_TABLE[[#This Row],[BALANCE AT START]]:ACCOUNTS_TABLE[[#This Row],[SCHOOL FEES]])</f>
        <v>155</v>
      </c>
      <c r="J787" s="51">
        <f>IF(ISNA(VLOOKUP(ACCOUNTS_TABLE[[#This Row],[ID NUMBER]],PAYMENT_PT,2,0)),0,VLOOKUP(ACCOUNTS_TABLE[[#This Row],[ID NUMBER]],PAYMENT_PT,2,0))</f>
        <v>0</v>
      </c>
      <c r="K787" s="51">
        <f>IF(ISNA(VLOOKUP(ACCOUNTS_TABLE[[#This Row],[ID NUMBER]],PIVOT!K:L,2,0)),0,VLOOKUP(ACCOUNTS_TABLE[[#This Row],[ID NUMBER]],PIVOT!K:L,2,0))</f>
        <v>0</v>
      </c>
      <c r="L787" s="51">
        <f>ACCOUNTS_TABLE[[#This Row],[TOTAL FEES]]-ACCOUNTS_TABLE[[#This Row],[TOTAL PAID]]-ACCOUNTS_TABLE[[#This Row],[SCHOLARSHIP]]</f>
        <v>155</v>
      </c>
    </row>
    <row r="788" spans="3:12" ht="21.75" customHeight="1" x14ac:dyDescent="0.25">
      <c r="C788" s="26" t="s">
        <v>2096</v>
      </c>
      <c r="D788" s="4" t="str">
        <f>VLOOKUP(ACCOUNTS_TABLE[[#This Row],[ID NUMBER]],DBASE_TABLE[],2,0)</f>
        <v>ELVIS FORTUNATE KELINTARA</v>
      </c>
      <c r="E788" s="4" t="str">
        <f>VLOOKUP(ACCOUNTS_TABLE[[#This Row],[ID NUMBER]],DBASE_TABLE[],7,0)</f>
        <v>PRIMARY TWO</v>
      </c>
      <c r="F788" s="51">
        <v>265</v>
      </c>
      <c r="G788" s="51" t="str">
        <f>IF(ISNA(VLOOKUP(ACCOUNTS_TABLE[[#This Row],[ID NUMBER]],OTHERFEE_PT,2,0)),"",VLOOKUP(ACCOUNTS_TABLE[[#This Row],[ID NUMBER]],OTHERFEE_PT,2,0))</f>
        <v/>
      </c>
      <c r="H788" s="51">
        <f>IF(ISNA(VLOOKUP(DBASE_TABLE[[#This Row],[CLASS]],TERMFEES_TABLE[],5,0)),"",VLOOKUP(DBASE_TABLE[[#This Row],[CLASS]],TERMFEES_TABLE[],5,0))</f>
        <v>0</v>
      </c>
      <c r="I788" s="51">
        <f>SUM(ACCOUNTS_TABLE[[#This Row],[BALANCE AT START]]:ACCOUNTS_TABLE[[#This Row],[SCHOOL FEES]])</f>
        <v>265</v>
      </c>
      <c r="J788" s="51">
        <f>IF(ISNA(VLOOKUP(ACCOUNTS_TABLE[[#This Row],[ID NUMBER]],PAYMENT_PT,2,0)),0,VLOOKUP(ACCOUNTS_TABLE[[#This Row],[ID NUMBER]],PAYMENT_PT,2,0))</f>
        <v>0</v>
      </c>
      <c r="K788" s="51">
        <f>IF(ISNA(VLOOKUP(ACCOUNTS_TABLE[[#This Row],[ID NUMBER]],PIVOT!K:L,2,0)),0,VLOOKUP(ACCOUNTS_TABLE[[#This Row],[ID NUMBER]],PIVOT!K:L,2,0))</f>
        <v>0</v>
      </c>
      <c r="L788" s="51">
        <f>ACCOUNTS_TABLE[[#This Row],[TOTAL FEES]]-ACCOUNTS_TABLE[[#This Row],[TOTAL PAID]]-ACCOUNTS_TABLE[[#This Row],[SCHOLARSHIP]]</f>
        <v>265</v>
      </c>
    </row>
    <row r="789" spans="3:12" ht="21.75" customHeight="1" x14ac:dyDescent="0.25">
      <c r="C789" s="26" t="s">
        <v>2097</v>
      </c>
      <c r="D789" s="4" t="str">
        <f>VLOOKUP(ACCOUNTS_TABLE[[#This Row],[ID NUMBER]],DBASE_TABLE[],2,0)</f>
        <v>ALFRED HAMBA</v>
      </c>
      <c r="E789" s="4" t="str">
        <f>VLOOKUP(ACCOUNTS_TABLE[[#This Row],[ID NUMBER]],DBASE_TABLE[],7,0)</f>
        <v>FORM ONE</v>
      </c>
      <c r="F789" s="51">
        <v>165</v>
      </c>
      <c r="G789" s="51" t="str">
        <f>IF(ISNA(VLOOKUP(ACCOUNTS_TABLE[[#This Row],[ID NUMBER]],OTHERFEE_PT,2,0)),"",VLOOKUP(ACCOUNTS_TABLE[[#This Row],[ID NUMBER]],OTHERFEE_PT,2,0))</f>
        <v/>
      </c>
      <c r="H789" s="51">
        <f>IF(ISNA(VLOOKUP(DBASE_TABLE[[#This Row],[CLASS]],TERMFEES_TABLE[],5,0)),"",VLOOKUP(DBASE_TABLE[[#This Row],[CLASS]],TERMFEES_TABLE[],5,0))</f>
        <v>0</v>
      </c>
      <c r="I789" s="51">
        <f>SUM(ACCOUNTS_TABLE[[#This Row],[BALANCE AT START]]:ACCOUNTS_TABLE[[#This Row],[SCHOOL FEES]])</f>
        <v>165</v>
      </c>
      <c r="J789" s="51">
        <f>IF(ISNA(VLOOKUP(ACCOUNTS_TABLE[[#This Row],[ID NUMBER]],PAYMENT_PT,2,0)),0,VLOOKUP(ACCOUNTS_TABLE[[#This Row],[ID NUMBER]],PAYMENT_PT,2,0))</f>
        <v>0</v>
      </c>
      <c r="K789" s="51">
        <f>IF(ISNA(VLOOKUP(ACCOUNTS_TABLE[[#This Row],[ID NUMBER]],PIVOT!K:L,2,0)),0,VLOOKUP(ACCOUNTS_TABLE[[#This Row],[ID NUMBER]],PIVOT!K:L,2,0))</f>
        <v>0</v>
      </c>
      <c r="L789" s="51">
        <f>ACCOUNTS_TABLE[[#This Row],[TOTAL FEES]]-ACCOUNTS_TABLE[[#This Row],[TOTAL PAID]]-ACCOUNTS_TABLE[[#This Row],[SCHOLARSHIP]]</f>
        <v>165</v>
      </c>
    </row>
    <row r="790" spans="3:12" ht="21.75" customHeight="1" x14ac:dyDescent="0.25">
      <c r="C790" s="194" t="s">
        <v>2909</v>
      </c>
      <c r="D790" s="195" t="str">
        <f>VLOOKUP(ACCOUNTS_TABLE[[#This Row],[ID NUMBER]],DBASE_TABLE[],2,0)</f>
        <v>JENSINA APEWE GAASE</v>
      </c>
      <c r="E790" s="195" t="str">
        <f>VLOOKUP(ACCOUNTS_TABLE[[#This Row],[ID NUMBER]],DBASE_TABLE[],7,0)</f>
        <v>PRIMARY FIVE</v>
      </c>
      <c r="F790" s="200">
        <v>155</v>
      </c>
      <c r="G790" s="200" t="str">
        <f>IF(ISNA(VLOOKUP(ACCOUNTS_TABLE[[#This Row],[ID NUMBER]],OTHERFEE_PT,2,0)),"",VLOOKUP(ACCOUNTS_TABLE[[#This Row],[ID NUMBER]],OTHERFEE_PT,2,0))</f>
        <v/>
      </c>
      <c r="H790" s="200">
        <f>IF(ISNA(VLOOKUP(DBASE_TABLE[[#This Row],[CLASS]],TERMFEES_TABLE[],5,0)),"",VLOOKUP(DBASE_TABLE[[#This Row],[CLASS]],TERMFEES_TABLE[],5,0))</f>
        <v>0</v>
      </c>
      <c r="I790" s="200">
        <f>SUM(ACCOUNTS_TABLE[[#This Row],[BALANCE AT START]]:ACCOUNTS_TABLE[[#This Row],[SCHOOL FEES]])</f>
        <v>155</v>
      </c>
      <c r="J790" s="200">
        <f>IF(ISNA(VLOOKUP(ACCOUNTS_TABLE[[#This Row],[ID NUMBER]],PAYMENT_PT,2,0)),0,VLOOKUP(ACCOUNTS_TABLE[[#This Row],[ID NUMBER]],PAYMENT_PT,2,0))</f>
        <v>0</v>
      </c>
      <c r="K790" s="200">
        <f>IF(ISNA(VLOOKUP(ACCOUNTS_TABLE[[#This Row],[ID NUMBER]],PIVOT!K:L,2,0)),0,VLOOKUP(ACCOUNTS_TABLE[[#This Row],[ID NUMBER]],PIVOT!K:L,2,0))</f>
        <v>0</v>
      </c>
      <c r="L790" s="200">
        <f>ACCOUNTS_TABLE[[#This Row],[TOTAL FEES]]-ACCOUNTS_TABLE[[#This Row],[TOTAL PAID]]-ACCOUNTS_TABLE[[#This Row],[SCHOLARSHIP]]</f>
        <v>155</v>
      </c>
    </row>
    <row r="791" spans="3:12" ht="21.75" customHeight="1" x14ac:dyDescent="0.25">
      <c r="C791" s="194" t="s">
        <v>2913</v>
      </c>
      <c r="D791" s="195" t="str">
        <f>VLOOKUP(ACCOUNTS_TABLE[[#This Row],[ID NUMBER]],DBASE_TABLE[],2,0)</f>
        <v>ANITA ASABEM</v>
      </c>
      <c r="E791" s="195" t="str">
        <f>VLOOKUP(ACCOUNTS_TABLE[[#This Row],[ID NUMBER]],DBASE_TABLE[],7,0)</f>
        <v>PRIMARY SIX</v>
      </c>
      <c r="F791" s="200">
        <v>155</v>
      </c>
      <c r="G791" s="200" t="str">
        <f>IF(ISNA(VLOOKUP(ACCOUNTS_TABLE[[#This Row],[ID NUMBER]],OTHERFEE_PT,2,0)),"",VLOOKUP(ACCOUNTS_TABLE[[#This Row],[ID NUMBER]],OTHERFEE_PT,2,0))</f>
        <v/>
      </c>
      <c r="H791" s="200">
        <f>IF(ISNA(VLOOKUP(DBASE_TABLE[[#This Row],[CLASS]],TERMFEES_TABLE[],5,0)),"",VLOOKUP(DBASE_TABLE[[#This Row],[CLASS]],TERMFEES_TABLE[],5,0))</f>
        <v>0</v>
      </c>
      <c r="I791" s="200">
        <f>SUM(ACCOUNTS_TABLE[[#This Row],[BALANCE AT START]]:ACCOUNTS_TABLE[[#This Row],[SCHOOL FEES]])</f>
        <v>155</v>
      </c>
      <c r="J791" s="200">
        <f>IF(ISNA(VLOOKUP(ACCOUNTS_TABLE[[#This Row],[ID NUMBER]],PAYMENT_PT,2,0)),0,VLOOKUP(ACCOUNTS_TABLE[[#This Row],[ID NUMBER]],PAYMENT_PT,2,0))</f>
        <v>0</v>
      </c>
      <c r="K791" s="200">
        <f>IF(ISNA(VLOOKUP(ACCOUNTS_TABLE[[#This Row],[ID NUMBER]],PIVOT!K:L,2,0)),0,VLOOKUP(ACCOUNTS_TABLE[[#This Row],[ID NUMBER]],PIVOT!K:L,2,0))</f>
        <v>0</v>
      </c>
      <c r="L791" s="200">
        <f>ACCOUNTS_TABLE[[#This Row],[TOTAL FEES]]-ACCOUNTS_TABLE[[#This Row],[TOTAL PAID]]-ACCOUNTS_TABLE[[#This Row],[SCHOLARSHIP]]</f>
        <v>155</v>
      </c>
    </row>
    <row r="792" spans="3:12" ht="21.75" customHeight="1" x14ac:dyDescent="0.25">
      <c r="C792" s="194" t="s">
        <v>2916</v>
      </c>
      <c r="D792" s="195" t="str">
        <f>VLOOKUP(ACCOUNTS_TABLE[[#This Row],[ID NUMBER]],DBASE_TABLE[],2,0)</f>
        <v>JEFFREY ASALIWE GAASE</v>
      </c>
      <c r="E792" s="195" t="str">
        <f>VLOOKUP(ACCOUNTS_TABLE[[#This Row],[ID NUMBER]],DBASE_TABLE[],7,0)</f>
        <v>FORM ONE</v>
      </c>
      <c r="F792" s="200">
        <v>155</v>
      </c>
      <c r="G792" s="200" t="str">
        <f>IF(ISNA(VLOOKUP(ACCOUNTS_TABLE[[#This Row],[ID NUMBER]],OTHERFEE_PT,2,0)),"",VLOOKUP(ACCOUNTS_TABLE[[#This Row],[ID NUMBER]],OTHERFEE_PT,2,0))</f>
        <v/>
      </c>
      <c r="H792" s="200">
        <f>IF(ISNA(VLOOKUP(DBASE_TABLE[[#This Row],[CLASS]],TERMFEES_TABLE[],5,0)),"",VLOOKUP(DBASE_TABLE[[#This Row],[CLASS]],TERMFEES_TABLE[],5,0))</f>
        <v>0</v>
      </c>
      <c r="I792" s="200">
        <f>SUM(ACCOUNTS_TABLE[[#This Row],[BALANCE AT START]]:ACCOUNTS_TABLE[[#This Row],[SCHOOL FEES]])</f>
        <v>155</v>
      </c>
      <c r="J792" s="200">
        <f>IF(ISNA(VLOOKUP(ACCOUNTS_TABLE[[#This Row],[ID NUMBER]],PAYMENT_PT,2,0)),0,VLOOKUP(ACCOUNTS_TABLE[[#This Row],[ID NUMBER]],PAYMENT_PT,2,0))</f>
        <v>0</v>
      </c>
      <c r="K792" s="200">
        <f>IF(ISNA(VLOOKUP(ACCOUNTS_TABLE[[#This Row],[ID NUMBER]],PIVOT!K:L,2,0)),0,VLOOKUP(ACCOUNTS_TABLE[[#This Row],[ID NUMBER]],PIVOT!K:L,2,0))</f>
        <v>0</v>
      </c>
      <c r="L792" s="200">
        <f>ACCOUNTS_TABLE[[#This Row],[TOTAL FEES]]-ACCOUNTS_TABLE[[#This Row],[TOTAL PAID]]-ACCOUNTS_TABLE[[#This Row],[SCHOLARSHIP]]</f>
        <v>155</v>
      </c>
    </row>
    <row r="793" spans="3:12" ht="21.75" customHeight="1" x14ac:dyDescent="0.25">
      <c r="C793" s="194" t="s">
        <v>2918</v>
      </c>
      <c r="D793" s="195" t="str">
        <f>VLOOKUP(ACCOUNTS_TABLE[[#This Row],[ID NUMBER]],DBASE_TABLE[],2,0)</f>
        <v>ZEBEDEE AJEGEWE ADUAH</v>
      </c>
      <c r="E793" s="195" t="str">
        <f>VLOOKUP(ACCOUNTS_TABLE[[#This Row],[ID NUMBER]],DBASE_TABLE[],7,0)</f>
        <v>KINDERGARTEN ONE</v>
      </c>
      <c r="F793" s="200">
        <v>130</v>
      </c>
      <c r="G793" s="200" t="str">
        <f>IF(ISNA(VLOOKUP(ACCOUNTS_TABLE[[#This Row],[ID NUMBER]],OTHERFEE_PT,2,0)),"",VLOOKUP(ACCOUNTS_TABLE[[#This Row],[ID NUMBER]],OTHERFEE_PT,2,0))</f>
        <v/>
      </c>
      <c r="H793" s="200">
        <f>IF(ISNA(VLOOKUP(DBASE_TABLE[[#This Row],[CLASS]],TERMFEES_TABLE[],5,0)),"",VLOOKUP(DBASE_TABLE[[#This Row],[CLASS]],TERMFEES_TABLE[],5,0))</f>
        <v>0</v>
      </c>
      <c r="I793" s="200">
        <f>SUM(ACCOUNTS_TABLE[[#This Row],[BALANCE AT START]]:ACCOUNTS_TABLE[[#This Row],[SCHOOL FEES]])</f>
        <v>130</v>
      </c>
      <c r="J793" s="200">
        <f>IF(ISNA(VLOOKUP(ACCOUNTS_TABLE[[#This Row],[ID NUMBER]],PAYMENT_PT,2,0)),0,VLOOKUP(ACCOUNTS_TABLE[[#This Row],[ID NUMBER]],PAYMENT_PT,2,0))</f>
        <v>0</v>
      </c>
      <c r="K793" s="200">
        <f>IF(ISNA(VLOOKUP(ACCOUNTS_TABLE[[#This Row],[ID NUMBER]],PIVOT!K:L,2,0)),0,VLOOKUP(ACCOUNTS_TABLE[[#This Row],[ID NUMBER]],PIVOT!K:L,2,0))</f>
        <v>0</v>
      </c>
      <c r="L793" s="200">
        <f>ACCOUNTS_TABLE[[#This Row],[TOTAL FEES]]-ACCOUNTS_TABLE[[#This Row],[TOTAL PAID]]-ACCOUNTS_TABLE[[#This Row],[SCHOLARSHIP]]</f>
        <v>130</v>
      </c>
    </row>
    <row r="794" spans="3:12" ht="21.75" customHeight="1" x14ac:dyDescent="0.25">
      <c r="C794" s="194" t="s">
        <v>2921</v>
      </c>
      <c r="D794" s="195" t="str">
        <f>VLOOKUP(ACCOUNTS_TABLE[[#This Row],[ID NUMBER]],DBASE_TABLE[],2,0)</f>
        <v>KINGSLEY KABA</v>
      </c>
      <c r="E794" s="195" t="str">
        <f>VLOOKUP(ACCOUNTS_TABLE[[#This Row],[ID NUMBER]],DBASE_TABLE[],7,0)</f>
        <v>KINDERGARTEN ONE</v>
      </c>
      <c r="F794" s="200">
        <v>130</v>
      </c>
      <c r="G794" s="200" t="str">
        <f>IF(ISNA(VLOOKUP(ACCOUNTS_TABLE[[#This Row],[ID NUMBER]],OTHERFEE_PT,2,0)),"",VLOOKUP(ACCOUNTS_TABLE[[#This Row],[ID NUMBER]],OTHERFEE_PT,2,0))</f>
        <v/>
      </c>
      <c r="H794" s="200">
        <f>IF(ISNA(VLOOKUP(DBASE_TABLE[[#This Row],[CLASS]],TERMFEES_TABLE[],5,0)),"",VLOOKUP(DBASE_TABLE[[#This Row],[CLASS]],TERMFEES_TABLE[],5,0))</f>
        <v>0</v>
      </c>
      <c r="I794" s="200">
        <f>SUM(ACCOUNTS_TABLE[[#This Row],[BALANCE AT START]]:ACCOUNTS_TABLE[[#This Row],[SCHOOL FEES]])</f>
        <v>130</v>
      </c>
      <c r="J794" s="200">
        <f>IF(ISNA(VLOOKUP(ACCOUNTS_TABLE[[#This Row],[ID NUMBER]],PAYMENT_PT,2,0)),0,VLOOKUP(ACCOUNTS_TABLE[[#This Row],[ID NUMBER]],PAYMENT_PT,2,0))</f>
        <v>0</v>
      </c>
      <c r="K794" s="200">
        <f>IF(ISNA(VLOOKUP(ACCOUNTS_TABLE[[#This Row],[ID NUMBER]],PIVOT!K:L,2,0)),0,VLOOKUP(ACCOUNTS_TABLE[[#This Row],[ID NUMBER]],PIVOT!K:L,2,0))</f>
        <v>0</v>
      </c>
      <c r="L794" s="200">
        <f>ACCOUNTS_TABLE[[#This Row],[TOTAL FEES]]-ACCOUNTS_TABLE[[#This Row],[TOTAL PAID]]-ACCOUNTS_TABLE[[#This Row],[SCHOLARSHIP]]</f>
        <v>130</v>
      </c>
    </row>
    <row r="795" spans="3:12" ht="21.75" customHeight="1" x14ac:dyDescent="0.25">
      <c r="C795" s="194" t="s">
        <v>2924</v>
      </c>
      <c r="D795" s="195" t="str">
        <f>VLOOKUP(ACCOUNTS_TABLE[[#This Row],[ID NUMBER]],DBASE_TABLE[],2,0)</f>
        <v>SLYVESTER WEWURA AKANVORE</v>
      </c>
      <c r="E795" s="195" t="str">
        <f>VLOOKUP(ACCOUNTS_TABLE[[#This Row],[ID NUMBER]],DBASE_TABLE[],7,0)</f>
        <v>PRIMARY FOUR</v>
      </c>
      <c r="F795" s="200">
        <v>155</v>
      </c>
      <c r="G795" s="200" t="str">
        <f>IF(ISNA(VLOOKUP(ACCOUNTS_TABLE[[#This Row],[ID NUMBER]],OTHERFEE_PT,2,0)),"",VLOOKUP(ACCOUNTS_TABLE[[#This Row],[ID NUMBER]],OTHERFEE_PT,2,0))</f>
        <v/>
      </c>
      <c r="H795" s="200">
        <f>IF(ISNA(VLOOKUP(DBASE_TABLE[[#This Row],[CLASS]],TERMFEES_TABLE[],5,0)),"",VLOOKUP(DBASE_TABLE[[#This Row],[CLASS]],TERMFEES_TABLE[],5,0))</f>
        <v>0</v>
      </c>
      <c r="I795" s="200">
        <f>SUM(ACCOUNTS_TABLE[[#This Row],[BALANCE AT START]]:ACCOUNTS_TABLE[[#This Row],[SCHOOL FEES]])</f>
        <v>155</v>
      </c>
      <c r="J795" s="200">
        <f>IF(ISNA(VLOOKUP(ACCOUNTS_TABLE[[#This Row],[ID NUMBER]],PAYMENT_PT,2,0)),0,VLOOKUP(ACCOUNTS_TABLE[[#This Row],[ID NUMBER]],PAYMENT_PT,2,0))</f>
        <v>0</v>
      </c>
      <c r="K795" s="200">
        <f>IF(ISNA(VLOOKUP(ACCOUNTS_TABLE[[#This Row],[ID NUMBER]],PIVOT!K:L,2,0)),0,VLOOKUP(ACCOUNTS_TABLE[[#This Row],[ID NUMBER]],PIVOT!K:L,2,0))</f>
        <v>0</v>
      </c>
      <c r="L795" s="200">
        <f>ACCOUNTS_TABLE[[#This Row],[TOTAL FEES]]-ACCOUNTS_TABLE[[#This Row],[TOTAL PAID]]-ACCOUNTS_TABLE[[#This Row],[SCHOLARSHIP]]</f>
        <v>155</v>
      </c>
    </row>
    <row r="796" spans="3:12" ht="21.75" customHeight="1" x14ac:dyDescent="0.25">
      <c r="C796" s="194" t="s">
        <v>2927</v>
      </c>
      <c r="D796" s="195" t="str">
        <f>VLOOKUP(ACCOUNTS_TABLE[[#This Row],[ID NUMBER]],DBASE_TABLE[],2,0)</f>
        <v>RITA APELIGENABA</v>
      </c>
      <c r="E796" s="195" t="str">
        <f>VLOOKUP(ACCOUNTS_TABLE[[#This Row],[ID NUMBER]],DBASE_TABLE[],7,0)</f>
        <v>PRIMARY TWO</v>
      </c>
      <c r="F796" s="200">
        <v>155</v>
      </c>
      <c r="G796" s="200" t="str">
        <f>IF(ISNA(VLOOKUP(ACCOUNTS_TABLE[[#This Row],[ID NUMBER]],OTHERFEE_PT,2,0)),"",VLOOKUP(ACCOUNTS_TABLE[[#This Row],[ID NUMBER]],OTHERFEE_PT,2,0))</f>
        <v/>
      </c>
      <c r="H796" s="200">
        <f>IF(ISNA(VLOOKUP(DBASE_TABLE[[#This Row],[CLASS]],TERMFEES_TABLE[],5,0)),"",VLOOKUP(DBASE_TABLE[[#This Row],[CLASS]],TERMFEES_TABLE[],5,0))</f>
        <v>0</v>
      </c>
      <c r="I796" s="200">
        <f>SUM(ACCOUNTS_TABLE[[#This Row],[BALANCE AT START]]:ACCOUNTS_TABLE[[#This Row],[SCHOOL FEES]])</f>
        <v>155</v>
      </c>
      <c r="J796" s="200">
        <f>IF(ISNA(VLOOKUP(ACCOUNTS_TABLE[[#This Row],[ID NUMBER]],PAYMENT_PT,2,0)),0,VLOOKUP(ACCOUNTS_TABLE[[#This Row],[ID NUMBER]],PAYMENT_PT,2,0))</f>
        <v>0</v>
      </c>
      <c r="K796" s="200">
        <f>IF(ISNA(VLOOKUP(ACCOUNTS_TABLE[[#This Row],[ID NUMBER]],PIVOT!K:L,2,0)),0,VLOOKUP(ACCOUNTS_TABLE[[#This Row],[ID NUMBER]],PIVOT!K:L,2,0))</f>
        <v>0</v>
      </c>
      <c r="L796" s="200">
        <f>ACCOUNTS_TABLE[[#This Row],[TOTAL FEES]]-ACCOUNTS_TABLE[[#This Row],[TOTAL PAID]]-ACCOUNTS_TABLE[[#This Row],[SCHOLARSHIP]]</f>
        <v>155</v>
      </c>
    </row>
    <row r="797" spans="3:12" ht="21.75" customHeight="1" x14ac:dyDescent="0.25">
      <c r="C797" s="194" t="s">
        <v>2930</v>
      </c>
      <c r="D797" s="195" t="str">
        <f>VLOOKUP(ACCOUNTS_TABLE[[#This Row],[ID NUMBER]],DBASE_TABLE[],2,0)</f>
        <v>WINSTON .A. ADAGIWINE</v>
      </c>
      <c r="E797" s="195" t="str">
        <f>VLOOKUP(ACCOUNTS_TABLE[[#This Row],[ID NUMBER]],DBASE_TABLE[],7,0)</f>
        <v>KINDERGARTEN ONE</v>
      </c>
      <c r="F797" s="200">
        <v>130</v>
      </c>
      <c r="G797" s="200" t="str">
        <f>IF(ISNA(VLOOKUP(ACCOUNTS_TABLE[[#This Row],[ID NUMBER]],OTHERFEE_PT,2,0)),"",VLOOKUP(ACCOUNTS_TABLE[[#This Row],[ID NUMBER]],OTHERFEE_PT,2,0))</f>
        <v/>
      </c>
      <c r="H797" s="200">
        <f>IF(ISNA(VLOOKUP(DBASE_TABLE[[#This Row],[CLASS]],TERMFEES_TABLE[],5,0)),"",VLOOKUP(DBASE_TABLE[[#This Row],[CLASS]],TERMFEES_TABLE[],5,0))</f>
        <v>0</v>
      </c>
      <c r="I797" s="200">
        <f>SUM(ACCOUNTS_TABLE[[#This Row],[BALANCE AT START]]:ACCOUNTS_TABLE[[#This Row],[SCHOOL FEES]])</f>
        <v>130</v>
      </c>
      <c r="J797" s="200">
        <f>IF(ISNA(VLOOKUP(ACCOUNTS_TABLE[[#This Row],[ID NUMBER]],PAYMENT_PT,2,0)),0,VLOOKUP(ACCOUNTS_TABLE[[#This Row],[ID NUMBER]],PAYMENT_PT,2,0))</f>
        <v>0</v>
      </c>
      <c r="K797" s="200">
        <f>IF(ISNA(VLOOKUP(ACCOUNTS_TABLE[[#This Row],[ID NUMBER]],PIVOT!K:L,2,0)),0,VLOOKUP(ACCOUNTS_TABLE[[#This Row],[ID NUMBER]],PIVOT!K:L,2,0))</f>
        <v>0</v>
      </c>
      <c r="L797" s="200">
        <f>ACCOUNTS_TABLE[[#This Row],[TOTAL FEES]]-ACCOUNTS_TABLE[[#This Row],[TOTAL PAID]]-ACCOUNTS_TABLE[[#This Row],[SCHOLARSHIP]]</f>
        <v>130</v>
      </c>
    </row>
    <row r="798" spans="3:12" ht="21.75" customHeight="1" x14ac:dyDescent="0.25">
      <c r="C798" s="194" t="s">
        <v>2933</v>
      </c>
      <c r="D798" s="195" t="str">
        <f>VLOOKUP(ACCOUNTS_TABLE[[#This Row],[ID NUMBER]],DBASE_TABLE[],2,0)</f>
        <v>VINCENT AMOAH</v>
      </c>
      <c r="E798" s="195" t="str">
        <f>VLOOKUP(ACCOUNTS_TABLE[[#This Row],[ID NUMBER]],DBASE_TABLE[],7,0)</f>
        <v>PRIMARY FOUR</v>
      </c>
      <c r="F798" s="200">
        <v>155</v>
      </c>
      <c r="G798" s="200" t="str">
        <f>IF(ISNA(VLOOKUP(ACCOUNTS_TABLE[[#This Row],[ID NUMBER]],OTHERFEE_PT,2,0)),"",VLOOKUP(ACCOUNTS_TABLE[[#This Row],[ID NUMBER]],OTHERFEE_PT,2,0))</f>
        <v/>
      </c>
      <c r="H798" s="200">
        <f>IF(ISNA(VLOOKUP(DBASE_TABLE[[#This Row],[CLASS]],TERMFEES_TABLE[],5,0)),"",VLOOKUP(DBASE_TABLE[[#This Row],[CLASS]],TERMFEES_TABLE[],5,0))</f>
        <v>0</v>
      </c>
      <c r="I798" s="200">
        <f>SUM(ACCOUNTS_TABLE[[#This Row],[BALANCE AT START]]:ACCOUNTS_TABLE[[#This Row],[SCHOOL FEES]])</f>
        <v>155</v>
      </c>
      <c r="J798" s="200">
        <f>IF(ISNA(VLOOKUP(ACCOUNTS_TABLE[[#This Row],[ID NUMBER]],PAYMENT_PT,2,0)),0,VLOOKUP(ACCOUNTS_TABLE[[#This Row],[ID NUMBER]],PAYMENT_PT,2,0))</f>
        <v>0</v>
      </c>
      <c r="K798" s="200">
        <f>IF(ISNA(VLOOKUP(ACCOUNTS_TABLE[[#This Row],[ID NUMBER]],PIVOT!K:L,2,0)),0,VLOOKUP(ACCOUNTS_TABLE[[#This Row],[ID NUMBER]],PIVOT!K:L,2,0))</f>
        <v>0</v>
      </c>
      <c r="L798" s="200">
        <f>ACCOUNTS_TABLE[[#This Row],[TOTAL FEES]]-ACCOUNTS_TABLE[[#This Row],[TOTAL PAID]]-ACCOUNTS_TABLE[[#This Row],[SCHOLARSHIP]]</f>
        <v>155</v>
      </c>
    </row>
    <row r="799" spans="3:12" ht="21.75" customHeight="1" x14ac:dyDescent="0.25">
      <c r="C799" s="194" t="s">
        <v>2936</v>
      </c>
      <c r="D799" s="195" t="str">
        <f>VLOOKUP(ACCOUNTS_TABLE[[#This Row],[ID NUMBER]],DBASE_TABLE[],2,0)</f>
        <v>KELVIN AMOAH</v>
      </c>
      <c r="E799" s="195" t="str">
        <f>VLOOKUP(ACCOUNTS_TABLE[[#This Row],[ID NUMBER]],DBASE_TABLE[],7,0)</f>
        <v>FORM THREE</v>
      </c>
      <c r="F799" s="200">
        <v>205</v>
      </c>
      <c r="G799" s="200" t="str">
        <f>IF(ISNA(VLOOKUP(ACCOUNTS_TABLE[[#This Row],[ID NUMBER]],OTHERFEE_PT,2,0)),"",VLOOKUP(ACCOUNTS_TABLE[[#This Row],[ID NUMBER]],OTHERFEE_PT,2,0))</f>
        <v/>
      </c>
      <c r="H799" s="200">
        <f>IF(ISNA(VLOOKUP(DBASE_TABLE[[#This Row],[CLASS]],TERMFEES_TABLE[],5,0)),"",VLOOKUP(DBASE_TABLE[[#This Row],[CLASS]],TERMFEES_TABLE[],5,0))</f>
        <v>0</v>
      </c>
      <c r="I799" s="200">
        <f>SUM(ACCOUNTS_TABLE[[#This Row],[BALANCE AT START]]:ACCOUNTS_TABLE[[#This Row],[SCHOOL FEES]])</f>
        <v>205</v>
      </c>
      <c r="J799" s="200">
        <f>IF(ISNA(VLOOKUP(ACCOUNTS_TABLE[[#This Row],[ID NUMBER]],PAYMENT_PT,2,0)),0,VLOOKUP(ACCOUNTS_TABLE[[#This Row],[ID NUMBER]],PAYMENT_PT,2,0))</f>
        <v>0</v>
      </c>
      <c r="K799" s="200">
        <f>IF(ISNA(VLOOKUP(ACCOUNTS_TABLE[[#This Row],[ID NUMBER]],PIVOT!K:L,2,0)),0,VLOOKUP(ACCOUNTS_TABLE[[#This Row],[ID NUMBER]],PIVOT!K:L,2,0))</f>
        <v>0</v>
      </c>
      <c r="L799" s="200">
        <f>ACCOUNTS_TABLE[[#This Row],[TOTAL FEES]]-ACCOUNTS_TABLE[[#This Row],[TOTAL PAID]]-ACCOUNTS_TABLE[[#This Row],[SCHOLARSHIP]]</f>
        <v>205</v>
      </c>
    </row>
    <row r="800" spans="3:12" ht="21.75" customHeight="1" x14ac:dyDescent="0.25">
      <c r="C800" s="194" t="s">
        <v>2939</v>
      </c>
      <c r="D800" s="195" t="str">
        <f>VLOOKUP(ACCOUNTS_TABLE[[#This Row],[ID NUMBER]],DBASE_TABLE[],2,0)</f>
        <v>DEBORAH AZIGWE</v>
      </c>
      <c r="E800" s="195" t="str">
        <f>VLOOKUP(ACCOUNTS_TABLE[[#This Row],[ID NUMBER]],DBASE_TABLE[],7,0)</f>
        <v>PRIMARY FOUR</v>
      </c>
      <c r="F800" s="200">
        <v>155</v>
      </c>
      <c r="G800" s="200" t="str">
        <f>IF(ISNA(VLOOKUP(ACCOUNTS_TABLE[[#This Row],[ID NUMBER]],OTHERFEE_PT,2,0)),"",VLOOKUP(ACCOUNTS_TABLE[[#This Row],[ID NUMBER]],OTHERFEE_PT,2,0))</f>
        <v/>
      </c>
      <c r="H800" s="200">
        <f>IF(ISNA(VLOOKUP(DBASE_TABLE[[#This Row],[CLASS]],TERMFEES_TABLE[],5,0)),"",VLOOKUP(DBASE_TABLE[[#This Row],[CLASS]],TERMFEES_TABLE[],5,0))</f>
        <v>0</v>
      </c>
      <c r="I800" s="200">
        <f>SUM(ACCOUNTS_TABLE[[#This Row],[BALANCE AT START]]:ACCOUNTS_TABLE[[#This Row],[SCHOOL FEES]])</f>
        <v>155</v>
      </c>
      <c r="J800" s="200">
        <f>IF(ISNA(VLOOKUP(ACCOUNTS_TABLE[[#This Row],[ID NUMBER]],PAYMENT_PT,2,0)),0,VLOOKUP(ACCOUNTS_TABLE[[#This Row],[ID NUMBER]],PAYMENT_PT,2,0))</f>
        <v>0</v>
      </c>
      <c r="K800" s="200">
        <f>IF(ISNA(VLOOKUP(ACCOUNTS_TABLE[[#This Row],[ID NUMBER]],PIVOT!K:L,2,0)),0,VLOOKUP(ACCOUNTS_TABLE[[#This Row],[ID NUMBER]],PIVOT!K:L,2,0))</f>
        <v>0</v>
      </c>
      <c r="L800" s="200">
        <f>ACCOUNTS_TABLE[[#This Row],[TOTAL FEES]]-ACCOUNTS_TABLE[[#This Row],[TOTAL PAID]]-ACCOUNTS_TABLE[[#This Row],[SCHOLARSHIP]]</f>
        <v>155</v>
      </c>
    </row>
    <row r="801" spans="3:12" ht="21.75" customHeight="1" x14ac:dyDescent="0.25">
      <c r="C801" s="194" t="s">
        <v>2942</v>
      </c>
      <c r="D801" s="195" t="str">
        <f>VLOOKUP(ACCOUNTS_TABLE[[#This Row],[ID NUMBER]],DBASE_TABLE[],2,0)</f>
        <v>SANDRA ALEMYA</v>
      </c>
      <c r="E801" s="195" t="str">
        <f>VLOOKUP(ACCOUNTS_TABLE[[#This Row],[ID NUMBER]],DBASE_TABLE[],7,0)</f>
        <v>PRIMARY ONE</v>
      </c>
      <c r="F801" s="200">
        <v>130</v>
      </c>
      <c r="G801" s="200" t="str">
        <f>IF(ISNA(VLOOKUP(ACCOUNTS_TABLE[[#This Row],[ID NUMBER]],OTHERFEE_PT,2,0)),"",VLOOKUP(ACCOUNTS_TABLE[[#This Row],[ID NUMBER]],OTHERFEE_PT,2,0))</f>
        <v/>
      </c>
      <c r="H801" s="200">
        <f>IF(ISNA(VLOOKUP(DBASE_TABLE[[#This Row],[CLASS]],TERMFEES_TABLE[],5,0)),"",VLOOKUP(DBASE_TABLE[[#This Row],[CLASS]],TERMFEES_TABLE[],5,0))</f>
        <v>0</v>
      </c>
      <c r="I801" s="200">
        <f>SUM(ACCOUNTS_TABLE[[#This Row],[BALANCE AT START]]:ACCOUNTS_TABLE[[#This Row],[SCHOOL FEES]])</f>
        <v>130</v>
      </c>
      <c r="J801" s="200">
        <f>IF(ISNA(VLOOKUP(ACCOUNTS_TABLE[[#This Row],[ID NUMBER]],PAYMENT_PT,2,0)),0,VLOOKUP(ACCOUNTS_TABLE[[#This Row],[ID NUMBER]],PAYMENT_PT,2,0))</f>
        <v>0</v>
      </c>
      <c r="K801" s="200">
        <f>IF(ISNA(VLOOKUP(ACCOUNTS_TABLE[[#This Row],[ID NUMBER]],PIVOT!K:L,2,0)),0,VLOOKUP(ACCOUNTS_TABLE[[#This Row],[ID NUMBER]],PIVOT!K:L,2,0))</f>
        <v>0</v>
      </c>
      <c r="L801" s="200">
        <f>ACCOUNTS_TABLE[[#This Row],[TOTAL FEES]]-ACCOUNTS_TABLE[[#This Row],[TOTAL PAID]]-ACCOUNTS_TABLE[[#This Row],[SCHOLARSHIP]]</f>
        <v>130</v>
      </c>
    </row>
    <row r="802" spans="3:12" ht="21.75" customHeight="1" x14ac:dyDescent="0.25">
      <c r="C802" s="194" t="s">
        <v>2945</v>
      </c>
      <c r="D802" s="195" t="str">
        <f>VLOOKUP(ACCOUNTS_TABLE[[#This Row],[ID NUMBER]],DBASE_TABLE[],2,0)</f>
        <v>WISDOM AJEGEWE MINYILA</v>
      </c>
      <c r="E802" s="195" t="str">
        <f>VLOOKUP(ACCOUNTS_TABLE[[#This Row],[ID NUMBER]],DBASE_TABLE[],7,0)</f>
        <v>PRIMARY ONE</v>
      </c>
      <c r="F802" s="200">
        <v>130</v>
      </c>
      <c r="G802" s="200" t="str">
        <f>IF(ISNA(VLOOKUP(ACCOUNTS_TABLE[[#This Row],[ID NUMBER]],OTHERFEE_PT,2,0)),"",VLOOKUP(ACCOUNTS_TABLE[[#This Row],[ID NUMBER]],OTHERFEE_PT,2,0))</f>
        <v/>
      </c>
      <c r="H802" s="200">
        <f>IF(ISNA(VLOOKUP(DBASE_TABLE[[#This Row],[CLASS]],TERMFEES_TABLE[],5,0)),"",VLOOKUP(DBASE_TABLE[[#This Row],[CLASS]],TERMFEES_TABLE[],5,0))</f>
        <v>0</v>
      </c>
      <c r="I802" s="200">
        <f>SUM(ACCOUNTS_TABLE[[#This Row],[BALANCE AT START]]:ACCOUNTS_TABLE[[#This Row],[SCHOOL FEES]])</f>
        <v>130</v>
      </c>
      <c r="J802" s="200">
        <f>IF(ISNA(VLOOKUP(ACCOUNTS_TABLE[[#This Row],[ID NUMBER]],PAYMENT_PT,2,0)),0,VLOOKUP(ACCOUNTS_TABLE[[#This Row],[ID NUMBER]],PAYMENT_PT,2,0))</f>
        <v>0</v>
      </c>
      <c r="K802" s="200">
        <f>IF(ISNA(VLOOKUP(ACCOUNTS_TABLE[[#This Row],[ID NUMBER]],PIVOT!K:L,2,0)),0,VLOOKUP(ACCOUNTS_TABLE[[#This Row],[ID NUMBER]],PIVOT!K:L,2,0))</f>
        <v>0</v>
      </c>
      <c r="L802" s="200">
        <f>ACCOUNTS_TABLE[[#This Row],[TOTAL FEES]]-ACCOUNTS_TABLE[[#This Row],[TOTAL PAID]]-ACCOUNTS_TABLE[[#This Row],[SCHOLARSHIP]]</f>
        <v>130</v>
      </c>
    </row>
    <row r="803" spans="3:12" ht="21.75" customHeight="1" x14ac:dyDescent="0.25">
      <c r="C803" s="194" t="s">
        <v>2948</v>
      </c>
      <c r="D803" s="195" t="str">
        <f>VLOOKUP(ACCOUNTS_TABLE[[#This Row],[ID NUMBER]],DBASE_TABLE[],2,0)</f>
        <v>DONATUS ABURIGU</v>
      </c>
      <c r="E803" s="195" t="str">
        <f>VLOOKUP(ACCOUNTS_TABLE[[#This Row],[ID NUMBER]],DBASE_TABLE[],7,0)</f>
        <v>KINDERGARTEN ONE</v>
      </c>
      <c r="F803" s="200">
        <v>130</v>
      </c>
      <c r="G803" s="200" t="str">
        <f>IF(ISNA(VLOOKUP(ACCOUNTS_TABLE[[#This Row],[ID NUMBER]],OTHERFEE_PT,2,0)),"",VLOOKUP(ACCOUNTS_TABLE[[#This Row],[ID NUMBER]],OTHERFEE_PT,2,0))</f>
        <v/>
      </c>
      <c r="H803" s="200">
        <f>IF(ISNA(VLOOKUP(DBASE_TABLE[[#This Row],[CLASS]],TERMFEES_TABLE[],5,0)),"",VLOOKUP(DBASE_TABLE[[#This Row],[CLASS]],TERMFEES_TABLE[],5,0))</f>
        <v>0</v>
      </c>
      <c r="I803" s="200">
        <f>SUM(ACCOUNTS_TABLE[[#This Row],[BALANCE AT START]]:ACCOUNTS_TABLE[[#This Row],[SCHOOL FEES]])</f>
        <v>130</v>
      </c>
      <c r="J803" s="200">
        <f>IF(ISNA(VLOOKUP(ACCOUNTS_TABLE[[#This Row],[ID NUMBER]],PAYMENT_PT,2,0)),0,VLOOKUP(ACCOUNTS_TABLE[[#This Row],[ID NUMBER]],PAYMENT_PT,2,0))</f>
        <v>0</v>
      </c>
      <c r="K803" s="200">
        <f>IF(ISNA(VLOOKUP(ACCOUNTS_TABLE[[#This Row],[ID NUMBER]],PIVOT!K:L,2,0)),0,VLOOKUP(ACCOUNTS_TABLE[[#This Row],[ID NUMBER]],PIVOT!K:L,2,0))</f>
        <v>0</v>
      </c>
      <c r="L803" s="200">
        <f>ACCOUNTS_TABLE[[#This Row],[TOTAL FEES]]-ACCOUNTS_TABLE[[#This Row],[TOTAL PAID]]-ACCOUNTS_TABLE[[#This Row],[SCHOLARSHIP]]</f>
        <v>130</v>
      </c>
    </row>
    <row r="804" spans="3:12" ht="21.75" customHeight="1" x14ac:dyDescent="0.25">
      <c r="C804" s="194" t="s">
        <v>2950</v>
      </c>
      <c r="D804" s="195" t="str">
        <f>VLOOKUP(ACCOUNTS_TABLE[[#This Row],[ID NUMBER]],DBASE_TABLE[],2,0)</f>
        <v>ERICA WEMOTERO ADAWE</v>
      </c>
      <c r="E804" s="195" t="str">
        <f>VLOOKUP(ACCOUNTS_TABLE[[#This Row],[ID NUMBER]],DBASE_TABLE[],7,0)</f>
        <v>KINDERGARTEN ONE</v>
      </c>
      <c r="F804" s="200">
        <v>130</v>
      </c>
      <c r="G804" s="200" t="str">
        <f>IF(ISNA(VLOOKUP(ACCOUNTS_TABLE[[#This Row],[ID NUMBER]],OTHERFEE_PT,2,0)),"",VLOOKUP(ACCOUNTS_TABLE[[#This Row],[ID NUMBER]],OTHERFEE_PT,2,0))</f>
        <v/>
      </c>
      <c r="H804" s="200">
        <f>IF(ISNA(VLOOKUP(DBASE_TABLE[[#This Row],[CLASS]],TERMFEES_TABLE[],5,0)),"",VLOOKUP(DBASE_TABLE[[#This Row],[CLASS]],TERMFEES_TABLE[],5,0))</f>
        <v>0</v>
      </c>
      <c r="I804" s="200">
        <f>SUM(ACCOUNTS_TABLE[[#This Row],[BALANCE AT START]]:ACCOUNTS_TABLE[[#This Row],[SCHOOL FEES]])</f>
        <v>130</v>
      </c>
      <c r="J804" s="200">
        <f>IF(ISNA(VLOOKUP(ACCOUNTS_TABLE[[#This Row],[ID NUMBER]],PAYMENT_PT,2,0)),0,VLOOKUP(ACCOUNTS_TABLE[[#This Row],[ID NUMBER]],PAYMENT_PT,2,0))</f>
        <v>0</v>
      </c>
      <c r="K804" s="200">
        <f>IF(ISNA(VLOOKUP(ACCOUNTS_TABLE[[#This Row],[ID NUMBER]],PIVOT!K:L,2,0)),0,VLOOKUP(ACCOUNTS_TABLE[[#This Row],[ID NUMBER]],PIVOT!K:L,2,0))</f>
        <v>0</v>
      </c>
      <c r="L804" s="200">
        <f>ACCOUNTS_TABLE[[#This Row],[TOTAL FEES]]-ACCOUNTS_TABLE[[#This Row],[TOTAL PAID]]-ACCOUNTS_TABLE[[#This Row],[SCHOLARSHIP]]</f>
        <v>130</v>
      </c>
    </row>
    <row r="805" spans="3:12" ht="21.75" customHeight="1" x14ac:dyDescent="0.25">
      <c r="C805" s="194" t="s">
        <v>2954</v>
      </c>
      <c r="D805" s="195" t="str">
        <f>VLOOKUP(ACCOUNTS_TABLE[[#This Row],[ID NUMBER]],DBASE_TABLE[],2,0)</f>
        <v>SHADRACK WESE ABAZING</v>
      </c>
      <c r="E805" s="195" t="str">
        <f>VLOOKUP(ACCOUNTS_TABLE[[#This Row],[ID NUMBER]],DBASE_TABLE[],7,0)</f>
        <v>KINDERGARTEN ONE</v>
      </c>
      <c r="F805" s="200">
        <v>130</v>
      </c>
      <c r="G805" s="200" t="str">
        <f>IF(ISNA(VLOOKUP(ACCOUNTS_TABLE[[#This Row],[ID NUMBER]],OTHERFEE_PT,2,0)),"",VLOOKUP(ACCOUNTS_TABLE[[#This Row],[ID NUMBER]],OTHERFEE_PT,2,0))</f>
        <v/>
      </c>
      <c r="H805" s="200">
        <f>IF(ISNA(VLOOKUP(DBASE_TABLE[[#This Row],[CLASS]],TERMFEES_TABLE[],5,0)),"",VLOOKUP(DBASE_TABLE[[#This Row],[CLASS]],TERMFEES_TABLE[],5,0))</f>
        <v>0</v>
      </c>
      <c r="I805" s="200">
        <f>SUM(ACCOUNTS_TABLE[[#This Row],[BALANCE AT START]]:ACCOUNTS_TABLE[[#This Row],[SCHOOL FEES]])</f>
        <v>130</v>
      </c>
      <c r="J805" s="200">
        <f>IF(ISNA(VLOOKUP(ACCOUNTS_TABLE[[#This Row],[ID NUMBER]],PAYMENT_PT,2,0)),0,VLOOKUP(ACCOUNTS_TABLE[[#This Row],[ID NUMBER]],PAYMENT_PT,2,0))</f>
        <v>0</v>
      </c>
      <c r="K805" s="200">
        <f>IF(ISNA(VLOOKUP(ACCOUNTS_TABLE[[#This Row],[ID NUMBER]],PIVOT!K:L,2,0)),0,VLOOKUP(ACCOUNTS_TABLE[[#This Row],[ID NUMBER]],PIVOT!K:L,2,0))</f>
        <v>0</v>
      </c>
      <c r="L805" s="200">
        <f>ACCOUNTS_TABLE[[#This Row],[TOTAL FEES]]-ACCOUNTS_TABLE[[#This Row],[TOTAL PAID]]-ACCOUNTS_TABLE[[#This Row],[SCHOLARSHIP]]</f>
        <v>130</v>
      </c>
    </row>
    <row r="806" spans="3:12" ht="21.75" customHeight="1" x14ac:dyDescent="0.25">
      <c r="C806" s="194" t="s">
        <v>2959</v>
      </c>
      <c r="D806" s="195" t="str">
        <f>VLOOKUP(ACCOUNTS_TABLE[[#This Row],[ID NUMBER]],DBASE_TABLE[],2,0)</f>
        <v>SUFHAN ABUBAKARI</v>
      </c>
      <c r="E806" s="195" t="str">
        <f>VLOOKUP(ACCOUNTS_TABLE[[#This Row],[ID NUMBER]],DBASE_TABLE[],7,0)</f>
        <v>KINDERGARTEN TWO</v>
      </c>
      <c r="F806" s="200">
        <v>130</v>
      </c>
      <c r="G806" s="200" t="str">
        <f>IF(ISNA(VLOOKUP(ACCOUNTS_TABLE[[#This Row],[ID NUMBER]],OTHERFEE_PT,2,0)),"",VLOOKUP(ACCOUNTS_TABLE[[#This Row],[ID NUMBER]],OTHERFEE_PT,2,0))</f>
        <v/>
      </c>
      <c r="H806" s="200">
        <f>IF(ISNA(VLOOKUP(DBASE_TABLE[[#This Row],[CLASS]],TERMFEES_TABLE[],5,0)),"",VLOOKUP(DBASE_TABLE[[#This Row],[CLASS]],TERMFEES_TABLE[],5,0))</f>
        <v>0</v>
      </c>
      <c r="I806" s="200">
        <f>SUM(ACCOUNTS_TABLE[[#This Row],[BALANCE AT START]]:ACCOUNTS_TABLE[[#This Row],[SCHOOL FEES]])</f>
        <v>130</v>
      </c>
      <c r="J806" s="200">
        <f>IF(ISNA(VLOOKUP(ACCOUNTS_TABLE[[#This Row],[ID NUMBER]],PAYMENT_PT,2,0)),0,VLOOKUP(ACCOUNTS_TABLE[[#This Row],[ID NUMBER]],PAYMENT_PT,2,0))</f>
        <v>0</v>
      </c>
      <c r="K806" s="200">
        <f>IF(ISNA(VLOOKUP(ACCOUNTS_TABLE[[#This Row],[ID NUMBER]],PIVOT!K:L,2,0)),0,VLOOKUP(ACCOUNTS_TABLE[[#This Row],[ID NUMBER]],PIVOT!K:L,2,0))</f>
        <v>0</v>
      </c>
      <c r="L806" s="200">
        <f>ACCOUNTS_TABLE[[#This Row],[TOTAL FEES]]-ACCOUNTS_TABLE[[#This Row],[TOTAL PAID]]-ACCOUNTS_TABLE[[#This Row],[SCHOLARSHIP]]</f>
        <v>130</v>
      </c>
    </row>
    <row r="807" spans="3:12" ht="21.75" customHeight="1" x14ac:dyDescent="0.25">
      <c r="C807" s="194" t="s">
        <v>2963</v>
      </c>
      <c r="D807" s="195" t="str">
        <f>VLOOKUP(ACCOUNTS_TABLE[[#This Row],[ID NUMBER]],DBASE_TABLE[],2,0)</f>
        <v>PHYLIX ALAWINE AWINEBONU</v>
      </c>
      <c r="E807" s="195" t="str">
        <f>VLOOKUP(ACCOUNTS_TABLE[[#This Row],[ID NUMBER]],DBASE_TABLE[],7,0)</f>
        <v>KINDERGARTEN ONE</v>
      </c>
      <c r="F807" s="200">
        <v>130</v>
      </c>
      <c r="G807" s="200" t="str">
        <f>IF(ISNA(VLOOKUP(ACCOUNTS_TABLE[[#This Row],[ID NUMBER]],OTHERFEE_PT,2,0)),"",VLOOKUP(ACCOUNTS_TABLE[[#This Row],[ID NUMBER]],OTHERFEE_PT,2,0))</f>
        <v/>
      </c>
      <c r="H807" s="200">
        <f>IF(ISNA(VLOOKUP(DBASE_TABLE[[#This Row],[CLASS]],TERMFEES_TABLE[],5,0)),"",VLOOKUP(DBASE_TABLE[[#This Row],[CLASS]],TERMFEES_TABLE[],5,0))</f>
        <v>0</v>
      </c>
      <c r="I807" s="200">
        <f>SUM(ACCOUNTS_TABLE[[#This Row],[BALANCE AT START]]:ACCOUNTS_TABLE[[#This Row],[SCHOOL FEES]])</f>
        <v>130</v>
      </c>
      <c r="J807" s="200">
        <f>IF(ISNA(VLOOKUP(ACCOUNTS_TABLE[[#This Row],[ID NUMBER]],PAYMENT_PT,2,0)),0,VLOOKUP(ACCOUNTS_TABLE[[#This Row],[ID NUMBER]],PAYMENT_PT,2,0))</f>
        <v>0</v>
      </c>
      <c r="K807" s="200">
        <f>IF(ISNA(VLOOKUP(ACCOUNTS_TABLE[[#This Row],[ID NUMBER]],PIVOT!K:L,2,0)),0,VLOOKUP(ACCOUNTS_TABLE[[#This Row],[ID NUMBER]],PIVOT!K:L,2,0))</f>
        <v>0</v>
      </c>
      <c r="L807" s="200">
        <f>ACCOUNTS_TABLE[[#This Row],[TOTAL FEES]]-ACCOUNTS_TABLE[[#This Row],[TOTAL PAID]]-ACCOUNTS_TABLE[[#This Row],[SCHOLARSHIP]]</f>
        <v>130</v>
      </c>
    </row>
    <row r="808" spans="3:12" ht="21.75" customHeight="1" x14ac:dyDescent="0.25">
      <c r="C808" s="194" t="s">
        <v>2970</v>
      </c>
      <c r="D808" s="195" t="str">
        <f>VLOOKUP(ACCOUNTS_TABLE[[#This Row],[ID NUMBER]],DBASE_TABLE[],2,0)</f>
        <v>JULIET AWOPOLI ADAWE</v>
      </c>
      <c r="E808" s="195" t="str">
        <f>VLOOKUP(ACCOUNTS_TABLE[[#This Row],[ID NUMBER]],DBASE_TABLE[],7,0)</f>
        <v>PRIMARY SIX</v>
      </c>
      <c r="F808" s="200">
        <v>155</v>
      </c>
      <c r="G808" s="200" t="str">
        <f>IF(ISNA(VLOOKUP(ACCOUNTS_TABLE[[#This Row],[ID NUMBER]],OTHERFEE_PT,2,0)),"",VLOOKUP(ACCOUNTS_TABLE[[#This Row],[ID NUMBER]],OTHERFEE_PT,2,0))</f>
        <v/>
      </c>
      <c r="H808" s="200">
        <f>IF(ISNA(VLOOKUP(DBASE_TABLE[[#This Row],[CLASS]],TERMFEES_TABLE[],5,0)),"",VLOOKUP(DBASE_TABLE[[#This Row],[CLASS]],TERMFEES_TABLE[],5,0))</f>
        <v>0</v>
      </c>
      <c r="I808" s="200">
        <f>SUM(ACCOUNTS_TABLE[[#This Row],[BALANCE AT START]]:ACCOUNTS_TABLE[[#This Row],[SCHOOL FEES]])</f>
        <v>155</v>
      </c>
      <c r="J808" s="200">
        <f>IF(ISNA(VLOOKUP(ACCOUNTS_TABLE[[#This Row],[ID NUMBER]],PAYMENT_PT,2,0)),0,VLOOKUP(ACCOUNTS_TABLE[[#This Row],[ID NUMBER]],PAYMENT_PT,2,0))</f>
        <v>0</v>
      </c>
      <c r="K808" s="200">
        <f>IF(ISNA(VLOOKUP(ACCOUNTS_TABLE[[#This Row],[ID NUMBER]],PIVOT!K:L,2,0)),0,VLOOKUP(ACCOUNTS_TABLE[[#This Row],[ID NUMBER]],PIVOT!K:L,2,0))</f>
        <v>0</v>
      </c>
      <c r="L808" s="200">
        <f>ACCOUNTS_TABLE[[#This Row],[TOTAL FEES]]-ACCOUNTS_TABLE[[#This Row],[TOTAL PAID]]-ACCOUNTS_TABLE[[#This Row],[SCHOLARSHIP]]</f>
        <v>155</v>
      </c>
    </row>
    <row r="809" spans="3:12" ht="21.75" customHeight="1" x14ac:dyDescent="0.25">
      <c r="C809" s="194" t="s">
        <v>2985</v>
      </c>
      <c r="D809" s="195" t="str">
        <f>VLOOKUP(ACCOUNTS_TABLE[[#This Row],[ID NUMBER]],DBASE_TABLE[],2,0)</f>
        <v>ABISA ACHAYURE EUCHARIUS</v>
      </c>
      <c r="E809" s="195" t="str">
        <f>VLOOKUP(ACCOUNTS_TABLE[[#This Row],[ID NUMBER]],DBASE_TABLE[],7,0)</f>
        <v>NURSERY TWO</v>
      </c>
      <c r="F809" s="200">
        <v>130</v>
      </c>
      <c r="G809" s="200" t="str">
        <f>IF(ISNA(VLOOKUP(ACCOUNTS_TABLE[[#This Row],[ID NUMBER]],OTHERFEE_PT,2,0)),"",VLOOKUP(ACCOUNTS_TABLE[[#This Row],[ID NUMBER]],OTHERFEE_PT,2,0))</f>
        <v/>
      </c>
      <c r="H809" s="200">
        <f>IF(ISNA(VLOOKUP(DBASE_TABLE[[#This Row],[CLASS]],TERMFEES_TABLE[],5,0)),"",VLOOKUP(DBASE_TABLE[[#This Row],[CLASS]],TERMFEES_TABLE[],5,0))</f>
        <v>0</v>
      </c>
      <c r="I809" s="200">
        <f>SUM(ACCOUNTS_TABLE[[#This Row],[BALANCE AT START]]:ACCOUNTS_TABLE[[#This Row],[SCHOOL FEES]])</f>
        <v>130</v>
      </c>
      <c r="J809" s="200">
        <f>IF(ISNA(VLOOKUP(ACCOUNTS_TABLE[[#This Row],[ID NUMBER]],PAYMENT_PT,2,0)),0,VLOOKUP(ACCOUNTS_TABLE[[#This Row],[ID NUMBER]],PAYMENT_PT,2,0))</f>
        <v>0</v>
      </c>
      <c r="K809" s="200">
        <f>IF(ISNA(VLOOKUP(ACCOUNTS_TABLE[[#This Row],[ID NUMBER]],PIVOT!K:L,2,0)),0,VLOOKUP(ACCOUNTS_TABLE[[#This Row],[ID NUMBER]],PIVOT!K:L,2,0))</f>
        <v>0</v>
      </c>
      <c r="L809" s="200">
        <f>ACCOUNTS_TABLE[[#This Row],[TOTAL FEES]]-ACCOUNTS_TABLE[[#This Row],[TOTAL PAID]]-ACCOUNTS_TABLE[[#This Row],[SCHOLARSHIP]]</f>
        <v>130</v>
      </c>
    </row>
    <row r="810" spans="3:12" ht="21.75" customHeight="1" x14ac:dyDescent="0.25">
      <c r="C810" s="194" t="s">
        <v>2991</v>
      </c>
      <c r="D810" s="195" t="str">
        <f>VLOOKUP(ACCOUNTS_TABLE[[#This Row],[ID NUMBER]],DBASE_TABLE[],2,0)</f>
        <v>ABUGA CHRIS WEDAGA TIBADAAGARA</v>
      </c>
      <c r="E810" s="195" t="str">
        <f>VLOOKUP(ACCOUNTS_TABLE[[#This Row],[ID NUMBER]],DBASE_TABLE[],7,0)</f>
        <v>NURSERY TWO</v>
      </c>
      <c r="F810" s="200">
        <v>130</v>
      </c>
      <c r="G810" s="200" t="str">
        <f>IF(ISNA(VLOOKUP(ACCOUNTS_TABLE[[#This Row],[ID NUMBER]],OTHERFEE_PT,2,0)),"",VLOOKUP(ACCOUNTS_TABLE[[#This Row],[ID NUMBER]],OTHERFEE_PT,2,0))</f>
        <v/>
      </c>
      <c r="H810" s="200">
        <f>IF(ISNA(VLOOKUP(DBASE_TABLE[[#This Row],[CLASS]],TERMFEES_TABLE[],5,0)),"",VLOOKUP(DBASE_TABLE[[#This Row],[CLASS]],TERMFEES_TABLE[],5,0))</f>
        <v>0</v>
      </c>
      <c r="I810" s="200">
        <f>SUM(ACCOUNTS_TABLE[[#This Row],[BALANCE AT START]]:ACCOUNTS_TABLE[[#This Row],[SCHOOL FEES]])</f>
        <v>130</v>
      </c>
      <c r="J810" s="200">
        <f>IF(ISNA(VLOOKUP(ACCOUNTS_TABLE[[#This Row],[ID NUMBER]],PAYMENT_PT,2,0)),0,VLOOKUP(ACCOUNTS_TABLE[[#This Row],[ID NUMBER]],PAYMENT_PT,2,0))</f>
        <v>0</v>
      </c>
      <c r="K810" s="200">
        <f>IF(ISNA(VLOOKUP(ACCOUNTS_TABLE[[#This Row],[ID NUMBER]],PIVOT!K:L,2,0)),0,VLOOKUP(ACCOUNTS_TABLE[[#This Row],[ID NUMBER]],PIVOT!K:L,2,0))</f>
        <v>0</v>
      </c>
      <c r="L810" s="200">
        <f>ACCOUNTS_TABLE[[#This Row],[TOTAL FEES]]-ACCOUNTS_TABLE[[#This Row],[TOTAL PAID]]-ACCOUNTS_TABLE[[#This Row],[SCHOLARSHIP]]</f>
        <v>130</v>
      </c>
    </row>
    <row r="811" spans="3:12" ht="21.75" customHeight="1" x14ac:dyDescent="0.25">
      <c r="C811" s="194" t="s">
        <v>2998</v>
      </c>
      <c r="D811" s="195" t="str">
        <f>VLOOKUP(ACCOUNTS_TABLE[[#This Row],[ID NUMBER]],DBASE_TABLE[],2,0)</f>
        <v>ACHULIWOR OSBORN SALIWE</v>
      </c>
      <c r="E811" s="195" t="str">
        <f>VLOOKUP(ACCOUNTS_TABLE[[#This Row],[ID NUMBER]],DBASE_TABLE[],7,0)</f>
        <v>NURSERY TWO</v>
      </c>
      <c r="F811" s="200">
        <v>130</v>
      </c>
      <c r="G811" s="200" t="str">
        <f>IF(ISNA(VLOOKUP(ACCOUNTS_TABLE[[#This Row],[ID NUMBER]],OTHERFEE_PT,2,0)),"",VLOOKUP(ACCOUNTS_TABLE[[#This Row],[ID NUMBER]],OTHERFEE_PT,2,0))</f>
        <v/>
      </c>
      <c r="H811" s="200">
        <f>IF(ISNA(VLOOKUP(DBASE_TABLE[[#This Row],[CLASS]],TERMFEES_TABLE[],5,0)),"",VLOOKUP(DBASE_TABLE[[#This Row],[CLASS]],TERMFEES_TABLE[],5,0))</f>
        <v>0</v>
      </c>
      <c r="I811" s="200">
        <f>SUM(ACCOUNTS_TABLE[[#This Row],[BALANCE AT START]]:ACCOUNTS_TABLE[[#This Row],[SCHOOL FEES]])</f>
        <v>130</v>
      </c>
      <c r="J811" s="200">
        <f>IF(ISNA(VLOOKUP(ACCOUNTS_TABLE[[#This Row],[ID NUMBER]],PAYMENT_PT,2,0)),0,VLOOKUP(ACCOUNTS_TABLE[[#This Row],[ID NUMBER]],PAYMENT_PT,2,0))</f>
        <v>0</v>
      </c>
      <c r="K811" s="200">
        <f>IF(ISNA(VLOOKUP(ACCOUNTS_TABLE[[#This Row],[ID NUMBER]],PIVOT!K:L,2,0)),0,VLOOKUP(ACCOUNTS_TABLE[[#This Row],[ID NUMBER]],PIVOT!K:L,2,0))</f>
        <v>0</v>
      </c>
      <c r="L811" s="200">
        <f>ACCOUNTS_TABLE[[#This Row],[TOTAL FEES]]-ACCOUNTS_TABLE[[#This Row],[TOTAL PAID]]-ACCOUNTS_TABLE[[#This Row],[SCHOLARSHIP]]</f>
        <v>130</v>
      </c>
    </row>
    <row r="812" spans="3:12" ht="21.75" customHeight="1" x14ac:dyDescent="0.25">
      <c r="C812" s="194" t="s">
        <v>3005</v>
      </c>
      <c r="D812" s="195" t="str">
        <f>VLOOKUP(ACCOUNTS_TABLE[[#This Row],[ID NUMBER]],DBASE_TABLE[],2,0)</f>
        <v>ADITOREM GODLINESS</v>
      </c>
      <c r="E812" s="195" t="str">
        <f>VLOOKUP(ACCOUNTS_TABLE[[#This Row],[ID NUMBER]],DBASE_TABLE[],7,0)</f>
        <v>NURSERY TWO</v>
      </c>
      <c r="F812" s="200">
        <v>130</v>
      </c>
      <c r="G812" s="200" t="str">
        <f>IF(ISNA(VLOOKUP(ACCOUNTS_TABLE[[#This Row],[ID NUMBER]],OTHERFEE_PT,2,0)),"",VLOOKUP(ACCOUNTS_TABLE[[#This Row],[ID NUMBER]],OTHERFEE_PT,2,0))</f>
        <v/>
      </c>
      <c r="H812" s="200">
        <f>IF(ISNA(VLOOKUP(DBASE_TABLE[[#This Row],[CLASS]],TERMFEES_TABLE[],5,0)),"",VLOOKUP(DBASE_TABLE[[#This Row],[CLASS]],TERMFEES_TABLE[],5,0))</f>
        <v>0</v>
      </c>
      <c r="I812" s="200">
        <f>SUM(ACCOUNTS_TABLE[[#This Row],[BALANCE AT START]]:ACCOUNTS_TABLE[[#This Row],[SCHOOL FEES]])</f>
        <v>130</v>
      </c>
      <c r="J812" s="200">
        <f>IF(ISNA(VLOOKUP(ACCOUNTS_TABLE[[#This Row],[ID NUMBER]],PAYMENT_PT,2,0)),0,VLOOKUP(ACCOUNTS_TABLE[[#This Row],[ID NUMBER]],PAYMENT_PT,2,0))</f>
        <v>0</v>
      </c>
      <c r="K812" s="200">
        <f>IF(ISNA(VLOOKUP(ACCOUNTS_TABLE[[#This Row],[ID NUMBER]],PIVOT!K:L,2,0)),0,VLOOKUP(ACCOUNTS_TABLE[[#This Row],[ID NUMBER]],PIVOT!K:L,2,0))</f>
        <v>0</v>
      </c>
      <c r="L812" s="200">
        <f>ACCOUNTS_TABLE[[#This Row],[TOTAL FEES]]-ACCOUNTS_TABLE[[#This Row],[TOTAL PAID]]-ACCOUNTS_TABLE[[#This Row],[SCHOLARSHIP]]</f>
        <v>130</v>
      </c>
    </row>
    <row r="813" spans="3:12" ht="21.75" customHeight="1" x14ac:dyDescent="0.25">
      <c r="C813" s="194" t="s">
        <v>3012</v>
      </c>
      <c r="D813" s="195" t="str">
        <f>VLOOKUP(ACCOUNTS_TABLE[[#This Row],[ID NUMBER]],DBASE_TABLE[],2,0)</f>
        <v>ADONADAGA WEDAMDAGA JERRY</v>
      </c>
      <c r="E813" s="195" t="str">
        <f>VLOOKUP(ACCOUNTS_TABLE[[#This Row],[ID NUMBER]],DBASE_TABLE[],7,0)</f>
        <v>NURSERY TWO</v>
      </c>
      <c r="F813" s="200">
        <v>130</v>
      </c>
      <c r="G813" s="200" t="str">
        <f>IF(ISNA(VLOOKUP(ACCOUNTS_TABLE[[#This Row],[ID NUMBER]],OTHERFEE_PT,2,0)),"",VLOOKUP(ACCOUNTS_TABLE[[#This Row],[ID NUMBER]],OTHERFEE_PT,2,0))</f>
        <v/>
      </c>
      <c r="H813" s="200">
        <f>IF(ISNA(VLOOKUP(DBASE_TABLE[[#This Row],[CLASS]],TERMFEES_TABLE[],5,0)),"",VLOOKUP(DBASE_TABLE[[#This Row],[CLASS]],TERMFEES_TABLE[],5,0))</f>
        <v>0</v>
      </c>
      <c r="I813" s="200">
        <f>SUM(ACCOUNTS_TABLE[[#This Row],[BALANCE AT START]]:ACCOUNTS_TABLE[[#This Row],[SCHOOL FEES]])</f>
        <v>130</v>
      </c>
      <c r="J813" s="200">
        <f>IF(ISNA(VLOOKUP(ACCOUNTS_TABLE[[#This Row],[ID NUMBER]],PAYMENT_PT,2,0)),0,VLOOKUP(ACCOUNTS_TABLE[[#This Row],[ID NUMBER]],PAYMENT_PT,2,0))</f>
        <v>0</v>
      </c>
      <c r="K813" s="200">
        <f>IF(ISNA(VLOOKUP(ACCOUNTS_TABLE[[#This Row],[ID NUMBER]],PIVOT!K:L,2,0)),0,VLOOKUP(ACCOUNTS_TABLE[[#This Row],[ID NUMBER]],PIVOT!K:L,2,0))</f>
        <v>0</v>
      </c>
      <c r="L813" s="200">
        <f>ACCOUNTS_TABLE[[#This Row],[TOTAL FEES]]-ACCOUNTS_TABLE[[#This Row],[TOTAL PAID]]-ACCOUNTS_TABLE[[#This Row],[SCHOLARSHIP]]</f>
        <v>130</v>
      </c>
    </row>
    <row r="814" spans="3:12" ht="21.75" customHeight="1" x14ac:dyDescent="0.25">
      <c r="C814" s="194" t="s">
        <v>3018</v>
      </c>
      <c r="D814" s="195" t="str">
        <f>VLOOKUP(ACCOUNTS_TABLE[[#This Row],[ID NUMBER]],DBASE_TABLE[],2,0)</f>
        <v>ALOU HAGAR</v>
      </c>
      <c r="E814" s="195" t="str">
        <f>VLOOKUP(ACCOUNTS_TABLE[[#This Row],[ID NUMBER]],DBASE_TABLE[],7,0)</f>
        <v>NURSERY TWO</v>
      </c>
      <c r="F814" s="200">
        <v>130</v>
      </c>
      <c r="G814" s="200" t="str">
        <f>IF(ISNA(VLOOKUP(ACCOUNTS_TABLE[[#This Row],[ID NUMBER]],OTHERFEE_PT,2,0)),"",VLOOKUP(ACCOUNTS_TABLE[[#This Row],[ID NUMBER]],OTHERFEE_PT,2,0))</f>
        <v/>
      </c>
      <c r="H814" s="200">
        <f>IF(ISNA(VLOOKUP(DBASE_TABLE[[#This Row],[CLASS]],TERMFEES_TABLE[],5,0)),"",VLOOKUP(DBASE_TABLE[[#This Row],[CLASS]],TERMFEES_TABLE[],5,0))</f>
        <v>0</v>
      </c>
      <c r="I814" s="200">
        <f>SUM(ACCOUNTS_TABLE[[#This Row],[BALANCE AT START]]:ACCOUNTS_TABLE[[#This Row],[SCHOOL FEES]])</f>
        <v>130</v>
      </c>
      <c r="J814" s="200">
        <f>IF(ISNA(VLOOKUP(ACCOUNTS_TABLE[[#This Row],[ID NUMBER]],PAYMENT_PT,2,0)),0,VLOOKUP(ACCOUNTS_TABLE[[#This Row],[ID NUMBER]],PAYMENT_PT,2,0))</f>
        <v>0</v>
      </c>
      <c r="K814" s="200">
        <f>IF(ISNA(VLOOKUP(ACCOUNTS_TABLE[[#This Row],[ID NUMBER]],PIVOT!K:L,2,0)),0,VLOOKUP(ACCOUNTS_TABLE[[#This Row],[ID NUMBER]],PIVOT!K:L,2,0))</f>
        <v>0</v>
      </c>
      <c r="L814" s="200">
        <f>ACCOUNTS_TABLE[[#This Row],[TOTAL FEES]]-ACCOUNTS_TABLE[[#This Row],[TOTAL PAID]]-ACCOUNTS_TABLE[[#This Row],[SCHOLARSHIP]]</f>
        <v>130</v>
      </c>
    </row>
    <row r="815" spans="3:12" ht="21.75" customHeight="1" x14ac:dyDescent="0.25">
      <c r="C815" s="194" t="s">
        <v>3025</v>
      </c>
      <c r="D815" s="195" t="str">
        <f>VLOOKUP(ACCOUNTS_TABLE[[#This Row],[ID NUMBER]],DBASE_TABLE[],2,0)</f>
        <v>AMADU SADAIS FAYAKUNU</v>
      </c>
      <c r="E815" s="195" t="str">
        <f>VLOOKUP(ACCOUNTS_TABLE[[#This Row],[ID NUMBER]],DBASE_TABLE[],7,0)</f>
        <v>NURSERY TWO</v>
      </c>
      <c r="F815" s="200">
        <v>130</v>
      </c>
      <c r="G815" s="200" t="str">
        <f>IF(ISNA(VLOOKUP(ACCOUNTS_TABLE[[#This Row],[ID NUMBER]],OTHERFEE_PT,2,0)),"",VLOOKUP(ACCOUNTS_TABLE[[#This Row],[ID NUMBER]],OTHERFEE_PT,2,0))</f>
        <v/>
      </c>
      <c r="H815" s="200">
        <f>IF(ISNA(VLOOKUP(DBASE_TABLE[[#This Row],[CLASS]],TERMFEES_TABLE[],5,0)),"",VLOOKUP(DBASE_TABLE[[#This Row],[CLASS]],TERMFEES_TABLE[],5,0))</f>
        <v>0</v>
      </c>
      <c r="I815" s="200">
        <f>SUM(ACCOUNTS_TABLE[[#This Row],[BALANCE AT START]]:ACCOUNTS_TABLE[[#This Row],[SCHOOL FEES]])</f>
        <v>130</v>
      </c>
      <c r="J815" s="200">
        <f>IF(ISNA(VLOOKUP(ACCOUNTS_TABLE[[#This Row],[ID NUMBER]],PAYMENT_PT,2,0)),0,VLOOKUP(ACCOUNTS_TABLE[[#This Row],[ID NUMBER]],PAYMENT_PT,2,0))</f>
        <v>0</v>
      </c>
      <c r="K815" s="200">
        <f>IF(ISNA(VLOOKUP(ACCOUNTS_TABLE[[#This Row],[ID NUMBER]],PIVOT!K:L,2,0)),0,VLOOKUP(ACCOUNTS_TABLE[[#This Row],[ID NUMBER]],PIVOT!K:L,2,0))</f>
        <v>0</v>
      </c>
      <c r="L815" s="200">
        <f>ACCOUNTS_TABLE[[#This Row],[TOTAL FEES]]-ACCOUNTS_TABLE[[#This Row],[TOTAL PAID]]-ACCOUNTS_TABLE[[#This Row],[SCHOLARSHIP]]</f>
        <v>130</v>
      </c>
    </row>
    <row r="816" spans="3:12" ht="21.75" customHeight="1" x14ac:dyDescent="0.25">
      <c r="C816" s="194" t="s">
        <v>3032</v>
      </c>
      <c r="D816" s="195" t="str">
        <f>VLOOKUP(ACCOUNTS_TABLE[[#This Row],[ID NUMBER]],DBASE_TABLE[],2,0)</f>
        <v>ANABA JOSHUA AWINPANG</v>
      </c>
      <c r="E816" s="195" t="str">
        <f>VLOOKUP(ACCOUNTS_TABLE[[#This Row],[ID NUMBER]],DBASE_TABLE[],7,0)</f>
        <v>NURSERY TWO</v>
      </c>
      <c r="F816" s="200">
        <v>130</v>
      </c>
      <c r="G816" s="200" t="str">
        <f>IF(ISNA(VLOOKUP(ACCOUNTS_TABLE[[#This Row],[ID NUMBER]],OTHERFEE_PT,2,0)),"",VLOOKUP(ACCOUNTS_TABLE[[#This Row],[ID NUMBER]],OTHERFEE_PT,2,0))</f>
        <v/>
      </c>
      <c r="H816" s="200">
        <f>IF(ISNA(VLOOKUP(DBASE_TABLE[[#This Row],[CLASS]],TERMFEES_TABLE[],5,0)),"",VLOOKUP(DBASE_TABLE[[#This Row],[CLASS]],TERMFEES_TABLE[],5,0))</f>
        <v>0</v>
      </c>
      <c r="I816" s="200">
        <f>SUM(ACCOUNTS_TABLE[[#This Row],[BALANCE AT START]]:ACCOUNTS_TABLE[[#This Row],[SCHOOL FEES]])</f>
        <v>130</v>
      </c>
      <c r="J816" s="200">
        <f>IF(ISNA(VLOOKUP(ACCOUNTS_TABLE[[#This Row],[ID NUMBER]],PAYMENT_PT,2,0)),0,VLOOKUP(ACCOUNTS_TABLE[[#This Row],[ID NUMBER]],PAYMENT_PT,2,0))</f>
        <v>0</v>
      </c>
      <c r="K816" s="200">
        <f>IF(ISNA(VLOOKUP(ACCOUNTS_TABLE[[#This Row],[ID NUMBER]],PIVOT!K:L,2,0)),0,VLOOKUP(ACCOUNTS_TABLE[[#This Row],[ID NUMBER]],PIVOT!K:L,2,0))</f>
        <v>0</v>
      </c>
      <c r="L816" s="200">
        <f>ACCOUNTS_TABLE[[#This Row],[TOTAL FEES]]-ACCOUNTS_TABLE[[#This Row],[TOTAL PAID]]-ACCOUNTS_TABLE[[#This Row],[SCHOLARSHIP]]</f>
        <v>130</v>
      </c>
    </row>
    <row r="817" spans="3:12" ht="21.75" customHeight="1" x14ac:dyDescent="0.25">
      <c r="C817" s="194" t="s">
        <v>3040</v>
      </c>
      <c r="D817" s="195" t="str">
        <f>VLOOKUP(ACCOUNTS_TABLE[[#This Row],[ID NUMBER]],DBASE_TABLE[],2,0)</f>
        <v>ANABA JULIET ATIEWIN</v>
      </c>
      <c r="E817" s="195" t="str">
        <f>VLOOKUP(ACCOUNTS_TABLE[[#This Row],[ID NUMBER]],DBASE_TABLE[],7,0)</f>
        <v>NURSERY TWO</v>
      </c>
      <c r="F817" s="200">
        <v>130</v>
      </c>
      <c r="G817" s="200" t="str">
        <f>IF(ISNA(VLOOKUP(ACCOUNTS_TABLE[[#This Row],[ID NUMBER]],OTHERFEE_PT,2,0)),"",VLOOKUP(ACCOUNTS_TABLE[[#This Row],[ID NUMBER]],OTHERFEE_PT,2,0))</f>
        <v/>
      </c>
      <c r="H817" s="200">
        <f>IF(ISNA(VLOOKUP(DBASE_TABLE[[#This Row],[CLASS]],TERMFEES_TABLE[],5,0)),"",VLOOKUP(DBASE_TABLE[[#This Row],[CLASS]],TERMFEES_TABLE[],5,0))</f>
        <v>0</v>
      </c>
      <c r="I817" s="200">
        <f>SUM(ACCOUNTS_TABLE[[#This Row],[BALANCE AT START]]:ACCOUNTS_TABLE[[#This Row],[SCHOOL FEES]])</f>
        <v>130</v>
      </c>
      <c r="J817" s="200">
        <f>IF(ISNA(VLOOKUP(ACCOUNTS_TABLE[[#This Row],[ID NUMBER]],PAYMENT_PT,2,0)),0,VLOOKUP(ACCOUNTS_TABLE[[#This Row],[ID NUMBER]],PAYMENT_PT,2,0))</f>
        <v>0</v>
      </c>
      <c r="K817" s="200">
        <f>IF(ISNA(VLOOKUP(ACCOUNTS_TABLE[[#This Row],[ID NUMBER]],PIVOT!K:L,2,0)),0,VLOOKUP(ACCOUNTS_TABLE[[#This Row],[ID NUMBER]],PIVOT!K:L,2,0))</f>
        <v>0</v>
      </c>
      <c r="L817" s="200">
        <f>ACCOUNTS_TABLE[[#This Row],[TOTAL FEES]]-ACCOUNTS_TABLE[[#This Row],[TOTAL PAID]]-ACCOUNTS_TABLE[[#This Row],[SCHOLARSHIP]]</f>
        <v>130</v>
      </c>
    </row>
    <row r="818" spans="3:12" ht="21.75" customHeight="1" x14ac:dyDescent="0.25">
      <c r="C818" s="194" t="s">
        <v>3045</v>
      </c>
      <c r="D818" s="195" t="str">
        <f>VLOOKUP(ACCOUNTS_TABLE[[#This Row],[ID NUMBER]],DBASE_TABLE[],2,0)</f>
        <v>ANE RUFINA</v>
      </c>
      <c r="E818" s="195" t="str">
        <f>VLOOKUP(ACCOUNTS_TABLE[[#This Row],[ID NUMBER]],DBASE_TABLE[],7,0)</f>
        <v>NURSERY TWO</v>
      </c>
      <c r="F818" s="200">
        <v>130</v>
      </c>
      <c r="G818" s="200" t="str">
        <f>IF(ISNA(VLOOKUP(ACCOUNTS_TABLE[[#This Row],[ID NUMBER]],OTHERFEE_PT,2,0)),"",VLOOKUP(ACCOUNTS_TABLE[[#This Row],[ID NUMBER]],OTHERFEE_PT,2,0))</f>
        <v/>
      </c>
      <c r="H818" s="200">
        <f>IF(ISNA(VLOOKUP(DBASE_TABLE[[#This Row],[CLASS]],TERMFEES_TABLE[],5,0)),"",VLOOKUP(DBASE_TABLE[[#This Row],[CLASS]],TERMFEES_TABLE[],5,0))</f>
        <v>0</v>
      </c>
      <c r="I818" s="200">
        <f>SUM(ACCOUNTS_TABLE[[#This Row],[BALANCE AT START]]:ACCOUNTS_TABLE[[#This Row],[SCHOOL FEES]])</f>
        <v>130</v>
      </c>
      <c r="J818" s="200">
        <f>IF(ISNA(VLOOKUP(ACCOUNTS_TABLE[[#This Row],[ID NUMBER]],PAYMENT_PT,2,0)),0,VLOOKUP(ACCOUNTS_TABLE[[#This Row],[ID NUMBER]],PAYMENT_PT,2,0))</f>
        <v>0</v>
      </c>
      <c r="K818" s="200">
        <f>IF(ISNA(VLOOKUP(ACCOUNTS_TABLE[[#This Row],[ID NUMBER]],PIVOT!K:L,2,0)),0,VLOOKUP(ACCOUNTS_TABLE[[#This Row],[ID NUMBER]],PIVOT!K:L,2,0))</f>
        <v>0</v>
      </c>
      <c r="L818" s="200">
        <f>ACCOUNTS_TABLE[[#This Row],[TOTAL FEES]]-ACCOUNTS_TABLE[[#This Row],[TOTAL PAID]]-ACCOUNTS_TABLE[[#This Row],[SCHOLARSHIP]]</f>
        <v>130</v>
      </c>
    </row>
    <row r="819" spans="3:12" ht="21.75" customHeight="1" x14ac:dyDescent="0.25">
      <c r="C819" s="194" t="s">
        <v>3051</v>
      </c>
      <c r="D819" s="195" t="str">
        <f>VLOOKUP(ACCOUNTS_TABLE[[#This Row],[ID NUMBER]],DBASE_TABLE[],2,0)</f>
        <v>ANEBA NICACIOUS ATUDIWE</v>
      </c>
      <c r="E819" s="195" t="str">
        <f>VLOOKUP(ACCOUNTS_TABLE[[#This Row],[ID NUMBER]],DBASE_TABLE[],7,0)</f>
        <v>NURSERY TWO</v>
      </c>
      <c r="F819" s="200">
        <v>130</v>
      </c>
      <c r="G819" s="200" t="str">
        <f>IF(ISNA(VLOOKUP(ACCOUNTS_TABLE[[#This Row],[ID NUMBER]],OTHERFEE_PT,2,0)),"",VLOOKUP(ACCOUNTS_TABLE[[#This Row],[ID NUMBER]],OTHERFEE_PT,2,0))</f>
        <v/>
      </c>
      <c r="H819" s="200">
        <f>IF(ISNA(VLOOKUP(DBASE_TABLE[[#This Row],[CLASS]],TERMFEES_TABLE[],5,0)),"",VLOOKUP(DBASE_TABLE[[#This Row],[CLASS]],TERMFEES_TABLE[],5,0))</f>
        <v>0</v>
      </c>
      <c r="I819" s="200">
        <f>SUM(ACCOUNTS_TABLE[[#This Row],[BALANCE AT START]]:ACCOUNTS_TABLE[[#This Row],[SCHOOL FEES]])</f>
        <v>130</v>
      </c>
      <c r="J819" s="200">
        <f>IF(ISNA(VLOOKUP(ACCOUNTS_TABLE[[#This Row],[ID NUMBER]],PAYMENT_PT,2,0)),0,VLOOKUP(ACCOUNTS_TABLE[[#This Row],[ID NUMBER]],PAYMENT_PT,2,0))</f>
        <v>0</v>
      </c>
      <c r="K819" s="200">
        <f>IF(ISNA(VLOOKUP(ACCOUNTS_TABLE[[#This Row],[ID NUMBER]],PIVOT!K:L,2,0)),0,VLOOKUP(ACCOUNTS_TABLE[[#This Row],[ID NUMBER]],PIVOT!K:L,2,0))</f>
        <v>0</v>
      </c>
      <c r="L819" s="200">
        <f>ACCOUNTS_TABLE[[#This Row],[TOTAL FEES]]-ACCOUNTS_TABLE[[#This Row],[TOTAL PAID]]-ACCOUNTS_TABLE[[#This Row],[SCHOLARSHIP]]</f>
        <v>130</v>
      </c>
    </row>
    <row r="820" spans="3:12" ht="21.75" customHeight="1" x14ac:dyDescent="0.25">
      <c r="C820" s="194" t="s">
        <v>3057</v>
      </c>
      <c r="D820" s="195" t="str">
        <f>VLOOKUP(ACCOUNTS_TABLE[[#This Row],[ID NUMBER]],DBASE_TABLE[],2,0)</f>
        <v xml:space="preserve">ANEBA NICHOLAS AVEDIWE </v>
      </c>
      <c r="E820" s="195" t="str">
        <f>VLOOKUP(ACCOUNTS_TABLE[[#This Row],[ID NUMBER]],DBASE_TABLE[],7,0)</f>
        <v>NURSERY TWO</v>
      </c>
      <c r="F820" s="200">
        <v>130</v>
      </c>
      <c r="G820" s="200" t="str">
        <f>IF(ISNA(VLOOKUP(ACCOUNTS_TABLE[[#This Row],[ID NUMBER]],OTHERFEE_PT,2,0)),"",VLOOKUP(ACCOUNTS_TABLE[[#This Row],[ID NUMBER]],OTHERFEE_PT,2,0))</f>
        <v/>
      </c>
      <c r="H820" s="200">
        <f>IF(ISNA(VLOOKUP(DBASE_TABLE[[#This Row],[CLASS]],TERMFEES_TABLE[],5,0)),"",VLOOKUP(DBASE_TABLE[[#This Row],[CLASS]],TERMFEES_TABLE[],5,0))</f>
        <v>0</v>
      </c>
      <c r="I820" s="200">
        <f>SUM(ACCOUNTS_TABLE[[#This Row],[BALANCE AT START]]:ACCOUNTS_TABLE[[#This Row],[SCHOOL FEES]])</f>
        <v>130</v>
      </c>
      <c r="J820" s="200">
        <f>IF(ISNA(VLOOKUP(ACCOUNTS_TABLE[[#This Row],[ID NUMBER]],PAYMENT_PT,2,0)),0,VLOOKUP(ACCOUNTS_TABLE[[#This Row],[ID NUMBER]],PAYMENT_PT,2,0))</f>
        <v>0</v>
      </c>
      <c r="K820" s="200">
        <f>IF(ISNA(VLOOKUP(ACCOUNTS_TABLE[[#This Row],[ID NUMBER]],PIVOT!K:L,2,0)),0,VLOOKUP(ACCOUNTS_TABLE[[#This Row],[ID NUMBER]],PIVOT!K:L,2,0))</f>
        <v>0</v>
      </c>
      <c r="L820" s="200">
        <f>ACCOUNTS_TABLE[[#This Row],[TOTAL FEES]]-ACCOUNTS_TABLE[[#This Row],[TOTAL PAID]]-ACCOUNTS_TABLE[[#This Row],[SCHOLARSHIP]]</f>
        <v>130</v>
      </c>
    </row>
    <row r="821" spans="3:12" ht="21.75" customHeight="1" x14ac:dyDescent="0.25">
      <c r="C821" s="194" t="s">
        <v>3060</v>
      </c>
      <c r="D821" s="195" t="str">
        <f>VLOOKUP(ACCOUNTS_TABLE[[#This Row],[ID NUMBER]],DBASE_TABLE[],2,0)</f>
        <v>APEWURU PEREZ WEMOAPE</v>
      </c>
      <c r="E821" s="195" t="str">
        <f>VLOOKUP(ACCOUNTS_TABLE[[#This Row],[ID NUMBER]],DBASE_TABLE[],7,0)</f>
        <v>NURSERY TWO</v>
      </c>
      <c r="F821" s="200">
        <v>130</v>
      </c>
      <c r="G821" s="200" t="str">
        <f>IF(ISNA(VLOOKUP(ACCOUNTS_TABLE[[#This Row],[ID NUMBER]],OTHERFEE_PT,2,0)),"",VLOOKUP(ACCOUNTS_TABLE[[#This Row],[ID NUMBER]],OTHERFEE_PT,2,0))</f>
        <v/>
      </c>
      <c r="H821" s="200">
        <f>IF(ISNA(VLOOKUP(DBASE_TABLE[[#This Row],[CLASS]],TERMFEES_TABLE[],5,0)),"",VLOOKUP(DBASE_TABLE[[#This Row],[CLASS]],TERMFEES_TABLE[],5,0))</f>
        <v>0</v>
      </c>
      <c r="I821" s="200">
        <f>SUM(ACCOUNTS_TABLE[[#This Row],[BALANCE AT START]]:ACCOUNTS_TABLE[[#This Row],[SCHOOL FEES]])</f>
        <v>130</v>
      </c>
      <c r="J821" s="200">
        <f>IF(ISNA(VLOOKUP(ACCOUNTS_TABLE[[#This Row],[ID NUMBER]],PAYMENT_PT,2,0)),0,VLOOKUP(ACCOUNTS_TABLE[[#This Row],[ID NUMBER]],PAYMENT_PT,2,0))</f>
        <v>0</v>
      </c>
      <c r="K821" s="200">
        <f>IF(ISNA(VLOOKUP(ACCOUNTS_TABLE[[#This Row],[ID NUMBER]],PIVOT!K:L,2,0)),0,VLOOKUP(ACCOUNTS_TABLE[[#This Row],[ID NUMBER]],PIVOT!K:L,2,0))</f>
        <v>0</v>
      </c>
      <c r="L821" s="200">
        <f>ACCOUNTS_TABLE[[#This Row],[TOTAL FEES]]-ACCOUNTS_TABLE[[#This Row],[TOTAL PAID]]-ACCOUNTS_TABLE[[#This Row],[SCHOLARSHIP]]</f>
        <v>130</v>
      </c>
    </row>
    <row r="822" spans="3:12" ht="21.75" customHeight="1" x14ac:dyDescent="0.25">
      <c r="C822" s="194" t="s">
        <v>3065</v>
      </c>
      <c r="D822" s="195" t="str">
        <f>VLOOKUP(ACCOUNTS_TABLE[[#This Row],[ID NUMBER]],DBASE_TABLE[],2,0)</f>
        <v>ATUDIDAM NINA</v>
      </c>
      <c r="E822" s="195" t="str">
        <f>VLOOKUP(ACCOUNTS_TABLE[[#This Row],[ID NUMBER]],DBASE_TABLE[],7,0)</f>
        <v>NURSERY TWO</v>
      </c>
      <c r="F822" s="200">
        <v>130</v>
      </c>
      <c r="G822" s="200" t="str">
        <f>IF(ISNA(VLOOKUP(ACCOUNTS_TABLE[[#This Row],[ID NUMBER]],OTHERFEE_PT,2,0)),"",VLOOKUP(ACCOUNTS_TABLE[[#This Row],[ID NUMBER]],OTHERFEE_PT,2,0))</f>
        <v/>
      </c>
      <c r="H822" s="200">
        <f>IF(ISNA(VLOOKUP(DBASE_TABLE[[#This Row],[CLASS]],TERMFEES_TABLE[],5,0)),"",VLOOKUP(DBASE_TABLE[[#This Row],[CLASS]],TERMFEES_TABLE[],5,0))</f>
        <v>0</v>
      </c>
      <c r="I822" s="200">
        <f>SUM(ACCOUNTS_TABLE[[#This Row],[BALANCE AT START]]:ACCOUNTS_TABLE[[#This Row],[SCHOOL FEES]])</f>
        <v>130</v>
      </c>
      <c r="J822" s="200">
        <f>IF(ISNA(VLOOKUP(ACCOUNTS_TABLE[[#This Row],[ID NUMBER]],PAYMENT_PT,2,0)),0,VLOOKUP(ACCOUNTS_TABLE[[#This Row],[ID NUMBER]],PAYMENT_PT,2,0))</f>
        <v>0</v>
      </c>
      <c r="K822" s="200">
        <f>IF(ISNA(VLOOKUP(ACCOUNTS_TABLE[[#This Row],[ID NUMBER]],PIVOT!K:L,2,0)),0,VLOOKUP(ACCOUNTS_TABLE[[#This Row],[ID NUMBER]],PIVOT!K:L,2,0))</f>
        <v>0</v>
      </c>
      <c r="L822" s="200">
        <f>ACCOUNTS_TABLE[[#This Row],[TOTAL FEES]]-ACCOUNTS_TABLE[[#This Row],[TOTAL PAID]]-ACCOUNTS_TABLE[[#This Row],[SCHOLARSHIP]]</f>
        <v>130</v>
      </c>
    </row>
    <row r="823" spans="3:12" ht="21.75" customHeight="1" x14ac:dyDescent="0.25">
      <c r="C823" s="194" t="s">
        <v>3072</v>
      </c>
      <c r="D823" s="195" t="str">
        <f>VLOOKUP(ACCOUNTS_TABLE[[#This Row],[ID NUMBER]],DBASE_TABLE[],2,0)</f>
        <v>AWENONA WEWURA PROMISE</v>
      </c>
      <c r="E823" s="195" t="str">
        <f>VLOOKUP(ACCOUNTS_TABLE[[#This Row],[ID NUMBER]],DBASE_TABLE[],7,0)</f>
        <v>NURSERY TWO</v>
      </c>
      <c r="F823" s="200">
        <v>130</v>
      </c>
      <c r="G823" s="200" t="str">
        <f>IF(ISNA(VLOOKUP(ACCOUNTS_TABLE[[#This Row],[ID NUMBER]],OTHERFEE_PT,2,0)),"",VLOOKUP(ACCOUNTS_TABLE[[#This Row],[ID NUMBER]],OTHERFEE_PT,2,0))</f>
        <v/>
      </c>
      <c r="H823" s="200">
        <f>IF(ISNA(VLOOKUP(DBASE_TABLE[[#This Row],[CLASS]],TERMFEES_TABLE[],5,0)),"",VLOOKUP(DBASE_TABLE[[#This Row],[CLASS]],TERMFEES_TABLE[],5,0))</f>
        <v>0</v>
      </c>
      <c r="I823" s="200">
        <f>SUM(ACCOUNTS_TABLE[[#This Row],[BALANCE AT START]]:ACCOUNTS_TABLE[[#This Row],[SCHOOL FEES]])</f>
        <v>130</v>
      </c>
      <c r="J823" s="200">
        <f>IF(ISNA(VLOOKUP(ACCOUNTS_TABLE[[#This Row],[ID NUMBER]],PAYMENT_PT,2,0)),0,VLOOKUP(ACCOUNTS_TABLE[[#This Row],[ID NUMBER]],PAYMENT_PT,2,0))</f>
        <v>0</v>
      </c>
      <c r="K823" s="200">
        <f>IF(ISNA(VLOOKUP(ACCOUNTS_TABLE[[#This Row],[ID NUMBER]],PIVOT!K:L,2,0)),0,VLOOKUP(ACCOUNTS_TABLE[[#This Row],[ID NUMBER]],PIVOT!K:L,2,0))</f>
        <v>0</v>
      </c>
      <c r="L823" s="200">
        <f>ACCOUNTS_TABLE[[#This Row],[TOTAL FEES]]-ACCOUNTS_TABLE[[#This Row],[TOTAL PAID]]-ACCOUNTS_TABLE[[#This Row],[SCHOLARSHIP]]</f>
        <v>130</v>
      </c>
    </row>
    <row r="824" spans="3:12" ht="21.75" customHeight="1" x14ac:dyDescent="0.25">
      <c r="C824" s="194" t="s">
        <v>3078</v>
      </c>
      <c r="D824" s="195" t="str">
        <f>VLOOKUP(ACCOUNTS_TABLE[[#This Row],[ID NUMBER]],DBASE_TABLE[],2,0)</f>
        <v>AWILIYA BENITA</v>
      </c>
      <c r="E824" s="195" t="str">
        <f>VLOOKUP(ACCOUNTS_TABLE[[#This Row],[ID NUMBER]],DBASE_TABLE[],7,0)</f>
        <v>NURSERY TWO</v>
      </c>
      <c r="F824" s="200">
        <v>130</v>
      </c>
      <c r="G824" s="200" t="str">
        <f>IF(ISNA(VLOOKUP(ACCOUNTS_TABLE[[#This Row],[ID NUMBER]],OTHERFEE_PT,2,0)),"",VLOOKUP(ACCOUNTS_TABLE[[#This Row],[ID NUMBER]],OTHERFEE_PT,2,0))</f>
        <v/>
      </c>
      <c r="H824" s="200">
        <f>IF(ISNA(VLOOKUP(DBASE_TABLE[[#This Row],[CLASS]],TERMFEES_TABLE[],5,0)),"",VLOOKUP(DBASE_TABLE[[#This Row],[CLASS]],TERMFEES_TABLE[],5,0))</f>
        <v>0</v>
      </c>
      <c r="I824" s="200">
        <f>SUM(ACCOUNTS_TABLE[[#This Row],[BALANCE AT START]]:ACCOUNTS_TABLE[[#This Row],[SCHOOL FEES]])</f>
        <v>130</v>
      </c>
      <c r="J824" s="200">
        <f>IF(ISNA(VLOOKUP(ACCOUNTS_TABLE[[#This Row],[ID NUMBER]],PAYMENT_PT,2,0)),0,VLOOKUP(ACCOUNTS_TABLE[[#This Row],[ID NUMBER]],PAYMENT_PT,2,0))</f>
        <v>0</v>
      </c>
      <c r="K824" s="200">
        <f>IF(ISNA(VLOOKUP(ACCOUNTS_TABLE[[#This Row],[ID NUMBER]],PIVOT!K:L,2,0)),0,VLOOKUP(ACCOUNTS_TABLE[[#This Row],[ID NUMBER]],PIVOT!K:L,2,0))</f>
        <v>0</v>
      </c>
      <c r="L824" s="200">
        <f>ACCOUNTS_TABLE[[#This Row],[TOTAL FEES]]-ACCOUNTS_TABLE[[#This Row],[TOTAL PAID]]-ACCOUNTS_TABLE[[#This Row],[SCHOLARSHIP]]</f>
        <v>130</v>
      </c>
    </row>
    <row r="825" spans="3:12" ht="21.75" customHeight="1" x14ac:dyDescent="0.25">
      <c r="C825" s="194" t="s">
        <v>3083</v>
      </c>
      <c r="D825" s="195" t="str">
        <f>VLOOKUP(ACCOUNTS_TABLE[[#This Row],[ID NUMBER]],DBASE_TABLE[],2,0)</f>
        <v>AWILIYA JOANA</v>
      </c>
      <c r="E825" s="195" t="str">
        <f>VLOOKUP(ACCOUNTS_TABLE[[#This Row],[ID NUMBER]],DBASE_TABLE[],7,0)</f>
        <v>NURSERY TWO</v>
      </c>
      <c r="F825" s="200">
        <v>130</v>
      </c>
      <c r="G825" s="200" t="str">
        <f>IF(ISNA(VLOOKUP(ACCOUNTS_TABLE[[#This Row],[ID NUMBER]],OTHERFEE_PT,2,0)),"",VLOOKUP(ACCOUNTS_TABLE[[#This Row],[ID NUMBER]],OTHERFEE_PT,2,0))</f>
        <v/>
      </c>
      <c r="H825" s="200">
        <f>IF(ISNA(VLOOKUP(DBASE_TABLE[[#This Row],[CLASS]],TERMFEES_TABLE[],5,0)),"",VLOOKUP(DBASE_TABLE[[#This Row],[CLASS]],TERMFEES_TABLE[],5,0))</f>
        <v>0</v>
      </c>
      <c r="I825" s="200">
        <f>SUM(ACCOUNTS_TABLE[[#This Row],[BALANCE AT START]]:ACCOUNTS_TABLE[[#This Row],[SCHOOL FEES]])</f>
        <v>130</v>
      </c>
      <c r="J825" s="200">
        <f>IF(ISNA(VLOOKUP(ACCOUNTS_TABLE[[#This Row],[ID NUMBER]],PAYMENT_PT,2,0)),0,VLOOKUP(ACCOUNTS_TABLE[[#This Row],[ID NUMBER]],PAYMENT_PT,2,0))</f>
        <v>0</v>
      </c>
      <c r="K825" s="200">
        <f>IF(ISNA(VLOOKUP(ACCOUNTS_TABLE[[#This Row],[ID NUMBER]],PIVOT!K:L,2,0)),0,VLOOKUP(ACCOUNTS_TABLE[[#This Row],[ID NUMBER]],PIVOT!K:L,2,0))</f>
        <v>0</v>
      </c>
      <c r="L825" s="200">
        <f>ACCOUNTS_TABLE[[#This Row],[TOTAL FEES]]-ACCOUNTS_TABLE[[#This Row],[TOTAL PAID]]-ACCOUNTS_TABLE[[#This Row],[SCHOLARSHIP]]</f>
        <v>130</v>
      </c>
    </row>
    <row r="826" spans="3:12" ht="21.75" customHeight="1" x14ac:dyDescent="0.25">
      <c r="C826" s="194" t="s">
        <v>3087</v>
      </c>
      <c r="D826" s="195" t="str">
        <f>VLOOKUP(ACCOUNTS_TABLE[[#This Row],[ID NUMBER]],DBASE_TABLE[],2,0)</f>
        <v>AZUGAA WEWOLI ROSELYN</v>
      </c>
      <c r="E826" s="195" t="str">
        <f>VLOOKUP(ACCOUNTS_TABLE[[#This Row],[ID NUMBER]],DBASE_TABLE[],7,0)</f>
        <v>NURSERY TWO</v>
      </c>
      <c r="F826" s="200">
        <v>130</v>
      </c>
      <c r="G826" s="200" t="str">
        <f>IF(ISNA(VLOOKUP(ACCOUNTS_TABLE[[#This Row],[ID NUMBER]],OTHERFEE_PT,2,0)),"",VLOOKUP(ACCOUNTS_TABLE[[#This Row],[ID NUMBER]],OTHERFEE_PT,2,0))</f>
        <v/>
      </c>
      <c r="H826" s="200">
        <f>IF(ISNA(VLOOKUP(DBASE_TABLE[[#This Row],[CLASS]],TERMFEES_TABLE[],5,0)),"",VLOOKUP(DBASE_TABLE[[#This Row],[CLASS]],TERMFEES_TABLE[],5,0))</f>
        <v>0</v>
      </c>
      <c r="I826" s="200">
        <f>SUM(ACCOUNTS_TABLE[[#This Row],[BALANCE AT START]]:ACCOUNTS_TABLE[[#This Row],[SCHOOL FEES]])</f>
        <v>130</v>
      </c>
      <c r="J826" s="200">
        <f>IF(ISNA(VLOOKUP(ACCOUNTS_TABLE[[#This Row],[ID NUMBER]],PAYMENT_PT,2,0)),0,VLOOKUP(ACCOUNTS_TABLE[[#This Row],[ID NUMBER]],PAYMENT_PT,2,0))</f>
        <v>0</v>
      </c>
      <c r="K826" s="200">
        <f>IF(ISNA(VLOOKUP(ACCOUNTS_TABLE[[#This Row],[ID NUMBER]],PIVOT!K:L,2,0)),0,VLOOKUP(ACCOUNTS_TABLE[[#This Row],[ID NUMBER]],PIVOT!K:L,2,0))</f>
        <v>0</v>
      </c>
      <c r="L826" s="200">
        <f>ACCOUNTS_TABLE[[#This Row],[TOTAL FEES]]-ACCOUNTS_TABLE[[#This Row],[TOTAL PAID]]-ACCOUNTS_TABLE[[#This Row],[SCHOLARSHIP]]</f>
        <v>130</v>
      </c>
    </row>
    <row r="827" spans="3:12" ht="21.75" customHeight="1" x14ac:dyDescent="0.25">
      <c r="C827" s="194" t="s">
        <v>3092</v>
      </c>
      <c r="D827" s="195" t="str">
        <f>VLOOKUP(ACCOUNTS_TABLE[[#This Row],[ID NUMBER]],DBASE_TABLE[],2,0)</f>
        <v>IBRAHIM ABDUL-KARIMU</v>
      </c>
      <c r="E827" s="195" t="str">
        <f>VLOOKUP(ACCOUNTS_TABLE[[#This Row],[ID NUMBER]],DBASE_TABLE[],7,0)</f>
        <v>NURSERY TWO</v>
      </c>
      <c r="F827" s="200">
        <v>130</v>
      </c>
      <c r="G827" s="200" t="str">
        <f>IF(ISNA(VLOOKUP(ACCOUNTS_TABLE[[#This Row],[ID NUMBER]],OTHERFEE_PT,2,0)),"",VLOOKUP(ACCOUNTS_TABLE[[#This Row],[ID NUMBER]],OTHERFEE_PT,2,0))</f>
        <v/>
      </c>
      <c r="H827" s="200">
        <f>IF(ISNA(VLOOKUP(DBASE_TABLE[[#This Row],[CLASS]],TERMFEES_TABLE[],5,0)),"",VLOOKUP(DBASE_TABLE[[#This Row],[CLASS]],TERMFEES_TABLE[],5,0))</f>
        <v>0</v>
      </c>
      <c r="I827" s="200">
        <f>SUM(ACCOUNTS_TABLE[[#This Row],[BALANCE AT START]]:ACCOUNTS_TABLE[[#This Row],[SCHOOL FEES]])</f>
        <v>130</v>
      </c>
      <c r="J827" s="200">
        <f>IF(ISNA(VLOOKUP(ACCOUNTS_TABLE[[#This Row],[ID NUMBER]],PAYMENT_PT,2,0)),0,VLOOKUP(ACCOUNTS_TABLE[[#This Row],[ID NUMBER]],PAYMENT_PT,2,0))</f>
        <v>0</v>
      </c>
      <c r="K827" s="200">
        <f>IF(ISNA(VLOOKUP(ACCOUNTS_TABLE[[#This Row],[ID NUMBER]],PIVOT!K:L,2,0)),0,VLOOKUP(ACCOUNTS_TABLE[[#This Row],[ID NUMBER]],PIVOT!K:L,2,0))</f>
        <v>0</v>
      </c>
      <c r="L827" s="200">
        <f>ACCOUNTS_TABLE[[#This Row],[TOTAL FEES]]-ACCOUNTS_TABLE[[#This Row],[TOTAL PAID]]-ACCOUNTS_TABLE[[#This Row],[SCHOLARSHIP]]</f>
        <v>130</v>
      </c>
    </row>
    <row r="828" spans="3:12" ht="21.75" customHeight="1" x14ac:dyDescent="0.25">
      <c r="C828" s="194" t="s">
        <v>3099</v>
      </c>
      <c r="D828" s="195" t="str">
        <f>VLOOKUP(ACCOUNTS_TABLE[[#This Row],[ID NUMBER]],DBASE_TABLE[],2,0)</f>
        <v>ISSAH MARIAM</v>
      </c>
      <c r="E828" s="195" t="str">
        <f>VLOOKUP(ACCOUNTS_TABLE[[#This Row],[ID NUMBER]],DBASE_TABLE[],7,0)</f>
        <v>NURSERY TWO</v>
      </c>
      <c r="F828" s="200">
        <v>130</v>
      </c>
      <c r="G828" s="200" t="str">
        <f>IF(ISNA(VLOOKUP(ACCOUNTS_TABLE[[#This Row],[ID NUMBER]],OTHERFEE_PT,2,0)),"",VLOOKUP(ACCOUNTS_TABLE[[#This Row],[ID NUMBER]],OTHERFEE_PT,2,0))</f>
        <v/>
      </c>
      <c r="H828" s="200">
        <f>IF(ISNA(VLOOKUP(DBASE_TABLE[[#This Row],[CLASS]],TERMFEES_TABLE[],5,0)),"",VLOOKUP(DBASE_TABLE[[#This Row],[CLASS]],TERMFEES_TABLE[],5,0))</f>
        <v>0</v>
      </c>
      <c r="I828" s="200">
        <f>SUM(ACCOUNTS_TABLE[[#This Row],[BALANCE AT START]]:ACCOUNTS_TABLE[[#This Row],[SCHOOL FEES]])</f>
        <v>130</v>
      </c>
      <c r="J828" s="200">
        <f>IF(ISNA(VLOOKUP(ACCOUNTS_TABLE[[#This Row],[ID NUMBER]],PAYMENT_PT,2,0)),0,VLOOKUP(ACCOUNTS_TABLE[[#This Row],[ID NUMBER]],PAYMENT_PT,2,0))</f>
        <v>0</v>
      </c>
      <c r="K828" s="200">
        <f>IF(ISNA(VLOOKUP(ACCOUNTS_TABLE[[#This Row],[ID NUMBER]],PIVOT!K:L,2,0)),0,VLOOKUP(ACCOUNTS_TABLE[[#This Row],[ID NUMBER]],PIVOT!K:L,2,0))</f>
        <v>0</v>
      </c>
      <c r="L828" s="200">
        <f>ACCOUNTS_TABLE[[#This Row],[TOTAL FEES]]-ACCOUNTS_TABLE[[#This Row],[TOTAL PAID]]-ACCOUNTS_TABLE[[#This Row],[SCHOLARSHIP]]</f>
        <v>130</v>
      </c>
    </row>
    <row r="829" spans="3:12" ht="21.75" customHeight="1" x14ac:dyDescent="0.25">
      <c r="C829" s="194" t="s">
        <v>3103</v>
      </c>
      <c r="D829" s="195" t="str">
        <f>VLOOKUP(ACCOUNTS_TABLE[[#This Row],[ID NUMBER]],DBASE_TABLE[],2,0)</f>
        <v>JANATERA OLIVER ATUDIWE</v>
      </c>
      <c r="E829" s="195" t="str">
        <f>VLOOKUP(ACCOUNTS_TABLE[[#This Row],[ID NUMBER]],DBASE_TABLE[],7,0)</f>
        <v>NURSERY TWO</v>
      </c>
      <c r="F829" s="200">
        <v>130</v>
      </c>
      <c r="G829" s="200" t="str">
        <f>IF(ISNA(VLOOKUP(ACCOUNTS_TABLE[[#This Row],[ID NUMBER]],OTHERFEE_PT,2,0)),"",VLOOKUP(ACCOUNTS_TABLE[[#This Row],[ID NUMBER]],OTHERFEE_PT,2,0))</f>
        <v/>
      </c>
      <c r="H829" s="200">
        <f>IF(ISNA(VLOOKUP(DBASE_TABLE[[#This Row],[CLASS]],TERMFEES_TABLE[],5,0)),"",VLOOKUP(DBASE_TABLE[[#This Row],[CLASS]],TERMFEES_TABLE[],5,0))</f>
        <v>0</v>
      </c>
      <c r="I829" s="200">
        <f>SUM(ACCOUNTS_TABLE[[#This Row],[BALANCE AT START]]:ACCOUNTS_TABLE[[#This Row],[SCHOOL FEES]])</f>
        <v>130</v>
      </c>
      <c r="J829" s="200">
        <f>IF(ISNA(VLOOKUP(ACCOUNTS_TABLE[[#This Row],[ID NUMBER]],PAYMENT_PT,2,0)),0,VLOOKUP(ACCOUNTS_TABLE[[#This Row],[ID NUMBER]],PAYMENT_PT,2,0))</f>
        <v>0</v>
      </c>
      <c r="K829" s="200">
        <f>IF(ISNA(VLOOKUP(ACCOUNTS_TABLE[[#This Row],[ID NUMBER]],PIVOT!K:L,2,0)),0,VLOOKUP(ACCOUNTS_TABLE[[#This Row],[ID NUMBER]],PIVOT!K:L,2,0))</f>
        <v>0</v>
      </c>
      <c r="L829" s="200">
        <f>ACCOUNTS_TABLE[[#This Row],[TOTAL FEES]]-ACCOUNTS_TABLE[[#This Row],[TOTAL PAID]]-ACCOUNTS_TABLE[[#This Row],[SCHOLARSHIP]]</f>
        <v>130</v>
      </c>
    </row>
    <row r="830" spans="3:12" ht="21.75" customHeight="1" x14ac:dyDescent="0.25">
      <c r="C830" s="194" t="s">
        <v>3111</v>
      </c>
      <c r="D830" s="195" t="str">
        <f>VLOOKUP(ACCOUNTS_TABLE[[#This Row],[ID NUMBER]],DBASE_TABLE[],2,0)</f>
        <v>KANSAKE CHRISTIAN ASALIWE</v>
      </c>
      <c r="E830" s="195" t="str">
        <f>VLOOKUP(ACCOUNTS_TABLE[[#This Row],[ID NUMBER]],DBASE_TABLE[],7,0)</f>
        <v>NURSERY TWO</v>
      </c>
      <c r="F830" s="200">
        <v>130</v>
      </c>
      <c r="G830" s="200" t="str">
        <f>IF(ISNA(VLOOKUP(ACCOUNTS_TABLE[[#This Row],[ID NUMBER]],OTHERFEE_PT,2,0)),"",VLOOKUP(ACCOUNTS_TABLE[[#This Row],[ID NUMBER]],OTHERFEE_PT,2,0))</f>
        <v/>
      </c>
      <c r="H830" s="200">
        <f>IF(ISNA(VLOOKUP(DBASE_TABLE[[#This Row],[CLASS]],TERMFEES_TABLE[],5,0)),"",VLOOKUP(DBASE_TABLE[[#This Row],[CLASS]],TERMFEES_TABLE[],5,0))</f>
        <v>0</v>
      </c>
      <c r="I830" s="200">
        <f>SUM(ACCOUNTS_TABLE[[#This Row],[BALANCE AT START]]:ACCOUNTS_TABLE[[#This Row],[SCHOOL FEES]])</f>
        <v>130</v>
      </c>
      <c r="J830" s="200">
        <f>IF(ISNA(VLOOKUP(ACCOUNTS_TABLE[[#This Row],[ID NUMBER]],PAYMENT_PT,2,0)),0,VLOOKUP(ACCOUNTS_TABLE[[#This Row],[ID NUMBER]],PAYMENT_PT,2,0))</f>
        <v>0</v>
      </c>
      <c r="K830" s="200">
        <f>IF(ISNA(VLOOKUP(ACCOUNTS_TABLE[[#This Row],[ID NUMBER]],PIVOT!K:L,2,0)),0,VLOOKUP(ACCOUNTS_TABLE[[#This Row],[ID NUMBER]],PIVOT!K:L,2,0))</f>
        <v>0</v>
      </c>
      <c r="L830" s="200">
        <f>ACCOUNTS_TABLE[[#This Row],[TOTAL FEES]]-ACCOUNTS_TABLE[[#This Row],[TOTAL PAID]]-ACCOUNTS_TABLE[[#This Row],[SCHOLARSHIP]]</f>
        <v>130</v>
      </c>
    </row>
    <row r="831" spans="3:12" ht="21.75" customHeight="1" x14ac:dyDescent="0.25">
      <c r="C831" s="194" t="s">
        <v>3117</v>
      </c>
      <c r="D831" s="195" t="str">
        <f>VLOOKUP(ACCOUNTS_TABLE[[#This Row],[ID NUMBER]],DBASE_TABLE[],2,0)</f>
        <v>LANTIA MARTHA</v>
      </c>
      <c r="E831" s="195" t="str">
        <f>VLOOKUP(ACCOUNTS_TABLE[[#This Row],[ID NUMBER]],DBASE_TABLE[],7,0)</f>
        <v>NURSERY TWO</v>
      </c>
      <c r="F831" s="200">
        <v>130</v>
      </c>
      <c r="G831" s="200" t="str">
        <f>IF(ISNA(VLOOKUP(ACCOUNTS_TABLE[[#This Row],[ID NUMBER]],OTHERFEE_PT,2,0)),"",VLOOKUP(ACCOUNTS_TABLE[[#This Row],[ID NUMBER]],OTHERFEE_PT,2,0))</f>
        <v/>
      </c>
      <c r="H831" s="200">
        <f>IF(ISNA(VLOOKUP(DBASE_TABLE[[#This Row],[CLASS]],TERMFEES_TABLE[],5,0)),"",VLOOKUP(DBASE_TABLE[[#This Row],[CLASS]],TERMFEES_TABLE[],5,0))</f>
        <v>0</v>
      </c>
      <c r="I831" s="200">
        <f>SUM(ACCOUNTS_TABLE[[#This Row],[BALANCE AT START]]:ACCOUNTS_TABLE[[#This Row],[SCHOOL FEES]])</f>
        <v>130</v>
      </c>
      <c r="J831" s="200">
        <f>IF(ISNA(VLOOKUP(ACCOUNTS_TABLE[[#This Row],[ID NUMBER]],PAYMENT_PT,2,0)),0,VLOOKUP(ACCOUNTS_TABLE[[#This Row],[ID NUMBER]],PAYMENT_PT,2,0))</f>
        <v>0</v>
      </c>
      <c r="K831" s="200">
        <f>IF(ISNA(VLOOKUP(ACCOUNTS_TABLE[[#This Row],[ID NUMBER]],PIVOT!K:L,2,0)),0,VLOOKUP(ACCOUNTS_TABLE[[#This Row],[ID NUMBER]],PIVOT!K:L,2,0))</f>
        <v>0</v>
      </c>
      <c r="L831" s="200">
        <f>ACCOUNTS_TABLE[[#This Row],[TOTAL FEES]]-ACCOUNTS_TABLE[[#This Row],[TOTAL PAID]]-ACCOUNTS_TABLE[[#This Row],[SCHOLARSHIP]]</f>
        <v>130</v>
      </c>
    </row>
    <row r="832" spans="3:12" ht="21.75" customHeight="1" x14ac:dyDescent="0.25">
      <c r="C832" s="194" t="s">
        <v>3122</v>
      </c>
      <c r="D832" s="195" t="str">
        <f>VLOOKUP(ACCOUNTS_TABLE[[#This Row],[ID NUMBER]],DBASE_TABLE[],2,0)</f>
        <v>LATIF MAYA MABEL</v>
      </c>
      <c r="E832" s="195" t="str">
        <f>VLOOKUP(ACCOUNTS_TABLE[[#This Row],[ID NUMBER]],DBASE_TABLE[],7,0)</f>
        <v>NURSERY TWO</v>
      </c>
      <c r="F832" s="200">
        <v>130</v>
      </c>
      <c r="G832" s="200" t="str">
        <f>IF(ISNA(VLOOKUP(ACCOUNTS_TABLE[[#This Row],[ID NUMBER]],OTHERFEE_PT,2,0)),"",VLOOKUP(ACCOUNTS_TABLE[[#This Row],[ID NUMBER]],OTHERFEE_PT,2,0))</f>
        <v/>
      </c>
      <c r="H832" s="200">
        <f>IF(ISNA(VLOOKUP(DBASE_TABLE[[#This Row],[CLASS]],TERMFEES_TABLE[],5,0)),"",VLOOKUP(DBASE_TABLE[[#This Row],[CLASS]],TERMFEES_TABLE[],5,0))</f>
        <v>0</v>
      </c>
      <c r="I832" s="200">
        <f>SUM(ACCOUNTS_TABLE[[#This Row],[BALANCE AT START]]:ACCOUNTS_TABLE[[#This Row],[SCHOOL FEES]])</f>
        <v>130</v>
      </c>
      <c r="J832" s="200">
        <f>IF(ISNA(VLOOKUP(ACCOUNTS_TABLE[[#This Row],[ID NUMBER]],PAYMENT_PT,2,0)),0,VLOOKUP(ACCOUNTS_TABLE[[#This Row],[ID NUMBER]],PAYMENT_PT,2,0))</f>
        <v>0</v>
      </c>
      <c r="K832" s="200">
        <f>IF(ISNA(VLOOKUP(ACCOUNTS_TABLE[[#This Row],[ID NUMBER]],PIVOT!K:L,2,0)),0,VLOOKUP(ACCOUNTS_TABLE[[#This Row],[ID NUMBER]],PIVOT!K:L,2,0))</f>
        <v>0</v>
      </c>
      <c r="L832" s="200">
        <f>ACCOUNTS_TABLE[[#This Row],[TOTAL FEES]]-ACCOUNTS_TABLE[[#This Row],[TOTAL PAID]]-ACCOUNTS_TABLE[[#This Row],[SCHOLARSHIP]]</f>
        <v>130</v>
      </c>
    </row>
    <row r="833" spans="3:12" ht="21.75" customHeight="1" x14ac:dyDescent="0.25">
      <c r="C833" s="194" t="s">
        <v>3127</v>
      </c>
      <c r="D833" s="195" t="str">
        <f>VLOOKUP(ACCOUNTS_TABLE[[#This Row],[ID NUMBER]],DBASE_TABLE[],2,0)</f>
        <v>MADIWE WEPARI ELNATHAN</v>
      </c>
      <c r="E833" s="195" t="str">
        <f>VLOOKUP(ACCOUNTS_TABLE[[#This Row],[ID NUMBER]],DBASE_TABLE[],7,0)</f>
        <v>NURSERY TWO</v>
      </c>
      <c r="F833" s="200">
        <v>130</v>
      </c>
      <c r="G833" s="200" t="str">
        <f>IF(ISNA(VLOOKUP(ACCOUNTS_TABLE[[#This Row],[ID NUMBER]],OTHERFEE_PT,2,0)),"",VLOOKUP(ACCOUNTS_TABLE[[#This Row],[ID NUMBER]],OTHERFEE_PT,2,0))</f>
        <v/>
      </c>
      <c r="H833" s="200">
        <f>IF(ISNA(VLOOKUP(DBASE_TABLE[[#This Row],[CLASS]],TERMFEES_TABLE[],5,0)),"",VLOOKUP(DBASE_TABLE[[#This Row],[CLASS]],TERMFEES_TABLE[],5,0))</f>
        <v>0</v>
      </c>
      <c r="I833" s="200">
        <f>SUM(ACCOUNTS_TABLE[[#This Row],[BALANCE AT START]]:ACCOUNTS_TABLE[[#This Row],[SCHOOL FEES]])</f>
        <v>130</v>
      </c>
      <c r="J833" s="200">
        <f>IF(ISNA(VLOOKUP(ACCOUNTS_TABLE[[#This Row],[ID NUMBER]],PAYMENT_PT,2,0)),0,VLOOKUP(ACCOUNTS_TABLE[[#This Row],[ID NUMBER]],PAYMENT_PT,2,0))</f>
        <v>0</v>
      </c>
      <c r="K833" s="200">
        <f>IF(ISNA(VLOOKUP(ACCOUNTS_TABLE[[#This Row],[ID NUMBER]],PIVOT!K:L,2,0)),0,VLOOKUP(ACCOUNTS_TABLE[[#This Row],[ID NUMBER]],PIVOT!K:L,2,0))</f>
        <v>0</v>
      </c>
      <c r="L833" s="200">
        <f>ACCOUNTS_TABLE[[#This Row],[TOTAL FEES]]-ACCOUNTS_TABLE[[#This Row],[TOTAL PAID]]-ACCOUNTS_TABLE[[#This Row],[SCHOLARSHIP]]</f>
        <v>130</v>
      </c>
    </row>
    <row r="834" spans="3:12" ht="21.75" customHeight="1" x14ac:dyDescent="0.25">
      <c r="C834" s="194" t="s">
        <v>3132</v>
      </c>
      <c r="D834" s="195" t="str">
        <f>VLOOKUP(ACCOUNTS_TABLE[[#This Row],[ID NUMBER]],DBASE_TABLE[],2,0)</f>
        <v>MADUNNA WETWOREAMO MANNASSEH</v>
      </c>
      <c r="E834" s="195" t="str">
        <f>VLOOKUP(ACCOUNTS_TABLE[[#This Row],[ID NUMBER]],DBASE_TABLE[],7,0)</f>
        <v>NURSERY TWO</v>
      </c>
      <c r="F834" s="200">
        <v>130</v>
      </c>
      <c r="G834" s="200" t="str">
        <f>IF(ISNA(VLOOKUP(ACCOUNTS_TABLE[[#This Row],[ID NUMBER]],OTHERFEE_PT,2,0)),"",VLOOKUP(ACCOUNTS_TABLE[[#This Row],[ID NUMBER]],OTHERFEE_PT,2,0))</f>
        <v/>
      </c>
      <c r="H834" s="200">
        <f>IF(ISNA(VLOOKUP(DBASE_TABLE[[#This Row],[CLASS]],TERMFEES_TABLE[],5,0)),"",VLOOKUP(DBASE_TABLE[[#This Row],[CLASS]],TERMFEES_TABLE[],5,0))</f>
        <v>0</v>
      </c>
      <c r="I834" s="200">
        <f>SUM(ACCOUNTS_TABLE[[#This Row],[BALANCE AT START]]:ACCOUNTS_TABLE[[#This Row],[SCHOOL FEES]])</f>
        <v>130</v>
      </c>
      <c r="J834" s="200">
        <f>IF(ISNA(VLOOKUP(ACCOUNTS_TABLE[[#This Row],[ID NUMBER]],PAYMENT_PT,2,0)),0,VLOOKUP(ACCOUNTS_TABLE[[#This Row],[ID NUMBER]],PAYMENT_PT,2,0))</f>
        <v>0</v>
      </c>
      <c r="K834" s="200">
        <f>IF(ISNA(VLOOKUP(ACCOUNTS_TABLE[[#This Row],[ID NUMBER]],PIVOT!K:L,2,0)),0,VLOOKUP(ACCOUNTS_TABLE[[#This Row],[ID NUMBER]],PIVOT!K:L,2,0))</f>
        <v>0</v>
      </c>
      <c r="L834" s="200">
        <f>ACCOUNTS_TABLE[[#This Row],[TOTAL FEES]]-ACCOUNTS_TABLE[[#This Row],[TOTAL PAID]]-ACCOUNTS_TABLE[[#This Row],[SCHOLARSHIP]]</f>
        <v>130</v>
      </c>
    </row>
    <row r="835" spans="3:12" ht="21.75" customHeight="1" x14ac:dyDescent="0.25">
      <c r="C835" s="194" t="s">
        <v>3139</v>
      </c>
      <c r="D835" s="195" t="str">
        <f>VLOOKUP(ACCOUNTS_TABLE[[#This Row],[ID NUMBER]],DBASE_TABLE[],2,0)</f>
        <v>MUSAH ACHEILISEWINE LEWISA</v>
      </c>
      <c r="E835" s="195" t="str">
        <f>VLOOKUP(ACCOUNTS_TABLE[[#This Row],[ID NUMBER]],DBASE_TABLE[],7,0)</f>
        <v>NURSERY TWO</v>
      </c>
      <c r="F835" s="200">
        <v>130</v>
      </c>
      <c r="G835" s="200" t="str">
        <f>IF(ISNA(VLOOKUP(ACCOUNTS_TABLE[[#This Row],[ID NUMBER]],OTHERFEE_PT,2,0)),"",VLOOKUP(ACCOUNTS_TABLE[[#This Row],[ID NUMBER]],OTHERFEE_PT,2,0))</f>
        <v/>
      </c>
      <c r="H835" s="200">
        <f>IF(ISNA(VLOOKUP(DBASE_TABLE[[#This Row],[CLASS]],TERMFEES_TABLE[],5,0)),"",VLOOKUP(DBASE_TABLE[[#This Row],[CLASS]],TERMFEES_TABLE[],5,0))</f>
        <v>0</v>
      </c>
      <c r="I835" s="200">
        <f>SUM(ACCOUNTS_TABLE[[#This Row],[BALANCE AT START]]:ACCOUNTS_TABLE[[#This Row],[SCHOOL FEES]])</f>
        <v>130</v>
      </c>
      <c r="J835" s="200">
        <f>IF(ISNA(VLOOKUP(ACCOUNTS_TABLE[[#This Row],[ID NUMBER]],PAYMENT_PT,2,0)),0,VLOOKUP(ACCOUNTS_TABLE[[#This Row],[ID NUMBER]],PAYMENT_PT,2,0))</f>
        <v>0</v>
      </c>
      <c r="K835" s="200">
        <f>IF(ISNA(VLOOKUP(ACCOUNTS_TABLE[[#This Row],[ID NUMBER]],PIVOT!K:L,2,0)),0,VLOOKUP(ACCOUNTS_TABLE[[#This Row],[ID NUMBER]],PIVOT!K:L,2,0))</f>
        <v>0</v>
      </c>
      <c r="L835" s="200">
        <f>ACCOUNTS_TABLE[[#This Row],[TOTAL FEES]]-ACCOUNTS_TABLE[[#This Row],[TOTAL PAID]]-ACCOUNTS_TABLE[[#This Row],[SCHOLARSHIP]]</f>
        <v>130</v>
      </c>
    </row>
    <row r="836" spans="3:12" ht="21.75" customHeight="1" x14ac:dyDescent="0.25">
      <c r="C836" s="194" t="s">
        <v>3144</v>
      </c>
      <c r="D836" s="195" t="str">
        <f>VLOOKUP(ACCOUNTS_TABLE[[#This Row],[ID NUMBER]],DBASE_TABLE[],2,0)</f>
        <v>NYABASE WILFRED ATEWEH</v>
      </c>
      <c r="E836" s="195" t="str">
        <f>VLOOKUP(ACCOUNTS_TABLE[[#This Row],[ID NUMBER]],DBASE_TABLE[],7,0)</f>
        <v>NURSERY TWO</v>
      </c>
      <c r="F836" s="200">
        <v>130</v>
      </c>
      <c r="G836" s="200" t="str">
        <f>IF(ISNA(VLOOKUP(ACCOUNTS_TABLE[[#This Row],[ID NUMBER]],OTHERFEE_PT,2,0)),"",VLOOKUP(ACCOUNTS_TABLE[[#This Row],[ID NUMBER]],OTHERFEE_PT,2,0))</f>
        <v/>
      </c>
      <c r="H836" s="200">
        <f>IF(ISNA(VLOOKUP(DBASE_TABLE[[#This Row],[CLASS]],TERMFEES_TABLE[],5,0)),"",VLOOKUP(DBASE_TABLE[[#This Row],[CLASS]],TERMFEES_TABLE[],5,0))</f>
        <v>0</v>
      </c>
      <c r="I836" s="200">
        <f>SUM(ACCOUNTS_TABLE[[#This Row],[BALANCE AT START]]:ACCOUNTS_TABLE[[#This Row],[SCHOOL FEES]])</f>
        <v>130</v>
      </c>
      <c r="J836" s="200">
        <f>IF(ISNA(VLOOKUP(ACCOUNTS_TABLE[[#This Row],[ID NUMBER]],PAYMENT_PT,2,0)),0,VLOOKUP(ACCOUNTS_TABLE[[#This Row],[ID NUMBER]],PAYMENT_PT,2,0))</f>
        <v>0</v>
      </c>
      <c r="K836" s="200">
        <f>IF(ISNA(VLOOKUP(ACCOUNTS_TABLE[[#This Row],[ID NUMBER]],PIVOT!K:L,2,0)),0,VLOOKUP(ACCOUNTS_TABLE[[#This Row],[ID NUMBER]],PIVOT!K:L,2,0))</f>
        <v>0</v>
      </c>
      <c r="L836" s="200">
        <f>ACCOUNTS_TABLE[[#This Row],[TOTAL FEES]]-ACCOUNTS_TABLE[[#This Row],[TOTAL PAID]]-ACCOUNTS_TABLE[[#This Row],[SCHOLARSHIP]]</f>
        <v>130</v>
      </c>
    </row>
    <row r="837" spans="3:12" ht="21.75" customHeight="1" x14ac:dyDescent="0.25">
      <c r="C837" s="194" t="s">
        <v>3149</v>
      </c>
      <c r="D837" s="195" t="str">
        <f>VLOOKUP(ACCOUNTS_TABLE[[#This Row],[ID NUMBER]],DBASE_TABLE[],2,0)</f>
        <v>PONTIANA ATUDELAM TAMAGA</v>
      </c>
      <c r="E837" s="195" t="str">
        <f>VLOOKUP(ACCOUNTS_TABLE[[#This Row],[ID NUMBER]],DBASE_TABLE[],7,0)</f>
        <v>NURSERY TWO</v>
      </c>
      <c r="F837" s="200">
        <v>130</v>
      </c>
      <c r="G837" s="200" t="str">
        <f>IF(ISNA(VLOOKUP(ACCOUNTS_TABLE[[#This Row],[ID NUMBER]],OTHERFEE_PT,2,0)),"",VLOOKUP(ACCOUNTS_TABLE[[#This Row],[ID NUMBER]],OTHERFEE_PT,2,0))</f>
        <v/>
      </c>
      <c r="H837" s="200">
        <f>IF(ISNA(VLOOKUP(DBASE_TABLE[[#This Row],[CLASS]],TERMFEES_TABLE[],5,0)),"",VLOOKUP(DBASE_TABLE[[#This Row],[CLASS]],TERMFEES_TABLE[],5,0))</f>
        <v>0</v>
      </c>
      <c r="I837" s="200">
        <f>SUM(ACCOUNTS_TABLE[[#This Row],[BALANCE AT START]]:ACCOUNTS_TABLE[[#This Row],[SCHOOL FEES]])</f>
        <v>130</v>
      </c>
      <c r="J837" s="200">
        <f>IF(ISNA(VLOOKUP(ACCOUNTS_TABLE[[#This Row],[ID NUMBER]],PAYMENT_PT,2,0)),0,VLOOKUP(ACCOUNTS_TABLE[[#This Row],[ID NUMBER]],PAYMENT_PT,2,0))</f>
        <v>0</v>
      </c>
      <c r="K837" s="200">
        <f>IF(ISNA(VLOOKUP(ACCOUNTS_TABLE[[#This Row],[ID NUMBER]],PIVOT!K:L,2,0)),0,VLOOKUP(ACCOUNTS_TABLE[[#This Row],[ID NUMBER]],PIVOT!K:L,2,0))</f>
        <v>0</v>
      </c>
      <c r="L837" s="200">
        <f>ACCOUNTS_TABLE[[#This Row],[TOTAL FEES]]-ACCOUNTS_TABLE[[#This Row],[TOTAL PAID]]-ACCOUNTS_TABLE[[#This Row],[SCHOLARSHIP]]</f>
        <v>130</v>
      </c>
    </row>
    <row r="838" spans="3:12" ht="21.75" customHeight="1" x14ac:dyDescent="0.25">
      <c r="C838" s="194" t="s">
        <v>3155</v>
      </c>
      <c r="D838" s="195" t="str">
        <f>VLOOKUP(ACCOUNTS_TABLE[[#This Row],[ID NUMBER]],DBASE_TABLE[],2,0)</f>
        <v>WEDAGA NAVORO LIVISTINE</v>
      </c>
      <c r="E838" s="195" t="str">
        <f>VLOOKUP(ACCOUNTS_TABLE[[#This Row],[ID NUMBER]],DBASE_TABLE[],7,0)</f>
        <v>NURSERY TWO</v>
      </c>
      <c r="F838" s="200">
        <v>130</v>
      </c>
      <c r="G838" s="200" t="str">
        <f>IF(ISNA(VLOOKUP(ACCOUNTS_TABLE[[#This Row],[ID NUMBER]],OTHERFEE_PT,2,0)),"",VLOOKUP(ACCOUNTS_TABLE[[#This Row],[ID NUMBER]],OTHERFEE_PT,2,0))</f>
        <v/>
      </c>
      <c r="H838" s="200">
        <f>IF(ISNA(VLOOKUP(DBASE_TABLE[[#This Row],[CLASS]],TERMFEES_TABLE[],5,0)),"",VLOOKUP(DBASE_TABLE[[#This Row],[CLASS]],TERMFEES_TABLE[],5,0))</f>
        <v>0</v>
      </c>
      <c r="I838" s="200">
        <f>SUM(ACCOUNTS_TABLE[[#This Row],[BALANCE AT START]]:ACCOUNTS_TABLE[[#This Row],[SCHOOL FEES]])</f>
        <v>130</v>
      </c>
      <c r="J838" s="200">
        <f>IF(ISNA(VLOOKUP(ACCOUNTS_TABLE[[#This Row],[ID NUMBER]],PAYMENT_PT,2,0)),0,VLOOKUP(ACCOUNTS_TABLE[[#This Row],[ID NUMBER]],PAYMENT_PT,2,0))</f>
        <v>0</v>
      </c>
      <c r="K838" s="200">
        <f>IF(ISNA(VLOOKUP(ACCOUNTS_TABLE[[#This Row],[ID NUMBER]],PIVOT!K:L,2,0)),0,VLOOKUP(ACCOUNTS_TABLE[[#This Row],[ID NUMBER]],PIVOT!K:L,2,0))</f>
        <v>0</v>
      </c>
      <c r="L838" s="200">
        <f>ACCOUNTS_TABLE[[#This Row],[TOTAL FEES]]-ACCOUNTS_TABLE[[#This Row],[TOTAL PAID]]-ACCOUNTS_TABLE[[#This Row],[SCHOLARSHIP]]</f>
        <v>130</v>
      </c>
    </row>
    <row r="839" spans="3:12" ht="21.75" customHeight="1" x14ac:dyDescent="0.25">
      <c r="C839" s="194" t="s">
        <v>3160</v>
      </c>
      <c r="D839" s="195" t="str">
        <f>VLOOKUP(ACCOUNTS_TABLE[[#This Row],[ID NUMBER]],DBASE_TABLE[],2,0)</f>
        <v>ASAGREWE WISDOM</v>
      </c>
      <c r="E839" s="195" t="str">
        <f>VLOOKUP(ACCOUNTS_TABLE[[#This Row],[ID NUMBER]],DBASE_TABLE[],7,0)</f>
        <v>KINDERGARTEN ONE</v>
      </c>
      <c r="F839" s="200">
        <v>130</v>
      </c>
      <c r="G839" s="200" t="str">
        <f>IF(ISNA(VLOOKUP(ACCOUNTS_TABLE[[#This Row],[ID NUMBER]],OTHERFEE_PT,2,0)),"",VLOOKUP(ACCOUNTS_TABLE[[#This Row],[ID NUMBER]],OTHERFEE_PT,2,0))</f>
        <v/>
      </c>
      <c r="H839" s="200">
        <f>IF(ISNA(VLOOKUP(DBASE_TABLE[[#This Row],[CLASS]],TERMFEES_TABLE[],5,0)),"",VLOOKUP(DBASE_TABLE[[#This Row],[CLASS]],TERMFEES_TABLE[],5,0))</f>
        <v>0</v>
      </c>
      <c r="I839" s="200">
        <f>SUM(ACCOUNTS_TABLE[[#This Row],[BALANCE AT START]]:ACCOUNTS_TABLE[[#This Row],[SCHOOL FEES]])</f>
        <v>130</v>
      </c>
      <c r="J839" s="200">
        <f>IF(ISNA(VLOOKUP(ACCOUNTS_TABLE[[#This Row],[ID NUMBER]],PAYMENT_PT,2,0)),0,VLOOKUP(ACCOUNTS_TABLE[[#This Row],[ID NUMBER]],PAYMENT_PT,2,0))</f>
        <v>0</v>
      </c>
      <c r="K839" s="200">
        <f>IF(ISNA(VLOOKUP(ACCOUNTS_TABLE[[#This Row],[ID NUMBER]],PIVOT!K:L,2,0)),0,VLOOKUP(ACCOUNTS_TABLE[[#This Row],[ID NUMBER]],PIVOT!K:L,2,0))</f>
        <v>0</v>
      </c>
      <c r="L839" s="200">
        <f>ACCOUNTS_TABLE[[#This Row],[TOTAL FEES]]-ACCOUNTS_TABLE[[#This Row],[TOTAL PAID]]-ACCOUNTS_TABLE[[#This Row],[SCHOLARSHIP]]</f>
        <v>130</v>
      </c>
    </row>
    <row r="840" spans="3:12" ht="21.75" customHeight="1" x14ac:dyDescent="0.25">
      <c r="C840" s="194" t="s">
        <v>3166</v>
      </c>
      <c r="D840" s="195" t="str">
        <f>VLOOKUP(ACCOUNTS_TABLE[[#This Row],[ID NUMBER]],DBASE_TABLE[],2,0)</f>
        <v>TIVURA SALEWE EDEN</v>
      </c>
      <c r="E840" s="195" t="str">
        <f>VLOOKUP(ACCOUNTS_TABLE[[#This Row],[ID NUMBER]],DBASE_TABLE[],7,0)</f>
        <v>KINDERGARTEN ONE</v>
      </c>
      <c r="F840" s="200">
        <v>130</v>
      </c>
      <c r="G840" s="200" t="str">
        <f>IF(ISNA(VLOOKUP(ACCOUNTS_TABLE[[#This Row],[ID NUMBER]],OTHERFEE_PT,2,0)),"",VLOOKUP(ACCOUNTS_TABLE[[#This Row],[ID NUMBER]],OTHERFEE_PT,2,0))</f>
        <v/>
      </c>
      <c r="H840" s="200">
        <f>IF(ISNA(VLOOKUP(DBASE_TABLE[[#This Row],[CLASS]],TERMFEES_TABLE[],5,0)),"",VLOOKUP(DBASE_TABLE[[#This Row],[CLASS]],TERMFEES_TABLE[],5,0))</f>
        <v>0</v>
      </c>
      <c r="I840" s="200">
        <f>SUM(ACCOUNTS_TABLE[[#This Row],[BALANCE AT START]]:ACCOUNTS_TABLE[[#This Row],[SCHOOL FEES]])</f>
        <v>130</v>
      </c>
      <c r="J840" s="200">
        <f>IF(ISNA(VLOOKUP(ACCOUNTS_TABLE[[#This Row],[ID NUMBER]],PAYMENT_PT,2,0)),0,VLOOKUP(ACCOUNTS_TABLE[[#This Row],[ID NUMBER]],PAYMENT_PT,2,0))</f>
        <v>0</v>
      </c>
      <c r="K840" s="200">
        <f>IF(ISNA(VLOOKUP(ACCOUNTS_TABLE[[#This Row],[ID NUMBER]],PIVOT!K:L,2,0)),0,VLOOKUP(ACCOUNTS_TABLE[[#This Row],[ID NUMBER]],PIVOT!K:L,2,0))</f>
        <v>0</v>
      </c>
      <c r="L840" s="200">
        <f>ACCOUNTS_TABLE[[#This Row],[TOTAL FEES]]-ACCOUNTS_TABLE[[#This Row],[TOTAL PAID]]-ACCOUNTS_TABLE[[#This Row],[SCHOLARSHIP]]</f>
        <v>130</v>
      </c>
    </row>
    <row r="841" spans="3:12" ht="21.75" customHeight="1" x14ac:dyDescent="0.25">
      <c r="C841" s="194" t="s">
        <v>3171</v>
      </c>
      <c r="D841" s="195" t="str">
        <f>VLOOKUP(ACCOUNTS_TABLE[[#This Row],[ID NUMBER]],DBASE_TABLE[],2,0)</f>
        <v>WEBASEA WEPARE FORWARD</v>
      </c>
      <c r="E841" s="195" t="str">
        <f>VLOOKUP(ACCOUNTS_TABLE[[#This Row],[ID NUMBER]],DBASE_TABLE[],7,0)</f>
        <v>KINDERGARTEN ONE</v>
      </c>
      <c r="F841" s="200">
        <v>130</v>
      </c>
      <c r="G841" s="200" t="str">
        <f>IF(ISNA(VLOOKUP(ACCOUNTS_TABLE[[#This Row],[ID NUMBER]],OTHERFEE_PT,2,0)),"",VLOOKUP(ACCOUNTS_TABLE[[#This Row],[ID NUMBER]],OTHERFEE_PT,2,0))</f>
        <v/>
      </c>
      <c r="H841" s="200">
        <f>IF(ISNA(VLOOKUP(DBASE_TABLE[[#This Row],[CLASS]],TERMFEES_TABLE[],5,0)),"",VLOOKUP(DBASE_TABLE[[#This Row],[CLASS]],TERMFEES_TABLE[],5,0))</f>
        <v>0</v>
      </c>
      <c r="I841" s="200">
        <f>SUM(ACCOUNTS_TABLE[[#This Row],[BALANCE AT START]]:ACCOUNTS_TABLE[[#This Row],[SCHOOL FEES]])</f>
        <v>130</v>
      </c>
      <c r="J841" s="200">
        <f>IF(ISNA(VLOOKUP(ACCOUNTS_TABLE[[#This Row],[ID NUMBER]],PAYMENT_PT,2,0)),0,VLOOKUP(ACCOUNTS_TABLE[[#This Row],[ID NUMBER]],PAYMENT_PT,2,0))</f>
        <v>0</v>
      </c>
      <c r="K841" s="200">
        <f>IF(ISNA(VLOOKUP(ACCOUNTS_TABLE[[#This Row],[ID NUMBER]],PIVOT!K:L,2,0)),0,VLOOKUP(ACCOUNTS_TABLE[[#This Row],[ID NUMBER]],PIVOT!K:L,2,0))</f>
        <v>0</v>
      </c>
      <c r="L841" s="200">
        <f>ACCOUNTS_TABLE[[#This Row],[TOTAL FEES]]-ACCOUNTS_TABLE[[#This Row],[TOTAL PAID]]-ACCOUNTS_TABLE[[#This Row],[SCHOLARSHIP]]</f>
        <v>130</v>
      </c>
    </row>
    <row r="842" spans="3:12" ht="21.75" customHeight="1" x14ac:dyDescent="0.25">
      <c r="C842" s="194" t="s">
        <v>3177</v>
      </c>
      <c r="D842" s="195" t="str">
        <f>VLOOKUP(ACCOUNTS_TABLE[[#This Row],[ID NUMBER]],DBASE_TABLE[],2,0)</f>
        <v>AKASIRE AWINEBOYA</v>
      </c>
      <c r="E842" s="195" t="str">
        <f>VLOOKUP(ACCOUNTS_TABLE[[#This Row],[ID NUMBER]],DBASE_TABLE[],7,0)</f>
        <v>KINDERGARTEN TWO</v>
      </c>
      <c r="F842" s="200">
        <v>130</v>
      </c>
      <c r="G842" s="200" t="str">
        <f>IF(ISNA(VLOOKUP(ACCOUNTS_TABLE[[#This Row],[ID NUMBER]],OTHERFEE_PT,2,0)),"",VLOOKUP(ACCOUNTS_TABLE[[#This Row],[ID NUMBER]],OTHERFEE_PT,2,0))</f>
        <v/>
      </c>
      <c r="H842" s="200">
        <f>IF(ISNA(VLOOKUP(DBASE_TABLE[[#This Row],[CLASS]],TERMFEES_TABLE[],5,0)),"",VLOOKUP(DBASE_TABLE[[#This Row],[CLASS]],TERMFEES_TABLE[],5,0))</f>
        <v>0</v>
      </c>
      <c r="I842" s="200">
        <f>SUM(ACCOUNTS_TABLE[[#This Row],[BALANCE AT START]]:ACCOUNTS_TABLE[[#This Row],[SCHOOL FEES]])</f>
        <v>130</v>
      </c>
      <c r="J842" s="200">
        <f>IF(ISNA(VLOOKUP(ACCOUNTS_TABLE[[#This Row],[ID NUMBER]],PAYMENT_PT,2,0)),0,VLOOKUP(ACCOUNTS_TABLE[[#This Row],[ID NUMBER]],PAYMENT_PT,2,0))</f>
        <v>0</v>
      </c>
      <c r="K842" s="200">
        <f>IF(ISNA(VLOOKUP(ACCOUNTS_TABLE[[#This Row],[ID NUMBER]],PIVOT!K:L,2,0)),0,VLOOKUP(ACCOUNTS_TABLE[[#This Row],[ID NUMBER]],PIVOT!K:L,2,0))</f>
        <v>0</v>
      </c>
      <c r="L842" s="200">
        <f>ACCOUNTS_TABLE[[#This Row],[TOTAL FEES]]-ACCOUNTS_TABLE[[#This Row],[TOTAL PAID]]-ACCOUNTS_TABLE[[#This Row],[SCHOLARSHIP]]</f>
        <v>130</v>
      </c>
    </row>
    <row r="843" spans="3:12" ht="21.75" customHeight="1" x14ac:dyDescent="0.25">
      <c r="C843" s="194" t="s">
        <v>3182</v>
      </c>
      <c r="D843" s="195" t="str">
        <f>VLOOKUP(ACCOUNTS_TABLE[[#This Row],[ID NUMBER]],DBASE_TABLE[],2,0)</f>
        <v>AZAARE LISA</v>
      </c>
      <c r="E843" s="195" t="str">
        <f>VLOOKUP(ACCOUNTS_TABLE[[#This Row],[ID NUMBER]],DBASE_TABLE[],7,0)</f>
        <v>KINDERGARTEN TWO</v>
      </c>
      <c r="F843" s="200">
        <v>130</v>
      </c>
      <c r="G843" s="200" t="str">
        <f>IF(ISNA(VLOOKUP(ACCOUNTS_TABLE[[#This Row],[ID NUMBER]],OTHERFEE_PT,2,0)),"",VLOOKUP(ACCOUNTS_TABLE[[#This Row],[ID NUMBER]],OTHERFEE_PT,2,0))</f>
        <v/>
      </c>
      <c r="H843" s="200">
        <f>IF(ISNA(VLOOKUP(DBASE_TABLE[[#This Row],[CLASS]],TERMFEES_TABLE[],5,0)),"",VLOOKUP(DBASE_TABLE[[#This Row],[CLASS]],TERMFEES_TABLE[],5,0))</f>
        <v>0</v>
      </c>
      <c r="I843" s="200">
        <f>SUM(ACCOUNTS_TABLE[[#This Row],[BALANCE AT START]]:ACCOUNTS_TABLE[[#This Row],[SCHOOL FEES]])</f>
        <v>130</v>
      </c>
      <c r="J843" s="200">
        <f>IF(ISNA(VLOOKUP(ACCOUNTS_TABLE[[#This Row],[ID NUMBER]],PAYMENT_PT,2,0)),0,VLOOKUP(ACCOUNTS_TABLE[[#This Row],[ID NUMBER]],PAYMENT_PT,2,0))</f>
        <v>0</v>
      </c>
      <c r="K843" s="200">
        <f>IF(ISNA(VLOOKUP(ACCOUNTS_TABLE[[#This Row],[ID NUMBER]],PIVOT!K:L,2,0)),0,VLOOKUP(ACCOUNTS_TABLE[[#This Row],[ID NUMBER]],PIVOT!K:L,2,0))</f>
        <v>0</v>
      </c>
      <c r="L843" s="200">
        <f>ACCOUNTS_TABLE[[#This Row],[TOTAL FEES]]-ACCOUNTS_TABLE[[#This Row],[TOTAL PAID]]-ACCOUNTS_TABLE[[#This Row],[SCHOLARSHIP]]</f>
        <v>130</v>
      </c>
    </row>
    <row r="844" spans="3:12" ht="21.75" customHeight="1" x14ac:dyDescent="0.25">
      <c r="C844" s="194" t="s">
        <v>3187</v>
      </c>
      <c r="D844" s="195" t="str">
        <f>VLOOKUP(ACCOUNTS_TABLE[[#This Row],[ID NUMBER]],DBASE_TABLE[],2,0)</f>
        <v>IDDRISU BASIT</v>
      </c>
      <c r="E844" s="195" t="str">
        <f>VLOOKUP(ACCOUNTS_TABLE[[#This Row],[ID NUMBER]],DBASE_TABLE[],7,0)</f>
        <v>KINDERGARTEN TWO</v>
      </c>
      <c r="F844" s="200">
        <v>130</v>
      </c>
      <c r="G844" s="200" t="str">
        <f>IF(ISNA(VLOOKUP(ACCOUNTS_TABLE[[#This Row],[ID NUMBER]],OTHERFEE_PT,2,0)),"",VLOOKUP(ACCOUNTS_TABLE[[#This Row],[ID NUMBER]],OTHERFEE_PT,2,0))</f>
        <v/>
      </c>
      <c r="H844" s="200">
        <f>IF(ISNA(VLOOKUP(DBASE_TABLE[[#This Row],[CLASS]],TERMFEES_TABLE[],5,0)),"",VLOOKUP(DBASE_TABLE[[#This Row],[CLASS]],TERMFEES_TABLE[],5,0))</f>
        <v>0</v>
      </c>
      <c r="I844" s="200">
        <f>SUM(ACCOUNTS_TABLE[[#This Row],[BALANCE AT START]]:ACCOUNTS_TABLE[[#This Row],[SCHOOL FEES]])</f>
        <v>130</v>
      </c>
      <c r="J844" s="200">
        <f>IF(ISNA(VLOOKUP(ACCOUNTS_TABLE[[#This Row],[ID NUMBER]],PAYMENT_PT,2,0)),0,VLOOKUP(ACCOUNTS_TABLE[[#This Row],[ID NUMBER]],PAYMENT_PT,2,0))</f>
        <v>0</v>
      </c>
      <c r="K844" s="200">
        <f>IF(ISNA(VLOOKUP(ACCOUNTS_TABLE[[#This Row],[ID NUMBER]],PIVOT!K:L,2,0)),0,VLOOKUP(ACCOUNTS_TABLE[[#This Row],[ID NUMBER]],PIVOT!K:L,2,0))</f>
        <v>0</v>
      </c>
      <c r="L844" s="200">
        <f>ACCOUNTS_TABLE[[#This Row],[TOTAL FEES]]-ACCOUNTS_TABLE[[#This Row],[TOTAL PAID]]-ACCOUNTS_TABLE[[#This Row],[SCHOLARSHIP]]</f>
        <v>130</v>
      </c>
    </row>
    <row r="845" spans="3:12" ht="21.75" customHeight="1" x14ac:dyDescent="0.25">
      <c r="C845" s="194" t="s">
        <v>3193</v>
      </c>
      <c r="D845" s="195" t="str">
        <f>VLOOKUP(ACCOUNTS_TABLE[[#This Row],[ID NUMBER]],DBASE_TABLE[],2,0)</f>
        <v>ADUAH PHOEBE WEMOYEI</v>
      </c>
      <c r="E845" s="195" t="str">
        <f>VLOOKUP(ACCOUNTS_TABLE[[#This Row],[ID NUMBER]],DBASE_TABLE[],7,0)</f>
        <v>PRIMARY ONE</v>
      </c>
      <c r="F845" s="200">
        <v>130</v>
      </c>
      <c r="G845" s="200" t="str">
        <f>IF(ISNA(VLOOKUP(ACCOUNTS_TABLE[[#This Row],[ID NUMBER]],OTHERFEE_PT,2,0)),"",VLOOKUP(ACCOUNTS_TABLE[[#This Row],[ID NUMBER]],OTHERFEE_PT,2,0))</f>
        <v/>
      </c>
      <c r="H845" s="200">
        <f>IF(ISNA(VLOOKUP(DBASE_TABLE[[#This Row],[CLASS]],TERMFEES_TABLE[],5,0)),"",VLOOKUP(DBASE_TABLE[[#This Row],[CLASS]],TERMFEES_TABLE[],5,0))</f>
        <v>0</v>
      </c>
      <c r="I845" s="200">
        <f>SUM(ACCOUNTS_TABLE[[#This Row],[BALANCE AT START]]:ACCOUNTS_TABLE[[#This Row],[SCHOOL FEES]])</f>
        <v>130</v>
      </c>
      <c r="J845" s="200">
        <f>IF(ISNA(VLOOKUP(ACCOUNTS_TABLE[[#This Row],[ID NUMBER]],PAYMENT_PT,2,0)),0,VLOOKUP(ACCOUNTS_TABLE[[#This Row],[ID NUMBER]],PAYMENT_PT,2,0))</f>
        <v>0</v>
      </c>
      <c r="K845" s="200">
        <f>IF(ISNA(VLOOKUP(ACCOUNTS_TABLE[[#This Row],[ID NUMBER]],PIVOT!K:L,2,0)),0,VLOOKUP(ACCOUNTS_TABLE[[#This Row],[ID NUMBER]],PIVOT!K:L,2,0))</f>
        <v>0</v>
      </c>
      <c r="L845" s="200">
        <f>ACCOUNTS_TABLE[[#This Row],[TOTAL FEES]]-ACCOUNTS_TABLE[[#This Row],[TOTAL PAID]]-ACCOUNTS_TABLE[[#This Row],[SCHOLARSHIP]]</f>
        <v>130</v>
      </c>
    </row>
    <row r="846" spans="3:12" ht="21.75" customHeight="1" x14ac:dyDescent="0.25">
      <c r="C846" s="194" t="s">
        <v>3198</v>
      </c>
      <c r="D846" s="195" t="str">
        <f>VLOOKUP(ACCOUNTS_TABLE[[#This Row],[ID NUMBER]],DBASE_TABLE[],2,0)</f>
        <v>AKAMBASI ISDORA WEMATU</v>
      </c>
      <c r="E846" s="195" t="str">
        <f>VLOOKUP(ACCOUNTS_TABLE[[#This Row],[ID NUMBER]],DBASE_TABLE[],7,0)</f>
        <v>PRIMARY ONE</v>
      </c>
      <c r="F846" s="200">
        <v>130</v>
      </c>
      <c r="G846" s="200" t="str">
        <f>IF(ISNA(VLOOKUP(ACCOUNTS_TABLE[[#This Row],[ID NUMBER]],OTHERFEE_PT,2,0)),"",VLOOKUP(ACCOUNTS_TABLE[[#This Row],[ID NUMBER]],OTHERFEE_PT,2,0))</f>
        <v/>
      </c>
      <c r="H846" s="200">
        <f>IF(ISNA(VLOOKUP(DBASE_TABLE[[#This Row],[CLASS]],TERMFEES_TABLE[],5,0)),"",VLOOKUP(DBASE_TABLE[[#This Row],[CLASS]],TERMFEES_TABLE[],5,0))</f>
        <v>0</v>
      </c>
      <c r="I846" s="200">
        <f>SUM(ACCOUNTS_TABLE[[#This Row],[BALANCE AT START]]:ACCOUNTS_TABLE[[#This Row],[SCHOOL FEES]])</f>
        <v>130</v>
      </c>
      <c r="J846" s="200">
        <f>IF(ISNA(VLOOKUP(ACCOUNTS_TABLE[[#This Row],[ID NUMBER]],PAYMENT_PT,2,0)),0,VLOOKUP(ACCOUNTS_TABLE[[#This Row],[ID NUMBER]],PAYMENT_PT,2,0))</f>
        <v>0</v>
      </c>
      <c r="K846" s="200">
        <f>IF(ISNA(VLOOKUP(ACCOUNTS_TABLE[[#This Row],[ID NUMBER]],PIVOT!K:L,2,0)),0,VLOOKUP(ACCOUNTS_TABLE[[#This Row],[ID NUMBER]],PIVOT!K:L,2,0))</f>
        <v>0</v>
      </c>
      <c r="L846" s="200">
        <f>ACCOUNTS_TABLE[[#This Row],[TOTAL FEES]]-ACCOUNTS_TABLE[[#This Row],[TOTAL PAID]]-ACCOUNTS_TABLE[[#This Row],[SCHOLARSHIP]]</f>
        <v>130</v>
      </c>
    </row>
    <row r="847" spans="3:12" ht="21.75" customHeight="1" x14ac:dyDescent="0.25">
      <c r="C847" s="194" t="s">
        <v>3205</v>
      </c>
      <c r="D847" s="195" t="str">
        <f>VLOOKUP(ACCOUNTS_TABLE[[#This Row],[ID NUMBER]],DBASE_TABLE[],2,0)</f>
        <v>ATINDANA ROLANDA</v>
      </c>
      <c r="E847" s="195" t="str">
        <f>VLOOKUP(ACCOUNTS_TABLE[[#This Row],[ID NUMBER]],DBASE_TABLE[],7,0)</f>
        <v>PRIMARY ONE</v>
      </c>
      <c r="F847" s="200">
        <v>130</v>
      </c>
      <c r="G847" s="200" t="str">
        <f>IF(ISNA(VLOOKUP(ACCOUNTS_TABLE[[#This Row],[ID NUMBER]],OTHERFEE_PT,2,0)),"",VLOOKUP(ACCOUNTS_TABLE[[#This Row],[ID NUMBER]],OTHERFEE_PT,2,0))</f>
        <v/>
      </c>
      <c r="H847" s="200">
        <f>IF(ISNA(VLOOKUP(DBASE_TABLE[[#This Row],[CLASS]],TERMFEES_TABLE[],5,0)),"",VLOOKUP(DBASE_TABLE[[#This Row],[CLASS]],TERMFEES_TABLE[],5,0))</f>
        <v>0</v>
      </c>
      <c r="I847" s="200">
        <f>SUM(ACCOUNTS_TABLE[[#This Row],[BALANCE AT START]]:ACCOUNTS_TABLE[[#This Row],[SCHOOL FEES]])</f>
        <v>130</v>
      </c>
      <c r="J847" s="200">
        <f>IF(ISNA(VLOOKUP(ACCOUNTS_TABLE[[#This Row],[ID NUMBER]],PAYMENT_PT,2,0)),0,VLOOKUP(ACCOUNTS_TABLE[[#This Row],[ID NUMBER]],PAYMENT_PT,2,0))</f>
        <v>0</v>
      </c>
      <c r="K847" s="200">
        <f>IF(ISNA(VLOOKUP(ACCOUNTS_TABLE[[#This Row],[ID NUMBER]],PIVOT!K:L,2,0)),0,VLOOKUP(ACCOUNTS_TABLE[[#This Row],[ID NUMBER]],PIVOT!K:L,2,0))</f>
        <v>0</v>
      </c>
      <c r="L847" s="200">
        <f>ACCOUNTS_TABLE[[#This Row],[TOTAL FEES]]-ACCOUNTS_TABLE[[#This Row],[TOTAL PAID]]-ACCOUNTS_TABLE[[#This Row],[SCHOLARSHIP]]</f>
        <v>130</v>
      </c>
    </row>
    <row r="848" spans="3:12" ht="21.75" customHeight="1" x14ac:dyDescent="0.25">
      <c r="C848" s="194" t="s">
        <v>3209</v>
      </c>
      <c r="D848" s="195" t="str">
        <f>VLOOKUP(ACCOUNTS_TABLE[[#This Row],[ID NUMBER]],DBASE_TABLE[],2,0)</f>
        <v>HUZEINATU</v>
      </c>
      <c r="E848" s="195" t="str">
        <f>VLOOKUP(ACCOUNTS_TABLE[[#This Row],[ID NUMBER]],DBASE_TABLE[],7,0)</f>
        <v>PRIMARY ONE</v>
      </c>
      <c r="F848" s="200">
        <v>130</v>
      </c>
      <c r="G848" s="200" t="str">
        <f>IF(ISNA(VLOOKUP(ACCOUNTS_TABLE[[#This Row],[ID NUMBER]],OTHERFEE_PT,2,0)),"",VLOOKUP(ACCOUNTS_TABLE[[#This Row],[ID NUMBER]],OTHERFEE_PT,2,0))</f>
        <v/>
      </c>
      <c r="H848" s="200">
        <f>IF(ISNA(VLOOKUP(DBASE_TABLE[[#This Row],[CLASS]],TERMFEES_TABLE[],5,0)),"",VLOOKUP(DBASE_TABLE[[#This Row],[CLASS]],TERMFEES_TABLE[],5,0))</f>
        <v>0</v>
      </c>
      <c r="I848" s="200">
        <f>SUM(ACCOUNTS_TABLE[[#This Row],[BALANCE AT START]]:ACCOUNTS_TABLE[[#This Row],[SCHOOL FEES]])</f>
        <v>130</v>
      </c>
      <c r="J848" s="200">
        <f>IF(ISNA(VLOOKUP(ACCOUNTS_TABLE[[#This Row],[ID NUMBER]],PAYMENT_PT,2,0)),0,VLOOKUP(ACCOUNTS_TABLE[[#This Row],[ID NUMBER]],PAYMENT_PT,2,0))</f>
        <v>0</v>
      </c>
      <c r="K848" s="200">
        <f>IF(ISNA(VLOOKUP(ACCOUNTS_TABLE[[#This Row],[ID NUMBER]],PIVOT!K:L,2,0)),0,VLOOKUP(ACCOUNTS_TABLE[[#This Row],[ID NUMBER]],PIVOT!K:L,2,0))</f>
        <v>0</v>
      </c>
      <c r="L848" s="200">
        <f>ACCOUNTS_TABLE[[#This Row],[TOTAL FEES]]-ACCOUNTS_TABLE[[#This Row],[TOTAL PAID]]-ACCOUNTS_TABLE[[#This Row],[SCHOLARSHIP]]</f>
        <v>130</v>
      </c>
    </row>
    <row r="849" spans="3:12" ht="21.75" customHeight="1" x14ac:dyDescent="0.25">
      <c r="C849" s="194" t="s">
        <v>3215</v>
      </c>
      <c r="D849" s="195" t="str">
        <f>VLOOKUP(ACCOUNTS_TABLE[[#This Row],[ID NUMBER]],DBASE_TABLE[],2,0)</f>
        <v>ANALIBA RUTH AWINPANG</v>
      </c>
      <c r="E849" s="195" t="str">
        <f>VLOOKUP(ACCOUNTS_TABLE[[#This Row],[ID NUMBER]],DBASE_TABLE[],7,0)</f>
        <v>PRIMARY ONE</v>
      </c>
      <c r="F849" s="200">
        <v>130</v>
      </c>
      <c r="G849" s="200" t="str">
        <f>IF(ISNA(VLOOKUP(ACCOUNTS_TABLE[[#This Row],[ID NUMBER]],OTHERFEE_PT,2,0)),"",VLOOKUP(ACCOUNTS_TABLE[[#This Row],[ID NUMBER]],OTHERFEE_PT,2,0))</f>
        <v/>
      </c>
      <c r="H849" s="200">
        <f>IF(ISNA(VLOOKUP(DBASE_TABLE[[#This Row],[CLASS]],TERMFEES_TABLE[],5,0)),"",VLOOKUP(DBASE_TABLE[[#This Row],[CLASS]],TERMFEES_TABLE[],5,0))</f>
        <v>0</v>
      </c>
      <c r="I849" s="200">
        <f>SUM(ACCOUNTS_TABLE[[#This Row],[BALANCE AT START]]:ACCOUNTS_TABLE[[#This Row],[SCHOOL FEES]])</f>
        <v>130</v>
      </c>
      <c r="J849" s="200">
        <f>IF(ISNA(VLOOKUP(ACCOUNTS_TABLE[[#This Row],[ID NUMBER]],PAYMENT_PT,2,0)),0,VLOOKUP(ACCOUNTS_TABLE[[#This Row],[ID NUMBER]],PAYMENT_PT,2,0))</f>
        <v>0</v>
      </c>
      <c r="K849" s="200">
        <f>IF(ISNA(VLOOKUP(ACCOUNTS_TABLE[[#This Row],[ID NUMBER]],PIVOT!K:L,2,0)),0,VLOOKUP(ACCOUNTS_TABLE[[#This Row],[ID NUMBER]],PIVOT!K:L,2,0))</f>
        <v>0</v>
      </c>
      <c r="L849" s="200">
        <f>ACCOUNTS_TABLE[[#This Row],[TOTAL FEES]]-ACCOUNTS_TABLE[[#This Row],[TOTAL PAID]]-ACCOUNTS_TABLE[[#This Row],[SCHOLARSHIP]]</f>
        <v>130</v>
      </c>
    </row>
    <row r="850" spans="3:12" ht="21.75" customHeight="1" x14ac:dyDescent="0.25">
      <c r="C850" s="194" t="s">
        <v>3220</v>
      </c>
      <c r="D850" s="195" t="str">
        <f>VLOOKUP(ACCOUNTS_TABLE[[#This Row],[ID NUMBER]],DBASE_TABLE[],2,0)</f>
        <v>AWOMALIGO LYLIAN APORIPAYA</v>
      </c>
      <c r="E850" s="195" t="str">
        <f>VLOOKUP(ACCOUNTS_TABLE[[#This Row],[ID NUMBER]],DBASE_TABLE[],7,0)</f>
        <v>PRIMARY ONE</v>
      </c>
      <c r="F850" s="200">
        <v>130</v>
      </c>
      <c r="G850" s="200" t="str">
        <f>IF(ISNA(VLOOKUP(ACCOUNTS_TABLE[[#This Row],[ID NUMBER]],OTHERFEE_PT,2,0)),"",VLOOKUP(ACCOUNTS_TABLE[[#This Row],[ID NUMBER]],OTHERFEE_PT,2,0))</f>
        <v/>
      </c>
      <c r="H850" s="200">
        <f>IF(ISNA(VLOOKUP(DBASE_TABLE[[#This Row],[CLASS]],TERMFEES_TABLE[],5,0)),"",VLOOKUP(DBASE_TABLE[[#This Row],[CLASS]],TERMFEES_TABLE[],5,0))</f>
        <v>0</v>
      </c>
      <c r="I850" s="200">
        <f>SUM(ACCOUNTS_TABLE[[#This Row],[BALANCE AT START]]:ACCOUNTS_TABLE[[#This Row],[SCHOOL FEES]])</f>
        <v>130</v>
      </c>
      <c r="J850" s="200">
        <f>IF(ISNA(VLOOKUP(ACCOUNTS_TABLE[[#This Row],[ID NUMBER]],PAYMENT_PT,2,0)),0,VLOOKUP(ACCOUNTS_TABLE[[#This Row],[ID NUMBER]],PAYMENT_PT,2,0))</f>
        <v>0</v>
      </c>
      <c r="K850" s="200">
        <f>IF(ISNA(VLOOKUP(ACCOUNTS_TABLE[[#This Row],[ID NUMBER]],PIVOT!K:L,2,0)),0,VLOOKUP(ACCOUNTS_TABLE[[#This Row],[ID NUMBER]],PIVOT!K:L,2,0))</f>
        <v>0</v>
      </c>
      <c r="L850" s="200">
        <f>ACCOUNTS_TABLE[[#This Row],[TOTAL FEES]]-ACCOUNTS_TABLE[[#This Row],[TOTAL PAID]]-ACCOUNTS_TABLE[[#This Row],[SCHOLARSHIP]]</f>
        <v>130</v>
      </c>
    </row>
    <row r="851" spans="3:12" ht="21.75" customHeight="1" x14ac:dyDescent="0.25">
      <c r="C851" s="194" t="s">
        <v>3227</v>
      </c>
      <c r="D851" s="195" t="str">
        <f>VLOOKUP(ACCOUNTS_TABLE[[#This Row],[ID NUMBER]],DBASE_TABLE[],2,0)</f>
        <v>ABAVERI PAMELA WEMOYE</v>
      </c>
      <c r="E851" s="195" t="str">
        <f>VLOOKUP(ACCOUNTS_TABLE[[#This Row],[ID NUMBER]],DBASE_TABLE[],7,0)</f>
        <v>PRIMARY TWO</v>
      </c>
      <c r="F851" s="200">
        <v>155</v>
      </c>
      <c r="G851" s="200" t="str">
        <f>IF(ISNA(VLOOKUP(ACCOUNTS_TABLE[[#This Row],[ID NUMBER]],OTHERFEE_PT,2,0)),"",VLOOKUP(ACCOUNTS_TABLE[[#This Row],[ID NUMBER]],OTHERFEE_PT,2,0))</f>
        <v/>
      </c>
      <c r="H851" s="200">
        <f>IF(ISNA(VLOOKUP(DBASE_TABLE[[#This Row],[CLASS]],TERMFEES_TABLE[],5,0)),"",VLOOKUP(DBASE_TABLE[[#This Row],[CLASS]],TERMFEES_TABLE[],5,0))</f>
        <v>0</v>
      </c>
      <c r="I851" s="200">
        <f>SUM(ACCOUNTS_TABLE[[#This Row],[BALANCE AT START]]:ACCOUNTS_TABLE[[#This Row],[SCHOOL FEES]])</f>
        <v>155</v>
      </c>
      <c r="J851" s="200">
        <f>IF(ISNA(VLOOKUP(ACCOUNTS_TABLE[[#This Row],[ID NUMBER]],PAYMENT_PT,2,0)),0,VLOOKUP(ACCOUNTS_TABLE[[#This Row],[ID NUMBER]],PAYMENT_PT,2,0))</f>
        <v>0</v>
      </c>
      <c r="K851" s="200">
        <f>IF(ISNA(VLOOKUP(ACCOUNTS_TABLE[[#This Row],[ID NUMBER]],PIVOT!K:L,2,0)),0,VLOOKUP(ACCOUNTS_TABLE[[#This Row],[ID NUMBER]],PIVOT!K:L,2,0))</f>
        <v>0</v>
      </c>
      <c r="L851" s="200">
        <f>ACCOUNTS_TABLE[[#This Row],[TOTAL FEES]]-ACCOUNTS_TABLE[[#This Row],[TOTAL PAID]]-ACCOUNTS_TABLE[[#This Row],[SCHOLARSHIP]]</f>
        <v>155</v>
      </c>
    </row>
    <row r="852" spans="3:12" ht="21.75" customHeight="1" x14ac:dyDescent="0.25">
      <c r="C852" s="194" t="s">
        <v>3233</v>
      </c>
      <c r="D852" s="195" t="str">
        <f>VLOOKUP(ACCOUNTS_TABLE[[#This Row],[ID NUMBER]],DBASE_TABLE[],2,0)</f>
        <v>ADAMBA FAITH</v>
      </c>
      <c r="E852" s="195" t="str">
        <f>VLOOKUP(ACCOUNTS_TABLE[[#This Row],[ID NUMBER]],DBASE_TABLE[],7,0)</f>
        <v>PRIMARY TWO</v>
      </c>
      <c r="F852" s="200">
        <v>155</v>
      </c>
      <c r="G852" s="200" t="str">
        <f>IF(ISNA(VLOOKUP(ACCOUNTS_TABLE[[#This Row],[ID NUMBER]],OTHERFEE_PT,2,0)),"",VLOOKUP(ACCOUNTS_TABLE[[#This Row],[ID NUMBER]],OTHERFEE_PT,2,0))</f>
        <v/>
      </c>
      <c r="H852" s="200">
        <f>IF(ISNA(VLOOKUP(DBASE_TABLE[[#This Row],[CLASS]],TERMFEES_TABLE[],5,0)),"",VLOOKUP(DBASE_TABLE[[#This Row],[CLASS]],TERMFEES_TABLE[],5,0))</f>
        <v>0</v>
      </c>
      <c r="I852" s="200">
        <f>SUM(ACCOUNTS_TABLE[[#This Row],[BALANCE AT START]]:ACCOUNTS_TABLE[[#This Row],[SCHOOL FEES]])</f>
        <v>155</v>
      </c>
      <c r="J852" s="200">
        <f>IF(ISNA(VLOOKUP(ACCOUNTS_TABLE[[#This Row],[ID NUMBER]],PAYMENT_PT,2,0)),0,VLOOKUP(ACCOUNTS_TABLE[[#This Row],[ID NUMBER]],PAYMENT_PT,2,0))</f>
        <v>0</v>
      </c>
      <c r="K852" s="200">
        <f>IF(ISNA(VLOOKUP(ACCOUNTS_TABLE[[#This Row],[ID NUMBER]],PIVOT!K:L,2,0)),0,VLOOKUP(ACCOUNTS_TABLE[[#This Row],[ID NUMBER]],PIVOT!K:L,2,0))</f>
        <v>0</v>
      </c>
      <c r="L852" s="200">
        <f>ACCOUNTS_TABLE[[#This Row],[TOTAL FEES]]-ACCOUNTS_TABLE[[#This Row],[TOTAL PAID]]-ACCOUNTS_TABLE[[#This Row],[SCHOLARSHIP]]</f>
        <v>155</v>
      </c>
    </row>
    <row r="853" spans="3:12" ht="21.75" customHeight="1" x14ac:dyDescent="0.25">
      <c r="C853" s="194" t="s">
        <v>3238</v>
      </c>
      <c r="D853" s="195" t="str">
        <f>VLOOKUP(ACCOUNTS_TABLE[[#This Row],[ID NUMBER]],DBASE_TABLE[],2,0)</f>
        <v>AWAMALIGO JEREMIAH</v>
      </c>
      <c r="E853" s="195" t="str">
        <f>VLOOKUP(ACCOUNTS_TABLE[[#This Row],[ID NUMBER]],DBASE_TABLE[],7,0)</f>
        <v>PRIMARY TWO</v>
      </c>
      <c r="F853" s="200">
        <v>155</v>
      </c>
      <c r="G853" s="200" t="str">
        <f>IF(ISNA(VLOOKUP(ACCOUNTS_TABLE[[#This Row],[ID NUMBER]],OTHERFEE_PT,2,0)),"",VLOOKUP(ACCOUNTS_TABLE[[#This Row],[ID NUMBER]],OTHERFEE_PT,2,0))</f>
        <v/>
      </c>
      <c r="H853" s="200">
        <f>IF(ISNA(VLOOKUP(DBASE_TABLE[[#This Row],[CLASS]],TERMFEES_TABLE[],5,0)),"",VLOOKUP(DBASE_TABLE[[#This Row],[CLASS]],TERMFEES_TABLE[],5,0))</f>
        <v>0</v>
      </c>
      <c r="I853" s="200">
        <f>SUM(ACCOUNTS_TABLE[[#This Row],[BALANCE AT START]]:ACCOUNTS_TABLE[[#This Row],[SCHOOL FEES]])</f>
        <v>155</v>
      </c>
      <c r="J853" s="200">
        <f>IF(ISNA(VLOOKUP(ACCOUNTS_TABLE[[#This Row],[ID NUMBER]],PAYMENT_PT,2,0)),0,VLOOKUP(ACCOUNTS_TABLE[[#This Row],[ID NUMBER]],PAYMENT_PT,2,0))</f>
        <v>0</v>
      </c>
      <c r="K853" s="200">
        <f>IF(ISNA(VLOOKUP(ACCOUNTS_TABLE[[#This Row],[ID NUMBER]],PIVOT!K:L,2,0)),0,VLOOKUP(ACCOUNTS_TABLE[[#This Row],[ID NUMBER]],PIVOT!K:L,2,0))</f>
        <v>0</v>
      </c>
      <c r="L853" s="200">
        <f>ACCOUNTS_TABLE[[#This Row],[TOTAL FEES]]-ACCOUNTS_TABLE[[#This Row],[TOTAL PAID]]-ACCOUNTS_TABLE[[#This Row],[SCHOLARSHIP]]</f>
        <v>155</v>
      </c>
    </row>
    <row r="854" spans="3:12" ht="21.75" customHeight="1" x14ac:dyDescent="0.25">
      <c r="C854" s="194" t="s">
        <v>3242</v>
      </c>
      <c r="D854" s="195" t="str">
        <f>VLOOKUP(ACCOUNTS_TABLE[[#This Row],[ID NUMBER]],DBASE_TABLE[],2,0)</f>
        <v>ABAZING LORDINA WEMOYE</v>
      </c>
      <c r="E854" s="195" t="str">
        <f>VLOOKUP(ACCOUNTS_TABLE[[#This Row],[ID NUMBER]],DBASE_TABLE[],7,0)</f>
        <v>PRIMARY THREE</v>
      </c>
      <c r="F854" s="200">
        <v>155</v>
      </c>
      <c r="G854" s="200" t="str">
        <f>IF(ISNA(VLOOKUP(ACCOUNTS_TABLE[[#This Row],[ID NUMBER]],OTHERFEE_PT,2,0)),"",VLOOKUP(ACCOUNTS_TABLE[[#This Row],[ID NUMBER]],OTHERFEE_PT,2,0))</f>
        <v/>
      </c>
      <c r="H854" s="200">
        <f>IF(ISNA(VLOOKUP(DBASE_TABLE[[#This Row],[CLASS]],TERMFEES_TABLE[],5,0)),"",VLOOKUP(DBASE_TABLE[[#This Row],[CLASS]],TERMFEES_TABLE[],5,0))</f>
        <v>0</v>
      </c>
      <c r="I854" s="200">
        <f>SUM(ACCOUNTS_TABLE[[#This Row],[BALANCE AT START]]:ACCOUNTS_TABLE[[#This Row],[SCHOOL FEES]])</f>
        <v>155</v>
      </c>
      <c r="J854" s="200">
        <f>IF(ISNA(VLOOKUP(ACCOUNTS_TABLE[[#This Row],[ID NUMBER]],PAYMENT_PT,2,0)),0,VLOOKUP(ACCOUNTS_TABLE[[#This Row],[ID NUMBER]],PAYMENT_PT,2,0))</f>
        <v>0</v>
      </c>
      <c r="K854" s="200">
        <f>IF(ISNA(VLOOKUP(ACCOUNTS_TABLE[[#This Row],[ID NUMBER]],PIVOT!K:L,2,0)),0,VLOOKUP(ACCOUNTS_TABLE[[#This Row],[ID NUMBER]],PIVOT!K:L,2,0))</f>
        <v>0</v>
      </c>
      <c r="L854" s="200">
        <f>ACCOUNTS_TABLE[[#This Row],[TOTAL FEES]]-ACCOUNTS_TABLE[[#This Row],[TOTAL PAID]]-ACCOUNTS_TABLE[[#This Row],[SCHOLARSHIP]]</f>
        <v>155</v>
      </c>
    </row>
    <row r="855" spans="3:12" ht="21.75" customHeight="1" x14ac:dyDescent="0.25">
      <c r="C855" s="194" t="s">
        <v>3247</v>
      </c>
      <c r="D855" s="195" t="str">
        <f>VLOOKUP(ACCOUNTS_TABLE[[#This Row],[ID NUMBER]],DBASE_TABLE[],2,0)</f>
        <v>ADAGRA WEPIA CURTIS</v>
      </c>
      <c r="E855" s="195" t="str">
        <f>VLOOKUP(ACCOUNTS_TABLE[[#This Row],[ID NUMBER]],DBASE_TABLE[],7,0)</f>
        <v>PRIMARY THREE</v>
      </c>
      <c r="F855" s="200">
        <v>155</v>
      </c>
      <c r="G855" s="200" t="str">
        <f>IF(ISNA(VLOOKUP(ACCOUNTS_TABLE[[#This Row],[ID NUMBER]],OTHERFEE_PT,2,0)),"",VLOOKUP(ACCOUNTS_TABLE[[#This Row],[ID NUMBER]],OTHERFEE_PT,2,0))</f>
        <v/>
      </c>
      <c r="H855" s="200">
        <f>IF(ISNA(VLOOKUP(DBASE_TABLE[[#This Row],[CLASS]],TERMFEES_TABLE[],5,0)),"",VLOOKUP(DBASE_TABLE[[#This Row],[CLASS]],TERMFEES_TABLE[],5,0))</f>
        <v>0</v>
      </c>
      <c r="I855" s="200">
        <f>SUM(ACCOUNTS_TABLE[[#This Row],[BALANCE AT START]]:ACCOUNTS_TABLE[[#This Row],[SCHOOL FEES]])</f>
        <v>155</v>
      </c>
      <c r="J855" s="200">
        <f>IF(ISNA(VLOOKUP(ACCOUNTS_TABLE[[#This Row],[ID NUMBER]],PAYMENT_PT,2,0)),0,VLOOKUP(ACCOUNTS_TABLE[[#This Row],[ID NUMBER]],PAYMENT_PT,2,0))</f>
        <v>0</v>
      </c>
      <c r="K855" s="200">
        <f>IF(ISNA(VLOOKUP(ACCOUNTS_TABLE[[#This Row],[ID NUMBER]],PIVOT!K:L,2,0)),0,VLOOKUP(ACCOUNTS_TABLE[[#This Row],[ID NUMBER]],PIVOT!K:L,2,0))</f>
        <v>0</v>
      </c>
      <c r="L855" s="200">
        <f>ACCOUNTS_TABLE[[#This Row],[TOTAL FEES]]-ACCOUNTS_TABLE[[#This Row],[TOTAL PAID]]-ACCOUNTS_TABLE[[#This Row],[SCHOLARSHIP]]</f>
        <v>155</v>
      </c>
    </row>
    <row r="856" spans="3:12" ht="21.75" customHeight="1" x14ac:dyDescent="0.25">
      <c r="C856" s="194" t="s">
        <v>3252</v>
      </c>
      <c r="D856" s="195" t="str">
        <f>VLOOKUP(ACCOUNTS_TABLE[[#This Row],[ID NUMBER]],DBASE_TABLE[],2,0)</f>
        <v>HARUNA AYISHA</v>
      </c>
      <c r="E856" s="195" t="str">
        <f>VLOOKUP(ACCOUNTS_TABLE[[#This Row],[ID NUMBER]],DBASE_TABLE[],7,0)</f>
        <v>PRIMARY THREE</v>
      </c>
      <c r="F856" s="200">
        <v>155</v>
      </c>
      <c r="G856" s="200" t="str">
        <f>IF(ISNA(VLOOKUP(ACCOUNTS_TABLE[[#This Row],[ID NUMBER]],OTHERFEE_PT,2,0)),"",VLOOKUP(ACCOUNTS_TABLE[[#This Row],[ID NUMBER]],OTHERFEE_PT,2,0))</f>
        <v/>
      </c>
      <c r="H856" s="200">
        <f>IF(ISNA(VLOOKUP(DBASE_TABLE[[#This Row],[CLASS]],TERMFEES_TABLE[],5,0)),"",VLOOKUP(DBASE_TABLE[[#This Row],[CLASS]],TERMFEES_TABLE[],5,0))</f>
        <v>0</v>
      </c>
      <c r="I856" s="200">
        <f>SUM(ACCOUNTS_TABLE[[#This Row],[BALANCE AT START]]:ACCOUNTS_TABLE[[#This Row],[SCHOOL FEES]])</f>
        <v>155</v>
      </c>
      <c r="J856" s="200">
        <f>IF(ISNA(VLOOKUP(ACCOUNTS_TABLE[[#This Row],[ID NUMBER]],PAYMENT_PT,2,0)),0,VLOOKUP(ACCOUNTS_TABLE[[#This Row],[ID NUMBER]],PAYMENT_PT,2,0))</f>
        <v>0</v>
      </c>
      <c r="K856" s="200">
        <f>IF(ISNA(VLOOKUP(ACCOUNTS_TABLE[[#This Row],[ID NUMBER]],PIVOT!K:L,2,0)),0,VLOOKUP(ACCOUNTS_TABLE[[#This Row],[ID NUMBER]],PIVOT!K:L,2,0))</f>
        <v>0</v>
      </c>
      <c r="L856" s="200">
        <f>ACCOUNTS_TABLE[[#This Row],[TOTAL FEES]]-ACCOUNTS_TABLE[[#This Row],[TOTAL PAID]]-ACCOUNTS_TABLE[[#This Row],[SCHOLARSHIP]]</f>
        <v>155</v>
      </c>
    </row>
    <row r="857" spans="3:12" ht="21.75" customHeight="1" x14ac:dyDescent="0.25">
      <c r="C857" s="194" t="s">
        <v>3257</v>
      </c>
      <c r="D857" s="195" t="str">
        <f>VLOOKUP(ACCOUNTS_TABLE[[#This Row],[ID NUMBER]],DBASE_TABLE[],2,0)</f>
        <v>APARIK BERTRAND</v>
      </c>
      <c r="E857" s="195" t="str">
        <f>VLOOKUP(ACCOUNTS_TABLE[[#This Row],[ID NUMBER]],DBASE_TABLE[],7,0)</f>
        <v>PRIMARY FOUR</v>
      </c>
      <c r="F857" s="200">
        <v>155</v>
      </c>
      <c r="G857" s="200" t="str">
        <f>IF(ISNA(VLOOKUP(ACCOUNTS_TABLE[[#This Row],[ID NUMBER]],OTHERFEE_PT,2,0)),"",VLOOKUP(ACCOUNTS_TABLE[[#This Row],[ID NUMBER]],OTHERFEE_PT,2,0))</f>
        <v/>
      </c>
      <c r="H857" s="200">
        <f>IF(ISNA(VLOOKUP(DBASE_TABLE[[#This Row],[CLASS]],TERMFEES_TABLE[],5,0)),"",VLOOKUP(DBASE_TABLE[[#This Row],[CLASS]],TERMFEES_TABLE[],5,0))</f>
        <v>0</v>
      </c>
      <c r="I857" s="200">
        <f>SUM(ACCOUNTS_TABLE[[#This Row],[BALANCE AT START]]:ACCOUNTS_TABLE[[#This Row],[SCHOOL FEES]])</f>
        <v>155</v>
      </c>
      <c r="J857" s="200">
        <f>IF(ISNA(VLOOKUP(ACCOUNTS_TABLE[[#This Row],[ID NUMBER]],PAYMENT_PT,2,0)),0,VLOOKUP(ACCOUNTS_TABLE[[#This Row],[ID NUMBER]],PAYMENT_PT,2,0))</f>
        <v>0</v>
      </c>
      <c r="K857" s="200">
        <f>IF(ISNA(VLOOKUP(ACCOUNTS_TABLE[[#This Row],[ID NUMBER]],PIVOT!K:L,2,0)),0,VLOOKUP(ACCOUNTS_TABLE[[#This Row],[ID NUMBER]],PIVOT!K:L,2,0))</f>
        <v>0</v>
      </c>
      <c r="L857" s="200">
        <f>ACCOUNTS_TABLE[[#This Row],[TOTAL FEES]]-ACCOUNTS_TABLE[[#This Row],[TOTAL PAID]]-ACCOUNTS_TABLE[[#This Row],[SCHOLARSHIP]]</f>
        <v>155</v>
      </c>
    </row>
    <row r="858" spans="3:12" ht="21.75" customHeight="1" x14ac:dyDescent="0.25">
      <c r="C858" s="194" t="s">
        <v>3264</v>
      </c>
      <c r="D858" s="195" t="str">
        <f>VLOOKUP(ACCOUNTS_TABLE[[#This Row],[ID NUMBER]],DBASE_TABLE[],2,0)</f>
        <v>AYAABA PRAISE</v>
      </c>
      <c r="E858" s="195" t="str">
        <f>VLOOKUP(ACCOUNTS_TABLE[[#This Row],[ID NUMBER]],DBASE_TABLE[],7,0)</f>
        <v>PRIMARY FOUR</v>
      </c>
      <c r="F858" s="200">
        <v>155</v>
      </c>
      <c r="G858" s="200" t="str">
        <f>IF(ISNA(VLOOKUP(ACCOUNTS_TABLE[[#This Row],[ID NUMBER]],OTHERFEE_PT,2,0)),"",VLOOKUP(ACCOUNTS_TABLE[[#This Row],[ID NUMBER]],OTHERFEE_PT,2,0))</f>
        <v/>
      </c>
      <c r="H858" s="200">
        <f>IF(ISNA(VLOOKUP(DBASE_TABLE[[#This Row],[CLASS]],TERMFEES_TABLE[],5,0)),"",VLOOKUP(DBASE_TABLE[[#This Row],[CLASS]],TERMFEES_TABLE[],5,0))</f>
        <v>0</v>
      </c>
      <c r="I858" s="200">
        <f>SUM(ACCOUNTS_TABLE[[#This Row],[BALANCE AT START]]:ACCOUNTS_TABLE[[#This Row],[SCHOOL FEES]])</f>
        <v>155</v>
      </c>
      <c r="J858" s="200">
        <f>IF(ISNA(VLOOKUP(ACCOUNTS_TABLE[[#This Row],[ID NUMBER]],PAYMENT_PT,2,0)),0,VLOOKUP(ACCOUNTS_TABLE[[#This Row],[ID NUMBER]],PAYMENT_PT,2,0))</f>
        <v>0</v>
      </c>
      <c r="K858" s="200">
        <f>IF(ISNA(VLOOKUP(ACCOUNTS_TABLE[[#This Row],[ID NUMBER]],PIVOT!K:L,2,0)),0,VLOOKUP(ACCOUNTS_TABLE[[#This Row],[ID NUMBER]],PIVOT!K:L,2,0))</f>
        <v>0</v>
      </c>
      <c r="L858" s="200">
        <f>ACCOUNTS_TABLE[[#This Row],[TOTAL FEES]]-ACCOUNTS_TABLE[[#This Row],[TOTAL PAID]]-ACCOUNTS_TABLE[[#This Row],[SCHOLARSHIP]]</f>
        <v>155</v>
      </c>
    </row>
    <row r="859" spans="3:12" ht="21.75" customHeight="1" x14ac:dyDescent="0.25">
      <c r="C859" s="194" t="s">
        <v>3270</v>
      </c>
      <c r="D859" s="195" t="str">
        <f>VLOOKUP(ACCOUNTS_TABLE[[#This Row],[ID NUMBER]],DBASE_TABLE[],2,0)</f>
        <v>AZIMITA FRANCIS</v>
      </c>
      <c r="E859" s="195" t="str">
        <f>VLOOKUP(ACCOUNTS_TABLE[[#This Row],[ID NUMBER]],DBASE_TABLE[],7,0)</f>
        <v>PRIMARY FOUR</v>
      </c>
      <c r="F859" s="200">
        <v>155</v>
      </c>
      <c r="G859" s="200" t="str">
        <f>IF(ISNA(VLOOKUP(ACCOUNTS_TABLE[[#This Row],[ID NUMBER]],OTHERFEE_PT,2,0)),"",VLOOKUP(ACCOUNTS_TABLE[[#This Row],[ID NUMBER]],OTHERFEE_PT,2,0))</f>
        <v/>
      </c>
      <c r="H859" s="200">
        <f>IF(ISNA(VLOOKUP(DBASE_TABLE[[#This Row],[CLASS]],TERMFEES_TABLE[],5,0)),"",VLOOKUP(DBASE_TABLE[[#This Row],[CLASS]],TERMFEES_TABLE[],5,0))</f>
        <v>0</v>
      </c>
      <c r="I859" s="200">
        <f>SUM(ACCOUNTS_TABLE[[#This Row],[BALANCE AT START]]:ACCOUNTS_TABLE[[#This Row],[SCHOOL FEES]])</f>
        <v>155</v>
      </c>
      <c r="J859" s="200">
        <f>IF(ISNA(VLOOKUP(ACCOUNTS_TABLE[[#This Row],[ID NUMBER]],PAYMENT_PT,2,0)),0,VLOOKUP(ACCOUNTS_TABLE[[#This Row],[ID NUMBER]],PAYMENT_PT,2,0))</f>
        <v>0</v>
      </c>
      <c r="K859" s="200">
        <f>IF(ISNA(VLOOKUP(ACCOUNTS_TABLE[[#This Row],[ID NUMBER]],PIVOT!K:L,2,0)),0,VLOOKUP(ACCOUNTS_TABLE[[#This Row],[ID NUMBER]],PIVOT!K:L,2,0))</f>
        <v>0</v>
      </c>
      <c r="L859" s="200">
        <f>ACCOUNTS_TABLE[[#This Row],[TOTAL FEES]]-ACCOUNTS_TABLE[[#This Row],[TOTAL PAID]]-ACCOUNTS_TABLE[[#This Row],[SCHOLARSHIP]]</f>
        <v>155</v>
      </c>
    </row>
    <row r="860" spans="3:12" ht="21.75" customHeight="1" x14ac:dyDescent="0.25">
      <c r="C860" s="194" t="s">
        <v>3275</v>
      </c>
      <c r="D860" s="195" t="str">
        <f>VLOOKUP(ACCOUNTS_TABLE[[#This Row],[ID NUMBER]],DBASE_TABLE[],2,0)</f>
        <v>ISSAH NAFIATU</v>
      </c>
      <c r="E860" s="195" t="str">
        <f>VLOOKUP(ACCOUNTS_TABLE[[#This Row],[ID NUMBER]],DBASE_TABLE[],7,0)</f>
        <v>PRIMARY FOUR</v>
      </c>
      <c r="F860" s="200">
        <v>155</v>
      </c>
      <c r="G860" s="200" t="str">
        <f>IF(ISNA(VLOOKUP(ACCOUNTS_TABLE[[#This Row],[ID NUMBER]],OTHERFEE_PT,2,0)),"",VLOOKUP(ACCOUNTS_TABLE[[#This Row],[ID NUMBER]],OTHERFEE_PT,2,0))</f>
        <v/>
      </c>
      <c r="H860" s="200">
        <f>IF(ISNA(VLOOKUP(DBASE_TABLE[[#This Row],[CLASS]],TERMFEES_TABLE[],5,0)),"",VLOOKUP(DBASE_TABLE[[#This Row],[CLASS]],TERMFEES_TABLE[],5,0))</f>
        <v>0</v>
      </c>
      <c r="I860" s="200">
        <f>SUM(ACCOUNTS_TABLE[[#This Row],[BALANCE AT START]]:ACCOUNTS_TABLE[[#This Row],[SCHOOL FEES]])</f>
        <v>155</v>
      </c>
      <c r="J860" s="200">
        <f>IF(ISNA(VLOOKUP(ACCOUNTS_TABLE[[#This Row],[ID NUMBER]],PAYMENT_PT,2,0)),0,VLOOKUP(ACCOUNTS_TABLE[[#This Row],[ID NUMBER]],PAYMENT_PT,2,0))</f>
        <v>0</v>
      </c>
      <c r="K860" s="200">
        <f>IF(ISNA(VLOOKUP(ACCOUNTS_TABLE[[#This Row],[ID NUMBER]],PIVOT!K:L,2,0)),0,VLOOKUP(ACCOUNTS_TABLE[[#This Row],[ID NUMBER]],PIVOT!K:L,2,0))</f>
        <v>0</v>
      </c>
      <c r="L860" s="200">
        <f>ACCOUNTS_TABLE[[#This Row],[TOTAL FEES]]-ACCOUNTS_TABLE[[#This Row],[TOTAL PAID]]-ACCOUNTS_TABLE[[#This Row],[SCHOLARSHIP]]</f>
        <v>155</v>
      </c>
    </row>
    <row r="861" spans="3:12" ht="21.75" customHeight="1" x14ac:dyDescent="0.25">
      <c r="C861" s="194" t="s">
        <v>3280</v>
      </c>
      <c r="D861" s="195" t="str">
        <f>VLOOKUP(ACCOUNTS_TABLE[[#This Row],[ID NUMBER]],DBASE_TABLE[],2,0)</f>
        <v>YOROSE TRACY</v>
      </c>
      <c r="E861" s="195" t="str">
        <f>VLOOKUP(ACCOUNTS_TABLE[[#This Row],[ID NUMBER]],DBASE_TABLE[],7,0)</f>
        <v>PRIMARY FOUR</v>
      </c>
      <c r="F861" s="200">
        <v>155</v>
      </c>
      <c r="G861" s="200" t="str">
        <f>IF(ISNA(VLOOKUP(ACCOUNTS_TABLE[[#This Row],[ID NUMBER]],OTHERFEE_PT,2,0)),"",VLOOKUP(ACCOUNTS_TABLE[[#This Row],[ID NUMBER]],OTHERFEE_PT,2,0))</f>
        <v/>
      </c>
      <c r="H861" s="200">
        <f>IF(ISNA(VLOOKUP(DBASE_TABLE[[#This Row],[CLASS]],TERMFEES_TABLE[],5,0)),"",VLOOKUP(DBASE_TABLE[[#This Row],[CLASS]],TERMFEES_TABLE[],5,0))</f>
        <v>0</v>
      </c>
      <c r="I861" s="200">
        <f>SUM(ACCOUNTS_TABLE[[#This Row],[BALANCE AT START]]:ACCOUNTS_TABLE[[#This Row],[SCHOOL FEES]])</f>
        <v>155</v>
      </c>
      <c r="J861" s="200">
        <f>IF(ISNA(VLOOKUP(ACCOUNTS_TABLE[[#This Row],[ID NUMBER]],PAYMENT_PT,2,0)),0,VLOOKUP(ACCOUNTS_TABLE[[#This Row],[ID NUMBER]],PAYMENT_PT,2,0))</f>
        <v>0</v>
      </c>
      <c r="K861" s="200">
        <f>IF(ISNA(VLOOKUP(ACCOUNTS_TABLE[[#This Row],[ID NUMBER]],PIVOT!K:L,2,0)),0,VLOOKUP(ACCOUNTS_TABLE[[#This Row],[ID NUMBER]],PIVOT!K:L,2,0))</f>
        <v>0</v>
      </c>
      <c r="L861" s="200">
        <f>ACCOUNTS_TABLE[[#This Row],[TOTAL FEES]]-ACCOUNTS_TABLE[[#This Row],[TOTAL PAID]]-ACCOUNTS_TABLE[[#This Row],[SCHOLARSHIP]]</f>
        <v>155</v>
      </c>
    </row>
    <row r="862" spans="3:12" ht="21.75" customHeight="1" x14ac:dyDescent="0.25">
      <c r="C862" s="194" t="s">
        <v>3286</v>
      </c>
      <c r="D862" s="195" t="str">
        <f>VLOOKUP(ACCOUNTS_TABLE[[#This Row],[ID NUMBER]],DBASE_TABLE[],2,0)</f>
        <v>ABAVERI PROSPERA WEMOCHIGA</v>
      </c>
      <c r="E862" s="195" t="str">
        <f>VLOOKUP(ACCOUNTS_TABLE[[#This Row],[ID NUMBER]],DBASE_TABLE[],7,0)</f>
        <v>PRIMARY FIVE</v>
      </c>
      <c r="F862" s="200">
        <v>155</v>
      </c>
      <c r="G862" s="200" t="str">
        <f>IF(ISNA(VLOOKUP(ACCOUNTS_TABLE[[#This Row],[ID NUMBER]],OTHERFEE_PT,2,0)),"",VLOOKUP(ACCOUNTS_TABLE[[#This Row],[ID NUMBER]],OTHERFEE_PT,2,0))</f>
        <v/>
      </c>
      <c r="H862" s="200">
        <f>IF(ISNA(VLOOKUP(DBASE_TABLE[[#This Row],[CLASS]],TERMFEES_TABLE[],5,0)),"",VLOOKUP(DBASE_TABLE[[#This Row],[CLASS]],TERMFEES_TABLE[],5,0))</f>
        <v>0</v>
      </c>
      <c r="I862" s="200">
        <f>SUM(ACCOUNTS_TABLE[[#This Row],[BALANCE AT START]]:ACCOUNTS_TABLE[[#This Row],[SCHOOL FEES]])</f>
        <v>155</v>
      </c>
      <c r="J862" s="200">
        <f>IF(ISNA(VLOOKUP(ACCOUNTS_TABLE[[#This Row],[ID NUMBER]],PAYMENT_PT,2,0)),0,VLOOKUP(ACCOUNTS_TABLE[[#This Row],[ID NUMBER]],PAYMENT_PT,2,0))</f>
        <v>0</v>
      </c>
      <c r="K862" s="200">
        <f>IF(ISNA(VLOOKUP(ACCOUNTS_TABLE[[#This Row],[ID NUMBER]],PIVOT!K:L,2,0)),0,VLOOKUP(ACCOUNTS_TABLE[[#This Row],[ID NUMBER]],PIVOT!K:L,2,0))</f>
        <v>0</v>
      </c>
      <c r="L862" s="200">
        <f>ACCOUNTS_TABLE[[#This Row],[TOTAL FEES]]-ACCOUNTS_TABLE[[#This Row],[TOTAL PAID]]-ACCOUNTS_TABLE[[#This Row],[SCHOLARSHIP]]</f>
        <v>155</v>
      </c>
    </row>
    <row r="863" spans="3:12" ht="21.75" customHeight="1" x14ac:dyDescent="0.25">
      <c r="C863" s="194" t="s">
        <v>3293</v>
      </c>
      <c r="D863" s="195" t="str">
        <f>VLOOKUP(ACCOUNTS_TABLE[[#This Row],[ID NUMBER]],DBASE_TABLE[],2,0)</f>
        <v>ABURIYA MICAH</v>
      </c>
      <c r="E863" s="195" t="str">
        <f>VLOOKUP(ACCOUNTS_TABLE[[#This Row],[ID NUMBER]],DBASE_TABLE[],7,0)</f>
        <v>PRIMARY FIVE</v>
      </c>
      <c r="F863" s="200">
        <v>155</v>
      </c>
      <c r="G863" s="200" t="str">
        <f>IF(ISNA(VLOOKUP(ACCOUNTS_TABLE[[#This Row],[ID NUMBER]],OTHERFEE_PT,2,0)),"",VLOOKUP(ACCOUNTS_TABLE[[#This Row],[ID NUMBER]],OTHERFEE_PT,2,0))</f>
        <v/>
      </c>
      <c r="H863" s="200">
        <f>IF(ISNA(VLOOKUP(DBASE_TABLE[[#This Row],[CLASS]],TERMFEES_TABLE[],5,0)),"",VLOOKUP(DBASE_TABLE[[#This Row],[CLASS]],TERMFEES_TABLE[],5,0))</f>
        <v>0</v>
      </c>
      <c r="I863" s="200">
        <f>SUM(ACCOUNTS_TABLE[[#This Row],[BALANCE AT START]]:ACCOUNTS_TABLE[[#This Row],[SCHOOL FEES]])</f>
        <v>155</v>
      </c>
      <c r="J863" s="200">
        <f>IF(ISNA(VLOOKUP(ACCOUNTS_TABLE[[#This Row],[ID NUMBER]],PAYMENT_PT,2,0)),0,VLOOKUP(ACCOUNTS_TABLE[[#This Row],[ID NUMBER]],PAYMENT_PT,2,0))</f>
        <v>0</v>
      </c>
      <c r="K863" s="200">
        <f>IF(ISNA(VLOOKUP(ACCOUNTS_TABLE[[#This Row],[ID NUMBER]],PIVOT!K:L,2,0)),0,VLOOKUP(ACCOUNTS_TABLE[[#This Row],[ID NUMBER]],PIVOT!K:L,2,0))</f>
        <v>0</v>
      </c>
      <c r="L863" s="200">
        <f>ACCOUNTS_TABLE[[#This Row],[TOTAL FEES]]-ACCOUNTS_TABLE[[#This Row],[TOTAL PAID]]-ACCOUNTS_TABLE[[#This Row],[SCHOLARSHIP]]</f>
        <v>155</v>
      </c>
    </row>
    <row r="864" spans="3:12" ht="21.75" customHeight="1" x14ac:dyDescent="0.25">
      <c r="C864" s="194" t="s">
        <v>3294</v>
      </c>
      <c r="D864" s="195" t="str">
        <f>VLOOKUP(ACCOUNTS_TABLE[[#This Row],[ID NUMBER]],DBASE_TABLE[],2,0)</f>
        <v>ANANGA SARAPHINA</v>
      </c>
      <c r="E864" s="195" t="str">
        <f>VLOOKUP(ACCOUNTS_TABLE[[#This Row],[ID NUMBER]],DBASE_TABLE[],7,0)</f>
        <v>PRIMARY SIX</v>
      </c>
      <c r="F864" s="200">
        <v>155</v>
      </c>
      <c r="G864" s="200" t="str">
        <f>IF(ISNA(VLOOKUP(ACCOUNTS_TABLE[[#This Row],[ID NUMBER]],OTHERFEE_PT,2,0)),"",VLOOKUP(ACCOUNTS_TABLE[[#This Row],[ID NUMBER]],OTHERFEE_PT,2,0))</f>
        <v/>
      </c>
      <c r="H864" s="200">
        <f>IF(ISNA(VLOOKUP(DBASE_TABLE[[#This Row],[CLASS]],TERMFEES_TABLE[],5,0)),"",VLOOKUP(DBASE_TABLE[[#This Row],[CLASS]],TERMFEES_TABLE[],5,0))</f>
        <v>0</v>
      </c>
      <c r="I864" s="200">
        <f>SUM(ACCOUNTS_TABLE[[#This Row],[BALANCE AT START]]:ACCOUNTS_TABLE[[#This Row],[SCHOOL FEES]])</f>
        <v>155</v>
      </c>
      <c r="J864" s="200">
        <f>IF(ISNA(VLOOKUP(ACCOUNTS_TABLE[[#This Row],[ID NUMBER]],PAYMENT_PT,2,0)),0,VLOOKUP(ACCOUNTS_TABLE[[#This Row],[ID NUMBER]],PAYMENT_PT,2,0))</f>
        <v>0</v>
      </c>
      <c r="K864" s="200">
        <f>IF(ISNA(VLOOKUP(ACCOUNTS_TABLE[[#This Row],[ID NUMBER]],PIVOT!K:L,2,0)),0,VLOOKUP(ACCOUNTS_TABLE[[#This Row],[ID NUMBER]],PIVOT!K:L,2,0))</f>
        <v>0</v>
      </c>
      <c r="L864" s="200">
        <f>ACCOUNTS_TABLE[[#This Row],[TOTAL FEES]]-ACCOUNTS_TABLE[[#This Row],[TOTAL PAID]]-ACCOUNTS_TABLE[[#This Row],[SCHOLARSHIP]]</f>
        <v>155</v>
      </c>
    </row>
    <row r="865" spans="3:12" ht="21.75" customHeight="1" x14ac:dyDescent="0.25">
      <c r="C865" s="194" t="s">
        <v>3300</v>
      </c>
      <c r="D865" s="195" t="str">
        <f>VLOOKUP(ACCOUNTS_TABLE[[#This Row],[ID NUMBER]],DBASE_TABLE[],2,0)</f>
        <v>BAWA MUNIRU</v>
      </c>
      <c r="E865" s="195" t="str">
        <f>VLOOKUP(ACCOUNTS_TABLE[[#This Row],[ID NUMBER]],DBASE_TABLE[],7,0)</f>
        <v>PRIMARY SIX</v>
      </c>
      <c r="F865" s="200">
        <v>155</v>
      </c>
      <c r="G865" s="200" t="str">
        <f>IF(ISNA(VLOOKUP(ACCOUNTS_TABLE[[#This Row],[ID NUMBER]],OTHERFEE_PT,2,0)),"",VLOOKUP(ACCOUNTS_TABLE[[#This Row],[ID NUMBER]],OTHERFEE_PT,2,0))</f>
        <v/>
      </c>
      <c r="H865" s="200">
        <f>IF(ISNA(VLOOKUP(DBASE_TABLE[[#This Row],[CLASS]],TERMFEES_TABLE[],5,0)),"",VLOOKUP(DBASE_TABLE[[#This Row],[CLASS]],TERMFEES_TABLE[],5,0))</f>
        <v>0</v>
      </c>
      <c r="I865" s="200">
        <f>SUM(ACCOUNTS_TABLE[[#This Row],[BALANCE AT START]]:ACCOUNTS_TABLE[[#This Row],[SCHOOL FEES]])</f>
        <v>155</v>
      </c>
      <c r="J865" s="200">
        <f>IF(ISNA(VLOOKUP(ACCOUNTS_TABLE[[#This Row],[ID NUMBER]],PAYMENT_PT,2,0)),0,VLOOKUP(ACCOUNTS_TABLE[[#This Row],[ID NUMBER]],PAYMENT_PT,2,0))</f>
        <v>0</v>
      </c>
      <c r="K865" s="200">
        <f>IF(ISNA(VLOOKUP(ACCOUNTS_TABLE[[#This Row],[ID NUMBER]],PIVOT!K:L,2,0)),0,VLOOKUP(ACCOUNTS_TABLE[[#This Row],[ID NUMBER]],PIVOT!K:L,2,0))</f>
        <v>0</v>
      </c>
      <c r="L865" s="200">
        <f>ACCOUNTS_TABLE[[#This Row],[TOTAL FEES]]-ACCOUNTS_TABLE[[#This Row],[TOTAL PAID]]-ACCOUNTS_TABLE[[#This Row],[SCHOLARSHIP]]</f>
        <v>155</v>
      </c>
    </row>
    <row r="866" spans="3:12" ht="21.75" customHeight="1" x14ac:dyDescent="0.25">
      <c r="C866" s="194" t="s">
        <v>3305</v>
      </c>
      <c r="D866" s="195" t="str">
        <f>VLOOKUP(ACCOUNTS_TABLE[[#This Row],[ID NUMBER]],DBASE_TABLE[],2,0)</f>
        <v>BAWA SALAMATU</v>
      </c>
      <c r="E866" s="195" t="str">
        <f>VLOOKUP(ACCOUNTS_TABLE[[#This Row],[ID NUMBER]],DBASE_TABLE[],7,0)</f>
        <v>PRIMARY SIX</v>
      </c>
      <c r="F866" s="200">
        <v>155</v>
      </c>
      <c r="G866" s="200" t="str">
        <f>IF(ISNA(VLOOKUP(ACCOUNTS_TABLE[[#This Row],[ID NUMBER]],OTHERFEE_PT,2,0)),"",VLOOKUP(ACCOUNTS_TABLE[[#This Row],[ID NUMBER]],OTHERFEE_PT,2,0))</f>
        <v/>
      </c>
      <c r="H866" s="200">
        <f>IF(ISNA(VLOOKUP(DBASE_TABLE[[#This Row],[CLASS]],TERMFEES_TABLE[],5,0)),"",VLOOKUP(DBASE_TABLE[[#This Row],[CLASS]],TERMFEES_TABLE[],5,0))</f>
        <v>0</v>
      </c>
      <c r="I866" s="200">
        <f>SUM(ACCOUNTS_TABLE[[#This Row],[BALANCE AT START]]:ACCOUNTS_TABLE[[#This Row],[SCHOOL FEES]])</f>
        <v>155</v>
      </c>
      <c r="J866" s="200">
        <f>IF(ISNA(VLOOKUP(ACCOUNTS_TABLE[[#This Row],[ID NUMBER]],PAYMENT_PT,2,0)),0,VLOOKUP(ACCOUNTS_TABLE[[#This Row],[ID NUMBER]],PAYMENT_PT,2,0))</f>
        <v>0</v>
      </c>
      <c r="K866" s="200">
        <f>IF(ISNA(VLOOKUP(ACCOUNTS_TABLE[[#This Row],[ID NUMBER]],PIVOT!K:L,2,0)),0,VLOOKUP(ACCOUNTS_TABLE[[#This Row],[ID NUMBER]],PIVOT!K:L,2,0))</f>
        <v>0</v>
      </c>
      <c r="L866" s="200">
        <f>ACCOUNTS_TABLE[[#This Row],[TOTAL FEES]]-ACCOUNTS_TABLE[[#This Row],[TOTAL PAID]]-ACCOUNTS_TABLE[[#This Row],[SCHOLARSHIP]]</f>
        <v>155</v>
      </c>
    </row>
    <row r="867" spans="3:12" ht="21.75" customHeight="1" x14ac:dyDescent="0.25">
      <c r="C867" s="194" t="s">
        <v>3310</v>
      </c>
      <c r="D867" s="195" t="str">
        <f>VLOOKUP(ACCOUNTS_TABLE[[#This Row],[ID NUMBER]],DBASE_TABLE[],2,0)</f>
        <v>ALHASSAN ISSAH</v>
      </c>
      <c r="E867" s="195" t="str">
        <f>VLOOKUP(ACCOUNTS_TABLE[[#This Row],[ID NUMBER]],DBASE_TABLE[],7,0)</f>
        <v>FORM ONE</v>
      </c>
      <c r="F867" s="200">
        <v>155</v>
      </c>
      <c r="G867" s="200" t="str">
        <f>IF(ISNA(VLOOKUP(ACCOUNTS_TABLE[[#This Row],[ID NUMBER]],OTHERFEE_PT,2,0)),"",VLOOKUP(ACCOUNTS_TABLE[[#This Row],[ID NUMBER]],OTHERFEE_PT,2,0))</f>
        <v/>
      </c>
      <c r="H867" s="200">
        <f>IF(ISNA(VLOOKUP(DBASE_TABLE[[#This Row],[CLASS]],TERMFEES_TABLE[],5,0)),"",VLOOKUP(DBASE_TABLE[[#This Row],[CLASS]],TERMFEES_TABLE[],5,0))</f>
        <v>0</v>
      </c>
      <c r="I867" s="200">
        <f>SUM(ACCOUNTS_TABLE[[#This Row],[BALANCE AT START]]:ACCOUNTS_TABLE[[#This Row],[SCHOOL FEES]])</f>
        <v>155</v>
      </c>
      <c r="J867" s="200">
        <f>IF(ISNA(VLOOKUP(ACCOUNTS_TABLE[[#This Row],[ID NUMBER]],PAYMENT_PT,2,0)),0,VLOOKUP(ACCOUNTS_TABLE[[#This Row],[ID NUMBER]],PAYMENT_PT,2,0))</f>
        <v>0</v>
      </c>
      <c r="K867" s="200">
        <f>IF(ISNA(VLOOKUP(ACCOUNTS_TABLE[[#This Row],[ID NUMBER]],PIVOT!K:L,2,0)),0,VLOOKUP(ACCOUNTS_TABLE[[#This Row],[ID NUMBER]],PIVOT!K:L,2,0))</f>
        <v>0</v>
      </c>
      <c r="L867" s="200">
        <f>ACCOUNTS_TABLE[[#This Row],[TOTAL FEES]]-ACCOUNTS_TABLE[[#This Row],[TOTAL PAID]]-ACCOUNTS_TABLE[[#This Row],[SCHOLARSHIP]]</f>
        <v>155</v>
      </c>
    </row>
    <row r="868" spans="3:12" ht="21.75" customHeight="1" x14ac:dyDescent="0.25">
      <c r="C868" s="194" t="s">
        <v>3315</v>
      </c>
      <c r="D868" s="195" t="str">
        <f>VLOOKUP(ACCOUNTS_TABLE[[#This Row],[ID NUMBER]],DBASE_TABLE[],2,0)</f>
        <v>AWUGRIGA MAVIS</v>
      </c>
      <c r="E868" s="195" t="str">
        <f>VLOOKUP(ACCOUNTS_TABLE[[#This Row],[ID NUMBER]],DBASE_TABLE[],7,0)</f>
        <v>FORM ONE</v>
      </c>
      <c r="F868" s="200">
        <v>155</v>
      </c>
      <c r="G868" s="200" t="str">
        <f>IF(ISNA(VLOOKUP(ACCOUNTS_TABLE[[#This Row],[ID NUMBER]],OTHERFEE_PT,2,0)),"",VLOOKUP(ACCOUNTS_TABLE[[#This Row],[ID NUMBER]],OTHERFEE_PT,2,0))</f>
        <v/>
      </c>
      <c r="H868" s="200">
        <f>IF(ISNA(VLOOKUP(DBASE_TABLE[[#This Row],[CLASS]],TERMFEES_TABLE[],5,0)),"",VLOOKUP(DBASE_TABLE[[#This Row],[CLASS]],TERMFEES_TABLE[],5,0))</f>
        <v>0</v>
      </c>
      <c r="I868" s="200">
        <f>SUM(ACCOUNTS_TABLE[[#This Row],[BALANCE AT START]]:ACCOUNTS_TABLE[[#This Row],[SCHOOL FEES]])</f>
        <v>155</v>
      </c>
      <c r="J868" s="200">
        <f>IF(ISNA(VLOOKUP(ACCOUNTS_TABLE[[#This Row],[ID NUMBER]],PAYMENT_PT,2,0)),0,VLOOKUP(ACCOUNTS_TABLE[[#This Row],[ID NUMBER]],PAYMENT_PT,2,0))</f>
        <v>0</v>
      </c>
      <c r="K868" s="200">
        <f>IF(ISNA(VLOOKUP(ACCOUNTS_TABLE[[#This Row],[ID NUMBER]],PIVOT!K:L,2,0)),0,VLOOKUP(ACCOUNTS_TABLE[[#This Row],[ID NUMBER]],PIVOT!K:L,2,0))</f>
        <v>0</v>
      </c>
      <c r="L868" s="200">
        <f>ACCOUNTS_TABLE[[#This Row],[TOTAL FEES]]-ACCOUNTS_TABLE[[#This Row],[TOTAL PAID]]-ACCOUNTS_TABLE[[#This Row],[SCHOLARSHIP]]</f>
        <v>155</v>
      </c>
    </row>
    <row r="869" spans="3:12" ht="21.75" customHeight="1" x14ac:dyDescent="0.25">
      <c r="C869" s="194" t="s">
        <v>3320</v>
      </c>
      <c r="D869" s="195" t="str">
        <f>VLOOKUP(ACCOUNTS_TABLE[[#This Row],[ID NUMBER]],DBASE_TABLE[],2,0)</f>
        <v>BANIAZAGA PROSPER</v>
      </c>
      <c r="E869" s="195" t="str">
        <f>VLOOKUP(ACCOUNTS_TABLE[[#This Row],[ID NUMBER]],DBASE_TABLE[],7,0)</f>
        <v>FORM ONE</v>
      </c>
      <c r="F869" s="200">
        <v>155</v>
      </c>
      <c r="G869" s="200" t="str">
        <f>IF(ISNA(VLOOKUP(ACCOUNTS_TABLE[[#This Row],[ID NUMBER]],OTHERFEE_PT,2,0)),"",VLOOKUP(ACCOUNTS_TABLE[[#This Row],[ID NUMBER]],OTHERFEE_PT,2,0))</f>
        <v/>
      </c>
      <c r="H869" s="200">
        <f>IF(ISNA(VLOOKUP(DBASE_TABLE[[#This Row],[CLASS]],TERMFEES_TABLE[],5,0)),"",VLOOKUP(DBASE_TABLE[[#This Row],[CLASS]],TERMFEES_TABLE[],5,0))</f>
        <v>0</v>
      </c>
      <c r="I869" s="200">
        <f>SUM(ACCOUNTS_TABLE[[#This Row],[BALANCE AT START]]:ACCOUNTS_TABLE[[#This Row],[SCHOOL FEES]])</f>
        <v>155</v>
      </c>
      <c r="J869" s="200">
        <f>IF(ISNA(VLOOKUP(ACCOUNTS_TABLE[[#This Row],[ID NUMBER]],PAYMENT_PT,2,0)),0,VLOOKUP(ACCOUNTS_TABLE[[#This Row],[ID NUMBER]],PAYMENT_PT,2,0))</f>
        <v>0</v>
      </c>
      <c r="K869" s="200">
        <f>IF(ISNA(VLOOKUP(ACCOUNTS_TABLE[[#This Row],[ID NUMBER]],PIVOT!K:L,2,0)),0,VLOOKUP(ACCOUNTS_TABLE[[#This Row],[ID NUMBER]],PIVOT!K:L,2,0))</f>
        <v>0</v>
      </c>
      <c r="L869" s="200">
        <f>ACCOUNTS_TABLE[[#This Row],[TOTAL FEES]]-ACCOUNTS_TABLE[[#This Row],[TOTAL PAID]]-ACCOUNTS_TABLE[[#This Row],[SCHOLARSHIP]]</f>
        <v>155</v>
      </c>
    </row>
    <row r="870" spans="3:12" ht="21.75" customHeight="1" x14ac:dyDescent="0.25">
      <c r="C870" s="194" t="s">
        <v>3325</v>
      </c>
      <c r="D870" s="195" t="str">
        <f>VLOOKUP(ACCOUNTS_TABLE[[#This Row],[ID NUMBER]],DBASE_TABLE[],2,0)</f>
        <v>AHMED FATAHIYA</v>
      </c>
      <c r="E870" s="195" t="str">
        <f>VLOOKUP(ACCOUNTS_TABLE[[#This Row],[ID NUMBER]],DBASE_TABLE[],7,0)</f>
        <v>FORM TWO</v>
      </c>
      <c r="F870" s="200">
        <v>205</v>
      </c>
      <c r="G870" s="200" t="str">
        <f>IF(ISNA(VLOOKUP(ACCOUNTS_TABLE[[#This Row],[ID NUMBER]],OTHERFEE_PT,2,0)),"",VLOOKUP(ACCOUNTS_TABLE[[#This Row],[ID NUMBER]],OTHERFEE_PT,2,0))</f>
        <v/>
      </c>
      <c r="H870" s="200">
        <f>IF(ISNA(VLOOKUP(DBASE_TABLE[[#This Row],[CLASS]],TERMFEES_TABLE[],5,0)),"",VLOOKUP(DBASE_TABLE[[#This Row],[CLASS]],TERMFEES_TABLE[],5,0))</f>
        <v>0</v>
      </c>
      <c r="I870" s="200">
        <f>SUM(ACCOUNTS_TABLE[[#This Row],[BALANCE AT START]]:ACCOUNTS_TABLE[[#This Row],[SCHOOL FEES]])</f>
        <v>205</v>
      </c>
      <c r="J870" s="200">
        <f>IF(ISNA(VLOOKUP(ACCOUNTS_TABLE[[#This Row],[ID NUMBER]],PAYMENT_PT,2,0)),0,VLOOKUP(ACCOUNTS_TABLE[[#This Row],[ID NUMBER]],PAYMENT_PT,2,0))</f>
        <v>0</v>
      </c>
      <c r="K870" s="200">
        <f>IF(ISNA(VLOOKUP(ACCOUNTS_TABLE[[#This Row],[ID NUMBER]],PIVOT!K:L,2,0)),0,VLOOKUP(ACCOUNTS_TABLE[[#This Row],[ID NUMBER]],PIVOT!K:L,2,0))</f>
        <v>0</v>
      </c>
      <c r="L870" s="200">
        <f>ACCOUNTS_TABLE[[#This Row],[TOTAL FEES]]-ACCOUNTS_TABLE[[#This Row],[TOTAL PAID]]-ACCOUNTS_TABLE[[#This Row],[SCHOLARSHIP]]</f>
        <v>205</v>
      </c>
    </row>
    <row r="871" spans="3:12" ht="21.75" customHeight="1" x14ac:dyDescent="0.25">
      <c r="C871" s="194" t="s">
        <v>3330</v>
      </c>
      <c r="D871" s="195" t="str">
        <f>VLOOKUP(ACCOUNTS_TABLE[[#This Row],[ID NUMBER]],DBASE_TABLE[],2,0)</f>
        <v>AKANPRIKE KELSEY</v>
      </c>
      <c r="E871" s="195" t="str">
        <f>VLOOKUP(ACCOUNTS_TABLE[[#This Row],[ID NUMBER]],DBASE_TABLE[],7,0)</f>
        <v>FORM TWO</v>
      </c>
      <c r="F871" s="200">
        <v>205</v>
      </c>
      <c r="G871" s="200" t="str">
        <f>IF(ISNA(VLOOKUP(ACCOUNTS_TABLE[[#This Row],[ID NUMBER]],OTHERFEE_PT,2,0)),"",VLOOKUP(ACCOUNTS_TABLE[[#This Row],[ID NUMBER]],OTHERFEE_PT,2,0))</f>
        <v/>
      </c>
      <c r="H871" s="200">
        <f>IF(ISNA(VLOOKUP(DBASE_TABLE[[#This Row],[CLASS]],TERMFEES_TABLE[],5,0)),"",VLOOKUP(DBASE_TABLE[[#This Row],[CLASS]],TERMFEES_TABLE[],5,0))</f>
        <v>0</v>
      </c>
      <c r="I871" s="200">
        <f>SUM(ACCOUNTS_TABLE[[#This Row],[BALANCE AT START]]:ACCOUNTS_TABLE[[#This Row],[SCHOOL FEES]])</f>
        <v>205</v>
      </c>
      <c r="J871" s="200">
        <f>IF(ISNA(VLOOKUP(ACCOUNTS_TABLE[[#This Row],[ID NUMBER]],PAYMENT_PT,2,0)),0,VLOOKUP(ACCOUNTS_TABLE[[#This Row],[ID NUMBER]],PAYMENT_PT,2,0))</f>
        <v>0</v>
      </c>
      <c r="K871" s="200">
        <f>IF(ISNA(VLOOKUP(ACCOUNTS_TABLE[[#This Row],[ID NUMBER]],PIVOT!K:L,2,0)),0,VLOOKUP(ACCOUNTS_TABLE[[#This Row],[ID NUMBER]],PIVOT!K:L,2,0))</f>
        <v>0</v>
      </c>
      <c r="L871" s="200">
        <f>ACCOUNTS_TABLE[[#This Row],[TOTAL FEES]]-ACCOUNTS_TABLE[[#This Row],[TOTAL PAID]]-ACCOUNTS_TABLE[[#This Row],[SCHOLARSHIP]]</f>
        <v>205</v>
      </c>
    </row>
    <row r="872" spans="3:12" ht="21.75" customHeight="1" x14ac:dyDescent="0.25">
      <c r="C872" s="194" t="s">
        <v>3335</v>
      </c>
      <c r="D872" s="195" t="str">
        <f>VLOOKUP(ACCOUNTS_TABLE[[#This Row],[ID NUMBER]],DBASE_TABLE[],2,0)</f>
        <v>AMAKABE KELVIN</v>
      </c>
      <c r="E872" s="195" t="str">
        <f>VLOOKUP(ACCOUNTS_TABLE[[#This Row],[ID NUMBER]],DBASE_TABLE[],7,0)</f>
        <v>FORM TWO</v>
      </c>
      <c r="F872" s="200">
        <v>205</v>
      </c>
      <c r="G872" s="200" t="str">
        <f>IF(ISNA(VLOOKUP(ACCOUNTS_TABLE[[#This Row],[ID NUMBER]],OTHERFEE_PT,2,0)),"",VLOOKUP(ACCOUNTS_TABLE[[#This Row],[ID NUMBER]],OTHERFEE_PT,2,0))</f>
        <v/>
      </c>
      <c r="H872" s="200">
        <f>IF(ISNA(VLOOKUP(DBASE_TABLE[[#This Row],[CLASS]],TERMFEES_TABLE[],5,0)),"",VLOOKUP(DBASE_TABLE[[#This Row],[CLASS]],TERMFEES_TABLE[],5,0))</f>
        <v>0</v>
      </c>
      <c r="I872" s="200">
        <f>SUM(ACCOUNTS_TABLE[[#This Row],[BALANCE AT START]]:ACCOUNTS_TABLE[[#This Row],[SCHOOL FEES]])</f>
        <v>205</v>
      </c>
      <c r="J872" s="200">
        <f>IF(ISNA(VLOOKUP(ACCOUNTS_TABLE[[#This Row],[ID NUMBER]],PAYMENT_PT,2,0)),0,VLOOKUP(ACCOUNTS_TABLE[[#This Row],[ID NUMBER]],PAYMENT_PT,2,0))</f>
        <v>0</v>
      </c>
      <c r="K872" s="200">
        <f>IF(ISNA(VLOOKUP(ACCOUNTS_TABLE[[#This Row],[ID NUMBER]],PIVOT!K:L,2,0)),0,VLOOKUP(ACCOUNTS_TABLE[[#This Row],[ID NUMBER]],PIVOT!K:L,2,0))</f>
        <v>0</v>
      </c>
      <c r="L872" s="200">
        <f>ACCOUNTS_TABLE[[#This Row],[TOTAL FEES]]-ACCOUNTS_TABLE[[#This Row],[TOTAL PAID]]-ACCOUNTS_TABLE[[#This Row],[SCHOLARSHIP]]</f>
        <v>205</v>
      </c>
    </row>
    <row r="873" spans="3:12" ht="21.75" customHeight="1" x14ac:dyDescent="0.25">
      <c r="C873" s="194" t="s">
        <v>3341</v>
      </c>
      <c r="D873" s="195" t="str">
        <f>VLOOKUP(ACCOUNTS_TABLE[[#This Row],[ID NUMBER]],DBASE_TABLE[],2,0)</f>
        <v>PEEMA ISRAEL TAWK</v>
      </c>
      <c r="E873" s="195" t="str">
        <f>VLOOKUP(ACCOUNTS_TABLE[[#This Row],[ID NUMBER]],DBASE_TABLE[],7,0)</f>
        <v>FORM TWO</v>
      </c>
      <c r="F873" s="200">
        <v>205</v>
      </c>
      <c r="G873" s="200" t="str">
        <f>IF(ISNA(VLOOKUP(ACCOUNTS_TABLE[[#This Row],[ID NUMBER]],OTHERFEE_PT,2,0)),"",VLOOKUP(ACCOUNTS_TABLE[[#This Row],[ID NUMBER]],OTHERFEE_PT,2,0))</f>
        <v/>
      </c>
      <c r="H873" s="200">
        <f>IF(ISNA(VLOOKUP(DBASE_TABLE[[#This Row],[CLASS]],TERMFEES_TABLE[],5,0)),"",VLOOKUP(DBASE_TABLE[[#This Row],[CLASS]],TERMFEES_TABLE[],5,0))</f>
        <v>0</v>
      </c>
      <c r="I873" s="200">
        <f>SUM(ACCOUNTS_TABLE[[#This Row],[BALANCE AT START]]:ACCOUNTS_TABLE[[#This Row],[SCHOOL FEES]])</f>
        <v>205</v>
      </c>
      <c r="J873" s="200">
        <f>IF(ISNA(VLOOKUP(ACCOUNTS_TABLE[[#This Row],[ID NUMBER]],PAYMENT_PT,2,0)),0,VLOOKUP(ACCOUNTS_TABLE[[#This Row],[ID NUMBER]],PAYMENT_PT,2,0))</f>
        <v>0</v>
      </c>
      <c r="K873" s="200">
        <f>IF(ISNA(VLOOKUP(ACCOUNTS_TABLE[[#This Row],[ID NUMBER]],PIVOT!K:L,2,0)),0,VLOOKUP(ACCOUNTS_TABLE[[#This Row],[ID NUMBER]],PIVOT!K:L,2,0))</f>
        <v>0</v>
      </c>
      <c r="L873" s="200">
        <f>ACCOUNTS_TABLE[[#This Row],[TOTAL FEES]]-ACCOUNTS_TABLE[[#This Row],[TOTAL PAID]]-ACCOUNTS_TABLE[[#This Row],[SCHOLARSHIP]]</f>
        <v>205</v>
      </c>
    </row>
    <row r="874" spans="3:12" ht="21.75" customHeight="1" x14ac:dyDescent="0.25">
      <c r="C874" s="194" t="s">
        <v>3345</v>
      </c>
      <c r="D874" s="195" t="str">
        <f>VLOOKUP(ACCOUNTS_TABLE[[#This Row],[ID NUMBER]],DBASE_TABLE[],2,0)</f>
        <v>ABAVERI PHILIPPA WEMATU</v>
      </c>
      <c r="E874" s="195" t="str">
        <f>VLOOKUP(ACCOUNTS_TABLE[[#This Row],[ID NUMBER]],DBASE_TABLE[],7,0)</f>
        <v>FORM THREE</v>
      </c>
      <c r="F874" s="200">
        <v>205</v>
      </c>
      <c r="G874" s="200" t="str">
        <f>IF(ISNA(VLOOKUP(ACCOUNTS_TABLE[[#This Row],[ID NUMBER]],OTHERFEE_PT,2,0)),"",VLOOKUP(ACCOUNTS_TABLE[[#This Row],[ID NUMBER]],OTHERFEE_PT,2,0))</f>
        <v/>
      </c>
      <c r="H874" s="200">
        <f>IF(ISNA(VLOOKUP(DBASE_TABLE[[#This Row],[CLASS]],TERMFEES_TABLE[],5,0)),"",VLOOKUP(DBASE_TABLE[[#This Row],[CLASS]],TERMFEES_TABLE[],5,0))</f>
        <v>0</v>
      </c>
      <c r="I874" s="200">
        <f>SUM(ACCOUNTS_TABLE[[#This Row],[BALANCE AT START]]:ACCOUNTS_TABLE[[#This Row],[SCHOOL FEES]])</f>
        <v>205</v>
      </c>
      <c r="J874" s="200">
        <f>IF(ISNA(VLOOKUP(ACCOUNTS_TABLE[[#This Row],[ID NUMBER]],PAYMENT_PT,2,0)),0,VLOOKUP(ACCOUNTS_TABLE[[#This Row],[ID NUMBER]],PAYMENT_PT,2,0))</f>
        <v>0</v>
      </c>
      <c r="K874" s="200">
        <f>IF(ISNA(VLOOKUP(ACCOUNTS_TABLE[[#This Row],[ID NUMBER]],PIVOT!K:L,2,0)),0,VLOOKUP(ACCOUNTS_TABLE[[#This Row],[ID NUMBER]],PIVOT!K:L,2,0))</f>
        <v>0</v>
      </c>
      <c r="L874" s="200">
        <f>ACCOUNTS_TABLE[[#This Row],[TOTAL FEES]]-ACCOUNTS_TABLE[[#This Row],[TOTAL PAID]]-ACCOUNTS_TABLE[[#This Row],[SCHOLARSHIP]]</f>
        <v>205</v>
      </c>
    </row>
    <row r="875" spans="3:12" ht="21.75" customHeight="1" x14ac:dyDescent="0.25">
      <c r="C875" s="194" t="s">
        <v>3349</v>
      </c>
      <c r="D875" s="195" t="str">
        <f>VLOOKUP(ACCOUNTS_TABLE[[#This Row],[ID NUMBER]],DBASE_TABLE[],2,0)</f>
        <v>AKANZAGSIKA ETHEL N.</v>
      </c>
      <c r="E875" s="195" t="str">
        <f>VLOOKUP(ACCOUNTS_TABLE[[#This Row],[ID NUMBER]],DBASE_TABLE[],7,0)</f>
        <v>FORM THREE</v>
      </c>
      <c r="F875" s="200">
        <v>205</v>
      </c>
      <c r="G875" s="200" t="str">
        <f>IF(ISNA(VLOOKUP(ACCOUNTS_TABLE[[#This Row],[ID NUMBER]],OTHERFEE_PT,2,0)),"",VLOOKUP(ACCOUNTS_TABLE[[#This Row],[ID NUMBER]],OTHERFEE_PT,2,0))</f>
        <v/>
      </c>
      <c r="H875" s="200">
        <f>IF(ISNA(VLOOKUP(DBASE_TABLE[[#This Row],[CLASS]],TERMFEES_TABLE[],5,0)),"",VLOOKUP(DBASE_TABLE[[#This Row],[CLASS]],TERMFEES_TABLE[],5,0))</f>
        <v>0</v>
      </c>
      <c r="I875" s="200">
        <f>SUM(ACCOUNTS_TABLE[[#This Row],[BALANCE AT START]]:ACCOUNTS_TABLE[[#This Row],[SCHOOL FEES]])</f>
        <v>205</v>
      </c>
      <c r="J875" s="200">
        <f>IF(ISNA(VLOOKUP(ACCOUNTS_TABLE[[#This Row],[ID NUMBER]],PAYMENT_PT,2,0)),0,VLOOKUP(ACCOUNTS_TABLE[[#This Row],[ID NUMBER]],PAYMENT_PT,2,0))</f>
        <v>0</v>
      </c>
      <c r="K875" s="200">
        <f>IF(ISNA(VLOOKUP(ACCOUNTS_TABLE[[#This Row],[ID NUMBER]],PIVOT!K:L,2,0)),0,VLOOKUP(ACCOUNTS_TABLE[[#This Row],[ID NUMBER]],PIVOT!K:L,2,0))</f>
        <v>0</v>
      </c>
      <c r="L875" s="200">
        <f>ACCOUNTS_TABLE[[#This Row],[TOTAL FEES]]-ACCOUNTS_TABLE[[#This Row],[TOTAL PAID]]-ACCOUNTS_TABLE[[#This Row],[SCHOLARSHIP]]</f>
        <v>205</v>
      </c>
    </row>
    <row r="876" spans="3:12" ht="21.75" customHeight="1" x14ac:dyDescent="0.25">
      <c r="C876" s="194" t="s">
        <v>3354</v>
      </c>
      <c r="D876" s="195" t="str">
        <f>VLOOKUP(ACCOUNTS_TABLE[[#This Row],[ID NUMBER]],DBASE_TABLE[],2,0)</f>
        <v>ALUGATI EDMUNDA</v>
      </c>
      <c r="E876" s="195" t="str">
        <f>VLOOKUP(ACCOUNTS_TABLE[[#This Row],[ID NUMBER]],DBASE_TABLE[],7,0)</f>
        <v>FORM THREE</v>
      </c>
      <c r="F876" s="200">
        <v>205</v>
      </c>
      <c r="G876" s="200" t="str">
        <f>IF(ISNA(VLOOKUP(ACCOUNTS_TABLE[[#This Row],[ID NUMBER]],OTHERFEE_PT,2,0)),"",VLOOKUP(ACCOUNTS_TABLE[[#This Row],[ID NUMBER]],OTHERFEE_PT,2,0))</f>
        <v/>
      </c>
      <c r="H876" s="200">
        <f>IF(ISNA(VLOOKUP(DBASE_TABLE[[#This Row],[CLASS]],TERMFEES_TABLE[],5,0)),"",VLOOKUP(DBASE_TABLE[[#This Row],[CLASS]],TERMFEES_TABLE[],5,0))</f>
        <v>0</v>
      </c>
      <c r="I876" s="200">
        <f>SUM(ACCOUNTS_TABLE[[#This Row],[BALANCE AT START]]:ACCOUNTS_TABLE[[#This Row],[SCHOOL FEES]])</f>
        <v>205</v>
      </c>
      <c r="J876" s="200">
        <f>IF(ISNA(VLOOKUP(ACCOUNTS_TABLE[[#This Row],[ID NUMBER]],PAYMENT_PT,2,0)),0,VLOOKUP(ACCOUNTS_TABLE[[#This Row],[ID NUMBER]],PAYMENT_PT,2,0))</f>
        <v>0</v>
      </c>
      <c r="K876" s="200">
        <f>IF(ISNA(VLOOKUP(ACCOUNTS_TABLE[[#This Row],[ID NUMBER]],PIVOT!K:L,2,0)),0,VLOOKUP(ACCOUNTS_TABLE[[#This Row],[ID NUMBER]],PIVOT!K:L,2,0))</f>
        <v>0</v>
      </c>
      <c r="L876" s="200">
        <f>ACCOUNTS_TABLE[[#This Row],[TOTAL FEES]]-ACCOUNTS_TABLE[[#This Row],[TOTAL PAID]]-ACCOUNTS_TABLE[[#This Row],[SCHOLARSHIP]]</f>
        <v>205</v>
      </c>
    </row>
    <row r="877" spans="3:12" ht="21.75" customHeight="1" x14ac:dyDescent="0.25">
      <c r="C877" s="194" t="s">
        <v>3359</v>
      </c>
      <c r="D877" s="195" t="str">
        <f>VLOOKUP(ACCOUNTS_TABLE[[#This Row],[ID NUMBER]],DBASE_TABLE[],2,0)</f>
        <v>ANAMSICHAABA ELIZABETH</v>
      </c>
      <c r="E877" s="195" t="str">
        <f>VLOOKUP(ACCOUNTS_TABLE[[#This Row],[ID NUMBER]],DBASE_TABLE[],7,0)</f>
        <v>FORM THREE</v>
      </c>
      <c r="F877" s="200">
        <v>205</v>
      </c>
      <c r="G877" s="200" t="str">
        <f>IF(ISNA(VLOOKUP(ACCOUNTS_TABLE[[#This Row],[ID NUMBER]],OTHERFEE_PT,2,0)),"",VLOOKUP(ACCOUNTS_TABLE[[#This Row],[ID NUMBER]],OTHERFEE_PT,2,0))</f>
        <v/>
      </c>
      <c r="H877" s="200">
        <f>IF(ISNA(VLOOKUP(DBASE_TABLE[[#This Row],[CLASS]],TERMFEES_TABLE[],5,0)),"",VLOOKUP(DBASE_TABLE[[#This Row],[CLASS]],TERMFEES_TABLE[],5,0))</f>
        <v>0</v>
      </c>
      <c r="I877" s="200">
        <f>SUM(ACCOUNTS_TABLE[[#This Row],[BALANCE AT START]]:ACCOUNTS_TABLE[[#This Row],[SCHOOL FEES]])</f>
        <v>205</v>
      </c>
      <c r="J877" s="200">
        <f>IF(ISNA(VLOOKUP(ACCOUNTS_TABLE[[#This Row],[ID NUMBER]],PAYMENT_PT,2,0)),0,VLOOKUP(ACCOUNTS_TABLE[[#This Row],[ID NUMBER]],PAYMENT_PT,2,0))</f>
        <v>0</v>
      </c>
      <c r="K877" s="200">
        <f>IF(ISNA(VLOOKUP(ACCOUNTS_TABLE[[#This Row],[ID NUMBER]],PIVOT!K:L,2,0)),0,VLOOKUP(ACCOUNTS_TABLE[[#This Row],[ID NUMBER]],PIVOT!K:L,2,0))</f>
        <v>0</v>
      </c>
      <c r="L877" s="200">
        <f>ACCOUNTS_TABLE[[#This Row],[TOTAL FEES]]-ACCOUNTS_TABLE[[#This Row],[TOTAL PAID]]-ACCOUNTS_TABLE[[#This Row],[SCHOLARSHIP]]</f>
        <v>205</v>
      </c>
    </row>
    <row r="878" spans="3:12" ht="21.75" customHeight="1" x14ac:dyDescent="0.25">
      <c r="C878" s="194" t="s">
        <v>3365</v>
      </c>
      <c r="D878" s="195" t="str">
        <f>VLOOKUP(ACCOUNTS_TABLE[[#This Row],[ID NUMBER]],DBASE_TABLE[],2,0)</f>
        <v>ATERA AZIZ</v>
      </c>
      <c r="E878" s="195" t="str">
        <f>VLOOKUP(ACCOUNTS_TABLE[[#This Row],[ID NUMBER]],DBASE_TABLE[],7,0)</f>
        <v>FORM THREE</v>
      </c>
      <c r="F878" s="200">
        <v>205</v>
      </c>
      <c r="G878" s="200" t="str">
        <f>IF(ISNA(VLOOKUP(ACCOUNTS_TABLE[[#This Row],[ID NUMBER]],OTHERFEE_PT,2,0)),"",VLOOKUP(ACCOUNTS_TABLE[[#This Row],[ID NUMBER]],OTHERFEE_PT,2,0))</f>
        <v/>
      </c>
      <c r="H878" s="200">
        <f>IF(ISNA(VLOOKUP(DBASE_TABLE[[#This Row],[CLASS]],TERMFEES_TABLE[],5,0)),"",VLOOKUP(DBASE_TABLE[[#This Row],[CLASS]],TERMFEES_TABLE[],5,0))</f>
        <v>0</v>
      </c>
      <c r="I878" s="200">
        <f>SUM(ACCOUNTS_TABLE[[#This Row],[BALANCE AT START]]:ACCOUNTS_TABLE[[#This Row],[SCHOOL FEES]])</f>
        <v>205</v>
      </c>
      <c r="J878" s="200">
        <f>IF(ISNA(VLOOKUP(ACCOUNTS_TABLE[[#This Row],[ID NUMBER]],PAYMENT_PT,2,0)),0,VLOOKUP(ACCOUNTS_TABLE[[#This Row],[ID NUMBER]],PAYMENT_PT,2,0))</f>
        <v>0</v>
      </c>
      <c r="K878" s="200">
        <f>IF(ISNA(VLOOKUP(ACCOUNTS_TABLE[[#This Row],[ID NUMBER]],PIVOT!K:L,2,0)),0,VLOOKUP(ACCOUNTS_TABLE[[#This Row],[ID NUMBER]],PIVOT!K:L,2,0))</f>
        <v>0</v>
      </c>
      <c r="L878" s="200">
        <f>ACCOUNTS_TABLE[[#This Row],[TOTAL FEES]]-ACCOUNTS_TABLE[[#This Row],[TOTAL PAID]]-ACCOUNTS_TABLE[[#This Row],[SCHOLARSHIP]]</f>
        <v>205</v>
      </c>
    </row>
    <row r="879" spans="3:12" ht="21.75" customHeight="1" x14ac:dyDescent="0.25">
      <c r="C879" s="194" t="s">
        <v>3370</v>
      </c>
      <c r="D879" s="195" t="str">
        <f>VLOOKUP(ACCOUNTS_TABLE[[#This Row],[ID NUMBER]],DBASE_TABLE[],2,0)</f>
        <v>AGAMU ZAKARIA</v>
      </c>
      <c r="E879" s="195" t="str">
        <f>VLOOKUP(ACCOUNTS_TABLE[[#This Row],[ID NUMBER]],DBASE_TABLE[],7,0)</f>
        <v>FORM THREE</v>
      </c>
      <c r="F879" s="200">
        <v>205</v>
      </c>
      <c r="G879" s="200" t="str">
        <f>IF(ISNA(VLOOKUP(ACCOUNTS_TABLE[[#This Row],[ID NUMBER]],OTHERFEE_PT,2,0)),"",VLOOKUP(ACCOUNTS_TABLE[[#This Row],[ID NUMBER]],OTHERFEE_PT,2,0))</f>
        <v/>
      </c>
      <c r="H879" s="200">
        <f>IF(ISNA(VLOOKUP(DBASE_TABLE[[#This Row],[CLASS]],TERMFEES_TABLE[],5,0)),"",VLOOKUP(DBASE_TABLE[[#This Row],[CLASS]],TERMFEES_TABLE[],5,0))</f>
        <v>0</v>
      </c>
      <c r="I879" s="200">
        <f>SUM(ACCOUNTS_TABLE[[#This Row],[BALANCE AT START]]:ACCOUNTS_TABLE[[#This Row],[SCHOOL FEES]])</f>
        <v>205</v>
      </c>
      <c r="J879" s="200">
        <f>IF(ISNA(VLOOKUP(ACCOUNTS_TABLE[[#This Row],[ID NUMBER]],PAYMENT_PT,2,0)),0,VLOOKUP(ACCOUNTS_TABLE[[#This Row],[ID NUMBER]],PAYMENT_PT,2,0))</f>
        <v>0</v>
      </c>
      <c r="K879" s="200">
        <f>IF(ISNA(VLOOKUP(ACCOUNTS_TABLE[[#This Row],[ID NUMBER]],PIVOT!K:L,2,0)),0,VLOOKUP(ACCOUNTS_TABLE[[#This Row],[ID NUMBER]],PIVOT!K:L,2,0))</f>
        <v>0</v>
      </c>
      <c r="L879" s="200">
        <f>ACCOUNTS_TABLE[[#This Row],[TOTAL FEES]]-ACCOUNTS_TABLE[[#This Row],[TOTAL PAID]]-ACCOUNTS_TABLE[[#This Row],[SCHOLARSHIP]]</f>
        <v>205</v>
      </c>
    </row>
    <row r="880" spans="3:12" ht="21.75" customHeight="1" x14ac:dyDescent="0.25">
      <c r="C880" s="194" t="s">
        <v>3386</v>
      </c>
      <c r="D880" s="195" t="str">
        <f>VLOOKUP(ACCOUNTS_TABLE[[#This Row],[ID NUMBER]],DBASE_TABLE[],2,0)</f>
        <v>ABURIYA REGINALD</v>
      </c>
      <c r="E880" s="195" t="str">
        <f>VLOOKUP(ACCOUNTS_TABLE[[#This Row],[ID NUMBER]],DBASE_TABLE[],7,0)</f>
        <v>NURSERY TWO</v>
      </c>
      <c r="F880" s="200">
        <v>130</v>
      </c>
      <c r="G880" s="200" t="str">
        <f>IF(ISNA(VLOOKUP(ACCOUNTS_TABLE[[#This Row],[ID NUMBER]],OTHERFEE_PT,2,0)),"",VLOOKUP(ACCOUNTS_TABLE[[#This Row],[ID NUMBER]],OTHERFEE_PT,2,0))</f>
        <v/>
      </c>
      <c r="H880" s="200">
        <f>IF(ISNA(VLOOKUP(DBASE_TABLE[[#This Row],[CLASS]],TERMFEES_TABLE[],5,0)),"",VLOOKUP(DBASE_TABLE[[#This Row],[CLASS]],TERMFEES_TABLE[],5,0))</f>
        <v>0</v>
      </c>
      <c r="I880" s="200">
        <f>SUM(ACCOUNTS_TABLE[[#This Row],[BALANCE AT START]]:ACCOUNTS_TABLE[[#This Row],[SCHOOL FEES]])</f>
        <v>130</v>
      </c>
      <c r="J880" s="200">
        <f>IF(ISNA(VLOOKUP(ACCOUNTS_TABLE[[#This Row],[ID NUMBER]],PAYMENT_PT,2,0)),0,VLOOKUP(ACCOUNTS_TABLE[[#This Row],[ID NUMBER]],PAYMENT_PT,2,0))</f>
        <v>0</v>
      </c>
      <c r="K880" s="200">
        <f>IF(ISNA(VLOOKUP(ACCOUNTS_TABLE[[#This Row],[ID NUMBER]],PIVOT!K:L,2,0)),0,VLOOKUP(ACCOUNTS_TABLE[[#This Row],[ID NUMBER]],PIVOT!K:L,2,0))</f>
        <v>0</v>
      </c>
      <c r="L880" s="200">
        <f>ACCOUNTS_TABLE[[#This Row],[TOTAL FEES]]-ACCOUNTS_TABLE[[#This Row],[TOTAL PAID]]-ACCOUNTS_TABLE[[#This Row],[SCHOLARSHIP]]</f>
        <v>130</v>
      </c>
    </row>
    <row r="881" spans="3:12" ht="21.75" customHeight="1" x14ac:dyDescent="0.25">
      <c r="C881" s="194" t="s">
        <v>3389</v>
      </c>
      <c r="D881" s="195" t="str">
        <f>VLOOKUP(ACCOUNTS_TABLE[[#This Row],[ID NUMBER]],DBASE_TABLE[],2,0)</f>
        <v>ANANKWARE WEMAGA CARINA</v>
      </c>
      <c r="E881" s="195" t="str">
        <f>VLOOKUP(ACCOUNTS_TABLE[[#This Row],[ID NUMBER]],DBASE_TABLE[],7,0)</f>
        <v>NURSERY TWO</v>
      </c>
      <c r="F881" s="200">
        <v>130</v>
      </c>
      <c r="G881" s="200" t="str">
        <f>IF(ISNA(VLOOKUP(ACCOUNTS_TABLE[[#This Row],[ID NUMBER]],OTHERFEE_PT,2,0)),"",VLOOKUP(ACCOUNTS_TABLE[[#This Row],[ID NUMBER]],OTHERFEE_PT,2,0))</f>
        <v/>
      </c>
      <c r="H881" s="200">
        <f>IF(ISNA(VLOOKUP(DBASE_TABLE[[#This Row],[CLASS]],TERMFEES_TABLE[],5,0)),"",VLOOKUP(DBASE_TABLE[[#This Row],[CLASS]],TERMFEES_TABLE[],5,0))</f>
        <v>0</v>
      </c>
      <c r="I881" s="200">
        <f>SUM(ACCOUNTS_TABLE[[#This Row],[BALANCE AT START]]:ACCOUNTS_TABLE[[#This Row],[SCHOOL FEES]])</f>
        <v>130</v>
      </c>
      <c r="J881" s="200">
        <f>IF(ISNA(VLOOKUP(ACCOUNTS_TABLE[[#This Row],[ID NUMBER]],PAYMENT_PT,2,0)),0,VLOOKUP(ACCOUNTS_TABLE[[#This Row],[ID NUMBER]],PAYMENT_PT,2,0))</f>
        <v>0</v>
      </c>
      <c r="K881" s="200">
        <f>IF(ISNA(VLOOKUP(ACCOUNTS_TABLE[[#This Row],[ID NUMBER]],PIVOT!K:L,2,0)),0,VLOOKUP(ACCOUNTS_TABLE[[#This Row],[ID NUMBER]],PIVOT!K:L,2,0))</f>
        <v>0</v>
      </c>
      <c r="L881" s="200">
        <f>ACCOUNTS_TABLE[[#This Row],[TOTAL FEES]]-ACCOUNTS_TABLE[[#This Row],[TOTAL PAID]]-ACCOUNTS_TABLE[[#This Row],[SCHOLARSHIP]]</f>
        <v>130</v>
      </c>
    </row>
    <row r="882" spans="3:12" ht="21.75" customHeight="1" x14ac:dyDescent="0.25">
      <c r="C882" s="194" t="s">
        <v>3393</v>
      </c>
      <c r="D882" s="195" t="str">
        <f>VLOOKUP(ACCOUNTS_TABLE[[#This Row],[ID NUMBER]],DBASE_TABLE[],2,0)</f>
        <v>ANANGA ELOGIOUS</v>
      </c>
      <c r="E882" s="195" t="str">
        <f>VLOOKUP(ACCOUNTS_TABLE[[#This Row],[ID NUMBER]],DBASE_TABLE[],7,0)</f>
        <v>NURSERY TWO</v>
      </c>
      <c r="F882" s="200">
        <v>130</v>
      </c>
      <c r="G882" s="200" t="str">
        <f>IF(ISNA(VLOOKUP(ACCOUNTS_TABLE[[#This Row],[ID NUMBER]],OTHERFEE_PT,2,0)),"",VLOOKUP(ACCOUNTS_TABLE[[#This Row],[ID NUMBER]],OTHERFEE_PT,2,0))</f>
        <v/>
      </c>
      <c r="H882" s="200">
        <f>IF(ISNA(VLOOKUP(DBASE_TABLE[[#This Row],[CLASS]],TERMFEES_TABLE[],5,0)),"",VLOOKUP(DBASE_TABLE[[#This Row],[CLASS]],TERMFEES_TABLE[],5,0))</f>
        <v>0</v>
      </c>
      <c r="I882" s="200">
        <f>SUM(ACCOUNTS_TABLE[[#This Row],[BALANCE AT START]]:ACCOUNTS_TABLE[[#This Row],[SCHOOL FEES]])</f>
        <v>130</v>
      </c>
      <c r="J882" s="200">
        <f>IF(ISNA(VLOOKUP(ACCOUNTS_TABLE[[#This Row],[ID NUMBER]],PAYMENT_PT,2,0)),0,VLOOKUP(ACCOUNTS_TABLE[[#This Row],[ID NUMBER]],PAYMENT_PT,2,0))</f>
        <v>0</v>
      </c>
      <c r="K882" s="200">
        <f>IF(ISNA(VLOOKUP(ACCOUNTS_TABLE[[#This Row],[ID NUMBER]],PIVOT!K:L,2,0)),0,VLOOKUP(ACCOUNTS_TABLE[[#This Row],[ID NUMBER]],PIVOT!K:L,2,0))</f>
        <v>0</v>
      </c>
      <c r="L882" s="200">
        <f>ACCOUNTS_TABLE[[#This Row],[TOTAL FEES]]-ACCOUNTS_TABLE[[#This Row],[TOTAL PAID]]-ACCOUNTS_TABLE[[#This Row],[SCHOLARSHIP]]</f>
        <v>130</v>
      </c>
    </row>
    <row r="883" spans="3:12" ht="21.75" customHeight="1" x14ac:dyDescent="0.25">
      <c r="C883" s="194" t="s">
        <v>3398</v>
      </c>
      <c r="D883" s="195" t="str">
        <f>VLOOKUP(ACCOUNTS_TABLE[[#This Row],[ID NUMBER]],DBASE_TABLE[],2,0)</f>
        <v>ATINKABISA CLAUDIA ABENA</v>
      </c>
      <c r="E883" s="195" t="str">
        <f>VLOOKUP(ACCOUNTS_TABLE[[#This Row],[ID NUMBER]],DBASE_TABLE[],7,0)</f>
        <v>NURSERY TWO</v>
      </c>
      <c r="F883" s="200">
        <v>130</v>
      </c>
      <c r="G883" s="200" t="str">
        <f>IF(ISNA(VLOOKUP(ACCOUNTS_TABLE[[#This Row],[ID NUMBER]],OTHERFEE_PT,2,0)),"",VLOOKUP(ACCOUNTS_TABLE[[#This Row],[ID NUMBER]],OTHERFEE_PT,2,0))</f>
        <v/>
      </c>
      <c r="H883" s="200">
        <f>IF(ISNA(VLOOKUP(DBASE_TABLE[[#This Row],[CLASS]],TERMFEES_TABLE[],5,0)),"",VLOOKUP(DBASE_TABLE[[#This Row],[CLASS]],TERMFEES_TABLE[],5,0))</f>
        <v>0</v>
      </c>
      <c r="I883" s="200">
        <f>SUM(ACCOUNTS_TABLE[[#This Row],[BALANCE AT START]]:ACCOUNTS_TABLE[[#This Row],[SCHOOL FEES]])</f>
        <v>130</v>
      </c>
      <c r="J883" s="200">
        <f>IF(ISNA(VLOOKUP(ACCOUNTS_TABLE[[#This Row],[ID NUMBER]],PAYMENT_PT,2,0)),0,VLOOKUP(ACCOUNTS_TABLE[[#This Row],[ID NUMBER]],PAYMENT_PT,2,0))</f>
        <v>0</v>
      </c>
      <c r="K883" s="200">
        <f>IF(ISNA(VLOOKUP(ACCOUNTS_TABLE[[#This Row],[ID NUMBER]],PIVOT!K:L,2,0)),0,VLOOKUP(ACCOUNTS_TABLE[[#This Row],[ID NUMBER]],PIVOT!K:L,2,0))</f>
        <v>0</v>
      </c>
      <c r="L883" s="200">
        <f>ACCOUNTS_TABLE[[#This Row],[TOTAL FEES]]-ACCOUNTS_TABLE[[#This Row],[TOTAL PAID]]-ACCOUNTS_TABLE[[#This Row],[SCHOLARSHIP]]</f>
        <v>130</v>
      </c>
    </row>
    <row r="884" spans="3:12" ht="21.75" customHeight="1" x14ac:dyDescent="0.25">
      <c r="C884" s="194" t="s">
        <v>3402</v>
      </c>
      <c r="D884" s="195" t="str">
        <f>VLOOKUP(ACCOUNTS_TABLE[[#This Row],[ID NUMBER]],DBASE_TABLE[],2,0)</f>
        <v>KODADAM RAYMOND</v>
      </c>
      <c r="E884" s="195" t="str">
        <f>VLOOKUP(ACCOUNTS_TABLE[[#This Row],[ID NUMBER]],DBASE_TABLE[],7,0)</f>
        <v>NURSERY TWO</v>
      </c>
      <c r="F884" s="200">
        <v>130</v>
      </c>
      <c r="G884" s="200" t="str">
        <f>IF(ISNA(VLOOKUP(ACCOUNTS_TABLE[[#This Row],[ID NUMBER]],OTHERFEE_PT,2,0)),"",VLOOKUP(ACCOUNTS_TABLE[[#This Row],[ID NUMBER]],OTHERFEE_PT,2,0))</f>
        <v/>
      </c>
      <c r="H884" s="200">
        <f>IF(ISNA(VLOOKUP(DBASE_TABLE[[#This Row],[CLASS]],TERMFEES_TABLE[],5,0)),"",VLOOKUP(DBASE_TABLE[[#This Row],[CLASS]],TERMFEES_TABLE[],5,0))</f>
        <v>0</v>
      </c>
      <c r="I884" s="200">
        <f>SUM(ACCOUNTS_TABLE[[#This Row],[BALANCE AT START]]:ACCOUNTS_TABLE[[#This Row],[SCHOOL FEES]])</f>
        <v>130</v>
      </c>
      <c r="J884" s="200">
        <f>IF(ISNA(VLOOKUP(ACCOUNTS_TABLE[[#This Row],[ID NUMBER]],PAYMENT_PT,2,0)),0,VLOOKUP(ACCOUNTS_TABLE[[#This Row],[ID NUMBER]],PAYMENT_PT,2,0))</f>
        <v>0</v>
      </c>
      <c r="K884" s="200">
        <f>IF(ISNA(VLOOKUP(ACCOUNTS_TABLE[[#This Row],[ID NUMBER]],PIVOT!K:L,2,0)),0,VLOOKUP(ACCOUNTS_TABLE[[#This Row],[ID NUMBER]],PIVOT!K:L,2,0))</f>
        <v>0</v>
      </c>
      <c r="L884" s="200">
        <f>ACCOUNTS_TABLE[[#This Row],[TOTAL FEES]]-ACCOUNTS_TABLE[[#This Row],[TOTAL PAID]]-ACCOUNTS_TABLE[[#This Row],[SCHOLARSHIP]]</f>
        <v>130</v>
      </c>
    </row>
    <row r="885" spans="3:12" ht="21.75" customHeight="1" x14ac:dyDescent="0.25">
      <c r="C885" s="194" t="s">
        <v>3405</v>
      </c>
      <c r="D885" s="195" t="str">
        <f>VLOOKUP(ACCOUNTS_TABLE[[#This Row],[ID NUMBER]],DBASE_TABLE[],2,0)</f>
        <v>UMAR HUZAIFA</v>
      </c>
      <c r="E885" s="195" t="str">
        <f>VLOOKUP(ACCOUNTS_TABLE[[#This Row],[ID NUMBER]],DBASE_TABLE[],7,0)</f>
        <v>KINDERGARTEN TWO</v>
      </c>
      <c r="F885" s="200">
        <v>130</v>
      </c>
      <c r="G885" s="200" t="str">
        <f>IF(ISNA(VLOOKUP(ACCOUNTS_TABLE[[#This Row],[ID NUMBER]],OTHERFEE_PT,2,0)),"",VLOOKUP(ACCOUNTS_TABLE[[#This Row],[ID NUMBER]],OTHERFEE_PT,2,0))</f>
        <v/>
      </c>
      <c r="H885" s="200">
        <f>IF(ISNA(VLOOKUP(DBASE_TABLE[[#This Row],[CLASS]],TERMFEES_TABLE[],5,0)),"",VLOOKUP(DBASE_TABLE[[#This Row],[CLASS]],TERMFEES_TABLE[],5,0))</f>
        <v>0</v>
      </c>
      <c r="I885" s="200">
        <f>SUM(ACCOUNTS_TABLE[[#This Row],[BALANCE AT START]]:ACCOUNTS_TABLE[[#This Row],[SCHOOL FEES]])</f>
        <v>130</v>
      </c>
      <c r="J885" s="200">
        <f>IF(ISNA(VLOOKUP(ACCOUNTS_TABLE[[#This Row],[ID NUMBER]],PAYMENT_PT,2,0)),0,VLOOKUP(ACCOUNTS_TABLE[[#This Row],[ID NUMBER]],PAYMENT_PT,2,0))</f>
        <v>0</v>
      </c>
      <c r="K885" s="200">
        <f>IF(ISNA(VLOOKUP(ACCOUNTS_TABLE[[#This Row],[ID NUMBER]],PIVOT!K:L,2,0)),0,VLOOKUP(ACCOUNTS_TABLE[[#This Row],[ID NUMBER]],PIVOT!K:L,2,0))</f>
        <v>0</v>
      </c>
      <c r="L885" s="200">
        <f>ACCOUNTS_TABLE[[#This Row],[TOTAL FEES]]-ACCOUNTS_TABLE[[#This Row],[TOTAL PAID]]-ACCOUNTS_TABLE[[#This Row],[SCHOLARSHIP]]</f>
        <v>130</v>
      </c>
    </row>
    <row r="886" spans="3:12" ht="21.75" customHeight="1" x14ac:dyDescent="0.25">
      <c r="C886" s="194" t="s">
        <v>3408</v>
      </c>
      <c r="D886" s="195" t="str">
        <f>VLOOKUP(ACCOUNTS_TABLE[[#This Row],[ID NUMBER]],DBASE_TABLE[],2,0)</f>
        <v>KAMPELIGE RACHEAL</v>
      </c>
      <c r="E886" s="195" t="str">
        <f>VLOOKUP(ACCOUNTS_TABLE[[#This Row],[ID NUMBER]],DBASE_TABLE[],7,0)</f>
        <v>PRIMARY THREE</v>
      </c>
      <c r="F886" s="200">
        <v>155</v>
      </c>
      <c r="G886" s="200" t="str">
        <f>IF(ISNA(VLOOKUP(ACCOUNTS_TABLE[[#This Row],[ID NUMBER]],OTHERFEE_PT,2,0)),"",VLOOKUP(ACCOUNTS_TABLE[[#This Row],[ID NUMBER]],OTHERFEE_PT,2,0))</f>
        <v/>
      </c>
      <c r="H886" s="200">
        <f>IF(ISNA(VLOOKUP(DBASE_TABLE[[#This Row],[CLASS]],TERMFEES_TABLE[],5,0)),"",VLOOKUP(DBASE_TABLE[[#This Row],[CLASS]],TERMFEES_TABLE[],5,0))</f>
        <v>0</v>
      </c>
      <c r="I886" s="200">
        <f>SUM(ACCOUNTS_TABLE[[#This Row],[BALANCE AT START]]:ACCOUNTS_TABLE[[#This Row],[SCHOOL FEES]])</f>
        <v>155</v>
      </c>
      <c r="J886" s="200">
        <f>IF(ISNA(VLOOKUP(ACCOUNTS_TABLE[[#This Row],[ID NUMBER]],PAYMENT_PT,2,0)),0,VLOOKUP(ACCOUNTS_TABLE[[#This Row],[ID NUMBER]],PAYMENT_PT,2,0))</f>
        <v>0</v>
      </c>
      <c r="K886" s="200">
        <f>IF(ISNA(VLOOKUP(ACCOUNTS_TABLE[[#This Row],[ID NUMBER]],PIVOT!K:L,2,0)),0,VLOOKUP(ACCOUNTS_TABLE[[#This Row],[ID NUMBER]],PIVOT!K:L,2,0))</f>
        <v>0</v>
      </c>
      <c r="L886" s="200">
        <f>ACCOUNTS_TABLE[[#This Row],[TOTAL FEES]]-ACCOUNTS_TABLE[[#This Row],[TOTAL PAID]]-ACCOUNTS_TABLE[[#This Row],[SCHOLARSHIP]]</f>
        <v>155</v>
      </c>
    </row>
    <row r="887" spans="3:12" ht="21.75" customHeight="1" x14ac:dyDescent="0.25">
      <c r="C887" s="194" t="s">
        <v>3411</v>
      </c>
      <c r="D887" s="195" t="str">
        <f>VLOOKUP(ACCOUNTS_TABLE[[#This Row],[ID NUMBER]],DBASE_TABLE[],2,0)</f>
        <v>ADUKO ANGELINA</v>
      </c>
      <c r="E887" s="195" t="str">
        <f>VLOOKUP(ACCOUNTS_TABLE[[#This Row],[ID NUMBER]],DBASE_TABLE[],7,0)</f>
        <v>PRIMARY TWO</v>
      </c>
      <c r="F887" s="200">
        <v>155</v>
      </c>
      <c r="G887" s="200" t="str">
        <f>IF(ISNA(VLOOKUP(ACCOUNTS_TABLE[[#This Row],[ID NUMBER]],OTHERFEE_PT,2,0)),"",VLOOKUP(ACCOUNTS_TABLE[[#This Row],[ID NUMBER]],OTHERFEE_PT,2,0))</f>
        <v/>
      </c>
      <c r="H887" s="200">
        <f>IF(ISNA(VLOOKUP(DBASE_TABLE[[#This Row],[CLASS]],TERMFEES_TABLE[],5,0)),"",VLOOKUP(DBASE_TABLE[[#This Row],[CLASS]],TERMFEES_TABLE[],5,0))</f>
        <v>0</v>
      </c>
      <c r="I887" s="200">
        <f>SUM(ACCOUNTS_TABLE[[#This Row],[BALANCE AT START]]:ACCOUNTS_TABLE[[#This Row],[SCHOOL FEES]])</f>
        <v>155</v>
      </c>
      <c r="J887" s="200">
        <f>IF(ISNA(VLOOKUP(ACCOUNTS_TABLE[[#This Row],[ID NUMBER]],PAYMENT_PT,2,0)),0,VLOOKUP(ACCOUNTS_TABLE[[#This Row],[ID NUMBER]],PAYMENT_PT,2,0))</f>
        <v>0</v>
      </c>
      <c r="K887" s="200">
        <f>IF(ISNA(VLOOKUP(ACCOUNTS_TABLE[[#This Row],[ID NUMBER]],PIVOT!K:L,2,0)),0,VLOOKUP(ACCOUNTS_TABLE[[#This Row],[ID NUMBER]],PIVOT!K:L,2,0))</f>
        <v>0</v>
      </c>
      <c r="L887" s="200">
        <f>ACCOUNTS_TABLE[[#This Row],[TOTAL FEES]]-ACCOUNTS_TABLE[[#This Row],[TOTAL PAID]]-ACCOUNTS_TABLE[[#This Row],[SCHOLARSHIP]]</f>
        <v>155</v>
      </c>
    </row>
    <row r="888" spans="3:12" ht="21.75" customHeight="1" x14ac:dyDescent="0.25">
      <c r="C888" s="194" t="s">
        <v>3414</v>
      </c>
      <c r="D888" s="195" t="str">
        <f>VLOOKUP(ACCOUNTS_TABLE[[#This Row],[ID NUMBER]],DBASE_TABLE[],2,0)</f>
        <v>CHBISA RACKEL</v>
      </c>
      <c r="E888" s="195" t="str">
        <f>VLOOKUP(ACCOUNTS_TABLE[[#This Row],[ID NUMBER]],DBASE_TABLE[],7,0)</f>
        <v>PRIMARY FOUR</v>
      </c>
      <c r="F888" s="200">
        <v>155</v>
      </c>
      <c r="G888" s="200" t="str">
        <f>IF(ISNA(VLOOKUP(ACCOUNTS_TABLE[[#This Row],[ID NUMBER]],OTHERFEE_PT,2,0)),"",VLOOKUP(ACCOUNTS_TABLE[[#This Row],[ID NUMBER]],OTHERFEE_PT,2,0))</f>
        <v/>
      </c>
      <c r="H888" s="200">
        <f>IF(ISNA(VLOOKUP(DBASE_TABLE[[#This Row],[CLASS]],TERMFEES_TABLE[],5,0)),"",VLOOKUP(DBASE_TABLE[[#This Row],[CLASS]],TERMFEES_TABLE[],5,0))</f>
        <v>0</v>
      </c>
      <c r="I888" s="200">
        <f>SUM(ACCOUNTS_TABLE[[#This Row],[BALANCE AT START]]:ACCOUNTS_TABLE[[#This Row],[SCHOOL FEES]])</f>
        <v>155</v>
      </c>
      <c r="J888" s="200">
        <f>IF(ISNA(VLOOKUP(ACCOUNTS_TABLE[[#This Row],[ID NUMBER]],PAYMENT_PT,2,0)),0,VLOOKUP(ACCOUNTS_TABLE[[#This Row],[ID NUMBER]],PAYMENT_PT,2,0))</f>
        <v>0</v>
      </c>
      <c r="K888" s="200">
        <f>IF(ISNA(VLOOKUP(ACCOUNTS_TABLE[[#This Row],[ID NUMBER]],PIVOT!K:L,2,0)),0,VLOOKUP(ACCOUNTS_TABLE[[#This Row],[ID NUMBER]],PIVOT!K:L,2,0))</f>
        <v>0</v>
      </c>
      <c r="L888" s="200">
        <f>ACCOUNTS_TABLE[[#This Row],[TOTAL FEES]]-ACCOUNTS_TABLE[[#This Row],[TOTAL PAID]]-ACCOUNTS_TABLE[[#This Row],[SCHOLARSHIP]]</f>
        <v>155</v>
      </c>
    </row>
    <row r="889" spans="3:12" ht="21.75" customHeight="1" x14ac:dyDescent="0.25">
      <c r="C889" s="194" t="s">
        <v>3417</v>
      </c>
      <c r="D889" s="195" t="str">
        <f>VLOOKUP(ACCOUNTS_TABLE[[#This Row],[ID NUMBER]],DBASE_TABLE[],2,0)</f>
        <v>SOSU DAVID</v>
      </c>
      <c r="E889" s="195" t="str">
        <f>VLOOKUP(ACCOUNTS_TABLE[[#This Row],[ID NUMBER]],DBASE_TABLE[],7,0)</f>
        <v>PRIMARY SIX</v>
      </c>
      <c r="F889" s="200">
        <v>155</v>
      </c>
      <c r="G889" s="200" t="str">
        <f>IF(ISNA(VLOOKUP(ACCOUNTS_TABLE[[#This Row],[ID NUMBER]],OTHERFEE_PT,2,0)),"",VLOOKUP(ACCOUNTS_TABLE[[#This Row],[ID NUMBER]],OTHERFEE_PT,2,0))</f>
        <v/>
      </c>
      <c r="H889" s="200">
        <f>IF(ISNA(VLOOKUP(DBASE_TABLE[[#This Row],[CLASS]],TERMFEES_TABLE[],5,0)),"",VLOOKUP(DBASE_TABLE[[#This Row],[CLASS]],TERMFEES_TABLE[],5,0))</f>
        <v>0</v>
      </c>
      <c r="I889" s="200">
        <f>SUM(ACCOUNTS_TABLE[[#This Row],[BALANCE AT START]]:ACCOUNTS_TABLE[[#This Row],[SCHOOL FEES]])</f>
        <v>155</v>
      </c>
      <c r="J889" s="200">
        <f>IF(ISNA(VLOOKUP(ACCOUNTS_TABLE[[#This Row],[ID NUMBER]],PAYMENT_PT,2,0)),0,VLOOKUP(ACCOUNTS_TABLE[[#This Row],[ID NUMBER]],PAYMENT_PT,2,0))</f>
        <v>0</v>
      </c>
      <c r="K889" s="200">
        <f>IF(ISNA(VLOOKUP(ACCOUNTS_TABLE[[#This Row],[ID NUMBER]],PIVOT!K:L,2,0)),0,VLOOKUP(ACCOUNTS_TABLE[[#This Row],[ID NUMBER]],PIVOT!K:L,2,0))</f>
        <v>0</v>
      </c>
      <c r="L889" s="200">
        <f>ACCOUNTS_TABLE[[#This Row],[TOTAL FEES]]-ACCOUNTS_TABLE[[#This Row],[TOTAL PAID]]-ACCOUNTS_TABLE[[#This Row],[SCHOLARSHIP]]</f>
        <v>155</v>
      </c>
    </row>
    <row r="890" spans="3:12" ht="21.75" customHeight="1" x14ac:dyDescent="0.25">
      <c r="C890" s="194" t="s">
        <v>3419</v>
      </c>
      <c r="D890" s="195" t="str">
        <f>VLOOKUP(ACCOUNTS_TABLE[[#This Row],[ID NUMBER]],DBASE_TABLE[],2,0)</f>
        <v>AKUNZERA JUSTINE</v>
      </c>
      <c r="E890" s="195" t="str">
        <f>VLOOKUP(ACCOUNTS_TABLE[[#This Row],[ID NUMBER]],DBASE_TABLE[],7,0)</f>
        <v>NURSERY TWO</v>
      </c>
      <c r="F890" s="200">
        <v>130</v>
      </c>
      <c r="G890" s="200" t="str">
        <f>IF(ISNA(VLOOKUP(ACCOUNTS_TABLE[[#This Row],[ID NUMBER]],OTHERFEE_PT,2,0)),"",VLOOKUP(ACCOUNTS_TABLE[[#This Row],[ID NUMBER]],OTHERFEE_PT,2,0))</f>
        <v/>
      </c>
      <c r="H890" s="200">
        <f>IF(ISNA(VLOOKUP(DBASE_TABLE[[#This Row],[CLASS]],TERMFEES_TABLE[],5,0)),"",VLOOKUP(DBASE_TABLE[[#This Row],[CLASS]],TERMFEES_TABLE[],5,0))</f>
        <v>0</v>
      </c>
      <c r="I890" s="200">
        <f>SUM(ACCOUNTS_TABLE[[#This Row],[BALANCE AT START]]:ACCOUNTS_TABLE[[#This Row],[SCHOOL FEES]])</f>
        <v>130</v>
      </c>
      <c r="J890" s="200">
        <f>IF(ISNA(VLOOKUP(ACCOUNTS_TABLE[[#This Row],[ID NUMBER]],PAYMENT_PT,2,0)),0,VLOOKUP(ACCOUNTS_TABLE[[#This Row],[ID NUMBER]],PAYMENT_PT,2,0))</f>
        <v>0</v>
      </c>
      <c r="K890" s="200">
        <f>IF(ISNA(VLOOKUP(ACCOUNTS_TABLE[[#This Row],[ID NUMBER]],PIVOT!K:L,2,0)),0,VLOOKUP(ACCOUNTS_TABLE[[#This Row],[ID NUMBER]],PIVOT!K:L,2,0))</f>
        <v>0</v>
      </c>
      <c r="L890" s="200">
        <f>ACCOUNTS_TABLE[[#This Row],[TOTAL FEES]]-ACCOUNTS_TABLE[[#This Row],[TOTAL PAID]]-ACCOUNTS_TABLE[[#This Row],[SCHOLARSHIP]]</f>
        <v>130</v>
      </c>
    </row>
    <row r="891" spans="3:12" ht="21.75" customHeight="1" x14ac:dyDescent="0.25">
      <c r="C891" s="194" t="s">
        <v>3421</v>
      </c>
      <c r="D891" s="195" t="e">
        <f>VLOOKUP(ACCOUNTS_TABLE[[#This Row],[ID NUMBER]],DBASE_TABLE[],2,0)</f>
        <v>#N/A</v>
      </c>
      <c r="E891" s="195" t="e">
        <f>VLOOKUP(ACCOUNTS_TABLE[[#This Row],[ID NUMBER]],DBASE_TABLE[],7,0)</f>
        <v>#N/A</v>
      </c>
      <c r="F891" s="200">
        <v>130</v>
      </c>
      <c r="G891" s="200" t="str">
        <f>IF(ISNA(VLOOKUP(ACCOUNTS_TABLE[[#This Row],[ID NUMBER]],OTHERFEE_PT,2,0)),"",VLOOKUP(ACCOUNTS_TABLE[[#This Row],[ID NUMBER]],OTHERFEE_PT,2,0))</f>
        <v/>
      </c>
      <c r="H891" s="200">
        <f>IF(ISNA(VLOOKUP(DBASE_TABLE[[#This Row],[CLASS]],TERMFEES_TABLE[],5,0)),"",VLOOKUP(DBASE_TABLE[[#This Row],[CLASS]],TERMFEES_TABLE[],5,0))</f>
        <v>0</v>
      </c>
      <c r="I891" s="200">
        <f>SUM(ACCOUNTS_TABLE[[#This Row],[BALANCE AT START]]:ACCOUNTS_TABLE[[#This Row],[SCHOOL FEES]])</f>
        <v>130</v>
      </c>
      <c r="J891" s="200">
        <f>IF(ISNA(VLOOKUP(ACCOUNTS_TABLE[[#This Row],[ID NUMBER]],PAYMENT_PT,2,0)),0,VLOOKUP(ACCOUNTS_TABLE[[#This Row],[ID NUMBER]],PAYMENT_PT,2,0))</f>
        <v>0</v>
      </c>
      <c r="K891" s="200">
        <f>IF(ISNA(VLOOKUP(ACCOUNTS_TABLE[[#This Row],[ID NUMBER]],PIVOT!K:L,2,0)),0,VLOOKUP(ACCOUNTS_TABLE[[#This Row],[ID NUMBER]],PIVOT!K:L,2,0))</f>
        <v>0</v>
      </c>
      <c r="L891" s="200">
        <f>ACCOUNTS_TABLE[[#This Row],[TOTAL FEES]]-ACCOUNTS_TABLE[[#This Row],[TOTAL PAID]]-ACCOUNTS_TABLE[[#This Row],[SCHOLARSHIP]]</f>
        <v>130</v>
      </c>
    </row>
    <row r="892" spans="3:12" ht="21.75" customHeight="1" x14ac:dyDescent="0.25">
      <c r="C892" s="194" t="s">
        <v>3422</v>
      </c>
      <c r="D892" s="195" t="str">
        <f>VLOOKUP(ACCOUNTS_TABLE[[#This Row],[ID NUMBER]],DBASE_TABLE[],2,0)</f>
        <v>ALOO ADELINE WEPA-ADAGA</v>
      </c>
      <c r="E892" s="195" t="str">
        <f>VLOOKUP(ACCOUNTS_TABLE[[#This Row],[ID NUMBER]],DBASE_TABLE[],7,0)</f>
        <v>PRIMARY FOUR</v>
      </c>
      <c r="F892" s="200">
        <v>155</v>
      </c>
      <c r="G892" s="200" t="str">
        <f>IF(ISNA(VLOOKUP(ACCOUNTS_TABLE[[#This Row],[ID NUMBER]],OTHERFEE_PT,2,0)),"",VLOOKUP(ACCOUNTS_TABLE[[#This Row],[ID NUMBER]],OTHERFEE_PT,2,0))</f>
        <v/>
      </c>
      <c r="H892" s="200">
        <f>IF(ISNA(VLOOKUP(DBASE_TABLE[[#This Row],[CLASS]],TERMFEES_TABLE[],5,0)),"",VLOOKUP(DBASE_TABLE[[#This Row],[CLASS]],TERMFEES_TABLE[],5,0))</f>
        <v>0</v>
      </c>
      <c r="I892" s="200">
        <f>SUM(ACCOUNTS_TABLE[[#This Row],[BALANCE AT START]]:ACCOUNTS_TABLE[[#This Row],[SCHOOL FEES]])</f>
        <v>155</v>
      </c>
      <c r="J892" s="200">
        <f>IF(ISNA(VLOOKUP(ACCOUNTS_TABLE[[#This Row],[ID NUMBER]],PAYMENT_PT,2,0)),0,VLOOKUP(ACCOUNTS_TABLE[[#This Row],[ID NUMBER]],PAYMENT_PT,2,0))</f>
        <v>0</v>
      </c>
      <c r="K892" s="200">
        <f>IF(ISNA(VLOOKUP(ACCOUNTS_TABLE[[#This Row],[ID NUMBER]],PIVOT!K:L,2,0)),0,VLOOKUP(ACCOUNTS_TABLE[[#This Row],[ID NUMBER]],PIVOT!K:L,2,0))</f>
        <v>0</v>
      </c>
      <c r="L892" s="200">
        <f>ACCOUNTS_TABLE[[#This Row],[TOTAL FEES]]-ACCOUNTS_TABLE[[#This Row],[TOTAL PAID]]-ACCOUNTS_TABLE[[#This Row],[SCHOLARSHIP]]</f>
        <v>155</v>
      </c>
    </row>
    <row r="893" spans="3:12" ht="21.75" customHeight="1" x14ac:dyDescent="0.25">
      <c r="C893" s="194" t="s">
        <v>3425</v>
      </c>
      <c r="D893" s="195" t="str">
        <f>VLOOKUP(ACCOUNTS_TABLE[[#This Row],[ID NUMBER]],DBASE_TABLE[],2,0)</f>
        <v>AKWARIBA WISDOM ATONGEWE</v>
      </c>
      <c r="E893" s="195" t="str">
        <f>VLOOKUP(ACCOUNTS_TABLE[[#This Row],[ID NUMBER]],DBASE_TABLE[],7,0)</f>
        <v>FORM ONE</v>
      </c>
      <c r="F893" s="200">
        <v>155</v>
      </c>
      <c r="G893" s="200" t="str">
        <f>IF(ISNA(VLOOKUP(ACCOUNTS_TABLE[[#This Row],[ID NUMBER]],OTHERFEE_PT,2,0)),"",VLOOKUP(ACCOUNTS_TABLE[[#This Row],[ID NUMBER]],OTHERFEE_PT,2,0))</f>
        <v/>
      </c>
      <c r="H893" s="200">
        <f>IF(ISNA(VLOOKUP(DBASE_TABLE[[#This Row],[CLASS]],TERMFEES_TABLE[],5,0)),"",VLOOKUP(DBASE_TABLE[[#This Row],[CLASS]],TERMFEES_TABLE[],5,0))</f>
        <v>0</v>
      </c>
      <c r="I893" s="200">
        <f>SUM(ACCOUNTS_TABLE[[#This Row],[BALANCE AT START]]:ACCOUNTS_TABLE[[#This Row],[SCHOOL FEES]])</f>
        <v>155</v>
      </c>
      <c r="J893" s="200">
        <f>IF(ISNA(VLOOKUP(ACCOUNTS_TABLE[[#This Row],[ID NUMBER]],PAYMENT_PT,2,0)),0,VLOOKUP(ACCOUNTS_TABLE[[#This Row],[ID NUMBER]],PAYMENT_PT,2,0))</f>
        <v>0</v>
      </c>
      <c r="K893" s="200">
        <f>IF(ISNA(VLOOKUP(ACCOUNTS_TABLE[[#This Row],[ID NUMBER]],PIVOT!K:L,2,0)),0,VLOOKUP(ACCOUNTS_TABLE[[#This Row],[ID NUMBER]],PIVOT!K:L,2,0))</f>
        <v>0</v>
      </c>
      <c r="L893" s="200">
        <f>ACCOUNTS_TABLE[[#This Row],[TOTAL FEES]]-ACCOUNTS_TABLE[[#This Row],[TOTAL PAID]]-ACCOUNTS_TABLE[[#This Row],[SCHOLARSHIP]]</f>
        <v>155</v>
      </c>
    </row>
    <row r="894" spans="3:12" ht="21.75" customHeight="1" x14ac:dyDescent="0.25">
      <c r="C894" s="194" t="s">
        <v>3428</v>
      </c>
      <c r="D894" s="195" t="str">
        <f>VLOOKUP(ACCOUNTS_TABLE[[#This Row],[ID NUMBER]],DBASE_TABLE[],2,0)</f>
        <v>MADIWE DIDATUS</v>
      </c>
      <c r="E894" s="195" t="str">
        <f>VLOOKUP(ACCOUNTS_TABLE[[#This Row],[ID NUMBER]],DBASE_TABLE[],7,0)</f>
        <v>FORM ONE</v>
      </c>
      <c r="F894" s="200">
        <v>155</v>
      </c>
      <c r="G894" s="200" t="str">
        <f>IF(ISNA(VLOOKUP(ACCOUNTS_TABLE[[#This Row],[ID NUMBER]],OTHERFEE_PT,2,0)),"",VLOOKUP(ACCOUNTS_TABLE[[#This Row],[ID NUMBER]],OTHERFEE_PT,2,0))</f>
        <v/>
      </c>
      <c r="H894" s="200">
        <f>IF(ISNA(VLOOKUP(DBASE_TABLE[[#This Row],[CLASS]],TERMFEES_TABLE[],5,0)),"",VLOOKUP(DBASE_TABLE[[#This Row],[CLASS]],TERMFEES_TABLE[],5,0))</f>
        <v>0</v>
      </c>
      <c r="I894" s="200">
        <f>SUM(ACCOUNTS_TABLE[[#This Row],[BALANCE AT START]]:ACCOUNTS_TABLE[[#This Row],[SCHOOL FEES]])</f>
        <v>155</v>
      </c>
      <c r="J894" s="200">
        <f>IF(ISNA(VLOOKUP(ACCOUNTS_TABLE[[#This Row],[ID NUMBER]],PAYMENT_PT,2,0)),0,VLOOKUP(ACCOUNTS_TABLE[[#This Row],[ID NUMBER]],PAYMENT_PT,2,0))</f>
        <v>0</v>
      </c>
      <c r="K894" s="200">
        <f>IF(ISNA(VLOOKUP(ACCOUNTS_TABLE[[#This Row],[ID NUMBER]],PIVOT!K:L,2,0)),0,VLOOKUP(ACCOUNTS_TABLE[[#This Row],[ID NUMBER]],PIVOT!K:L,2,0))</f>
        <v>0</v>
      </c>
      <c r="L894" s="200">
        <f>ACCOUNTS_TABLE[[#This Row],[TOTAL FEES]]-ACCOUNTS_TABLE[[#This Row],[TOTAL PAID]]-ACCOUNTS_TABLE[[#This Row],[SCHOLARSHIP]]</f>
        <v>155</v>
      </c>
    </row>
    <row r="895" spans="3:12" ht="21.75" customHeight="1" x14ac:dyDescent="0.25">
      <c r="C895" s="194" t="s">
        <v>3430</v>
      </c>
      <c r="D895" s="195" t="e">
        <f>VLOOKUP(ACCOUNTS_TABLE[[#This Row],[ID NUMBER]],DBASE_TABLE[],2,0)</f>
        <v>#N/A</v>
      </c>
      <c r="E895" s="195" t="e">
        <f>VLOOKUP(ACCOUNTS_TABLE[[#This Row],[ID NUMBER]],DBASE_TABLE[],7,0)</f>
        <v>#N/A</v>
      </c>
      <c r="F895" s="200">
        <v>205</v>
      </c>
      <c r="G895" s="200" t="str">
        <f>IF(ISNA(VLOOKUP(ACCOUNTS_TABLE[[#This Row],[ID NUMBER]],OTHERFEE_PT,2,0)),"",VLOOKUP(ACCOUNTS_TABLE[[#This Row],[ID NUMBER]],OTHERFEE_PT,2,0))</f>
        <v/>
      </c>
      <c r="H895" s="200">
        <f>IF(ISNA(VLOOKUP(DBASE_TABLE[[#This Row],[CLASS]],TERMFEES_TABLE[],5,0)),"",VLOOKUP(DBASE_TABLE[[#This Row],[CLASS]],TERMFEES_TABLE[],5,0))</f>
        <v>0</v>
      </c>
      <c r="I895" s="200">
        <f>SUM(ACCOUNTS_TABLE[[#This Row],[BALANCE AT START]]:ACCOUNTS_TABLE[[#This Row],[SCHOOL FEES]])</f>
        <v>205</v>
      </c>
      <c r="J895" s="200">
        <f>IF(ISNA(VLOOKUP(ACCOUNTS_TABLE[[#This Row],[ID NUMBER]],PAYMENT_PT,2,0)),0,VLOOKUP(ACCOUNTS_TABLE[[#This Row],[ID NUMBER]],PAYMENT_PT,2,0))</f>
        <v>0</v>
      </c>
      <c r="K895" s="200">
        <f>IF(ISNA(VLOOKUP(ACCOUNTS_TABLE[[#This Row],[ID NUMBER]],PIVOT!K:L,2,0)),0,VLOOKUP(ACCOUNTS_TABLE[[#This Row],[ID NUMBER]],PIVOT!K:L,2,0))</f>
        <v>0</v>
      </c>
      <c r="L895" s="200">
        <f>ACCOUNTS_TABLE[[#This Row],[TOTAL FEES]]-ACCOUNTS_TABLE[[#This Row],[TOTAL PAID]]-ACCOUNTS_TABLE[[#This Row],[SCHOLARSHIP]]</f>
        <v>205</v>
      </c>
    </row>
    <row r="896" spans="3:12" ht="21.75" customHeight="1" x14ac:dyDescent="0.25">
      <c r="C896" s="194" t="s">
        <v>3437</v>
      </c>
      <c r="D896" s="195" t="str">
        <f>VLOOKUP(ACCOUNTS_TABLE[[#This Row],[ID NUMBER]],DBASE_TABLE[],2,0)</f>
        <v>AKAGORE WINNIFRED</v>
      </c>
      <c r="E896" s="195" t="str">
        <f>VLOOKUP(ACCOUNTS_TABLE[[#This Row],[ID NUMBER]],DBASE_TABLE[],7,0)</f>
        <v>PRIMARY THREE</v>
      </c>
      <c r="F896" s="200">
        <v>155</v>
      </c>
      <c r="G896" s="200" t="str">
        <f>IF(ISNA(VLOOKUP(ACCOUNTS_TABLE[[#This Row],[ID NUMBER]],OTHERFEE_PT,2,0)),"",VLOOKUP(ACCOUNTS_TABLE[[#This Row],[ID NUMBER]],OTHERFEE_PT,2,0))</f>
        <v/>
      </c>
      <c r="H896" s="200">
        <f>IF(ISNA(VLOOKUP(DBASE_TABLE[[#This Row],[CLASS]],TERMFEES_TABLE[],5,0)),"",VLOOKUP(DBASE_TABLE[[#This Row],[CLASS]],TERMFEES_TABLE[],5,0))</f>
        <v>0</v>
      </c>
      <c r="I896" s="200">
        <f>SUM(ACCOUNTS_TABLE[[#This Row],[BALANCE AT START]]:ACCOUNTS_TABLE[[#This Row],[SCHOOL FEES]])</f>
        <v>155</v>
      </c>
      <c r="J896" s="200">
        <f>IF(ISNA(VLOOKUP(ACCOUNTS_TABLE[[#This Row],[ID NUMBER]],PAYMENT_PT,2,0)),0,VLOOKUP(ACCOUNTS_TABLE[[#This Row],[ID NUMBER]],PAYMENT_PT,2,0))</f>
        <v>0</v>
      </c>
      <c r="K896" s="200">
        <f>IF(ISNA(VLOOKUP(ACCOUNTS_TABLE[[#This Row],[ID NUMBER]],PIVOT!K:L,2,0)),0,VLOOKUP(ACCOUNTS_TABLE[[#This Row],[ID NUMBER]],PIVOT!K:L,2,0))</f>
        <v>0</v>
      </c>
      <c r="L896" s="200">
        <f>ACCOUNTS_TABLE[[#This Row],[TOTAL FEES]]-ACCOUNTS_TABLE[[#This Row],[TOTAL PAID]]-ACCOUNTS_TABLE[[#This Row],[SCHOLARSHIP]]</f>
        <v>155</v>
      </c>
    </row>
    <row r="897" spans="3:12" ht="21.75" customHeight="1" x14ac:dyDescent="0.25">
      <c r="C897" s="194" t="s">
        <v>3434</v>
      </c>
      <c r="D897" s="195" t="str">
        <f>VLOOKUP(ACCOUNTS_TABLE[[#This Row],[ID NUMBER]],DBASE_TABLE[],2,0)</f>
        <v>AJEYE ELVIS WEMOKE</v>
      </c>
      <c r="E897" s="195" t="str">
        <f>VLOOKUP(ACCOUNTS_TABLE[[#This Row],[ID NUMBER]],DBASE_TABLE[],7,0)</f>
        <v>NURSERY TWO</v>
      </c>
      <c r="F897" s="200">
        <v>130</v>
      </c>
      <c r="G897" s="200" t="str">
        <f>IF(ISNA(VLOOKUP(ACCOUNTS_TABLE[[#This Row],[ID NUMBER]],OTHERFEE_PT,2,0)),"",VLOOKUP(ACCOUNTS_TABLE[[#This Row],[ID NUMBER]],OTHERFEE_PT,2,0))</f>
        <v/>
      </c>
      <c r="H897" s="200">
        <f>IF(ISNA(VLOOKUP(DBASE_TABLE[[#This Row],[CLASS]],TERMFEES_TABLE[],5,0)),"",VLOOKUP(DBASE_TABLE[[#This Row],[CLASS]],TERMFEES_TABLE[],5,0))</f>
        <v>0</v>
      </c>
      <c r="I897" s="200">
        <f>SUM(ACCOUNTS_TABLE[[#This Row],[BALANCE AT START]]:ACCOUNTS_TABLE[[#This Row],[SCHOOL FEES]])</f>
        <v>130</v>
      </c>
      <c r="J897" s="200">
        <f>IF(ISNA(VLOOKUP(ACCOUNTS_TABLE[[#This Row],[ID NUMBER]],PAYMENT_PT,2,0)),0,VLOOKUP(ACCOUNTS_TABLE[[#This Row],[ID NUMBER]],PAYMENT_PT,2,0))</f>
        <v>0</v>
      </c>
      <c r="K897" s="200">
        <f>IF(ISNA(VLOOKUP(ACCOUNTS_TABLE[[#This Row],[ID NUMBER]],PIVOT!K:L,2,0)),0,VLOOKUP(ACCOUNTS_TABLE[[#This Row],[ID NUMBER]],PIVOT!K:L,2,0))</f>
        <v>0</v>
      </c>
      <c r="L897" s="200">
        <f>ACCOUNTS_TABLE[[#This Row],[TOTAL FEES]]-ACCOUNTS_TABLE[[#This Row],[TOTAL PAID]]-ACCOUNTS_TABLE[[#This Row],[SCHOLARSHIP]]</f>
        <v>130</v>
      </c>
    </row>
    <row r="898" spans="3:12" ht="21.75" customHeight="1" x14ac:dyDescent="0.25">
      <c r="C898" s="194" t="s">
        <v>3439</v>
      </c>
      <c r="D898" s="195" t="str">
        <f>VLOOKUP(ACCOUNTS_TABLE[[#This Row],[ID NUMBER]],DBASE_TABLE[],2,0)</f>
        <v>AKULIGA HANSON ADEGNEGA</v>
      </c>
      <c r="E898" s="195" t="str">
        <f>VLOOKUP(ACCOUNTS_TABLE[[#This Row],[ID NUMBER]],DBASE_TABLE[],7,0)</f>
        <v>PRIMARY ONE</v>
      </c>
      <c r="F898" s="200">
        <v>130</v>
      </c>
      <c r="G898" s="200" t="str">
        <f>IF(ISNA(VLOOKUP(ACCOUNTS_TABLE[[#This Row],[ID NUMBER]],OTHERFEE_PT,2,0)),"",VLOOKUP(ACCOUNTS_TABLE[[#This Row],[ID NUMBER]],OTHERFEE_PT,2,0))</f>
        <v/>
      </c>
      <c r="H898" s="200">
        <f>IF(ISNA(VLOOKUP(DBASE_TABLE[[#This Row],[CLASS]],TERMFEES_TABLE[],5,0)),"",VLOOKUP(DBASE_TABLE[[#This Row],[CLASS]],TERMFEES_TABLE[],5,0))</f>
        <v>0</v>
      </c>
      <c r="I898" s="200">
        <f>SUM(ACCOUNTS_TABLE[[#This Row],[BALANCE AT START]]:ACCOUNTS_TABLE[[#This Row],[SCHOOL FEES]])</f>
        <v>130</v>
      </c>
      <c r="J898" s="200">
        <f>IF(ISNA(VLOOKUP(ACCOUNTS_TABLE[[#This Row],[ID NUMBER]],PAYMENT_PT,2,0)),0,VLOOKUP(ACCOUNTS_TABLE[[#This Row],[ID NUMBER]],PAYMENT_PT,2,0))</f>
        <v>0</v>
      </c>
      <c r="K898" s="200">
        <f>IF(ISNA(VLOOKUP(ACCOUNTS_TABLE[[#This Row],[ID NUMBER]],PIVOT!K:L,2,0)),0,VLOOKUP(ACCOUNTS_TABLE[[#This Row],[ID NUMBER]],PIVOT!K:L,2,0))</f>
        <v>0</v>
      </c>
      <c r="L898" s="200">
        <f>ACCOUNTS_TABLE[[#This Row],[TOTAL FEES]]-ACCOUNTS_TABLE[[#This Row],[TOTAL PAID]]-ACCOUNTS_TABLE[[#This Row],[SCHOLARSHIP]]</f>
        <v>130</v>
      </c>
    </row>
    <row r="899" spans="3:12" ht="21.75" customHeight="1" x14ac:dyDescent="0.25">
      <c r="C899" s="194" t="s">
        <v>3442</v>
      </c>
      <c r="D899" s="195" t="str">
        <f>VLOOKUP(ACCOUNTS_TABLE[[#This Row],[ID NUMBER]],DBASE_TABLE[],2,0)</f>
        <v>ATANGA JACKLINE</v>
      </c>
      <c r="E899" s="195" t="str">
        <f>VLOOKUP(ACCOUNTS_TABLE[[#This Row],[ID NUMBER]],DBASE_TABLE[],7,0)</f>
        <v>NURSERY TWO</v>
      </c>
      <c r="F899" s="200">
        <v>130</v>
      </c>
      <c r="G899" s="200" t="str">
        <f>IF(ISNA(VLOOKUP(ACCOUNTS_TABLE[[#This Row],[ID NUMBER]],OTHERFEE_PT,2,0)),"",VLOOKUP(ACCOUNTS_TABLE[[#This Row],[ID NUMBER]],OTHERFEE_PT,2,0))</f>
        <v/>
      </c>
      <c r="H899" s="200">
        <f>IF(ISNA(VLOOKUP(DBASE_TABLE[[#This Row],[CLASS]],TERMFEES_TABLE[],5,0)),"",VLOOKUP(DBASE_TABLE[[#This Row],[CLASS]],TERMFEES_TABLE[],5,0))</f>
        <v>0</v>
      </c>
      <c r="I899" s="200">
        <f>SUM(ACCOUNTS_TABLE[[#This Row],[BALANCE AT START]]:ACCOUNTS_TABLE[[#This Row],[SCHOOL FEES]])</f>
        <v>130</v>
      </c>
      <c r="J899" s="200">
        <f>IF(ISNA(VLOOKUP(ACCOUNTS_TABLE[[#This Row],[ID NUMBER]],PAYMENT_PT,2,0)),0,VLOOKUP(ACCOUNTS_TABLE[[#This Row],[ID NUMBER]],PAYMENT_PT,2,0))</f>
        <v>0</v>
      </c>
      <c r="K899" s="200">
        <f>IF(ISNA(VLOOKUP(ACCOUNTS_TABLE[[#This Row],[ID NUMBER]],PIVOT!K:L,2,0)),0,VLOOKUP(ACCOUNTS_TABLE[[#This Row],[ID NUMBER]],PIVOT!K:L,2,0))</f>
        <v>0</v>
      </c>
      <c r="L899" s="200">
        <f>ACCOUNTS_TABLE[[#This Row],[TOTAL FEES]]-ACCOUNTS_TABLE[[#This Row],[TOTAL PAID]]-ACCOUNTS_TABLE[[#This Row],[SCHOLARSHIP]]</f>
        <v>130</v>
      </c>
    </row>
    <row r="900" spans="3:12" ht="21.75" customHeight="1" x14ac:dyDescent="0.25">
      <c r="C900" s="194" t="s">
        <v>3445</v>
      </c>
      <c r="D900" s="195" t="str">
        <f>VLOOKUP(ACCOUNTS_TABLE[[#This Row],[ID NUMBER]],DBASE_TABLE[],2,0)</f>
        <v>AMOH VITUS WEMOCHEGA</v>
      </c>
      <c r="E900" s="195" t="str">
        <f>VLOOKUP(ACCOUNTS_TABLE[[#This Row],[ID NUMBER]],DBASE_TABLE[],7,0)</f>
        <v>PRIMARY SIX</v>
      </c>
      <c r="F900" s="200">
        <v>155</v>
      </c>
      <c r="G900" s="200" t="str">
        <f>IF(ISNA(VLOOKUP(ACCOUNTS_TABLE[[#This Row],[ID NUMBER]],OTHERFEE_PT,2,0)),"",VLOOKUP(ACCOUNTS_TABLE[[#This Row],[ID NUMBER]],OTHERFEE_PT,2,0))</f>
        <v/>
      </c>
      <c r="H900" s="200">
        <f>IF(ISNA(VLOOKUP(DBASE_TABLE[[#This Row],[CLASS]],TERMFEES_TABLE[],5,0)),"",VLOOKUP(DBASE_TABLE[[#This Row],[CLASS]],TERMFEES_TABLE[],5,0))</f>
        <v>0</v>
      </c>
      <c r="I900" s="200">
        <f>SUM(ACCOUNTS_TABLE[[#This Row],[BALANCE AT START]]:ACCOUNTS_TABLE[[#This Row],[SCHOOL FEES]])</f>
        <v>155</v>
      </c>
      <c r="J900" s="200">
        <f>IF(ISNA(VLOOKUP(ACCOUNTS_TABLE[[#This Row],[ID NUMBER]],PAYMENT_PT,2,0)),0,VLOOKUP(ACCOUNTS_TABLE[[#This Row],[ID NUMBER]],PAYMENT_PT,2,0))</f>
        <v>0</v>
      </c>
      <c r="K900" s="200">
        <f>IF(ISNA(VLOOKUP(ACCOUNTS_TABLE[[#This Row],[ID NUMBER]],PIVOT!K:L,2,0)),0,VLOOKUP(ACCOUNTS_TABLE[[#This Row],[ID NUMBER]],PIVOT!K:L,2,0))</f>
        <v>0</v>
      </c>
      <c r="L900" s="200">
        <f>ACCOUNTS_TABLE[[#This Row],[TOTAL FEES]]-ACCOUNTS_TABLE[[#This Row],[TOTAL PAID]]-ACCOUNTS_TABLE[[#This Row],[SCHOLARSHIP]]</f>
        <v>155</v>
      </c>
    </row>
    <row r="901" spans="3:12" ht="21.75" customHeight="1" x14ac:dyDescent="0.25">
      <c r="C901" s="194" t="s">
        <v>3447</v>
      </c>
      <c r="D901" s="195" t="str">
        <f>VLOOKUP(ACCOUNTS_TABLE[[#This Row],[ID NUMBER]],DBASE_TABLE[],2,0)</f>
        <v>ADAGEWINE REBECCA A.</v>
      </c>
      <c r="E901" s="195" t="str">
        <f>VLOOKUP(ACCOUNTS_TABLE[[#This Row],[ID NUMBER]],DBASE_TABLE[],7,0)</f>
        <v>FORM THREE</v>
      </c>
      <c r="F901" s="200">
        <v>205</v>
      </c>
      <c r="G901" s="200" t="str">
        <f>IF(ISNA(VLOOKUP(ACCOUNTS_TABLE[[#This Row],[ID NUMBER]],OTHERFEE_PT,2,0)),"",VLOOKUP(ACCOUNTS_TABLE[[#This Row],[ID NUMBER]],OTHERFEE_PT,2,0))</f>
        <v/>
      </c>
      <c r="H901" s="200">
        <f>IF(ISNA(VLOOKUP(DBASE_TABLE[[#This Row],[CLASS]],TERMFEES_TABLE[],5,0)),"",VLOOKUP(DBASE_TABLE[[#This Row],[CLASS]],TERMFEES_TABLE[],5,0))</f>
        <v>0</v>
      </c>
      <c r="I901" s="200">
        <f>SUM(ACCOUNTS_TABLE[[#This Row],[BALANCE AT START]]:ACCOUNTS_TABLE[[#This Row],[SCHOOL FEES]])</f>
        <v>205</v>
      </c>
      <c r="J901" s="200">
        <f>IF(ISNA(VLOOKUP(ACCOUNTS_TABLE[[#This Row],[ID NUMBER]],PAYMENT_PT,2,0)),0,VLOOKUP(ACCOUNTS_TABLE[[#This Row],[ID NUMBER]],PAYMENT_PT,2,0))</f>
        <v>0</v>
      </c>
      <c r="K901" s="200">
        <f>IF(ISNA(VLOOKUP(ACCOUNTS_TABLE[[#This Row],[ID NUMBER]],PIVOT!K:L,2,0)),0,VLOOKUP(ACCOUNTS_TABLE[[#This Row],[ID NUMBER]],PIVOT!K:L,2,0))</f>
        <v>0</v>
      </c>
      <c r="L901" s="200">
        <f>ACCOUNTS_TABLE[[#This Row],[TOTAL FEES]]-ACCOUNTS_TABLE[[#This Row],[TOTAL PAID]]-ACCOUNTS_TABLE[[#This Row],[SCHOLARSHIP]]</f>
        <v>205</v>
      </c>
    </row>
    <row r="902" spans="3:12" ht="21.75" customHeight="1" x14ac:dyDescent="0.25">
      <c r="C902" s="194" t="s">
        <v>3450</v>
      </c>
      <c r="D902" s="195" t="str">
        <f>VLOOKUP(ACCOUNTS_TABLE[[#This Row],[ID NUMBER]],DBASE_TABLE[],2,0)</f>
        <v>AVOGO PAUL</v>
      </c>
      <c r="E902" s="195" t="str">
        <f>VLOOKUP(ACCOUNTS_TABLE[[#This Row],[ID NUMBER]],DBASE_TABLE[],7,0)</f>
        <v>FORM THREE</v>
      </c>
      <c r="F902" s="200">
        <v>205</v>
      </c>
      <c r="G902" s="200" t="str">
        <f>IF(ISNA(VLOOKUP(ACCOUNTS_TABLE[[#This Row],[ID NUMBER]],OTHERFEE_PT,2,0)),"",VLOOKUP(ACCOUNTS_TABLE[[#This Row],[ID NUMBER]],OTHERFEE_PT,2,0))</f>
        <v/>
      </c>
      <c r="H902" s="200">
        <f>IF(ISNA(VLOOKUP(DBASE_TABLE[[#This Row],[CLASS]],TERMFEES_TABLE[],5,0)),"",VLOOKUP(DBASE_TABLE[[#This Row],[CLASS]],TERMFEES_TABLE[],5,0))</f>
        <v>0</v>
      </c>
      <c r="I902" s="200">
        <f>SUM(ACCOUNTS_TABLE[[#This Row],[BALANCE AT START]]:ACCOUNTS_TABLE[[#This Row],[SCHOOL FEES]])</f>
        <v>205</v>
      </c>
      <c r="J902" s="200">
        <f>IF(ISNA(VLOOKUP(ACCOUNTS_TABLE[[#This Row],[ID NUMBER]],PAYMENT_PT,2,0)),0,VLOOKUP(ACCOUNTS_TABLE[[#This Row],[ID NUMBER]],PAYMENT_PT,2,0))</f>
        <v>0</v>
      </c>
      <c r="K902" s="200">
        <f>IF(ISNA(VLOOKUP(ACCOUNTS_TABLE[[#This Row],[ID NUMBER]],PIVOT!K:L,2,0)),0,VLOOKUP(ACCOUNTS_TABLE[[#This Row],[ID NUMBER]],PIVOT!K:L,2,0))</f>
        <v>0</v>
      </c>
      <c r="L902" s="200">
        <f>ACCOUNTS_TABLE[[#This Row],[TOTAL FEES]]-ACCOUNTS_TABLE[[#This Row],[TOTAL PAID]]-ACCOUNTS_TABLE[[#This Row],[SCHOLARSHIP]]</f>
        <v>205</v>
      </c>
    </row>
    <row r="903" spans="3:12" ht="21.75" customHeight="1" x14ac:dyDescent="0.25">
      <c r="C903" s="194" t="s">
        <v>3452</v>
      </c>
      <c r="D903" s="195" t="str">
        <f>VLOOKUP(ACCOUNTS_TABLE[[#This Row],[ID NUMBER]],DBASE_TABLE[],2,0)</f>
        <v>IBRAHIM PRECIOUS WEMATU</v>
      </c>
      <c r="E903" s="195" t="str">
        <f>VLOOKUP(ACCOUNTS_TABLE[[#This Row],[ID NUMBER]],DBASE_TABLE[],7,0)</f>
        <v>NURSERY TWO</v>
      </c>
      <c r="F903" s="200">
        <v>130</v>
      </c>
      <c r="G903" s="200" t="str">
        <f>IF(ISNA(VLOOKUP(ACCOUNTS_TABLE[[#This Row],[ID NUMBER]],OTHERFEE_PT,2,0)),"",VLOOKUP(ACCOUNTS_TABLE[[#This Row],[ID NUMBER]],OTHERFEE_PT,2,0))</f>
        <v/>
      </c>
      <c r="H903" s="200">
        <f>IF(ISNA(VLOOKUP(DBASE_TABLE[[#This Row],[CLASS]],TERMFEES_TABLE[],5,0)),"",VLOOKUP(DBASE_TABLE[[#This Row],[CLASS]],TERMFEES_TABLE[],5,0))</f>
        <v>0</v>
      </c>
      <c r="I903" s="200">
        <f>SUM(ACCOUNTS_TABLE[[#This Row],[BALANCE AT START]]:ACCOUNTS_TABLE[[#This Row],[SCHOOL FEES]])</f>
        <v>130</v>
      </c>
      <c r="J903" s="200">
        <f>IF(ISNA(VLOOKUP(ACCOUNTS_TABLE[[#This Row],[ID NUMBER]],PAYMENT_PT,2,0)),0,VLOOKUP(ACCOUNTS_TABLE[[#This Row],[ID NUMBER]],PAYMENT_PT,2,0))</f>
        <v>0</v>
      </c>
      <c r="K903" s="200">
        <f>IF(ISNA(VLOOKUP(ACCOUNTS_TABLE[[#This Row],[ID NUMBER]],PIVOT!K:L,2,0)),0,VLOOKUP(ACCOUNTS_TABLE[[#This Row],[ID NUMBER]],PIVOT!K:L,2,0))</f>
        <v>0</v>
      </c>
      <c r="L903" s="200">
        <f>ACCOUNTS_TABLE[[#This Row],[TOTAL FEES]]-ACCOUNTS_TABLE[[#This Row],[TOTAL PAID]]-ACCOUNTS_TABLE[[#This Row],[SCHOLARSHIP]]</f>
        <v>130</v>
      </c>
    </row>
    <row r="904" spans="3:12" ht="21.75" customHeight="1" x14ac:dyDescent="0.25">
      <c r="C904" s="194" t="s">
        <v>3455</v>
      </c>
      <c r="D904" s="195" t="str">
        <f>VLOOKUP(ACCOUNTS_TABLE[[#This Row],[ID NUMBER]],DBASE_TABLE[],2,0)</f>
        <v>ABISIBA SALOME KADUA</v>
      </c>
      <c r="E904" s="195" t="str">
        <f>VLOOKUP(ACCOUNTS_TABLE[[#This Row],[ID NUMBER]],DBASE_TABLE[],7,0)</f>
        <v>NURSERY TWO</v>
      </c>
      <c r="F904" s="200">
        <v>130</v>
      </c>
      <c r="G904" s="200" t="str">
        <f>IF(ISNA(VLOOKUP(ACCOUNTS_TABLE[[#This Row],[ID NUMBER]],OTHERFEE_PT,2,0)),"",VLOOKUP(ACCOUNTS_TABLE[[#This Row],[ID NUMBER]],OTHERFEE_PT,2,0))</f>
        <v/>
      </c>
      <c r="H904" s="200">
        <f>IF(ISNA(VLOOKUP(DBASE_TABLE[[#This Row],[CLASS]],TERMFEES_TABLE[],5,0)),"",VLOOKUP(DBASE_TABLE[[#This Row],[CLASS]],TERMFEES_TABLE[],5,0))</f>
        <v>0</v>
      </c>
      <c r="I904" s="200">
        <f>SUM(ACCOUNTS_TABLE[[#This Row],[BALANCE AT START]]:ACCOUNTS_TABLE[[#This Row],[SCHOOL FEES]])</f>
        <v>130</v>
      </c>
      <c r="J904" s="200">
        <f>IF(ISNA(VLOOKUP(ACCOUNTS_TABLE[[#This Row],[ID NUMBER]],PAYMENT_PT,2,0)),0,VLOOKUP(ACCOUNTS_TABLE[[#This Row],[ID NUMBER]],PAYMENT_PT,2,0))</f>
        <v>0</v>
      </c>
      <c r="K904" s="200">
        <f>IF(ISNA(VLOOKUP(ACCOUNTS_TABLE[[#This Row],[ID NUMBER]],PIVOT!K:L,2,0)),0,VLOOKUP(ACCOUNTS_TABLE[[#This Row],[ID NUMBER]],PIVOT!K:L,2,0))</f>
        <v>0</v>
      </c>
      <c r="L904" s="200">
        <f>ACCOUNTS_TABLE[[#This Row],[TOTAL FEES]]-ACCOUNTS_TABLE[[#This Row],[TOTAL PAID]]-ACCOUNTS_TABLE[[#This Row],[SCHOLARSHIP]]</f>
        <v>130</v>
      </c>
    </row>
    <row r="905" spans="3:12" ht="21.75" customHeight="1" x14ac:dyDescent="0.25">
      <c r="C905" s="194" t="s">
        <v>3457</v>
      </c>
      <c r="D905" s="195" t="str">
        <f>VLOOKUP(ACCOUNTS_TABLE[[#This Row],[ID NUMBER]],DBASE_TABLE[],2,0)</f>
        <v>BASEKWAGA SWANZY TUDIWE</v>
      </c>
      <c r="E905" s="195" t="str">
        <f>VLOOKUP(ACCOUNTS_TABLE[[#This Row],[ID NUMBER]],DBASE_TABLE[],7,0)</f>
        <v>PRIMARY FOUR</v>
      </c>
      <c r="F905" s="200">
        <v>155</v>
      </c>
      <c r="G905" s="200" t="str">
        <f>IF(ISNA(VLOOKUP(ACCOUNTS_TABLE[[#This Row],[ID NUMBER]],OTHERFEE_PT,2,0)),"",VLOOKUP(ACCOUNTS_TABLE[[#This Row],[ID NUMBER]],OTHERFEE_PT,2,0))</f>
        <v/>
      </c>
      <c r="H905" s="200">
        <f>IF(ISNA(VLOOKUP(DBASE_TABLE[[#This Row],[CLASS]],TERMFEES_TABLE[],5,0)),"",VLOOKUP(DBASE_TABLE[[#This Row],[CLASS]],TERMFEES_TABLE[],5,0))</f>
        <v>0</v>
      </c>
      <c r="I905" s="200">
        <f>SUM(ACCOUNTS_TABLE[[#This Row],[BALANCE AT START]]:ACCOUNTS_TABLE[[#This Row],[SCHOOL FEES]])</f>
        <v>155</v>
      </c>
      <c r="J905" s="200">
        <f>IF(ISNA(VLOOKUP(ACCOUNTS_TABLE[[#This Row],[ID NUMBER]],PAYMENT_PT,2,0)),0,VLOOKUP(ACCOUNTS_TABLE[[#This Row],[ID NUMBER]],PAYMENT_PT,2,0))</f>
        <v>0</v>
      </c>
      <c r="K905" s="200">
        <f>IF(ISNA(VLOOKUP(ACCOUNTS_TABLE[[#This Row],[ID NUMBER]],PIVOT!K:L,2,0)),0,VLOOKUP(ACCOUNTS_TABLE[[#This Row],[ID NUMBER]],PIVOT!K:L,2,0))</f>
        <v>0</v>
      </c>
      <c r="L905" s="200">
        <f>ACCOUNTS_TABLE[[#This Row],[TOTAL FEES]]-ACCOUNTS_TABLE[[#This Row],[TOTAL PAID]]-ACCOUNTS_TABLE[[#This Row],[SCHOLARSHIP]]</f>
        <v>155</v>
      </c>
    </row>
    <row r="906" spans="3:12" ht="21.75" customHeight="1" x14ac:dyDescent="0.25">
      <c r="C906" s="194" t="s">
        <v>3463</v>
      </c>
      <c r="D906" s="195" t="str">
        <f>VLOOKUP(ACCOUNTS_TABLE[[#This Row],[ID NUMBER]],DBASE_TABLE[],2,0)</f>
        <v>AZIMITA MCKEOWN</v>
      </c>
      <c r="E906" s="195" t="str">
        <f>VLOOKUP(ACCOUNTS_TABLE[[#This Row],[ID NUMBER]],DBASE_TABLE[],7,0)</f>
        <v>PRIMARY ONE</v>
      </c>
      <c r="F906" s="200">
        <v>130</v>
      </c>
      <c r="G906" s="200" t="str">
        <f>IF(ISNA(VLOOKUP(ACCOUNTS_TABLE[[#This Row],[ID NUMBER]],OTHERFEE_PT,2,0)),"",VLOOKUP(ACCOUNTS_TABLE[[#This Row],[ID NUMBER]],OTHERFEE_PT,2,0))</f>
        <v/>
      </c>
      <c r="H906" s="200">
        <f>IF(ISNA(VLOOKUP(DBASE_TABLE[[#This Row],[CLASS]],TERMFEES_TABLE[],5,0)),"",VLOOKUP(DBASE_TABLE[[#This Row],[CLASS]],TERMFEES_TABLE[],5,0))</f>
        <v>0</v>
      </c>
      <c r="I906" s="200">
        <f>SUM(ACCOUNTS_TABLE[[#This Row],[BALANCE AT START]]:ACCOUNTS_TABLE[[#This Row],[SCHOOL FEES]])</f>
        <v>130</v>
      </c>
      <c r="J906" s="200">
        <f>IF(ISNA(VLOOKUP(ACCOUNTS_TABLE[[#This Row],[ID NUMBER]],PAYMENT_PT,2,0)),0,VLOOKUP(ACCOUNTS_TABLE[[#This Row],[ID NUMBER]],PAYMENT_PT,2,0))</f>
        <v>0</v>
      </c>
      <c r="K906" s="200">
        <f>IF(ISNA(VLOOKUP(ACCOUNTS_TABLE[[#This Row],[ID NUMBER]],PIVOT!K:L,2,0)),0,VLOOKUP(ACCOUNTS_TABLE[[#This Row],[ID NUMBER]],PIVOT!K:L,2,0))</f>
        <v>0</v>
      </c>
      <c r="L906" s="200">
        <f>ACCOUNTS_TABLE[[#This Row],[TOTAL FEES]]-ACCOUNTS_TABLE[[#This Row],[TOTAL PAID]]-ACCOUNTS_TABLE[[#This Row],[SCHOLARSHIP]]</f>
        <v>130</v>
      </c>
    </row>
    <row r="907" spans="3:12" ht="21.75" customHeight="1" x14ac:dyDescent="0.25">
      <c r="C907" s="194" t="s">
        <v>3466</v>
      </c>
      <c r="D907" s="195" t="str">
        <f>VLOOKUP(ACCOUNTS_TABLE[[#This Row],[ID NUMBER]],DBASE_TABLE[],2,0)</f>
        <v>BOATENG VIDA</v>
      </c>
      <c r="E907" s="195" t="str">
        <f>VLOOKUP(ACCOUNTS_TABLE[[#This Row],[ID NUMBER]],DBASE_TABLE[],7,0)</f>
        <v>KINDERGARTEN ONE</v>
      </c>
      <c r="F907" s="200">
        <v>130</v>
      </c>
      <c r="G907" s="200" t="str">
        <f>IF(ISNA(VLOOKUP(ACCOUNTS_TABLE[[#This Row],[ID NUMBER]],OTHERFEE_PT,2,0)),"",VLOOKUP(ACCOUNTS_TABLE[[#This Row],[ID NUMBER]],OTHERFEE_PT,2,0))</f>
        <v/>
      </c>
      <c r="H907" s="200">
        <f>IF(ISNA(VLOOKUP(DBASE_TABLE[[#This Row],[CLASS]],TERMFEES_TABLE[],5,0)),"",VLOOKUP(DBASE_TABLE[[#This Row],[CLASS]],TERMFEES_TABLE[],5,0))</f>
        <v>0</v>
      </c>
      <c r="I907" s="200">
        <f>SUM(ACCOUNTS_TABLE[[#This Row],[BALANCE AT START]]:ACCOUNTS_TABLE[[#This Row],[SCHOOL FEES]])</f>
        <v>130</v>
      </c>
      <c r="J907" s="200">
        <f>IF(ISNA(VLOOKUP(ACCOUNTS_TABLE[[#This Row],[ID NUMBER]],PAYMENT_PT,2,0)),0,VLOOKUP(ACCOUNTS_TABLE[[#This Row],[ID NUMBER]],PAYMENT_PT,2,0))</f>
        <v>0</v>
      </c>
      <c r="K907" s="200">
        <f>IF(ISNA(VLOOKUP(ACCOUNTS_TABLE[[#This Row],[ID NUMBER]],PIVOT!K:L,2,0)),0,VLOOKUP(ACCOUNTS_TABLE[[#This Row],[ID NUMBER]],PIVOT!K:L,2,0))</f>
        <v>0</v>
      </c>
      <c r="L907" s="200">
        <f>ACCOUNTS_TABLE[[#This Row],[TOTAL FEES]]-ACCOUNTS_TABLE[[#This Row],[TOTAL PAID]]-ACCOUNTS_TABLE[[#This Row],[SCHOLARSHIP]]</f>
        <v>130</v>
      </c>
    </row>
    <row r="908" spans="3:12" ht="21.75" customHeight="1" x14ac:dyDescent="0.25">
      <c r="C908" s="194" t="s">
        <v>3469</v>
      </c>
      <c r="D908" s="195" t="str">
        <f>VLOOKUP(ACCOUNTS_TABLE[[#This Row],[ID NUMBER]],DBASE_TABLE[],2,0)</f>
        <v>ABAKORIBA CLEMENTINA</v>
      </c>
      <c r="E908" s="195" t="str">
        <f>VLOOKUP(ACCOUNTS_TABLE[[#This Row],[ID NUMBER]],DBASE_TABLE[],7,0)</f>
        <v>NURSERY TWO</v>
      </c>
      <c r="F908" s="200">
        <v>130</v>
      </c>
      <c r="G908" s="200" t="str">
        <f>IF(ISNA(VLOOKUP(ACCOUNTS_TABLE[[#This Row],[ID NUMBER]],OTHERFEE_PT,2,0)),"",VLOOKUP(ACCOUNTS_TABLE[[#This Row],[ID NUMBER]],OTHERFEE_PT,2,0))</f>
        <v/>
      </c>
      <c r="H908" s="200">
        <f>IF(ISNA(VLOOKUP(DBASE_TABLE[[#This Row],[CLASS]],TERMFEES_TABLE[],5,0)),"",VLOOKUP(DBASE_TABLE[[#This Row],[CLASS]],TERMFEES_TABLE[],5,0))</f>
        <v>0</v>
      </c>
      <c r="I908" s="200">
        <f>SUM(ACCOUNTS_TABLE[[#This Row],[BALANCE AT START]]:ACCOUNTS_TABLE[[#This Row],[SCHOOL FEES]])</f>
        <v>130</v>
      </c>
      <c r="J908" s="200">
        <f>IF(ISNA(VLOOKUP(ACCOUNTS_TABLE[[#This Row],[ID NUMBER]],PAYMENT_PT,2,0)),0,VLOOKUP(ACCOUNTS_TABLE[[#This Row],[ID NUMBER]],PAYMENT_PT,2,0))</f>
        <v>0</v>
      </c>
      <c r="K908" s="200">
        <f>IF(ISNA(VLOOKUP(ACCOUNTS_TABLE[[#This Row],[ID NUMBER]],PIVOT!K:L,2,0)),0,VLOOKUP(ACCOUNTS_TABLE[[#This Row],[ID NUMBER]],PIVOT!K:L,2,0))</f>
        <v>0</v>
      </c>
      <c r="L908" s="200">
        <f>ACCOUNTS_TABLE[[#This Row],[TOTAL FEES]]-ACCOUNTS_TABLE[[#This Row],[TOTAL PAID]]-ACCOUNTS_TABLE[[#This Row],[SCHOLARSHIP]]</f>
        <v>130</v>
      </c>
    </row>
    <row r="909" spans="3:12" ht="21.75" customHeight="1" x14ac:dyDescent="0.25">
      <c r="C909" s="194" t="s">
        <v>3471</v>
      </c>
      <c r="D909" s="195" t="str">
        <f>VLOOKUP(ACCOUNTS_TABLE[[#This Row],[ID NUMBER]],DBASE_TABLE[],2,0)</f>
        <v>GWALAH BENEDICT</v>
      </c>
      <c r="E909" s="195" t="str">
        <f>VLOOKUP(ACCOUNTS_TABLE[[#This Row],[ID NUMBER]],DBASE_TABLE[],7,0)</f>
        <v>PRIMARY FIVE</v>
      </c>
      <c r="F909" s="200">
        <v>155</v>
      </c>
      <c r="G909" s="200" t="str">
        <f>IF(ISNA(VLOOKUP(ACCOUNTS_TABLE[[#This Row],[ID NUMBER]],OTHERFEE_PT,2,0)),"",VLOOKUP(ACCOUNTS_TABLE[[#This Row],[ID NUMBER]],OTHERFEE_PT,2,0))</f>
        <v/>
      </c>
      <c r="H909" s="200">
        <f>IF(ISNA(VLOOKUP(DBASE_TABLE[[#This Row],[CLASS]],TERMFEES_TABLE[],5,0)),"",VLOOKUP(DBASE_TABLE[[#This Row],[CLASS]],TERMFEES_TABLE[],5,0))</f>
        <v>0</v>
      </c>
      <c r="I909" s="200">
        <f>SUM(ACCOUNTS_TABLE[[#This Row],[BALANCE AT START]]:ACCOUNTS_TABLE[[#This Row],[SCHOOL FEES]])</f>
        <v>155</v>
      </c>
      <c r="J909" s="200">
        <f>IF(ISNA(VLOOKUP(ACCOUNTS_TABLE[[#This Row],[ID NUMBER]],PAYMENT_PT,2,0)),0,VLOOKUP(ACCOUNTS_TABLE[[#This Row],[ID NUMBER]],PAYMENT_PT,2,0))</f>
        <v>0</v>
      </c>
      <c r="K909" s="200">
        <f>IF(ISNA(VLOOKUP(ACCOUNTS_TABLE[[#This Row],[ID NUMBER]],PIVOT!K:L,2,0)),0,VLOOKUP(ACCOUNTS_TABLE[[#This Row],[ID NUMBER]],PIVOT!K:L,2,0))</f>
        <v>0</v>
      </c>
      <c r="L909" s="200">
        <f>ACCOUNTS_TABLE[[#This Row],[TOTAL FEES]]-ACCOUNTS_TABLE[[#This Row],[TOTAL PAID]]-ACCOUNTS_TABLE[[#This Row],[SCHOLARSHIP]]</f>
        <v>155</v>
      </c>
    </row>
    <row r="910" spans="3:12" ht="21.75" customHeight="1" x14ac:dyDescent="0.25">
      <c r="C910" s="194" t="s">
        <v>3474</v>
      </c>
      <c r="D910" s="195" t="str">
        <f>VLOOKUP(ACCOUNTS_TABLE[[#This Row],[ID NUMBER]],DBASE_TABLE[],2,0)</f>
        <v>GWALAH PROSPER</v>
      </c>
      <c r="E910" s="195" t="str">
        <f>VLOOKUP(ACCOUNTS_TABLE[[#This Row],[ID NUMBER]],DBASE_TABLE[],7,0)</f>
        <v>KINDERGARTEN ONE</v>
      </c>
      <c r="F910" s="200">
        <v>130</v>
      </c>
      <c r="G910" s="200" t="str">
        <f>IF(ISNA(VLOOKUP(ACCOUNTS_TABLE[[#This Row],[ID NUMBER]],OTHERFEE_PT,2,0)),"",VLOOKUP(ACCOUNTS_TABLE[[#This Row],[ID NUMBER]],OTHERFEE_PT,2,0))</f>
        <v/>
      </c>
      <c r="H910" s="200">
        <f>IF(ISNA(VLOOKUP(DBASE_TABLE[[#This Row],[CLASS]],TERMFEES_TABLE[],5,0)),"",VLOOKUP(DBASE_TABLE[[#This Row],[CLASS]],TERMFEES_TABLE[],5,0))</f>
        <v>0</v>
      </c>
      <c r="I910" s="200">
        <f>SUM(ACCOUNTS_TABLE[[#This Row],[BALANCE AT START]]:ACCOUNTS_TABLE[[#This Row],[SCHOOL FEES]])</f>
        <v>130</v>
      </c>
      <c r="J910" s="200">
        <f>IF(ISNA(VLOOKUP(ACCOUNTS_TABLE[[#This Row],[ID NUMBER]],PAYMENT_PT,2,0)),0,VLOOKUP(ACCOUNTS_TABLE[[#This Row],[ID NUMBER]],PAYMENT_PT,2,0))</f>
        <v>0</v>
      </c>
      <c r="K910" s="200">
        <f>IF(ISNA(VLOOKUP(ACCOUNTS_TABLE[[#This Row],[ID NUMBER]],PIVOT!K:L,2,0)),0,VLOOKUP(ACCOUNTS_TABLE[[#This Row],[ID NUMBER]],PIVOT!K:L,2,0))</f>
        <v>0</v>
      </c>
      <c r="L910" s="200">
        <f>ACCOUNTS_TABLE[[#This Row],[TOTAL FEES]]-ACCOUNTS_TABLE[[#This Row],[TOTAL PAID]]-ACCOUNTS_TABLE[[#This Row],[SCHOLARSHIP]]</f>
        <v>130</v>
      </c>
    </row>
    <row r="911" spans="3:12" ht="21.75" customHeight="1" x14ac:dyDescent="0.25">
      <c r="C911" s="194" t="s">
        <v>3476</v>
      </c>
      <c r="D911" s="195" t="str">
        <f>VLOOKUP(ACCOUNTS_TABLE[[#This Row],[ID NUMBER]],DBASE_TABLE[],2,0)</f>
        <v>KAPORE PERPERTUAL ANUTUA</v>
      </c>
      <c r="E911" s="195" t="str">
        <f>VLOOKUP(ACCOUNTS_TABLE[[#This Row],[ID NUMBER]],DBASE_TABLE[],7,0)</f>
        <v>FORM THREE</v>
      </c>
      <c r="F911" s="200">
        <v>205</v>
      </c>
      <c r="G911" s="200" t="str">
        <f>IF(ISNA(VLOOKUP(ACCOUNTS_TABLE[[#This Row],[ID NUMBER]],OTHERFEE_PT,2,0)),"",VLOOKUP(ACCOUNTS_TABLE[[#This Row],[ID NUMBER]],OTHERFEE_PT,2,0))</f>
        <v/>
      </c>
      <c r="H911" s="200">
        <f>IF(ISNA(VLOOKUP(DBASE_TABLE[[#This Row],[CLASS]],TERMFEES_TABLE[],5,0)),"",VLOOKUP(DBASE_TABLE[[#This Row],[CLASS]],TERMFEES_TABLE[],5,0))</f>
        <v>0</v>
      </c>
      <c r="I911" s="200">
        <f>SUM(ACCOUNTS_TABLE[[#This Row],[BALANCE AT START]]:ACCOUNTS_TABLE[[#This Row],[SCHOOL FEES]])</f>
        <v>205</v>
      </c>
      <c r="J911" s="200">
        <f>IF(ISNA(VLOOKUP(ACCOUNTS_TABLE[[#This Row],[ID NUMBER]],PAYMENT_PT,2,0)),0,VLOOKUP(ACCOUNTS_TABLE[[#This Row],[ID NUMBER]],PAYMENT_PT,2,0))</f>
        <v>0</v>
      </c>
      <c r="K911" s="200">
        <f>IF(ISNA(VLOOKUP(ACCOUNTS_TABLE[[#This Row],[ID NUMBER]],PIVOT!K:L,2,0)),0,VLOOKUP(ACCOUNTS_TABLE[[#This Row],[ID NUMBER]],PIVOT!K:L,2,0))</f>
        <v>0</v>
      </c>
      <c r="L911" s="200">
        <f>ACCOUNTS_TABLE[[#This Row],[TOTAL FEES]]-ACCOUNTS_TABLE[[#This Row],[TOTAL PAID]]-ACCOUNTS_TABLE[[#This Row],[SCHOLARSHIP]]</f>
        <v>205</v>
      </c>
    </row>
    <row r="912" spans="3:12" ht="21.75" customHeight="1" x14ac:dyDescent="0.25">
      <c r="C912" s="194" t="s">
        <v>3479</v>
      </c>
      <c r="D912" s="195" t="str">
        <f>VLOOKUP(ACCOUNTS_TABLE[[#This Row],[ID NUMBER]],DBASE_TABLE[],2,0)</f>
        <v>DAMWORA IRENE AMMAKE</v>
      </c>
      <c r="E912" s="195" t="str">
        <f>VLOOKUP(ACCOUNTS_TABLE[[#This Row],[ID NUMBER]],DBASE_TABLE[],7,0)</f>
        <v>FORM THREE</v>
      </c>
      <c r="F912" s="200">
        <v>205</v>
      </c>
      <c r="G912" s="200" t="str">
        <f>IF(ISNA(VLOOKUP(ACCOUNTS_TABLE[[#This Row],[ID NUMBER]],OTHERFEE_PT,2,0)),"",VLOOKUP(ACCOUNTS_TABLE[[#This Row],[ID NUMBER]],OTHERFEE_PT,2,0))</f>
        <v/>
      </c>
      <c r="H912" s="200">
        <f>IF(ISNA(VLOOKUP(DBASE_TABLE[[#This Row],[CLASS]],TERMFEES_TABLE[],5,0)),"",VLOOKUP(DBASE_TABLE[[#This Row],[CLASS]],TERMFEES_TABLE[],5,0))</f>
        <v>0</v>
      </c>
      <c r="I912" s="200">
        <f>SUM(ACCOUNTS_TABLE[[#This Row],[BALANCE AT START]]:ACCOUNTS_TABLE[[#This Row],[SCHOOL FEES]])</f>
        <v>205</v>
      </c>
      <c r="J912" s="200">
        <f>IF(ISNA(VLOOKUP(ACCOUNTS_TABLE[[#This Row],[ID NUMBER]],PAYMENT_PT,2,0)),0,VLOOKUP(ACCOUNTS_TABLE[[#This Row],[ID NUMBER]],PAYMENT_PT,2,0))</f>
        <v>0</v>
      </c>
      <c r="K912" s="200">
        <f>IF(ISNA(VLOOKUP(ACCOUNTS_TABLE[[#This Row],[ID NUMBER]],PIVOT!K:L,2,0)),0,VLOOKUP(ACCOUNTS_TABLE[[#This Row],[ID NUMBER]],PIVOT!K:L,2,0))</f>
        <v>0</v>
      </c>
      <c r="L912" s="200">
        <f>ACCOUNTS_TABLE[[#This Row],[TOTAL FEES]]-ACCOUNTS_TABLE[[#This Row],[TOTAL PAID]]-ACCOUNTS_TABLE[[#This Row],[SCHOLARSHIP]]</f>
        <v>205</v>
      </c>
    </row>
    <row r="913" spans="3:12" ht="21.75" customHeight="1" x14ac:dyDescent="0.25">
      <c r="C913" s="194" t="s">
        <v>3481</v>
      </c>
      <c r="D913" s="195" t="str">
        <f>VLOOKUP(ACCOUNTS_TABLE[[#This Row],[ID NUMBER]],DBASE_TABLE[],2,0)</f>
        <v>AWUVEY ISSABELLA DEDE</v>
      </c>
      <c r="E913" s="195" t="str">
        <f>VLOOKUP(ACCOUNTS_TABLE[[#This Row],[ID NUMBER]],DBASE_TABLE[],7,0)</f>
        <v>PRIMARY SIX</v>
      </c>
      <c r="F913" s="200">
        <v>155</v>
      </c>
      <c r="G913" s="200" t="str">
        <f>IF(ISNA(VLOOKUP(ACCOUNTS_TABLE[[#This Row],[ID NUMBER]],OTHERFEE_PT,2,0)),"",VLOOKUP(ACCOUNTS_TABLE[[#This Row],[ID NUMBER]],OTHERFEE_PT,2,0))</f>
        <v/>
      </c>
      <c r="H913" s="200">
        <f>IF(ISNA(VLOOKUP(DBASE_TABLE[[#This Row],[CLASS]],TERMFEES_TABLE[],5,0)),"",VLOOKUP(DBASE_TABLE[[#This Row],[CLASS]],TERMFEES_TABLE[],5,0))</f>
        <v>0</v>
      </c>
      <c r="I913" s="200">
        <f>SUM(ACCOUNTS_TABLE[[#This Row],[BALANCE AT START]]:ACCOUNTS_TABLE[[#This Row],[SCHOOL FEES]])</f>
        <v>155</v>
      </c>
      <c r="J913" s="200">
        <f>IF(ISNA(VLOOKUP(ACCOUNTS_TABLE[[#This Row],[ID NUMBER]],PAYMENT_PT,2,0)),0,VLOOKUP(ACCOUNTS_TABLE[[#This Row],[ID NUMBER]],PAYMENT_PT,2,0))</f>
        <v>0</v>
      </c>
      <c r="K913" s="200">
        <f>IF(ISNA(VLOOKUP(ACCOUNTS_TABLE[[#This Row],[ID NUMBER]],PIVOT!K:L,2,0)),0,VLOOKUP(ACCOUNTS_TABLE[[#This Row],[ID NUMBER]],PIVOT!K:L,2,0))</f>
        <v>0</v>
      </c>
      <c r="L913" s="200">
        <f>ACCOUNTS_TABLE[[#This Row],[TOTAL FEES]]-ACCOUNTS_TABLE[[#This Row],[TOTAL PAID]]-ACCOUNTS_TABLE[[#This Row],[SCHOLARSHIP]]</f>
        <v>155</v>
      </c>
    </row>
    <row r="914" spans="3:12" ht="21.75" customHeight="1" x14ac:dyDescent="0.25">
      <c r="C914" s="194" t="s">
        <v>3484</v>
      </c>
      <c r="D914" s="195" t="str">
        <f>VLOOKUP(ACCOUNTS_TABLE[[#This Row],[ID NUMBER]],DBASE_TABLE[],2,0)</f>
        <v>GYARATERA PETRAPOLLA</v>
      </c>
      <c r="E914" s="195" t="str">
        <f>VLOOKUP(ACCOUNTS_TABLE[[#This Row],[ID NUMBER]],DBASE_TABLE[],7,0)</f>
        <v>PRIMARY FOUR</v>
      </c>
      <c r="F914" s="200">
        <v>155</v>
      </c>
      <c r="G914" s="200" t="str">
        <f>IF(ISNA(VLOOKUP(ACCOUNTS_TABLE[[#This Row],[ID NUMBER]],OTHERFEE_PT,2,0)),"",VLOOKUP(ACCOUNTS_TABLE[[#This Row],[ID NUMBER]],OTHERFEE_PT,2,0))</f>
        <v/>
      </c>
      <c r="H914" s="200">
        <f>IF(ISNA(VLOOKUP(DBASE_TABLE[[#This Row],[CLASS]],TERMFEES_TABLE[],5,0)),"",VLOOKUP(DBASE_TABLE[[#This Row],[CLASS]],TERMFEES_TABLE[],5,0))</f>
        <v>0</v>
      </c>
      <c r="I914" s="200">
        <f>SUM(ACCOUNTS_TABLE[[#This Row],[BALANCE AT START]]:ACCOUNTS_TABLE[[#This Row],[SCHOOL FEES]])</f>
        <v>155</v>
      </c>
      <c r="J914" s="200">
        <f>IF(ISNA(VLOOKUP(ACCOUNTS_TABLE[[#This Row],[ID NUMBER]],PAYMENT_PT,2,0)),0,VLOOKUP(ACCOUNTS_TABLE[[#This Row],[ID NUMBER]],PAYMENT_PT,2,0))</f>
        <v>0</v>
      </c>
      <c r="K914" s="200">
        <f>IF(ISNA(VLOOKUP(ACCOUNTS_TABLE[[#This Row],[ID NUMBER]],PIVOT!K:L,2,0)),0,VLOOKUP(ACCOUNTS_TABLE[[#This Row],[ID NUMBER]],PIVOT!K:L,2,0))</f>
        <v>0</v>
      </c>
      <c r="L914" s="200">
        <f>ACCOUNTS_TABLE[[#This Row],[TOTAL FEES]]-ACCOUNTS_TABLE[[#This Row],[TOTAL PAID]]-ACCOUNTS_TABLE[[#This Row],[SCHOLARSHIP]]</f>
        <v>155</v>
      </c>
    </row>
    <row r="915" spans="3:12" ht="21.75" customHeight="1" x14ac:dyDescent="0.25">
      <c r="C915" s="194" t="s">
        <v>3487</v>
      </c>
      <c r="D915" s="195" t="str">
        <f>VLOOKUP(ACCOUNTS_TABLE[[#This Row],[ID NUMBER]],DBASE_TABLE[],2,0)</f>
        <v>GYARATERA OLIVER</v>
      </c>
      <c r="E915" s="195" t="str">
        <f>VLOOKUP(ACCOUNTS_TABLE[[#This Row],[ID NUMBER]],DBASE_TABLE[],7,0)</f>
        <v>KINDERGARTEN TWO</v>
      </c>
      <c r="F915" s="200">
        <v>130</v>
      </c>
      <c r="G915" s="200" t="str">
        <f>IF(ISNA(VLOOKUP(ACCOUNTS_TABLE[[#This Row],[ID NUMBER]],OTHERFEE_PT,2,0)),"",VLOOKUP(ACCOUNTS_TABLE[[#This Row],[ID NUMBER]],OTHERFEE_PT,2,0))</f>
        <v/>
      </c>
      <c r="H915" s="200">
        <f>IF(ISNA(VLOOKUP(DBASE_TABLE[[#This Row],[CLASS]],TERMFEES_TABLE[],5,0)),"",VLOOKUP(DBASE_TABLE[[#This Row],[CLASS]],TERMFEES_TABLE[],5,0))</f>
        <v>0</v>
      </c>
      <c r="I915" s="200">
        <f>SUM(ACCOUNTS_TABLE[[#This Row],[BALANCE AT START]]:ACCOUNTS_TABLE[[#This Row],[SCHOOL FEES]])</f>
        <v>130</v>
      </c>
      <c r="J915" s="200">
        <f>IF(ISNA(VLOOKUP(ACCOUNTS_TABLE[[#This Row],[ID NUMBER]],PAYMENT_PT,2,0)),0,VLOOKUP(ACCOUNTS_TABLE[[#This Row],[ID NUMBER]],PAYMENT_PT,2,0))</f>
        <v>0</v>
      </c>
      <c r="K915" s="200">
        <f>IF(ISNA(VLOOKUP(ACCOUNTS_TABLE[[#This Row],[ID NUMBER]],PIVOT!K:L,2,0)),0,VLOOKUP(ACCOUNTS_TABLE[[#This Row],[ID NUMBER]],PIVOT!K:L,2,0))</f>
        <v>0</v>
      </c>
      <c r="L915" s="200">
        <f>ACCOUNTS_TABLE[[#This Row],[TOTAL FEES]]-ACCOUNTS_TABLE[[#This Row],[TOTAL PAID]]-ACCOUNTS_TABLE[[#This Row],[SCHOLARSHIP]]</f>
        <v>130</v>
      </c>
    </row>
    <row r="916" spans="3:12" ht="21.75" customHeight="1" x14ac:dyDescent="0.25">
      <c r="C916" s="194" t="s">
        <v>3489</v>
      </c>
      <c r="D916" s="195" t="str">
        <f>VLOOKUP(ACCOUNTS_TABLE[[#This Row],[ID NUMBER]],DBASE_TABLE[],2,0)</f>
        <v>PWAYIGA EZEKIEL ASALIWE</v>
      </c>
      <c r="E916" s="195" t="str">
        <f>VLOOKUP(ACCOUNTS_TABLE[[#This Row],[ID NUMBER]],DBASE_TABLE[],7,0)</f>
        <v>NURSERY TWO</v>
      </c>
      <c r="F916" s="200">
        <v>130</v>
      </c>
      <c r="G916" s="200" t="str">
        <f>IF(ISNA(VLOOKUP(ACCOUNTS_TABLE[[#This Row],[ID NUMBER]],OTHERFEE_PT,2,0)),"",VLOOKUP(ACCOUNTS_TABLE[[#This Row],[ID NUMBER]],OTHERFEE_PT,2,0))</f>
        <v/>
      </c>
      <c r="H916" s="200">
        <f>IF(ISNA(VLOOKUP(DBASE_TABLE[[#This Row],[CLASS]],TERMFEES_TABLE[],5,0)),"",VLOOKUP(DBASE_TABLE[[#This Row],[CLASS]],TERMFEES_TABLE[],5,0))</f>
        <v>0</v>
      </c>
      <c r="I916" s="200">
        <f>SUM(ACCOUNTS_TABLE[[#This Row],[BALANCE AT START]]:ACCOUNTS_TABLE[[#This Row],[SCHOOL FEES]])</f>
        <v>130</v>
      </c>
      <c r="J916" s="200">
        <f>IF(ISNA(VLOOKUP(ACCOUNTS_TABLE[[#This Row],[ID NUMBER]],PAYMENT_PT,2,0)),0,VLOOKUP(ACCOUNTS_TABLE[[#This Row],[ID NUMBER]],PAYMENT_PT,2,0))</f>
        <v>0</v>
      </c>
      <c r="K916" s="200">
        <f>IF(ISNA(VLOOKUP(ACCOUNTS_TABLE[[#This Row],[ID NUMBER]],PIVOT!K:L,2,0)),0,VLOOKUP(ACCOUNTS_TABLE[[#This Row],[ID NUMBER]],PIVOT!K:L,2,0))</f>
        <v>0</v>
      </c>
      <c r="L916" s="200">
        <f>ACCOUNTS_TABLE[[#This Row],[TOTAL FEES]]-ACCOUNTS_TABLE[[#This Row],[TOTAL PAID]]-ACCOUNTS_TABLE[[#This Row],[SCHOLARSHIP]]</f>
        <v>130</v>
      </c>
    </row>
    <row r="917" spans="3:12" ht="21.75" customHeight="1" x14ac:dyDescent="0.25">
      <c r="C917" s="194" t="s">
        <v>3492</v>
      </c>
      <c r="D917" s="195" t="str">
        <f>VLOOKUP(ACCOUNTS_TABLE[[#This Row],[ID NUMBER]],DBASE_TABLE[],2,0)</f>
        <v>AKOLOGO DESTINY DRUCILLA</v>
      </c>
      <c r="E917" s="195" t="str">
        <f>VLOOKUP(ACCOUNTS_TABLE[[#This Row],[ID NUMBER]],DBASE_TABLE[],7,0)</f>
        <v>NURSERY TWO</v>
      </c>
      <c r="F917" s="200">
        <v>130</v>
      </c>
      <c r="G917" s="200" t="str">
        <f>IF(ISNA(VLOOKUP(ACCOUNTS_TABLE[[#This Row],[ID NUMBER]],OTHERFEE_PT,2,0)),"",VLOOKUP(ACCOUNTS_TABLE[[#This Row],[ID NUMBER]],OTHERFEE_PT,2,0))</f>
        <v/>
      </c>
      <c r="H917" s="200">
        <f>IF(ISNA(VLOOKUP(DBASE_TABLE[[#This Row],[CLASS]],TERMFEES_TABLE[],5,0)),"",VLOOKUP(DBASE_TABLE[[#This Row],[CLASS]],TERMFEES_TABLE[],5,0))</f>
        <v>0</v>
      </c>
      <c r="I917" s="200">
        <f>SUM(ACCOUNTS_TABLE[[#This Row],[BALANCE AT START]]:ACCOUNTS_TABLE[[#This Row],[SCHOOL FEES]])</f>
        <v>130</v>
      </c>
      <c r="J917" s="200">
        <f>IF(ISNA(VLOOKUP(ACCOUNTS_TABLE[[#This Row],[ID NUMBER]],PAYMENT_PT,2,0)),0,VLOOKUP(ACCOUNTS_TABLE[[#This Row],[ID NUMBER]],PAYMENT_PT,2,0))</f>
        <v>0</v>
      </c>
      <c r="K917" s="200">
        <f>IF(ISNA(VLOOKUP(ACCOUNTS_TABLE[[#This Row],[ID NUMBER]],PIVOT!K:L,2,0)),0,VLOOKUP(ACCOUNTS_TABLE[[#This Row],[ID NUMBER]],PIVOT!K:L,2,0))</f>
        <v>0</v>
      </c>
      <c r="L917" s="200">
        <f>ACCOUNTS_TABLE[[#This Row],[TOTAL FEES]]-ACCOUNTS_TABLE[[#This Row],[TOTAL PAID]]-ACCOUNTS_TABLE[[#This Row],[SCHOLARSHIP]]</f>
        <v>130</v>
      </c>
    </row>
    <row r="918" spans="3:12" ht="21.75" customHeight="1" x14ac:dyDescent="0.25">
      <c r="C918" s="194" t="s">
        <v>3496</v>
      </c>
      <c r="D918" s="195" t="str">
        <f>VLOOKUP(ACCOUNTS_TABLE[[#This Row],[ID NUMBER]],DBASE_TABLE[],2,0)</f>
        <v>BABAYARA MICHEAL JUNIOR</v>
      </c>
      <c r="E918" s="195" t="str">
        <f>VLOOKUP(ACCOUNTS_TABLE[[#This Row],[ID NUMBER]],DBASE_TABLE[],7,0)</f>
        <v>PRIMARY SIX</v>
      </c>
      <c r="F918" s="200">
        <v>155</v>
      </c>
      <c r="G918" s="200" t="str">
        <f>IF(ISNA(VLOOKUP(ACCOUNTS_TABLE[[#This Row],[ID NUMBER]],OTHERFEE_PT,2,0)),"",VLOOKUP(ACCOUNTS_TABLE[[#This Row],[ID NUMBER]],OTHERFEE_PT,2,0))</f>
        <v/>
      </c>
      <c r="H918" s="200">
        <f>IF(ISNA(VLOOKUP(DBASE_TABLE[[#This Row],[CLASS]],TERMFEES_TABLE[],5,0)),"",VLOOKUP(DBASE_TABLE[[#This Row],[CLASS]],TERMFEES_TABLE[],5,0))</f>
        <v>0</v>
      </c>
      <c r="I918" s="200">
        <f>SUM(ACCOUNTS_TABLE[[#This Row],[BALANCE AT START]]:ACCOUNTS_TABLE[[#This Row],[SCHOOL FEES]])</f>
        <v>155</v>
      </c>
      <c r="J918" s="200">
        <f>IF(ISNA(VLOOKUP(ACCOUNTS_TABLE[[#This Row],[ID NUMBER]],PAYMENT_PT,2,0)),0,VLOOKUP(ACCOUNTS_TABLE[[#This Row],[ID NUMBER]],PAYMENT_PT,2,0))</f>
        <v>0</v>
      </c>
      <c r="K918" s="200">
        <f>IF(ISNA(VLOOKUP(ACCOUNTS_TABLE[[#This Row],[ID NUMBER]],PIVOT!K:L,2,0)),0,VLOOKUP(ACCOUNTS_TABLE[[#This Row],[ID NUMBER]],PIVOT!K:L,2,0))</f>
        <v>0</v>
      </c>
      <c r="L918" s="200">
        <f>ACCOUNTS_TABLE[[#This Row],[TOTAL FEES]]-ACCOUNTS_TABLE[[#This Row],[TOTAL PAID]]-ACCOUNTS_TABLE[[#This Row],[SCHOLARSHIP]]</f>
        <v>155</v>
      </c>
    </row>
    <row r="919" spans="3:12" ht="21.75" customHeight="1" x14ac:dyDescent="0.25">
      <c r="C919" s="194" t="s">
        <v>3499</v>
      </c>
      <c r="D919" s="195" t="str">
        <f>VLOOKUP(ACCOUNTS_TABLE[[#This Row],[ID NUMBER]],DBASE_TABLE[],2,0)</f>
        <v>CHIBSA NESTORM</v>
      </c>
      <c r="E919" s="195" t="str">
        <f>VLOOKUP(ACCOUNTS_TABLE[[#This Row],[ID NUMBER]],DBASE_TABLE[],7,0)</f>
        <v>PRIMARY SIX</v>
      </c>
      <c r="F919" s="200">
        <v>155</v>
      </c>
      <c r="G919" s="200" t="str">
        <f>IF(ISNA(VLOOKUP(ACCOUNTS_TABLE[[#This Row],[ID NUMBER]],OTHERFEE_PT,2,0)),"",VLOOKUP(ACCOUNTS_TABLE[[#This Row],[ID NUMBER]],OTHERFEE_PT,2,0))</f>
        <v/>
      </c>
      <c r="H919" s="200">
        <f>IF(ISNA(VLOOKUP(DBASE_TABLE[[#This Row],[CLASS]],TERMFEES_TABLE[],5,0)),"",VLOOKUP(DBASE_TABLE[[#This Row],[CLASS]],TERMFEES_TABLE[],5,0))</f>
        <v>0</v>
      </c>
      <c r="I919" s="200">
        <f>SUM(ACCOUNTS_TABLE[[#This Row],[BALANCE AT START]]:ACCOUNTS_TABLE[[#This Row],[SCHOOL FEES]])</f>
        <v>155</v>
      </c>
      <c r="J919" s="200">
        <f>IF(ISNA(VLOOKUP(ACCOUNTS_TABLE[[#This Row],[ID NUMBER]],PAYMENT_PT,2,0)),0,VLOOKUP(ACCOUNTS_TABLE[[#This Row],[ID NUMBER]],PAYMENT_PT,2,0))</f>
        <v>0</v>
      </c>
      <c r="K919" s="200">
        <f>IF(ISNA(VLOOKUP(ACCOUNTS_TABLE[[#This Row],[ID NUMBER]],PIVOT!K:L,2,0)),0,VLOOKUP(ACCOUNTS_TABLE[[#This Row],[ID NUMBER]],PIVOT!K:L,2,0))</f>
        <v>0</v>
      </c>
      <c r="L919" s="200">
        <f>ACCOUNTS_TABLE[[#This Row],[TOTAL FEES]]-ACCOUNTS_TABLE[[#This Row],[TOTAL PAID]]-ACCOUNTS_TABLE[[#This Row],[SCHOLARSHIP]]</f>
        <v>155</v>
      </c>
    </row>
    <row r="920" spans="3:12" ht="21.75" customHeight="1" x14ac:dyDescent="0.25">
      <c r="C920" s="194" t="s">
        <v>3501</v>
      </c>
      <c r="D920" s="195" t="str">
        <f>VLOOKUP(ACCOUNTS_TABLE[[#This Row],[ID NUMBER]],DBASE_TABLE[],2,0)</f>
        <v>MINYILA DAVID WEPIA</v>
      </c>
      <c r="E920" s="195" t="str">
        <f>VLOOKUP(ACCOUNTS_TABLE[[#This Row],[ID NUMBER]],DBASE_TABLE[],7,0)</f>
        <v>NURSERY TWO</v>
      </c>
      <c r="F920" s="200">
        <v>130</v>
      </c>
      <c r="G920" s="200" t="str">
        <f>IF(ISNA(VLOOKUP(ACCOUNTS_TABLE[[#This Row],[ID NUMBER]],OTHERFEE_PT,2,0)),"",VLOOKUP(ACCOUNTS_TABLE[[#This Row],[ID NUMBER]],OTHERFEE_PT,2,0))</f>
        <v/>
      </c>
      <c r="H920" s="200">
        <f>IF(ISNA(VLOOKUP(DBASE_TABLE[[#This Row],[CLASS]],TERMFEES_TABLE[],5,0)),"",VLOOKUP(DBASE_TABLE[[#This Row],[CLASS]],TERMFEES_TABLE[],5,0))</f>
        <v>0</v>
      </c>
      <c r="I920" s="200">
        <f>SUM(ACCOUNTS_TABLE[[#This Row],[BALANCE AT START]]:ACCOUNTS_TABLE[[#This Row],[SCHOOL FEES]])</f>
        <v>130</v>
      </c>
      <c r="J920" s="200">
        <f>IF(ISNA(VLOOKUP(ACCOUNTS_TABLE[[#This Row],[ID NUMBER]],PAYMENT_PT,2,0)),0,VLOOKUP(ACCOUNTS_TABLE[[#This Row],[ID NUMBER]],PAYMENT_PT,2,0))</f>
        <v>0</v>
      </c>
      <c r="K920" s="200">
        <f>IF(ISNA(VLOOKUP(ACCOUNTS_TABLE[[#This Row],[ID NUMBER]],PIVOT!K:L,2,0)),0,VLOOKUP(ACCOUNTS_TABLE[[#This Row],[ID NUMBER]],PIVOT!K:L,2,0))</f>
        <v>0</v>
      </c>
      <c r="L920" s="200">
        <f>ACCOUNTS_TABLE[[#This Row],[TOTAL FEES]]-ACCOUNTS_TABLE[[#This Row],[TOTAL PAID]]-ACCOUNTS_TABLE[[#This Row],[SCHOLARSHIP]]</f>
        <v>130</v>
      </c>
    </row>
    <row r="921" spans="3:12" ht="21.75" customHeight="1" x14ac:dyDescent="0.25">
      <c r="C921" s="194" t="s">
        <v>3504</v>
      </c>
      <c r="D921" s="195" t="str">
        <f>VLOOKUP(ACCOUNTS_TABLE[[#This Row],[ID NUMBER]],DBASE_TABLE[],2,0)</f>
        <v xml:space="preserve">AYUAH OSWELL A. </v>
      </c>
      <c r="E921" s="195" t="str">
        <f>VLOOKUP(ACCOUNTS_TABLE[[#This Row],[ID NUMBER]],DBASE_TABLE[],7,0)</f>
        <v>NURSERY TWO</v>
      </c>
      <c r="F921" s="200">
        <v>130</v>
      </c>
      <c r="G921" s="200" t="str">
        <f>IF(ISNA(VLOOKUP(ACCOUNTS_TABLE[[#This Row],[ID NUMBER]],OTHERFEE_PT,2,0)),"",VLOOKUP(ACCOUNTS_TABLE[[#This Row],[ID NUMBER]],OTHERFEE_PT,2,0))</f>
        <v/>
      </c>
      <c r="H921" s="200">
        <f>IF(ISNA(VLOOKUP(DBASE_TABLE[[#This Row],[CLASS]],TERMFEES_TABLE[],5,0)),"",VLOOKUP(DBASE_TABLE[[#This Row],[CLASS]],TERMFEES_TABLE[],5,0))</f>
        <v>0</v>
      </c>
      <c r="I921" s="200">
        <f>SUM(ACCOUNTS_TABLE[[#This Row],[BALANCE AT START]]:ACCOUNTS_TABLE[[#This Row],[SCHOOL FEES]])</f>
        <v>130</v>
      </c>
      <c r="J921" s="200">
        <f>IF(ISNA(VLOOKUP(ACCOUNTS_TABLE[[#This Row],[ID NUMBER]],PAYMENT_PT,2,0)),0,VLOOKUP(ACCOUNTS_TABLE[[#This Row],[ID NUMBER]],PAYMENT_PT,2,0))</f>
        <v>0</v>
      </c>
      <c r="K921" s="200">
        <f>IF(ISNA(VLOOKUP(ACCOUNTS_TABLE[[#This Row],[ID NUMBER]],PIVOT!K:L,2,0)),0,VLOOKUP(ACCOUNTS_TABLE[[#This Row],[ID NUMBER]],PIVOT!K:L,2,0))</f>
        <v>0</v>
      </c>
      <c r="L921" s="200">
        <f>ACCOUNTS_TABLE[[#This Row],[TOTAL FEES]]-ACCOUNTS_TABLE[[#This Row],[TOTAL PAID]]-ACCOUNTS_TABLE[[#This Row],[SCHOLARSHIP]]</f>
        <v>130</v>
      </c>
    </row>
    <row r="922" spans="3:12" ht="21.75" customHeight="1" x14ac:dyDescent="0.25">
      <c r="C922" s="194" t="s">
        <v>3507</v>
      </c>
      <c r="D922" s="195" t="str">
        <f>VLOOKUP(ACCOUNTS_TABLE[[#This Row],[ID NUMBER]],DBASE_TABLE[],2,0)</f>
        <v xml:space="preserve">AKUMSA EMMANUELLA </v>
      </c>
      <c r="E922" s="195" t="str">
        <f>VLOOKUP(ACCOUNTS_TABLE[[#This Row],[ID NUMBER]],DBASE_TABLE[],7,0)</f>
        <v>KINDERGARTEN TWO</v>
      </c>
      <c r="F922" s="200">
        <v>130</v>
      </c>
      <c r="G922" s="200" t="str">
        <f>IF(ISNA(VLOOKUP(ACCOUNTS_TABLE[[#This Row],[ID NUMBER]],OTHERFEE_PT,2,0)),"",VLOOKUP(ACCOUNTS_TABLE[[#This Row],[ID NUMBER]],OTHERFEE_PT,2,0))</f>
        <v/>
      </c>
      <c r="H922" s="200">
        <f>IF(ISNA(VLOOKUP(DBASE_TABLE[[#This Row],[CLASS]],TERMFEES_TABLE[],5,0)),"",VLOOKUP(DBASE_TABLE[[#This Row],[CLASS]],TERMFEES_TABLE[],5,0))</f>
        <v>0</v>
      </c>
      <c r="I922" s="200">
        <f>SUM(ACCOUNTS_TABLE[[#This Row],[BALANCE AT START]]:ACCOUNTS_TABLE[[#This Row],[SCHOOL FEES]])</f>
        <v>130</v>
      </c>
      <c r="J922" s="200">
        <f>IF(ISNA(VLOOKUP(ACCOUNTS_TABLE[[#This Row],[ID NUMBER]],PAYMENT_PT,2,0)),0,VLOOKUP(ACCOUNTS_TABLE[[#This Row],[ID NUMBER]],PAYMENT_PT,2,0))</f>
        <v>0</v>
      </c>
      <c r="K922" s="200">
        <f>IF(ISNA(VLOOKUP(ACCOUNTS_TABLE[[#This Row],[ID NUMBER]],PIVOT!K:L,2,0)),0,VLOOKUP(ACCOUNTS_TABLE[[#This Row],[ID NUMBER]],PIVOT!K:L,2,0))</f>
        <v>0</v>
      </c>
      <c r="L922" s="200">
        <f>ACCOUNTS_TABLE[[#This Row],[TOTAL FEES]]-ACCOUNTS_TABLE[[#This Row],[TOTAL PAID]]-ACCOUNTS_TABLE[[#This Row],[SCHOLARSHIP]]</f>
        <v>130</v>
      </c>
    </row>
    <row r="923" spans="3:12" ht="21.75" customHeight="1" x14ac:dyDescent="0.25">
      <c r="C923" s="194" t="s">
        <v>3510</v>
      </c>
      <c r="D923" s="195" t="str">
        <f>VLOOKUP(ACCOUNTS_TABLE[[#This Row],[ID NUMBER]],DBASE_TABLE[],2,0)</f>
        <v>SEKWO FERDINARD JWAWORA</v>
      </c>
      <c r="E923" s="195" t="str">
        <f>VLOOKUP(ACCOUNTS_TABLE[[#This Row],[ID NUMBER]],DBASE_TABLE[],7,0)</f>
        <v>NURSERY ONE</v>
      </c>
      <c r="F923" s="200"/>
      <c r="G923" s="200" t="str">
        <f>IF(ISNA(VLOOKUP(ACCOUNTS_TABLE[[#This Row],[ID NUMBER]],OTHERFEE_PT,2,0)),"",VLOOKUP(ACCOUNTS_TABLE[[#This Row],[ID NUMBER]],OTHERFEE_PT,2,0))</f>
        <v/>
      </c>
      <c r="H923" s="200">
        <f>IF(ISNA(VLOOKUP(DBASE_TABLE[[#This Row],[CLASS]],TERMFEES_TABLE[],5,0)),"",VLOOKUP(DBASE_TABLE[[#This Row],[CLASS]],TERMFEES_TABLE[],5,0))</f>
        <v>130</v>
      </c>
      <c r="I923" s="200">
        <f>SUM(ACCOUNTS_TABLE[[#This Row],[BALANCE AT START]]:ACCOUNTS_TABLE[[#This Row],[SCHOOL FEES]])</f>
        <v>130</v>
      </c>
      <c r="J923" s="200">
        <f>IF(ISNA(VLOOKUP(ACCOUNTS_TABLE[[#This Row],[ID NUMBER]],PAYMENT_PT,2,0)),0,VLOOKUP(ACCOUNTS_TABLE[[#This Row],[ID NUMBER]],PAYMENT_PT,2,0))</f>
        <v>0</v>
      </c>
      <c r="K923" s="200">
        <f>IF(ISNA(VLOOKUP(ACCOUNTS_TABLE[[#This Row],[ID NUMBER]],PIVOT!K:L,2,0)),0,VLOOKUP(ACCOUNTS_TABLE[[#This Row],[ID NUMBER]],PIVOT!K:L,2,0))</f>
        <v>0</v>
      </c>
      <c r="L923" s="200">
        <f>ACCOUNTS_TABLE[[#This Row],[TOTAL FEES]]-ACCOUNTS_TABLE[[#This Row],[TOTAL PAID]]-ACCOUNTS_TABLE[[#This Row],[SCHOLARSHIP]]</f>
        <v>130</v>
      </c>
    </row>
    <row r="924" spans="3:12" ht="21.75" customHeight="1" x14ac:dyDescent="0.25">
      <c r="C924" s="194" t="s">
        <v>3514</v>
      </c>
      <c r="D924" s="195" t="str">
        <f>VLOOKUP(ACCOUNTS_TABLE[[#This Row],[ID NUMBER]],DBASE_TABLE[],2,0)</f>
        <v>DUNCAN A. ADAWINA</v>
      </c>
      <c r="E924" s="195" t="str">
        <f>VLOOKUP(ACCOUNTS_TABLE[[#This Row],[ID NUMBER]],DBASE_TABLE[],7,0)</f>
        <v>NURSERY ONE</v>
      </c>
      <c r="F924" s="200"/>
      <c r="G924" s="200" t="str">
        <f>IF(ISNA(VLOOKUP(ACCOUNTS_TABLE[[#This Row],[ID NUMBER]],OTHERFEE_PT,2,0)),"",VLOOKUP(ACCOUNTS_TABLE[[#This Row],[ID NUMBER]],OTHERFEE_PT,2,0))</f>
        <v/>
      </c>
      <c r="H924" s="200">
        <f>IF(ISNA(VLOOKUP(DBASE_TABLE[[#This Row],[CLASS]],TERMFEES_TABLE[],5,0)),"",VLOOKUP(DBASE_TABLE[[#This Row],[CLASS]],TERMFEES_TABLE[],5,0))</f>
        <v>130</v>
      </c>
      <c r="I924" s="200">
        <f>SUM(ACCOUNTS_TABLE[[#This Row],[BALANCE AT START]]:ACCOUNTS_TABLE[[#This Row],[SCHOOL FEES]])</f>
        <v>130</v>
      </c>
      <c r="J924" s="200">
        <f>IF(ISNA(VLOOKUP(ACCOUNTS_TABLE[[#This Row],[ID NUMBER]],PAYMENT_PT,2,0)),0,VLOOKUP(ACCOUNTS_TABLE[[#This Row],[ID NUMBER]],PAYMENT_PT,2,0))</f>
        <v>0</v>
      </c>
      <c r="K924" s="200">
        <f>IF(ISNA(VLOOKUP(ACCOUNTS_TABLE[[#This Row],[ID NUMBER]],PIVOT!K:L,2,0)),0,VLOOKUP(ACCOUNTS_TABLE[[#This Row],[ID NUMBER]],PIVOT!K:L,2,0))</f>
        <v>0</v>
      </c>
      <c r="L924" s="200">
        <f>ACCOUNTS_TABLE[[#This Row],[TOTAL FEES]]-ACCOUNTS_TABLE[[#This Row],[TOTAL PAID]]-ACCOUNTS_TABLE[[#This Row],[SCHOLARSHIP]]</f>
        <v>130</v>
      </c>
    </row>
    <row r="925" spans="3:12" ht="21.75" customHeight="1" x14ac:dyDescent="0.25">
      <c r="C925" s="194" t="s">
        <v>3518</v>
      </c>
      <c r="D925" s="195" t="str">
        <f>VLOOKUP(ACCOUNTS_TABLE[[#This Row],[ID NUMBER]],DBASE_TABLE[],2,0)</f>
        <v>AKANJOGE KENDRICK WEWOKE</v>
      </c>
      <c r="E925" s="195" t="str">
        <f>VLOOKUP(ACCOUNTS_TABLE[[#This Row],[ID NUMBER]],DBASE_TABLE[],7,0)</f>
        <v>NURSERY ONE</v>
      </c>
      <c r="F925" s="200"/>
      <c r="G925" s="200" t="str">
        <f>IF(ISNA(VLOOKUP(ACCOUNTS_TABLE[[#This Row],[ID NUMBER]],OTHERFEE_PT,2,0)),"",VLOOKUP(ACCOUNTS_TABLE[[#This Row],[ID NUMBER]],OTHERFEE_PT,2,0))</f>
        <v/>
      </c>
      <c r="H925" s="200">
        <f>IF(ISNA(VLOOKUP(DBASE_TABLE[[#This Row],[CLASS]],TERMFEES_TABLE[],5,0)),"",VLOOKUP(DBASE_TABLE[[#This Row],[CLASS]],TERMFEES_TABLE[],5,0))</f>
        <v>130</v>
      </c>
      <c r="I925" s="200">
        <f>SUM(ACCOUNTS_TABLE[[#This Row],[BALANCE AT START]]:ACCOUNTS_TABLE[[#This Row],[SCHOOL FEES]])</f>
        <v>130</v>
      </c>
      <c r="J925" s="200">
        <f>IF(ISNA(VLOOKUP(ACCOUNTS_TABLE[[#This Row],[ID NUMBER]],PAYMENT_PT,2,0)),0,VLOOKUP(ACCOUNTS_TABLE[[#This Row],[ID NUMBER]],PAYMENT_PT,2,0))</f>
        <v>0</v>
      </c>
      <c r="K925" s="200">
        <f>IF(ISNA(VLOOKUP(ACCOUNTS_TABLE[[#This Row],[ID NUMBER]],PIVOT!K:L,2,0)),0,VLOOKUP(ACCOUNTS_TABLE[[#This Row],[ID NUMBER]],PIVOT!K:L,2,0))</f>
        <v>0</v>
      </c>
      <c r="L925" s="200">
        <f>ACCOUNTS_TABLE[[#This Row],[TOTAL FEES]]-ACCOUNTS_TABLE[[#This Row],[TOTAL PAID]]-ACCOUNTS_TABLE[[#This Row],[SCHOLARSHIP]]</f>
        <v>130</v>
      </c>
    </row>
    <row r="926" spans="3:12" ht="21.75" customHeight="1" x14ac:dyDescent="0.25">
      <c r="C926" s="194" t="s">
        <v>3522</v>
      </c>
      <c r="D926" s="195" t="str">
        <f>VLOOKUP(ACCOUNTS_TABLE[[#This Row],[ID NUMBER]],DBASE_TABLE[],2,0)</f>
        <v>AZOWINEZEA VINCENCIA ATAWINE</v>
      </c>
      <c r="E926" s="195" t="str">
        <f>VLOOKUP(ACCOUNTS_TABLE[[#This Row],[ID NUMBER]],DBASE_TABLE[],7,0)</f>
        <v>NURSERY ONE</v>
      </c>
      <c r="F926" s="200"/>
      <c r="G926" s="200" t="str">
        <f>IF(ISNA(VLOOKUP(ACCOUNTS_TABLE[[#This Row],[ID NUMBER]],OTHERFEE_PT,2,0)),"",VLOOKUP(ACCOUNTS_TABLE[[#This Row],[ID NUMBER]],OTHERFEE_PT,2,0))</f>
        <v/>
      </c>
      <c r="H926" s="200">
        <f>IF(ISNA(VLOOKUP(DBASE_TABLE[[#This Row],[CLASS]],TERMFEES_TABLE[],5,0)),"",VLOOKUP(DBASE_TABLE[[#This Row],[CLASS]],TERMFEES_TABLE[],5,0))</f>
        <v>130</v>
      </c>
      <c r="I926" s="200">
        <f>SUM(ACCOUNTS_TABLE[[#This Row],[BALANCE AT START]]:ACCOUNTS_TABLE[[#This Row],[SCHOOL FEES]])</f>
        <v>130</v>
      </c>
      <c r="J926" s="200">
        <f>IF(ISNA(VLOOKUP(ACCOUNTS_TABLE[[#This Row],[ID NUMBER]],PAYMENT_PT,2,0)),0,VLOOKUP(ACCOUNTS_TABLE[[#This Row],[ID NUMBER]],PAYMENT_PT,2,0))</f>
        <v>0</v>
      </c>
      <c r="K926" s="200">
        <f>IF(ISNA(VLOOKUP(ACCOUNTS_TABLE[[#This Row],[ID NUMBER]],PIVOT!K:L,2,0)),0,VLOOKUP(ACCOUNTS_TABLE[[#This Row],[ID NUMBER]],PIVOT!K:L,2,0))</f>
        <v>0</v>
      </c>
      <c r="L926" s="200">
        <f>ACCOUNTS_TABLE[[#This Row],[TOTAL FEES]]-ACCOUNTS_TABLE[[#This Row],[TOTAL PAID]]-ACCOUNTS_TABLE[[#This Row],[SCHOLARSHIP]]</f>
        <v>130</v>
      </c>
    </row>
    <row r="927" spans="3:12" ht="21.75" customHeight="1" x14ac:dyDescent="0.25">
      <c r="C927" s="194" t="s">
        <v>3527</v>
      </c>
      <c r="D927" s="195" t="str">
        <f>VLOOKUP(ACCOUNTS_TABLE[[#This Row],[ID NUMBER]],DBASE_TABLE[],2,0)</f>
        <v>ANUGA KENDRA WEDADEBAM</v>
      </c>
      <c r="E927" s="195" t="str">
        <f>VLOOKUP(ACCOUNTS_TABLE[[#This Row],[ID NUMBER]],DBASE_TABLE[],7,0)</f>
        <v>NURSERY ONE</v>
      </c>
      <c r="F927" s="200"/>
      <c r="G927" s="200" t="str">
        <f>IF(ISNA(VLOOKUP(ACCOUNTS_TABLE[[#This Row],[ID NUMBER]],OTHERFEE_PT,2,0)),"",VLOOKUP(ACCOUNTS_TABLE[[#This Row],[ID NUMBER]],OTHERFEE_PT,2,0))</f>
        <v/>
      </c>
      <c r="H927" s="200">
        <f>IF(ISNA(VLOOKUP(DBASE_TABLE[[#This Row],[CLASS]],TERMFEES_TABLE[],5,0)),"",VLOOKUP(DBASE_TABLE[[#This Row],[CLASS]],TERMFEES_TABLE[],5,0))</f>
        <v>130</v>
      </c>
      <c r="I927" s="200">
        <f>SUM(ACCOUNTS_TABLE[[#This Row],[BALANCE AT START]]:ACCOUNTS_TABLE[[#This Row],[SCHOOL FEES]])</f>
        <v>130</v>
      </c>
      <c r="J927" s="200">
        <f>IF(ISNA(VLOOKUP(ACCOUNTS_TABLE[[#This Row],[ID NUMBER]],PAYMENT_PT,2,0)),0,VLOOKUP(ACCOUNTS_TABLE[[#This Row],[ID NUMBER]],PAYMENT_PT,2,0))</f>
        <v>0</v>
      </c>
      <c r="K927" s="200">
        <f>IF(ISNA(VLOOKUP(ACCOUNTS_TABLE[[#This Row],[ID NUMBER]],PIVOT!K:L,2,0)),0,VLOOKUP(ACCOUNTS_TABLE[[#This Row],[ID NUMBER]],PIVOT!K:L,2,0))</f>
        <v>0</v>
      </c>
      <c r="L927" s="200">
        <f>ACCOUNTS_TABLE[[#This Row],[TOTAL FEES]]-ACCOUNTS_TABLE[[#This Row],[TOTAL PAID]]-ACCOUNTS_TABLE[[#This Row],[SCHOLARSHIP]]</f>
        <v>130</v>
      </c>
    </row>
    <row r="928" spans="3:12" ht="21.75" customHeight="1" x14ac:dyDescent="0.25">
      <c r="C928" s="194" t="s">
        <v>3531</v>
      </c>
      <c r="D928" s="195" t="str">
        <f>VLOOKUP(ACCOUNTS_TABLE[[#This Row],[ID NUMBER]],DBASE_TABLE[],2,0)</f>
        <v>AKAMBASE JOHN CANTIUS AWINIYELSOM</v>
      </c>
      <c r="E928" s="195" t="str">
        <f>VLOOKUP(ACCOUNTS_TABLE[[#This Row],[ID NUMBER]],DBASE_TABLE[],7,0)</f>
        <v>NURSERY ONE</v>
      </c>
      <c r="F928" s="200"/>
      <c r="G928" s="200" t="str">
        <f>IF(ISNA(VLOOKUP(ACCOUNTS_TABLE[[#This Row],[ID NUMBER]],OTHERFEE_PT,2,0)),"",VLOOKUP(ACCOUNTS_TABLE[[#This Row],[ID NUMBER]],OTHERFEE_PT,2,0))</f>
        <v/>
      </c>
      <c r="H928" s="200">
        <f>IF(ISNA(VLOOKUP(DBASE_TABLE[[#This Row],[CLASS]],TERMFEES_TABLE[],5,0)),"",VLOOKUP(DBASE_TABLE[[#This Row],[CLASS]],TERMFEES_TABLE[],5,0))</f>
        <v>130</v>
      </c>
      <c r="I928" s="200">
        <f>SUM(ACCOUNTS_TABLE[[#This Row],[BALANCE AT START]]:ACCOUNTS_TABLE[[#This Row],[SCHOOL FEES]])</f>
        <v>130</v>
      </c>
      <c r="J928" s="200">
        <f>IF(ISNA(VLOOKUP(ACCOUNTS_TABLE[[#This Row],[ID NUMBER]],PAYMENT_PT,2,0)),0,VLOOKUP(ACCOUNTS_TABLE[[#This Row],[ID NUMBER]],PAYMENT_PT,2,0))</f>
        <v>0</v>
      </c>
      <c r="K928" s="200">
        <f>IF(ISNA(VLOOKUP(ACCOUNTS_TABLE[[#This Row],[ID NUMBER]],PIVOT!K:L,2,0)),0,VLOOKUP(ACCOUNTS_TABLE[[#This Row],[ID NUMBER]],PIVOT!K:L,2,0))</f>
        <v>0</v>
      </c>
      <c r="L928" s="200">
        <f>ACCOUNTS_TABLE[[#This Row],[TOTAL FEES]]-ACCOUNTS_TABLE[[#This Row],[TOTAL PAID]]-ACCOUNTS_TABLE[[#This Row],[SCHOLARSHIP]]</f>
        <v>130</v>
      </c>
    </row>
    <row r="929" spans="3:12" ht="21.75" customHeight="1" x14ac:dyDescent="0.25">
      <c r="C929" s="194" t="s">
        <v>3535</v>
      </c>
      <c r="D929" s="195" t="str">
        <f>VLOOKUP(ACCOUNTS_TABLE[[#This Row],[ID NUMBER]],DBASE_TABLE[],2,0)</f>
        <v>KANSAH CHRISTIAN BABACHOWE</v>
      </c>
      <c r="E929" s="195" t="str">
        <f>VLOOKUP(ACCOUNTS_TABLE[[#This Row],[ID NUMBER]],DBASE_TABLE[],7,0)</f>
        <v>NURSERY ONE</v>
      </c>
      <c r="F929" s="200"/>
      <c r="G929" s="200" t="str">
        <f>IF(ISNA(VLOOKUP(ACCOUNTS_TABLE[[#This Row],[ID NUMBER]],OTHERFEE_PT,2,0)),"",VLOOKUP(ACCOUNTS_TABLE[[#This Row],[ID NUMBER]],OTHERFEE_PT,2,0))</f>
        <v/>
      </c>
      <c r="H929" s="200">
        <f>IF(ISNA(VLOOKUP(DBASE_TABLE[[#This Row],[CLASS]],TERMFEES_TABLE[],5,0)),"",VLOOKUP(DBASE_TABLE[[#This Row],[CLASS]],TERMFEES_TABLE[],5,0))</f>
        <v>130</v>
      </c>
      <c r="I929" s="200">
        <f>SUM(ACCOUNTS_TABLE[[#This Row],[BALANCE AT START]]:ACCOUNTS_TABLE[[#This Row],[SCHOOL FEES]])</f>
        <v>130</v>
      </c>
      <c r="J929" s="200">
        <f>IF(ISNA(VLOOKUP(ACCOUNTS_TABLE[[#This Row],[ID NUMBER]],PAYMENT_PT,2,0)),0,VLOOKUP(ACCOUNTS_TABLE[[#This Row],[ID NUMBER]],PAYMENT_PT,2,0))</f>
        <v>0</v>
      </c>
      <c r="K929" s="200">
        <f>IF(ISNA(VLOOKUP(ACCOUNTS_TABLE[[#This Row],[ID NUMBER]],PIVOT!K:L,2,0)),0,VLOOKUP(ACCOUNTS_TABLE[[#This Row],[ID NUMBER]],PIVOT!K:L,2,0))</f>
        <v>0</v>
      </c>
      <c r="L929" s="200">
        <f>ACCOUNTS_TABLE[[#This Row],[TOTAL FEES]]-ACCOUNTS_TABLE[[#This Row],[TOTAL PAID]]-ACCOUNTS_TABLE[[#This Row],[SCHOLARSHIP]]</f>
        <v>130</v>
      </c>
    </row>
    <row r="930" spans="3:12" ht="21.75" customHeight="1" x14ac:dyDescent="0.25">
      <c r="C930" s="194" t="s">
        <v>3539</v>
      </c>
      <c r="D930" s="195" t="str">
        <f>VLOOKUP(ACCOUNTS_TABLE[[#This Row],[ID NUMBER]],DBASE_TABLE[],2,0)</f>
        <v>AWAYIRE LUVANS ACHEGIBA</v>
      </c>
      <c r="E930" s="195" t="str">
        <f>VLOOKUP(ACCOUNTS_TABLE[[#This Row],[ID NUMBER]],DBASE_TABLE[],7,0)</f>
        <v>NURSERY ONE</v>
      </c>
      <c r="F930" s="200"/>
      <c r="G930" s="200" t="str">
        <f>IF(ISNA(VLOOKUP(ACCOUNTS_TABLE[[#This Row],[ID NUMBER]],OTHERFEE_PT,2,0)),"",VLOOKUP(ACCOUNTS_TABLE[[#This Row],[ID NUMBER]],OTHERFEE_PT,2,0))</f>
        <v/>
      </c>
      <c r="H930" s="200">
        <f>IF(ISNA(VLOOKUP(DBASE_TABLE[[#This Row],[CLASS]],TERMFEES_TABLE[],5,0)),"",VLOOKUP(DBASE_TABLE[[#This Row],[CLASS]],TERMFEES_TABLE[],5,0))</f>
        <v>130</v>
      </c>
      <c r="I930" s="200">
        <f>SUM(ACCOUNTS_TABLE[[#This Row],[BALANCE AT START]]:ACCOUNTS_TABLE[[#This Row],[SCHOOL FEES]])</f>
        <v>130</v>
      </c>
      <c r="J930" s="200">
        <f>IF(ISNA(VLOOKUP(ACCOUNTS_TABLE[[#This Row],[ID NUMBER]],PAYMENT_PT,2,0)),0,VLOOKUP(ACCOUNTS_TABLE[[#This Row],[ID NUMBER]],PAYMENT_PT,2,0))</f>
        <v>0</v>
      </c>
      <c r="K930" s="200">
        <f>IF(ISNA(VLOOKUP(ACCOUNTS_TABLE[[#This Row],[ID NUMBER]],PIVOT!K:L,2,0)),0,VLOOKUP(ACCOUNTS_TABLE[[#This Row],[ID NUMBER]],PIVOT!K:L,2,0))</f>
        <v>0</v>
      </c>
      <c r="L930" s="200">
        <f>ACCOUNTS_TABLE[[#This Row],[TOTAL FEES]]-ACCOUNTS_TABLE[[#This Row],[TOTAL PAID]]-ACCOUNTS_TABLE[[#This Row],[SCHOLARSHIP]]</f>
        <v>130</v>
      </c>
    </row>
    <row r="931" spans="3:12" ht="21.75" customHeight="1" x14ac:dyDescent="0.25">
      <c r="C931" s="194" t="s">
        <v>3543</v>
      </c>
      <c r="D931" s="195" t="str">
        <f>VLOOKUP(ACCOUNTS_TABLE[[#This Row],[ID NUMBER]],DBASE_TABLE[],2,0)</f>
        <v>ABISIBA FAVOUR WEKOLI-AMO</v>
      </c>
      <c r="E931" s="195" t="str">
        <f>VLOOKUP(ACCOUNTS_TABLE[[#This Row],[ID NUMBER]],DBASE_TABLE[],7,0)</f>
        <v>NURSERY ONE</v>
      </c>
      <c r="F931" s="200"/>
      <c r="G931" s="200" t="str">
        <f>IF(ISNA(VLOOKUP(ACCOUNTS_TABLE[[#This Row],[ID NUMBER]],OTHERFEE_PT,2,0)),"",VLOOKUP(ACCOUNTS_TABLE[[#This Row],[ID NUMBER]],OTHERFEE_PT,2,0))</f>
        <v/>
      </c>
      <c r="H931" s="200">
        <f>IF(ISNA(VLOOKUP(DBASE_TABLE[[#This Row],[CLASS]],TERMFEES_TABLE[],5,0)),"",VLOOKUP(DBASE_TABLE[[#This Row],[CLASS]],TERMFEES_TABLE[],5,0))</f>
        <v>130</v>
      </c>
      <c r="I931" s="200">
        <f>SUM(ACCOUNTS_TABLE[[#This Row],[BALANCE AT START]]:ACCOUNTS_TABLE[[#This Row],[SCHOOL FEES]])</f>
        <v>130</v>
      </c>
      <c r="J931" s="200">
        <f>IF(ISNA(VLOOKUP(ACCOUNTS_TABLE[[#This Row],[ID NUMBER]],PAYMENT_PT,2,0)),0,VLOOKUP(ACCOUNTS_TABLE[[#This Row],[ID NUMBER]],PAYMENT_PT,2,0))</f>
        <v>0</v>
      </c>
      <c r="K931" s="200">
        <f>IF(ISNA(VLOOKUP(ACCOUNTS_TABLE[[#This Row],[ID NUMBER]],PIVOT!K:L,2,0)),0,VLOOKUP(ACCOUNTS_TABLE[[#This Row],[ID NUMBER]],PIVOT!K:L,2,0))</f>
        <v>0</v>
      </c>
      <c r="L931" s="200">
        <f>ACCOUNTS_TABLE[[#This Row],[TOTAL FEES]]-ACCOUNTS_TABLE[[#This Row],[TOTAL PAID]]-ACCOUNTS_TABLE[[#This Row],[SCHOLARSHIP]]</f>
        <v>130</v>
      </c>
    </row>
    <row r="932" spans="3:12" ht="21.75" customHeight="1" x14ac:dyDescent="0.25">
      <c r="C932" s="194" t="s">
        <v>3547</v>
      </c>
      <c r="D932" s="195" t="str">
        <f>VLOOKUP(ACCOUNTS_TABLE[[#This Row],[ID NUMBER]],DBASE_TABLE[],2,0)</f>
        <v>MINYILA A. SALOME</v>
      </c>
      <c r="E932" s="195" t="str">
        <f>VLOOKUP(ACCOUNTS_TABLE[[#This Row],[ID NUMBER]],DBASE_TABLE[],7,0)</f>
        <v>NURSERY ONE</v>
      </c>
      <c r="F932" s="200"/>
      <c r="G932" s="200" t="str">
        <f>IF(ISNA(VLOOKUP(ACCOUNTS_TABLE[[#This Row],[ID NUMBER]],OTHERFEE_PT,2,0)),"",VLOOKUP(ACCOUNTS_TABLE[[#This Row],[ID NUMBER]],OTHERFEE_PT,2,0))</f>
        <v/>
      </c>
      <c r="H932" s="200">
        <f>IF(ISNA(VLOOKUP(DBASE_TABLE[[#This Row],[CLASS]],TERMFEES_TABLE[],5,0)),"",VLOOKUP(DBASE_TABLE[[#This Row],[CLASS]],TERMFEES_TABLE[],5,0))</f>
        <v>130</v>
      </c>
      <c r="I932" s="200">
        <f>SUM(ACCOUNTS_TABLE[[#This Row],[BALANCE AT START]]:ACCOUNTS_TABLE[[#This Row],[SCHOOL FEES]])</f>
        <v>130</v>
      </c>
      <c r="J932" s="200">
        <f>IF(ISNA(VLOOKUP(ACCOUNTS_TABLE[[#This Row],[ID NUMBER]],PAYMENT_PT,2,0)),0,VLOOKUP(ACCOUNTS_TABLE[[#This Row],[ID NUMBER]],PAYMENT_PT,2,0))</f>
        <v>0</v>
      </c>
      <c r="K932" s="200">
        <f>IF(ISNA(VLOOKUP(ACCOUNTS_TABLE[[#This Row],[ID NUMBER]],PIVOT!K:L,2,0)),0,VLOOKUP(ACCOUNTS_TABLE[[#This Row],[ID NUMBER]],PIVOT!K:L,2,0))</f>
        <v>0</v>
      </c>
      <c r="L932" s="200">
        <f>ACCOUNTS_TABLE[[#This Row],[TOTAL FEES]]-ACCOUNTS_TABLE[[#This Row],[TOTAL PAID]]-ACCOUNTS_TABLE[[#This Row],[SCHOLARSHIP]]</f>
        <v>130</v>
      </c>
    </row>
    <row r="933" spans="3:12" ht="21.75" customHeight="1" x14ac:dyDescent="0.25">
      <c r="C933" s="194" t="s">
        <v>3550</v>
      </c>
      <c r="D933" s="195" t="str">
        <f>VLOOKUP(ACCOUNTS_TABLE[[#This Row],[ID NUMBER]],DBASE_TABLE[],2,0)</f>
        <v>KAMBONGA ANTHONY-SAVIOUR</v>
      </c>
      <c r="E933" s="195" t="str">
        <f>VLOOKUP(ACCOUNTS_TABLE[[#This Row],[ID NUMBER]],DBASE_TABLE[],7,0)</f>
        <v>NURSERY ONE</v>
      </c>
      <c r="F933" s="200"/>
      <c r="G933" s="200" t="str">
        <f>IF(ISNA(VLOOKUP(ACCOUNTS_TABLE[[#This Row],[ID NUMBER]],OTHERFEE_PT,2,0)),"",VLOOKUP(ACCOUNTS_TABLE[[#This Row],[ID NUMBER]],OTHERFEE_PT,2,0))</f>
        <v/>
      </c>
      <c r="H933" s="200">
        <f>IF(ISNA(VLOOKUP(DBASE_TABLE[[#This Row],[CLASS]],TERMFEES_TABLE[],5,0)),"",VLOOKUP(DBASE_TABLE[[#This Row],[CLASS]],TERMFEES_TABLE[],5,0))</f>
        <v>130</v>
      </c>
      <c r="I933" s="200">
        <f>SUM(ACCOUNTS_TABLE[[#This Row],[BALANCE AT START]]:ACCOUNTS_TABLE[[#This Row],[SCHOOL FEES]])</f>
        <v>130</v>
      </c>
      <c r="J933" s="200">
        <f>IF(ISNA(VLOOKUP(ACCOUNTS_TABLE[[#This Row],[ID NUMBER]],PAYMENT_PT,2,0)),0,VLOOKUP(ACCOUNTS_TABLE[[#This Row],[ID NUMBER]],PAYMENT_PT,2,0))</f>
        <v>0</v>
      </c>
      <c r="K933" s="200">
        <f>IF(ISNA(VLOOKUP(ACCOUNTS_TABLE[[#This Row],[ID NUMBER]],PIVOT!K:L,2,0)),0,VLOOKUP(ACCOUNTS_TABLE[[#This Row],[ID NUMBER]],PIVOT!K:L,2,0))</f>
        <v>0</v>
      </c>
      <c r="L933" s="200">
        <f>ACCOUNTS_TABLE[[#This Row],[TOTAL FEES]]-ACCOUNTS_TABLE[[#This Row],[TOTAL PAID]]-ACCOUNTS_TABLE[[#This Row],[SCHOLARSHIP]]</f>
        <v>130</v>
      </c>
    </row>
    <row r="934" spans="3:12" ht="21.75" customHeight="1" x14ac:dyDescent="0.25">
      <c r="C934" s="194" t="s">
        <v>3555</v>
      </c>
      <c r="D934" s="195" t="str">
        <f>VLOOKUP(ACCOUNTS_TABLE[[#This Row],[ID NUMBER]],DBASE_TABLE[],2,0)</f>
        <v>ABAKAH JOSEPH YAW</v>
      </c>
      <c r="E934" s="195" t="str">
        <f>VLOOKUP(ACCOUNTS_TABLE[[#This Row],[ID NUMBER]],DBASE_TABLE[],7,0)</f>
        <v>NURSERY ONE</v>
      </c>
      <c r="F934" s="200"/>
      <c r="G934" s="200" t="str">
        <f>IF(ISNA(VLOOKUP(ACCOUNTS_TABLE[[#This Row],[ID NUMBER]],OTHERFEE_PT,2,0)),"",VLOOKUP(ACCOUNTS_TABLE[[#This Row],[ID NUMBER]],OTHERFEE_PT,2,0))</f>
        <v/>
      </c>
      <c r="H934" s="200">
        <f>IF(ISNA(VLOOKUP(DBASE_TABLE[[#This Row],[CLASS]],TERMFEES_TABLE[],5,0)),"",VLOOKUP(DBASE_TABLE[[#This Row],[CLASS]],TERMFEES_TABLE[],5,0))</f>
        <v>130</v>
      </c>
      <c r="I934" s="200">
        <f>SUM(ACCOUNTS_TABLE[[#This Row],[BALANCE AT START]]:ACCOUNTS_TABLE[[#This Row],[SCHOOL FEES]])</f>
        <v>130</v>
      </c>
      <c r="J934" s="200">
        <f>IF(ISNA(VLOOKUP(ACCOUNTS_TABLE[[#This Row],[ID NUMBER]],PAYMENT_PT,2,0)),0,VLOOKUP(ACCOUNTS_TABLE[[#This Row],[ID NUMBER]],PAYMENT_PT,2,0))</f>
        <v>0</v>
      </c>
      <c r="K934" s="200">
        <f>IF(ISNA(VLOOKUP(ACCOUNTS_TABLE[[#This Row],[ID NUMBER]],PIVOT!K:L,2,0)),0,VLOOKUP(ACCOUNTS_TABLE[[#This Row],[ID NUMBER]],PIVOT!K:L,2,0))</f>
        <v>0</v>
      </c>
      <c r="L934" s="200">
        <f>ACCOUNTS_TABLE[[#This Row],[TOTAL FEES]]-ACCOUNTS_TABLE[[#This Row],[TOTAL PAID]]-ACCOUNTS_TABLE[[#This Row],[SCHOLARSHIP]]</f>
        <v>130</v>
      </c>
    </row>
    <row r="935" spans="3:12" ht="21.75" customHeight="1" x14ac:dyDescent="0.25">
      <c r="C935" s="194" t="s">
        <v>3560</v>
      </c>
      <c r="D935" s="195" t="str">
        <f>VLOOKUP(ACCOUNTS_TABLE[[#This Row],[ID NUMBER]],DBASE_TABLE[],2,0)</f>
        <v>LABIK ERNEST YENNUNAN</v>
      </c>
      <c r="E935" s="195" t="str">
        <f>VLOOKUP(ACCOUNTS_TABLE[[#This Row],[ID NUMBER]],DBASE_TABLE[],7,0)</f>
        <v>NURSERY ONE</v>
      </c>
      <c r="F935" s="200"/>
      <c r="G935" s="200" t="str">
        <f>IF(ISNA(VLOOKUP(ACCOUNTS_TABLE[[#This Row],[ID NUMBER]],OTHERFEE_PT,2,0)),"",VLOOKUP(ACCOUNTS_TABLE[[#This Row],[ID NUMBER]],OTHERFEE_PT,2,0))</f>
        <v/>
      </c>
      <c r="H935" s="200">
        <f>IF(ISNA(VLOOKUP(DBASE_TABLE[[#This Row],[CLASS]],TERMFEES_TABLE[],5,0)),"",VLOOKUP(DBASE_TABLE[[#This Row],[CLASS]],TERMFEES_TABLE[],5,0))</f>
        <v>130</v>
      </c>
      <c r="I935" s="200">
        <f>SUM(ACCOUNTS_TABLE[[#This Row],[BALANCE AT START]]:ACCOUNTS_TABLE[[#This Row],[SCHOOL FEES]])</f>
        <v>130</v>
      </c>
      <c r="J935" s="200">
        <f>IF(ISNA(VLOOKUP(ACCOUNTS_TABLE[[#This Row],[ID NUMBER]],PAYMENT_PT,2,0)),0,VLOOKUP(ACCOUNTS_TABLE[[#This Row],[ID NUMBER]],PAYMENT_PT,2,0))</f>
        <v>0</v>
      </c>
      <c r="K935" s="200">
        <f>IF(ISNA(VLOOKUP(ACCOUNTS_TABLE[[#This Row],[ID NUMBER]],PIVOT!K:L,2,0)),0,VLOOKUP(ACCOUNTS_TABLE[[#This Row],[ID NUMBER]],PIVOT!K:L,2,0))</f>
        <v>0</v>
      </c>
      <c r="L935" s="200">
        <f>ACCOUNTS_TABLE[[#This Row],[TOTAL FEES]]-ACCOUNTS_TABLE[[#This Row],[TOTAL PAID]]-ACCOUNTS_TABLE[[#This Row],[SCHOLARSHIP]]</f>
        <v>130</v>
      </c>
    </row>
    <row r="936" spans="3:12" ht="21.75" customHeight="1" x14ac:dyDescent="0.25">
      <c r="C936" s="194" t="s">
        <v>3565</v>
      </c>
      <c r="D936" s="195" t="str">
        <f>VLOOKUP(ACCOUNTS_TABLE[[#This Row],[ID NUMBER]],DBASE_TABLE[],2,0)</f>
        <v>LABIK ERNESTINA YENNUNAM</v>
      </c>
      <c r="E936" s="195" t="str">
        <f>VLOOKUP(ACCOUNTS_TABLE[[#This Row],[ID NUMBER]],DBASE_TABLE[],7,0)</f>
        <v>NURSERY ONE</v>
      </c>
      <c r="F936" s="200"/>
      <c r="G936" s="200" t="str">
        <f>IF(ISNA(VLOOKUP(ACCOUNTS_TABLE[[#This Row],[ID NUMBER]],OTHERFEE_PT,2,0)),"",VLOOKUP(ACCOUNTS_TABLE[[#This Row],[ID NUMBER]],OTHERFEE_PT,2,0))</f>
        <v/>
      </c>
      <c r="H936" s="200">
        <f>IF(ISNA(VLOOKUP(DBASE_TABLE[[#This Row],[CLASS]],TERMFEES_TABLE[],5,0)),"",VLOOKUP(DBASE_TABLE[[#This Row],[CLASS]],TERMFEES_TABLE[],5,0))</f>
        <v>130</v>
      </c>
      <c r="I936" s="200">
        <f>SUM(ACCOUNTS_TABLE[[#This Row],[BALANCE AT START]]:ACCOUNTS_TABLE[[#This Row],[SCHOOL FEES]])</f>
        <v>130</v>
      </c>
      <c r="J936" s="200">
        <f>IF(ISNA(VLOOKUP(ACCOUNTS_TABLE[[#This Row],[ID NUMBER]],PAYMENT_PT,2,0)),0,VLOOKUP(ACCOUNTS_TABLE[[#This Row],[ID NUMBER]],PAYMENT_PT,2,0))</f>
        <v>0</v>
      </c>
      <c r="K936" s="200">
        <f>IF(ISNA(VLOOKUP(ACCOUNTS_TABLE[[#This Row],[ID NUMBER]],PIVOT!K:L,2,0)),0,VLOOKUP(ACCOUNTS_TABLE[[#This Row],[ID NUMBER]],PIVOT!K:L,2,0))</f>
        <v>0</v>
      </c>
      <c r="L936" s="200">
        <f>ACCOUNTS_TABLE[[#This Row],[TOTAL FEES]]-ACCOUNTS_TABLE[[#This Row],[TOTAL PAID]]-ACCOUNTS_TABLE[[#This Row],[SCHOLARSHIP]]</f>
        <v>130</v>
      </c>
    </row>
    <row r="937" spans="3:12" ht="21.75" customHeight="1" x14ac:dyDescent="0.25">
      <c r="C937" s="194" t="s">
        <v>3569</v>
      </c>
      <c r="D937" s="195" t="str">
        <f>VLOOKUP(ACCOUNTS_TABLE[[#This Row],[ID NUMBER]],DBASE_TABLE[],2,0)</f>
        <v>ABU NATHALIA</v>
      </c>
      <c r="E937" s="195" t="str">
        <f>VLOOKUP(ACCOUNTS_TABLE[[#This Row],[ID NUMBER]],DBASE_TABLE[],7,0)</f>
        <v>NURSERY ONE</v>
      </c>
      <c r="F937" s="200"/>
      <c r="G937" s="200" t="str">
        <f>IF(ISNA(VLOOKUP(ACCOUNTS_TABLE[[#This Row],[ID NUMBER]],OTHERFEE_PT,2,0)),"",VLOOKUP(ACCOUNTS_TABLE[[#This Row],[ID NUMBER]],OTHERFEE_PT,2,0))</f>
        <v/>
      </c>
      <c r="H937" s="200">
        <f>IF(ISNA(VLOOKUP(DBASE_TABLE[[#This Row],[CLASS]],TERMFEES_TABLE[],5,0)),"",VLOOKUP(DBASE_TABLE[[#This Row],[CLASS]],TERMFEES_TABLE[],5,0))</f>
        <v>130</v>
      </c>
      <c r="I937" s="200">
        <f>SUM(ACCOUNTS_TABLE[[#This Row],[BALANCE AT START]]:ACCOUNTS_TABLE[[#This Row],[SCHOOL FEES]])</f>
        <v>130</v>
      </c>
      <c r="J937" s="200">
        <f>IF(ISNA(VLOOKUP(ACCOUNTS_TABLE[[#This Row],[ID NUMBER]],PAYMENT_PT,2,0)),0,VLOOKUP(ACCOUNTS_TABLE[[#This Row],[ID NUMBER]],PAYMENT_PT,2,0))</f>
        <v>0</v>
      </c>
      <c r="K937" s="200">
        <f>IF(ISNA(VLOOKUP(ACCOUNTS_TABLE[[#This Row],[ID NUMBER]],PIVOT!K:L,2,0)),0,VLOOKUP(ACCOUNTS_TABLE[[#This Row],[ID NUMBER]],PIVOT!K:L,2,0))</f>
        <v>0</v>
      </c>
      <c r="L937" s="200">
        <f>ACCOUNTS_TABLE[[#This Row],[TOTAL FEES]]-ACCOUNTS_TABLE[[#This Row],[TOTAL PAID]]-ACCOUNTS_TABLE[[#This Row],[SCHOLARSHIP]]</f>
        <v>130</v>
      </c>
    </row>
    <row r="938" spans="3:12" ht="21.75" customHeight="1" x14ac:dyDescent="0.25">
      <c r="C938" s="194" t="s">
        <v>3574</v>
      </c>
      <c r="D938" s="195" t="str">
        <f>VLOOKUP(ACCOUNTS_TABLE[[#This Row],[ID NUMBER]],DBASE_TABLE[],2,0)</f>
        <v>TIBIRI RACHEAL AJEGEWE</v>
      </c>
      <c r="E938" s="195" t="str">
        <f>VLOOKUP(ACCOUNTS_TABLE[[#This Row],[ID NUMBER]],DBASE_TABLE[],7,0)</f>
        <v>NURSERY ONE</v>
      </c>
      <c r="F938" s="200"/>
      <c r="G938" s="200" t="str">
        <f>IF(ISNA(VLOOKUP(ACCOUNTS_TABLE[[#This Row],[ID NUMBER]],OTHERFEE_PT,2,0)),"",VLOOKUP(ACCOUNTS_TABLE[[#This Row],[ID NUMBER]],OTHERFEE_PT,2,0))</f>
        <v/>
      </c>
      <c r="H938" s="200">
        <f>IF(ISNA(VLOOKUP(DBASE_TABLE[[#This Row],[CLASS]],TERMFEES_TABLE[],5,0)),"",VLOOKUP(DBASE_TABLE[[#This Row],[CLASS]],TERMFEES_TABLE[],5,0))</f>
        <v>130</v>
      </c>
      <c r="I938" s="200">
        <f>SUM(ACCOUNTS_TABLE[[#This Row],[BALANCE AT START]]:ACCOUNTS_TABLE[[#This Row],[SCHOOL FEES]])</f>
        <v>130</v>
      </c>
      <c r="J938" s="200">
        <f>IF(ISNA(VLOOKUP(ACCOUNTS_TABLE[[#This Row],[ID NUMBER]],PAYMENT_PT,2,0)),0,VLOOKUP(ACCOUNTS_TABLE[[#This Row],[ID NUMBER]],PAYMENT_PT,2,0))</f>
        <v>0</v>
      </c>
      <c r="K938" s="200">
        <f>IF(ISNA(VLOOKUP(ACCOUNTS_TABLE[[#This Row],[ID NUMBER]],PIVOT!K:L,2,0)),0,VLOOKUP(ACCOUNTS_TABLE[[#This Row],[ID NUMBER]],PIVOT!K:L,2,0))</f>
        <v>0</v>
      </c>
      <c r="L938" s="200">
        <f>ACCOUNTS_TABLE[[#This Row],[TOTAL FEES]]-ACCOUNTS_TABLE[[#This Row],[TOTAL PAID]]-ACCOUNTS_TABLE[[#This Row],[SCHOLARSHIP]]</f>
        <v>130</v>
      </c>
    </row>
    <row r="939" spans="3:12" ht="21.75" customHeight="1" x14ac:dyDescent="0.25">
      <c r="C939" s="194" t="s">
        <v>3579</v>
      </c>
      <c r="D939" s="195" t="str">
        <f>VLOOKUP(ACCOUNTS_TABLE[[#This Row],[ID NUMBER]],DBASE_TABLE[],2,0)</f>
        <v>DANDOBA GILBERT ASIGIBA</v>
      </c>
      <c r="E939" s="195" t="str">
        <f>VLOOKUP(ACCOUNTS_TABLE[[#This Row],[ID NUMBER]],DBASE_TABLE[],7,0)</f>
        <v>NURSERY ONE</v>
      </c>
      <c r="F939" s="200"/>
      <c r="G939" s="200" t="str">
        <f>IF(ISNA(VLOOKUP(ACCOUNTS_TABLE[[#This Row],[ID NUMBER]],OTHERFEE_PT,2,0)),"",VLOOKUP(ACCOUNTS_TABLE[[#This Row],[ID NUMBER]],OTHERFEE_PT,2,0))</f>
        <v/>
      </c>
      <c r="H939" s="200">
        <f>IF(ISNA(VLOOKUP(DBASE_TABLE[[#This Row],[CLASS]],TERMFEES_TABLE[],5,0)),"",VLOOKUP(DBASE_TABLE[[#This Row],[CLASS]],TERMFEES_TABLE[],5,0))</f>
        <v>130</v>
      </c>
      <c r="I939" s="200">
        <f>SUM(ACCOUNTS_TABLE[[#This Row],[BALANCE AT START]]:ACCOUNTS_TABLE[[#This Row],[SCHOOL FEES]])</f>
        <v>130</v>
      </c>
      <c r="J939" s="200">
        <f>IF(ISNA(VLOOKUP(ACCOUNTS_TABLE[[#This Row],[ID NUMBER]],PAYMENT_PT,2,0)),0,VLOOKUP(ACCOUNTS_TABLE[[#This Row],[ID NUMBER]],PAYMENT_PT,2,0))</f>
        <v>0</v>
      </c>
      <c r="K939" s="200">
        <f>IF(ISNA(VLOOKUP(ACCOUNTS_TABLE[[#This Row],[ID NUMBER]],PIVOT!K:L,2,0)),0,VLOOKUP(ACCOUNTS_TABLE[[#This Row],[ID NUMBER]],PIVOT!K:L,2,0))</f>
        <v>0</v>
      </c>
      <c r="L939" s="200">
        <f>ACCOUNTS_TABLE[[#This Row],[TOTAL FEES]]-ACCOUNTS_TABLE[[#This Row],[TOTAL PAID]]-ACCOUNTS_TABLE[[#This Row],[SCHOLARSHIP]]</f>
        <v>130</v>
      </c>
    </row>
    <row r="940" spans="3:12" ht="21.75" customHeight="1" x14ac:dyDescent="0.25">
      <c r="C940" s="194" t="s">
        <v>3583</v>
      </c>
      <c r="D940" s="195" t="str">
        <f>VLOOKUP(ACCOUNTS_TABLE[[#This Row],[ID NUMBER]],DBASE_TABLE[],2,0)</f>
        <v>ABASWEI PADMON-LIONEL</v>
      </c>
      <c r="E940" s="195" t="str">
        <f>VLOOKUP(ACCOUNTS_TABLE[[#This Row],[ID NUMBER]],DBASE_TABLE[],7,0)</f>
        <v>NURSERY ONE</v>
      </c>
      <c r="F940" s="200"/>
      <c r="G940" s="200" t="str">
        <f>IF(ISNA(VLOOKUP(ACCOUNTS_TABLE[[#This Row],[ID NUMBER]],OTHERFEE_PT,2,0)),"",VLOOKUP(ACCOUNTS_TABLE[[#This Row],[ID NUMBER]],OTHERFEE_PT,2,0))</f>
        <v/>
      </c>
      <c r="H940" s="200">
        <f>IF(ISNA(VLOOKUP(DBASE_TABLE[[#This Row],[CLASS]],TERMFEES_TABLE[],5,0)),"",VLOOKUP(DBASE_TABLE[[#This Row],[CLASS]],TERMFEES_TABLE[],5,0))</f>
        <v>130</v>
      </c>
      <c r="I940" s="200">
        <f>SUM(ACCOUNTS_TABLE[[#This Row],[BALANCE AT START]]:ACCOUNTS_TABLE[[#This Row],[SCHOOL FEES]])</f>
        <v>130</v>
      </c>
      <c r="J940" s="200">
        <f>IF(ISNA(VLOOKUP(ACCOUNTS_TABLE[[#This Row],[ID NUMBER]],PAYMENT_PT,2,0)),0,VLOOKUP(ACCOUNTS_TABLE[[#This Row],[ID NUMBER]],PAYMENT_PT,2,0))</f>
        <v>0</v>
      </c>
      <c r="K940" s="200">
        <f>IF(ISNA(VLOOKUP(ACCOUNTS_TABLE[[#This Row],[ID NUMBER]],PIVOT!K:L,2,0)),0,VLOOKUP(ACCOUNTS_TABLE[[#This Row],[ID NUMBER]],PIVOT!K:L,2,0))</f>
        <v>0</v>
      </c>
      <c r="L940" s="200">
        <f>ACCOUNTS_TABLE[[#This Row],[TOTAL FEES]]-ACCOUNTS_TABLE[[#This Row],[TOTAL PAID]]-ACCOUNTS_TABLE[[#This Row],[SCHOLARSHIP]]</f>
        <v>130</v>
      </c>
    </row>
    <row r="941" spans="3:12" ht="21.75" customHeight="1" x14ac:dyDescent="0.25">
      <c r="C941" s="194" t="s">
        <v>3588</v>
      </c>
      <c r="D941" s="195" t="str">
        <f>VLOOKUP(ACCOUNTS_TABLE[[#This Row],[ID NUMBER]],DBASE_TABLE[],2,0)</f>
        <v>BAJUAWOTA BRUNUS</v>
      </c>
      <c r="E941" s="195" t="str">
        <f>VLOOKUP(ACCOUNTS_TABLE[[#This Row],[ID NUMBER]],DBASE_TABLE[],7,0)</f>
        <v>NURSERY ONE</v>
      </c>
      <c r="F941" s="200"/>
      <c r="G941" s="200" t="str">
        <f>IF(ISNA(VLOOKUP(ACCOUNTS_TABLE[[#This Row],[ID NUMBER]],OTHERFEE_PT,2,0)),"",VLOOKUP(ACCOUNTS_TABLE[[#This Row],[ID NUMBER]],OTHERFEE_PT,2,0))</f>
        <v/>
      </c>
      <c r="H941" s="200">
        <f>IF(ISNA(VLOOKUP(DBASE_TABLE[[#This Row],[CLASS]],TERMFEES_TABLE[],5,0)),"",VLOOKUP(DBASE_TABLE[[#This Row],[CLASS]],TERMFEES_TABLE[],5,0))</f>
        <v>130</v>
      </c>
      <c r="I941" s="200">
        <f>SUM(ACCOUNTS_TABLE[[#This Row],[BALANCE AT START]]:ACCOUNTS_TABLE[[#This Row],[SCHOOL FEES]])</f>
        <v>130</v>
      </c>
      <c r="J941" s="200">
        <f>IF(ISNA(VLOOKUP(ACCOUNTS_TABLE[[#This Row],[ID NUMBER]],PAYMENT_PT,2,0)),0,VLOOKUP(ACCOUNTS_TABLE[[#This Row],[ID NUMBER]],PAYMENT_PT,2,0))</f>
        <v>0</v>
      </c>
      <c r="K941" s="200">
        <f>IF(ISNA(VLOOKUP(ACCOUNTS_TABLE[[#This Row],[ID NUMBER]],PIVOT!K:L,2,0)),0,VLOOKUP(ACCOUNTS_TABLE[[#This Row],[ID NUMBER]],PIVOT!K:L,2,0))</f>
        <v>0</v>
      </c>
      <c r="L941" s="200">
        <f>ACCOUNTS_TABLE[[#This Row],[TOTAL FEES]]-ACCOUNTS_TABLE[[#This Row],[TOTAL PAID]]-ACCOUNTS_TABLE[[#This Row],[SCHOLARSHIP]]</f>
        <v>130</v>
      </c>
    </row>
    <row r="942" spans="3:12" ht="21.75" customHeight="1" x14ac:dyDescent="0.25">
      <c r="C942" s="194" t="s">
        <v>3593</v>
      </c>
      <c r="D942" s="195" t="str">
        <f>VLOOKUP(ACCOUNTS_TABLE[[#This Row],[ID NUMBER]],DBASE_TABLE[],2,0)</f>
        <v>WUMBILA OTHNIEL</v>
      </c>
      <c r="E942" s="195" t="str">
        <f>VLOOKUP(ACCOUNTS_TABLE[[#This Row],[ID NUMBER]],DBASE_TABLE[],7,0)</f>
        <v>NURSERY ONE</v>
      </c>
      <c r="F942" s="200"/>
      <c r="G942" s="200" t="str">
        <f>IF(ISNA(VLOOKUP(ACCOUNTS_TABLE[[#This Row],[ID NUMBER]],OTHERFEE_PT,2,0)),"",VLOOKUP(ACCOUNTS_TABLE[[#This Row],[ID NUMBER]],OTHERFEE_PT,2,0))</f>
        <v/>
      </c>
      <c r="H942" s="200">
        <f>IF(ISNA(VLOOKUP(DBASE_TABLE[[#This Row],[CLASS]],TERMFEES_TABLE[],5,0)),"",VLOOKUP(DBASE_TABLE[[#This Row],[CLASS]],TERMFEES_TABLE[],5,0))</f>
        <v>130</v>
      </c>
      <c r="I942" s="200">
        <f>SUM(ACCOUNTS_TABLE[[#This Row],[BALANCE AT START]]:ACCOUNTS_TABLE[[#This Row],[SCHOOL FEES]])</f>
        <v>130</v>
      </c>
      <c r="J942" s="200">
        <f>IF(ISNA(VLOOKUP(ACCOUNTS_TABLE[[#This Row],[ID NUMBER]],PAYMENT_PT,2,0)),0,VLOOKUP(ACCOUNTS_TABLE[[#This Row],[ID NUMBER]],PAYMENT_PT,2,0))</f>
        <v>0</v>
      </c>
      <c r="K942" s="200">
        <f>IF(ISNA(VLOOKUP(ACCOUNTS_TABLE[[#This Row],[ID NUMBER]],PIVOT!K:L,2,0)),0,VLOOKUP(ACCOUNTS_TABLE[[#This Row],[ID NUMBER]],PIVOT!K:L,2,0))</f>
        <v>0</v>
      </c>
      <c r="L942" s="200">
        <f>ACCOUNTS_TABLE[[#This Row],[TOTAL FEES]]-ACCOUNTS_TABLE[[#This Row],[TOTAL PAID]]-ACCOUNTS_TABLE[[#This Row],[SCHOLARSHIP]]</f>
        <v>130</v>
      </c>
    </row>
    <row r="943" spans="3:12" ht="21.75" customHeight="1" x14ac:dyDescent="0.25">
      <c r="C943" s="194" t="s">
        <v>3598</v>
      </c>
      <c r="D943" s="195" t="str">
        <f>VLOOKUP(ACCOUNTS_TABLE[[#This Row],[ID NUMBER]],DBASE_TABLE[],2,0)</f>
        <v>BAKIBE CALEB WEPARI</v>
      </c>
      <c r="E943" s="195" t="str">
        <f>VLOOKUP(ACCOUNTS_TABLE[[#This Row],[ID NUMBER]],DBASE_TABLE[],7,0)</f>
        <v>NURSERY ONE</v>
      </c>
      <c r="F943" s="200"/>
      <c r="G943" s="200" t="str">
        <f>IF(ISNA(VLOOKUP(ACCOUNTS_TABLE[[#This Row],[ID NUMBER]],OTHERFEE_PT,2,0)),"",VLOOKUP(ACCOUNTS_TABLE[[#This Row],[ID NUMBER]],OTHERFEE_PT,2,0))</f>
        <v/>
      </c>
      <c r="H943" s="200">
        <f>IF(ISNA(VLOOKUP(DBASE_TABLE[[#This Row],[CLASS]],TERMFEES_TABLE[],5,0)),"",VLOOKUP(DBASE_TABLE[[#This Row],[CLASS]],TERMFEES_TABLE[],5,0))</f>
        <v>130</v>
      </c>
      <c r="I943" s="200">
        <f>SUM(ACCOUNTS_TABLE[[#This Row],[BALANCE AT START]]:ACCOUNTS_TABLE[[#This Row],[SCHOOL FEES]])</f>
        <v>130</v>
      </c>
      <c r="J943" s="200">
        <f>IF(ISNA(VLOOKUP(ACCOUNTS_TABLE[[#This Row],[ID NUMBER]],PAYMENT_PT,2,0)),0,VLOOKUP(ACCOUNTS_TABLE[[#This Row],[ID NUMBER]],PAYMENT_PT,2,0))</f>
        <v>0</v>
      </c>
      <c r="K943" s="200">
        <f>IF(ISNA(VLOOKUP(ACCOUNTS_TABLE[[#This Row],[ID NUMBER]],PIVOT!K:L,2,0)),0,VLOOKUP(ACCOUNTS_TABLE[[#This Row],[ID NUMBER]],PIVOT!K:L,2,0))</f>
        <v>0</v>
      </c>
      <c r="L943" s="200">
        <f>ACCOUNTS_TABLE[[#This Row],[TOTAL FEES]]-ACCOUNTS_TABLE[[#This Row],[TOTAL PAID]]-ACCOUNTS_TABLE[[#This Row],[SCHOLARSHIP]]</f>
        <v>130</v>
      </c>
    </row>
    <row r="944" spans="3:12" ht="21.75" customHeight="1" x14ac:dyDescent="0.25">
      <c r="C944" s="194" t="s">
        <v>3603</v>
      </c>
      <c r="D944" s="195" t="str">
        <f>VLOOKUP(ACCOUNTS_TABLE[[#This Row],[ID NUMBER]],DBASE_TABLE[],2,0)</f>
        <v>AYAMGA SALAMATU</v>
      </c>
      <c r="E944" s="195" t="str">
        <f>VLOOKUP(ACCOUNTS_TABLE[[#This Row],[ID NUMBER]],DBASE_TABLE[],7,0)</f>
        <v>NURSERY ONE</v>
      </c>
      <c r="F944" s="200"/>
      <c r="G944" s="200" t="str">
        <f>IF(ISNA(VLOOKUP(ACCOUNTS_TABLE[[#This Row],[ID NUMBER]],OTHERFEE_PT,2,0)),"",VLOOKUP(ACCOUNTS_TABLE[[#This Row],[ID NUMBER]],OTHERFEE_PT,2,0))</f>
        <v/>
      </c>
      <c r="H944" s="200">
        <f>IF(ISNA(VLOOKUP(DBASE_TABLE[[#This Row],[CLASS]],TERMFEES_TABLE[],5,0)),"",VLOOKUP(DBASE_TABLE[[#This Row],[CLASS]],TERMFEES_TABLE[],5,0))</f>
        <v>130</v>
      </c>
      <c r="I944" s="200">
        <f>SUM(ACCOUNTS_TABLE[[#This Row],[BALANCE AT START]]:ACCOUNTS_TABLE[[#This Row],[SCHOOL FEES]])</f>
        <v>130</v>
      </c>
      <c r="J944" s="200">
        <f>IF(ISNA(VLOOKUP(ACCOUNTS_TABLE[[#This Row],[ID NUMBER]],PAYMENT_PT,2,0)),0,VLOOKUP(ACCOUNTS_TABLE[[#This Row],[ID NUMBER]],PAYMENT_PT,2,0))</f>
        <v>0</v>
      </c>
      <c r="K944" s="200">
        <f>IF(ISNA(VLOOKUP(ACCOUNTS_TABLE[[#This Row],[ID NUMBER]],PIVOT!K:L,2,0)),0,VLOOKUP(ACCOUNTS_TABLE[[#This Row],[ID NUMBER]],PIVOT!K:L,2,0))</f>
        <v>0</v>
      </c>
      <c r="L944" s="200">
        <f>ACCOUNTS_TABLE[[#This Row],[TOTAL FEES]]-ACCOUNTS_TABLE[[#This Row],[TOTAL PAID]]-ACCOUNTS_TABLE[[#This Row],[SCHOLARSHIP]]</f>
        <v>130</v>
      </c>
    </row>
    <row r="945" spans="3:12" ht="21.75" customHeight="1" x14ac:dyDescent="0.25">
      <c r="C945" s="194" t="s">
        <v>3607</v>
      </c>
      <c r="D945" s="195" t="str">
        <f>VLOOKUP(ACCOUNTS_TABLE[[#This Row],[ID NUMBER]],DBASE_TABLE[],2,0)</f>
        <v>ALEMYA ALBINA</v>
      </c>
      <c r="E945" s="195" t="str">
        <f>VLOOKUP(ACCOUNTS_TABLE[[#This Row],[ID NUMBER]],DBASE_TABLE[],7,0)</f>
        <v>NURSERY ONE</v>
      </c>
      <c r="F945" s="200"/>
      <c r="G945" s="200" t="str">
        <f>IF(ISNA(VLOOKUP(ACCOUNTS_TABLE[[#This Row],[ID NUMBER]],OTHERFEE_PT,2,0)),"",VLOOKUP(ACCOUNTS_TABLE[[#This Row],[ID NUMBER]],OTHERFEE_PT,2,0))</f>
        <v/>
      </c>
      <c r="H945" s="200">
        <f>IF(ISNA(VLOOKUP(DBASE_TABLE[[#This Row],[CLASS]],TERMFEES_TABLE[],5,0)),"",VLOOKUP(DBASE_TABLE[[#This Row],[CLASS]],TERMFEES_TABLE[],5,0))</f>
        <v>130</v>
      </c>
      <c r="I945" s="200">
        <f>SUM(ACCOUNTS_TABLE[[#This Row],[BALANCE AT START]]:ACCOUNTS_TABLE[[#This Row],[SCHOOL FEES]])</f>
        <v>130</v>
      </c>
      <c r="J945" s="200">
        <f>IF(ISNA(VLOOKUP(ACCOUNTS_TABLE[[#This Row],[ID NUMBER]],PAYMENT_PT,2,0)),0,VLOOKUP(ACCOUNTS_TABLE[[#This Row],[ID NUMBER]],PAYMENT_PT,2,0))</f>
        <v>0</v>
      </c>
      <c r="K945" s="200">
        <f>IF(ISNA(VLOOKUP(ACCOUNTS_TABLE[[#This Row],[ID NUMBER]],PIVOT!K:L,2,0)),0,VLOOKUP(ACCOUNTS_TABLE[[#This Row],[ID NUMBER]],PIVOT!K:L,2,0))</f>
        <v>0</v>
      </c>
      <c r="L945" s="200">
        <f>ACCOUNTS_TABLE[[#This Row],[TOTAL FEES]]-ACCOUNTS_TABLE[[#This Row],[TOTAL PAID]]-ACCOUNTS_TABLE[[#This Row],[SCHOLARSHIP]]</f>
        <v>130</v>
      </c>
    </row>
    <row r="946" spans="3:12" ht="21.75" customHeight="1" x14ac:dyDescent="0.25">
      <c r="C946" s="194" t="s">
        <v>3612</v>
      </c>
      <c r="D946" s="195" t="str">
        <f>VLOOKUP(ACCOUNTS_TABLE[[#This Row],[ID NUMBER]],DBASE_TABLE[],2,0)</f>
        <v>AYI VENERANDA WESONO</v>
      </c>
      <c r="E946" s="195" t="str">
        <f>VLOOKUP(ACCOUNTS_TABLE[[#This Row],[ID NUMBER]],DBASE_TABLE[],7,0)</f>
        <v>NURSERY ONE</v>
      </c>
      <c r="F946" s="200"/>
      <c r="G946" s="200" t="str">
        <f>IF(ISNA(VLOOKUP(ACCOUNTS_TABLE[[#This Row],[ID NUMBER]],OTHERFEE_PT,2,0)),"",VLOOKUP(ACCOUNTS_TABLE[[#This Row],[ID NUMBER]],OTHERFEE_PT,2,0))</f>
        <v/>
      </c>
      <c r="H946" s="200">
        <f>IF(ISNA(VLOOKUP(DBASE_TABLE[[#This Row],[CLASS]],TERMFEES_TABLE[],5,0)),"",VLOOKUP(DBASE_TABLE[[#This Row],[CLASS]],TERMFEES_TABLE[],5,0))</f>
        <v>130</v>
      </c>
      <c r="I946" s="200">
        <f>SUM(ACCOUNTS_TABLE[[#This Row],[BALANCE AT START]]:ACCOUNTS_TABLE[[#This Row],[SCHOOL FEES]])</f>
        <v>130</v>
      </c>
      <c r="J946" s="200">
        <f>IF(ISNA(VLOOKUP(ACCOUNTS_TABLE[[#This Row],[ID NUMBER]],PAYMENT_PT,2,0)),0,VLOOKUP(ACCOUNTS_TABLE[[#This Row],[ID NUMBER]],PAYMENT_PT,2,0))</f>
        <v>0</v>
      </c>
      <c r="K946" s="200">
        <f>IF(ISNA(VLOOKUP(ACCOUNTS_TABLE[[#This Row],[ID NUMBER]],PIVOT!K:L,2,0)),0,VLOOKUP(ACCOUNTS_TABLE[[#This Row],[ID NUMBER]],PIVOT!K:L,2,0))</f>
        <v>0</v>
      </c>
      <c r="L946" s="200">
        <f>ACCOUNTS_TABLE[[#This Row],[TOTAL FEES]]-ACCOUNTS_TABLE[[#This Row],[TOTAL PAID]]-ACCOUNTS_TABLE[[#This Row],[SCHOLARSHIP]]</f>
        <v>130</v>
      </c>
    </row>
    <row r="947" spans="3:12" ht="21.75" customHeight="1" x14ac:dyDescent="0.25">
      <c r="C947" s="194" t="s">
        <v>3617</v>
      </c>
      <c r="D947" s="195" t="str">
        <f>VLOOKUP(ACCOUNTS_TABLE[[#This Row],[ID NUMBER]],DBASE_TABLE[],2,0)</f>
        <v>AMUAH KESTREL</v>
      </c>
      <c r="E947" s="195" t="str">
        <f>VLOOKUP(ACCOUNTS_TABLE[[#This Row],[ID NUMBER]],DBASE_TABLE[],7,0)</f>
        <v>NURSERY ONE</v>
      </c>
      <c r="F947" s="200"/>
      <c r="G947" s="200" t="str">
        <f>IF(ISNA(VLOOKUP(ACCOUNTS_TABLE[[#This Row],[ID NUMBER]],OTHERFEE_PT,2,0)),"",VLOOKUP(ACCOUNTS_TABLE[[#This Row],[ID NUMBER]],OTHERFEE_PT,2,0))</f>
        <v/>
      </c>
      <c r="H947" s="200">
        <f>IF(ISNA(VLOOKUP(DBASE_TABLE[[#This Row],[CLASS]],TERMFEES_TABLE[],5,0)),"",VLOOKUP(DBASE_TABLE[[#This Row],[CLASS]],TERMFEES_TABLE[],5,0))</f>
        <v>130</v>
      </c>
      <c r="I947" s="200">
        <f>SUM(ACCOUNTS_TABLE[[#This Row],[BALANCE AT START]]:ACCOUNTS_TABLE[[#This Row],[SCHOOL FEES]])</f>
        <v>130</v>
      </c>
      <c r="J947" s="200">
        <f>IF(ISNA(VLOOKUP(ACCOUNTS_TABLE[[#This Row],[ID NUMBER]],PAYMENT_PT,2,0)),0,VLOOKUP(ACCOUNTS_TABLE[[#This Row],[ID NUMBER]],PAYMENT_PT,2,0))</f>
        <v>0</v>
      </c>
      <c r="K947" s="200">
        <f>IF(ISNA(VLOOKUP(ACCOUNTS_TABLE[[#This Row],[ID NUMBER]],PIVOT!K:L,2,0)),0,VLOOKUP(ACCOUNTS_TABLE[[#This Row],[ID NUMBER]],PIVOT!K:L,2,0))</f>
        <v>0</v>
      </c>
      <c r="L947" s="200">
        <f>ACCOUNTS_TABLE[[#This Row],[TOTAL FEES]]-ACCOUNTS_TABLE[[#This Row],[TOTAL PAID]]-ACCOUNTS_TABLE[[#This Row],[SCHOLARSHIP]]</f>
        <v>130</v>
      </c>
    </row>
    <row r="948" spans="3:12" ht="21.75" customHeight="1" x14ac:dyDescent="0.25">
      <c r="C948" s="194" t="s">
        <v>3621</v>
      </c>
      <c r="D948" s="195" t="str">
        <f>VLOOKUP(ACCOUNTS_TABLE[[#This Row],[ID NUMBER]],DBASE_TABLE[],2,0)</f>
        <v>ABADA NOAH WEWUVE</v>
      </c>
      <c r="E948" s="195" t="str">
        <f>VLOOKUP(ACCOUNTS_TABLE[[#This Row],[ID NUMBER]],DBASE_TABLE[],7,0)</f>
        <v>NURSERY ONE</v>
      </c>
      <c r="F948" s="200"/>
      <c r="G948" s="200" t="str">
        <f>IF(ISNA(VLOOKUP(ACCOUNTS_TABLE[[#This Row],[ID NUMBER]],OTHERFEE_PT,2,0)),"",VLOOKUP(ACCOUNTS_TABLE[[#This Row],[ID NUMBER]],OTHERFEE_PT,2,0))</f>
        <v/>
      </c>
      <c r="H948" s="200">
        <f>IF(ISNA(VLOOKUP(DBASE_TABLE[[#This Row],[CLASS]],TERMFEES_TABLE[],5,0)),"",VLOOKUP(DBASE_TABLE[[#This Row],[CLASS]],TERMFEES_TABLE[],5,0))</f>
        <v>130</v>
      </c>
      <c r="I948" s="200">
        <f>SUM(ACCOUNTS_TABLE[[#This Row],[BALANCE AT START]]:ACCOUNTS_TABLE[[#This Row],[SCHOOL FEES]])</f>
        <v>130</v>
      </c>
      <c r="J948" s="200">
        <f>IF(ISNA(VLOOKUP(ACCOUNTS_TABLE[[#This Row],[ID NUMBER]],PAYMENT_PT,2,0)),0,VLOOKUP(ACCOUNTS_TABLE[[#This Row],[ID NUMBER]],PAYMENT_PT,2,0))</f>
        <v>0</v>
      </c>
      <c r="K948" s="200">
        <f>IF(ISNA(VLOOKUP(ACCOUNTS_TABLE[[#This Row],[ID NUMBER]],PIVOT!K:L,2,0)),0,VLOOKUP(ACCOUNTS_TABLE[[#This Row],[ID NUMBER]],PIVOT!K:L,2,0))</f>
        <v>0</v>
      </c>
      <c r="L948" s="200">
        <f>ACCOUNTS_TABLE[[#This Row],[TOTAL FEES]]-ACCOUNTS_TABLE[[#This Row],[TOTAL PAID]]-ACCOUNTS_TABLE[[#This Row],[SCHOLARSHIP]]</f>
        <v>130</v>
      </c>
    </row>
    <row r="949" spans="3:12" ht="21.75" customHeight="1" x14ac:dyDescent="0.25">
      <c r="C949" s="194" t="s">
        <v>3625</v>
      </c>
      <c r="D949" s="195" t="str">
        <f>VLOOKUP(ACCOUNTS_TABLE[[#This Row],[ID NUMBER]],DBASE_TABLE[],2,0)</f>
        <v>JAMPANA BLESS WESONO</v>
      </c>
      <c r="E949" s="195" t="str">
        <f>VLOOKUP(ACCOUNTS_TABLE[[#This Row],[ID NUMBER]],DBASE_TABLE[],7,0)</f>
        <v>NURSERY ONE</v>
      </c>
      <c r="F949" s="200"/>
      <c r="G949" s="200" t="str">
        <f>IF(ISNA(VLOOKUP(ACCOUNTS_TABLE[[#This Row],[ID NUMBER]],OTHERFEE_PT,2,0)),"",VLOOKUP(ACCOUNTS_TABLE[[#This Row],[ID NUMBER]],OTHERFEE_PT,2,0))</f>
        <v/>
      </c>
      <c r="H949" s="200">
        <f>IF(ISNA(VLOOKUP(DBASE_TABLE[[#This Row],[CLASS]],TERMFEES_TABLE[],5,0)),"",VLOOKUP(DBASE_TABLE[[#This Row],[CLASS]],TERMFEES_TABLE[],5,0))</f>
        <v>130</v>
      </c>
      <c r="I949" s="200">
        <f>SUM(ACCOUNTS_TABLE[[#This Row],[BALANCE AT START]]:ACCOUNTS_TABLE[[#This Row],[SCHOOL FEES]])</f>
        <v>130</v>
      </c>
      <c r="J949" s="200">
        <f>IF(ISNA(VLOOKUP(ACCOUNTS_TABLE[[#This Row],[ID NUMBER]],PAYMENT_PT,2,0)),0,VLOOKUP(ACCOUNTS_TABLE[[#This Row],[ID NUMBER]],PAYMENT_PT,2,0))</f>
        <v>0</v>
      </c>
      <c r="K949" s="200">
        <f>IF(ISNA(VLOOKUP(ACCOUNTS_TABLE[[#This Row],[ID NUMBER]],PIVOT!K:L,2,0)),0,VLOOKUP(ACCOUNTS_TABLE[[#This Row],[ID NUMBER]],PIVOT!K:L,2,0))</f>
        <v>0</v>
      </c>
      <c r="L949" s="200">
        <f>ACCOUNTS_TABLE[[#This Row],[TOTAL FEES]]-ACCOUNTS_TABLE[[#This Row],[TOTAL PAID]]-ACCOUNTS_TABLE[[#This Row],[SCHOLARSHIP]]</f>
        <v>130</v>
      </c>
    </row>
    <row r="950" spans="3:12" ht="21.75" customHeight="1" x14ac:dyDescent="0.25">
      <c r="C950" s="194" t="s">
        <v>3630</v>
      </c>
      <c r="D950" s="195" t="str">
        <f>VLOOKUP(ACCOUNTS_TABLE[[#This Row],[ID NUMBER]],DBASE_TABLE[],2,0)</f>
        <v>AYISANGA JOYCEYN WEKIA</v>
      </c>
      <c r="E950" s="195" t="str">
        <f>VLOOKUP(ACCOUNTS_TABLE[[#This Row],[ID NUMBER]],DBASE_TABLE[],7,0)</f>
        <v>NURSERY ONE</v>
      </c>
      <c r="F950" s="200"/>
      <c r="G950" s="200" t="str">
        <f>IF(ISNA(VLOOKUP(ACCOUNTS_TABLE[[#This Row],[ID NUMBER]],OTHERFEE_PT,2,0)),"",VLOOKUP(ACCOUNTS_TABLE[[#This Row],[ID NUMBER]],OTHERFEE_PT,2,0))</f>
        <v/>
      </c>
      <c r="H950" s="200">
        <f>IF(ISNA(VLOOKUP(DBASE_TABLE[[#This Row],[CLASS]],TERMFEES_TABLE[],5,0)),"",VLOOKUP(DBASE_TABLE[[#This Row],[CLASS]],TERMFEES_TABLE[],5,0))</f>
        <v>130</v>
      </c>
      <c r="I950" s="200">
        <f>SUM(ACCOUNTS_TABLE[[#This Row],[BALANCE AT START]]:ACCOUNTS_TABLE[[#This Row],[SCHOOL FEES]])</f>
        <v>130</v>
      </c>
      <c r="J950" s="200">
        <f>IF(ISNA(VLOOKUP(ACCOUNTS_TABLE[[#This Row],[ID NUMBER]],PAYMENT_PT,2,0)),0,VLOOKUP(ACCOUNTS_TABLE[[#This Row],[ID NUMBER]],PAYMENT_PT,2,0))</f>
        <v>0</v>
      </c>
      <c r="K950" s="200">
        <f>IF(ISNA(VLOOKUP(ACCOUNTS_TABLE[[#This Row],[ID NUMBER]],PIVOT!K:L,2,0)),0,VLOOKUP(ACCOUNTS_TABLE[[#This Row],[ID NUMBER]],PIVOT!K:L,2,0))</f>
        <v>0</v>
      </c>
      <c r="L950" s="200">
        <f>ACCOUNTS_TABLE[[#This Row],[TOTAL FEES]]-ACCOUNTS_TABLE[[#This Row],[TOTAL PAID]]-ACCOUNTS_TABLE[[#This Row],[SCHOLARSHIP]]</f>
        <v>130</v>
      </c>
    </row>
    <row r="951" spans="3:12" ht="21.75" customHeight="1" x14ac:dyDescent="0.25">
      <c r="C951" s="194" t="s">
        <v>3637</v>
      </c>
      <c r="D951" s="195" t="str">
        <f>VLOOKUP(ACCOUNTS_TABLE[[#This Row],[ID NUMBER]],DBASE_TABLE[],2,0)</f>
        <v>KATONO EMMANUELLA</v>
      </c>
      <c r="E951" s="195" t="str">
        <f>VLOOKUP(ACCOUNTS_TABLE[[#This Row],[ID NUMBER]],DBASE_TABLE[],7,0)</f>
        <v>NURSERY ONE</v>
      </c>
      <c r="F951" s="200"/>
      <c r="G951" s="200" t="str">
        <f>IF(ISNA(VLOOKUP(ACCOUNTS_TABLE[[#This Row],[ID NUMBER]],OTHERFEE_PT,2,0)),"",VLOOKUP(ACCOUNTS_TABLE[[#This Row],[ID NUMBER]],OTHERFEE_PT,2,0))</f>
        <v/>
      </c>
      <c r="H951" s="200">
        <f>IF(ISNA(VLOOKUP(DBASE_TABLE[[#This Row],[CLASS]],TERMFEES_TABLE[],5,0)),"",VLOOKUP(DBASE_TABLE[[#This Row],[CLASS]],TERMFEES_TABLE[],5,0))</f>
        <v>130</v>
      </c>
      <c r="I951" s="200">
        <f>SUM(ACCOUNTS_TABLE[[#This Row],[BALANCE AT START]]:ACCOUNTS_TABLE[[#This Row],[SCHOOL FEES]])</f>
        <v>130</v>
      </c>
      <c r="J951" s="200">
        <f>IF(ISNA(VLOOKUP(ACCOUNTS_TABLE[[#This Row],[ID NUMBER]],PAYMENT_PT,2,0)),0,VLOOKUP(ACCOUNTS_TABLE[[#This Row],[ID NUMBER]],PAYMENT_PT,2,0))</f>
        <v>0</v>
      </c>
      <c r="K951" s="200">
        <f>IF(ISNA(VLOOKUP(ACCOUNTS_TABLE[[#This Row],[ID NUMBER]],PIVOT!K:L,2,0)),0,VLOOKUP(ACCOUNTS_TABLE[[#This Row],[ID NUMBER]],PIVOT!K:L,2,0))</f>
        <v>0</v>
      </c>
      <c r="L951" s="200">
        <f>ACCOUNTS_TABLE[[#This Row],[TOTAL FEES]]-ACCOUNTS_TABLE[[#This Row],[TOTAL PAID]]-ACCOUNTS_TABLE[[#This Row],[SCHOLARSHIP]]</f>
        <v>130</v>
      </c>
    </row>
    <row r="952" spans="3:12" ht="21.75" customHeight="1" x14ac:dyDescent="0.25">
      <c r="C952" s="194" t="s">
        <v>3642</v>
      </c>
      <c r="D952" s="195" t="str">
        <f>VLOOKUP(ACCOUNTS_TABLE[[#This Row],[ID NUMBER]],DBASE_TABLE[],2,0)</f>
        <v>JAMPANA JESUIT</v>
      </c>
      <c r="E952" s="195" t="str">
        <f>VLOOKUP(ACCOUNTS_TABLE[[#This Row],[ID NUMBER]],DBASE_TABLE[],7,0)</f>
        <v>NURSERY ONE</v>
      </c>
      <c r="F952" s="200"/>
      <c r="G952" s="200" t="str">
        <f>IF(ISNA(VLOOKUP(ACCOUNTS_TABLE[[#This Row],[ID NUMBER]],OTHERFEE_PT,2,0)),"",VLOOKUP(ACCOUNTS_TABLE[[#This Row],[ID NUMBER]],OTHERFEE_PT,2,0))</f>
        <v/>
      </c>
      <c r="H952" s="200">
        <f>IF(ISNA(VLOOKUP(DBASE_TABLE[[#This Row],[CLASS]],TERMFEES_TABLE[],5,0)),"",VLOOKUP(DBASE_TABLE[[#This Row],[CLASS]],TERMFEES_TABLE[],5,0))</f>
        <v>130</v>
      </c>
      <c r="I952" s="200">
        <f>SUM(ACCOUNTS_TABLE[[#This Row],[BALANCE AT START]]:ACCOUNTS_TABLE[[#This Row],[SCHOOL FEES]])</f>
        <v>130</v>
      </c>
      <c r="J952" s="200">
        <f>IF(ISNA(VLOOKUP(ACCOUNTS_TABLE[[#This Row],[ID NUMBER]],PAYMENT_PT,2,0)),0,VLOOKUP(ACCOUNTS_TABLE[[#This Row],[ID NUMBER]],PAYMENT_PT,2,0))</f>
        <v>0</v>
      </c>
      <c r="K952" s="200">
        <f>IF(ISNA(VLOOKUP(ACCOUNTS_TABLE[[#This Row],[ID NUMBER]],PIVOT!K:L,2,0)),0,VLOOKUP(ACCOUNTS_TABLE[[#This Row],[ID NUMBER]],PIVOT!K:L,2,0))</f>
        <v>0</v>
      </c>
      <c r="L952" s="200">
        <f>ACCOUNTS_TABLE[[#This Row],[TOTAL FEES]]-ACCOUNTS_TABLE[[#This Row],[TOTAL PAID]]-ACCOUNTS_TABLE[[#This Row],[SCHOLARSHIP]]</f>
        <v>130</v>
      </c>
    </row>
    <row r="953" spans="3:12" ht="21.75" customHeight="1" x14ac:dyDescent="0.25">
      <c r="C953" s="194" t="s">
        <v>3647</v>
      </c>
      <c r="D953" s="195" t="str">
        <f>VLOOKUP(ACCOUNTS_TABLE[[#This Row],[ID NUMBER]],DBASE_TABLE[],2,0)</f>
        <v>ANYIA ANGEL</v>
      </c>
      <c r="E953" s="195" t="str">
        <f>VLOOKUP(ACCOUNTS_TABLE[[#This Row],[ID NUMBER]],DBASE_TABLE[],7,0)</f>
        <v>NURSERY ONE</v>
      </c>
      <c r="F953" s="200"/>
      <c r="G953" s="200" t="str">
        <f>IF(ISNA(VLOOKUP(ACCOUNTS_TABLE[[#This Row],[ID NUMBER]],OTHERFEE_PT,2,0)),"",VLOOKUP(ACCOUNTS_TABLE[[#This Row],[ID NUMBER]],OTHERFEE_PT,2,0))</f>
        <v/>
      </c>
      <c r="H953" s="200">
        <f>IF(ISNA(VLOOKUP(DBASE_TABLE[[#This Row],[CLASS]],TERMFEES_TABLE[],5,0)),"",VLOOKUP(DBASE_TABLE[[#This Row],[CLASS]],TERMFEES_TABLE[],5,0))</f>
        <v>130</v>
      </c>
      <c r="I953" s="200">
        <f>SUM(ACCOUNTS_TABLE[[#This Row],[BALANCE AT START]]:ACCOUNTS_TABLE[[#This Row],[SCHOOL FEES]])</f>
        <v>130</v>
      </c>
      <c r="J953" s="200">
        <f>IF(ISNA(VLOOKUP(ACCOUNTS_TABLE[[#This Row],[ID NUMBER]],PAYMENT_PT,2,0)),0,VLOOKUP(ACCOUNTS_TABLE[[#This Row],[ID NUMBER]],PAYMENT_PT,2,0))</f>
        <v>0</v>
      </c>
      <c r="K953" s="200">
        <f>IF(ISNA(VLOOKUP(ACCOUNTS_TABLE[[#This Row],[ID NUMBER]],PIVOT!K:L,2,0)),0,VLOOKUP(ACCOUNTS_TABLE[[#This Row],[ID NUMBER]],PIVOT!K:L,2,0))</f>
        <v>0</v>
      </c>
      <c r="L953" s="200">
        <f>ACCOUNTS_TABLE[[#This Row],[TOTAL FEES]]-ACCOUNTS_TABLE[[#This Row],[TOTAL PAID]]-ACCOUNTS_TABLE[[#This Row],[SCHOLARSHIP]]</f>
        <v>130</v>
      </c>
    </row>
    <row r="954" spans="3:12" ht="21.75" customHeight="1" x14ac:dyDescent="0.25">
      <c r="C954" s="194" t="s">
        <v>3653</v>
      </c>
      <c r="D954" s="195" t="str">
        <f>VLOOKUP(ACCOUNTS_TABLE[[#This Row],[ID NUMBER]],DBASE_TABLE[],2,0)</f>
        <v>ALEMYA EMAICIA WEMAGA</v>
      </c>
      <c r="E954" s="195" t="str">
        <f>VLOOKUP(ACCOUNTS_TABLE[[#This Row],[ID NUMBER]],DBASE_TABLE[],7,0)</f>
        <v>NURSERY ONE</v>
      </c>
      <c r="F954" s="200"/>
      <c r="G954" s="200" t="str">
        <f>IF(ISNA(VLOOKUP(ACCOUNTS_TABLE[[#This Row],[ID NUMBER]],OTHERFEE_PT,2,0)),"",VLOOKUP(ACCOUNTS_TABLE[[#This Row],[ID NUMBER]],OTHERFEE_PT,2,0))</f>
        <v/>
      </c>
      <c r="H954" s="200">
        <f>IF(ISNA(VLOOKUP(DBASE_TABLE[[#This Row],[CLASS]],TERMFEES_TABLE[],5,0)),"",VLOOKUP(DBASE_TABLE[[#This Row],[CLASS]],TERMFEES_TABLE[],5,0))</f>
        <v>130</v>
      </c>
      <c r="I954" s="200">
        <f>SUM(ACCOUNTS_TABLE[[#This Row],[BALANCE AT START]]:ACCOUNTS_TABLE[[#This Row],[SCHOOL FEES]])</f>
        <v>130</v>
      </c>
      <c r="J954" s="200">
        <f>IF(ISNA(VLOOKUP(ACCOUNTS_TABLE[[#This Row],[ID NUMBER]],PAYMENT_PT,2,0)),0,VLOOKUP(ACCOUNTS_TABLE[[#This Row],[ID NUMBER]],PAYMENT_PT,2,0))</f>
        <v>0</v>
      </c>
      <c r="K954" s="200">
        <f>IF(ISNA(VLOOKUP(ACCOUNTS_TABLE[[#This Row],[ID NUMBER]],PIVOT!K:L,2,0)),0,VLOOKUP(ACCOUNTS_TABLE[[#This Row],[ID NUMBER]],PIVOT!K:L,2,0))</f>
        <v>0</v>
      </c>
      <c r="L954" s="200">
        <f>ACCOUNTS_TABLE[[#This Row],[TOTAL FEES]]-ACCOUNTS_TABLE[[#This Row],[TOTAL PAID]]-ACCOUNTS_TABLE[[#This Row],[SCHOLARSHIP]]</f>
        <v>130</v>
      </c>
    </row>
    <row r="955" spans="3:12" ht="21.75" customHeight="1" x14ac:dyDescent="0.25">
      <c r="C955" s="194" t="s">
        <v>3657</v>
      </c>
      <c r="D955" s="195" t="str">
        <f>VLOOKUP(ACCOUNTS_TABLE[[#This Row],[ID NUMBER]],DBASE_TABLE[],2,0)</f>
        <v>KWOWE MILAGROS</v>
      </c>
      <c r="E955" s="195" t="str">
        <f>VLOOKUP(ACCOUNTS_TABLE[[#This Row],[ID NUMBER]],DBASE_TABLE[],7,0)</f>
        <v>NURSERY ONE</v>
      </c>
      <c r="F955" s="200"/>
      <c r="G955" s="200" t="str">
        <f>IF(ISNA(VLOOKUP(ACCOUNTS_TABLE[[#This Row],[ID NUMBER]],OTHERFEE_PT,2,0)),"",VLOOKUP(ACCOUNTS_TABLE[[#This Row],[ID NUMBER]],OTHERFEE_PT,2,0))</f>
        <v/>
      </c>
      <c r="H955" s="200">
        <f>IF(ISNA(VLOOKUP(DBASE_TABLE[[#This Row],[CLASS]],TERMFEES_TABLE[],5,0)),"",VLOOKUP(DBASE_TABLE[[#This Row],[CLASS]],TERMFEES_TABLE[],5,0))</f>
        <v>130</v>
      </c>
      <c r="I955" s="200">
        <f>SUM(ACCOUNTS_TABLE[[#This Row],[BALANCE AT START]]:ACCOUNTS_TABLE[[#This Row],[SCHOOL FEES]])</f>
        <v>130</v>
      </c>
      <c r="J955" s="200">
        <f>IF(ISNA(VLOOKUP(ACCOUNTS_TABLE[[#This Row],[ID NUMBER]],PAYMENT_PT,2,0)),0,VLOOKUP(ACCOUNTS_TABLE[[#This Row],[ID NUMBER]],PAYMENT_PT,2,0))</f>
        <v>0</v>
      </c>
      <c r="K955" s="200">
        <f>IF(ISNA(VLOOKUP(ACCOUNTS_TABLE[[#This Row],[ID NUMBER]],PIVOT!K:L,2,0)),0,VLOOKUP(ACCOUNTS_TABLE[[#This Row],[ID NUMBER]],PIVOT!K:L,2,0))</f>
        <v>0</v>
      </c>
      <c r="L955" s="200">
        <f>ACCOUNTS_TABLE[[#This Row],[TOTAL FEES]]-ACCOUNTS_TABLE[[#This Row],[TOTAL PAID]]-ACCOUNTS_TABLE[[#This Row],[SCHOLARSHIP]]</f>
        <v>130</v>
      </c>
    </row>
    <row r="956" spans="3:12" ht="21.75" customHeight="1" x14ac:dyDescent="0.25">
      <c r="C956" s="194" t="s">
        <v>3662</v>
      </c>
      <c r="D956" s="195" t="str">
        <f>VLOOKUP(ACCOUNTS_TABLE[[#This Row],[ID NUMBER]],DBASE_TABLE[],2,0)</f>
        <v>KUSSIBA EUGENIA WEWONI</v>
      </c>
      <c r="E956" s="195" t="str">
        <f>VLOOKUP(ACCOUNTS_TABLE[[#This Row],[ID NUMBER]],DBASE_TABLE[],7,0)</f>
        <v>NURSERY ONE</v>
      </c>
      <c r="F956" s="200"/>
      <c r="G956" s="200" t="str">
        <f>IF(ISNA(VLOOKUP(ACCOUNTS_TABLE[[#This Row],[ID NUMBER]],OTHERFEE_PT,2,0)),"",VLOOKUP(ACCOUNTS_TABLE[[#This Row],[ID NUMBER]],OTHERFEE_PT,2,0))</f>
        <v/>
      </c>
      <c r="H956" s="200">
        <f>IF(ISNA(VLOOKUP(DBASE_TABLE[[#This Row],[CLASS]],TERMFEES_TABLE[],5,0)),"",VLOOKUP(DBASE_TABLE[[#This Row],[CLASS]],TERMFEES_TABLE[],5,0))</f>
        <v>130</v>
      </c>
      <c r="I956" s="200">
        <f>SUM(ACCOUNTS_TABLE[[#This Row],[BALANCE AT START]]:ACCOUNTS_TABLE[[#This Row],[SCHOOL FEES]])</f>
        <v>130</v>
      </c>
      <c r="J956" s="200">
        <f>IF(ISNA(VLOOKUP(ACCOUNTS_TABLE[[#This Row],[ID NUMBER]],PAYMENT_PT,2,0)),0,VLOOKUP(ACCOUNTS_TABLE[[#This Row],[ID NUMBER]],PAYMENT_PT,2,0))</f>
        <v>0</v>
      </c>
      <c r="K956" s="200">
        <f>IF(ISNA(VLOOKUP(ACCOUNTS_TABLE[[#This Row],[ID NUMBER]],PIVOT!K:L,2,0)),0,VLOOKUP(ACCOUNTS_TABLE[[#This Row],[ID NUMBER]],PIVOT!K:L,2,0))</f>
        <v>0</v>
      </c>
      <c r="L956" s="200">
        <f>ACCOUNTS_TABLE[[#This Row],[TOTAL FEES]]-ACCOUNTS_TABLE[[#This Row],[TOTAL PAID]]-ACCOUNTS_TABLE[[#This Row],[SCHOLARSHIP]]</f>
        <v>130</v>
      </c>
    </row>
    <row r="957" spans="3:12" ht="21.75" customHeight="1" x14ac:dyDescent="0.25">
      <c r="C957" s="194" t="s">
        <v>3667</v>
      </c>
      <c r="D957" s="195" t="str">
        <f>VLOOKUP(ACCOUNTS_TABLE[[#This Row],[ID NUMBER]],DBASE_TABLE[],2,0)</f>
        <v>AKEDAM TEDDY</v>
      </c>
      <c r="E957" s="195" t="str">
        <f>VLOOKUP(ACCOUNTS_TABLE[[#This Row],[ID NUMBER]],DBASE_TABLE[],7,0)</f>
        <v>NURSERY ONE</v>
      </c>
      <c r="F957" s="200"/>
      <c r="G957" s="200" t="str">
        <f>IF(ISNA(VLOOKUP(ACCOUNTS_TABLE[[#This Row],[ID NUMBER]],OTHERFEE_PT,2,0)),"",VLOOKUP(ACCOUNTS_TABLE[[#This Row],[ID NUMBER]],OTHERFEE_PT,2,0))</f>
        <v/>
      </c>
      <c r="H957" s="200">
        <f>IF(ISNA(VLOOKUP(DBASE_TABLE[[#This Row],[CLASS]],TERMFEES_TABLE[],5,0)),"",VLOOKUP(DBASE_TABLE[[#This Row],[CLASS]],TERMFEES_TABLE[],5,0))</f>
        <v>130</v>
      </c>
      <c r="I957" s="200">
        <f>SUM(ACCOUNTS_TABLE[[#This Row],[BALANCE AT START]]:ACCOUNTS_TABLE[[#This Row],[SCHOOL FEES]])</f>
        <v>130</v>
      </c>
      <c r="J957" s="200">
        <f>IF(ISNA(VLOOKUP(ACCOUNTS_TABLE[[#This Row],[ID NUMBER]],PAYMENT_PT,2,0)),0,VLOOKUP(ACCOUNTS_TABLE[[#This Row],[ID NUMBER]],PAYMENT_PT,2,0))</f>
        <v>0</v>
      </c>
      <c r="K957" s="200">
        <f>IF(ISNA(VLOOKUP(ACCOUNTS_TABLE[[#This Row],[ID NUMBER]],PIVOT!K:L,2,0)),0,VLOOKUP(ACCOUNTS_TABLE[[#This Row],[ID NUMBER]],PIVOT!K:L,2,0))</f>
        <v>0</v>
      </c>
      <c r="L957" s="200">
        <f>ACCOUNTS_TABLE[[#This Row],[TOTAL FEES]]-ACCOUNTS_TABLE[[#This Row],[TOTAL PAID]]-ACCOUNTS_TABLE[[#This Row],[SCHOLARSHIP]]</f>
        <v>130</v>
      </c>
    </row>
    <row r="958" spans="3:12" ht="21.75" customHeight="1" x14ac:dyDescent="0.25">
      <c r="C958" s="194" t="s">
        <v>3672</v>
      </c>
      <c r="D958" s="195" t="str">
        <f>VLOOKUP(ACCOUNTS_TABLE[[#This Row],[ID NUMBER]],DBASE_TABLE[],2,0)</f>
        <v>KISSIBUGUM OTABIL WELAM</v>
      </c>
      <c r="E958" s="195" t="str">
        <f>VLOOKUP(ACCOUNTS_TABLE[[#This Row],[ID NUMBER]],DBASE_TABLE[],7,0)</f>
        <v>NURSERY ONE</v>
      </c>
      <c r="F958" s="200"/>
      <c r="G958" s="200" t="str">
        <f>IF(ISNA(VLOOKUP(ACCOUNTS_TABLE[[#This Row],[ID NUMBER]],OTHERFEE_PT,2,0)),"",VLOOKUP(ACCOUNTS_TABLE[[#This Row],[ID NUMBER]],OTHERFEE_PT,2,0))</f>
        <v/>
      </c>
      <c r="H958" s="200">
        <f>IF(ISNA(VLOOKUP(DBASE_TABLE[[#This Row],[CLASS]],TERMFEES_TABLE[],5,0)),"",VLOOKUP(DBASE_TABLE[[#This Row],[CLASS]],TERMFEES_TABLE[],5,0))</f>
        <v>130</v>
      </c>
      <c r="I958" s="200">
        <f>SUM(ACCOUNTS_TABLE[[#This Row],[BALANCE AT START]]:ACCOUNTS_TABLE[[#This Row],[SCHOOL FEES]])</f>
        <v>130</v>
      </c>
      <c r="J958" s="200">
        <f>IF(ISNA(VLOOKUP(ACCOUNTS_TABLE[[#This Row],[ID NUMBER]],PAYMENT_PT,2,0)),0,VLOOKUP(ACCOUNTS_TABLE[[#This Row],[ID NUMBER]],PAYMENT_PT,2,0))</f>
        <v>0</v>
      </c>
      <c r="K958" s="200">
        <f>IF(ISNA(VLOOKUP(ACCOUNTS_TABLE[[#This Row],[ID NUMBER]],PIVOT!K:L,2,0)),0,VLOOKUP(ACCOUNTS_TABLE[[#This Row],[ID NUMBER]],PIVOT!K:L,2,0))</f>
        <v>0</v>
      </c>
      <c r="L958" s="200">
        <f>ACCOUNTS_TABLE[[#This Row],[TOTAL FEES]]-ACCOUNTS_TABLE[[#This Row],[TOTAL PAID]]-ACCOUNTS_TABLE[[#This Row],[SCHOLARSHIP]]</f>
        <v>130</v>
      </c>
    </row>
    <row r="959" spans="3:12" ht="21.75" customHeight="1" x14ac:dyDescent="0.25">
      <c r="C959" s="194" t="s">
        <v>3677</v>
      </c>
      <c r="D959" s="195" t="str">
        <f>VLOOKUP(ACCOUNTS_TABLE[[#This Row],[ID NUMBER]],DBASE_TABLE[],2,0)</f>
        <v>ABENABISA BENITA ASIGINEWINA</v>
      </c>
      <c r="E959" s="195" t="str">
        <f>VLOOKUP(ACCOUNTS_TABLE[[#This Row],[ID NUMBER]],DBASE_TABLE[],7,0)</f>
        <v>NURSERY ONE</v>
      </c>
      <c r="F959" s="200"/>
      <c r="G959" s="200" t="str">
        <f>IF(ISNA(VLOOKUP(ACCOUNTS_TABLE[[#This Row],[ID NUMBER]],OTHERFEE_PT,2,0)),"",VLOOKUP(ACCOUNTS_TABLE[[#This Row],[ID NUMBER]],OTHERFEE_PT,2,0))</f>
        <v/>
      </c>
      <c r="H959" s="200">
        <f>IF(ISNA(VLOOKUP(DBASE_TABLE[[#This Row],[CLASS]],TERMFEES_TABLE[],5,0)),"",VLOOKUP(DBASE_TABLE[[#This Row],[CLASS]],TERMFEES_TABLE[],5,0))</f>
        <v>130</v>
      </c>
      <c r="I959" s="200">
        <f>SUM(ACCOUNTS_TABLE[[#This Row],[BALANCE AT START]]:ACCOUNTS_TABLE[[#This Row],[SCHOOL FEES]])</f>
        <v>130</v>
      </c>
      <c r="J959" s="200">
        <f>IF(ISNA(VLOOKUP(ACCOUNTS_TABLE[[#This Row],[ID NUMBER]],PAYMENT_PT,2,0)),0,VLOOKUP(ACCOUNTS_TABLE[[#This Row],[ID NUMBER]],PAYMENT_PT,2,0))</f>
        <v>0</v>
      </c>
      <c r="K959" s="200">
        <f>IF(ISNA(VLOOKUP(ACCOUNTS_TABLE[[#This Row],[ID NUMBER]],PIVOT!K:L,2,0)),0,VLOOKUP(ACCOUNTS_TABLE[[#This Row],[ID NUMBER]],PIVOT!K:L,2,0))</f>
        <v>0</v>
      </c>
      <c r="L959" s="200">
        <f>ACCOUNTS_TABLE[[#This Row],[TOTAL FEES]]-ACCOUNTS_TABLE[[#This Row],[TOTAL PAID]]-ACCOUNTS_TABLE[[#This Row],[SCHOLARSHIP]]</f>
        <v>130</v>
      </c>
    </row>
    <row r="960" spans="3:12" ht="21.75" customHeight="1" x14ac:dyDescent="0.25">
      <c r="C960" s="194" t="s">
        <v>3682</v>
      </c>
      <c r="D960" s="195" t="str">
        <f>VLOOKUP(ACCOUNTS_TABLE[[#This Row],[ID NUMBER]],DBASE_TABLE[],2,0)</f>
        <v>PWAWUVI ZITA WESONO</v>
      </c>
      <c r="E960" s="195" t="str">
        <f>VLOOKUP(ACCOUNTS_TABLE[[#This Row],[ID NUMBER]],DBASE_TABLE[],7,0)</f>
        <v>NURSERY ONE</v>
      </c>
      <c r="F960" s="200"/>
      <c r="G960" s="200" t="str">
        <f>IF(ISNA(VLOOKUP(ACCOUNTS_TABLE[[#This Row],[ID NUMBER]],OTHERFEE_PT,2,0)),"",VLOOKUP(ACCOUNTS_TABLE[[#This Row],[ID NUMBER]],OTHERFEE_PT,2,0))</f>
        <v/>
      </c>
      <c r="H960" s="200">
        <f>IF(ISNA(VLOOKUP(DBASE_TABLE[[#This Row],[CLASS]],TERMFEES_TABLE[],5,0)),"",VLOOKUP(DBASE_TABLE[[#This Row],[CLASS]],TERMFEES_TABLE[],5,0))</f>
        <v>130</v>
      </c>
      <c r="I960" s="200">
        <f>SUM(ACCOUNTS_TABLE[[#This Row],[BALANCE AT START]]:ACCOUNTS_TABLE[[#This Row],[SCHOOL FEES]])</f>
        <v>130</v>
      </c>
      <c r="J960" s="200">
        <f>IF(ISNA(VLOOKUP(ACCOUNTS_TABLE[[#This Row],[ID NUMBER]],PAYMENT_PT,2,0)),0,VLOOKUP(ACCOUNTS_TABLE[[#This Row],[ID NUMBER]],PAYMENT_PT,2,0))</f>
        <v>0</v>
      </c>
      <c r="K960" s="200">
        <f>IF(ISNA(VLOOKUP(ACCOUNTS_TABLE[[#This Row],[ID NUMBER]],PIVOT!K:L,2,0)),0,VLOOKUP(ACCOUNTS_TABLE[[#This Row],[ID NUMBER]],PIVOT!K:L,2,0))</f>
        <v>0</v>
      </c>
      <c r="L960" s="200">
        <f>ACCOUNTS_TABLE[[#This Row],[TOTAL FEES]]-ACCOUNTS_TABLE[[#This Row],[TOTAL PAID]]-ACCOUNTS_TABLE[[#This Row],[SCHOLARSHIP]]</f>
        <v>130</v>
      </c>
    </row>
    <row r="961" spans="3:12" ht="21.75" customHeight="1" x14ac:dyDescent="0.25">
      <c r="C961" s="194" t="s">
        <v>3687</v>
      </c>
      <c r="D961" s="195" t="str">
        <f>VLOOKUP(ACCOUNTS_TABLE[[#This Row],[ID NUMBER]],DBASE_TABLE[],2,0)</f>
        <v>AKIBASE BRIANA KAPE</v>
      </c>
      <c r="E961" s="195" t="str">
        <f>VLOOKUP(ACCOUNTS_TABLE[[#This Row],[ID NUMBER]],DBASE_TABLE[],7,0)</f>
        <v>NURSERY ONE</v>
      </c>
      <c r="F961" s="200"/>
      <c r="G961" s="200" t="str">
        <f>IF(ISNA(VLOOKUP(ACCOUNTS_TABLE[[#This Row],[ID NUMBER]],OTHERFEE_PT,2,0)),"",VLOOKUP(ACCOUNTS_TABLE[[#This Row],[ID NUMBER]],OTHERFEE_PT,2,0))</f>
        <v/>
      </c>
      <c r="H961" s="200">
        <f>IF(ISNA(VLOOKUP(DBASE_TABLE[[#This Row],[CLASS]],TERMFEES_TABLE[],5,0)),"",VLOOKUP(DBASE_TABLE[[#This Row],[CLASS]],TERMFEES_TABLE[],5,0))</f>
        <v>130</v>
      </c>
      <c r="I961" s="200">
        <f>SUM(ACCOUNTS_TABLE[[#This Row],[BALANCE AT START]]:ACCOUNTS_TABLE[[#This Row],[SCHOOL FEES]])</f>
        <v>130</v>
      </c>
      <c r="J961" s="200">
        <f>IF(ISNA(VLOOKUP(ACCOUNTS_TABLE[[#This Row],[ID NUMBER]],PAYMENT_PT,2,0)),0,VLOOKUP(ACCOUNTS_TABLE[[#This Row],[ID NUMBER]],PAYMENT_PT,2,0))</f>
        <v>0</v>
      </c>
      <c r="K961" s="200">
        <f>IF(ISNA(VLOOKUP(ACCOUNTS_TABLE[[#This Row],[ID NUMBER]],PIVOT!K:L,2,0)),0,VLOOKUP(ACCOUNTS_TABLE[[#This Row],[ID NUMBER]],PIVOT!K:L,2,0))</f>
        <v>0</v>
      </c>
      <c r="L961" s="200">
        <f>ACCOUNTS_TABLE[[#This Row],[TOTAL FEES]]-ACCOUNTS_TABLE[[#This Row],[TOTAL PAID]]-ACCOUNTS_TABLE[[#This Row],[SCHOLARSHIP]]</f>
        <v>130</v>
      </c>
    </row>
    <row r="962" spans="3:12" ht="21.75" customHeight="1" x14ac:dyDescent="0.25">
      <c r="C962" s="194" t="s">
        <v>3692</v>
      </c>
      <c r="D962" s="195" t="str">
        <f>VLOOKUP(ACCOUNTS_TABLE[[#This Row],[ID NUMBER]],DBASE_TABLE[],2,0)</f>
        <v>BABERE GIANETTA AKIWELEI</v>
      </c>
      <c r="E962" s="195" t="str">
        <f>VLOOKUP(ACCOUNTS_TABLE[[#This Row],[ID NUMBER]],DBASE_TABLE[],7,0)</f>
        <v>NURSERY ONE</v>
      </c>
      <c r="F962" s="200"/>
      <c r="G962" s="200" t="str">
        <f>IF(ISNA(VLOOKUP(ACCOUNTS_TABLE[[#This Row],[ID NUMBER]],OTHERFEE_PT,2,0)),"",VLOOKUP(ACCOUNTS_TABLE[[#This Row],[ID NUMBER]],OTHERFEE_PT,2,0))</f>
        <v/>
      </c>
      <c r="H962" s="200">
        <f>IF(ISNA(VLOOKUP(DBASE_TABLE[[#This Row],[CLASS]],TERMFEES_TABLE[],5,0)),"",VLOOKUP(DBASE_TABLE[[#This Row],[CLASS]],TERMFEES_TABLE[],5,0))</f>
        <v>130</v>
      </c>
      <c r="I962" s="200">
        <f>SUM(ACCOUNTS_TABLE[[#This Row],[BALANCE AT START]]:ACCOUNTS_TABLE[[#This Row],[SCHOOL FEES]])</f>
        <v>130</v>
      </c>
      <c r="J962" s="200">
        <f>IF(ISNA(VLOOKUP(ACCOUNTS_TABLE[[#This Row],[ID NUMBER]],PAYMENT_PT,2,0)),0,VLOOKUP(ACCOUNTS_TABLE[[#This Row],[ID NUMBER]],PAYMENT_PT,2,0))</f>
        <v>0</v>
      </c>
      <c r="K962" s="200">
        <f>IF(ISNA(VLOOKUP(ACCOUNTS_TABLE[[#This Row],[ID NUMBER]],PIVOT!K:L,2,0)),0,VLOOKUP(ACCOUNTS_TABLE[[#This Row],[ID NUMBER]],PIVOT!K:L,2,0))</f>
        <v>0</v>
      </c>
      <c r="L962" s="200">
        <f>ACCOUNTS_TABLE[[#This Row],[TOTAL FEES]]-ACCOUNTS_TABLE[[#This Row],[TOTAL PAID]]-ACCOUNTS_TABLE[[#This Row],[SCHOLARSHIP]]</f>
        <v>130</v>
      </c>
    </row>
    <row r="963" spans="3:12" ht="21.75" customHeight="1" x14ac:dyDescent="0.25">
      <c r="C963" s="194" t="s">
        <v>3698</v>
      </c>
      <c r="D963" s="195" t="str">
        <f>VLOOKUP(ACCOUNTS_TABLE[[#This Row],[ID NUMBER]],DBASE_TABLE[],2,0)</f>
        <v>ASAKIBOBA NATASHA WEBAKURA</v>
      </c>
      <c r="E963" s="195" t="str">
        <f>VLOOKUP(ACCOUNTS_TABLE[[#This Row],[ID NUMBER]],DBASE_TABLE[],7,0)</f>
        <v>NURSERY ONE</v>
      </c>
      <c r="F963" s="200"/>
      <c r="G963" s="200" t="str">
        <f>IF(ISNA(VLOOKUP(ACCOUNTS_TABLE[[#This Row],[ID NUMBER]],OTHERFEE_PT,2,0)),"",VLOOKUP(ACCOUNTS_TABLE[[#This Row],[ID NUMBER]],OTHERFEE_PT,2,0))</f>
        <v/>
      </c>
      <c r="H963" s="200">
        <f>IF(ISNA(VLOOKUP(DBASE_TABLE[[#This Row],[CLASS]],TERMFEES_TABLE[],5,0)),"",VLOOKUP(DBASE_TABLE[[#This Row],[CLASS]],TERMFEES_TABLE[],5,0))</f>
        <v>130</v>
      </c>
      <c r="I963" s="200">
        <f>SUM(ACCOUNTS_TABLE[[#This Row],[BALANCE AT START]]:ACCOUNTS_TABLE[[#This Row],[SCHOOL FEES]])</f>
        <v>130</v>
      </c>
      <c r="J963" s="200">
        <f>IF(ISNA(VLOOKUP(ACCOUNTS_TABLE[[#This Row],[ID NUMBER]],PAYMENT_PT,2,0)),0,VLOOKUP(ACCOUNTS_TABLE[[#This Row],[ID NUMBER]],PAYMENT_PT,2,0))</f>
        <v>0</v>
      </c>
      <c r="K963" s="200">
        <f>IF(ISNA(VLOOKUP(ACCOUNTS_TABLE[[#This Row],[ID NUMBER]],PIVOT!K:L,2,0)),0,VLOOKUP(ACCOUNTS_TABLE[[#This Row],[ID NUMBER]],PIVOT!K:L,2,0))</f>
        <v>0</v>
      </c>
      <c r="L963" s="200">
        <f>ACCOUNTS_TABLE[[#This Row],[TOTAL FEES]]-ACCOUNTS_TABLE[[#This Row],[TOTAL PAID]]-ACCOUNTS_TABLE[[#This Row],[SCHOLARSHIP]]</f>
        <v>130</v>
      </c>
    </row>
    <row r="964" spans="3:12" ht="21.75" customHeight="1" x14ac:dyDescent="0.25">
      <c r="C964" s="194" t="s">
        <v>3704</v>
      </c>
      <c r="D964" s="195" t="str">
        <f>VLOOKUP(ACCOUNTS_TABLE[[#This Row],[ID NUMBER]],DBASE_TABLE[],2,0)</f>
        <v>TIJANGA PRAISE BENDOWE</v>
      </c>
      <c r="E964" s="195" t="str">
        <f>VLOOKUP(ACCOUNTS_TABLE[[#This Row],[ID NUMBER]],DBASE_TABLE[],7,0)</f>
        <v>NURSERY ONE</v>
      </c>
      <c r="F964" s="200"/>
      <c r="G964" s="200" t="str">
        <f>IF(ISNA(VLOOKUP(ACCOUNTS_TABLE[[#This Row],[ID NUMBER]],OTHERFEE_PT,2,0)),"",VLOOKUP(ACCOUNTS_TABLE[[#This Row],[ID NUMBER]],OTHERFEE_PT,2,0))</f>
        <v/>
      </c>
      <c r="H964" s="200">
        <f>IF(ISNA(VLOOKUP(DBASE_TABLE[[#This Row],[CLASS]],TERMFEES_TABLE[],5,0)),"",VLOOKUP(DBASE_TABLE[[#This Row],[CLASS]],TERMFEES_TABLE[],5,0))</f>
        <v>130</v>
      </c>
      <c r="I964" s="200">
        <f>SUM(ACCOUNTS_TABLE[[#This Row],[BALANCE AT START]]:ACCOUNTS_TABLE[[#This Row],[SCHOOL FEES]])</f>
        <v>130</v>
      </c>
      <c r="J964" s="200">
        <f>IF(ISNA(VLOOKUP(ACCOUNTS_TABLE[[#This Row],[ID NUMBER]],PAYMENT_PT,2,0)),0,VLOOKUP(ACCOUNTS_TABLE[[#This Row],[ID NUMBER]],PAYMENT_PT,2,0))</f>
        <v>0</v>
      </c>
      <c r="K964" s="200">
        <f>IF(ISNA(VLOOKUP(ACCOUNTS_TABLE[[#This Row],[ID NUMBER]],PIVOT!K:L,2,0)),0,VLOOKUP(ACCOUNTS_TABLE[[#This Row],[ID NUMBER]],PIVOT!K:L,2,0))</f>
        <v>0</v>
      </c>
      <c r="L964" s="200">
        <f>ACCOUNTS_TABLE[[#This Row],[TOTAL FEES]]-ACCOUNTS_TABLE[[#This Row],[TOTAL PAID]]-ACCOUNTS_TABLE[[#This Row],[SCHOLARSHIP]]</f>
        <v>130</v>
      </c>
    </row>
    <row r="965" spans="3:12" ht="21.75" customHeight="1" x14ac:dyDescent="0.25">
      <c r="C965" s="194" t="s">
        <v>3708</v>
      </c>
      <c r="D965" s="195" t="str">
        <f>VLOOKUP(ACCOUNTS_TABLE[[#This Row],[ID NUMBER]],DBASE_TABLE[],2,0)</f>
        <v>AZIDIDAYA MARILYN</v>
      </c>
      <c r="E965" s="195" t="str">
        <f>VLOOKUP(ACCOUNTS_TABLE[[#This Row],[ID NUMBER]],DBASE_TABLE[],7,0)</f>
        <v>NURSERY ONE</v>
      </c>
      <c r="F965" s="200"/>
      <c r="G965" s="200" t="str">
        <f>IF(ISNA(VLOOKUP(ACCOUNTS_TABLE[[#This Row],[ID NUMBER]],OTHERFEE_PT,2,0)),"",VLOOKUP(ACCOUNTS_TABLE[[#This Row],[ID NUMBER]],OTHERFEE_PT,2,0))</f>
        <v/>
      </c>
      <c r="H965" s="200">
        <f>IF(ISNA(VLOOKUP(DBASE_TABLE[[#This Row],[CLASS]],TERMFEES_TABLE[],5,0)),"",VLOOKUP(DBASE_TABLE[[#This Row],[CLASS]],TERMFEES_TABLE[],5,0))</f>
        <v>130</v>
      </c>
      <c r="I965" s="200">
        <f>SUM(ACCOUNTS_TABLE[[#This Row],[BALANCE AT START]]:ACCOUNTS_TABLE[[#This Row],[SCHOOL FEES]])</f>
        <v>130</v>
      </c>
      <c r="J965" s="200">
        <f>IF(ISNA(VLOOKUP(ACCOUNTS_TABLE[[#This Row],[ID NUMBER]],PAYMENT_PT,2,0)),0,VLOOKUP(ACCOUNTS_TABLE[[#This Row],[ID NUMBER]],PAYMENT_PT,2,0))</f>
        <v>0</v>
      </c>
      <c r="K965" s="200">
        <f>IF(ISNA(VLOOKUP(ACCOUNTS_TABLE[[#This Row],[ID NUMBER]],PIVOT!K:L,2,0)),0,VLOOKUP(ACCOUNTS_TABLE[[#This Row],[ID NUMBER]],PIVOT!K:L,2,0))</f>
        <v>0</v>
      </c>
      <c r="L965" s="200">
        <f>ACCOUNTS_TABLE[[#This Row],[TOTAL FEES]]-ACCOUNTS_TABLE[[#This Row],[TOTAL PAID]]-ACCOUNTS_TABLE[[#This Row],[SCHOLARSHIP]]</f>
        <v>130</v>
      </c>
    </row>
    <row r="966" spans="3:12" ht="21.75" customHeight="1" x14ac:dyDescent="0.25">
      <c r="C966" s="194" t="s">
        <v>3714</v>
      </c>
      <c r="D966" s="195" t="str">
        <f>VLOOKUP(ACCOUNTS_TABLE[[#This Row],[ID NUMBER]],DBASE_TABLE[],2,0)</f>
        <v>LANTIA OSWELL</v>
      </c>
      <c r="E966" s="195" t="str">
        <f>VLOOKUP(ACCOUNTS_TABLE[[#This Row],[ID NUMBER]],DBASE_TABLE[],7,0)</f>
        <v>NURSERY ONE</v>
      </c>
      <c r="F966" s="200"/>
      <c r="G966" s="200" t="str">
        <f>IF(ISNA(VLOOKUP(ACCOUNTS_TABLE[[#This Row],[ID NUMBER]],OTHERFEE_PT,2,0)),"",VLOOKUP(ACCOUNTS_TABLE[[#This Row],[ID NUMBER]],OTHERFEE_PT,2,0))</f>
        <v/>
      </c>
      <c r="H966" s="200">
        <f>IF(ISNA(VLOOKUP(DBASE_TABLE[[#This Row],[CLASS]],TERMFEES_TABLE[],5,0)),"",VLOOKUP(DBASE_TABLE[[#This Row],[CLASS]],TERMFEES_TABLE[],5,0))</f>
        <v>130</v>
      </c>
      <c r="I966" s="200">
        <f>SUM(ACCOUNTS_TABLE[[#This Row],[BALANCE AT START]]:ACCOUNTS_TABLE[[#This Row],[SCHOOL FEES]])</f>
        <v>130</v>
      </c>
      <c r="J966" s="200">
        <f>IF(ISNA(VLOOKUP(ACCOUNTS_TABLE[[#This Row],[ID NUMBER]],PAYMENT_PT,2,0)),0,VLOOKUP(ACCOUNTS_TABLE[[#This Row],[ID NUMBER]],PAYMENT_PT,2,0))</f>
        <v>0</v>
      </c>
      <c r="K966" s="200">
        <f>IF(ISNA(VLOOKUP(ACCOUNTS_TABLE[[#This Row],[ID NUMBER]],PIVOT!K:L,2,0)),0,VLOOKUP(ACCOUNTS_TABLE[[#This Row],[ID NUMBER]],PIVOT!K:L,2,0))</f>
        <v>0</v>
      </c>
      <c r="L966" s="200">
        <f>ACCOUNTS_TABLE[[#This Row],[TOTAL FEES]]-ACCOUNTS_TABLE[[#This Row],[TOTAL PAID]]-ACCOUNTS_TABLE[[#This Row],[SCHOLARSHIP]]</f>
        <v>130</v>
      </c>
    </row>
    <row r="967" spans="3:12" ht="21.75" customHeight="1" x14ac:dyDescent="0.25">
      <c r="C967" s="194" t="s">
        <v>3719</v>
      </c>
      <c r="D967" s="195" t="str">
        <f>VLOOKUP(ACCOUNTS_TABLE[[#This Row],[ID NUMBER]],DBASE_TABLE[],2,0)</f>
        <v>ANANGA MILDRED WEDE</v>
      </c>
      <c r="E967" s="195" t="str">
        <f>VLOOKUP(ACCOUNTS_TABLE[[#This Row],[ID NUMBER]],DBASE_TABLE[],7,0)</f>
        <v>NURSERY ONE</v>
      </c>
      <c r="F967" s="200"/>
      <c r="G967" s="200" t="str">
        <f>IF(ISNA(VLOOKUP(ACCOUNTS_TABLE[[#This Row],[ID NUMBER]],OTHERFEE_PT,2,0)),"",VLOOKUP(ACCOUNTS_TABLE[[#This Row],[ID NUMBER]],OTHERFEE_PT,2,0))</f>
        <v/>
      </c>
      <c r="H967" s="200">
        <f>IF(ISNA(VLOOKUP(DBASE_TABLE[[#This Row],[CLASS]],TERMFEES_TABLE[],5,0)),"",VLOOKUP(DBASE_TABLE[[#This Row],[CLASS]],TERMFEES_TABLE[],5,0))</f>
        <v>130</v>
      </c>
      <c r="I967" s="200">
        <f>SUM(ACCOUNTS_TABLE[[#This Row],[BALANCE AT START]]:ACCOUNTS_TABLE[[#This Row],[SCHOOL FEES]])</f>
        <v>130</v>
      </c>
      <c r="J967" s="200">
        <f>IF(ISNA(VLOOKUP(ACCOUNTS_TABLE[[#This Row],[ID NUMBER]],PAYMENT_PT,2,0)),0,VLOOKUP(ACCOUNTS_TABLE[[#This Row],[ID NUMBER]],PAYMENT_PT,2,0))</f>
        <v>0</v>
      </c>
      <c r="K967" s="200">
        <f>IF(ISNA(VLOOKUP(ACCOUNTS_TABLE[[#This Row],[ID NUMBER]],PIVOT!K:L,2,0)),0,VLOOKUP(ACCOUNTS_TABLE[[#This Row],[ID NUMBER]],PIVOT!K:L,2,0))</f>
        <v>0</v>
      </c>
      <c r="L967" s="200">
        <f>ACCOUNTS_TABLE[[#This Row],[TOTAL FEES]]-ACCOUNTS_TABLE[[#This Row],[TOTAL PAID]]-ACCOUNTS_TABLE[[#This Row],[SCHOLARSHIP]]</f>
        <v>130</v>
      </c>
    </row>
    <row r="968" spans="3:12" ht="21.75" customHeight="1" x14ac:dyDescent="0.25">
      <c r="C968" s="194" t="s">
        <v>3723</v>
      </c>
      <c r="D968" s="195" t="str">
        <f>VLOOKUP(ACCOUNTS_TABLE[[#This Row],[ID NUMBER]],DBASE_TABLE[],2,0)</f>
        <v>AKOLGA JOSHUA</v>
      </c>
      <c r="E968" s="195" t="str">
        <f>VLOOKUP(ACCOUNTS_TABLE[[#This Row],[ID NUMBER]],DBASE_TABLE[],7,0)</f>
        <v>NURSERY ONE</v>
      </c>
      <c r="F968" s="200"/>
      <c r="G968" s="200" t="str">
        <f>IF(ISNA(VLOOKUP(ACCOUNTS_TABLE[[#This Row],[ID NUMBER]],OTHERFEE_PT,2,0)),"",VLOOKUP(ACCOUNTS_TABLE[[#This Row],[ID NUMBER]],OTHERFEE_PT,2,0))</f>
        <v/>
      </c>
      <c r="H968" s="200">
        <f>IF(ISNA(VLOOKUP(DBASE_TABLE[[#This Row],[CLASS]],TERMFEES_TABLE[],5,0)),"",VLOOKUP(DBASE_TABLE[[#This Row],[CLASS]],TERMFEES_TABLE[],5,0))</f>
        <v>130</v>
      </c>
      <c r="I968" s="200">
        <f>SUM(ACCOUNTS_TABLE[[#This Row],[BALANCE AT START]]:ACCOUNTS_TABLE[[#This Row],[SCHOOL FEES]])</f>
        <v>130</v>
      </c>
      <c r="J968" s="200">
        <f>IF(ISNA(VLOOKUP(ACCOUNTS_TABLE[[#This Row],[ID NUMBER]],PAYMENT_PT,2,0)),0,VLOOKUP(ACCOUNTS_TABLE[[#This Row],[ID NUMBER]],PAYMENT_PT,2,0))</f>
        <v>0</v>
      </c>
      <c r="K968" s="200">
        <f>IF(ISNA(VLOOKUP(ACCOUNTS_TABLE[[#This Row],[ID NUMBER]],PIVOT!K:L,2,0)),0,VLOOKUP(ACCOUNTS_TABLE[[#This Row],[ID NUMBER]],PIVOT!K:L,2,0))</f>
        <v>0</v>
      </c>
      <c r="L968" s="200">
        <f>ACCOUNTS_TABLE[[#This Row],[TOTAL FEES]]-ACCOUNTS_TABLE[[#This Row],[TOTAL PAID]]-ACCOUNTS_TABLE[[#This Row],[SCHOLARSHIP]]</f>
        <v>130</v>
      </c>
    </row>
    <row r="969" spans="3:12" ht="21.75" customHeight="1" x14ac:dyDescent="0.25">
      <c r="C969" s="194" t="s">
        <v>3728</v>
      </c>
      <c r="D969" s="195" t="str">
        <f>VLOOKUP(ACCOUNTS_TABLE[[#This Row],[ID NUMBER]],DBASE_TABLE[],2,0)</f>
        <v>AKANKI VICTORY ATOWINE</v>
      </c>
      <c r="E969" s="195" t="str">
        <f>VLOOKUP(ACCOUNTS_TABLE[[#This Row],[ID NUMBER]],DBASE_TABLE[],7,0)</f>
        <v>NURSERY TWO</v>
      </c>
      <c r="F969" s="200"/>
      <c r="G969" s="200" t="str">
        <f>IF(ISNA(VLOOKUP(ACCOUNTS_TABLE[[#This Row],[ID NUMBER]],OTHERFEE_PT,2,0)),"",VLOOKUP(ACCOUNTS_TABLE[[#This Row],[ID NUMBER]],OTHERFEE_PT,2,0))</f>
        <v/>
      </c>
      <c r="H969" s="200">
        <f>IF(ISNA(VLOOKUP(DBASE_TABLE[[#This Row],[CLASS]],TERMFEES_TABLE[],5,0)),"",VLOOKUP(DBASE_TABLE[[#This Row],[CLASS]],TERMFEES_TABLE[],5,0))</f>
        <v>0</v>
      </c>
      <c r="I969" s="200">
        <f>SUM(ACCOUNTS_TABLE[[#This Row],[BALANCE AT START]]:ACCOUNTS_TABLE[[#This Row],[SCHOOL FEES]])</f>
        <v>0</v>
      </c>
      <c r="J969" s="200">
        <f>IF(ISNA(VLOOKUP(ACCOUNTS_TABLE[[#This Row],[ID NUMBER]],PAYMENT_PT,2,0)),0,VLOOKUP(ACCOUNTS_TABLE[[#This Row],[ID NUMBER]],PAYMENT_PT,2,0))</f>
        <v>0</v>
      </c>
      <c r="K969" s="200">
        <f>IF(ISNA(VLOOKUP(ACCOUNTS_TABLE[[#This Row],[ID NUMBER]],PIVOT!K:L,2,0)),0,VLOOKUP(ACCOUNTS_TABLE[[#This Row],[ID NUMBER]],PIVOT!K:L,2,0))</f>
        <v>0</v>
      </c>
      <c r="L969" s="200">
        <f>ACCOUNTS_TABLE[[#This Row],[TOTAL FEES]]-ACCOUNTS_TABLE[[#This Row],[TOTAL PAID]]-ACCOUNTS_TABLE[[#This Row],[SCHOLARSHIP]]</f>
        <v>0</v>
      </c>
    </row>
    <row r="970" spans="3:12" ht="21.75" customHeight="1" x14ac:dyDescent="0.25">
      <c r="C970" s="194" t="s">
        <v>3732</v>
      </c>
      <c r="D970" s="195" t="str">
        <f>VLOOKUP(ACCOUNTS_TABLE[[#This Row],[ID NUMBER]],DBASE_TABLE[],2,0)</f>
        <v>ANAMAH FREDRICA WEBADUA</v>
      </c>
      <c r="E970" s="195" t="str">
        <f>VLOOKUP(ACCOUNTS_TABLE[[#This Row],[ID NUMBER]],DBASE_TABLE[],7,0)</f>
        <v>NURSERY TWO</v>
      </c>
      <c r="F970" s="200"/>
      <c r="G970" s="200" t="str">
        <f>IF(ISNA(VLOOKUP(ACCOUNTS_TABLE[[#This Row],[ID NUMBER]],OTHERFEE_PT,2,0)),"",VLOOKUP(ACCOUNTS_TABLE[[#This Row],[ID NUMBER]],OTHERFEE_PT,2,0))</f>
        <v/>
      </c>
      <c r="H970" s="200">
        <f>IF(ISNA(VLOOKUP(DBASE_TABLE[[#This Row],[CLASS]],TERMFEES_TABLE[],5,0)),"",VLOOKUP(DBASE_TABLE[[#This Row],[CLASS]],TERMFEES_TABLE[],5,0))</f>
        <v>0</v>
      </c>
      <c r="I970" s="200">
        <f>SUM(ACCOUNTS_TABLE[[#This Row],[BALANCE AT START]]:ACCOUNTS_TABLE[[#This Row],[SCHOOL FEES]])</f>
        <v>0</v>
      </c>
      <c r="J970" s="200">
        <f>IF(ISNA(VLOOKUP(ACCOUNTS_TABLE[[#This Row],[ID NUMBER]],PAYMENT_PT,2,0)),0,VLOOKUP(ACCOUNTS_TABLE[[#This Row],[ID NUMBER]],PAYMENT_PT,2,0))</f>
        <v>0</v>
      </c>
      <c r="K970" s="200">
        <f>IF(ISNA(VLOOKUP(ACCOUNTS_TABLE[[#This Row],[ID NUMBER]],PIVOT!K:L,2,0)),0,VLOOKUP(ACCOUNTS_TABLE[[#This Row],[ID NUMBER]],PIVOT!K:L,2,0))</f>
        <v>0</v>
      </c>
      <c r="L970" s="200">
        <f>ACCOUNTS_TABLE[[#This Row],[TOTAL FEES]]-ACCOUNTS_TABLE[[#This Row],[TOTAL PAID]]-ACCOUNTS_TABLE[[#This Row],[SCHOLARSHIP]]</f>
        <v>0</v>
      </c>
    </row>
    <row r="971" spans="3:12" ht="21.75" customHeight="1" x14ac:dyDescent="0.25">
      <c r="C971" s="194" t="s">
        <v>3737</v>
      </c>
      <c r="D971" s="195" t="str">
        <f>VLOOKUP(ACCOUNTS_TABLE[[#This Row],[ID NUMBER]],DBASE_TABLE[],2,0)</f>
        <v>HAMADU HAMDIA</v>
      </c>
      <c r="E971" s="195" t="str">
        <f>VLOOKUP(ACCOUNTS_TABLE[[#This Row],[ID NUMBER]],DBASE_TABLE[],7,0)</f>
        <v>NURSERY TWO</v>
      </c>
      <c r="F971" s="200"/>
      <c r="G971" s="200" t="str">
        <f>IF(ISNA(VLOOKUP(ACCOUNTS_TABLE[[#This Row],[ID NUMBER]],OTHERFEE_PT,2,0)),"",VLOOKUP(ACCOUNTS_TABLE[[#This Row],[ID NUMBER]],OTHERFEE_PT,2,0))</f>
        <v/>
      </c>
      <c r="H971" s="200">
        <f>IF(ISNA(VLOOKUP(DBASE_TABLE[[#This Row],[CLASS]],TERMFEES_TABLE[],5,0)),"",VLOOKUP(DBASE_TABLE[[#This Row],[CLASS]],TERMFEES_TABLE[],5,0))</f>
        <v>0</v>
      </c>
      <c r="I971" s="200">
        <f>SUM(ACCOUNTS_TABLE[[#This Row],[BALANCE AT START]]:ACCOUNTS_TABLE[[#This Row],[SCHOOL FEES]])</f>
        <v>0</v>
      </c>
      <c r="J971" s="200">
        <f>IF(ISNA(VLOOKUP(ACCOUNTS_TABLE[[#This Row],[ID NUMBER]],PAYMENT_PT,2,0)),0,VLOOKUP(ACCOUNTS_TABLE[[#This Row],[ID NUMBER]],PAYMENT_PT,2,0))</f>
        <v>0</v>
      </c>
      <c r="K971" s="200">
        <f>IF(ISNA(VLOOKUP(ACCOUNTS_TABLE[[#This Row],[ID NUMBER]],PIVOT!K:L,2,0)),0,VLOOKUP(ACCOUNTS_TABLE[[#This Row],[ID NUMBER]],PIVOT!K:L,2,0))</f>
        <v>0</v>
      </c>
      <c r="L971" s="200">
        <f>ACCOUNTS_TABLE[[#This Row],[TOTAL FEES]]-ACCOUNTS_TABLE[[#This Row],[TOTAL PAID]]-ACCOUNTS_TABLE[[#This Row],[SCHOLARSHIP]]</f>
        <v>0</v>
      </c>
    </row>
    <row r="972" spans="3:12" ht="21.75" customHeight="1" x14ac:dyDescent="0.25">
      <c r="C972" s="194" t="s">
        <v>3743</v>
      </c>
      <c r="D972" s="195" t="str">
        <f>VLOOKUP(ACCOUNTS_TABLE[[#This Row],[ID NUMBER]],DBASE_TABLE[],2,0)</f>
        <v>AYAMBUGA GIFTY AWINPIINI</v>
      </c>
      <c r="E972" s="195" t="str">
        <f>VLOOKUP(ACCOUNTS_TABLE[[#This Row],[ID NUMBER]],DBASE_TABLE[],7,0)</f>
        <v>NURSERY TWO</v>
      </c>
      <c r="F972" s="200"/>
      <c r="G972" s="200" t="str">
        <f>IF(ISNA(VLOOKUP(ACCOUNTS_TABLE[[#This Row],[ID NUMBER]],OTHERFEE_PT,2,0)),"",VLOOKUP(ACCOUNTS_TABLE[[#This Row],[ID NUMBER]],OTHERFEE_PT,2,0))</f>
        <v/>
      </c>
      <c r="H972" s="200">
        <f>IF(ISNA(VLOOKUP(DBASE_TABLE[[#This Row],[CLASS]],TERMFEES_TABLE[],5,0)),"",VLOOKUP(DBASE_TABLE[[#This Row],[CLASS]],TERMFEES_TABLE[],5,0))</f>
        <v>0</v>
      </c>
      <c r="I972" s="200">
        <f>SUM(ACCOUNTS_TABLE[[#This Row],[BALANCE AT START]]:ACCOUNTS_TABLE[[#This Row],[SCHOOL FEES]])</f>
        <v>0</v>
      </c>
      <c r="J972" s="200">
        <f>IF(ISNA(VLOOKUP(ACCOUNTS_TABLE[[#This Row],[ID NUMBER]],PAYMENT_PT,2,0)),0,VLOOKUP(ACCOUNTS_TABLE[[#This Row],[ID NUMBER]],PAYMENT_PT,2,0))</f>
        <v>0</v>
      </c>
      <c r="K972" s="200">
        <f>IF(ISNA(VLOOKUP(ACCOUNTS_TABLE[[#This Row],[ID NUMBER]],PIVOT!K:L,2,0)),0,VLOOKUP(ACCOUNTS_TABLE[[#This Row],[ID NUMBER]],PIVOT!K:L,2,0))</f>
        <v>0</v>
      </c>
      <c r="L972" s="200">
        <f>ACCOUNTS_TABLE[[#This Row],[TOTAL FEES]]-ACCOUNTS_TABLE[[#This Row],[TOTAL PAID]]-ACCOUNTS_TABLE[[#This Row],[SCHOLARSHIP]]</f>
        <v>0</v>
      </c>
    </row>
    <row r="973" spans="3:12" ht="21.75" customHeight="1" x14ac:dyDescent="0.25">
      <c r="C973" s="194" t="s">
        <v>3750</v>
      </c>
      <c r="D973" s="195" t="str">
        <f>VLOOKUP(ACCOUNTS_TABLE[[#This Row],[ID NUMBER]],DBASE_TABLE[],2,0)</f>
        <v>ANDEMA CATHERINE</v>
      </c>
      <c r="E973" s="195" t="str">
        <f>VLOOKUP(ACCOUNTS_TABLE[[#This Row],[ID NUMBER]],DBASE_TABLE[],7,0)</f>
        <v>NURSERY TWO</v>
      </c>
      <c r="F973" s="200"/>
      <c r="G973" s="200" t="str">
        <f>IF(ISNA(VLOOKUP(ACCOUNTS_TABLE[[#This Row],[ID NUMBER]],OTHERFEE_PT,2,0)),"",VLOOKUP(ACCOUNTS_TABLE[[#This Row],[ID NUMBER]],OTHERFEE_PT,2,0))</f>
        <v/>
      </c>
      <c r="H973" s="200">
        <f>IF(ISNA(VLOOKUP(DBASE_TABLE[[#This Row],[CLASS]],TERMFEES_TABLE[],5,0)),"",VLOOKUP(DBASE_TABLE[[#This Row],[CLASS]],TERMFEES_TABLE[],5,0))</f>
        <v>0</v>
      </c>
      <c r="I973" s="200">
        <f>SUM(ACCOUNTS_TABLE[[#This Row],[BALANCE AT START]]:ACCOUNTS_TABLE[[#This Row],[SCHOOL FEES]])</f>
        <v>0</v>
      </c>
      <c r="J973" s="200">
        <f>IF(ISNA(VLOOKUP(ACCOUNTS_TABLE[[#This Row],[ID NUMBER]],PAYMENT_PT,2,0)),0,VLOOKUP(ACCOUNTS_TABLE[[#This Row],[ID NUMBER]],PAYMENT_PT,2,0))</f>
        <v>0</v>
      </c>
      <c r="K973" s="200">
        <f>IF(ISNA(VLOOKUP(ACCOUNTS_TABLE[[#This Row],[ID NUMBER]],PIVOT!K:L,2,0)),0,VLOOKUP(ACCOUNTS_TABLE[[#This Row],[ID NUMBER]],PIVOT!K:L,2,0))</f>
        <v>0</v>
      </c>
      <c r="L973" s="200">
        <f>ACCOUNTS_TABLE[[#This Row],[TOTAL FEES]]-ACCOUNTS_TABLE[[#This Row],[TOTAL PAID]]-ACCOUNTS_TABLE[[#This Row],[SCHOLARSHIP]]</f>
        <v>0</v>
      </c>
    </row>
    <row r="974" spans="3:12" ht="21.75" customHeight="1" x14ac:dyDescent="0.25">
      <c r="C974" s="194" t="s">
        <v>3755</v>
      </c>
      <c r="D974" s="195" t="str">
        <f>VLOOKUP(ACCOUNTS_TABLE[[#This Row],[ID NUMBER]],DBASE_TABLE[],2,0)</f>
        <v>BAYERIJUA BENSON</v>
      </c>
      <c r="E974" s="195" t="str">
        <f>VLOOKUP(ACCOUNTS_TABLE[[#This Row],[ID NUMBER]],DBASE_TABLE[],7,0)</f>
        <v>NURSERY TWO</v>
      </c>
      <c r="F974" s="200"/>
      <c r="G974" s="200" t="str">
        <f>IF(ISNA(VLOOKUP(ACCOUNTS_TABLE[[#This Row],[ID NUMBER]],OTHERFEE_PT,2,0)),"",VLOOKUP(ACCOUNTS_TABLE[[#This Row],[ID NUMBER]],OTHERFEE_PT,2,0))</f>
        <v/>
      </c>
      <c r="H974" s="200">
        <f>IF(ISNA(VLOOKUP(DBASE_TABLE[[#This Row],[CLASS]],TERMFEES_TABLE[],5,0)),"",VLOOKUP(DBASE_TABLE[[#This Row],[CLASS]],TERMFEES_TABLE[],5,0))</f>
        <v>0</v>
      </c>
      <c r="I974" s="200">
        <f>SUM(ACCOUNTS_TABLE[[#This Row],[BALANCE AT START]]:ACCOUNTS_TABLE[[#This Row],[SCHOOL FEES]])</f>
        <v>0</v>
      </c>
      <c r="J974" s="200">
        <f>IF(ISNA(VLOOKUP(ACCOUNTS_TABLE[[#This Row],[ID NUMBER]],PAYMENT_PT,2,0)),0,VLOOKUP(ACCOUNTS_TABLE[[#This Row],[ID NUMBER]],PAYMENT_PT,2,0))</f>
        <v>0</v>
      </c>
      <c r="K974" s="200">
        <f>IF(ISNA(VLOOKUP(ACCOUNTS_TABLE[[#This Row],[ID NUMBER]],PIVOT!K:L,2,0)),0,VLOOKUP(ACCOUNTS_TABLE[[#This Row],[ID NUMBER]],PIVOT!K:L,2,0))</f>
        <v>0</v>
      </c>
      <c r="L974" s="200">
        <f>ACCOUNTS_TABLE[[#This Row],[TOTAL FEES]]-ACCOUNTS_TABLE[[#This Row],[TOTAL PAID]]-ACCOUNTS_TABLE[[#This Row],[SCHOLARSHIP]]</f>
        <v>0</v>
      </c>
    </row>
    <row r="975" spans="3:12" ht="21.75" customHeight="1" x14ac:dyDescent="0.25">
      <c r="C975" s="194" t="s">
        <v>3761</v>
      </c>
      <c r="D975" s="195" t="str">
        <f>VLOOKUP(ACCOUNTS_TABLE[[#This Row],[ID NUMBER]],DBASE_TABLE[],2,0)</f>
        <v>LANTIA PRECIOUS</v>
      </c>
      <c r="E975" s="195" t="str">
        <f>VLOOKUP(ACCOUNTS_TABLE[[#This Row],[ID NUMBER]],DBASE_TABLE[],7,0)</f>
        <v>KINDERGARTEN ONE</v>
      </c>
      <c r="F975" s="200"/>
      <c r="G975" s="200" t="str">
        <f>IF(ISNA(VLOOKUP(ACCOUNTS_TABLE[[#This Row],[ID NUMBER]],OTHERFEE_PT,2,0)),"",VLOOKUP(ACCOUNTS_TABLE[[#This Row],[ID NUMBER]],OTHERFEE_PT,2,0))</f>
        <v/>
      </c>
      <c r="H975" s="200">
        <f>IF(ISNA(VLOOKUP(DBASE_TABLE[[#This Row],[CLASS]],TERMFEES_TABLE[],5,0)),"",VLOOKUP(DBASE_TABLE[[#This Row],[CLASS]],TERMFEES_TABLE[],5,0))</f>
        <v>0</v>
      </c>
      <c r="I975" s="200">
        <f>SUM(ACCOUNTS_TABLE[[#This Row],[BALANCE AT START]]:ACCOUNTS_TABLE[[#This Row],[SCHOOL FEES]])</f>
        <v>0</v>
      </c>
      <c r="J975" s="200">
        <f>IF(ISNA(VLOOKUP(ACCOUNTS_TABLE[[#This Row],[ID NUMBER]],PAYMENT_PT,2,0)),0,VLOOKUP(ACCOUNTS_TABLE[[#This Row],[ID NUMBER]],PAYMENT_PT,2,0))</f>
        <v>0</v>
      </c>
      <c r="K975" s="200">
        <f>IF(ISNA(VLOOKUP(ACCOUNTS_TABLE[[#This Row],[ID NUMBER]],PIVOT!K:L,2,0)),0,VLOOKUP(ACCOUNTS_TABLE[[#This Row],[ID NUMBER]],PIVOT!K:L,2,0))</f>
        <v>0</v>
      </c>
      <c r="L975" s="200">
        <f>ACCOUNTS_TABLE[[#This Row],[TOTAL FEES]]-ACCOUNTS_TABLE[[#This Row],[TOTAL PAID]]-ACCOUNTS_TABLE[[#This Row],[SCHOLARSHIP]]</f>
        <v>0</v>
      </c>
    </row>
    <row r="976" spans="3:12" ht="21.75" customHeight="1" x14ac:dyDescent="0.25">
      <c r="C976" s="194" t="s">
        <v>3766</v>
      </c>
      <c r="D976" s="195" t="str">
        <f>VLOOKUP(ACCOUNTS_TABLE[[#This Row],[ID NUMBER]],DBASE_TABLE[],2,0)</f>
        <v>AKANWEE EUNICE</v>
      </c>
      <c r="E976" s="195" t="str">
        <f>VLOOKUP(ACCOUNTS_TABLE[[#This Row],[ID NUMBER]],DBASE_TABLE[],7,0)</f>
        <v>KINDERGARTEN ONE</v>
      </c>
      <c r="F976" s="200"/>
      <c r="G976" s="200" t="str">
        <f>IF(ISNA(VLOOKUP(ACCOUNTS_TABLE[[#This Row],[ID NUMBER]],OTHERFEE_PT,2,0)),"",VLOOKUP(ACCOUNTS_TABLE[[#This Row],[ID NUMBER]],OTHERFEE_PT,2,0))</f>
        <v/>
      </c>
      <c r="H976" s="200">
        <f>IF(ISNA(VLOOKUP(DBASE_TABLE[[#This Row],[CLASS]],TERMFEES_TABLE[],5,0)),"",VLOOKUP(DBASE_TABLE[[#This Row],[CLASS]],TERMFEES_TABLE[],5,0))</f>
        <v>0</v>
      </c>
      <c r="I976" s="200">
        <f>SUM(ACCOUNTS_TABLE[[#This Row],[BALANCE AT START]]:ACCOUNTS_TABLE[[#This Row],[SCHOOL FEES]])</f>
        <v>0</v>
      </c>
      <c r="J976" s="200">
        <f>IF(ISNA(VLOOKUP(ACCOUNTS_TABLE[[#This Row],[ID NUMBER]],PAYMENT_PT,2,0)),0,VLOOKUP(ACCOUNTS_TABLE[[#This Row],[ID NUMBER]],PAYMENT_PT,2,0))</f>
        <v>0</v>
      </c>
      <c r="K976" s="200">
        <f>IF(ISNA(VLOOKUP(ACCOUNTS_TABLE[[#This Row],[ID NUMBER]],PIVOT!K:L,2,0)),0,VLOOKUP(ACCOUNTS_TABLE[[#This Row],[ID NUMBER]],PIVOT!K:L,2,0))</f>
        <v>0</v>
      </c>
      <c r="L976" s="200">
        <f>ACCOUNTS_TABLE[[#This Row],[TOTAL FEES]]-ACCOUNTS_TABLE[[#This Row],[TOTAL PAID]]-ACCOUNTS_TABLE[[#This Row],[SCHOLARSHIP]]</f>
        <v>0</v>
      </c>
    </row>
    <row r="977" spans="3:12" ht="21.75" customHeight="1" x14ac:dyDescent="0.25">
      <c r="C977" s="194" t="s">
        <v>3771</v>
      </c>
      <c r="D977" s="195" t="str">
        <f>VLOOKUP(ACCOUNTS_TABLE[[#This Row],[ID NUMBER]],DBASE_TABLE[],2,0)</f>
        <v>ABAGUBA DAVID AWEDAGA</v>
      </c>
      <c r="E977" s="195" t="str">
        <f>VLOOKUP(ACCOUNTS_TABLE[[#This Row],[ID NUMBER]],DBASE_TABLE[],7,0)</f>
        <v>KINDERGARTEN ONE</v>
      </c>
      <c r="F977" s="200"/>
      <c r="G977" s="200" t="str">
        <f>IF(ISNA(VLOOKUP(ACCOUNTS_TABLE[[#This Row],[ID NUMBER]],OTHERFEE_PT,2,0)),"",VLOOKUP(ACCOUNTS_TABLE[[#This Row],[ID NUMBER]],OTHERFEE_PT,2,0))</f>
        <v/>
      </c>
      <c r="H977" s="200">
        <f>IF(ISNA(VLOOKUP(DBASE_TABLE[[#This Row],[CLASS]],TERMFEES_TABLE[],5,0)),"",VLOOKUP(DBASE_TABLE[[#This Row],[CLASS]],TERMFEES_TABLE[],5,0))</f>
        <v>0</v>
      </c>
      <c r="I977" s="200">
        <f>SUM(ACCOUNTS_TABLE[[#This Row],[BALANCE AT START]]:ACCOUNTS_TABLE[[#This Row],[SCHOOL FEES]])</f>
        <v>0</v>
      </c>
      <c r="J977" s="200">
        <f>IF(ISNA(VLOOKUP(ACCOUNTS_TABLE[[#This Row],[ID NUMBER]],PAYMENT_PT,2,0)),0,VLOOKUP(ACCOUNTS_TABLE[[#This Row],[ID NUMBER]],PAYMENT_PT,2,0))</f>
        <v>0</v>
      </c>
      <c r="K977" s="200">
        <f>IF(ISNA(VLOOKUP(ACCOUNTS_TABLE[[#This Row],[ID NUMBER]],PIVOT!K:L,2,0)),0,VLOOKUP(ACCOUNTS_TABLE[[#This Row],[ID NUMBER]],PIVOT!K:L,2,0))</f>
        <v>0</v>
      </c>
      <c r="L977" s="200">
        <f>ACCOUNTS_TABLE[[#This Row],[TOTAL FEES]]-ACCOUNTS_TABLE[[#This Row],[TOTAL PAID]]-ACCOUNTS_TABLE[[#This Row],[SCHOLARSHIP]]</f>
        <v>0</v>
      </c>
    </row>
    <row r="978" spans="3:12" ht="21.75" customHeight="1" x14ac:dyDescent="0.25">
      <c r="C978" s="194" t="s">
        <v>3775</v>
      </c>
      <c r="D978" s="195" t="str">
        <f>VLOOKUP(ACCOUNTS_TABLE[[#This Row],[ID NUMBER]],DBASE_TABLE[],2,0)</f>
        <v>AKANWUM CHRISTIAN</v>
      </c>
      <c r="E978" s="195" t="str">
        <f>VLOOKUP(ACCOUNTS_TABLE[[#This Row],[ID NUMBER]],DBASE_TABLE[],7,0)</f>
        <v>KINDERGARTEN ONE</v>
      </c>
      <c r="F978" s="200"/>
      <c r="G978" s="200" t="str">
        <f>IF(ISNA(VLOOKUP(ACCOUNTS_TABLE[[#This Row],[ID NUMBER]],OTHERFEE_PT,2,0)),"",VLOOKUP(ACCOUNTS_TABLE[[#This Row],[ID NUMBER]],OTHERFEE_PT,2,0))</f>
        <v/>
      </c>
      <c r="H978" s="200">
        <f>IF(ISNA(VLOOKUP(DBASE_TABLE[[#This Row],[CLASS]],TERMFEES_TABLE[],5,0)),"",VLOOKUP(DBASE_TABLE[[#This Row],[CLASS]],TERMFEES_TABLE[],5,0))</f>
        <v>0</v>
      </c>
      <c r="I978" s="200">
        <f>SUM(ACCOUNTS_TABLE[[#This Row],[BALANCE AT START]]:ACCOUNTS_TABLE[[#This Row],[SCHOOL FEES]])</f>
        <v>0</v>
      </c>
      <c r="J978" s="200">
        <f>IF(ISNA(VLOOKUP(ACCOUNTS_TABLE[[#This Row],[ID NUMBER]],PAYMENT_PT,2,0)),0,VLOOKUP(ACCOUNTS_TABLE[[#This Row],[ID NUMBER]],PAYMENT_PT,2,0))</f>
        <v>0</v>
      </c>
      <c r="K978" s="200">
        <f>IF(ISNA(VLOOKUP(ACCOUNTS_TABLE[[#This Row],[ID NUMBER]],PIVOT!K:L,2,0)),0,VLOOKUP(ACCOUNTS_TABLE[[#This Row],[ID NUMBER]],PIVOT!K:L,2,0))</f>
        <v>0</v>
      </c>
      <c r="L978" s="200">
        <f>ACCOUNTS_TABLE[[#This Row],[TOTAL FEES]]-ACCOUNTS_TABLE[[#This Row],[TOTAL PAID]]-ACCOUNTS_TABLE[[#This Row],[SCHOLARSHIP]]</f>
        <v>0</v>
      </c>
    </row>
    <row r="979" spans="3:12" ht="21.75" customHeight="1" x14ac:dyDescent="0.25">
      <c r="C979" s="194" t="s">
        <v>3780</v>
      </c>
      <c r="D979" s="195" t="str">
        <f>VLOOKUP(ACCOUNTS_TABLE[[#This Row],[ID NUMBER]],DBASE_TABLE[],2,0)</f>
        <v>AKANWUM FAVOUR AZEGIDIWE</v>
      </c>
      <c r="E979" s="195" t="str">
        <f>VLOOKUP(ACCOUNTS_TABLE[[#This Row],[ID NUMBER]],DBASE_TABLE[],7,0)</f>
        <v>KINDERGARTEN ONE</v>
      </c>
      <c r="F979" s="200"/>
      <c r="G979" s="200" t="str">
        <f>IF(ISNA(VLOOKUP(ACCOUNTS_TABLE[[#This Row],[ID NUMBER]],OTHERFEE_PT,2,0)),"",VLOOKUP(ACCOUNTS_TABLE[[#This Row],[ID NUMBER]],OTHERFEE_PT,2,0))</f>
        <v/>
      </c>
      <c r="H979" s="200">
        <f>IF(ISNA(VLOOKUP(DBASE_TABLE[[#This Row],[CLASS]],TERMFEES_TABLE[],5,0)),"",VLOOKUP(DBASE_TABLE[[#This Row],[CLASS]],TERMFEES_TABLE[],5,0))</f>
        <v>0</v>
      </c>
      <c r="I979" s="200">
        <f>SUM(ACCOUNTS_TABLE[[#This Row],[BALANCE AT START]]:ACCOUNTS_TABLE[[#This Row],[SCHOOL FEES]])</f>
        <v>0</v>
      </c>
      <c r="J979" s="200">
        <f>IF(ISNA(VLOOKUP(ACCOUNTS_TABLE[[#This Row],[ID NUMBER]],PAYMENT_PT,2,0)),0,VLOOKUP(ACCOUNTS_TABLE[[#This Row],[ID NUMBER]],PAYMENT_PT,2,0))</f>
        <v>0</v>
      </c>
      <c r="K979" s="200">
        <f>IF(ISNA(VLOOKUP(ACCOUNTS_TABLE[[#This Row],[ID NUMBER]],PIVOT!K:L,2,0)),0,VLOOKUP(ACCOUNTS_TABLE[[#This Row],[ID NUMBER]],PIVOT!K:L,2,0))</f>
        <v>0</v>
      </c>
      <c r="L979" s="200">
        <f>ACCOUNTS_TABLE[[#This Row],[TOTAL FEES]]-ACCOUNTS_TABLE[[#This Row],[TOTAL PAID]]-ACCOUNTS_TABLE[[#This Row],[SCHOLARSHIP]]</f>
        <v>0</v>
      </c>
    </row>
    <row r="980" spans="3:12" ht="21.75" customHeight="1" x14ac:dyDescent="0.25">
      <c r="C980" s="194" t="s">
        <v>3782</v>
      </c>
      <c r="D980" s="195" t="str">
        <f>VLOOKUP(ACCOUNTS_TABLE[[#This Row],[ID NUMBER]],DBASE_TABLE[],2,0)</f>
        <v>LARTEVI GRACE</v>
      </c>
      <c r="E980" s="195" t="str">
        <f>VLOOKUP(ACCOUNTS_TABLE[[#This Row],[ID NUMBER]],DBASE_TABLE[],7,0)</f>
        <v>KINDERGARTEN TWO</v>
      </c>
      <c r="F980" s="200"/>
      <c r="G980" s="200" t="str">
        <f>IF(ISNA(VLOOKUP(ACCOUNTS_TABLE[[#This Row],[ID NUMBER]],OTHERFEE_PT,2,0)),"",VLOOKUP(ACCOUNTS_TABLE[[#This Row],[ID NUMBER]],OTHERFEE_PT,2,0))</f>
        <v/>
      </c>
      <c r="H980" s="200">
        <f>IF(ISNA(VLOOKUP(DBASE_TABLE[[#This Row],[CLASS]],TERMFEES_TABLE[],5,0)),"",VLOOKUP(DBASE_TABLE[[#This Row],[CLASS]],TERMFEES_TABLE[],5,0))</f>
        <v>0</v>
      </c>
      <c r="I980" s="200">
        <f>SUM(ACCOUNTS_TABLE[[#This Row],[BALANCE AT START]]:ACCOUNTS_TABLE[[#This Row],[SCHOOL FEES]])</f>
        <v>0</v>
      </c>
      <c r="J980" s="200">
        <f>IF(ISNA(VLOOKUP(ACCOUNTS_TABLE[[#This Row],[ID NUMBER]],PAYMENT_PT,2,0)),0,VLOOKUP(ACCOUNTS_TABLE[[#This Row],[ID NUMBER]],PAYMENT_PT,2,0))</f>
        <v>0</v>
      </c>
      <c r="K980" s="200">
        <f>IF(ISNA(VLOOKUP(ACCOUNTS_TABLE[[#This Row],[ID NUMBER]],PIVOT!K:L,2,0)),0,VLOOKUP(ACCOUNTS_TABLE[[#This Row],[ID NUMBER]],PIVOT!K:L,2,0))</f>
        <v>0</v>
      </c>
      <c r="L980" s="200">
        <f>ACCOUNTS_TABLE[[#This Row],[TOTAL FEES]]-ACCOUNTS_TABLE[[#This Row],[TOTAL PAID]]-ACCOUNTS_TABLE[[#This Row],[SCHOLARSHIP]]</f>
        <v>0</v>
      </c>
    </row>
    <row r="981" spans="3:12" ht="21.75" customHeight="1" x14ac:dyDescent="0.25">
      <c r="C981" s="194" t="s">
        <v>3788</v>
      </c>
      <c r="D981" s="195" t="str">
        <f>VLOOKUP(ACCOUNTS_TABLE[[#This Row],[ID NUMBER]],DBASE_TABLE[],2,0)</f>
        <v>ACHANA ANTOINETTE WEKWAANE</v>
      </c>
      <c r="E981" s="195" t="str">
        <f>VLOOKUP(ACCOUNTS_TABLE[[#This Row],[ID NUMBER]],DBASE_TABLE[],7,0)</f>
        <v>KINDERGARTEN TWO</v>
      </c>
      <c r="F981" s="200"/>
      <c r="G981" s="200" t="str">
        <f>IF(ISNA(VLOOKUP(ACCOUNTS_TABLE[[#This Row],[ID NUMBER]],OTHERFEE_PT,2,0)),"",VLOOKUP(ACCOUNTS_TABLE[[#This Row],[ID NUMBER]],OTHERFEE_PT,2,0))</f>
        <v/>
      </c>
      <c r="H981" s="200">
        <f>IF(ISNA(VLOOKUP(DBASE_TABLE[[#This Row],[CLASS]],TERMFEES_TABLE[],5,0)),"",VLOOKUP(DBASE_TABLE[[#This Row],[CLASS]],TERMFEES_TABLE[],5,0))</f>
        <v>0</v>
      </c>
      <c r="I981" s="200">
        <f>SUM(ACCOUNTS_TABLE[[#This Row],[BALANCE AT START]]:ACCOUNTS_TABLE[[#This Row],[SCHOOL FEES]])</f>
        <v>0</v>
      </c>
      <c r="J981" s="200">
        <f>IF(ISNA(VLOOKUP(ACCOUNTS_TABLE[[#This Row],[ID NUMBER]],PAYMENT_PT,2,0)),0,VLOOKUP(ACCOUNTS_TABLE[[#This Row],[ID NUMBER]],PAYMENT_PT,2,0))</f>
        <v>0</v>
      </c>
      <c r="K981" s="200">
        <f>IF(ISNA(VLOOKUP(ACCOUNTS_TABLE[[#This Row],[ID NUMBER]],PIVOT!K:L,2,0)),0,VLOOKUP(ACCOUNTS_TABLE[[#This Row],[ID NUMBER]],PIVOT!K:L,2,0))</f>
        <v>0</v>
      </c>
      <c r="L981" s="200">
        <f>ACCOUNTS_TABLE[[#This Row],[TOTAL FEES]]-ACCOUNTS_TABLE[[#This Row],[TOTAL PAID]]-ACCOUNTS_TABLE[[#This Row],[SCHOLARSHIP]]</f>
        <v>0</v>
      </c>
    </row>
    <row r="982" spans="3:12" ht="21.75" customHeight="1" x14ac:dyDescent="0.25">
      <c r="C982" s="194" t="s">
        <v>3792</v>
      </c>
      <c r="D982" s="195" t="str">
        <f>VLOOKUP(ACCOUNTS_TABLE[[#This Row],[ID NUMBER]],DBASE_TABLE[],2,0)</f>
        <v>YITAH BONEGAS WESOLEM</v>
      </c>
      <c r="E982" s="195" t="str">
        <f>VLOOKUP(ACCOUNTS_TABLE[[#This Row],[ID NUMBER]],DBASE_TABLE[],7,0)</f>
        <v>KINDERGARTEN TWO</v>
      </c>
      <c r="F982" s="200"/>
      <c r="G982" s="200" t="str">
        <f>IF(ISNA(VLOOKUP(ACCOUNTS_TABLE[[#This Row],[ID NUMBER]],OTHERFEE_PT,2,0)),"",VLOOKUP(ACCOUNTS_TABLE[[#This Row],[ID NUMBER]],OTHERFEE_PT,2,0))</f>
        <v/>
      </c>
      <c r="H982" s="200">
        <f>IF(ISNA(VLOOKUP(DBASE_TABLE[[#This Row],[CLASS]],TERMFEES_TABLE[],5,0)),"",VLOOKUP(DBASE_TABLE[[#This Row],[CLASS]],TERMFEES_TABLE[],5,0))</f>
        <v>0</v>
      </c>
      <c r="I982" s="200">
        <f>SUM(ACCOUNTS_TABLE[[#This Row],[BALANCE AT START]]:ACCOUNTS_TABLE[[#This Row],[SCHOOL FEES]])</f>
        <v>0</v>
      </c>
      <c r="J982" s="200">
        <f>IF(ISNA(VLOOKUP(ACCOUNTS_TABLE[[#This Row],[ID NUMBER]],PAYMENT_PT,2,0)),0,VLOOKUP(ACCOUNTS_TABLE[[#This Row],[ID NUMBER]],PAYMENT_PT,2,0))</f>
        <v>0</v>
      </c>
      <c r="K982" s="200">
        <f>IF(ISNA(VLOOKUP(ACCOUNTS_TABLE[[#This Row],[ID NUMBER]],PIVOT!K:L,2,0)),0,VLOOKUP(ACCOUNTS_TABLE[[#This Row],[ID NUMBER]],PIVOT!K:L,2,0))</f>
        <v>0</v>
      </c>
      <c r="L982" s="200">
        <f>ACCOUNTS_TABLE[[#This Row],[TOTAL FEES]]-ACCOUNTS_TABLE[[#This Row],[TOTAL PAID]]-ACCOUNTS_TABLE[[#This Row],[SCHOLARSHIP]]</f>
        <v>0</v>
      </c>
    </row>
    <row r="983" spans="3:12" ht="21.75" customHeight="1" x14ac:dyDescent="0.25">
      <c r="C983" s="194" t="s">
        <v>3797</v>
      </c>
      <c r="D983" s="195" t="str">
        <f>VLOOKUP(ACCOUNTS_TABLE[[#This Row],[ID NUMBER]],DBASE_TABLE[],2,0)</f>
        <v>AYIBASIYA MANNEL SAKEWENE</v>
      </c>
      <c r="E983" s="195" t="str">
        <f>VLOOKUP(ACCOUNTS_TABLE[[#This Row],[ID NUMBER]],DBASE_TABLE[],7,0)</f>
        <v>PRIMARY ONE</v>
      </c>
      <c r="F983" s="200"/>
      <c r="G983" s="200" t="str">
        <f>IF(ISNA(VLOOKUP(ACCOUNTS_TABLE[[#This Row],[ID NUMBER]],OTHERFEE_PT,2,0)),"",VLOOKUP(ACCOUNTS_TABLE[[#This Row],[ID NUMBER]],OTHERFEE_PT,2,0))</f>
        <v/>
      </c>
      <c r="H983" s="200">
        <f>IF(ISNA(VLOOKUP(DBASE_TABLE[[#This Row],[CLASS]],TERMFEES_TABLE[],5,0)),"",VLOOKUP(DBASE_TABLE[[#This Row],[CLASS]],TERMFEES_TABLE[],5,0))</f>
        <v>0</v>
      </c>
      <c r="I983" s="200">
        <f>SUM(ACCOUNTS_TABLE[[#This Row],[BALANCE AT START]]:ACCOUNTS_TABLE[[#This Row],[SCHOOL FEES]])</f>
        <v>0</v>
      </c>
      <c r="J983" s="200">
        <f>IF(ISNA(VLOOKUP(ACCOUNTS_TABLE[[#This Row],[ID NUMBER]],PAYMENT_PT,2,0)),0,VLOOKUP(ACCOUNTS_TABLE[[#This Row],[ID NUMBER]],PAYMENT_PT,2,0))</f>
        <v>0</v>
      </c>
      <c r="K983" s="200">
        <f>IF(ISNA(VLOOKUP(ACCOUNTS_TABLE[[#This Row],[ID NUMBER]],PIVOT!K:L,2,0)),0,VLOOKUP(ACCOUNTS_TABLE[[#This Row],[ID NUMBER]],PIVOT!K:L,2,0))</f>
        <v>0</v>
      </c>
      <c r="L983" s="200">
        <f>ACCOUNTS_TABLE[[#This Row],[TOTAL FEES]]-ACCOUNTS_TABLE[[#This Row],[TOTAL PAID]]-ACCOUNTS_TABLE[[#This Row],[SCHOLARSHIP]]</f>
        <v>0</v>
      </c>
    </row>
    <row r="984" spans="3:12" ht="21.75" customHeight="1" x14ac:dyDescent="0.25">
      <c r="C984" s="194" t="s">
        <v>3802</v>
      </c>
      <c r="D984" s="195" t="str">
        <f>VLOOKUP(ACCOUNTS_TABLE[[#This Row],[ID NUMBER]],DBASE_TABLE[],2,0)</f>
        <v>ADOCTOR FRANCISCA WEPIA</v>
      </c>
      <c r="E984" s="195" t="str">
        <f>VLOOKUP(ACCOUNTS_TABLE[[#This Row],[ID NUMBER]],DBASE_TABLE[],7,0)</f>
        <v>PRIMARY ONE</v>
      </c>
      <c r="F984" s="200"/>
      <c r="G984" s="200" t="str">
        <f>IF(ISNA(VLOOKUP(ACCOUNTS_TABLE[[#This Row],[ID NUMBER]],OTHERFEE_PT,2,0)),"",VLOOKUP(ACCOUNTS_TABLE[[#This Row],[ID NUMBER]],OTHERFEE_PT,2,0))</f>
        <v/>
      </c>
      <c r="H984" s="200">
        <f>IF(ISNA(VLOOKUP(DBASE_TABLE[[#This Row],[CLASS]],TERMFEES_TABLE[],5,0)),"",VLOOKUP(DBASE_TABLE[[#This Row],[CLASS]],TERMFEES_TABLE[],5,0))</f>
        <v>0</v>
      </c>
      <c r="I984" s="200">
        <f>SUM(ACCOUNTS_TABLE[[#This Row],[BALANCE AT START]]:ACCOUNTS_TABLE[[#This Row],[SCHOOL FEES]])</f>
        <v>0</v>
      </c>
      <c r="J984" s="200">
        <f>IF(ISNA(VLOOKUP(ACCOUNTS_TABLE[[#This Row],[ID NUMBER]],PAYMENT_PT,2,0)),0,VLOOKUP(ACCOUNTS_TABLE[[#This Row],[ID NUMBER]],PAYMENT_PT,2,0))</f>
        <v>0</v>
      </c>
      <c r="K984" s="200">
        <f>IF(ISNA(VLOOKUP(ACCOUNTS_TABLE[[#This Row],[ID NUMBER]],PIVOT!K:L,2,0)),0,VLOOKUP(ACCOUNTS_TABLE[[#This Row],[ID NUMBER]],PIVOT!K:L,2,0))</f>
        <v>0</v>
      </c>
      <c r="L984" s="200">
        <f>ACCOUNTS_TABLE[[#This Row],[TOTAL FEES]]-ACCOUNTS_TABLE[[#This Row],[TOTAL PAID]]-ACCOUNTS_TABLE[[#This Row],[SCHOLARSHIP]]</f>
        <v>0</v>
      </c>
    </row>
    <row r="985" spans="3:12" ht="21.75" customHeight="1" x14ac:dyDescent="0.25">
      <c r="C985" s="194" t="s">
        <v>3807</v>
      </c>
      <c r="D985" s="195" t="str">
        <f>VLOOKUP(ACCOUNTS_TABLE[[#This Row],[ID NUMBER]],DBASE_TABLE[],2,0)</f>
        <v>AKWOWOYE ALBERTA WEZAANE</v>
      </c>
      <c r="E985" s="195" t="str">
        <f>VLOOKUP(ACCOUNTS_TABLE[[#This Row],[ID NUMBER]],DBASE_TABLE[],7,0)</f>
        <v>PRIMARY ONE</v>
      </c>
      <c r="F985" s="200"/>
      <c r="G985" s="200" t="str">
        <f>IF(ISNA(VLOOKUP(ACCOUNTS_TABLE[[#This Row],[ID NUMBER]],OTHERFEE_PT,2,0)),"",VLOOKUP(ACCOUNTS_TABLE[[#This Row],[ID NUMBER]],OTHERFEE_PT,2,0))</f>
        <v/>
      </c>
      <c r="H985" s="200">
        <f>IF(ISNA(VLOOKUP(DBASE_TABLE[[#This Row],[CLASS]],TERMFEES_TABLE[],5,0)),"",VLOOKUP(DBASE_TABLE[[#This Row],[CLASS]],TERMFEES_TABLE[],5,0))</f>
        <v>0</v>
      </c>
      <c r="I985" s="200">
        <f>SUM(ACCOUNTS_TABLE[[#This Row],[BALANCE AT START]]:ACCOUNTS_TABLE[[#This Row],[SCHOOL FEES]])</f>
        <v>0</v>
      </c>
      <c r="J985" s="200">
        <f>IF(ISNA(VLOOKUP(ACCOUNTS_TABLE[[#This Row],[ID NUMBER]],PAYMENT_PT,2,0)),0,VLOOKUP(ACCOUNTS_TABLE[[#This Row],[ID NUMBER]],PAYMENT_PT,2,0))</f>
        <v>0</v>
      </c>
      <c r="K985" s="200">
        <f>IF(ISNA(VLOOKUP(ACCOUNTS_TABLE[[#This Row],[ID NUMBER]],PIVOT!K:L,2,0)),0,VLOOKUP(ACCOUNTS_TABLE[[#This Row],[ID NUMBER]],PIVOT!K:L,2,0))</f>
        <v>0</v>
      </c>
      <c r="L985" s="200">
        <f>ACCOUNTS_TABLE[[#This Row],[TOTAL FEES]]-ACCOUNTS_TABLE[[#This Row],[TOTAL PAID]]-ACCOUNTS_TABLE[[#This Row],[SCHOLARSHIP]]</f>
        <v>0</v>
      </c>
    </row>
    <row r="986" spans="3:12" ht="21.75" customHeight="1" x14ac:dyDescent="0.25">
      <c r="C986" s="194" t="s">
        <v>3810</v>
      </c>
      <c r="D986" s="195" t="str">
        <f>VLOOKUP(ACCOUNTS_TABLE[[#This Row],[ID NUMBER]],DBASE_TABLE[],2,0)</f>
        <v>CHIRASE COLLINS</v>
      </c>
      <c r="E986" s="195" t="str">
        <f>VLOOKUP(ACCOUNTS_TABLE[[#This Row],[ID NUMBER]],DBASE_TABLE[],7,0)</f>
        <v>PRIMARY ONE</v>
      </c>
      <c r="F986" s="200"/>
      <c r="G986" s="200" t="str">
        <f>IF(ISNA(VLOOKUP(ACCOUNTS_TABLE[[#This Row],[ID NUMBER]],OTHERFEE_PT,2,0)),"",VLOOKUP(ACCOUNTS_TABLE[[#This Row],[ID NUMBER]],OTHERFEE_PT,2,0))</f>
        <v/>
      </c>
      <c r="H986" s="200">
        <f>IF(ISNA(VLOOKUP(DBASE_TABLE[[#This Row],[CLASS]],TERMFEES_TABLE[],5,0)),"",VLOOKUP(DBASE_TABLE[[#This Row],[CLASS]],TERMFEES_TABLE[],5,0))</f>
        <v>0</v>
      </c>
      <c r="I986" s="200">
        <f>SUM(ACCOUNTS_TABLE[[#This Row],[BALANCE AT START]]:ACCOUNTS_TABLE[[#This Row],[SCHOOL FEES]])</f>
        <v>0</v>
      </c>
      <c r="J986" s="200">
        <f>IF(ISNA(VLOOKUP(ACCOUNTS_TABLE[[#This Row],[ID NUMBER]],PAYMENT_PT,2,0)),0,VLOOKUP(ACCOUNTS_TABLE[[#This Row],[ID NUMBER]],PAYMENT_PT,2,0))</f>
        <v>0</v>
      </c>
      <c r="K986" s="200">
        <f>IF(ISNA(VLOOKUP(ACCOUNTS_TABLE[[#This Row],[ID NUMBER]],PIVOT!K:L,2,0)),0,VLOOKUP(ACCOUNTS_TABLE[[#This Row],[ID NUMBER]],PIVOT!K:L,2,0))</f>
        <v>0</v>
      </c>
      <c r="L986" s="200">
        <f>ACCOUNTS_TABLE[[#This Row],[TOTAL FEES]]-ACCOUNTS_TABLE[[#This Row],[TOTAL PAID]]-ACCOUNTS_TABLE[[#This Row],[SCHOLARSHIP]]</f>
        <v>0</v>
      </c>
    </row>
    <row r="987" spans="3:12" ht="21.75" customHeight="1" x14ac:dyDescent="0.25">
      <c r="C987" s="194" t="s">
        <v>3815</v>
      </c>
      <c r="D987" s="195" t="str">
        <f>VLOOKUP(ACCOUNTS_TABLE[[#This Row],[ID NUMBER]],DBASE_TABLE[],2,0)</f>
        <v>DANZUMAH ISSABELLA AWOLIZEM</v>
      </c>
      <c r="E987" s="195" t="str">
        <f>VLOOKUP(ACCOUNTS_TABLE[[#This Row],[ID NUMBER]],DBASE_TABLE[],7,0)</f>
        <v>PRIMARY ONE</v>
      </c>
      <c r="F987" s="200"/>
      <c r="G987" s="200" t="str">
        <f>IF(ISNA(VLOOKUP(ACCOUNTS_TABLE[[#This Row],[ID NUMBER]],OTHERFEE_PT,2,0)),"",VLOOKUP(ACCOUNTS_TABLE[[#This Row],[ID NUMBER]],OTHERFEE_PT,2,0))</f>
        <v/>
      </c>
      <c r="H987" s="200">
        <f>IF(ISNA(VLOOKUP(DBASE_TABLE[[#This Row],[CLASS]],TERMFEES_TABLE[],5,0)),"",VLOOKUP(DBASE_TABLE[[#This Row],[CLASS]],TERMFEES_TABLE[],5,0))</f>
        <v>0</v>
      </c>
      <c r="I987" s="200">
        <f>SUM(ACCOUNTS_TABLE[[#This Row],[BALANCE AT START]]:ACCOUNTS_TABLE[[#This Row],[SCHOOL FEES]])</f>
        <v>0</v>
      </c>
      <c r="J987" s="200">
        <f>IF(ISNA(VLOOKUP(ACCOUNTS_TABLE[[#This Row],[ID NUMBER]],PAYMENT_PT,2,0)),0,VLOOKUP(ACCOUNTS_TABLE[[#This Row],[ID NUMBER]],PAYMENT_PT,2,0))</f>
        <v>0</v>
      </c>
      <c r="K987" s="200">
        <f>IF(ISNA(VLOOKUP(ACCOUNTS_TABLE[[#This Row],[ID NUMBER]],PIVOT!K:L,2,0)),0,VLOOKUP(ACCOUNTS_TABLE[[#This Row],[ID NUMBER]],PIVOT!K:L,2,0))</f>
        <v>0</v>
      </c>
      <c r="L987" s="200">
        <f>ACCOUNTS_TABLE[[#This Row],[TOTAL FEES]]-ACCOUNTS_TABLE[[#This Row],[TOTAL PAID]]-ACCOUNTS_TABLE[[#This Row],[SCHOLARSHIP]]</f>
        <v>0</v>
      </c>
    </row>
    <row r="988" spans="3:12" ht="21.75" customHeight="1" x14ac:dyDescent="0.25">
      <c r="C988" s="194" t="s">
        <v>3820</v>
      </c>
      <c r="D988" s="195" t="str">
        <f>VLOOKUP(ACCOUNTS_TABLE[[#This Row],[ID NUMBER]],DBASE_TABLE[],2,0)</f>
        <v>AWINYA ELSIE WEBALARA</v>
      </c>
      <c r="E988" s="195" t="str">
        <f>VLOOKUP(ACCOUNTS_TABLE[[#This Row],[ID NUMBER]],DBASE_TABLE[],7,0)</f>
        <v>PRIMARY ONE</v>
      </c>
      <c r="F988" s="200"/>
      <c r="G988" s="200" t="str">
        <f>IF(ISNA(VLOOKUP(ACCOUNTS_TABLE[[#This Row],[ID NUMBER]],OTHERFEE_PT,2,0)),"",VLOOKUP(ACCOUNTS_TABLE[[#This Row],[ID NUMBER]],OTHERFEE_PT,2,0))</f>
        <v/>
      </c>
      <c r="H988" s="200">
        <f>IF(ISNA(VLOOKUP(DBASE_TABLE[[#This Row],[CLASS]],TERMFEES_TABLE[],5,0)),"",VLOOKUP(DBASE_TABLE[[#This Row],[CLASS]],TERMFEES_TABLE[],5,0))</f>
        <v>0</v>
      </c>
      <c r="I988" s="200">
        <f>SUM(ACCOUNTS_TABLE[[#This Row],[BALANCE AT START]]:ACCOUNTS_TABLE[[#This Row],[SCHOOL FEES]])</f>
        <v>0</v>
      </c>
      <c r="J988" s="200">
        <f>IF(ISNA(VLOOKUP(ACCOUNTS_TABLE[[#This Row],[ID NUMBER]],PAYMENT_PT,2,0)),0,VLOOKUP(ACCOUNTS_TABLE[[#This Row],[ID NUMBER]],PAYMENT_PT,2,0))</f>
        <v>0</v>
      </c>
      <c r="K988" s="200">
        <f>IF(ISNA(VLOOKUP(ACCOUNTS_TABLE[[#This Row],[ID NUMBER]],PIVOT!K:L,2,0)),0,VLOOKUP(ACCOUNTS_TABLE[[#This Row],[ID NUMBER]],PIVOT!K:L,2,0))</f>
        <v>0</v>
      </c>
      <c r="L988" s="200">
        <f>ACCOUNTS_TABLE[[#This Row],[TOTAL FEES]]-ACCOUNTS_TABLE[[#This Row],[TOTAL PAID]]-ACCOUNTS_TABLE[[#This Row],[SCHOLARSHIP]]</f>
        <v>0</v>
      </c>
    </row>
    <row r="989" spans="3:12" ht="21.75" customHeight="1" x14ac:dyDescent="0.25">
      <c r="C989" s="194" t="s">
        <v>3825</v>
      </c>
      <c r="D989" s="195" t="str">
        <f>VLOOKUP(ACCOUNTS_TABLE[[#This Row],[ID NUMBER]],DBASE_TABLE[],2,0)</f>
        <v>AHMED ABUBAKAR-SADIK</v>
      </c>
      <c r="E989" s="195" t="str">
        <f>VLOOKUP(ACCOUNTS_TABLE[[#This Row],[ID NUMBER]],DBASE_TABLE[],7,0)</f>
        <v>PRIMARY ONE</v>
      </c>
      <c r="F989" s="200"/>
      <c r="G989" s="200" t="str">
        <f>IF(ISNA(VLOOKUP(ACCOUNTS_TABLE[[#This Row],[ID NUMBER]],OTHERFEE_PT,2,0)),"",VLOOKUP(ACCOUNTS_TABLE[[#This Row],[ID NUMBER]],OTHERFEE_PT,2,0))</f>
        <v/>
      </c>
      <c r="H989" s="200">
        <f>IF(ISNA(VLOOKUP(DBASE_TABLE[[#This Row],[CLASS]],TERMFEES_TABLE[],5,0)),"",VLOOKUP(DBASE_TABLE[[#This Row],[CLASS]],TERMFEES_TABLE[],5,0))</f>
        <v>0</v>
      </c>
      <c r="I989" s="200">
        <f>SUM(ACCOUNTS_TABLE[[#This Row],[BALANCE AT START]]:ACCOUNTS_TABLE[[#This Row],[SCHOOL FEES]])</f>
        <v>0</v>
      </c>
      <c r="J989" s="200">
        <f>IF(ISNA(VLOOKUP(ACCOUNTS_TABLE[[#This Row],[ID NUMBER]],PAYMENT_PT,2,0)),0,VLOOKUP(ACCOUNTS_TABLE[[#This Row],[ID NUMBER]],PAYMENT_PT,2,0))</f>
        <v>0</v>
      </c>
      <c r="K989" s="200">
        <f>IF(ISNA(VLOOKUP(ACCOUNTS_TABLE[[#This Row],[ID NUMBER]],PIVOT!K:L,2,0)),0,VLOOKUP(ACCOUNTS_TABLE[[#This Row],[ID NUMBER]],PIVOT!K:L,2,0))</f>
        <v>0</v>
      </c>
      <c r="L989" s="200">
        <f>ACCOUNTS_TABLE[[#This Row],[TOTAL FEES]]-ACCOUNTS_TABLE[[#This Row],[TOTAL PAID]]-ACCOUNTS_TABLE[[#This Row],[SCHOLARSHIP]]</f>
        <v>0</v>
      </c>
    </row>
    <row r="990" spans="3:12" ht="21.75" customHeight="1" x14ac:dyDescent="0.25">
      <c r="C990" s="194" t="s">
        <v>3828</v>
      </c>
      <c r="D990" s="195" t="str">
        <f>VLOOKUP(ACCOUNTS_TABLE[[#This Row],[ID NUMBER]],DBASE_TABLE[],2,0)</f>
        <v>ANDEMA MORIS</v>
      </c>
      <c r="E990" s="195" t="str">
        <f>VLOOKUP(ACCOUNTS_TABLE[[#This Row],[ID NUMBER]],DBASE_TABLE[],7,0)</f>
        <v>PRIMARY ONE</v>
      </c>
      <c r="F990" s="200"/>
      <c r="G990" s="200" t="str">
        <f>IF(ISNA(VLOOKUP(ACCOUNTS_TABLE[[#This Row],[ID NUMBER]],OTHERFEE_PT,2,0)),"",VLOOKUP(ACCOUNTS_TABLE[[#This Row],[ID NUMBER]],OTHERFEE_PT,2,0))</f>
        <v/>
      </c>
      <c r="H990" s="200">
        <f>IF(ISNA(VLOOKUP(DBASE_TABLE[[#This Row],[CLASS]],TERMFEES_TABLE[],5,0)),"",VLOOKUP(DBASE_TABLE[[#This Row],[CLASS]],TERMFEES_TABLE[],5,0))</f>
        <v>0</v>
      </c>
      <c r="I990" s="200">
        <f>SUM(ACCOUNTS_TABLE[[#This Row],[BALANCE AT START]]:ACCOUNTS_TABLE[[#This Row],[SCHOOL FEES]])</f>
        <v>0</v>
      </c>
      <c r="J990" s="200">
        <f>IF(ISNA(VLOOKUP(ACCOUNTS_TABLE[[#This Row],[ID NUMBER]],PAYMENT_PT,2,0)),0,VLOOKUP(ACCOUNTS_TABLE[[#This Row],[ID NUMBER]],PAYMENT_PT,2,0))</f>
        <v>0</v>
      </c>
      <c r="K990" s="200">
        <f>IF(ISNA(VLOOKUP(ACCOUNTS_TABLE[[#This Row],[ID NUMBER]],PIVOT!K:L,2,0)),0,VLOOKUP(ACCOUNTS_TABLE[[#This Row],[ID NUMBER]],PIVOT!K:L,2,0))</f>
        <v>0</v>
      </c>
      <c r="L990" s="200">
        <f>ACCOUNTS_TABLE[[#This Row],[TOTAL FEES]]-ACCOUNTS_TABLE[[#This Row],[TOTAL PAID]]-ACCOUNTS_TABLE[[#This Row],[SCHOLARSHIP]]</f>
        <v>0</v>
      </c>
    </row>
    <row r="991" spans="3:12" ht="21.75" customHeight="1" x14ac:dyDescent="0.25">
      <c r="C991" s="194" t="s">
        <v>3830</v>
      </c>
      <c r="D991" s="195" t="str">
        <f>VLOOKUP(ACCOUNTS_TABLE[[#This Row],[ID NUMBER]],DBASE_TABLE[],2,0)</f>
        <v>OPOKU MUNIRU ANARWAT</v>
      </c>
      <c r="E991" s="195" t="str">
        <f>VLOOKUP(ACCOUNTS_TABLE[[#This Row],[ID NUMBER]],DBASE_TABLE[],7,0)</f>
        <v>PRIMARY TWO</v>
      </c>
      <c r="F991" s="200"/>
      <c r="G991" s="200" t="str">
        <f>IF(ISNA(VLOOKUP(ACCOUNTS_TABLE[[#This Row],[ID NUMBER]],OTHERFEE_PT,2,0)),"",VLOOKUP(ACCOUNTS_TABLE[[#This Row],[ID NUMBER]],OTHERFEE_PT,2,0))</f>
        <v/>
      </c>
      <c r="H991" s="200">
        <f>IF(ISNA(VLOOKUP(DBASE_TABLE[[#This Row],[CLASS]],TERMFEES_TABLE[],5,0)),"",VLOOKUP(DBASE_TABLE[[#This Row],[CLASS]],TERMFEES_TABLE[],5,0))</f>
        <v>0</v>
      </c>
      <c r="I991" s="200">
        <f>SUM(ACCOUNTS_TABLE[[#This Row],[BALANCE AT START]]:ACCOUNTS_TABLE[[#This Row],[SCHOOL FEES]])</f>
        <v>0</v>
      </c>
      <c r="J991" s="200">
        <f>IF(ISNA(VLOOKUP(ACCOUNTS_TABLE[[#This Row],[ID NUMBER]],PAYMENT_PT,2,0)),0,VLOOKUP(ACCOUNTS_TABLE[[#This Row],[ID NUMBER]],PAYMENT_PT,2,0))</f>
        <v>0</v>
      </c>
      <c r="K991" s="200">
        <f>IF(ISNA(VLOOKUP(ACCOUNTS_TABLE[[#This Row],[ID NUMBER]],PIVOT!K:L,2,0)),0,VLOOKUP(ACCOUNTS_TABLE[[#This Row],[ID NUMBER]],PIVOT!K:L,2,0))</f>
        <v>0</v>
      </c>
      <c r="L991" s="200">
        <f>ACCOUNTS_TABLE[[#This Row],[TOTAL FEES]]-ACCOUNTS_TABLE[[#This Row],[TOTAL PAID]]-ACCOUNTS_TABLE[[#This Row],[SCHOLARSHIP]]</f>
        <v>0</v>
      </c>
    </row>
    <row r="992" spans="3:12" ht="21.75" customHeight="1" x14ac:dyDescent="0.25">
      <c r="C992" s="194" t="s">
        <v>3835</v>
      </c>
      <c r="D992" s="195" t="str">
        <f>VLOOKUP(ACCOUNTS_TABLE[[#This Row],[ID NUMBER]],DBASE_TABLE[],2,0)</f>
        <v>ABAGUBA DOMINIC WEPAARE</v>
      </c>
      <c r="E992" s="195" t="str">
        <f>VLOOKUP(ACCOUNTS_TABLE[[#This Row],[ID NUMBER]],DBASE_TABLE[],7,0)</f>
        <v>PRIMARY TWO</v>
      </c>
      <c r="F992" s="200"/>
      <c r="G992" s="200" t="str">
        <f>IF(ISNA(VLOOKUP(ACCOUNTS_TABLE[[#This Row],[ID NUMBER]],OTHERFEE_PT,2,0)),"",VLOOKUP(ACCOUNTS_TABLE[[#This Row],[ID NUMBER]],OTHERFEE_PT,2,0))</f>
        <v/>
      </c>
      <c r="H992" s="200">
        <f>IF(ISNA(VLOOKUP(DBASE_TABLE[[#This Row],[CLASS]],TERMFEES_TABLE[],5,0)),"",VLOOKUP(DBASE_TABLE[[#This Row],[CLASS]],TERMFEES_TABLE[],5,0))</f>
        <v>0</v>
      </c>
      <c r="I992" s="200">
        <f>SUM(ACCOUNTS_TABLE[[#This Row],[BALANCE AT START]]:ACCOUNTS_TABLE[[#This Row],[SCHOOL FEES]])</f>
        <v>0</v>
      </c>
      <c r="J992" s="200">
        <f>IF(ISNA(VLOOKUP(ACCOUNTS_TABLE[[#This Row],[ID NUMBER]],PAYMENT_PT,2,0)),0,VLOOKUP(ACCOUNTS_TABLE[[#This Row],[ID NUMBER]],PAYMENT_PT,2,0))</f>
        <v>0</v>
      </c>
      <c r="K992" s="200">
        <f>IF(ISNA(VLOOKUP(ACCOUNTS_TABLE[[#This Row],[ID NUMBER]],PIVOT!K:L,2,0)),0,VLOOKUP(ACCOUNTS_TABLE[[#This Row],[ID NUMBER]],PIVOT!K:L,2,0))</f>
        <v>0</v>
      </c>
      <c r="L992" s="200">
        <f>ACCOUNTS_TABLE[[#This Row],[TOTAL FEES]]-ACCOUNTS_TABLE[[#This Row],[TOTAL PAID]]-ACCOUNTS_TABLE[[#This Row],[SCHOLARSHIP]]</f>
        <v>0</v>
      </c>
    </row>
    <row r="993" spans="3:12" ht="21.75" customHeight="1" x14ac:dyDescent="0.25">
      <c r="C993" s="194" t="s">
        <v>3837</v>
      </c>
      <c r="D993" s="195" t="str">
        <f>VLOOKUP(ACCOUNTS_TABLE[[#This Row],[ID NUMBER]],DBASE_TABLE[],2,0)</f>
        <v>AKASSAH MIRIAM AWINLIE</v>
      </c>
      <c r="E993" s="195" t="str">
        <f>VLOOKUP(ACCOUNTS_TABLE[[#This Row],[ID NUMBER]],DBASE_TABLE[],7,0)</f>
        <v>PRIMARY TWO</v>
      </c>
      <c r="F993" s="200"/>
      <c r="G993" s="200" t="str">
        <f>IF(ISNA(VLOOKUP(ACCOUNTS_TABLE[[#This Row],[ID NUMBER]],OTHERFEE_PT,2,0)),"",VLOOKUP(ACCOUNTS_TABLE[[#This Row],[ID NUMBER]],OTHERFEE_PT,2,0))</f>
        <v/>
      </c>
      <c r="H993" s="200">
        <f>IF(ISNA(VLOOKUP(DBASE_TABLE[[#This Row],[CLASS]],TERMFEES_TABLE[],5,0)),"",VLOOKUP(DBASE_TABLE[[#This Row],[CLASS]],TERMFEES_TABLE[],5,0))</f>
        <v>0</v>
      </c>
      <c r="I993" s="200">
        <f>SUM(ACCOUNTS_TABLE[[#This Row],[BALANCE AT START]]:ACCOUNTS_TABLE[[#This Row],[SCHOOL FEES]])</f>
        <v>0</v>
      </c>
      <c r="J993" s="200">
        <f>IF(ISNA(VLOOKUP(ACCOUNTS_TABLE[[#This Row],[ID NUMBER]],PAYMENT_PT,2,0)),0,VLOOKUP(ACCOUNTS_TABLE[[#This Row],[ID NUMBER]],PAYMENT_PT,2,0))</f>
        <v>0</v>
      </c>
      <c r="K993" s="200">
        <f>IF(ISNA(VLOOKUP(ACCOUNTS_TABLE[[#This Row],[ID NUMBER]],PIVOT!K:L,2,0)),0,VLOOKUP(ACCOUNTS_TABLE[[#This Row],[ID NUMBER]],PIVOT!K:L,2,0))</f>
        <v>0</v>
      </c>
      <c r="L993" s="200">
        <f>ACCOUNTS_TABLE[[#This Row],[TOTAL FEES]]-ACCOUNTS_TABLE[[#This Row],[TOTAL PAID]]-ACCOUNTS_TABLE[[#This Row],[SCHOLARSHIP]]</f>
        <v>0</v>
      </c>
    </row>
    <row r="994" spans="3:12" ht="21.75" customHeight="1" x14ac:dyDescent="0.25">
      <c r="C994" s="194" t="s">
        <v>3843</v>
      </c>
      <c r="D994" s="195" t="str">
        <f>VLOOKUP(ACCOUNTS_TABLE[[#This Row],[ID NUMBER]],DBASE_TABLE[],2,0)</f>
        <v>ADAGIWINE VANESSA</v>
      </c>
      <c r="E994" s="195" t="str">
        <f>VLOOKUP(ACCOUNTS_TABLE[[#This Row],[ID NUMBER]],DBASE_TABLE[],7,0)</f>
        <v>PRIMARY TWO</v>
      </c>
      <c r="F994" s="200"/>
      <c r="G994" s="200" t="str">
        <f>IF(ISNA(VLOOKUP(ACCOUNTS_TABLE[[#This Row],[ID NUMBER]],OTHERFEE_PT,2,0)),"",VLOOKUP(ACCOUNTS_TABLE[[#This Row],[ID NUMBER]],OTHERFEE_PT,2,0))</f>
        <v/>
      </c>
      <c r="H994" s="200">
        <f>IF(ISNA(VLOOKUP(DBASE_TABLE[[#This Row],[CLASS]],TERMFEES_TABLE[],5,0)),"",VLOOKUP(DBASE_TABLE[[#This Row],[CLASS]],TERMFEES_TABLE[],5,0))</f>
        <v>0</v>
      </c>
      <c r="I994" s="200">
        <f>SUM(ACCOUNTS_TABLE[[#This Row],[BALANCE AT START]]:ACCOUNTS_TABLE[[#This Row],[SCHOOL FEES]])</f>
        <v>0</v>
      </c>
      <c r="J994" s="200">
        <f>IF(ISNA(VLOOKUP(ACCOUNTS_TABLE[[#This Row],[ID NUMBER]],PAYMENT_PT,2,0)),0,VLOOKUP(ACCOUNTS_TABLE[[#This Row],[ID NUMBER]],PAYMENT_PT,2,0))</f>
        <v>0</v>
      </c>
      <c r="K994" s="200">
        <f>IF(ISNA(VLOOKUP(ACCOUNTS_TABLE[[#This Row],[ID NUMBER]],PIVOT!K:L,2,0)),0,VLOOKUP(ACCOUNTS_TABLE[[#This Row],[ID NUMBER]],PIVOT!K:L,2,0))</f>
        <v>0</v>
      </c>
      <c r="L994" s="200">
        <f>ACCOUNTS_TABLE[[#This Row],[TOTAL FEES]]-ACCOUNTS_TABLE[[#This Row],[TOTAL PAID]]-ACCOUNTS_TABLE[[#This Row],[SCHOLARSHIP]]</f>
        <v>0</v>
      </c>
    </row>
    <row r="995" spans="3:12" ht="21.75" customHeight="1" x14ac:dyDescent="0.25">
      <c r="C995" s="194" t="s">
        <v>3849</v>
      </c>
      <c r="D995" s="195" t="str">
        <f>VLOOKUP(ACCOUNTS_TABLE[[#This Row],[ID NUMBER]],DBASE_TABLE[],2,0)</f>
        <v>LARTEVI BENEDICTA</v>
      </c>
      <c r="E995" s="195" t="str">
        <f>VLOOKUP(ACCOUNTS_TABLE[[#This Row],[ID NUMBER]],DBASE_TABLE[],7,0)</f>
        <v>PRIMARY THREE</v>
      </c>
      <c r="F995" s="200"/>
      <c r="G995" s="200" t="str">
        <f>IF(ISNA(VLOOKUP(ACCOUNTS_TABLE[[#This Row],[ID NUMBER]],OTHERFEE_PT,2,0)),"",VLOOKUP(ACCOUNTS_TABLE[[#This Row],[ID NUMBER]],OTHERFEE_PT,2,0))</f>
        <v/>
      </c>
      <c r="H995" s="200">
        <f>IF(ISNA(VLOOKUP(DBASE_TABLE[[#This Row],[CLASS]],TERMFEES_TABLE[],5,0)),"",VLOOKUP(DBASE_TABLE[[#This Row],[CLASS]],TERMFEES_TABLE[],5,0))</f>
        <v>0</v>
      </c>
      <c r="I995" s="200">
        <f>SUM(ACCOUNTS_TABLE[[#This Row],[BALANCE AT START]]:ACCOUNTS_TABLE[[#This Row],[SCHOOL FEES]])</f>
        <v>0</v>
      </c>
      <c r="J995" s="200">
        <f>IF(ISNA(VLOOKUP(ACCOUNTS_TABLE[[#This Row],[ID NUMBER]],PAYMENT_PT,2,0)),0,VLOOKUP(ACCOUNTS_TABLE[[#This Row],[ID NUMBER]],PAYMENT_PT,2,0))</f>
        <v>0</v>
      </c>
      <c r="K995" s="200">
        <f>IF(ISNA(VLOOKUP(ACCOUNTS_TABLE[[#This Row],[ID NUMBER]],PIVOT!K:L,2,0)),0,VLOOKUP(ACCOUNTS_TABLE[[#This Row],[ID NUMBER]],PIVOT!K:L,2,0))</f>
        <v>0</v>
      </c>
      <c r="L995" s="200">
        <f>ACCOUNTS_TABLE[[#This Row],[TOTAL FEES]]-ACCOUNTS_TABLE[[#This Row],[TOTAL PAID]]-ACCOUNTS_TABLE[[#This Row],[SCHOLARSHIP]]</f>
        <v>0</v>
      </c>
    </row>
    <row r="996" spans="3:12" ht="21.75" customHeight="1" x14ac:dyDescent="0.25">
      <c r="C996" s="194" t="s">
        <v>3852</v>
      </c>
      <c r="D996" s="195" t="str">
        <f>VLOOKUP(ACCOUNTS_TABLE[[#This Row],[ID NUMBER]],DBASE_TABLE[],2,0)</f>
        <v>ADUKU AUGUSTINE SONGOSE</v>
      </c>
      <c r="E996" s="195" t="str">
        <f>VLOOKUP(ACCOUNTS_TABLE[[#This Row],[ID NUMBER]],DBASE_TABLE[],7,0)</f>
        <v>PRIMARY THREE</v>
      </c>
      <c r="F996" s="200"/>
      <c r="G996" s="200" t="str">
        <f>IF(ISNA(VLOOKUP(ACCOUNTS_TABLE[[#This Row],[ID NUMBER]],OTHERFEE_PT,2,0)),"",VLOOKUP(ACCOUNTS_TABLE[[#This Row],[ID NUMBER]],OTHERFEE_PT,2,0))</f>
        <v/>
      </c>
      <c r="H996" s="200">
        <f>IF(ISNA(VLOOKUP(DBASE_TABLE[[#This Row],[CLASS]],TERMFEES_TABLE[],5,0)),"",VLOOKUP(DBASE_TABLE[[#This Row],[CLASS]],TERMFEES_TABLE[],5,0))</f>
        <v>0</v>
      </c>
      <c r="I996" s="200">
        <f>SUM(ACCOUNTS_TABLE[[#This Row],[BALANCE AT START]]:ACCOUNTS_TABLE[[#This Row],[SCHOOL FEES]])</f>
        <v>0</v>
      </c>
      <c r="J996" s="200">
        <f>IF(ISNA(VLOOKUP(ACCOUNTS_TABLE[[#This Row],[ID NUMBER]],PAYMENT_PT,2,0)),0,VLOOKUP(ACCOUNTS_TABLE[[#This Row],[ID NUMBER]],PAYMENT_PT,2,0))</f>
        <v>0</v>
      </c>
      <c r="K996" s="200">
        <f>IF(ISNA(VLOOKUP(ACCOUNTS_TABLE[[#This Row],[ID NUMBER]],PIVOT!K:L,2,0)),0,VLOOKUP(ACCOUNTS_TABLE[[#This Row],[ID NUMBER]],PIVOT!K:L,2,0))</f>
        <v>0</v>
      </c>
      <c r="L996" s="200">
        <f>ACCOUNTS_TABLE[[#This Row],[TOTAL FEES]]-ACCOUNTS_TABLE[[#This Row],[TOTAL PAID]]-ACCOUNTS_TABLE[[#This Row],[SCHOLARSHIP]]</f>
        <v>0</v>
      </c>
    </row>
    <row r="997" spans="3:12" ht="21.75" customHeight="1" x14ac:dyDescent="0.25">
      <c r="C997" s="194" t="s">
        <v>3857</v>
      </c>
      <c r="D997" s="195" t="str">
        <f>VLOOKUP(ACCOUNTS_TABLE[[#This Row],[ID NUMBER]],DBASE_TABLE[],2,0)</f>
        <v>ATINVA AMBROSE</v>
      </c>
      <c r="E997" s="195" t="str">
        <f>VLOOKUP(ACCOUNTS_TABLE[[#This Row],[ID NUMBER]],DBASE_TABLE[],7,0)</f>
        <v>PRIMARY THREE</v>
      </c>
      <c r="F997" s="200"/>
      <c r="G997" s="200" t="str">
        <f>IF(ISNA(VLOOKUP(ACCOUNTS_TABLE[[#This Row],[ID NUMBER]],OTHERFEE_PT,2,0)),"",VLOOKUP(ACCOUNTS_TABLE[[#This Row],[ID NUMBER]],OTHERFEE_PT,2,0))</f>
        <v/>
      </c>
      <c r="H997" s="200">
        <f>IF(ISNA(VLOOKUP(DBASE_TABLE[[#This Row],[CLASS]],TERMFEES_TABLE[],5,0)),"",VLOOKUP(DBASE_TABLE[[#This Row],[CLASS]],TERMFEES_TABLE[],5,0))</f>
        <v>0</v>
      </c>
      <c r="I997" s="200">
        <f>SUM(ACCOUNTS_TABLE[[#This Row],[BALANCE AT START]]:ACCOUNTS_TABLE[[#This Row],[SCHOOL FEES]])</f>
        <v>0</v>
      </c>
      <c r="J997" s="200">
        <f>IF(ISNA(VLOOKUP(ACCOUNTS_TABLE[[#This Row],[ID NUMBER]],PAYMENT_PT,2,0)),0,VLOOKUP(ACCOUNTS_TABLE[[#This Row],[ID NUMBER]],PAYMENT_PT,2,0))</f>
        <v>0</v>
      </c>
      <c r="K997" s="200">
        <f>IF(ISNA(VLOOKUP(ACCOUNTS_TABLE[[#This Row],[ID NUMBER]],PIVOT!K:L,2,0)),0,VLOOKUP(ACCOUNTS_TABLE[[#This Row],[ID NUMBER]],PIVOT!K:L,2,0))</f>
        <v>0</v>
      </c>
      <c r="L997" s="200">
        <f>ACCOUNTS_TABLE[[#This Row],[TOTAL FEES]]-ACCOUNTS_TABLE[[#This Row],[TOTAL PAID]]-ACCOUNTS_TABLE[[#This Row],[SCHOLARSHIP]]</f>
        <v>0</v>
      </c>
    </row>
    <row r="998" spans="3:12" ht="21.75" customHeight="1" x14ac:dyDescent="0.25">
      <c r="C998" s="194" t="s">
        <v>3862</v>
      </c>
      <c r="D998" s="195" t="str">
        <f>VLOOKUP(ACCOUNTS_TABLE[[#This Row],[ID NUMBER]],DBASE_TABLE[],2,0)</f>
        <v>AHMED ABDUL-MUQADDIM</v>
      </c>
      <c r="E998" s="195" t="str">
        <f>VLOOKUP(ACCOUNTS_TABLE[[#This Row],[ID NUMBER]],DBASE_TABLE[],7,0)</f>
        <v>PRIMARY THREE</v>
      </c>
      <c r="F998" s="200"/>
      <c r="G998" s="200" t="str">
        <f>IF(ISNA(VLOOKUP(ACCOUNTS_TABLE[[#This Row],[ID NUMBER]],OTHERFEE_PT,2,0)),"",VLOOKUP(ACCOUNTS_TABLE[[#This Row],[ID NUMBER]],OTHERFEE_PT,2,0))</f>
        <v/>
      </c>
      <c r="H998" s="200">
        <f>IF(ISNA(VLOOKUP(DBASE_TABLE[[#This Row],[CLASS]],TERMFEES_TABLE[],5,0)),"",VLOOKUP(DBASE_TABLE[[#This Row],[CLASS]],TERMFEES_TABLE[],5,0))</f>
        <v>0</v>
      </c>
      <c r="I998" s="200">
        <f>SUM(ACCOUNTS_TABLE[[#This Row],[BALANCE AT START]]:ACCOUNTS_TABLE[[#This Row],[SCHOOL FEES]])</f>
        <v>0</v>
      </c>
      <c r="J998" s="200">
        <f>IF(ISNA(VLOOKUP(ACCOUNTS_TABLE[[#This Row],[ID NUMBER]],PAYMENT_PT,2,0)),0,VLOOKUP(ACCOUNTS_TABLE[[#This Row],[ID NUMBER]],PAYMENT_PT,2,0))</f>
        <v>0</v>
      </c>
      <c r="K998" s="200">
        <f>IF(ISNA(VLOOKUP(ACCOUNTS_TABLE[[#This Row],[ID NUMBER]],PIVOT!K:L,2,0)),0,VLOOKUP(ACCOUNTS_TABLE[[#This Row],[ID NUMBER]],PIVOT!K:L,2,0))</f>
        <v>0</v>
      </c>
      <c r="L998" s="200">
        <f>ACCOUNTS_TABLE[[#This Row],[TOTAL FEES]]-ACCOUNTS_TABLE[[#This Row],[TOTAL PAID]]-ACCOUNTS_TABLE[[#This Row],[SCHOLARSHIP]]</f>
        <v>0</v>
      </c>
    </row>
    <row r="999" spans="3:12" ht="21.75" customHeight="1" x14ac:dyDescent="0.25">
      <c r="C999" s="194" t="s">
        <v>3864</v>
      </c>
      <c r="D999" s="195" t="str">
        <f>VLOOKUP(ACCOUNTS_TABLE[[#This Row],[ID NUMBER]],DBASE_TABLE[],2,0)</f>
        <v>SEIDU SAKINATU</v>
      </c>
      <c r="E999" s="195" t="str">
        <f>VLOOKUP(ACCOUNTS_TABLE[[#This Row],[ID NUMBER]],DBASE_TABLE[],7,0)</f>
        <v>PRIMARY THREE</v>
      </c>
      <c r="F999" s="200"/>
      <c r="G999" s="200" t="str">
        <f>IF(ISNA(VLOOKUP(ACCOUNTS_TABLE[[#This Row],[ID NUMBER]],OTHERFEE_PT,2,0)),"",VLOOKUP(ACCOUNTS_TABLE[[#This Row],[ID NUMBER]],OTHERFEE_PT,2,0))</f>
        <v/>
      </c>
      <c r="H999" s="200">
        <f>IF(ISNA(VLOOKUP(DBASE_TABLE[[#This Row],[CLASS]],TERMFEES_TABLE[],5,0)),"",VLOOKUP(DBASE_TABLE[[#This Row],[CLASS]],TERMFEES_TABLE[],5,0))</f>
        <v>0</v>
      </c>
      <c r="I999" s="200">
        <f>SUM(ACCOUNTS_TABLE[[#This Row],[BALANCE AT START]]:ACCOUNTS_TABLE[[#This Row],[SCHOOL FEES]])</f>
        <v>0</v>
      </c>
      <c r="J999" s="200">
        <f>IF(ISNA(VLOOKUP(ACCOUNTS_TABLE[[#This Row],[ID NUMBER]],PAYMENT_PT,2,0)),0,VLOOKUP(ACCOUNTS_TABLE[[#This Row],[ID NUMBER]],PAYMENT_PT,2,0))</f>
        <v>0</v>
      </c>
      <c r="K999" s="200">
        <f>IF(ISNA(VLOOKUP(ACCOUNTS_TABLE[[#This Row],[ID NUMBER]],PIVOT!K:L,2,0)),0,VLOOKUP(ACCOUNTS_TABLE[[#This Row],[ID NUMBER]],PIVOT!K:L,2,0))</f>
        <v>0</v>
      </c>
      <c r="L999" s="200">
        <f>ACCOUNTS_TABLE[[#This Row],[TOTAL FEES]]-ACCOUNTS_TABLE[[#This Row],[TOTAL PAID]]-ACCOUNTS_TABLE[[#This Row],[SCHOLARSHIP]]</f>
        <v>0</v>
      </c>
    </row>
    <row r="1000" spans="3:12" ht="21.75" customHeight="1" x14ac:dyDescent="0.25">
      <c r="C1000" s="194" t="s">
        <v>3869</v>
      </c>
      <c r="D1000" s="195" t="str">
        <f>VLOOKUP(ACCOUNTS_TABLE[[#This Row],[ID NUMBER]],DBASE_TABLE[],2,0)</f>
        <v>ATOSONA FOSTER AKAMBASE</v>
      </c>
      <c r="E1000" s="195" t="str">
        <f>VLOOKUP(ACCOUNTS_TABLE[[#This Row],[ID NUMBER]],DBASE_TABLE[],7,0)</f>
        <v>PRIMARY FOUR</v>
      </c>
      <c r="F1000" s="200"/>
      <c r="G1000" s="200" t="str">
        <f>IF(ISNA(VLOOKUP(ACCOUNTS_TABLE[[#This Row],[ID NUMBER]],OTHERFEE_PT,2,0)),"",VLOOKUP(ACCOUNTS_TABLE[[#This Row],[ID NUMBER]],OTHERFEE_PT,2,0))</f>
        <v/>
      </c>
      <c r="H1000" s="200">
        <f>IF(ISNA(VLOOKUP(DBASE_TABLE[[#This Row],[CLASS]],TERMFEES_TABLE[],5,0)),"",VLOOKUP(DBASE_TABLE[[#This Row],[CLASS]],TERMFEES_TABLE[],5,0))</f>
        <v>0</v>
      </c>
      <c r="I1000" s="200">
        <f>SUM(ACCOUNTS_TABLE[[#This Row],[BALANCE AT START]]:ACCOUNTS_TABLE[[#This Row],[SCHOOL FEES]])</f>
        <v>0</v>
      </c>
      <c r="J1000" s="200">
        <f>IF(ISNA(VLOOKUP(ACCOUNTS_TABLE[[#This Row],[ID NUMBER]],PAYMENT_PT,2,0)),0,VLOOKUP(ACCOUNTS_TABLE[[#This Row],[ID NUMBER]],PAYMENT_PT,2,0))</f>
        <v>0</v>
      </c>
      <c r="K1000" s="200">
        <f>IF(ISNA(VLOOKUP(ACCOUNTS_TABLE[[#This Row],[ID NUMBER]],PIVOT!K:L,2,0)),0,VLOOKUP(ACCOUNTS_TABLE[[#This Row],[ID NUMBER]],PIVOT!K:L,2,0))</f>
        <v>0</v>
      </c>
      <c r="L1000" s="200">
        <f>ACCOUNTS_TABLE[[#This Row],[TOTAL FEES]]-ACCOUNTS_TABLE[[#This Row],[TOTAL PAID]]-ACCOUNTS_TABLE[[#This Row],[SCHOLARSHIP]]</f>
        <v>0</v>
      </c>
    </row>
    <row r="1001" spans="3:12" ht="21.75" customHeight="1" x14ac:dyDescent="0.25">
      <c r="C1001" s="194" t="s">
        <v>3873</v>
      </c>
      <c r="D1001" s="195" t="str">
        <f>VLOOKUP(ACCOUNTS_TABLE[[#This Row],[ID NUMBER]],DBASE_TABLE[],2,0)</f>
        <v>JAMPANA FREDRICK</v>
      </c>
      <c r="E1001" s="195" t="str">
        <f>VLOOKUP(ACCOUNTS_TABLE[[#This Row],[ID NUMBER]],DBASE_TABLE[],7,0)</f>
        <v>PRIMARY FOUR</v>
      </c>
      <c r="F1001" s="200"/>
      <c r="G1001" s="200" t="str">
        <f>IF(ISNA(VLOOKUP(ACCOUNTS_TABLE[[#This Row],[ID NUMBER]],OTHERFEE_PT,2,0)),"",VLOOKUP(ACCOUNTS_TABLE[[#This Row],[ID NUMBER]],OTHERFEE_PT,2,0))</f>
        <v/>
      </c>
      <c r="H1001" s="200">
        <f>IF(ISNA(VLOOKUP(DBASE_TABLE[[#This Row],[CLASS]],TERMFEES_TABLE[],5,0)),"",VLOOKUP(DBASE_TABLE[[#This Row],[CLASS]],TERMFEES_TABLE[],5,0))</f>
        <v>0</v>
      </c>
      <c r="I1001" s="200">
        <f>SUM(ACCOUNTS_TABLE[[#This Row],[BALANCE AT START]]:ACCOUNTS_TABLE[[#This Row],[SCHOOL FEES]])</f>
        <v>0</v>
      </c>
      <c r="J1001" s="200">
        <f>IF(ISNA(VLOOKUP(ACCOUNTS_TABLE[[#This Row],[ID NUMBER]],PAYMENT_PT,2,0)),0,VLOOKUP(ACCOUNTS_TABLE[[#This Row],[ID NUMBER]],PAYMENT_PT,2,0))</f>
        <v>0</v>
      </c>
      <c r="K1001" s="200">
        <f>IF(ISNA(VLOOKUP(ACCOUNTS_TABLE[[#This Row],[ID NUMBER]],PIVOT!K:L,2,0)),0,VLOOKUP(ACCOUNTS_TABLE[[#This Row],[ID NUMBER]],PIVOT!K:L,2,0))</f>
        <v>0</v>
      </c>
      <c r="L1001" s="200">
        <f>ACCOUNTS_TABLE[[#This Row],[TOTAL FEES]]-ACCOUNTS_TABLE[[#This Row],[TOTAL PAID]]-ACCOUNTS_TABLE[[#This Row],[SCHOLARSHIP]]</f>
        <v>0</v>
      </c>
    </row>
    <row r="1002" spans="3:12" ht="21.75" customHeight="1" x14ac:dyDescent="0.25">
      <c r="C1002" s="194" t="s">
        <v>3878</v>
      </c>
      <c r="D1002" s="195" t="str">
        <f>VLOOKUP(ACCOUNTS_TABLE[[#This Row],[ID NUMBER]],DBASE_TABLE[],2,0)</f>
        <v>ASUAH ALLSWELL</v>
      </c>
      <c r="E1002" s="195" t="str">
        <f>VLOOKUP(ACCOUNTS_TABLE[[#This Row],[ID NUMBER]],DBASE_TABLE[],7,0)</f>
        <v>PRIMARY FOUR</v>
      </c>
      <c r="F1002" s="200"/>
      <c r="G1002" s="200" t="str">
        <f>IF(ISNA(VLOOKUP(ACCOUNTS_TABLE[[#This Row],[ID NUMBER]],OTHERFEE_PT,2,0)),"",VLOOKUP(ACCOUNTS_TABLE[[#This Row],[ID NUMBER]],OTHERFEE_PT,2,0))</f>
        <v/>
      </c>
      <c r="H1002" s="200">
        <f>IF(ISNA(VLOOKUP(DBASE_TABLE[[#This Row],[CLASS]],TERMFEES_TABLE[],5,0)),"",VLOOKUP(DBASE_TABLE[[#This Row],[CLASS]],TERMFEES_TABLE[],5,0))</f>
        <v>0</v>
      </c>
      <c r="I1002" s="200">
        <f>SUM(ACCOUNTS_TABLE[[#This Row],[BALANCE AT START]]:ACCOUNTS_TABLE[[#This Row],[SCHOOL FEES]])</f>
        <v>0</v>
      </c>
      <c r="J1002" s="200">
        <f>IF(ISNA(VLOOKUP(ACCOUNTS_TABLE[[#This Row],[ID NUMBER]],PAYMENT_PT,2,0)),0,VLOOKUP(ACCOUNTS_TABLE[[#This Row],[ID NUMBER]],PAYMENT_PT,2,0))</f>
        <v>0</v>
      </c>
      <c r="K1002" s="200">
        <f>IF(ISNA(VLOOKUP(ACCOUNTS_TABLE[[#This Row],[ID NUMBER]],PIVOT!K:L,2,0)),0,VLOOKUP(ACCOUNTS_TABLE[[#This Row],[ID NUMBER]],PIVOT!K:L,2,0))</f>
        <v>0</v>
      </c>
      <c r="L1002" s="200">
        <f>ACCOUNTS_TABLE[[#This Row],[TOTAL FEES]]-ACCOUNTS_TABLE[[#This Row],[TOTAL PAID]]-ACCOUNTS_TABLE[[#This Row],[SCHOLARSHIP]]</f>
        <v>0</v>
      </c>
    </row>
    <row r="1003" spans="3:12" ht="21.75" customHeight="1" x14ac:dyDescent="0.25">
      <c r="C1003" s="194" t="s">
        <v>3882</v>
      </c>
      <c r="D1003" s="195" t="str">
        <f>VLOOKUP(ACCOUNTS_TABLE[[#This Row],[ID NUMBER]],DBASE_TABLE[],2,0)</f>
        <v>DANJUMAH LEONARD AWOLZEM</v>
      </c>
      <c r="E1003" s="195" t="str">
        <f>VLOOKUP(ACCOUNTS_TABLE[[#This Row],[ID NUMBER]],DBASE_TABLE[],7,0)</f>
        <v>PRIMARY FOUR</v>
      </c>
      <c r="F1003" s="200"/>
      <c r="G1003" s="200" t="str">
        <f>IF(ISNA(VLOOKUP(ACCOUNTS_TABLE[[#This Row],[ID NUMBER]],OTHERFEE_PT,2,0)),"",VLOOKUP(ACCOUNTS_TABLE[[#This Row],[ID NUMBER]],OTHERFEE_PT,2,0))</f>
        <v/>
      </c>
      <c r="H1003" s="200">
        <f>IF(ISNA(VLOOKUP(DBASE_TABLE[[#This Row],[CLASS]],TERMFEES_TABLE[],5,0)),"",VLOOKUP(DBASE_TABLE[[#This Row],[CLASS]],TERMFEES_TABLE[],5,0))</f>
        <v>0</v>
      </c>
      <c r="I1003" s="200">
        <f>SUM(ACCOUNTS_TABLE[[#This Row],[BALANCE AT START]]:ACCOUNTS_TABLE[[#This Row],[SCHOOL FEES]])</f>
        <v>0</v>
      </c>
      <c r="J1003" s="200">
        <f>IF(ISNA(VLOOKUP(ACCOUNTS_TABLE[[#This Row],[ID NUMBER]],PAYMENT_PT,2,0)),0,VLOOKUP(ACCOUNTS_TABLE[[#This Row],[ID NUMBER]],PAYMENT_PT,2,0))</f>
        <v>0</v>
      </c>
      <c r="K1003" s="200">
        <f>IF(ISNA(VLOOKUP(ACCOUNTS_TABLE[[#This Row],[ID NUMBER]],PIVOT!K:L,2,0)),0,VLOOKUP(ACCOUNTS_TABLE[[#This Row],[ID NUMBER]],PIVOT!K:L,2,0))</f>
        <v>0</v>
      </c>
      <c r="L1003" s="200">
        <f>ACCOUNTS_TABLE[[#This Row],[TOTAL FEES]]-ACCOUNTS_TABLE[[#This Row],[TOTAL PAID]]-ACCOUNTS_TABLE[[#This Row],[SCHOLARSHIP]]</f>
        <v>0</v>
      </c>
    </row>
    <row r="1004" spans="3:12" ht="21.75" customHeight="1" x14ac:dyDescent="0.25">
      <c r="C1004" s="194" t="s">
        <v>3886</v>
      </c>
      <c r="D1004" s="195" t="str">
        <f>VLOOKUP(ACCOUNTS_TABLE[[#This Row],[ID NUMBER]],DBASE_TABLE[],2,0)</f>
        <v>AWOBCO ETHEL</v>
      </c>
      <c r="E1004" s="195" t="str">
        <f>VLOOKUP(ACCOUNTS_TABLE[[#This Row],[ID NUMBER]],DBASE_TABLE[],7,0)</f>
        <v>PRIMARY FOUR</v>
      </c>
      <c r="F1004" s="200"/>
      <c r="G1004" s="200" t="str">
        <f>IF(ISNA(VLOOKUP(ACCOUNTS_TABLE[[#This Row],[ID NUMBER]],OTHERFEE_PT,2,0)),"",VLOOKUP(ACCOUNTS_TABLE[[#This Row],[ID NUMBER]],OTHERFEE_PT,2,0))</f>
        <v/>
      </c>
      <c r="H1004" s="200">
        <f>IF(ISNA(VLOOKUP(DBASE_TABLE[[#This Row],[CLASS]],TERMFEES_TABLE[],5,0)),"",VLOOKUP(DBASE_TABLE[[#This Row],[CLASS]],TERMFEES_TABLE[],5,0))</f>
        <v>0</v>
      </c>
      <c r="I1004" s="200">
        <f>SUM(ACCOUNTS_TABLE[[#This Row],[BALANCE AT START]]:ACCOUNTS_TABLE[[#This Row],[SCHOOL FEES]])</f>
        <v>0</v>
      </c>
      <c r="J1004" s="200">
        <f>IF(ISNA(VLOOKUP(ACCOUNTS_TABLE[[#This Row],[ID NUMBER]],PAYMENT_PT,2,0)),0,VLOOKUP(ACCOUNTS_TABLE[[#This Row],[ID NUMBER]],PAYMENT_PT,2,0))</f>
        <v>0</v>
      </c>
      <c r="K1004" s="200">
        <f>IF(ISNA(VLOOKUP(ACCOUNTS_TABLE[[#This Row],[ID NUMBER]],PIVOT!K:L,2,0)),0,VLOOKUP(ACCOUNTS_TABLE[[#This Row],[ID NUMBER]],PIVOT!K:L,2,0))</f>
        <v>0</v>
      </c>
      <c r="L1004" s="200">
        <f>ACCOUNTS_TABLE[[#This Row],[TOTAL FEES]]-ACCOUNTS_TABLE[[#This Row],[TOTAL PAID]]-ACCOUNTS_TABLE[[#This Row],[SCHOLARSHIP]]</f>
        <v>0</v>
      </c>
    </row>
    <row r="1005" spans="3:12" ht="21.75" customHeight="1" x14ac:dyDescent="0.25">
      <c r="C1005" s="194" t="s">
        <v>3891</v>
      </c>
      <c r="D1005" s="195" t="str">
        <f>VLOOKUP(ACCOUNTS_TABLE[[#This Row],[ID NUMBER]],DBASE_TABLE[],2,0)</f>
        <v>NASHIRUDEEN SUMAILA</v>
      </c>
      <c r="E1005" s="195" t="str">
        <f>VLOOKUP(ACCOUNTS_TABLE[[#This Row],[ID NUMBER]],DBASE_TABLE[],7,0)</f>
        <v>PRIMARY FOUR</v>
      </c>
      <c r="F1005" s="200"/>
      <c r="G1005" s="200" t="str">
        <f>IF(ISNA(VLOOKUP(ACCOUNTS_TABLE[[#This Row],[ID NUMBER]],OTHERFEE_PT,2,0)),"",VLOOKUP(ACCOUNTS_TABLE[[#This Row],[ID NUMBER]],OTHERFEE_PT,2,0))</f>
        <v/>
      </c>
      <c r="H1005" s="200">
        <f>IF(ISNA(VLOOKUP(DBASE_TABLE[[#This Row],[CLASS]],TERMFEES_TABLE[],5,0)),"",VLOOKUP(DBASE_TABLE[[#This Row],[CLASS]],TERMFEES_TABLE[],5,0))</f>
        <v>0</v>
      </c>
      <c r="I1005" s="200">
        <f>SUM(ACCOUNTS_TABLE[[#This Row],[BALANCE AT START]]:ACCOUNTS_TABLE[[#This Row],[SCHOOL FEES]])</f>
        <v>0</v>
      </c>
      <c r="J1005" s="200">
        <f>IF(ISNA(VLOOKUP(ACCOUNTS_TABLE[[#This Row],[ID NUMBER]],PAYMENT_PT,2,0)),0,VLOOKUP(ACCOUNTS_TABLE[[#This Row],[ID NUMBER]],PAYMENT_PT,2,0))</f>
        <v>0</v>
      </c>
      <c r="K1005" s="200">
        <f>IF(ISNA(VLOOKUP(ACCOUNTS_TABLE[[#This Row],[ID NUMBER]],PIVOT!K:L,2,0)),0,VLOOKUP(ACCOUNTS_TABLE[[#This Row],[ID NUMBER]],PIVOT!K:L,2,0))</f>
        <v>0</v>
      </c>
      <c r="L1005" s="200">
        <f>ACCOUNTS_TABLE[[#This Row],[TOTAL FEES]]-ACCOUNTS_TABLE[[#This Row],[TOTAL PAID]]-ACCOUNTS_TABLE[[#This Row],[SCHOLARSHIP]]</f>
        <v>0</v>
      </c>
    </row>
    <row r="1006" spans="3:12" ht="21.75" customHeight="1" x14ac:dyDescent="0.25">
      <c r="C1006" s="194" t="s">
        <v>3893</v>
      </c>
      <c r="D1006" s="195" t="str">
        <f>VLOOKUP(ACCOUNTS_TABLE[[#This Row],[ID NUMBER]],DBASE_TABLE[],2,0)</f>
        <v>ANKO JEFFREY</v>
      </c>
      <c r="E1006" s="195" t="str">
        <f>VLOOKUP(ACCOUNTS_TABLE[[#This Row],[ID NUMBER]],DBASE_TABLE[],7,0)</f>
        <v>PRIMARY FOUR</v>
      </c>
      <c r="F1006" s="200"/>
      <c r="G1006" s="200" t="str">
        <f>IF(ISNA(VLOOKUP(ACCOUNTS_TABLE[[#This Row],[ID NUMBER]],OTHERFEE_PT,2,0)),"",VLOOKUP(ACCOUNTS_TABLE[[#This Row],[ID NUMBER]],OTHERFEE_PT,2,0))</f>
        <v/>
      </c>
      <c r="H1006" s="200">
        <f>IF(ISNA(VLOOKUP(DBASE_TABLE[[#This Row],[CLASS]],TERMFEES_TABLE[],5,0)),"",VLOOKUP(DBASE_TABLE[[#This Row],[CLASS]],TERMFEES_TABLE[],5,0))</f>
        <v>0</v>
      </c>
      <c r="I1006" s="200">
        <f>SUM(ACCOUNTS_TABLE[[#This Row],[BALANCE AT START]]:ACCOUNTS_TABLE[[#This Row],[SCHOOL FEES]])</f>
        <v>0</v>
      </c>
      <c r="J1006" s="200">
        <f>IF(ISNA(VLOOKUP(ACCOUNTS_TABLE[[#This Row],[ID NUMBER]],PAYMENT_PT,2,0)),0,VLOOKUP(ACCOUNTS_TABLE[[#This Row],[ID NUMBER]],PAYMENT_PT,2,0))</f>
        <v>0</v>
      </c>
      <c r="K1006" s="200">
        <f>IF(ISNA(VLOOKUP(ACCOUNTS_TABLE[[#This Row],[ID NUMBER]],PIVOT!K:L,2,0)),0,VLOOKUP(ACCOUNTS_TABLE[[#This Row],[ID NUMBER]],PIVOT!K:L,2,0))</f>
        <v>0</v>
      </c>
      <c r="L1006" s="200">
        <f>ACCOUNTS_TABLE[[#This Row],[TOTAL FEES]]-ACCOUNTS_TABLE[[#This Row],[TOTAL PAID]]-ACCOUNTS_TABLE[[#This Row],[SCHOLARSHIP]]</f>
        <v>0</v>
      </c>
    </row>
    <row r="1007" spans="3:12" ht="21.75" customHeight="1" x14ac:dyDescent="0.25">
      <c r="C1007" s="194" t="s">
        <v>3898</v>
      </c>
      <c r="D1007" s="195" t="str">
        <f>VLOOKUP(ACCOUNTS_TABLE[[#This Row],[ID NUMBER]],DBASE_TABLE[],2,0)</f>
        <v>AKELANA PRINCESS AJEGEWE</v>
      </c>
      <c r="E1007" s="195" t="str">
        <f>VLOOKUP(ACCOUNTS_TABLE[[#This Row],[ID NUMBER]],DBASE_TABLE[],7,0)</f>
        <v>PRIMARY FOUR</v>
      </c>
      <c r="F1007" s="200"/>
      <c r="G1007" s="200" t="str">
        <f>IF(ISNA(VLOOKUP(ACCOUNTS_TABLE[[#This Row],[ID NUMBER]],OTHERFEE_PT,2,0)),"",VLOOKUP(ACCOUNTS_TABLE[[#This Row],[ID NUMBER]],OTHERFEE_PT,2,0))</f>
        <v/>
      </c>
      <c r="H1007" s="200">
        <f>IF(ISNA(VLOOKUP(DBASE_TABLE[[#This Row],[CLASS]],TERMFEES_TABLE[],5,0)),"",VLOOKUP(DBASE_TABLE[[#This Row],[CLASS]],TERMFEES_TABLE[],5,0))</f>
        <v>0</v>
      </c>
      <c r="I1007" s="200">
        <f>SUM(ACCOUNTS_TABLE[[#This Row],[BALANCE AT START]]:ACCOUNTS_TABLE[[#This Row],[SCHOOL FEES]])</f>
        <v>0</v>
      </c>
      <c r="J1007" s="200">
        <f>IF(ISNA(VLOOKUP(ACCOUNTS_TABLE[[#This Row],[ID NUMBER]],PAYMENT_PT,2,0)),0,VLOOKUP(ACCOUNTS_TABLE[[#This Row],[ID NUMBER]],PAYMENT_PT,2,0))</f>
        <v>0</v>
      </c>
      <c r="K1007" s="200">
        <f>IF(ISNA(VLOOKUP(ACCOUNTS_TABLE[[#This Row],[ID NUMBER]],PIVOT!K:L,2,0)),0,VLOOKUP(ACCOUNTS_TABLE[[#This Row],[ID NUMBER]],PIVOT!K:L,2,0))</f>
        <v>0</v>
      </c>
      <c r="L1007" s="200">
        <f>ACCOUNTS_TABLE[[#This Row],[TOTAL FEES]]-ACCOUNTS_TABLE[[#This Row],[TOTAL PAID]]-ACCOUNTS_TABLE[[#This Row],[SCHOLARSHIP]]</f>
        <v>0</v>
      </c>
    </row>
    <row r="1008" spans="3:12" ht="21.75" customHeight="1" x14ac:dyDescent="0.25">
      <c r="C1008" s="194" t="s">
        <v>3905</v>
      </c>
      <c r="D1008" s="195" t="str">
        <f>VLOOKUP(ACCOUNTS_TABLE[[#This Row],[ID NUMBER]],DBASE_TABLE[],2,0)</f>
        <v>JANWO ISHMEAL</v>
      </c>
      <c r="E1008" s="195" t="str">
        <f>VLOOKUP(ACCOUNTS_TABLE[[#This Row],[ID NUMBER]],DBASE_TABLE[],7,0)</f>
        <v>PRIMARY FIVE</v>
      </c>
      <c r="F1008" s="200"/>
      <c r="G1008" s="200" t="str">
        <f>IF(ISNA(VLOOKUP(ACCOUNTS_TABLE[[#This Row],[ID NUMBER]],OTHERFEE_PT,2,0)),"",VLOOKUP(ACCOUNTS_TABLE[[#This Row],[ID NUMBER]],OTHERFEE_PT,2,0))</f>
        <v/>
      </c>
      <c r="H1008" s="200">
        <f>IF(ISNA(VLOOKUP(DBASE_TABLE[[#This Row],[CLASS]],TERMFEES_TABLE[],5,0)),"",VLOOKUP(DBASE_TABLE[[#This Row],[CLASS]],TERMFEES_TABLE[],5,0))</f>
        <v>0</v>
      </c>
      <c r="I1008" s="200">
        <f>SUM(ACCOUNTS_TABLE[[#This Row],[BALANCE AT START]]:ACCOUNTS_TABLE[[#This Row],[SCHOOL FEES]])</f>
        <v>0</v>
      </c>
      <c r="J1008" s="200">
        <f>IF(ISNA(VLOOKUP(ACCOUNTS_TABLE[[#This Row],[ID NUMBER]],PAYMENT_PT,2,0)),0,VLOOKUP(ACCOUNTS_TABLE[[#This Row],[ID NUMBER]],PAYMENT_PT,2,0))</f>
        <v>0</v>
      </c>
      <c r="K1008" s="200">
        <f>IF(ISNA(VLOOKUP(ACCOUNTS_TABLE[[#This Row],[ID NUMBER]],PIVOT!K:L,2,0)),0,VLOOKUP(ACCOUNTS_TABLE[[#This Row],[ID NUMBER]],PIVOT!K:L,2,0))</f>
        <v>0</v>
      </c>
      <c r="L1008" s="200">
        <f>ACCOUNTS_TABLE[[#This Row],[TOTAL FEES]]-ACCOUNTS_TABLE[[#This Row],[TOTAL PAID]]-ACCOUNTS_TABLE[[#This Row],[SCHOLARSHIP]]</f>
        <v>0</v>
      </c>
    </row>
    <row r="1009" spans="3:12" ht="21.75" customHeight="1" x14ac:dyDescent="0.25">
      <c r="C1009" s="194" t="s">
        <v>3907</v>
      </c>
      <c r="D1009" s="195" t="str">
        <f>VLOOKUP(ACCOUNTS_TABLE[[#This Row],[ID NUMBER]],DBASE_TABLE[],2,0)</f>
        <v>ADDA ABEL</v>
      </c>
      <c r="E1009" s="195" t="str">
        <f>VLOOKUP(ACCOUNTS_TABLE[[#This Row],[ID NUMBER]],DBASE_TABLE[],7,0)</f>
        <v>PRIMARY FIVE</v>
      </c>
      <c r="F1009" s="200"/>
      <c r="G1009" s="200" t="str">
        <f>IF(ISNA(VLOOKUP(ACCOUNTS_TABLE[[#This Row],[ID NUMBER]],OTHERFEE_PT,2,0)),"",VLOOKUP(ACCOUNTS_TABLE[[#This Row],[ID NUMBER]],OTHERFEE_PT,2,0))</f>
        <v/>
      </c>
      <c r="H1009" s="200">
        <f>IF(ISNA(VLOOKUP(DBASE_TABLE[[#This Row],[CLASS]],TERMFEES_TABLE[],5,0)),"",VLOOKUP(DBASE_TABLE[[#This Row],[CLASS]],TERMFEES_TABLE[],5,0))</f>
        <v>0</v>
      </c>
      <c r="I1009" s="200">
        <f>SUM(ACCOUNTS_TABLE[[#This Row],[BALANCE AT START]]:ACCOUNTS_TABLE[[#This Row],[SCHOOL FEES]])</f>
        <v>0</v>
      </c>
      <c r="J1009" s="200">
        <f>IF(ISNA(VLOOKUP(ACCOUNTS_TABLE[[#This Row],[ID NUMBER]],PAYMENT_PT,2,0)),0,VLOOKUP(ACCOUNTS_TABLE[[#This Row],[ID NUMBER]],PAYMENT_PT,2,0))</f>
        <v>0</v>
      </c>
      <c r="K1009" s="200">
        <f>IF(ISNA(VLOOKUP(ACCOUNTS_TABLE[[#This Row],[ID NUMBER]],PIVOT!K:L,2,0)),0,VLOOKUP(ACCOUNTS_TABLE[[#This Row],[ID NUMBER]],PIVOT!K:L,2,0))</f>
        <v>0</v>
      </c>
      <c r="L1009" s="200">
        <f>ACCOUNTS_TABLE[[#This Row],[TOTAL FEES]]-ACCOUNTS_TABLE[[#This Row],[TOTAL PAID]]-ACCOUNTS_TABLE[[#This Row],[SCHOLARSHIP]]</f>
        <v>0</v>
      </c>
    </row>
    <row r="1010" spans="3:12" ht="21.75" customHeight="1" x14ac:dyDescent="0.25">
      <c r="C1010" s="194" t="s">
        <v>3912</v>
      </c>
      <c r="D1010" s="195" t="str">
        <f>VLOOKUP(ACCOUNTS_TABLE[[#This Row],[ID NUMBER]],DBASE_TABLE[],2,0)</f>
        <v>BAYEBILISE DENIS</v>
      </c>
      <c r="E1010" s="195" t="str">
        <f>VLOOKUP(ACCOUNTS_TABLE[[#This Row],[ID NUMBER]],DBASE_TABLE[],7,0)</f>
        <v>PRIMARY FIVE</v>
      </c>
      <c r="F1010" s="200"/>
      <c r="G1010" s="200" t="str">
        <f>IF(ISNA(VLOOKUP(ACCOUNTS_TABLE[[#This Row],[ID NUMBER]],OTHERFEE_PT,2,0)),"",VLOOKUP(ACCOUNTS_TABLE[[#This Row],[ID NUMBER]],OTHERFEE_PT,2,0))</f>
        <v/>
      </c>
      <c r="H1010" s="200">
        <f>IF(ISNA(VLOOKUP(DBASE_TABLE[[#This Row],[CLASS]],TERMFEES_TABLE[],5,0)),"",VLOOKUP(DBASE_TABLE[[#This Row],[CLASS]],TERMFEES_TABLE[],5,0))</f>
        <v>0</v>
      </c>
      <c r="I1010" s="200">
        <f>SUM(ACCOUNTS_TABLE[[#This Row],[BALANCE AT START]]:ACCOUNTS_TABLE[[#This Row],[SCHOOL FEES]])</f>
        <v>0</v>
      </c>
      <c r="J1010" s="200">
        <f>IF(ISNA(VLOOKUP(ACCOUNTS_TABLE[[#This Row],[ID NUMBER]],PAYMENT_PT,2,0)),0,VLOOKUP(ACCOUNTS_TABLE[[#This Row],[ID NUMBER]],PAYMENT_PT,2,0))</f>
        <v>0</v>
      </c>
      <c r="K1010" s="200">
        <f>IF(ISNA(VLOOKUP(ACCOUNTS_TABLE[[#This Row],[ID NUMBER]],PIVOT!K:L,2,0)),0,VLOOKUP(ACCOUNTS_TABLE[[#This Row],[ID NUMBER]],PIVOT!K:L,2,0))</f>
        <v>0</v>
      </c>
      <c r="L1010" s="200">
        <f>ACCOUNTS_TABLE[[#This Row],[TOTAL FEES]]-ACCOUNTS_TABLE[[#This Row],[TOTAL PAID]]-ACCOUNTS_TABLE[[#This Row],[SCHOLARSHIP]]</f>
        <v>0</v>
      </c>
    </row>
    <row r="1011" spans="3:12" ht="21.75" customHeight="1" x14ac:dyDescent="0.25">
      <c r="C1011" s="194" t="s">
        <v>3916</v>
      </c>
      <c r="D1011" s="195" t="str">
        <f>VLOOKUP(ACCOUNTS_TABLE[[#This Row],[ID NUMBER]],DBASE_TABLE[],2,0)</f>
        <v>APELIGO CHRISTABEL WEWURA</v>
      </c>
      <c r="E1011" s="195" t="str">
        <f>VLOOKUP(ACCOUNTS_TABLE[[#This Row],[ID NUMBER]],DBASE_TABLE[],7,0)</f>
        <v>PRIMARY FIVE</v>
      </c>
      <c r="F1011" s="200"/>
      <c r="G1011" s="200" t="str">
        <f>IF(ISNA(VLOOKUP(ACCOUNTS_TABLE[[#This Row],[ID NUMBER]],OTHERFEE_PT,2,0)),"",VLOOKUP(ACCOUNTS_TABLE[[#This Row],[ID NUMBER]],OTHERFEE_PT,2,0))</f>
        <v/>
      </c>
      <c r="H1011" s="200">
        <f>IF(ISNA(VLOOKUP(DBASE_TABLE[[#This Row],[CLASS]],TERMFEES_TABLE[],5,0)),"",VLOOKUP(DBASE_TABLE[[#This Row],[CLASS]],TERMFEES_TABLE[],5,0))</f>
        <v>0</v>
      </c>
      <c r="I1011" s="200">
        <f>SUM(ACCOUNTS_TABLE[[#This Row],[BALANCE AT START]]:ACCOUNTS_TABLE[[#This Row],[SCHOOL FEES]])</f>
        <v>0</v>
      </c>
      <c r="J1011" s="200">
        <f>IF(ISNA(VLOOKUP(ACCOUNTS_TABLE[[#This Row],[ID NUMBER]],PAYMENT_PT,2,0)),0,VLOOKUP(ACCOUNTS_TABLE[[#This Row],[ID NUMBER]],PAYMENT_PT,2,0))</f>
        <v>0</v>
      </c>
      <c r="K1011" s="200">
        <f>IF(ISNA(VLOOKUP(ACCOUNTS_TABLE[[#This Row],[ID NUMBER]],PIVOT!K:L,2,0)),0,VLOOKUP(ACCOUNTS_TABLE[[#This Row],[ID NUMBER]],PIVOT!K:L,2,0))</f>
        <v>0</v>
      </c>
      <c r="L1011" s="200">
        <f>ACCOUNTS_TABLE[[#This Row],[TOTAL FEES]]-ACCOUNTS_TABLE[[#This Row],[TOTAL PAID]]-ACCOUNTS_TABLE[[#This Row],[SCHOLARSHIP]]</f>
        <v>0</v>
      </c>
    </row>
    <row r="1012" spans="3:12" ht="21.75" customHeight="1" x14ac:dyDescent="0.25">
      <c r="C1012" s="194" t="s">
        <v>3920</v>
      </c>
      <c r="D1012" s="195" t="str">
        <f>VLOOKUP(ACCOUNTS_TABLE[[#This Row],[ID NUMBER]],DBASE_TABLE[],2,0)</f>
        <v>AWUTU CHRISTOPHER</v>
      </c>
      <c r="E1012" s="195" t="str">
        <f>VLOOKUP(ACCOUNTS_TABLE[[#This Row],[ID NUMBER]],DBASE_TABLE[],7,0)</f>
        <v>PRIMARY SIX</v>
      </c>
      <c r="F1012" s="200"/>
      <c r="G1012" s="200" t="str">
        <f>IF(ISNA(VLOOKUP(ACCOUNTS_TABLE[[#This Row],[ID NUMBER]],OTHERFEE_PT,2,0)),"",VLOOKUP(ACCOUNTS_TABLE[[#This Row],[ID NUMBER]],OTHERFEE_PT,2,0))</f>
        <v/>
      </c>
      <c r="H1012" s="200">
        <f>IF(ISNA(VLOOKUP(DBASE_TABLE[[#This Row],[CLASS]],TERMFEES_TABLE[],5,0)),"",VLOOKUP(DBASE_TABLE[[#This Row],[CLASS]],TERMFEES_TABLE[],5,0))</f>
        <v>0</v>
      </c>
      <c r="I1012" s="200">
        <f>SUM(ACCOUNTS_TABLE[[#This Row],[BALANCE AT START]]:ACCOUNTS_TABLE[[#This Row],[SCHOOL FEES]])</f>
        <v>0</v>
      </c>
      <c r="J1012" s="200">
        <f>IF(ISNA(VLOOKUP(ACCOUNTS_TABLE[[#This Row],[ID NUMBER]],PAYMENT_PT,2,0)),0,VLOOKUP(ACCOUNTS_TABLE[[#This Row],[ID NUMBER]],PAYMENT_PT,2,0))</f>
        <v>0</v>
      </c>
      <c r="K1012" s="200">
        <f>IF(ISNA(VLOOKUP(ACCOUNTS_TABLE[[#This Row],[ID NUMBER]],PIVOT!K:L,2,0)),0,VLOOKUP(ACCOUNTS_TABLE[[#This Row],[ID NUMBER]],PIVOT!K:L,2,0))</f>
        <v>0</v>
      </c>
      <c r="L1012" s="200">
        <f>ACCOUNTS_TABLE[[#This Row],[TOTAL FEES]]-ACCOUNTS_TABLE[[#This Row],[TOTAL PAID]]-ACCOUNTS_TABLE[[#This Row],[SCHOLARSHIP]]</f>
        <v>0</v>
      </c>
    </row>
    <row r="1013" spans="3:12" ht="21.75" customHeight="1" x14ac:dyDescent="0.25">
      <c r="C1013" s="194" t="s">
        <v>3924</v>
      </c>
      <c r="D1013" s="195" t="str">
        <f>VLOOKUP(ACCOUNTS_TABLE[[#This Row],[ID NUMBER]],DBASE_TABLE[],2,0)</f>
        <v>ADUKU NANCY WEPIA</v>
      </c>
      <c r="E1013" s="195" t="str">
        <f>VLOOKUP(ACCOUNTS_TABLE[[#This Row],[ID NUMBER]],DBASE_TABLE[],7,0)</f>
        <v>PRIMARY SIX</v>
      </c>
      <c r="F1013" s="200"/>
      <c r="G1013" s="200" t="str">
        <f>IF(ISNA(VLOOKUP(ACCOUNTS_TABLE[[#This Row],[ID NUMBER]],OTHERFEE_PT,2,0)),"",VLOOKUP(ACCOUNTS_TABLE[[#This Row],[ID NUMBER]],OTHERFEE_PT,2,0))</f>
        <v/>
      </c>
      <c r="H1013" s="200">
        <f>IF(ISNA(VLOOKUP(DBASE_TABLE[[#This Row],[CLASS]],TERMFEES_TABLE[],5,0)),"",VLOOKUP(DBASE_TABLE[[#This Row],[CLASS]],TERMFEES_TABLE[],5,0))</f>
        <v>0</v>
      </c>
      <c r="I1013" s="200">
        <f>SUM(ACCOUNTS_TABLE[[#This Row],[BALANCE AT START]]:ACCOUNTS_TABLE[[#This Row],[SCHOOL FEES]])</f>
        <v>0</v>
      </c>
      <c r="J1013" s="200">
        <f>IF(ISNA(VLOOKUP(ACCOUNTS_TABLE[[#This Row],[ID NUMBER]],PAYMENT_PT,2,0)),0,VLOOKUP(ACCOUNTS_TABLE[[#This Row],[ID NUMBER]],PAYMENT_PT,2,0))</f>
        <v>0</v>
      </c>
      <c r="K1013" s="200">
        <f>IF(ISNA(VLOOKUP(ACCOUNTS_TABLE[[#This Row],[ID NUMBER]],PIVOT!K:L,2,0)),0,VLOOKUP(ACCOUNTS_TABLE[[#This Row],[ID NUMBER]],PIVOT!K:L,2,0))</f>
        <v>0</v>
      </c>
      <c r="L1013" s="200">
        <f>ACCOUNTS_TABLE[[#This Row],[TOTAL FEES]]-ACCOUNTS_TABLE[[#This Row],[TOTAL PAID]]-ACCOUNTS_TABLE[[#This Row],[SCHOLARSHIP]]</f>
        <v>0</v>
      </c>
    </row>
    <row r="1014" spans="3:12" ht="21.75" customHeight="1" x14ac:dyDescent="0.25">
      <c r="C1014" s="194" t="s">
        <v>3926</v>
      </c>
      <c r="D1014" s="195" t="str">
        <f>VLOOKUP(ACCOUNTS_TABLE[[#This Row],[ID NUMBER]],DBASE_TABLE[],2,0)</f>
        <v>ATAKEBIIK SYLIVIAN</v>
      </c>
      <c r="E1014" s="195" t="str">
        <f>VLOOKUP(ACCOUNTS_TABLE[[#This Row],[ID NUMBER]],DBASE_TABLE[],7,0)</f>
        <v>PRIMARY SIX</v>
      </c>
      <c r="F1014" s="200"/>
      <c r="G1014" s="200" t="str">
        <f>IF(ISNA(VLOOKUP(ACCOUNTS_TABLE[[#This Row],[ID NUMBER]],OTHERFEE_PT,2,0)),"",VLOOKUP(ACCOUNTS_TABLE[[#This Row],[ID NUMBER]],OTHERFEE_PT,2,0))</f>
        <v/>
      </c>
      <c r="H1014" s="200">
        <f>IF(ISNA(VLOOKUP(DBASE_TABLE[[#This Row],[CLASS]],TERMFEES_TABLE[],5,0)),"",VLOOKUP(DBASE_TABLE[[#This Row],[CLASS]],TERMFEES_TABLE[],5,0))</f>
        <v>0</v>
      </c>
      <c r="I1014" s="200">
        <f>SUM(ACCOUNTS_TABLE[[#This Row],[BALANCE AT START]]:ACCOUNTS_TABLE[[#This Row],[SCHOOL FEES]])</f>
        <v>0</v>
      </c>
      <c r="J1014" s="200">
        <f>IF(ISNA(VLOOKUP(ACCOUNTS_TABLE[[#This Row],[ID NUMBER]],PAYMENT_PT,2,0)),0,VLOOKUP(ACCOUNTS_TABLE[[#This Row],[ID NUMBER]],PAYMENT_PT,2,0))</f>
        <v>0</v>
      </c>
      <c r="K1014" s="200">
        <f>IF(ISNA(VLOOKUP(ACCOUNTS_TABLE[[#This Row],[ID NUMBER]],PIVOT!K:L,2,0)),0,VLOOKUP(ACCOUNTS_TABLE[[#This Row],[ID NUMBER]],PIVOT!K:L,2,0))</f>
        <v>0</v>
      </c>
      <c r="L1014" s="200">
        <f>ACCOUNTS_TABLE[[#This Row],[TOTAL FEES]]-ACCOUNTS_TABLE[[#This Row],[TOTAL PAID]]-ACCOUNTS_TABLE[[#This Row],[SCHOLARSHIP]]</f>
        <v>0</v>
      </c>
    </row>
    <row r="1015" spans="3:12" ht="21.75" customHeight="1" x14ac:dyDescent="0.25">
      <c r="C1015" s="194" t="s">
        <v>3930</v>
      </c>
      <c r="D1015" s="195" t="str">
        <f>VLOOKUP(ACCOUNTS_TABLE[[#This Row],[ID NUMBER]],DBASE_TABLE[],2,0)</f>
        <v>ATIIM CHARLLOTE</v>
      </c>
      <c r="E1015" s="195" t="str">
        <f>VLOOKUP(ACCOUNTS_TABLE[[#This Row],[ID NUMBER]],DBASE_TABLE[],7,0)</f>
        <v>PRIMARY SIX</v>
      </c>
      <c r="F1015" s="200"/>
      <c r="G1015" s="200" t="str">
        <f>IF(ISNA(VLOOKUP(ACCOUNTS_TABLE[[#This Row],[ID NUMBER]],OTHERFEE_PT,2,0)),"",VLOOKUP(ACCOUNTS_TABLE[[#This Row],[ID NUMBER]],OTHERFEE_PT,2,0))</f>
        <v/>
      </c>
      <c r="H1015" s="200">
        <f>IF(ISNA(VLOOKUP(DBASE_TABLE[[#This Row],[CLASS]],TERMFEES_TABLE[],5,0)),"",VLOOKUP(DBASE_TABLE[[#This Row],[CLASS]],TERMFEES_TABLE[],5,0))</f>
        <v>0</v>
      </c>
      <c r="I1015" s="200">
        <f>SUM(ACCOUNTS_TABLE[[#This Row],[BALANCE AT START]]:ACCOUNTS_TABLE[[#This Row],[SCHOOL FEES]])</f>
        <v>0</v>
      </c>
      <c r="J1015" s="200">
        <f>IF(ISNA(VLOOKUP(ACCOUNTS_TABLE[[#This Row],[ID NUMBER]],PAYMENT_PT,2,0)),0,VLOOKUP(ACCOUNTS_TABLE[[#This Row],[ID NUMBER]],PAYMENT_PT,2,0))</f>
        <v>0</v>
      </c>
      <c r="K1015" s="200">
        <f>IF(ISNA(VLOOKUP(ACCOUNTS_TABLE[[#This Row],[ID NUMBER]],PIVOT!K:L,2,0)),0,VLOOKUP(ACCOUNTS_TABLE[[#This Row],[ID NUMBER]],PIVOT!K:L,2,0))</f>
        <v>0</v>
      </c>
      <c r="L1015" s="200">
        <f>ACCOUNTS_TABLE[[#This Row],[TOTAL FEES]]-ACCOUNTS_TABLE[[#This Row],[TOTAL PAID]]-ACCOUNTS_TABLE[[#This Row],[SCHOLARSHIP]]</f>
        <v>0</v>
      </c>
    </row>
    <row r="1016" spans="3:12" ht="21.75" customHeight="1" x14ac:dyDescent="0.25">
      <c r="C1016" s="194" t="s">
        <v>3935</v>
      </c>
      <c r="D1016" s="195" t="str">
        <f>VLOOKUP(ACCOUNTS_TABLE[[#This Row],[ID NUMBER]],DBASE_TABLE[],2,0)</f>
        <v>WEPIA EMMANUEL</v>
      </c>
      <c r="E1016" s="195" t="str">
        <f>VLOOKUP(ACCOUNTS_TABLE[[#This Row],[ID NUMBER]],DBASE_TABLE[],7,0)</f>
        <v>PRIMARY SIX</v>
      </c>
      <c r="F1016" s="200"/>
      <c r="G1016" s="200" t="str">
        <f>IF(ISNA(VLOOKUP(ACCOUNTS_TABLE[[#This Row],[ID NUMBER]],OTHERFEE_PT,2,0)),"",VLOOKUP(ACCOUNTS_TABLE[[#This Row],[ID NUMBER]],OTHERFEE_PT,2,0))</f>
        <v/>
      </c>
      <c r="H1016" s="200">
        <f>IF(ISNA(VLOOKUP(DBASE_TABLE[[#This Row],[CLASS]],TERMFEES_TABLE[],5,0)),"",VLOOKUP(DBASE_TABLE[[#This Row],[CLASS]],TERMFEES_TABLE[],5,0))</f>
        <v>0</v>
      </c>
      <c r="I1016" s="200">
        <f>SUM(ACCOUNTS_TABLE[[#This Row],[BALANCE AT START]]:ACCOUNTS_TABLE[[#This Row],[SCHOOL FEES]])</f>
        <v>0</v>
      </c>
      <c r="J1016" s="200">
        <f>IF(ISNA(VLOOKUP(ACCOUNTS_TABLE[[#This Row],[ID NUMBER]],PAYMENT_PT,2,0)),0,VLOOKUP(ACCOUNTS_TABLE[[#This Row],[ID NUMBER]],PAYMENT_PT,2,0))</f>
        <v>0</v>
      </c>
      <c r="K1016" s="200">
        <f>IF(ISNA(VLOOKUP(ACCOUNTS_TABLE[[#This Row],[ID NUMBER]],PIVOT!K:L,2,0)),0,VLOOKUP(ACCOUNTS_TABLE[[#This Row],[ID NUMBER]],PIVOT!K:L,2,0))</f>
        <v>0</v>
      </c>
      <c r="L1016" s="200">
        <f>ACCOUNTS_TABLE[[#This Row],[TOTAL FEES]]-ACCOUNTS_TABLE[[#This Row],[TOTAL PAID]]-ACCOUNTS_TABLE[[#This Row],[SCHOLARSHIP]]</f>
        <v>0</v>
      </c>
    </row>
    <row r="1017" spans="3:12" ht="21.75" customHeight="1" x14ac:dyDescent="0.25">
      <c r="C1017" s="194" t="s">
        <v>3941</v>
      </c>
      <c r="D1017" s="195" t="str">
        <f>VLOOKUP(ACCOUNTS_TABLE[[#This Row],[ID NUMBER]],DBASE_TABLE[],2,0)</f>
        <v>AGBEKO MAWULI-KPLIM</v>
      </c>
      <c r="E1017" s="195" t="str">
        <f>VLOOKUP(ACCOUNTS_TABLE[[#This Row],[ID NUMBER]],DBASE_TABLE[],7,0)</f>
        <v>PRIMARY SIX</v>
      </c>
      <c r="F1017" s="200"/>
      <c r="G1017" s="200" t="str">
        <f>IF(ISNA(VLOOKUP(ACCOUNTS_TABLE[[#This Row],[ID NUMBER]],OTHERFEE_PT,2,0)),"",VLOOKUP(ACCOUNTS_TABLE[[#This Row],[ID NUMBER]],OTHERFEE_PT,2,0))</f>
        <v/>
      </c>
      <c r="H1017" s="200">
        <f>IF(ISNA(VLOOKUP(DBASE_TABLE[[#This Row],[CLASS]],TERMFEES_TABLE[],5,0)),"",VLOOKUP(DBASE_TABLE[[#This Row],[CLASS]],TERMFEES_TABLE[],5,0))</f>
        <v>0</v>
      </c>
      <c r="I1017" s="200">
        <f>SUM(ACCOUNTS_TABLE[[#This Row],[BALANCE AT START]]:ACCOUNTS_TABLE[[#This Row],[SCHOOL FEES]])</f>
        <v>0</v>
      </c>
      <c r="J1017" s="200">
        <f>IF(ISNA(VLOOKUP(ACCOUNTS_TABLE[[#This Row],[ID NUMBER]],PAYMENT_PT,2,0)),0,VLOOKUP(ACCOUNTS_TABLE[[#This Row],[ID NUMBER]],PAYMENT_PT,2,0))</f>
        <v>0</v>
      </c>
      <c r="K1017" s="200">
        <f>IF(ISNA(VLOOKUP(ACCOUNTS_TABLE[[#This Row],[ID NUMBER]],PIVOT!K:L,2,0)),0,VLOOKUP(ACCOUNTS_TABLE[[#This Row],[ID NUMBER]],PIVOT!K:L,2,0))</f>
        <v>0</v>
      </c>
      <c r="L1017" s="200">
        <f>ACCOUNTS_TABLE[[#This Row],[TOTAL FEES]]-ACCOUNTS_TABLE[[#This Row],[TOTAL PAID]]-ACCOUNTS_TABLE[[#This Row],[SCHOLARSHIP]]</f>
        <v>0</v>
      </c>
    </row>
    <row r="1018" spans="3:12" ht="21.75" customHeight="1" x14ac:dyDescent="0.25">
      <c r="C1018" s="194" t="s">
        <v>3946</v>
      </c>
      <c r="D1018" s="195" t="str">
        <f>VLOOKUP(ACCOUNTS_TABLE[[#This Row],[ID NUMBER]],DBASE_TABLE[],2,0)</f>
        <v>AYAABANE CALEB AWINIMI</v>
      </c>
      <c r="E1018" s="195" t="str">
        <f>VLOOKUP(ACCOUNTS_TABLE[[#This Row],[ID NUMBER]],DBASE_TABLE[],7,0)</f>
        <v>PRIMARY SIX</v>
      </c>
      <c r="F1018" s="200"/>
      <c r="G1018" s="200" t="str">
        <f>IF(ISNA(VLOOKUP(ACCOUNTS_TABLE[[#This Row],[ID NUMBER]],OTHERFEE_PT,2,0)),"",VLOOKUP(ACCOUNTS_TABLE[[#This Row],[ID NUMBER]],OTHERFEE_PT,2,0))</f>
        <v/>
      </c>
      <c r="H1018" s="200">
        <f>IF(ISNA(VLOOKUP(DBASE_TABLE[[#This Row],[CLASS]],TERMFEES_TABLE[],5,0)),"",VLOOKUP(DBASE_TABLE[[#This Row],[CLASS]],TERMFEES_TABLE[],5,0))</f>
        <v>0</v>
      </c>
      <c r="I1018" s="200">
        <f>SUM(ACCOUNTS_TABLE[[#This Row],[BALANCE AT START]]:ACCOUNTS_TABLE[[#This Row],[SCHOOL FEES]])</f>
        <v>0</v>
      </c>
      <c r="J1018" s="200">
        <f>IF(ISNA(VLOOKUP(ACCOUNTS_TABLE[[#This Row],[ID NUMBER]],PAYMENT_PT,2,0)),0,VLOOKUP(ACCOUNTS_TABLE[[#This Row],[ID NUMBER]],PAYMENT_PT,2,0))</f>
        <v>0</v>
      </c>
      <c r="K1018" s="200">
        <f>IF(ISNA(VLOOKUP(ACCOUNTS_TABLE[[#This Row],[ID NUMBER]],PIVOT!K:L,2,0)),0,VLOOKUP(ACCOUNTS_TABLE[[#This Row],[ID NUMBER]],PIVOT!K:L,2,0))</f>
        <v>0</v>
      </c>
      <c r="L1018" s="200">
        <f>ACCOUNTS_TABLE[[#This Row],[TOTAL FEES]]-ACCOUNTS_TABLE[[#This Row],[TOTAL PAID]]-ACCOUNTS_TABLE[[#This Row],[SCHOLARSHIP]]</f>
        <v>0</v>
      </c>
    </row>
    <row r="1019" spans="3:12" ht="21.75" customHeight="1" x14ac:dyDescent="0.25">
      <c r="C1019" s="194" t="s">
        <v>3952</v>
      </c>
      <c r="D1019" s="195" t="str">
        <f>VLOOKUP(ACCOUNTS_TABLE[[#This Row],[ID NUMBER]],DBASE_TABLE[],2,0)</f>
        <v>LANGO LESLIE WEZEM</v>
      </c>
      <c r="E1019" s="195" t="str">
        <f>VLOOKUP(ACCOUNTS_TABLE[[#This Row],[ID NUMBER]],DBASE_TABLE[],7,0)</f>
        <v>PRIMARY SIX</v>
      </c>
      <c r="F1019" s="200"/>
      <c r="G1019" s="200" t="str">
        <f>IF(ISNA(VLOOKUP(ACCOUNTS_TABLE[[#This Row],[ID NUMBER]],OTHERFEE_PT,2,0)),"",VLOOKUP(ACCOUNTS_TABLE[[#This Row],[ID NUMBER]],OTHERFEE_PT,2,0))</f>
        <v/>
      </c>
      <c r="H1019" s="200">
        <f>IF(ISNA(VLOOKUP(DBASE_TABLE[[#This Row],[CLASS]],TERMFEES_TABLE[],5,0)),"",VLOOKUP(DBASE_TABLE[[#This Row],[CLASS]],TERMFEES_TABLE[],5,0))</f>
        <v>0</v>
      </c>
      <c r="I1019" s="200">
        <f>SUM(ACCOUNTS_TABLE[[#This Row],[BALANCE AT START]]:ACCOUNTS_TABLE[[#This Row],[SCHOOL FEES]])</f>
        <v>0</v>
      </c>
      <c r="J1019" s="200">
        <f>IF(ISNA(VLOOKUP(ACCOUNTS_TABLE[[#This Row],[ID NUMBER]],PAYMENT_PT,2,0)),0,VLOOKUP(ACCOUNTS_TABLE[[#This Row],[ID NUMBER]],PAYMENT_PT,2,0))</f>
        <v>0</v>
      </c>
      <c r="K1019" s="200">
        <f>IF(ISNA(VLOOKUP(ACCOUNTS_TABLE[[#This Row],[ID NUMBER]],PIVOT!K:L,2,0)),0,VLOOKUP(ACCOUNTS_TABLE[[#This Row],[ID NUMBER]],PIVOT!K:L,2,0))</f>
        <v>0</v>
      </c>
      <c r="L1019" s="200">
        <f>ACCOUNTS_TABLE[[#This Row],[TOTAL FEES]]-ACCOUNTS_TABLE[[#This Row],[TOTAL PAID]]-ACCOUNTS_TABLE[[#This Row],[SCHOLARSHIP]]</f>
        <v>0</v>
      </c>
    </row>
    <row r="1020" spans="3:12" ht="21.75" customHeight="1" x14ac:dyDescent="0.25">
      <c r="C1020" s="194" t="s">
        <v>3958</v>
      </c>
      <c r="D1020" s="195" t="str">
        <f>VLOOKUP(ACCOUNTS_TABLE[[#This Row],[ID NUMBER]],DBASE_TABLE[],2,0)</f>
        <v>ABADOO ROSALINDA</v>
      </c>
      <c r="E1020" s="195" t="str">
        <f>VLOOKUP(ACCOUNTS_TABLE[[#This Row],[ID NUMBER]],DBASE_TABLE[],7,0)</f>
        <v>FORM ONE</v>
      </c>
      <c r="F1020" s="200"/>
      <c r="G1020" s="200" t="str">
        <f>IF(ISNA(VLOOKUP(ACCOUNTS_TABLE[[#This Row],[ID NUMBER]],OTHERFEE_PT,2,0)),"",VLOOKUP(ACCOUNTS_TABLE[[#This Row],[ID NUMBER]],OTHERFEE_PT,2,0))</f>
        <v/>
      </c>
      <c r="H1020" s="200">
        <f>IF(ISNA(VLOOKUP(DBASE_TABLE[[#This Row],[CLASS]],TERMFEES_TABLE[],5,0)),"",VLOOKUP(DBASE_TABLE[[#This Row],[CLASS]],TERMFEES_TABLE[],5,0))</f>
        <v>0</v>
      </c>
      <c r="I1020" s="200">
        <f>SUM(ACCOUNTS_TABLE[[#This Row],[BALANCE AT START]]:ACCOUNTS_TABLE[[#This Row],[SCHOOL FEES]])</f>
        <v>0</v>
      </c>
      <c r="J1020" s="200">
        <f>IF(ISNA(VLOOKUP(ACCOUNTS_TABLE[[#This Row],[ID NUMBER]],PAYMENT_PT,2,0)),0,VLOOKUP(ACCOUNTS_TABLE[[#This Row],[ID NUMBER]],PAYMENT_PT,2,0))</f>
        <v>0</v>
      </c>
      <c r="K1020" s="200">
        <f>IF(ISNA(VLOOKUP(ACCOUNTS_TABLE[[#This Row],[ID NUMBER]],PIVOT!K:L,2,0)),0,VLOOKUP(ACCOUNTS_TABLE[[#This Row],[ID NUMBER]],PIVOT!K:L,2,0))</f>
        <v>0</v>
      </c>
      <c r="L1020" s="200">
        <f>ACCOUNTS_TABLE[[#This Row],[TOTAL FEES]]-ACCOUNTS_TABLE[[#This Row],[TOTAL PAID]]-ACCOUNTS_TABLE[[#This Row],[SCHOLARSHIP]]</f>
        <v>0</v>
      </c>
    </row>
    <row r="1021" spans="3:12" ht="21.75" customHeight="1" x14ac:dyDescent="0.25">
      <c r="C1021" s="194" t="s">
        <v>3964</v>
      </c>
      <c r="D1021" s="195" t="str">
        <f>VLOOKUP(ACCOUNTS_TABLE[[#This Row],[ID NUMBER]],DBASE_TABLE[],2,0)</f>
        <v>APINTANE LUCIO</v>
      </c>
      <c r="E1021" s="195" t="str">
        <f>VLOOKUP(ACCOUNTS_TABLE[[#This Row],[ID NUMBER]],DBASE_TABLE[],7,0)</f>
        <v>FORM ONE</v>
      </c>
      <c r="F1021" s="200"/>
      <c r="G1021" s="200" t="str">
        <f>IF(ISNA(VLOOKUP(ACCOUNTS_TABLE[[#This Row],[ID NUMBER]],OTHERFEE_PT,2,0)),"",VLOOKUP(ACCOUNTS_TABLE[[#This Row],[ID NUMBER]],OTHERFEE_PT,2,0))</f>
        <v/>
      </c>
      <c r="H1021" s="200">
        <f>IF(ISNA(VLOOKUP(DBASE_TABLE[[#This Row],[CLASS]],TERMFEES_TABLE[],5,0)),"",VLOOKUP(DBASE_TABLE[[#This Row],[CLASS]],TERMFEES_TABLE[],5,0))</f>
        <v>0</v>
      </c>
      <c r="I1021" s="200">
        <f>SUM(ACCOUNTS_TABLE[[#This Row],[BALANCE AT START]]:ACCOUNTS_TABLE[[#This Row],[SCHOOL FEES]])</f>
        <v>0</v>
      </c>
      <c r="J1021" s="200">
        <f>IF(ISNA(VLOOKUP(ACCOUNTS_TABLE[[#This Row],[ID NUMBER]],PAYMENT_PT,2,0)),0,VLOOKUP(ACCOUNTS_TABLE[[#This Row],[ID NUMBER]],PAYMENT_PT,2,0))</f>
        <v>0</v>
      </c>
      <c r="K1021" s="200">
        <f>IF(ISNA(VLOOKUP(ACCOUNTS_TABLE[[#This Row],[ID NUMBER]],PIVOT!K:L,2,0)),0,VLOOKUP(ACCOUNTS_TABLE[[#This Row],[ID NUMBER]],PIVOT!K:L,2,0))</f>
        <v>0</v>
      </c>
      <c r="L1021" s="200">
        <f>ACCOUNTS_TABLE[[#This Row],[TOTAL FEES]]-ACCOUNTS_TABLE[[#This Row],[TOTAL PAID]]-ACCOUNTS_TABLE[[#This Row],[SCHOLARSHIP]]</f>
        <v>0</v>
      </c>
    </row>
    <row r="1022" spans="3:12" ht="21.75" customHeight="1" x14ac:dyDescent="0.25">
      <c r="C1022" s="194" t="s">
        <v>3968</v>
      </c>
      <c r="D1022" s="195" t="str">
        <f>VLOOKUP(ACCOUNTS_TABLE[[#This Row],[ID NUMBER]],DBASE_TABLE[],2,0)</f>
        <v>YAGIMPWA VALENTINA ANUTUA</v>
      </c>
      <c r="E1022" s="195" t="str">
        <f>VLOOKUP(ACCOUNTS_TABLE[[#This Row],[ID NUMBER]],DBASE_TABLE[],7,0)</f>
        <v>FORM ONE</v>
      </c>
      <c r="F1022" s="200"/>
      <c r="G1022" s="200" t="str">
        <f>IF(ISNA(VLOOKUP(ACCOUNTS_TABLE[[#This Row],[ID NUMBER]],OTHERFEE_PT,2,0)),"",VLOOKUP(ACCOUNTS_TABLE[[#This Row],[ID NUMBER]],OTHERFEE_PT,2,0))</f>
        <v/>
      </c>
      <c r="H1022" s="200">
        <f>IF(ISNA(VLOOKUP(DBASE_TABLE[[#This Row],[CLASS]],TERMFEES_TABLE[],5,0)),"",VLOOKUP(DBASE_TABLE[[#This Row],[CLASS]],TERMFEES_TABLE[],5,0))</f>
        <v>0</v>
      </c>
      <c r="I1022" s="200">
        <f>SUM(ACCOUNTS_TABLE[[#This Row],[BALANCE AT START]]:ACCOUNTS_TABLE[[#This Row],[SCHOOL FEES]])</f>
        <v>0</v>
      </c>
      <c r="J1022" s="200">
        <f>IF(ISNA(VLOOKUP(ACCOUNTS_TABLE[[#This Row],[ID NUMBER]],PAYMENT_PT,2,0)),0,VLOOKUP(ACCOUNTS_TABLE[[#This Row],[ID NUMBER]],PAYMENT_PT,2,0))</f>
        <v>0</v>
      </c>
      <c r="K1022" s="200">
        <f>IF(ISNA(VLOOKUP(ACCOUNTS_TABLE[[#This Row],[ID NUMBER]],PIVOT!K:L,2,0)),0,VLOOKUP(ACCOUNTS_TABLE[[#This Row],[ID NUMBER]],PIVOT!K:L,2,0))</f>
        <v>0</v>
      </c>
      <c r="L1022" s="200">
        <f>ACCOUNTS_TABLE[[#This Row],[TOTAL FEES]]-ACCOUNTS_TABLE[[#This Row],[TOTAL PAID]]-ACCOUNTS_TABLE[[#This Row],[SCHOLARSHIP]]</f>
        <v>0</v>
      </c>
    </row>
    <row r="1023" spans="3:12" ht="21.75" customHeight="1" x14ac:dyDescent="0.25">
      <c r="C1023" s="194" t="s">
        <v>3973</v>
      </c>
      <c r="D1023" s="195" t="str">
        <f>VLOOKUP(ACCOUNTS_TABLE[[#This Row],[ID NUMBER]],DBASE_TABLE[],2,0)</f>
        <v>ABOTILOORO ANTHONIA AWINSONE</v>
      </c>
      <c r="E1023" s="195" t="str">
        <f>VLOOKUP(ACCOUNTS_TABLE[[#This Row],[ID NUMBER]],DBASE_TABLE[],7,0)</f>
        <v>FORM ONE</v>
      </c>
      <c r="F1023" s="200"/>
      <c r="G1023" s="200" t="str">
        <f>IF(ISNA(VLOOKUP(ACCOUNTS_TABLE[[#This Row],[ID NUMBER]],OTHERFEE_PT,2,0)),"",VLOOKUP(ACCOUNTS_TABLE[[#This Row],[ID NUMBER]],OTHERFEE_PT,2,0))</f>
        <v/>
      </c>
      <c r="H1023" s="200">
        <f>IF(ISNA(VLOOKUP(DBASE_TABLE[[#This Row],[CLASS]],TERMFEES_TABLE[],5,0)),"",VLOOKUP(DBASE_TABLE[[#This Row],[CLASS]],TERMFEES_TABLE[],5,0))</f>
        <v>0</v>
      </c>
      <c r="I1023" s="200">
        <f>SUM(ACCOUNTS_TABLE[[#This Row],[BALANCE AT START]]:ACCOUNTS_TABLE[[#This Row],[SCHOOL FEES]])</f>
        <v>0</v>
      </c>
      <c r="J1023" s="200">
        <f>IF(ISNA(VLOOKUP(ACCOUNTS_TABLE[[#This Row],[ID NUMBER]],PAYMENT_PT,2,0)),0,VLOOKUP(ACCOUNTS_TABLE[[#This Row],[ID NUMBER]],PAYMENT_PT,2,0))</f>
        <v>0</v>
      </c>
      <c r="K1023" s="200">
        <f>IF(ISNA(VLOOKUP(ACCOUNTS_TABLE[[#This Row],[ID NUMBER]],PIVOT!K:L,2,0)),0,VLOOKUP(ACCOUNTS_TABLE[[#This Row],[ID NUMBER]],PIVOT!K:L,2,0))</f>
        <v>0</v>
      </c>
      <c r="L1023" s="200">
        <f>ACCOUNTS_TABLE[[#This Row],[TOTAL FEES]]-ACCOUNTS_TABLE[[#This Row],[TOTAL PAID]]-ACCOUNTS_TABLE[[#This Row],[SCHOLARSHIP]]</f>
        <v>0</v>
      </c>
    </row>
    <row r="1024" spans="3:12" ht="21.75" customHeight="1" x14ac:dyDescent="0.25">
      <c r="C1024" s="194" t="s">
        <v>3977</v>
      </c>
      <c r="D1024" s="195" t="str">
        <f>VLOOKUP(ACCOUNTS_TABLE[[#This Row],[ID NUMBER]],DBASE_TABLE[],2,0)</f>
        <v>AYISANGA GETRUDE WEWORA</v>
      </c>
      <c r="E1024" s="195" t="str">
        <f>VLOOKUP(ACCOUNTS_TABLE[[#This Row],[ID NUMBER]],DBASE_TABLE[],7,0)</f>
        <v>FORM ONE</v>
      </c>
      <c r="F1024" s="200"/>
      <c r="G1024" s="200" t="str">
        <f>IF(ISNA(VLOOKUP(ACCOUNTS_TABLE[[#This Row],[ID NUMBER]],OTHERFEE_PT,2,0)),"",VLOOKUP(ACCOUNTS_TABLE[[#This Row],[ID NUMBER]],OTHERFEE_PT,2,0))</f>
        <v/>
      </c>
      <c r="H1024" s="200">
        <f>IF(ISNA(VLOOKUP(DBASE_TABLE[[#This Row],[CLASS]],TERMFEES_TABLE[],5,0)),"",VLOOKUP(DBASE_TABLE[[#This Row],[CLASS]],TERMFEES_TABLE[],5,0))</f>
        <v>0</v>
      </c>
      <c r="I1024" s="200">
        <f>SUM(ACCOUNTS_TABLE[[#This Row],[BALANCE AT START]]:ACCOUNTS_TABLE[[#This Row],[SCHOOL FEES]])</f>
        <v>0</v>
      </c>
      <c r="J1024" s="200">
        <f>IF(ISNA(VLOOKUP(ACCOUNTS_TABLE[[#This Row],[ID NUMBER]],PAYMENT_PT,2,0)),0,VLOOKUP(ACCOUNTS_TABLE[[#This Row],[ID NUMBER]],PAYMENT_PT,2,0))</f>
        <v>0</v>
      </c>
      <c r="K1024" s="200">
        <f>IF(ISNA(VLOOKUP(ACCOUNTS_TABLE[[#This Row],[ID NUMBER]],PIVOT!K:L,2,0)),0,VLOOKUP(ACCOUNTS_TABLE[[#This Row],[ID NUMBER]],PIVOT!K:L,2,0))</f>
        <v>0</v>
      </c>
      <c r="L1024" s="200">
        <f>ACCOUNTS_TABLE[[#This Row],[TOTAL FEES]]-ACCOUNTS_TABLE[[#This Row],[TOTAL PAID]]-ACCOUNTS_TABLE[[#This Row],[SCHOLARSHIP]]</f>
        <v>0</v>
      </c>
    </row>
    <row r="1025" spans="3:12" ht="21.75" customHeight="1" x14ac:dyDescent="0.25">
      <c r="C1025" s="194" t="s">
        <v>3980</v>
      </c>
      <c r="D1025" s="195" t="str">
        <f>VLOOKUP(ACCOUNTS_TABLE[[#This Row],[ID NUMBER]],DBASE_TABLE[],2,0)</f>
        <v>YAASAN RITA</v>
      </c>
      <c r="E1025" s="195" t="str">
        <f>VLOOKUP(ACCOUNTS_TABLE[[#This Row],[ID NUMBER]],DBASE_TABLE[],7,0)</f>
        <v>FORM ONE</v>
      </c>
      <c r="F1025" s="200"/>
      <c r="G1025" s="200" t="str">
        <f>IF(ISNA(VLOOKUP(ACCOUNTS_TABLE[[#This Row],[ID NUMBER]],OTHERFEE_PT,2,0)),"",VLOOKUP(ACCOUNTS_TABLE[[#This Row],[ID NUMBER]],OTHERFEE_PT,2,0))</f>
        <v/>
      </c>
      <c r="H1025" s="200">
        <f>IF(ISNA(VLOOKUP(DBASE_TABLE[[#This Row],[CLASS]],TERMFEES_TABLE[],5,0)),"",VLOOKUP(DBASE_TABLE[[#This Row],[CLASS]],TERMFEES_TABLE[],5,0))</f>
        <v>0</v>
      </c>
      <c r="I1025" s="200">
        <f>SUM(ACCOUNTS_TABLE[[#This Row],[BALANCE AT START]]:ACCOUNTS_TABLE[[#This Row],[SCHOOL FEES]])</f>
        <v>0</v>
      </c>
      <c r="J1025" s="200">
        <f>IF(ISNA(VLOOKUP(ACCOUNTS_TABLE[[#This Row],[ID NUMBER]],PAYMENT_PT,2,0)),0,VLOOKUP(ACCOUNTS_TABLE[[#This Row],[ID NUMBER]],PAYMENT_PT,2,0))</f>
        <v>0</v>
      </c>
      <c r="K1025" s="200">
        <f>IF(ISNA(VLOOKUP(ACCOUNTS_TABLE[[#This Row],[ID NUMBER]],PIVOT!K:L,2,0)),0,VLOOKUP(ACCOUNTS_TABLE[[#This Row],[ID NUMBER]],PIVOT!K:L,2,0))</f>
        <v>0</v>
      </c>
      <c r="L1025" s="200">
        <f>ACCOUNTS_TABLE[[#This Row],[TOTAL FEES]]-ACCOUNTS_TABLE[[#This Row],[TOTAL PAID]]-ACCOUNTS_TABLE[[#This Row],[SCHOLARSHIP]]</f>
        <v>0</v>
      </c>
    </row>
    <row r="1026" spans="3:12" ht="21.75" customHeight="1" x14ac:dyDescent="0.25">
      <c r="C1026" s="194" t="s">
        <v>3985</v>
      </c>
      <c r="D1026" s="195" t="str">
        <f>VLOOKUP(ACCOUNTS_TABLE[[#This Row],[ID NUMBER]],DBASE_TABLE[],2,0)</f>
        <v>APELIGO ABIGAIL WESOAMO</v>
      </c>
      <c r="E1026" s="195" t="str">
        <f>VLOOKUP(ACCOUNTS_TABLE[[#This Row],[ID NUMBER]],DBASE_TABLE[],7,0)</f>
        <v>FORM TWO</v>
      </c>
      <c r="F1026" s="200"/>
      <c r="G1026" s="200" t="str">
        <f>IF(ISNA(VLOOKUP(ACCOUNTS_TABLE[[#This Row],[ID NUMBER]],OTHERFEE_PT,2,0)),"",VLOOKUP(ACCOUNTS_TABLE[[#This Row],[ID NUMBER]],OTHERFEE_PT,2,0))</f>
        <v/>
      </c>
      <c r="H1026" s="200">
        <f>IF(ISNA(VLOOKUP(DBASE_TABLE[[#This Row],[CLASS]],TERMFEES_TABLE[],5,0)),"",VLOOKUP(DBASE_TABLE[[#This Row],[CLASS]],TERMFEES_TABLE[],5,0))</f>
        <v>0</v>
      </c>
      <c r="I1026" s="200">
        <f>SUM(ACCOUNTS_TABLE[[#This Row],[BALANCE AT START]]:ACCOUNTS_TABLE[[#This Row],[SCHOOL FEES]])</f>
        <v>0</v>
      </c>
      <c r="J1026" s="200">
        <f>IF(ISNA(VLOOKUP(ACCOUNTS_TABLE[[#This Row],[ID NUMBER]],PAYMENT_PT,2,0)),0,VLOOKUP(ACCOUNTS_TABLE[[#This Row],[ID NUMBER]],PAYMENT_PT,2,0))</f>
        <v>0</v>
      </c>
      <c r="K1026" s="200">
        <f>IF(ISNA(VLOOKUP(ACCOUNTS_TABLE[[#This Row],[ID NUMBER]],PIVOT!K:L,2,0)),0,VLOOKUP(ACCOUNTS_TABLE[[#This Row],[ID NUMBER]],PIVOT!K:L,2,0))</f>
        <v>0</v>
      </c>
      <c r="L1026" s="200">
        <f>ACCOUNTS_TABLE[[#This Row],[TOTAL FEES]]-ACCOUNTS_TABLE[[#This Row],[TOTAL PAID]]-ACCOUNTS_TABLE[[#This Row],[SCHOLARSHIP]]</f>
        <v>0</v>
      </c>
    </row>
    <row r="1027" spans="3:12" ht="21.75" customHeight="1" x14ac:dyDescent="0.25">
      <c r="C1027" s="194" t="s">
        <v>3988</v>
      </c>
      <c r="D1027" s="195" t="str">
        <f>VLOOKUP(ACCOUNTS_TABLE[[#This Row],[ID NUMBER]],DBASE_TABLE[],2,0)</f>
        <v>AYABA PRISCILLA</v>
      </c>
      <c r="E1027" s="195" t="str">
        <f>VLOOKUP(ACCOUNTS_TABLE[[#This Row],[ID NUMBER]],DBASE_TABLE[],7,0)</f>
        <v>FORM TWO</v>
      </c>
      <c r="F1027" s="200"/>
      <c r="G1027" s="200" t="str">
        <f>IF(ISNA(VLOOKUP(ACCOUNTS_TABLE[[#This Row],[ID NUMBER]],OTHERFEE_PT,2,0)),"",VLOOKUP(ACCOUNTS_TABLE[[#This Row],[ID NUMBER]],OTHERFEE_PT,2,0))</f>
        <v/>
      </c>
      <c r="H1027" s="200">
        <f>IF(ISNA(VLOOKUP(DBASE_TABLE[[#This Row],[CLASS]],TERMFEES_TABLE[],5,0)),"",VLOOKUP(DBASE_TABLE[[#This Row],[CLASS]],TERMFEES_TABLE[],5,0))</f>
        <v>0</v>
      </c>
      <c r="I1027" s="200">
        <f>SUM(ACCOUNTS_TABLE[[#This Row],[BALANCE AT START]]:ACCOUNTS_TABLE[[#This Row],[SCHOOL FEES]])</f>
        <v>0</v>
      </c>
      <c r="J1027" s="200">
        <f>IF(ISNA(VLOOKUP(ACCOUNTS_TABLE[[#This Row],[ID NUMBER]],PAYMENT_PT,2,0)),0,VLOOKUP(ACCOUNTS_TABLE[[#This Row],[ID NUMBER]],PAYMENT_PT,2,0))</f>
        <v>0</v>
      </c>
      <c r="K1027" s="200">
        <f>IF(ISNA(VLOOKUP(ACCOUNTS_TABLE[[#This Row],[ID NUMBER]],PIVOT!K:L,2,0)),0,VLOOKUP(ACCOUNTS_TABLE[[#This Row],[ID NUMBER]],PIVOT!K:L,2,0))</f>
        <v>0</v>
      </c>
      <c r="L1027" s="200">
        <f>ACCOUNTS_TABLE[[#This Row],[TOTAL FEES]]-ACCOUNTS_TABLE[[#This Row],[TOTAL PAID]]-ACCOUNTS_TABLE[[#This Row],[SCHOLARSHIP]]</f>
        <v>0</v>
      </c>
    </row>
    <row r="1028" spans="3:12" ht="21.75" customHeight="1" x14ac:dyDescent="0.25">
      <c r="C1028" s="194" t="s">
        <v>3994</v>
      </c>
      <c r="D1028" s="195" t="str">
        <f>VLOOKUP(ACCOUNTS_TABLE[[#This Row],[ID NUMBER]],DBASE_TABLE[],2,0)</f>
        <v>ADOMAKU BRIGHT SEFAH</v>
      </c>
      <c r="E1028" s="195" t="str">
        <f>VLOOKUP(ACCOUNTS_TABLE[[#This Row],[ID NUMBER]],DBASE_TABLE[],7,0)</f>
        <v>FORM TWO</v>
      </c>
      <c r="F1028" s="200"/>
      <c r="G1028" s="200" t="str">
        <f>IF(ISNA(VLOOKUP(ACCOUNTS_TABLE[[#This Row],[ID NUMBER]],OTHERFEE_PT,2,0)),"",VLOOKUP(ACCOUNTS_TABLE[[#This Row],[ID NUMBER]],OTHERFEE_PT,2,0))</f>
        <v/>
      </c>
      <c r="H1028" s="200">
        <f>IF(ISNA(VLOOKUP(DBASE_TABLE[[#This Row],[CLASS]],TERMFEES_TABLE[],5,0)),"",VLOOKUP(DBASE_TABLE[[#This Row],[CLASS]],TERMFEES_TABLE[],5,0))</f>
        <v>0</v>
      </c>
      <c r="I1028" s="200">
        <f>SUM(ACCOUNTS_TABLE[[#This Row],[BALANCE AT START]]:ACCOUNTS_TABLE[[#This Row],[SCHOOL FEES]])</f>
        <v>0</v>
      </c>
      <c r="J1028" s="200">
        <f>IF(ISNA(VLOOKUP(ACCOUNTS_TABLE[[#This Row],[ID NUMBER]],PAYMENT_PT,2,0)),0,VLOOKUP(ACCOUNTS_TABLE[[#This Row],[ID NUMBER]],PAYMENT_PT,2,0))</f>
        <v>0</v>
      </c>
      <c r="K1028" s="200">
        <f>IF(ISNA(VLOOKUP(ACCOUNTS_TABLE[[#This Row],[ID NUMBER]],PIVOT!K:L,2,0)),0,VLOOKUP(ACCOUNTS_TABLE[[#This Row],[ID NUMBER]],PIVOT!K:L,2,0))</f>
        <v>0</v>
      </c>
      <c r="L1028" s="200">
        <f>ACCOUNTS_TABLE[[#This Row],[TOTAL FEES]]-ACCOUNTS_TABLE[[#This Row],[TOTAL PAID]]-ACCOUNTS_TABLE[[#This Row],[SCHOLARSHIP]]</f>
        <v>0</v>
      </c>
    </row>
    <row r="1029" spans="3:12" ht="21.75" customHeight="1" x14ac:dyDescent="0.25">
      <c r="C1029" s="194" t="s">
        <v>3999</v>
      </c>
      <c r="D1029" s="195" t="str">
        <f>VLOOKUP(ACCOUNTS_TABLE[[#This Row],[ID NUMBER]],DBASE_TABLE[],2,0)</f>
        <v>FELLAH EREST WENIA</v>
      </c>
      <c r="E1029" s="195" t="str">
        <f>VLOOKUP(ACCOUNTS_TABLE[[#This Row],[ID NUMBER]],DBASE_TABLE[],7,0)</f>
        <v>FORM TWO</v>
      </c>
      <c r="F1029" s="200"/>
      <c r="G1029" s="200" t="str">
        <f>IF(ISNA(VLOOKUP(ACCOUNTS_TABLE[[#This Row],[ID NUMBER]],OTHERFEE_PT,2,0)),"",VLOOKUP(ACCOUNTS_TABLE[[#This Row],[ID NUMBER]],OTHERFEE_PT,2,0))</f>
        <v/>
      </c>
      <c r="H1029" s="200">
        <f>IF(ISNA(VLOOKUP(DBASE_TABLE[[#This Row],[CLASS]],TERMFEES_TABLE[],5,0)),"",VLOOKUP(DBASE_TABLE[[#This Row],[CLASS]],TERMFEES_TABLE[],5,0))</f>
        <v>0</v>
      </c>
      <c r="I1029" s="200">
        <f>SUM(ACCOUNTS_TABLE[[#This Row],[BALANCE AT START]]:ACCOUNTS_TABLE[[#This Row],[SCHOOL FEES]])</f>
        <v>0</v>
      </c>
      <c r="J1029" s="200">
        <f>IF(ISNA(VLOOKUP(ACCOUNTS_TABLE[[#This Row],[ID NUMBER]],PAYMENT_PT,2,0)),0,VLOOKUP(ACCOUNTS_TABLE[[#This Row],[ID NUMBER]],PAYMENT_PT,2,0))</f>
        <v>0</v>
      </c>
      <c r="K1029" s="200">
        <f>IF(ISNA(VLOOKUP(ACCOUNTS_TABLE[[#This Row],[ID NUMBER]],PIVOT!K:L,2,0)),0,VLOOKUP(ACCOUNTS_TABLE[[#This Row],[ID NUMBER]],PIVOT!K:L,2,0))</f>
        <v>0</v>
      </c>
      <c r="L1029" s="200">
        <f>ACCOUNTS_TABLE[[#This Row],[TOTAL FEES]]-ACCOUNTS_TABLE[[#This Row],[TOTAL PAID]]-ACCOUNTS_TABLE[[#This Row],[SCHOLARSHIP]]</f>
        <v>0</v>
      </c>
    </row>
    <row r="1030" spans="3:12" ht="21.75" customHeight="1" x14ac:dyDescent="0.25">
      <c r="C1030" s="194" t="s">
        <v>4004</v>
      </c>
      <c r="D1030" s="195" t="str">
        <f>VLOOKUP(ACCOUNTS_TABLE[[#This Row],[ID NUMBER]],DBASE_TABLE[],2,0)</f>
        <v>ANUGA BERNICE</v>
      </c>
      <c r="E1030" s="195" t="str">
        <f>VLOOKUP(ACCOUNTS_TABLE[[#This Row],[ID NUMBER]],DBASE_TABLE[],7,0)</f>
        <v>FORM TWO</v>
      </c>
      <c r="F1030" s="200"/>
      <c r="G1030" s="200" t="str">
        <f>IF(ISNA(VLOOKUP(ACCOUNTS_TABLE[[#This Row],[ID NUMBER]],OTHERFEE_PT,2,0)),"",VLOOKUP(ACCOUNTS_TABLE[[#This Row],[ID NUMBER]],OTHERFEE_PT,2,0))</f>
        <v/>
      </c>
      <c r="H1030" s="200">
        <f>IF(ISNA(VLOOKUP(DBASE_TABLE[[#This Row],[CLASS]],TERMFEES_TABLE[],5,0)),"",VLOOKUP(DBASE_TABLE[[#This Row],[CLASS]],TERMFEES_TABLE[],5,0))</f>
        <v>0</v>
      </c>
      <c r="I1030" s="200">
        <f>SUM(ACCOUNTS_TABLE[[#This Row],[BALANCE AT START]]:ACCOUNTS_TABLE[[#This Row],[SCHOOL FEES]])</f>
        <v>0</v>
      </c>
      <c r="J1030" s="200">
        <f>IF(ISNA(VLOOKUP(ACCOUNTS_TABLE[[#This Row],[ID NUMBER]],PAYMENT_PT,2,0)),0,VLOOKUP(ACCOUNTS_TABLE[[#This Row],[ID NUMBER]],PAYMENT_PT,2,0))</f>
        <v>0</v>
      </c>
      <c r="K1030" s="200">
        <f>IF(ISNA(VLOOKUP(ACCOUNTS_TABLE[[#This Row],[ID NUMBER]],PIVOT!K:L,2,0)),0,VLOOKUP(ACCOUNTS_TABLE[[#This Row],[ID NUMBER]],PIVOT!K:L,2,0))</f>
        <v>0</v>
      </c>
      <c r="L1030" s="200">
        <f>ACCOUNTS_TABLE[[#This Row],[TOTAL FEES]]-ACCOUNTS_TABLE[[#This Row],[TOTAL PAID]]-ACCOUNTS_TABLE[[#This Row],[SCHOLARSHIP]]</f>
        <v>0</v>
      </c>
    </row>
    <row r="1031" spans="3:12" ht="21.75" customHeight="1" x14ac:dyDescent="0.25">
      <c r="C1031" s="194" t="s">
        <v>4008</v>
      </c>
      <c r="D1031" s="195" t="str">
        <f>VLOOKUP(ACCOUNTS_TABLE[[#This Row],[ID NUMBER]],DBASE_TABLE[],2,0)</f>
        <v>LAMBON RASHIDA</v>
      </c>
      <c r="E1031" s="195" t="str">
        <f>VLOOKUP(ACCOUNTS_TABLE[[#This Row],[ID NUMBER]],DBASE_TABLE[],7,0)</f>
        <v>FORM TWO</v>
      </c>
      <c r="F1031" s="200"/>
      <c r="G1031" s="200" t="str">
        <f>IF(ISNA(VLOOKUP(ACCOUNTS_TABLE[[#This Row],[ID NUMBER]],OTHERFEE_PT,2,0)),"",VLOOKUP(ACCOUNTS_TABLE[[#This Row],[ID NUMBER]],OTHERFEE_PT,2,0))</f>
        <v/>
      </c>
      <c r="H1031" s="200">
        <f>IF(ISNA(VLOOKUP(DBASE_TABLE[[#This Row],[CLASS]],TERMFEES_TABLE[],5,0)),"",VLOOKUP(DBASE_TABLE[[#This Row],[CLASS]],TERMFEES_TABLE[],5,0))</f>
        <v>0</v>
      </c>
      <c r="I1031" s="200">
        <f>SUM(ACCOUNTS_TABLE[[#This Row],[BALANCE AT START]]:ACCOUNTS_TABLE[[#This Row],[SCHOOL FEES]])</f>
        <v>0</v>
      </c>
      <c r="J1031" s="200">
        <f>IF(ISNA(VLOOKUP(ACCOUNTS_TABLE[[#This Row],[ID NUMBER]],PAYMENT_PT,2,0)),0,VLOOKUP(ACCOUNTS_TABLE[[#This Row],[ID NUMBER]],PAYMENT_PT,2,0))</f>
        <v>0</v>
      </c>
      <c r="K1031" s="200">
        <f>IF(ISNA(VLOOKUP(ACCOUNTS_TABLE[[#This Row],[ID NUMBER]],PIVOT!K:L,2,0)),0,VLOOKUP(ACCOUNTS_TABLE[[#This Row],[ID NUMBER]],PIVOT!K:L,2,0))</f>
        <v>0</v>
      </c>
      <c r="L1031" s="200">
        <f>ACCOUNTS_TABLE[[#This Row],[TOTAL FEES]]-ACCOUNTS_TABLE[[#This Row],[TOTAL PAID]]-ACCOUNTS_TABLE[[#This Row],[SCHOLARSHIP]]</f>
        <v>0</v>
      </c>
    </row>
    <row r="1032" spans="3:12" ht="21.75" customHeight="1" x14ac:dyDescent="0.25">
      <c r="C1032" s="194" t="s">
        <v>4011</v>
      </c>
      <c r="D1032" s="195" t="str">
        <f>VLOOKUP(ACCOUNTS_TABLE[[#This Row],[ID NUMBER]],DBASE_TABLE[],2,0)</f>
        <v>AWINIMIE SHIRLEY</v>
      </c>
      <c r="E1032" s="195" t="str">
        <f>VLOOKUP(ACCOUNTS_TABLE[[#This Row],[ID NUMBER]],DBASE_TABLE[],7,0)</f>
        <v>FORM THREE</v>
      </c>
      <c r="F1032" s="200"/>
      <c r="G1032" s="200" t="str">
        <f>IF(ISNA(VLOOKUP(ACCOUNTS_TABLE[[#This Row],[ID NUMBER]],OTHERFEE_PT,2,0)),"",VLOOKUP(ACCOUNTS_TABLE[[#This Row],[ID NUMBER]],OTHERFEE_PT,2,0))</f>
        <v/>
      </c>
      <c r="H1032" s="200">
        <f>IF(ISNA(VLOOKUP(DBASE_TABLE[[#This Row],[CLASS]],TERMFEES_TABLE[],5,0)),"",VLOOKUP(DBASE_TABLE[[#This Row],[CLASS]],TERMFEES_TABLE[],5,0))</f>
        <v>0</v>
      </c>
      <c r="I1032" s="200">
        <f>SUM(ACCOUNTS_TABLE[[#This Row],[BALANCE AT START]]:ACCOUNTS_TABLE[[#This Row],[SCHOOL FEES]])</f>
        <v>0</v>
      </c>
      <c r="J1032" s="200">
        <f>IF(ISNA(VLOOKUP(ACCOUNTS_TABLE[[#This Row],[ID NUMBER]],PAYMENT_PT,2,0)),0,VLOOKUP(ACCOUNTS_TABLE[[#This Row],[ID NUMBER]],PAYMENT_PT,2,0))</f>
        <v>0</v>
      </c>
      <c r="K1032" s="200">
        <f>IF(ISNA(VLOOKUP(ACCOUNTS_TABLE[[#This Row],[ID NUMBER]],PIVOT!K:L,2,0)),0,VLOOKUP(ACCOUNTS_TABLE[[#This Row],[ID NUMBER]],PIVOT!K:L,2,0))</f>
        <v>0</v>
      </c>
      <c r="L1032" s="200">
        <f>ACCOUNTS_TABLE[[#This Row],[TOTAL FEES]]-ACCOUNTS_TABLE[[#This Row],[TOTAL PAID]]-ACCOUNTS_TABLE[[#This Row],[SCHOLARSHIP]]</f>
        <v>0</v>
      </c>
    </row>
    <row r="1033" spans="3:12" ht="21.75" customHeight="1" x14ac:dyDescent="0.25">
      <c r="C1033" s="194" t="s">
        <v>4017</v>
      </c>
      <c r="D1033" s="195" t="str">
        <f>VLOOKUP(ACCOUNTS_TABLE[[#This Row],[ID NUMBER]],DBASE_TABLE[],2,0)</f>
        <v>AMANG REYNARD APAKWEN</v>
      </c>
      <c r="E1033" s="195" t="str">
        <f>VLOOKUP(ACCOUNTS_TABLE[[#This Row],[ID NUMBER]],DBASE_TABLE[],7,0)</f>
        <v>NURSERY ONE</v>
      </c>
      <c r="F1033" s="200"/>
      <c r="G1033" s="200" t="str">
        <f>IF(ISNA(VLOOKUP(ACCOUNTS_TABLE[[#This Row],[ID NUMBER]],OTHERFEE_PT,2,0)),"",VLOOKUP(ACCOUNTS_TABLE[[#This Row],[ID NUMBER]],OTHERFEE_PT,2,0))</f>
        <v/>
      </c>
      <c r="H1033" s="200">
        <f>IF(ISNA(VLOOKUP(DBASE_TABLE[[#This Row],[CLASS]],TERMFEES_TABLE[],5,0)),"",VLOOKUP(DBASE_TABLE[[#This Row],[CLASS]],TERMFEES_TABLE[],5,0))</f>
        <v>130</v>
      </c>
      <c r="I1033" s="200">
        <f>SUM(ACCOUNTS_TABLE[[#This Row],[BALANCE AT START]]:ACCOUNTS_TABLE[[#This Row],[SCHOOL FEES]])</f>
        <v>130</v>
      </c>
      <c r="J1033" s="200">
        <f>IF(ISNA(VLOOKUP(ACCOUNTS_TABLE[[#This Row],[ID NUMBER]],PAYMENT_PT,2,0)),0,VLOOKUP(ACCOUNTS_TABLE[[#This Row],[ID NUMBER]],PAYMENT_PT,2,0))</f>
        <v>0</v>
      </c>
      <c r="K1033" s="200">
        <f>IF(ISNA(VLOOKUP(ACCOUNTS_TABLE[[#This Row],[ID NUMBER]],PIVOT!K:L,2,0)),0,VLOOKUP(ACCOUNTS_TABLE[[#This Row],[ID NUMBER]],PIVOT!K:L,2,0))</f>
        <v>0</v>
      </c>
      <c r="L1033" s="200">
        <f>ACCOUNTS_TABLE[[#This Row],[TOTAL FEES]]-ACCOUNTS_TABLE[[#This Row],[TOTAL PAID]]-ACCOUNTS_TABLE[[#This Row],[SCHOLARSHIP]]</f>
        <v>130</v>
      </c>
    </row>
    <row r="1034" spans="3:12" ht="21.75" customHeight="1" x14ac:dyDescent="0.25">
      <c r="C1034" s="194" t="s">
        <v>4023</v>
      </c>
      <c r="D1034" s="195" t="str">
        <f>VLOOKUP(ACCOUNTS_TABLE[[#This Row],[ID NUMBER]],DBASE_TABLE[],2,0)</f>
        <v>ABAJORI INNOCENTIA AWELAMA</v>
      </c>
      <c r="E1034" s="195" t="str">
        <f>VLOOKUP(ACCOUNTS_TABLE[[#This Row],[ID NUMBER]],DBASE_TABLE[],7,0)</f>
        <v>NURSERY ONE</v>
      </c>
      <c r="F1034" s="200"/>
      <c r="G1034" s="200" t="str">
        <f>IF(ISNA(VLOOKUP(ACCOUNTS_TABLE[[#This Row],[ID NUMBER]],OTHERFEE_PT,2,0)),"",VLOOKUP(ACCOUNTS_TABLE[[#This Row],[ID NUMBER]],OTHERFEE_PT,2,0))</f>
        <v/>
      </c>
      <c r="H1034" s="200">
        <f>IF(ISNA(VLOOKUP(DBASE_TABLE[[#This Row],[CLASS]],TERMFEES_TABLE[],5,0)),"",VLOOKUP(DBASE_TABLE[[#This Row],[CLASS]],TERMFEES_TABLE[],5,0))</f>
        <v>130</v>
      </c>
      <c r="I1034" s="200">
        <f>SUM(ACCOUNTS_TABLE[[#This Row],[BALANCE AT START]]:ACCOUNTS_TABLE[[#This Row],[SCHOOL FEES]])</f>
        <v>130</v>
      </c>
      <c r="J1034" s="200">
        <f>IF(ISNA(VLOOKUP(ACCOUNTS_TABLE[[#This Row],[ID NUMBER]],PAYMENT_PT,2,0)),0,VLOOKUP(ACCOUNTS_TABLE[[#This Row],[ID NUMBER]],PAYMENT_PT,2,0))</f>
        <v>0</v>
      </c>
      <c r="K1034" s="200">
        <f>IF(ISNA(VLOOKUP(ACCOUNTS_TABLE[[#This Row],[ID NUMBER]],PIVOT!K:L,2,0)),0,VLOOKUP(ACCOUNTS_TABLE[[#This Row],[ID NUMBER]],PIVOT!K:L,2,0))</f>
        <v>0</v>
      </c>
      <c r="L1034" s="200">
        <f>ACCOUNTS_TABLE[[#This Row],[TOTAL FEES]]-ACCOUNTS_TABLE[[#This Row],[TOTAL PAID]]-ACCOUNTS_TABLE[[#This Row],[SCHOLARSHIP]]</f>
        <v>130</v>
      </c>
    </row>
    <row r="1035" spans="3:12" ht="21.75" customHeight="1" x14ac:dyDescent="0.25">
      <c r="C1035" s="194" t="s">
        <v>4028</v>
      </c>
      <c r="D1035" s="195" t="str">
        <f>VLOOKUP(ACCOUNTS_TABLE[[#This Row],[ID NUMBER]],DBASE_TABLE[],2,0)</f>
        <v>LANTIA EZEKIEL</v>
      </c>
      <c r="E1035" s="195" t="str">
        <f>VLOOKUP(ACCOUNTS_TABLE[[#This Row],[ID NUMBER]],DBASE_TABLE[],7,0)</f>
        <v>NURSERY ONE</v>
      </c>
      <c r="F1035" s="200"/>
      <c r="G1035" s="200" t="str">
        <f>IF(ISNA(VLOOKUP(ACCOUNTS_TABLE[[#This Row],[ID NUMBER]],OTHERFEE_PT,2,0)),"",VLOOKUP(ACCOUNTS_TABLE[[#This Row],[ID NUMBER]],OTHERFEE_PT,2,0))</f>
        <v/>
      </c>
      <c r="H1035" s="200">
        <f>IF(ISNA(VLOOKUP(DBASE_TABLE[[#This Row],[CLASS]],TERMFEES_TABLE[],5,0)),"",VLOOKUP(DBASE_TABLE[[#This Row],[CLASS]],TERMFEES_TABLE[],5,0))</f>
        <v>130</v>
      </c>
      <c r="I1035" s="200">
        <f>SUM(ACCOUNTS_TABLE[[#This Row],[BALANCE AT START]]:ACCOUNTS_TABLE[[#This Row],[SCHOOL FEES]])</f>
        <v>130</v>
      </c>
      <c r="J1035" s="200">
        <f>IF(ISNA(VLOOKUP(ACCOUNTS_TABLE[[#This Row],[ID NUMBER]],PAYMENT_PT,2,0)),0,VLOOKUP(ACCOUNTS_TABLE[[#This Row],[ID NUMBER]],PAYMENT_PT,2,0))</f>
        <v>0</v>
      </c>
      <c r="K1035" s="200">
        <f>IF(ISNA(VLOOKUP(ACCOUNTS_TABLE[[#This Row],[ID NUMBER]],PIVOT!K:L,2,0)),0,VLOOKUP(ACCOUNTS_TABLE[[#This Row],[ID NUMBER]],PIVOT!K:L,2,0))</f>
        <v>0</v>
      </c>
      <c r="L1035" s="200">
        <f>ACCOUNTS_TABLE[[#This Row],[TOTAL FEES]]-ACCOUNTS_TABLE[[#This Row],[TOTAL PAID]]-ACCOUNTS_TABLE[[#This Row],[SCHOLARSHIP]]</f>
        <v>130</v>
      </c>
    </row>
    <row r="1036" spans="3:12" ht="21.75" customHeight="1" x14ac:dyDescent="0.25">
      <c r="C1036" s="194" t="s">
        <v>4034</v>
      </c>
      <c r="D1036" s="195" t="str">
        <f>VLOOKUP(ACCOUNTS_TABLE[[#This Row],[ID NUMBER]],DBASE_TABLE[],2,0)</f>
        <v>WECHINA FAITH WEKILAM</v>
      </c>
      <c r="E1036" s="195" t="str">
        <f>VLOOKUP(ACCOUNTS_TABLE[[#This Row],[ID NUMBER]],DBASE_TABLE[],7,0)</f>
        <v>NURSERY ONE</v>
      </c>
      <c r="F1036" s="200"/>
      <c r="G1036" s="200" t="str">
        <f>IF(ISNA(VLOOKUP(ACCOUNTS_TABLE[[#This Row],[ID NUMBER]],OTHERFEE_PT,2,0)),"",VLOOKUP(ACCOUNTS_TABLE[[#This Row],[ID NUMBER]],OTHERFEE_PT,2,0))</f>
        <v/>
      </c>
      <c r="H1036" s="200">
        <f>IF(ISNA(VLOOKUP(DBASE_TABLE[[#This Row],[CLASS]],TERMFEES_TABLE[],5,0)),"",VLOOKUP(DBASE_TABLE[[#This Row],[CLASS]],TERMFEES_TABLE[],5,0))</f>
        <v>130</v>
      </c>
      <c r="I1036" s="200">
        <f>SUM(ACCOUNTS_TABLE[[#This Row],[BALANCE AT START]]:ACCOUNTS_TABLE[[#This Row],[SCHOOL FEES]])</f>
        <v>130</v>
      </c>
      <c r="J1036" s="200">
        <f>IF(ISNA(VLOOKUP(ACCOUNTS_TABLE[[#This Row],[ID NUMBER]],PAYMENT_PT,2,0)),0,VLOOKUP(ACCOUNTS_TABLE[[#This Row],[ID NUMBER]],PAYMENT_PT,2,0))</f>
        <v>0</v>
      </c>
      <c r="K1036" s="200">
        <f>IF(ISNA(VLOOKUP(ACCOUNTS_TABLE[[#This Row],[ID NUMBER]],PIVOT!K:L,2,0)),0,VLOOKUP(ACCOUNTS_TABLE[[#This Row],[ID NUMBER]],PIVOT!K:L,2,0))</f>
        <v>0</v>
      </c>
      <c r="L1036" s="200">
        <f>ACCOUNTS_TABLE[[#This Row],[TOTAL FEES]]-ACCOUNTS_TABLE[[#This Row],[TOTAL PAID]]-ACCOUNTS_TABLE[[#This Row],[SCHOLARSHIP]]</f>
        <v>130</v>
      </c>
    </row>
    <row r="1037" spans="3:12" ht="21.75" customHeight="1" x14ac:dyDescent="0.25">
      <c r="C1037" s="194" t="s">
        <v>4040</v>
      </c>
      <c r="D1037" s="195" t="str">
        <f>VLOOKUP(ACCOUNTS_TABLE[[#This Row],[ID NUMBER]],DBASE_TABLE[],2,0)</f>
        <v>ABDUL-KARIM HIBATULAI</v>
      </c>
      <c r="E1037" s="195" t="str">
        <f>VLOOKUP(ACCOUNTS_TABLE[[#This Row],[ID NUMBER]],DBASE_TABLE[],7,0)</f>
        <v>NURSERY ONE</v>
      </c>
      <c r="F1037" s="200"/>
      <c r="G1037" s="200" t="str">
        <f>IF(ISNA(VLOOKUP(ACCOUNTS_TABLE[[#This Row],[ID NUMBER]],OTHERFEE_PT,2,0)),"",VLOOKUP(ACCOUNTS_TABLE[[#This Row],[ID NUMBER]],OTHERFEE_PT,2,0))</f>
        <v/>
      </c>
      <c r="H1037" s="200">
        <f>IF(ISNA(VLOOKUP(DBASE_TABLE[[#This Row],[CLASS]],TERMFEES_TABLE[],5,0)),"",VLOOKUP(DBASE_TABLE[[#This Row],[CLASS]],TERMFEES_TABLE[],5,0))</f>
        <v>130</v>
      </c>
      <c r="I1037" s="200">
        <f>SUM(ACCOUNTS_TABLE[[#This Row],[BALANCE AT START]]:ACCOUNTS_TABLE[[#This Row],[SCHOOL FEES]])</f>
        <v>130</v>
      </c>
      <c r="J1037" s="200">
        <f>IF(ISNA(VLOOKUP(ACCOUNTS_TABLE[[#This Row],[ID NUMBER]],PAYMENT_PT,2,0)),0,VLOOKUP(ACCOUNTS_TABLE[[#This Row],[ID NUMBER]],PAYMENT_PT,2,0))</f>
        <v>0</v>
      </c>
      <c r="K1037" s="200">
        <f>IF(ISNA(VLOOKUP(ACCOUNTS_TABLE[[#This Row],[ID NUMBER]],PIVOT!K:L,2,0)),0,VLOOKUP(ACCOUNTS_TABLE[[#This Row],[ID NUMBER]],PIVOT!K:L,2,0))</f>
        <v>0</v>
      </c>
      <c r="L1037" s="200">
        <f>ACCOUNTS_TABLE[[#This Row],[TOTAL FEES]]-ACCOUNTS_TABLE[[#This Row],[TOTAL PAID]]-ACCOUNTS_TABLE[[#This Row],[SCHOLARSHIP]]</f>
        <v>130</v>
      </c>
    </row>
    <row r="1038" spans="3:12" ht="21.75" customHeight="1" x14ac:dyDescent="0.25">
      <c r="C1038" s="194" t="s">
        <v>4045</v>
      </c>
      <c r="D1038" s="195" t="str">
        <f>VLOOKUP(ACCOUNTS_TABLE[[#This Row],[ID NUMBER]],DBASE_TABLE[],2,0)</f>
        <v>AWOMBA SHARQUISE WEMANGA</v>
      </c>
      <c r="E1038" s="195" t="str">
        <f>VLOOKUP(ACCOUNTS_TABLE[[#This Row],[ID NUMBER]],DBASE_TABLE[],7,0)</f>
        <v>NURSERY ONE</v>
      </c>
      <c r="F1038" s="200"/>
      <c r="G1038" s="200" t="str">
        <f>IF(ISNA(VLOOKUP(ACCOUNTS_TABLE[[#This Row],[ID NUMBER]],OTHERFEE_PT,2,0)),"",VLOOKUP(ACCOUNTS_TABLE[[#This Row],[ID NUMBER]],OTHERFEE_PT,2,0))</f>
        <v/>
      </c>
      <c r="H1038" s="200">
        <f>IF(ISNA(VLOOKUP(DBASE_TABLE[[#This Row],[CLASS]],TERMFEES_TABLE[],5,0)),"",VLOOKUP(DBASE_TABLE[[#This Row],[CLASS]],TERMFEES_TABLE[],5,0))</f>
        <v>130</v>
      </c>
      <c r="I1038" s="200">
        <f>SUM(ACCOUNTS_TABLE[[#This Row],[BALANCE AT START]]:ACCOUNTS_TABLE[[#This Row],[SCHOOL FEES]])</f>
        <v>130</v>
      </c>
      <c r="J1038" s="200">
        <f>IF(ISNA(VLOOKUP(ACCOUNTS_TABLE[[#This Row],[ID NUMBER]],PAYMENT_PT,2,0)),0,VLOOKUP(ACCOUNTS_TABLE[[#This Row],[ID NUMBER]],PAYMENT_PT,2,0))</f>
        <v>0</v>
      </c>
      <c r="K1038" s="200">
        <f>IF(ISNA(VLOOKUP(ACCOUNTS_TABLE[[#This Row],[ID NUMBER]],PIVOT!K:L,2,0)),0,VLOOKUP(ACCOUNTS_TABLE[[#This Row],[ID NUMBER]],PIVOT!K:L,2,0))</f>
        <v>0</v>
      </c>
      <c r="L1038" s="200">
        <f>ACCOUNTS_TABLE[[#This Row],[TOTAL FEES]]-ACCOUNTS_TABLE[[#This Row],[TOTAL PAID]]-ACCOUNTS_TABLE[[#This Row],[SCHOLARSHIP]]</f>
        <v>130</v>
      </c>
    </row>
    <row r="1039" spans="3:12" ht="21.75" customHeight="1" x14ac:dyDescent="0.25">
      <c r="C1039" s="194" t="s">
        <v>4049</v>
      </c>
      <c r="D1039" s="195" t="str">
        <f>VLOOKUP(ACCOUNTS_TABLE[[#This Row],[ID NUMBER]],DBASE_TABLE[],2,0)</f>
        <v>ADAKABLA JADEN WEZEGA</v>
      </c>
      <c r="E1039" s="195" t="str">
        <f>VLOOKUP(ACCOUNTS_TABLE[[#This Row],[ID NUMBER]],DBASE_TABLE[],7,0)</f>
        <v>NURSERY ONE</v>
      </c>
      <c r="F1039" s="200"/>
      <c r="G1039" s="200" t="str">
        <f>IF(ISNA(VLOOKUP(ACCOUNTS_TABLE[[#This Row],[ID NUMBER]],OTHERFEE_PT,2,0)),"",VLOOKUP(ACCOUNTS_TABLE[[#This Row],[ID NUMBER]],OTHERFEE_PT,2,0))</f>
        <v/>
      </c>
      <c r="H1039" s="200">
        <f>IF(ISNA(VLOOKUP(DBASE_TABLE[[#This Row],[CLASS]],TERMFEES_TABLE[],5,0)),"",VLOOKUP(DBASE_TABLE[[#This Row],[CLASS]],TERMFEES_TABLE[],5,0))</f>
        <v>130</v>
      </c>
      <c r="I1039" s="200">
        <f>SUM(ACCOUNTS_TABLE[[#This Row],[BALANCE AT START]]:ACCOUNTS_TABLE[[#This Row],[SCHOOL FEES]])</f>
        <v>130</v>
      </c>
      <c r="J1039" s="200">
        <f>IF(ISNA(VLOOKUP(ACCOUNTS_TABLE[[#This Row],[ID NUMBER]],PAYMENT_PT,2,0)),0,VLOOKUP(ACCOUNTS_TABLE[[#This Row],[ID NUMBER]],PAYMENT_PT,2,0))</f>
        <v>0</v>
      </c>
      <c r="K1039" s="200">
        <f>IF(ISNA(VLOOKUP(ACCOUNTS_TABLE[[#This Row],[ID NUMBER]],PIVOT!K:L,2,0)),0,VLOOKUP(ACCOUNTS_TABLE[[#This Row],[ID NUMBER]],PIVOT!K:L,2,0))</f>
        <v>0</v>
      </c>
      <c r="L1039" s="200">
        <f>ACCOUNTS_TABLE[[#This Row],[TOTAL FEES]]-ACCOUNTS_TABLE[[#This Row],[TOTAL PAID]]-ACCOUNTS_TABLE[[#This Row],[SCHOLARSHIP]]</f>
        <v>130</v>
      </c>
    </row>
    <row r="1040" spans="3:12" ht="21.75" customHeight="1" x14ac:dyDescent="0.25">
      <c r="C1040" s="194" t="s">
        <v>4053</v>
      </c>
      <c r="D1040" s="195" t="str">
        <f>VLOOKUP(ACCOUNTS_TABLE[[#This Row],[ID NUMBER]],DBASE_TABLE[],2,0)</f>
        <v>ANANGA PRECIOUS WEDADIBAM</v>
      </c>
      <c r="E1040" s="195" t="str">
        <f>VLOOKUP(ACCOUNTS_TABLE[[#This Row],[ID NUMBER]],DBASE_TABLE[],7,0)</f>
        <v>NURSERY ONE</v>
      </c>
      <c r="F1040" s="200"/>
      <c r="G1040" s="200" t="str">
        <f>IF(ISNA(VLOOKUP(ACCOUNTS_TABLE[[#This Row],[ID NUMBER]],OTHERFEE_PT,2,0)),"",VLOOKUP(ACCOUNTS_TABLE[[#This Row],[ID NUMBER]],OTHERFEE_PT,2,0))</f>
        <v/>
      </c>
      <c r="H1040" s="200">
        <f>IF(ISNA(VLOOKUP(DBASE_TABLE[[#This Row],[CLASS]],TERMFEES_TABLE[],5,0)),"",VLOOKUP(DBASE_TABLE[[#This Row],[CLASS]],TERMFEES_TABLE[],5,0))</f>
        <v>130</v>
      </c>
      <c r="I1040" s="200">
        <f>SUM(ACCOUNTS_TABLE[[#This Row],[BALANCE AT START]]:ACCOUNTS_TABLE[[#This Row],[SCHOOL FEES]])</f>
        <v>130</v>
      </c>
      <c r="J1040" s="200">
        <f>IF(ISNA(VLOOKUP(ACCOUNTS_TABLE[[#This Row],[ID NUMBER]],PAYMENT_PT,2,0)),0,VLOOKUP(ACCOUNTS_TABLE[[#This Row],[ID NUMBER]],PAYMENT_PT,2,0))</f>
        <v>0</v>
      </c>
      <c r="K1040" s="200">
        <f>IF(ISNA(VLOOKUP(ACCOUNTS_TABLE[[#This Row],[ID NUMBER]],PIVOT!K:L,2,0)),0,VLOOKUP(ACCOUNTS_TABLE[[#This Row],[ID NUMBER]],PIVOT!K:L,2,0))</f>
        <v>0</v>
      </c>
      <c r="L1040" s="200">
        <f>ACCOUNTS_TABLE[[#This Row],[TOTAL FEES]]-ACCOUNTS_TABLE[[#This Row],[TOTAL PAID]]-ACCOUNTS_TABLE[[#This Row],[SCHOLARSHIP]]</f>
        <v>130</v>
      </c>
    </row>
    <row r="1041" spans="3:12" ht="21.75" customHeight="1" x14ac:dyDescent="0.25">
      <c r="C1041" s="194" t="s">
        <v>4058</v>
      </c>
      <c r="D1041" s="195" t="str">
        <f>VLOOKUP(ACCOUNTS_TABLE[[#This Row],[ID NUMBER]],DBASE_TABLE[],2,0)</f>
        <v>ANANGA JENELLE AWEKURIAMO</v>
      </c>
      <c r="E1041" s="195" t="str">
        <f>VLOOKUP(ACCOUNTS_TABLE[[#This Row],[ID NUMBER]],DBASE_TABLE[],7,0)</f>
        <v>NURSERY ONE</v>
      </c>
      <c r="F1041" s="200"/>
      <c r="G1041" s="200" t="str">
        <f>IF(ISNA(VLOOKUP(ACCOUNTS_TABLE[[#This Row],[ID NUMBER]],OTHERFEE_PT,2,0)),"",VLOOKUP(ACCOUNTS_TABLE[[#This Row],[ID NUMBER]],OTHERFEE_PT,2,0))</f>
        <v/>
      </c>
      <c r="H1041" s="200">
        <f>IF(ISNA(VLOOKUP(DBASE_TABLE[[#This Row],[CLASS]],TERMFEES_TABLE[],5,0)),"",VLOOKUP(DBASE_TABLE[[#This Row],[CLASS]],TERMFEES_TABLE[],5,0))</f>
        <v>130</v>
      </c>
      <c r="I1041" s="200">
        <f>SUM(ACCOUNTS_TABLE[[#This Row],[BALANCE AT START]]:ACCOUNTS_TABLE[[#This Row],[SCHOOL FEES]])</f>
        <v>130</v>
      </c>
      <c r="J1041" s="200">
        <f>IF(ISNA(VLOOKUP(ACCOUNTS_TABLE[[#This Row],[ID NUMBER]],PAYMENT_PT,2,0)),0,VLOOKUP(ACCOUNTS_TABLE[[#This Row],[ID NUMBER]],PAYMENT_PT,2,0))</f>
        <v>0</v>
      </c>
      <c r="K1041" s="200">
        <f>IF(ISNA(VLOOKUP(ACCOUNTS_TABLE[[#This Row],[ID NUMBER]],PIVOT!K:L,2,0)),0,VLOOKUP(ACCOUNTS_TABLE[[#This Row],[ID NUMBER]],PIVOT!K:L,2,0))</f>
        <v>0</v>
      </c>
      <c r="L1041" s="200">
        <f>ACCOUNTS_TABLE[[#This Row],[TOTAL FEES]]-ACCOUNTS_TABLE[[#This Row],[TOTAL PAID]]-ACCOUNTS_TABLE[[#This Row],[SCHOLARSHIP]]</f>
        <v>130</v>
      </c>
    </row>
    <row r="1042" spans="3:12" ht="21.75" customHeight="1" x14ac:dyDescent="0.25">
      <c r="C1042" s="194" t="s">
        <v>4062</v>
      </c>
      <c r="D1042" s="195" t="str">
        <f>VLOOKUP(ACCOUNTS_TABLE[[#This Row],[ID NUMBER]],DBASE_TABLE[],2,0)</f>
        <v>KAMPALE BENEDICT WEDIA</v>
      </c>
      <c r="E1042" s="195" t="str">
        <f>VLOOKUP(ACCOUNTS_TABLE[[#This Row],[ID NUMBER]],DBASE_TABLE[],7,0)</f>
        <v>NURSERY ONE</v>
      </c>
      <c r="F1042" s="200"/>
      <c r="G1042" s="200" t="str">
        <f>IF(ISNA(VLOOKUP(ACCOUNTS_TABLE[[#This Row],[ID NUMBER]],OTHERFEE_PT,2,0)),"",VLOOKUP(ACCOUNTS_TABLE[[#This Row],[ID NUMBER]],OTHERFEE_PT,2,0))</f>
        <v/>
      </c>
      <c r="H1042" s="200">
        <f>IF(ISNA(VLOOKUP(DBASE_TABLE[[#This Row],[CLASS]],TERMFEES_TABLE[],5,0)),"",VLOOKUP(DBASE_TABLE[[#This Row],[CLASS]],TERMFEES_TABLE[],5,0))</f>
        <v>130</v>
      </c>
      <c r="I1042" s="200">
        <f>SUM(ACCOUNTS_TABLE[[#This Row],[BALANCE AT START]]:ACCOUNTS_TABLE[[#This Row],[SCHOOL FEES]])</f>
        <v>130</v>
      </c>
      <c r="J1042" s="200">
        <f>IF(ISNA(VLOOKUP(ACCOUNTS_TABLE[[#This Row],[ID NUMBER]],PAYMENT_PT,2,0)),0,VLOOKUP(ACCOUNTS_TABLE[[#This Row],[ID NUMBER]],PAYMENT_PT,2,0))</f>
        <v>0</v>
      </c>
      <c r="K1042" s="200">
        <f>IF(ISNA(VLOOKUP(ACCOUNTS_TABLE[[#This Row],[ID NUMBER]],PIVOT!K:L,2,0)),0,VLOOKUP(ACCOUNTS_TABLE[[#This Row],[ID NUMBER]],PIVOT!K:L,2,0))</f>
        <v>0</v>
      </c>
      <c r="L1042" s="200">
        <f>ACCOUNTS_TABLE[[#This Row],[TOTAL FEES]]-ACCOUNTS_TABLE[[#This Row],[TOTAL PAID]]-ACCOUNTS_TABLE[[#This Row],[SCHOLARSHIP]]</f>
        <v>130</v>
      </c>
    </row>
    <row r="1043" spans="3:12" ht="21.75" customHeight="1" x14ac:dyDescent="0.25">
      <c r="C1043" s="194" t="s">
        <v>4068</v>
      </c>
      <c r="D1043" s="195" t="str">
        <f>VLOOKUP(ACCOUNTS_TABLE[[#This Row],[ID NUMBER]],DBASE_TABLE[],2,0)</f>
        <v>KAMPALE BEATA WEKIA</v>
      </c>
      <c r="E1043" s="195" t="str">
        <f>VLOOKUP(ACCOUNTS_TABLE[[#This Row],[ID NUMBER]],DBASE_TABLE[],7,0)</f>
        <v>NURSERY ONE</v>
      </c>
      <c r="F1043" s="200"/>
      <c r="G1043" s="200" t="str">
        <f>IF(ISNA(VLOOKUP(ACCOUNTS_TABLE[[#This Row],[ID NUMBER]],OTHERFEE_PT,2,0)),"",VLOOKUP(ACCOUNTS_TABLE[[#This Row],[ID NUMBER]],OTHERFEE_PT,2,0))</f>
        <v/>
      </c>
      <c r="H1043" s="200">
        <f>IF(ISNA(VLOOKUP(DBASE_TABLE[[#This Row],[CLASS]],TERMFEES_TABLE[],5,0)),"",VLOOKUP(DBASE_TABLE[[#This Row],[CLASS]],TERMFEES_TABLE[],5,0))</f>
        <v>130</v>
      </c>
      <c r="I1043" s="200">
        <f>SUM(ACCOUNTS_TABLE[[#This Row],[BALANCE AT START]]:ACCOUNTS_TABLE[[#This Row],[SCHOOL FEES]])</f>
        <v>130</v>
      </c>
      <c r="J1043" s="200">
        <f>IF(ISNA(VLOOKUP(ACCOUNTS_TABLE[[#This Row],[ID NUMBER]],PAYMENT_PT,2,0)),0,VLOOKUP(ACCOUNTS_TABLE[[#This Row],[ID NUMBER]],PAYMENT_PT,2,0))</f>
        <v>0</v>
      </c>
      <c r="K1043" s="200">
        <f>IF(ISNA(VLOOKUP(ACCOUNTS_TABLE[[#This Row],[ID NUMBER]],PIVOT!K:L,2,0)),0,VLOOKUP(ACCOUNTS_TABLE[[#This Row],[ID NUMBER]],PIVOT!K:L,2,0))</f>
        <v>0</v>
      </c>
      <c r="L1043" s="200">
        <f>ACCOUNTS_TABLE[[#This Row],[TOTAL FEES]]-ACCOUNTS_TABLE[[#This Row],[TOTAL PAID]]-ACCOUNTS_TABLE[[#This Row],[SCHOLARSHIP]]</f>
        <v>130</v>
      </c>
    </row>
    <row r="1044" spans="3:12" ht="21.75" customHeight="1" x14ac:dyDescent="0.25">
      <c r="C1044" s="194" t="s">
        <v>4071</v>
      </c>
      <c r="D1044" s="195" t="str">
        <f>VLOOKUP(ACCOUNTS_TABLE[[#This Row],[ID NUMBER]],DBASE_TABLE[],2,0)</f>
        <v>BASEKWAGA HAYFORD WEGURE</v>
      </c>
      <c r="E1044" s="195" t="str">
        <f>VLOOKUP(ACCOUNTS_TABLE[[#This Row],[ID NUMBER]],DBASE_TABLE[],7,0)</f>
        <v>NURSERY ONE</v>
      </c>
      <c r="F1044" s="200"/>
      <c r="G1044" s="200" t="str">
        <f>IF(ISNA(VLOOKUP(ACCOUNTS_TABLE[[#This Row],[ID NUMBER]],OTHERFEE_PT,2,0)),"",VLOOKUP(ACCOUNTS_TABLE[[#This Row],[ID NUMBER]],OTHERFEE_PT,2,0))</f>
        <v/>
      </c>
      <c r="H1044" s="200">
        <f>IF(ISNA(VLOOKUP(DBASE_TABLE[[#This Row],[CLASS]],TERMFEES_TABLE[],5,0)),"",VLOOKUP(DBASE_TABLE[[#This Row],[CLASS]],TERMFEES_TABLE[],5,0))</f>
        <v>130</v>
      </c>
      <c r="I1044" s="200">
        <f>SUM(ACCOUNTS_TABLE[[#This Row],[BALANCE AT START]]:ACCOUNTS_TABLE[[#This Row],[SCHOOL FEES]])</f>
        <v>130</v>
      </c>
      <c r="J1044" s="200">
        <f>IF(ISNA(VLOOKUP(ACCOUNTS_TABLE[[#This Row],[ID NUMBER]],PAYMENT_PT,2,0)),0,VLOOKUP(ACCOUNTS_TABLE[[#This Row],[ID NUMBER]],PAYMENT_PT,2,0))</f>
        <v>0</v>
      </c>
      <c r="K1044" s="200">
        <f>IF(ISNA(VLOOKUP(ACCOUNTS_TABLE[[#This Row],[ID NUMBER]],PIVOT!K:L,2,0)),0,VLOOKUP(ACCOUNTS_TABLE[[#This Row],[ID NUMBER]],PIVOT!K:L,2,0))</f>
        <v>0</v>
      </c>
      <c r="L1044" s="200">
        <f>ACCOUNTS_TABLE[[#This Row],[TOTAL FEES]]-ACCOUNTS_TABLE[[#This Row],[TOTAL PAID]]-ACCOUNTS_TABLE[[#This Row],[SCHOLARSHIP]]</f>
        <v>130</v>
      </c>
    </row>
    <row r="1045" spans="3:12" ht="21.75" customHeight="1" x14ac:dyDescent="0.25">
      <c r="C1045" s="194" t="s">
        <v>4075</v>
      </c>
      <c r="D1045" s="195" t="str">
        <f>VLOOKUP(ACCOUNTS_TABLE[[#This Row],[ID NUMBER]],DBASE_TABLE[],2,0)</f>
        <v>ALHASSAN HIDAYA</v>
      </c>
      <c r="E1045" s="195" t="str">
        <f>VLOOKUP(ACCOUNTS_TABLE[[#This Row],[ID NUMBER]],DBASE_TABLE[],7,0)</f>
        <v>NURSERY ONE</v>
      </c>
      <c r="F1045" s="200"/>
      <c r="G1045" s="200" t="str">
        <f>IF(ISNA(VLOOKUP(ACCOUNTS_TABLE[[#This Row],[ID NUMBER]],OTHERFEE_PT,2,0)),"",VLOOKUP(ACCOUNTS_TABLE[[#This Row],[ID NUMBER]],OTHERFEE_PT,2,0))</f>
        <v/>
      </c>
      <c r="H1045" s="200">
        <f>IF(ISNA(VLOOKUP(DBASE_TABLE[[#This Row],[CLASS]],TERMFEES_TABLE[],5,0)),"",VLOOKUP(DBASE_TABLE[[#This Row],[CLASS]],TERMFEES_TABLE[],5,0))</f>
        <v>130</v>
      </c>
      <c r="I1045" s="200">
        <f>SUM(ACCOUNTS_TABLE[[#This Row],[BALANCE AT START]]:ACCOUNTS_TABLE[[#This Row],[SCHOOL FEES]])</f>
        <v>130</v>
      </c>
      <c r="J1045" s="200">
        <f>IF(ISNA(VLOOKUP(ACCOUNTS_TABLE[[#This Row],[ID NUMBER]],PAYMENT_PT,2,0)),0,VLOOKUP(ACCOUNTS_TABLE[[#This Row],[ID NUMBER]],PAYMENT_PT,2,0))</f>
        <v>0</v>
      </c>
      <c r="K1045" s="200">
        <f>IF(ISNA(VLOOKUP(ACCOUNTS_TABLE[[#This Row],[ID NUMBER]],PIVOT!K:L,2,0)),0,VLOOKUP(ACCOUNTS_TABLE[[#This Row],[ID NUMBER]],PIVOT!K:L,2,0))</f>
        <v>0</v>
      </c>
      <c r="L1045" s="200">
        <f>ACCOUNTS_TABLE[[#This Row],[TOTAL FEES]]-ACCOUNTS_TABLE[[#This Row],[TOTAL PAID]]-ACCOUNTS_TABLE[[#This Row],[SCHOLARSHIP]]</f>
        <v>130</v>
      </c>
    </row>
    <row r="1046" spans="3:12" ht="21.75" customHeight="1" x14ac:dyDescent="0.25">
      <c r="C1046" s="194" t="s">
        <v>4080</v>
      </c>
      <c r="D1046" s="195" t="str">
        <f>VLOOKUP(ACCOUNTS_TABLE[[#This Row],[ID NUMBER]],DBASE_TABLE[],2,0)</f>
        <v>BAZANIA LUWANGA</v>
      </c>
      <c r="E1046" s="195" t="str">
        <f>VLOOKUP(ACCOUNTS_TABLE[[#This Row],[ID NUMBER]],DBASE_TABLE[],7,0)</f>
        <v>NURSERY ONE</v>
      </c>
      <c r="F1046" s="200"/>
      <c r="G1046" s="200" t="str">
        <f>IF(ISNA(VLOOKUP(ACCOUNTS_TABLE[[#This Row],[ID NUMBER]],OTHERFEE_PT,2,0)),"",VLOOKUP(ACCOUNTS_TABLE[[#This Row],[ID NUMBER]],OTHERFEE_PT,2,0))</f>
        <v/>
      </c>
      <c r="H1046" s="200">
        <f>IF(ISNA(VLOOKUP(DBASE_TABLE[[#This Row],[CLASS]],TERMFEES_TABLE[],5,0)),"",VLOOKUP(DBASE_TABLE[[#This Row],[CLASS]],TERMFEES_TABLE[],5,0))</f>
        <v>130</v>
      </c>
      <c r="I1046" s="200">
        <f>SUM(ACCOUNTS_TABLE[[#This Row],[BALANCE AT START]]:ACCOUNTS_TABLE[[#This Row],[SCHOOL FEES]])</f>
        <v>130</v>
      </c>
      <c r="J1046" s="200">
        <f>IF(ISNA(VLOOKUP(ACCOUNTS_TABLE[[#This Row],[ID NUMBER]],PAYMENT_PT,2,0)),0,VLOOKUP(ACCOUNTS_TABLE[[#This Row],[ID NUMBER]],PAYMENT_PT,2,0))</f>
        <v>0</v>
      </c>
      <c r="K1046" s="200">
        <f>IF(ISNA(VLOOKUP(ACCOUNTS_TABLE[[#This Row],[ID NUMBER]],PIVOT!K:L,2,0)),0,VLOOKUP(ACCOUNTS_TABLE[[#This Row],[ID NUMBER]],PIVOT!K:L,2,0))</f>
        <v>0</v>
      </c>
      <c r="L1046" s="200">
        <f>ACCOUNTS_TABLE[[#This Row],[TOTAL FEES]]-ACCOUNTS_TABLE[[#This Row],[TOTAL PAID]]-ACCOUNTS_TABLE[[#This Row],[SCHOLARSHIP]]</f>
        <v>130</v>
      </c>
    </row>
    <row r="1047" spans="3:12" ht="21.75" customHeight="1" x14ac:dyDescent="0.25">
      <c r="C1047" s="194" t="s">
        <v>4086</v>
      </c>
      <c r="D1047" s="195" t="str">
        <f>VLOOKUP(ACCOUNTS_TABLE[[#This Row],[ID NUMBER]],DBASE_TABLE[],2,0)</f>
        <v>MURUYAH BERTILLA WEBONGA</v>
      </c>
      <c r="E1047" s="195" t="str">
        <f>VLOOKUP(ACCOUNTS_TABLE[[#This Row],[ID NUMBER]],DBASE_TABLE[],7,0)</f>
        <v>NURSERY ONE</v>
      </c>
      <c r="F1047" s="200"/>
      <c r="G1047" s="200" t="str">
        <f>IF(ISNA(VLOOKUP(ACCOUNTS_TABLE[[#This Row],[ID NUMBER]],OTHERFEE_PT,2,0)),"",VLOOKUP(ACCOUNTS_TABLE[[#This Row],[ID NUMBER]],OTHERFEE_PT,2,0))</f>
        <v/>
      </c>
      <c r="H1047" s="200">
        <f>IF(ISNA(VLOOKUP(DBASE_TABLE[[#This Row],[CLASS]],TERMFEES_TABLE[],5,0)),"",VLOOKUP(DBASE_TABLE[[#This Row],[CLASS]],TERMFEES_TABLE[],5,0))</f>
        <v>130</v>
      </c>
      <c r="I1047" s="200">
        <f>SUM(ACCOUNTS_TABLE[[#This Row],[BALANCE AT START]]:ACCOUNTS_TABLE[[#This Row],[SCHOOL FEES]])</f>
        <v>130</v>
      </c>
      <c r="J1047" s="200">
        <f>IF(ISNA(VLOOKUP(ACCOUNTS_TABLE[[#This Row],[ID NUMBER]],PAYMENT_PT,2,0)),0,VLOOKUP(ACCOUNTS_TABLE[[#This Row],[ID NUMBER]],PAYMENT_PT,2,0))</f>
        <v>0</v>
      </c>
      <c r="K1047" s="200">
        <f>IF(ISNA(VLOOKUP(ACCOUNTS_TABLE[[#This Row],[ID NUMBER]],PIVOT!K:L,2,0)),0,VLOOKUP(ACCOUNTS_TABLE[[#This Row],[ID NUMBER]],PIVOT!K:L,2,0))</f>
        <v>0</v>
      </c>
      <c r="L1047" s="200">
        <f>ACCOUNTS_TABLE[[#This Row],[TOTAL FEES]]-ACCOUNTS_TABLE[[#This Row],[TOTAL PAID]]-ACCOUNTS_TABLE[[#This Row],[SCHOLARSHIP]]</f>
        <v>130</v>
      </c>
    </row>
    <row r="1048" spans="3:12" ht="21.75" customHeight="1" x14ac:dyDescent="0.25">
      <c r="C1048" s="194" t="s">
        <v>4090</v>
      </c>
      <c r="D1048" s="195" t="str">
        <f>VLOOKUP(ACCOUNTS_TABLE[[#This Row],[ID NUMBER]],DBASE_TABLE[],2,0)</f>
        <v>AGYEGEDUM PETRA AWEWOGURI</v>
      </c>
      <c r="E1048" s="195" t="str">
        <f>VLOOKUP(ACCOUNTS_TABLE[[#This Row],[ID NUMBER]],DBASE_TABLE[],7,0)</f>
        <v>NURSERY ONE</v>
      </c>
      <c r="F1048" s="200"/>
      <c r="G1048" s="200" t="str">
        <f>IF(ISNA(VLOOKUP(ACCOUNTS_TABLE[[#This Row],[ID NUMBER]],OTHERFEE_PT,2,0)),"",VLOOKUP(ACCOUNTS_TABLE[[#This Row],[ID NUMBER]],OTHERFEE_PT,2,0))</f>
        <v/>
      </c>
      <c r="H1048" s="200">
        <f>IF(ISNA(VLOOKUP(DBASE_TABLE[[#This Row],[CLASS]],TERMFEES_TABLE[],5,0)),"",VLOOKUP(DBASE_TABLE[[#This Row],[CLASS]],TERMFEES_TABLE[],5,0))</f>
        <v>130</v>
      </c>
      <c r="I1048" s="200">
        <f>SUM(ACCOUNTS_TABLE[[#This Row],[BALANCE AT START]]:ACCOUNTS_TABLE[[#This Row],[SCHOOL FEES]])</f>
        <v>130</v>
      </c>
      <c r="J1048" s="200">
        <f>IF(ISNA(VLOOKUP(ACCOUNTS_TABLE[[#This Row],[ID NUMBER]],PAYMENT_PT,2,0)),0,VLOOKUP(ACCOUNTS_TABLE[[#This Row],[ID NUMBER]],PAYMENT_PT,2,0))</f>
        <v>0</v>
      </c>
      <c r="K1048" s="200">
        <f>IF(ISNA(VLOOKUP(ACCOUNTS_TABLE[[#This Row],[ID NUMBER]],PIVOT!K:L,2,0)),0,VLOOKUP(ACCOUNTS_TABLE[[#This Row],[ID NUMBER]],PIVOT!K:L,2,0))</f>
        <v>0</v>
      </c>
      <c r="L1048" s="200">
        <f>ACCOUNTS_TABLE[[#This Row],[TOTAL FEES]]-ACCOUNTS_TABLE[[#This Row],[TOTAL PAID]]-ACCOUNTS_TABLE[[#This Row],[SCHOLARSHIP]]</f>
        <v>130</v>
      </c>
    </row>
    <row r="1049" spans="3:12" ht="21.75" customHeight="1" x14ac:dyDescent="0.25">
      <c r="C1049" s="194" t="s">
        <v>4095</v>
      </c>
      <c r="D1049" s="195" t="str">
        <f>VLOOKUP(ACCOUNTS_TABLE[[#This Row],[ID NUMBER]],DBASE_TABLE[],2,0)</f>
        <v>ABAKERE AUSTIN ANCHOR AYINIMI</v>
      </c>
      <c r="E1049" s="195" t="str">
        <f>VLOOKUP(ACCOUNTS_TABLE[[#This Row],[ID NUMBER]],DBASE_TABLE[],7,0)</f>
        <v>NURSERY ONE</v>
      </c>
      <c r="F1049" s="200"/>
      <c r="G1049" s="200" t="str">
        <f>IF(ISNA(VLOOKUP(ACCOUNTS_TABLE[[#This Row],[ID NUMBER]],OTHERFEE_PT,2,0)),"",VLOOKUP(ACCOUNTS_TABLE[[#This Row],[ID NUMBER]],OTHERFEE_PT,2,0))</f>
        <v/>
      </c>
      <c r="H1049" s="200">
        <f>IF(ISNA(VLOOKUP(DBASE_TABLE[[#This Row],[CLASS]],TERMFEES_TABLE[],5,0)),"",VLOOKUP(DBASE_TABLE[[#This Row],[CLASS]],TERMFEES_TABLE[],5,0))</f>
        <v>130</v>
      </c>
      <c r="I1049" s="200">
        <f>SUM(ACCOUNTS_TABLE[[#This Row],[BALANCE AT START]]:ACCOUNTS_TABLE[[#This Row],[SCHOOL FEES]])</f>
        <v>130</v>
      </c>
      <c r="J1049" s="200">
        <f>IF(ISNA(VLOOKUP(ACCOUNTS_TABLE[[#This Row],[ID NUMBER]],PAYMENT_PT,2,0)),0,VLOOKUP(ACCOUNTS_TABLE[[#This Row],[ID NUMBER]],PAYMENT_PT,2,0))</f>
        <v>0</v>
      </c>
      <c r="K1049" s="200">
        <f>IF(ISNA(VLOOKUP(ACCOUNTS_TABLE[[#This Row],[ID NUMBER]],PIVOT!K:L,2,0)),0,VLOOKUP(ACCOUNTS_TABLE[[#This Row],[ID NUMBER]],PIVOT!K:L,2,0))</f>
        <v>0</v>
      </c>
      <c r="L1049" s="200">
        <f>ACCOUNTS_TABLE[[#This Row],[TOTAL FEES]]-ACCOUNTS_TABLE[[#This Row],[TOTAL PAID]]-ACCOUNTS_TABLE[[#This Row],[SCHOLARSHIP]]</f>
        <v>130</v>
      </c>
    </row>
    <row r="1050" spans="3:12" ht="21.75" customHeight="1" x14ac:dyDescent="0.25">
      <c r="C1050" s="194" t="s">
        <v>4099</v>
      </c>
      <c r="D1050" s="195" t="str">
        <f>VLOOKUP(ACCOUNTS_TABLE[[#This Row],[ID NUMBER]],DBASE_TABLE[],2,0)</f>
        <v>AWENCHARIMI HEPTZIBAH</v>
      </c>
      <c r="E1050" s="195" t="str">
        <f>VLOOKUP(ACCOUNTS_TABLE[[#This Row],[ID NUMBER]],DBASE_TABLE[],7,0)</f>
        <v>NURSERY ONE</v>
      </c>
      <c r="F1050" s="200"/>
      <c r="G1050" s="200" t="str">
        <f>IF(ISNA(VLOOKUP(ACCOUNTS_TABLE[[#This Row],[ID NUMBER]],OTHERFEE_PT,2,0)),"",VLOOKUP(ACCOUNTS_TABLE[[#This Row],[ID NUMBER]],OTHERFEE_PT,2,0))</f>
        <v/>
      </c>
      <c r="H1050" s="200">
        <f>IF(ISNA(VLOOKUP(DBASE_TABLE[[#This Row],[CLASS]],TERMFEES_TABLE[],5,0)),"",VLOOKUP(DBASE_TABLE[[#This Row],[CLASS]],TERMFEES_TABLE[],5,0))</f>
        <v>130</v>
      </c>
      <c r="I1050" s="200">
        <f>SUM(ACCOUNTS_TABLE[[#This Row],[BALANCE AT START]]:ACCOUNTS_TABLE[[#This Row],[SCHOOL FEES]])</f>
        <v>130</v>
      </c>
      <c r="J1050" s="200">
        <f>IF(ISNA(VLOOKUP(ACCOUNTS_TABLE[[#This Row],[ID NUMBER]],PAYMENT_PT,2,0)),0,VLOOKUP(ACCOUNTS_TABLE[[#This Row],[ID NUMBER]],PAYMENT_PT,2,0))</f>
        <v>0</v>
      </c>
      <c r="K1050" s="200">
        <f>IF(ISNA(VLOOKUP(ACCOUNTS_TABLE[[#This Row],[ID NUMBER]],PIVOT!K:L,2,0)),0,VLOOKUP(ACCOUNTS_TABLE[[#This Row],[ID NUMBER]],PIVOT!K:L,2,0))</f>
        <v>0</v>
      </c>
      <c r="L1050" s="200">
        <f>ACCOUNTS_TABLE[[#This Row],[TOTAL FEES]]-ACCOUNTS_TABLE[[#This Row],[TOTAL PAID]]-ACCOUNTS_TABLE[[#This Row],[SCHOLARSHIP]]</f>
        <v>130</v>
      </c>
    </row>
    <row r="1051" spans="3:12" ht="21.75" customHeight="1" x14ac:dyDescent="0.25">
      <c r="C1051" s="194" t="s">
        <v>4104</v>
      </c>
      <c r="D1051" s="195" t="str">
        <f>VLOOKUP(ACCOUNTS_TABLE[[#This Row],[ID NUMBER]],DBASE_TABLE[],2,0)</f>
        <v>ACHOGI JEROME BABWOGAYIE</v>
      </c>
      <c r="E1051" s="195" t="str">
        <f>VLOOKUP(ACCOUNTS_TABLE[[#This Row],[ID NUMBER]],DBASE_TABLE[],7,0)</f>
        <v>NURSERY ONE</v>
      </c>
      <c r="F1051" s="200"/>
      <c r="G1051" s="200" t="str">
        <f>IF(ISNA(VLOOKUP(ACCOUNTS_TABLE[[#This Row],[ID NUMBER]],OTHERFEE_PT,2,0)),"",VLOOKUP(ACCOUNTS_TABLE[[#This Row],[ID NUMBER]],OTHERFEE_PT,2,0))</f>
        <v/>
      </c>
      <c r="H1051" s="200">
        <f>IF(ISNA(VLOOKUP(DBASE_TABLE[[#This Row],[CLASS]],TERMFEES_TABLE[],5,0)),"",VLOOKUP(DBASE_TABLE[[#This Row],[CLASS]],TERMFEES_TABLE[],5,0))</f>
        <v>130</v>
      </c>
      <c r="I1051" s="200">
        <f>SUM(ACCOUNTS_TABLE[[#This Row],[BALANCE AT START]]:ACCOUNTS_TABLE[[#This Row],[SCHOOL FEES]])</f>
        <v>130</v>
      </c>
      <c r="J1051" s="200">
        <f>IF(ISNA(VLOOKUP(ACCOUNTS_TABLE[[#This Row],[ID NUMBER]],PAYMENT_PT,2,0)),0,VLOOKUP(ACCOUNTS_TABLE[[#This Row],[ID NUMBER]],PAYMENT_PT,2,0))</f>
        <v>0</v>
      </c>
      <c r="K1051" s="200">
        <f>IF(ISNA(VLOOKUP(ACCOUNTS_TABLE[[#This Row],[ID NUMBER]],PIVOT!K:L,2,0)),0,VLOOKUP(ACCOUNTS_TABLE[[#This Row],[ID NUMBER]],PIVOT!K:L,2,0))</f>
        <v>0</v>
      </c>
      <c r="L1051" s="200">
        <f>ACCOUNTS_TABLE[[#This Row],[TOTAL FEES]]-ACCOUNTS_TABLE[[#This Row],[TOTAL PAID]]-ACCOUNTS_TABLE[[#This Row],[SCHOLARSHIP]]</f>
        <v>130</v>
      </c>
    </row>
    <row r="1052" spans="3:12" ht="21.75" customHeight="1" x14ac:dyDescent="0.25">
      <c r="C1052" s="194" t="s">
        <v>4109</v>
      </c>
      <c r="D1052" s="195" t="str">
        <f>VLOOKUP(ACCOUNTS_TABLE[[#This Row],[ID NUMBER]],DBASE_TABLE[],2,0)</f>
        <v>ALALE ISREAL AWINTIMAH</v>
      </c>
      <c r="E1052" s="195" t="str">
        <f>VLOOKUP(ACCOUNTS_TABLE[[#This Row],[ID NUMBER]],DBASE_TABLE[],7,0)</f>
        <v>NURSERY ONE</v>
      </c>
      <c r="F1052" s="200"/>
      <c r="G1052" s="200" t="str">
        <f>IF(ISNA(VLOOKUP(ACCOUNTS_TABLE[[#This Row],[ID NUMBER]],OTHERFEE_PT,2,0)),"",VLOOKUP(ACCOUNTS_TABLE[[#This Row],[ID NUMBER]],OTHERFEE_PT,2,0))</f>
        <v/>
      </c>
      <c r="H1052" s="200">
        <f>IF(ISNA(VLOOKUP(DBASE_TABLE[[#This Row],[CLASS]],TERMFEES_TABLE[],5,0)),"",VLOOKUP(DBASE_TABLE[[#This Row],[CLASS]],TERMFEES_TABLE[],5,0))</f>
        <v>130</v>
      </c>
      <c r="I1052" s="200">
        <f>SUM(ACCOUNTS_TABLE[[#This Row],[BALANCE AT START]]:ACCOUNTS_TABLE[[#This Row],[SCHOOL FEES]])</f>
        <v>130</v>
      </c>
      <c r="J1052" s="200">
        <f>IF(ISNA(VLOOKUP(ACCOUNTS_TABLE[[#This Row],[ID NUMBER]],PAYMENT_PT,2,0)),0,VLOOKUP(ACCOUNTS_TABLE[[#This Row],[ID NUMBER]],PAYMENT_PT,2,0))</f>
        <v>0</v>
      </c>
      <c r="K1052" s="200">
        <f>IF(ISNA(VLOOKUP(ACCOUNTS_TABLE[[#This Row],[ID NUMBER]],PIVOT!K:L,2,0)),0,VLOOKUP(ACCOUNTS_TABLE[[#This Row],[ID NUMBER]],PIVOT!K:L,2,0))</f>
        <v>0</v>
      </c>
      <c r="L1052" s="200">
        <f>ACCOUNTS_TABLE[[#This Row],[TOTAL FEES]]-ACCOUNTS_TABLE[[#This Row],[TOTAL PAID]]-ACCOUNTS_TABLE[[#This Row],[SCHOLARSHIP]]</f>
        <v>130</v>
      </c>
    </row>
    <row r="1053" spans="3:12" ht="21.75" customHeight="1" x14ac:dyDescent="0.25">
      <c r="C1053" s="194" t="s">
        <v>4115</v>
      </c>
      <c r="D1053" s="195" t="str">
        <f>VLOOKUP(ACCOUNTS_TABLE[[#This Row],[ID NUMBER]],DBASE_TABLE[],2,0)</f>
        <v>AYANORE RAPHEAL</v>
      </c>
      <c r="E1053" s="195" t="str">
        <f>VLOOKUP(ACCOUNTS_TABLE[[#This Row],[ID NUMBER]],DBASE_TABLE[],7,0)</f>
        <v>NURSERY ONE</v>
      </c>
      <c r="F1053" s="200"/>
      <c r="G1053" s="200" t="str">
        <f>IF(ISNA(VLOOKUP(ACCOUNTS_TABLE[[#This Row],[ID NUMBER]],OTHERFEE_PT,2,0)),"",VLOOKUP(ACCOUNTS_TABLE[[#This Row],[ID NUMBER]],OTHERFEE_PT,2,0))</f>
        <v/>
      </c>
      <c r="H1053" s="200">
        <f>IF(ISNA(VLOOKUP(DBASE_TABLE[[#This Row],[CLASS]],TERMFEES_TABLE[],5,0)),"",VLOOKUP(DBASE_TABLE[[#This Row],[CLASS]],TERMFEES_TABLE[],5,0))</f>
        <v>130</v>
      </c>
      <c r="I1053" s="200">
        <f>SUM(ACCOUNTS_TABLE[[#This Row],[BALANCE AT START]]:ACCOUNTS_TABLE[[#This Row],[SCHOOL FEES]])</f>
        <v>130</v>
      </c>
      <c r="J1053" s="200">
        <f>IF(ISNA(VLOOKUP(ACCOUNTS_TABLE[[#This Row],[ID NUMBER]],PAYMENT_PT,2,0)),0,VLOOKUP(ACCOUNTS_TABLE[[#This Row],[ID NUMBER]],PAYMENT_PT,2,0))</f>
        <v>0</v>
      </c>
      <c r="K1053" s="200">
        <f>IF(ISNA(VLOOKUP(ACCOUNTS_TABLE[[#This Row],[ID NUMBER]],PIVOT!K:L,2,0)),0,VLOOKUP(ACCOUNTS_TABLE[[#This Row],[ID NUMBER]],PIVOT!K:L,2,0))</f>
        <v>0</v>
      </c>
      <c r="L1053" s="200">
        <f>ACCOUNTS_TABLE[[#This Row],[TOTAL FEES]]-ACCOUNTS_TABLE[[#This Row],[TOTAL PAID]]-ACCOUNTS_TABLE[[#This Row],[SCHOLARSHIP]]</f>
        <v>130</v>
      </c>
    </row>
    <row r="1054" spans="3:12" ht="21.75" customHeight="1" x14ac:dyDescent="0.25">
      <c r="C1054" s="194" t="s">
        <v>4120</v>
      </c>
      <c r="D1054" s="195" t="str">
        <f>VLOOKUP(ACCOUNTS_TABLE[[#This Row],[ID NUMBER]],DBASE_TABLE[],2,0)</f>
        <v>ABDUL-AZIZ RHUWEIDATU AJEGIWE</v>
      </c>
      <c r="E1054" s="195" t="str">
        <f>VLOOKUP(ACCOUNTS_TABLE[[#This Row],[ID NUMBER]],DBASE_TABLE[],7,0)</f>
        <v>NURSERY ONE</v>
      </c>
      <c r="F1054" s="200"/>
      <c r="G1054" s="200" t="str">
        <f>IF(ISNA(VLOOKUP(ACCOUNTS_TABLE[[#This Row],[ID NUMBER]],OTHERFEE_PT,2,0)),"",VLOOKUP(ACCOUNTS_TABLE[[#This Row],[ID NUMBER]],OTHERFEE_PT,2,0))</f>
        <v/>
      </c>
      <c r="H1054" s="200">
        <f>IF(ISNA(VLOOKUP(DBASE_TABLE[[#This Row],[CLASS]],TERMFEES_TABLE[],5,0)),"",VLOOKUP(DBASE_TABLE[[#This Row],[CLASS]],TERMFEES_TABLE[],5,0))</f>
        <v>130</v>
      </c>
      <c r="I1054" s="200">
        <f>SUM(ACCOUNTS_TABLE[[#This Row],[BALANCE AT START]]:ACCOUNTS_TABLE[[#This Row],[SCHOOL FEES]])</f>
        <v>130</v>
      </c>
      <c r="J1054" s="200">
        <f>IF(ISNA(VLOOKUP(ACCOUNTS_TABLE[[#This Row],[ID NUMBER]],PAYMENT_PT,2,0)),0,VLOOKUP(ACCOUNTS_TABLE[[#This Row],[ID NUMBER]],PAYMENT_PT,2,0))</f>
        <v>0</v>
      </c>
      <c r="K1054" s="200">
        <f>IF(ISNA(VLOOKUP(ACCOUNTS_TABLE[[#This Row],[ID NUMBER]],PIVOT!K:L,2,0)),0,VLOOKUP(ACCOUNTS_TABLE[[#This Row],[ID NUMBER]],PIVOT!K:L,2,0))</f>
        <v>0</v>
      </c>
      <c r="L1054" s="200">
        <f>ACCOUNTS_TABLE[[#This Row],[TOTAL FEES]]-ACCOUNTS_TABLE[[#This Row],[TOTAL PAID]]-ACCOUNTS_TABLE[[#This Row],[SCHOLARSHIP]]</f>
        <v>130</v>
      </c>
    </row>
    <row r="1055" spans="3:12" ht="21.75" customHeight="1" x14ac:dyDescent="0.25">
      <c r="C1055" s="194" t="s">
        <v>4125</v>
      </c>
      <c r="D1055" s="195" t="str">
        <f>VLOOKUP(ACCOUNTS_TABLE[[#This Row],[ID NUMBER]],DBASE_TABLE[],2,0)</f>
        <v>ABAJORI YAPHET AJEGEWE</v>
      </c>
      <c r="E1055" s="195" t="str">
        <f>VLOOKUP(ACCOUNTS_TABLE[[#This Row],[ID NUMBER]],DBASE_TABLE[],7,0)</f>
        <v>NURSERY ONE</v>
      </c>
      <c r="F1055" s="200"/>
      <c r="G1055" s="200" t="str">
        <f>IF(ISNA(VLOOKUP(ACCOUNTS_TABLE[[#This Row],[ID NUMBER]],OTHERFEE_PT,2,0)),"",VLOOKUP(ACCOUNTS_TABLE[[#This Row],[ID NUMBER]],OTHERFEE_PT,2,0))</f>
        <v/>
      </c>
      <c r="H1055" s="200">
        <f>IF(ISNA(VLOOKUP(DBASE_TABLE[[#This Row],[CLASS]],TERMFEES_TABLE[],5,0)),"",VLOOKUP(DBASE_TABLE[[#This Row],[CLASS]],TERMFEES_TABLE[],5,0))</f>
        <v>130</v>
      </c>
      <c r="I1055" s="200">
        <f>SUM(ACCOUNTS_TABLE[[#This Row],[BALANCE AT START]]:ACCOUNTS_TABLE[[#This Row],[SCHOOL FEES]])</f>
        <v>130</v>
      </c>
      <c r="J1055" s="200">
        <f>IF(ISNA(VLOOKUP(ACCOUNTS_TABLE[[#This Row],[ID NUMBER]],PAYMENT_PT,2,0)),0,VLOOKUP(ACCOUNTS_TABLE[[#This Row],[ID NUMBER]],PAYMENT_PT,2,0))</f>
        <v>0</v>
      </c>
      <c r="K1055" s="200">
        <f>IF(ISNA(VLOOKUP(ACCOUNTS_TABLE[[#This Row],[ID NUMBER]],PIVOT!K:L,2,0)),0,VLOOKUP(ACCOUNTS_TABLE[[#This Row],[ID NUMBER]],PIVOT!K:L,2,0))</f>
        <v>0</v>
      </c>
      <c r="L1055" s="200">
        <f>ACCOUNTS_TABLE[[#This Row],[TOTAL FEES]]-ACCOUNTS_TABLE[[#This Row],[TOTAL PAID]]-ACCOUNTS_TABLE[[#This Row],[SCHOLARSHIP]]</f>
        <v>130</v>
      </c>
    </row>
    <row r="1056" spans="3:12" ht="21.75" customHeight="1" x14ac:dyDescent="0.25">
      <c r="C1056" s="194" t="s">
        <v>4130</v>
      </c>
      <c r="D1056" s="195" t="str">
        <f>VLOOKUP(ACCOUNTS_TABLE[[#This Row],[ID NUMBER]],DBASE_TABLE[],2,0)</f>
        <v>KULAYURE ABEL WETUA</v>
      </c>
      <c r="E1056" s="195" t="str">
        <f>VLOOKUP(ACCOUNTS_TABLE[[#This Row],[ID NUMBER]],DBASE_TABLE[],7,0)</f>
        <v>NURSERY TWO</v>
      </c>
      <c r="F1056" s="200"/>
      <c r="G1056" s="200" t="str">
        <f>IF(ISNA(VLOOKUP(ACCOUNTS_TABLE[[#This Row],[ID NUMBER]],OTHERFEE_PT,2,0)),"",VLOOKUP(ACCOUNTS_TABLE[[#This Row],[ID NUMBER]],OTHERFEE_PT,2,0))</f>
        <v/>
      </c>
      <c r="H1056" s="200">
        <f>IF(ISNA(VLOOKUP(DBASE_TABLE[[#This Row],[CLASS]],TERMFEES_TABLE[],5,0)),"",VLOOKUP(DBASE_TABLE[[#This Row],[CLASS]],TERMFEES_TABLE[],5,0))</f>
        <v>0</v>
      </c>
      <c r="I1056" s="200">
        <f>SUM(ACCOUNTS_TABLE[[#This Row],[BALANCE AT START]]:ACCOUNTS_TABLE[[#This Row],[SCHOOL FEES]])</f>
        <v>0</v>
      </c>
      <c r="J1056" s="200">
        <f>IF(ISNA(VLOOKUP(ACCOUNTS_TABLE[[#This Row],[ID NUMBER]],PAYMENT_PT,2,0)),0,VLOOKUP(ACCOUNTS_TABLE[[#This Row],[ID NUMBER]],PAYMENT_PT,2,0))</f>
        <v>0</v>
      </c>
      <c r="K1056" s="200">
        <f>IF(ISNA(VLOOKUP(ACCOUNTS_TABLE[[#This Row],[ID NUMBER]],PIVOT!K:L,2,0)),0,VLOOKUP(ACCOUNTS_TABLE[[#This Row],[ID NUMBER]],PIVOT!K:L,2,0))</f>
        <v>0</v>
      </c>
      <c r="L1056" s="200">
        <f>ACCOUNTS_TABLE[[#This Row],[TOTAL FEES]]-ACCOUNTS_TABLE[[#This Row],[TOTAL PAID]]-ACCOUNTS_TABLE[[#This Row],[SCHOLARSHIP]]</f>
        <v>0</v>
      </c>
    </row>
    <row r="1057" spans="3:12" ht="21.75" customHeight="1" x14ac:dyDescent="0.25">
      <c r="C1057" s="194" t="s">
        <v>4134</v>
      </c>
      <c r="D1057" s="195" t="str">
        <f>VLOOKUP(ACCOUNTS_TABLE[[#This Row],[ID NUMBER]],DBASE_TABLE[],2,0)</f>
        <v>ALUKOAM RANSFORD AJEGEWE</v>
      </c>
      <c r="E1057" s="195" t="str">
        <f>VLOOKUP(ACCOUNTS_TABLE[[#This Row],[ID NUMBER]],DBASE_TABLE[],7,0)</f>
        <v>NURSERY TWO</v>
      </c>
      <c r="F1057" s="200"/>
      <c r="G1057" s="200" t="str">
        <f>IF(ISNA(VLOOKUP(ACCOUNTS_TABLE[[#This Row],[ID NUMBER]],OTHERFEE_PT,2,0)),"",VLOOKUP(ACCOUNTS_TABLE[[#This Row],[ID NUMBER]],OTHERFEE_PT,2,0))</f>
        <v/>
      </c>
      <c r="H1057" s="200">
        <f>IF(ISNA(VLOOKUP(DBASE_TABLE[[#This Row],[CLASS]],TERMFEES_TABLE[],5,0)),"",VLOOKUP(DBASE_TABLE[[#This Row],[CLASS]],TERMFEES_TABLE[],5,0))</f>
        <v>0</v>
      </c>
      <c r="I1057" s="200">
        <f>SUM(ACCOUNTS_TABLE[[#This Row],[BALANCE AT START]]:ACCOUNTS_TABLE[[#This Row],[SCHOOL FEES]])</f>
        <v>0</v>
      </c>
      <c r="J1057" s="200">
        <f>IF(ISNA(VLOOKUP(ACCOUNTS_TABLE[[#This Row],[ID NUMBER]],PAYMENT_PT,2,0)),0,VLOOKUP(ACCOUNTS_TABLE[[#This Row],[ID NUMBER]],PAYMENT_PT,2,0))</f>
        <v>0</v>
      </c>
      <c r="K1057" s="200">
        <f>IF(ISNA(VLOOKUP(ACCOUNTS_TABLE[[#This Row],[ID NUMBER]],PIVOT!K:L,2,0)),0,VLOOKUP(ACCOUNTS_TABLE[[#This Row],[ID NUMBER]],PIVOT!K:L,2,0))</f>
        <v>0</v>
      </c>
      <c r="L1057" s="200">
        <f>ACCOUNTS_TABLE[[#This Row],[TOTAL FEES]]-ACCOUNTS_TABLE[[#This Row],[TOTAL PAID]]-ACCOUNTS_TABLE[[#This Row],[SCHOLARSHIP]]</f>
        <v>0</v>
      </c>
    </row>
    <row r="1058" spans="3:12" ht="21.75" customHeight="1" x14ac:dyDescent="0.25">
      <c r="C1058" s="194" t="s">
        <v>4139</v>
      </c>
      <c r="D1058" s="195" t="str">
        <f>VLOOKUP(ACCOUNTS_TABLE[[#This Row],[ID NUMBER]],DBASE_TABLE[],2,0)</f>
        <v>BAZANIA JESSE</v>
      </c>
      <c r="E1058" s="195" t="str">
        <f>VLOOKUP(ACCOUNTS_TABLE[[#This Row],[ID NUMBER]],DBASE_TABLE[],7,0)</f>
        <v>NURSERY TWO</v>
      </c>
      <c r="F1058" s="200"/>
      <c r="G1058" s="200" t="str">
        <f>IF(ISNA(VLOOKUP(ACCOUNTS_TABLE[[#This Row],[ID NUMBER]],OTHERFEE_PT,2,0)),"",VLOOKUP(ACCOUNTS_TABLE[[#This Row],[ID NUMBER]],OTHERFEE_PT,2,0))</f>
        <v/>
      </c>
      <c r="H1058" s="200">
        <f>IF(ISNA(VLOOKUP(DBASE_TABLE[[#This Row],[CLASS]],TERMFEES_TABLE[],5,0)),"",VLOOKUP(DBASE_TABLE[[#This Row],[CLASS]],TERMFEES_TABLE[],5,0))</f>
        <v>0</v>
      </c>
      <c r="I1058" s="200">
        <f>SUM(ACCOUNTS_TABLE[[#This Row],[BALANCE AT START]]:ACCOUNTS_TABLE[[#This Row],[SCHOOL FEES]])</f>
        <v>0</v>
      </c>
      <c r="J1058" s="200">
        <f>IF(ISNA(VLOOKUP(ACCOUNTS_TABLE[[#This Row],[ID NUMBER]],PAYMENT_PT,2,0)),0,VLOOKUP(ACCOUNTS_TABLE[[#This Row],[ID NUMBER]],PAYMENT_PT,2,0))</f>
        <v>0</v>
      </c>
      <c r="K1058" s="200">
        <f>IF(ISNA(VLOOKUP(ACCOUNTS_TABLE[[#This Row],[ID NUMBER]],PIVOT!K:L,2,0)),0,VLOOKUP(ACCOUNTS_TABLE[[#This Row],[ID NUMBER]],PIVOT!K:L,2,0))</f>
        <v>0</v>
      </c>
      <c r="L1058" s="200">
        <f>ACCOUNTS_TABLE[[#This Row],[TOTAL FEES]]-ACCOUNTS_TABLE[[#This Row],[TOTAL PAID]]-ACCOUNTS_TABLE[[#This Row],[SCHOLARSHIP]]</f>
        <v>0</v>
      </c>
    </row>
    <row r="1059" spans="3:12" ht="21.75" customHeight="1" x14ac:dyDescent="0.25">
      <c r="C1059" s="194" t="s">
        <v>4144</v>
      </c>
      <c r="D1059" s="195" t="str">
        <f>VLOOKUP(ACCOUNTS_TABLE[[#This Row],[ID NUMBER]],DBASE_TABLE[],2,0)</f>
        <v>KAKURI PRECIOUS APEWE</v>
      </c>
      <c r="E1059" s="195" t="str">
        <f>VLOOKUP(ACCOUNTS_TABLE[[#This Row],[ID NUMBER]],DBASE_TABLE[],7,0)</f>
        <v>KINDERGARTEN ONE</v>
      </c>
      <c r="F1059" s="200"/>
      <c r="G1059" s="200" t="str">
        <f>IF(ISNA(VLOOKUP(ACCOUNTS_TABLE[[#This Row],[ID NUMBER]],OTHERFEE_PT,2,0)),"",VLOOKUP(ACCOUNTS_TABLE[[#This Row],[ID NUMBER]],OTHERFEE_PT,2,0))</f>
        <v/>
      </c>
      <c r="H1059" s="200">
        <f>IF(ISNA(VLOOKUP(DBASE_TABLE[[#This Row],[CLASS]],TERMFEES_TABLE[],5,0)),"",VLOOKUP(DBASE_TABLE[[#This Row],[CLASS]],TERMFEES_TABLE[],5,0))</f>
        <v>0</v>
      </c>
      <c r="I1059" s="200">
        <f>SUM(ACCOUNTS_TABLE[[#This Row],[BALANCE AT START]]:ACCOUNTS_TABLE[[#This Row],[SCHOOL FEES]])</f>
        <v>0</v>
      </c>
      <c r="J1059" s="200">
        <f>IF(ISNA(VLOOKUP(ACCOUNTS_TABLE[[#This Row],[ID NUMBER]],PAYMENT_PT,2,0)),0,VLOOKUP(ACCOUNTS_TABLE[[#This Row],[ID NUMBER]],PAYMENT_PT,2,0))</f>
        <v>0</v>
      </c>
      <c r="K1059" s="200">
        <f>IF(ISNA(VLOOKUP(ACCOUNTS_TABLE[[#This Row],[ID NUMBER]],PIVOT!K:L,2,0)),0,VLOOKUP(ACCOUNTS_TABLE[[#This Row],[ID NUMBER]],PIVOT!K:L,2,0))</f>
        <v>0</v>
      </c>
      <c r="L1059" s="200">
        <f>ACCOUNTS_TABLE[[#This Row],[TOTAL FEES]]-ACCOUNTS_TABLE[[#This Row],[TOTAL PAID]]-ACCOUNTS_TABLE[[#This Row],[SCHOLARSHIP]]</f>
        <v>0</v>
      </c>
    </row>
    <row r="1060" spans="3:12" ht="21.75" customHeight="1" x14ac:dyDescent="0.25">
      <c r="C1060" s="194" t="s">
        <v>4150</v>
      </c>
      <c r="D1060" s="195" t="str">
        <f>VLOOKUP(ACCOUNTS_TABLE[[#This Row],[ID NUMBER]],DBASE_TABLE[],2,0)</f>
        <v>ANAMA NATHANIEL WEKIA</v>
      </c>
      <c r="E1060" s="195" t="str">
        <f>VLOOKUP(ACCOUNTS_TABLE[[#This Row],[ID NUMBER]],DBASE_TABLE[],7,0)</f>
        <v>KINDERGARTEN ONE</v>
      </c>
      <c r="F1060" s="200"/>
      <c r="G1060" s="200" t="str">
        <f>IF(ISNA(VLOOKUP(ACCOUNTS_TABLE[[#This Row],[ID NUMBER]],OTHERFEE_PT,2,0)),"",VLOOKUP(ACCOUNTS_TABLE[[#This Row],[ID NUMBER]],OTHERFEE_PT,2,0))</f>
        <v/>
      </c>
      <c r="H1060" s="200">
        <f>IF(ISNA(VLOOKUP(DBASE_TABLE[[#This Row],[CLASS]],TERMFEES_TABLE[],5,0)),"",VLOOKUP(DBASE_TABLE[[#This Row],[CLASS]],TERMFEES_TABLE[],5,0))</f>
        <v>0</v>
      </c>
      <c r="I1060" s="200">
        <f>SUM(ACCOUNTS_TABLE[[#This Row],[BALANCE AT START]]:ACCOUNTS_TABLE[[#This Row],[SCHOOL FEES]])</f>
        <v>0</v>
      </c>
      <c r="J1060" s="200">
        <f>IF(ISNA(VLOOKUP(ACCOUNTS_TABLE[[#This Row],[ID NUMBER]],PAYMENT_PT,2,0)),0,VLOOKUP(ACCOUNTS_TABLE[[#This Row],[ID NUMBER]],PAYMENT_PT,2,0))</f>
        <v>0</v>
      </c>
      <c r="K1060" s="200">
        <f>IF(ISNA(VLOOKUP(ACCOUNTS_TABLE[[#This Row],[ID NUMBER]],PIVOT!K:L,2,0)),0,VLOOKUP(ACCOUNTS_TABLE[[#This Row],[ID NUMBER]],PIVOT!K:L,2,0))</f>
        <v>0</v>
      </c>
      <c r="L1060" s="200">
        <f>ACCOUNTS_TABLE[[#This Row],[TOTAL FEES]]-ACCOUNTS_TABLE[[#This Row],[TOTAL PAID]]-ACCOUNTS_TABLE[[#This Row],[SCHOLARSHIP]]</f>
        <v>0</v>
      </c>
    </row>
    <row r="1061" spans="3:12" ht="21.75" customHeight="1" x14ac:dyDescent="0.25">
      <c r="C1061" s="194" t="s">
        <v>4158</v>
      </c>
      <c r="D1061" s="195" t="str">
        <f>VLOOKUP(ACCOUNTS_TABLE[[#This Row],[ID NUMBER]],DBASE_TABLE[],2,0)</f>
        <v>LANTIA VANESSA WEMOYEI</v>
      </c>
      <c r="E1061" s="195" t="str">
        <f>VLOOKUP(ACCOUNTS_TABLE[[#This Row],[ID NUMBER]],DBASE_TABLE[],7,0)</f>
        <v>KINDERGARTEN ONE</v>
      </c>
      <c r="F1061" s="200"/>
      <c r="G1061" s="200" t="str">
        <f>IF(ISNA(VLOOKUP(ACCOUNTS_TABLE[[#This Row],[ID NUMBER]],OTHERFEE_PT,2,0)),"",VLOOKUP(ACCOUNTS_TABLE[[#This Row],[ID NUMBER]],OTHERFEE_PT,2,0))</f>
        <v/>
      </c>
      <c r="H1061" s="200">
        <f>IF(ISNA(VLOOKUP(DBASE_TABLE[[#This Row],[CLASS]],TERMFEES_TABLE[],5,0)),"",VLOOKUP(DBASE_TABLE[[#This Row],[CLASS]],TERMFEES_TABLE[],5,0))</f>
        <v>0</v>
      </c>
      <c r="I1061" s="200">
        <f>SUM(ACCOUNTS_TABLE[[#This Row],[BALANCE AT START]]:ACCOUNTS_TABLE[[#This Row],[SCHOOL FEES]])</f>
        <v>0</v>
      </c>
      <c r="J1061" s="200">
        <f>IF(ISNA(VLOOKUP(ACCOUNTS_TABLE[[#This Row],[ID NUMBER]],PAYMENT_PT,2,0)),0,VLOOKUP(ACCOUNTS_TABLE[[#This Row],[ID NUMBER]],PAYMENT_PT,2,0))</f>
        <v>0</v>
      </c>
      <c r="K1061" s="200">
        <f>IF(ISNA(VLOOKUP(ACCOUNTS_TABLE[[#This Row],[ID NUMBER]],PIVOT!K:L,2,0)),0,VLOOKUP(ACCOUNTS_TABLE[[#This Row],[ID NUMBER]],PIVOT!K:L,2,0))</f>
        <v>0</v>
      </c>
      <c r="L1061" s="200">
        <f>ACCOUNTS_TABLE[[#This Row],[TOTAL FEES]]-ACCOUNTS_TABLE[[#This Row],[TOTAL PAID]]-ACCOUNTS_TABLE[[#This Row],[SCHOLARSHIP]]</f>
        <v>0</v>
      </c>
    </row>
    <row r="1062" spans="3:12" ht="21.75" customHeight="1" x14ac:dyDescent="0.25">
      <c r="C1062" s="194" t="s">
        <v>4163</v>
      </c>
      <c r="D1062" s="195" t="str">
        <f>VLOOKUP(ACCOUNTS_TABLE[[#This Row],[ID NUMBER]],DBASE_TABLE[],2,0)</f>
        <v>AKANPUSI FREDRICK APAACHO</v>
      </c>
      <c r="E1062" s="195" t="str">
        <f>VLOOKUP(ACCOUNTS_TABLE[[#This Row],[ID NUMBER]],DBASE_TABLE[],7,0)</f>
        <v>KINDERGARTEN ONE</v>
      </c>
      <c r="F1062" s="200"/>
      <c r="G1062" s="200" t="str">
        <f>IF(ISNA(VLOOKUP(ACCOUNTS_TABLE[[#This Row],[ID NUMBER]],OTHERFEE_PT,2,0)),"",VLOOKUP(ACCOUNTS_TABLE[[#This Row],[ID NUMBER]],OTHERFEE_PT,2,0))</f>
        <v/>
      </c>
      <c r="H1062" s="200">
        <f>IF(ISNA(VLOOKUP(DBASE_TABLE[[#This Row],[CLASS]],TERMFEES_TABLE[],5,0)),"",VLOOKUP(DBASE_TABLE[[#This Row],[CLASS]],TERMFEES_TABLE[],5,0))</f>
        <v>0</v>
      </c>
      <c r="I1062" s="200">
        <f>SUM(ACCOUNTS_TABLE[[#This Row],[BALANCE AT START]]:ACCOUNTS_TABLE[[#This Row],[SCHOOL FEES]])</f>
        <v>0</v>
      </c>
      <c r="J1062" s="200">
        <f>IF(ISNA(VLOOKUP(ACCOUNTS_TABLE[[#This Row],[ID NUMBER]],PAYMENT_PT,2,0)),0,VLOOKUP(ACCOUNTS_TABLE[[#This Row],[ID NUMBER]],PAYMENT_PT,2,0))</f>
        <v>0</v>
      </c>
      <c r="K1062" s="200">
        <f>IF(ISNA(VLOOKUP(ACCOUNTS_TABLE[[#This Row],[ID NUMBER]],PIVOT!K:L,2,0)),0,VLOOKUP(ACCOUNTS_TABLE[[#This Row],[ID NUMBER]],PIVOT!K:L,2,0))</f>
        <v>0</v>
      </c>
      <c r="L1062" s="200">
        <f>ACCOUNTS_TABLE[[#This Row],[TOTAL FEES]]-ACCOUNTS_TABLE[[#This Row],[TOTAL PAID]]-ACCOUNTS_TABLE[[#This Row],[SCHOLARSHIP]]</f>
        <v>0</v>
      </c>
    </row>
    <row r="1063" spans="3:12" ht="21.75" customHeight="1" x14ac:dyDescent="0.25">
      <c r="C1063" s="194" t="s">
        <v>4167</v>
      </c>
      <c r="D1063" s="195" t="str">
        <f>VLOOKUP(ACCOUNTS_TABLE[[#This Row],[ID NUMBER]],DBASE_TABLE[],2,0)</f>
        <v>LANTIA DANIELLA</v>
      </c>
      <c r="E1063" s="195" t="str">
        <f>VLOOKUP(ACCOUNTS_TABLE[[#This Row],[ID NUMBER]],DBASE_TABLE[],7,0)</f>
        <v>KINDERGARTEN ONE</v>
      </c>
      <c r="F1063" s="200"/>
      <c r="G1063" s="200" t="str">
        <f>IF(ISNA(VLOOKUP(ACCOUNTS_TABLE[[#This Row],[ID NUMBER]],OTHERFEE_PT,2,0)),"",VLOOKUP(ACCOUNTS_TABLE[[#This Row],[ID NUMBER]],OTHERFEE_PT,2,0))</f>
        <v/>
      </c>
      <c r="H1063" s="200">
        <f>IF(ISNA(VLOOKUP(DBASE_TABLE[[#This Row],[CLASS]],TERMFEES_TABLE[],5,0)),"",VLOOKUP(DBASE_TABLE[[#This Row],[CLASS]],TERMFEES_TABLE[],5,0))</f>
        <v>0</v>
      </c>
      <c r="I1063" s="200">
        <f>SUM(ACCOUNTS_TABLE[[#This Row],[BALANCE AT START]]:ACCOUNTS_TABLE[[#This Row],[SCHOOL FEES]])</f>
        <v>0</v>
      </c>
      <c r="J1063" s="200">
        <f>IF(ISNA(VLOOKUP(ACCOUNTS_TABLE[[#This Row],[ID NUMBER]],PAYMENT_PT,2,0)),0,VLOOKUP(ACCOUNTS_TABLE[[#This Row],[ID NUMBER]],PAYMENT_PT,2,0))</f>
        <v>0</v>
      </c>
      <c r="K1063" s="200">
        <f>IF(ISNA(VLOOKUP(ACCOUNTS_TABLE[[#This Row],[ID NUMBER]],PIVOT!K:L,2,0)),0,VLOOKUP(ACCOUNTS_TABLE[[#This Row],[ID NUMBER]],PIVOT!K:L,2,0))</f>
        <v>0</v>
      </c>
      <c r="L1063" s="200">
        <f>ACCOUNTS_TABLE[[#This Row],[TOTAL FEES]]-ACCOUNTS_TABLE[[#This Row],[TOTAL PAID]]-ACCOUNTS_TABLE[[#This Row],[SCHOLARSHIP]]</f>
        <v>0</v>
      </c>
    </row>
    <row r="1064" spans="3:12" ht="21.75" customHeight="1" x14ac:dyDescent="0.25">
      <c r="C1064" s="194" t="s">
        <v>4172</v>
      </c>
      <c r="D1064" s="195" t="str">
        <f>VLOOKUP(ACCOUNTS_TABLE[[#This Row],[ID NUMBER]],DBASE_TABLE[],2,0)</f>
        <v>LANTIA DANIEL</v>
      </c>
      <c r="E1064" s="195" t="str">
        <f>VLOOKUP(ACCOUNTS_TABLE[[#This Row],[ID NUMBER]],DBASE_TABLE[],7,0)</f>
        <v>KINDERGARTEN ONE</v>
      </c>
      <c r="F1064" s="200"/>
      <c r="G1064" s="200" t="str">
        <f>IF(ISNA(VLOOKUP(ACCOUNTS_TABLE[[#This Row],[ID NUMBER]],OTHERFEE_PT,2,0)),"",VLOOKUP(ACCOUNTS_TABLE[[#This Row],[ID NUMBER]],OTHERFEE_PT,2,0))</f>
        <v/>
      </c>
      <c r="H1064" s="200">
        <f>IF(ISNA(VLOOKUP(DBASE_TABLE[[#This Row],[CLASS]],TERMFEES_TABLE[],5,0)),"",VLOOKUP(DBASE_TABLE[[#This Row],[CLASS]],TERMFEES_TABLE[],5,0))</f>
        <v>0</v>
      </c>
      <c r="I1064" s="200">
        <f>SUM(ACCOUNTS_TABLE[[#This Row],[BALANCE AT START]]:ACCOUNTS_TABLE[[#This Row],[SCHOOL FEES]])</f>
        <v>0</v>
      </c>
      <c r="J1064" s="200">
        <f>IF(ISNA(VLOOKUP(ACCOUNTS_TABLE[[#This Row],[ID NUMBER]],PAYMENT_PT,2,0)),0,VLOOKUP(ACCOUNTS_TABLE[[#This Row],[ID NUMBER]],PAYMENT_PT,2,0))</f>
        <v>0</v>
      </c>
      <c r="K1064" s="200">
        <f>IF(ISNA(VLOOKUP(ACCOUNTS_TABLE[[#This Row],[ID NUMBER]],PIVOT!K:L,2,0)),0,VLOOKUP(ACCOUNTS_TABLE[[#This Row],[ID NUMBER]],PIVOT!K:L,2,0))</f>
        <v>0</v>
      </c>
      <c r="L1064" s="200">
        <f>ACCOUNTS_TABLE[[#This Row],[TOTAL FEES]]-ACCOUNTS_TABLE[[#This Row],[TOTAL PAID]]-ACCOUNTS_TABLE[[#This Row],[SCHOLARSHIP]]</f>
        <v>0</v>
      </c>
    </row>
    <row r="1065" spans="3:12" ht="21.75" customHeight="1" x14ac:dyDescent="0.25">
      <c r="C1065" s="194" t="s">
        <v>4176</v>
      </c>
      <c r="D1065" s="195" t="str">
        <f>VLOOKUP(ACCOUNTS_TABLE[[#This Row],[ID NUMBER]],DBASE_TABLE[],2,0)</f>
        <v>AYANGBA JAPHET KWOTUA</v>
      </c>
      <c r="E1065" s="195" t="str">
        <f>VLOOKUP(ACCOUNTS_TABLE[[#This Row],[ID NUMBER]],DBASE_TABLE[],7,0)</f>
        <v>KINDERGARTEN ONE</v>
      </c>
      <c r="F1065" s="200"/>
      <c r="G1065" s="200" t="str">
        <f>IF(ISNA(VLOOKUP(ACCOUNTS_TABLE[[#This Row],[ID NUMBER]],OTHERFEE_PT,2,0)),"",VLOOKUP(ACCOUNTS_TABLE[[#This Row],[ID NUMBER]],OTHERFEE_PT,2,0))</f>
        <v/>
      </c>
      <c r="H1065" s="200">
        <f>IF(ISNA(VLOOKUP(DBASE_TABLE[[#This Row],[CLASS]],TERMFEES_TABLE[],5,0)),"",VLOOKUP(DBASE_TABLE[[#This Row],[CLASS]],TERMFEES_TABLE[],5,0))</f>
        <v>0</v>
      </c>
      <c r="I1065" s="200">
        <f>SUM(ACCOUNTS_TABLE[[#This Row],[BALANCE AT START]]:ACCOUNTS_TABLE[[#This Row],[SCHOOL FEES]])</f>
        <v>0</v>
      </c>
      <c r="J1065" s="200">
        <f>IF(ISNA(VLOOKUP(ACCOUNTS_TABLE[[#This Row],[ID NUMBER]],PAYMENT_PT,2,0)),0,VLOOKUP(ACCOUNTS_TABLE[[#This Row],[ID NUMBER]],PAYMENT_PT,2,0))</f>
        <v>0</v>
      </c>
      <c r="K1065" s="200">
        <f>IF(ISNA(VLOOKUP(ACCOUNTS_TABLE[[#This Row],[ID NUMBER]],PIVOT!K:L,2,0)),0,VLOOKUP(ACCOUNTS_TABLE[[#This Row],[ID NUMBER]],PIVOT!K:L,2,0))</f>
        <v>0</v>
      </c>
      <c r="L1065" s="200">
        <f>ACCOUNTS_TABLE[[#This Row],[TOTAL FEES]]-ACCOUNTS_TABLE[[#This Row],[TOTAL PAID]]-ACCOUNTS_TABLE[[#This Row],[SCHOLARSHIP]]</f>
        <v>0</v>
      </c>
    </row>
    <row r="1066" spans="3:12" ht="21.75" customHeight="1" x14ac:dyDescent="0.25">
      <c r="C1066" s="194" t="s">
        <v>4182</v>
      </c>
      <c r="D1066" s="195" t="str">
        <f>VLOOKUP(ACCOUNTS_TABLE[[#This Row],[ID NUMBER]],DBASE_TABLE[],2,0)</f>
        <v>AKANVISE DIVINE</v>
      </c>
      <c r="E1066" s="195" t="str">
        <f>VLOOKUP(ACCOUNTS_TABLE[[#This Row],[ID NUMBER]],DBASE_TABLE[],7,0)</f>
        <v>KINDERGARTEN ONE</v>
      </c>
      <c r="F1066" s="200"/>
      <c r="G1066" s="200" t="str">
        <f>IF(ISNA(VLOOKUP(ACCOUNTS_TABLE[[#This Row],[ID NUMBER]],OTHERFEE_PT,2,0)),"",VLOOKUP(ACCOUNTS_TABLE[[#This Row],[ID NUMBER]],OTHERFEE_PT,2,0))</f>
        <v/>
      </c>
      <c r="H1066" s="200">
        <f>IF(ISNA(VLOOKUP(DBASE_TABLE[[#This Row],[CLASS]],TERMFEES_TABLE[],5,0)),"",VLOOKUP(DBASE_TABLE[[#This Row],[CLASS]],TERMFEES_TABLE[],5,0))</f>
        <v>0</v>
      </c>
      <c r="I1066" s="200">
        <f>SUM(ACCOUNTS_TABLE[[#This Row],[BALANCE AT START]]:ACCOUNTS_TABLE[[#This Row],[SCHOOL FEES]])</f>
        <v>0</v>
      </c>
      <c r="J1066" s="200">
        <f>IF(ISNA(VLOOKUP(ACCOUNTS_TABLE[[#This Row],[ID NUMBER]],PAYMENT_PT,2,0)),0,VLOOKUP(ACCOUNTS_TABLE[[#This Row],[ID NUMBER]],PAYMENT_PT,2,0))</f>
        <v>0</v>
      </c>
      <c r="K1066" s="200">
        <f>IF(ISNA(VLOOKUP(ACCOUNTS_TABLE[[#This Row],[ID NUMBER]],PIVOT!K:L,2,0)),0,VLOOKUP(ACCOUNTS_TABLE[[#This Row],[ID NUMBER]],PIVOT!K:L,2,0))</f>
        <v>0</v>
      </c>
      <c r="L1066" s="200">
        <f>ACCOUNTS_TABLE[[#This Row],[TOTAL FEES]]-ACCOUNTS_TABLE[[#This Row],[TOTAL PAID]]-ACCOUNTS_TABLE[[#This Row],[SCHOLARSHIP]]</f>
        <v>0</v>
      </c>
    </row>
    <row r="1067" spans="3:12" ht="21.75" customHeight="1" x14ac:dyDescent="0.25">
      <c r="C1067" s="194" t="s">
        <v>4187</v>
      </c>
      <c r="D1067" s="195" t="str">
        <f>VLOOKUP(ACCOUNTS_TABLE[[#This Row],[ID NUMBER]],DBASE_TABLE[],2,0)</f>
        <v>AYIRAZURI ANGEL</v>
      </c>
      <c r="E1067" s="195" t="str">
        <f>VLOOKUP(ACCOUNTS_TABLE[[#This Row],[ID NUMBER]],DBASE_TABLE[],7,0)</f>
        <v>KINDERGARTEN ONE</v>
      </c>
      <c r="F1067" s="200"/>
      <c r="G1067" s="200" t="str">
        <f>IF(ISNA(VLOOKUP(ACCOUNTS_TABLE[[#This Row],[ID NUMBER]],OTHERFEE_PT,2,0)),"",VLOOKUP(ACCOUNTS_TABLE[[#This Row],[ID NUMBER]],OTHERFEE_PT,2,0))</f>
        <v/>
      </c>
      <c r="H1067" s="200">
        <f>IF(ISNA(VLOOKUP(DBASE_TABLE[[#This Row],[CLASS]],TERMFEES_TABLE[],5,0)),"",VLOOKUP(DBASE_TABLE[[#This Row],[CLASS]],TERMFEES_TABLE[],5,0))</f>
        <v>0</v>
      </c>
      <c r="I1067" s="200">
        <f>SUM(ACCOUNTS_TABLE[[#This Row],[BALANCE AT START]]:ACCOUNTS_TABLE[[#This Row],[SCHOOL FEES]])</f>
        <v>0</v>
      </c>
      <c r="J1067" s="200">
        <f>IF(ISNA(VLOOKUP(ACCOUNTS_TABLE[[#This Row],[ID NUMBER]],PAYMENT_PT,2,0)),0,VLOOKUP(ACCOUNTS_TABLE[[#This Row],[ID NUMBER]],PAYMENT_PT,2,0))</f>
        <v>0</v>
      </c>
      <c r="K1067" s="200">
        <f>IF(ISNA(VLOOKUP(ACCOUNTS_TABLE[[#This Row],[ID NUMBER]],PIVOT!K:L,2,0)),0,VLOOKUP(ACCOUNTS_TABLE[[#This Row],[ID NUMBER]],PIVOT!K:L,2,0))</f>
        <v>0</v>
      </c>
      <c r="L1067" s="200">
        <f>ACCOUNTS_TABLE[[#This Row],[TOTAL FEES]]-ACCOUNTS_TABLE[[#This Row],[TOTAL PAID]]-ACCOUNTS_TABLE[[#This Row],[SCHOLARSHIP]]</f>
        <v>0</v>
      </c>
    </row>
    <row r="1068" spans="3:12" ht="21.75" customHeight="1" x14ac:dyDescent="0.25">
      <c r="C1068" s="194" t="s">
        <v>4191</v>
      </c>
      <c r="D1068" s="195" t="str">
        <f>VLOOKUP(ACCOUNTS_TABLE[[#This Row],[ID NUMBER]],DBASE_TABLE[],2,0)</f>
        <v>ACHOGI JERRY BEWE</v>
      </c>
      <c r="E1068" s="195" t="str">
        <f>VLOOKUP(ACCOUNTS_TABLE[[#This Row],[ID NUMBER]],DBASE_TABLE[],7,0)</f>
        <v>KINDERGARTEN ONE</v>
      </c>
      <c r="F1068" s="200"/>
      <c r="G1068" s="200" t="str">
        <f>IF(ISNA(VLOOKUP(ACCOUNTS_TABLE[[#This Row],[ID NUMBER]],OTHERFEE_PT,2,0)),"",VLOOKUP(ACCOUNTS_TABLE[[#This Row],[ID NUMBER]],OTHERFEE_PT,2,0))</f>
        <v/>
      </c>
      <c r="H1068" s="200">
        <f>IF(ISNA(VLOOKUP(DBASE_TABLE[[#This Row],[CLASS]],TERMFEES_TABLE[],5,0)),"",VLOOKUP(DBASE_TABLE[[#This Row],[CLASS]],TERMFEES_TABLE[],5,0))</f>
        <v>0</v>
      </c>
      <c r="I1068" s="200">
        <f>SUM(ACCOUNTS_TABLE[[#This Row],[BALANCE AT START]]:ACCOUNTS_TABLE[[#This Row],[SCHOOL FEES]])</f>
        <v>0</v>
      </c>
      <c r="J1068" s="200">
        <f>IF(ISNA(VLOOKUP(ACCOUNTS_TABLE[[#This Row],[ID NUMBER]],PAYMENT_PT,2,0)),0,VLOOKUP(ACCOUNTS_TABLE[[#This Row],[ID NUMBER]],PAYMENT_PT,2,0))</f>
        <v>0</v>
      </c>
      <c r="K1068" s="200">
        <f>IF(ISNA(VLOOKUP(ACCOUNTS_TABLE[[#This Row],[ID NUMBER]],PIVOT!K:L,2,0)),0,VLOOKUP(ACCOUNTS_TABLE[[#This Row],[ID NUMBER]],PIVOT!K:L,2,0))</f>
        <v>0</v>
      </c>
      <c r="L1068" s="200">
        <f>ACCOUNTS_TABLE[[#This Row],[TOTAL FEES]]-ACCOUNTS_TABLE[[#This Row],[TOTAL PAID]]-ACCOUNTS_TABLE[[#This Row],[SCHOLARSHIP]]</f>
        <v>0</v>
      </c>
    </row>
    <row r="1069" spans="3:12" ht="21.75" customHeight="1" x14ac:dyDescent="0.25">
      <c r="C1069" s="194" t="s">
        <v>4194</v>
      </c>
      <c r="D1069" s="195" t="str">
        <f>VLOOKUP(ACCOUNTS_TABLE[[#This Row],[ID NUMBER]],DBASE_TABLE[],2,0)</f>
        <v>ADDA LOVIA WEPIA</v>
      </c>
      <c r="E1069" s="195" t="str">
        <f>VLOOKUP(ACCOUNTS_TABLE[[#This Row],[ID NUMBER]],DBASE_TABLE[],7,0)</f>
        <v>KINDERGARTEN ONE</v>
      </c>
      <c r="F1069" s="200"/>
      <c r="G1069" s="200" t="str">
        <f>IF(ISNA(VLOOKUP(ACCOUNTS_TABLE[[#This Row],[ID NUMBER]],OTHERFEE_PT,2,0)),"",VLOOKUP(ACCOUNTS_TABLE[[#This Row],[ID NUMBER]],OTHERFEE_PT,2,0))</f>
        <v/>
      </c>
      <c r="H1069" s="200">
        <f>IF(ISNA(VLOOKUP(DBASE_TABLE[[#This Row],[CLASS]],TERMFEES_TABLE[],5,0)),"",VLOOKUP(DBASE_TABLE[[#This Row],[CLASS]],TERMFEES_TABLE[],5,0))</f>
        <v>0</v>
      </c>
      <c r="I1069" s="200">
        <f>SUM(ACCOUNTS_TABLE[[#This Row],[BALANCE AT START]]:ACCOUNTS_TABLE[[#This Row],[SCHOOL FEES]])</f>
        <v>0</v>
      </c>
      <c r="J1069" s="200">
        <f>IF(ISNA(VLOOKUP(ACCOUNTS_TABLE[[#This Row],[ID NUMBER]],PAYMENT_PT,2,0)),0,VLOOKUP(ACCOUNTS_TABLE[[#This Row],[ID NUMBER]],PAYMENT_PT,2,0))</f>
        <v>0</v>
      </c>
      <c r="K1069" s="200">
        <f>IF(ISNA(VLOOKUP(ACCOUNTS_TABLE[[#This Row],[ID NUMBER]],PIVOT!K:L,2,0)),0,VLOOKUP(ACCOUNTS_TABLE[[#This Row],[ID NUMBER]],PIVOT!K:L,2,0))</f>
        <v>0</v>
      </c>
      <c r="L1069" s="200">
        <f>ACCOUNTS_TABLE[[#This Row],[TOTAL FEES]]-ACCOUNTS_TABLE[[#This Row],[TOTAL PAID]]-ACCOUNTS_TABLE[[#This Row],[SCHOLARSHIP]]</f>
        <v>0</v>
      </c>
    </row>
    <row r="1070" spans="3:12" ht="21.75" customHeight="1" x14ac:dyDescent="0.25">
      <c r="C1070" s="194" t="s">
        <v>4200</v>
      </c>
      <c r="D1070" s="195" t="str">
        <f>VLOOKUP(ACCOUNTS_TABLE[[#This Row],[ID NUMBER]],DBASE_TABLE[],2,0)</f>
        <v>ACHEGIBA EVA</v>
      </c>
      <c r="E1070" s="195" t="str">
        <f>VLOOKUP(ACCOUNTS_TABLE[[#This Row],[ID NUMBER]],DBASE_TABLE[],7,0)</f>
        <v>KINDERGARTEN TWO</v>
      </c>
      <c r="F1070" s="200"/>
      <c r="G1070" s="200" t="str">
        <f>IF(ISNA(VLOOKUP(ACCOUNTS_TABLE[[#This Row],[ID NUMBER]],OTHERFEE_PT,2,0)),"",VLOOKUP(ACCOUNTS_TABLE[[#This Row],[ID NUMBER]],OTHERFEE_PT,2,0))</f>
        <v/>
      </c>
      <c r="H1070" s="200">
        <f>IF(ISNA(VLOOKUP(DBASE_TABLE[[#This Row],[CLASS]],TERMFEES_TABLE[],5,0)),"",VLOOKUP(DBASE_TABLE[[#This Row],[CLASS]],TERMFEES_TABLE[],5,0))</f>
        <v>0</v>
      </c>
      <c r="I1070" s="200">
        <f>SUM(ACCOUNTS_TABLE[[#This Row],[BALANCE AT START]]:ACCOUNTS_TABLE[[#This Row],[SCHOOL FEES]])</f>
        <v>0</v>
      </c>
      <c r="J1070" s="200">
        <f>IF(ISNA(VLOOKUP(ACCOUNTS_TABLE[[#This Row],[ID NUMBER]],PAYMENT_PT,2,0)),0,VLOOKUP(ACCOUNTS_TABLE[[#This Row],[ID NUMBER]],PAYMENT_PT,2,0))</f>
        <v>0</v>
      </c>
      <c r="K1070" s="200">
        <f>IF(ISNA(VLOOKUP(ACCOUNTS_TABLE[[#This Row],[ID NUMBER]],PIVOT!K:L,2,0)),0,VLOOKUP(ACCOUNTS_TABLE[[#This Row],[ID NUMBER]],PIVOT!K:L,2,0))</f>
        <v>0</v>
      </c>
      <c r="L1070" s="200">
        <f>ACCOUNTS_TABLE[[#This Row],[TOTAL FEES]]-ACCOUNTS_TABLE[[#This Row],[TOTAL PAID]]-ACCOUNTS_TABLE[[#This Row],[SCHOLARSHIP]]</f>
        <v>0</v>
      </c>
    </row>
    <row r="1071" spans="3:12" ht="21.75" customHeight="1" x14ac:dyDescent="0.25">
      <c r="C1071" s="194" t="s">
        <v>4204</v>
      </c>
      <c r="D1071" s="195" t="str">
        <f>VLOOKUP(ACCOUNTS_TABLE[[#This Row],[ID NUMBER]],DBASE_TABLE[],2,0)</f>
        <v>AMIBA DORATHY AWELAMA</v>
      </c>
      <c r="E1071" s="195" t="str">
        <f>VLOOKUP(ACCOUNTS_TABLE[[#This Row],[ID NUMBER]],DBASE_TABLE[],7,0)</f>
        <v>KINDERGARTEN TWO</v>
      </c>
      <c r="F1071" s="200"/>
      <c r="G1071" s="200" t="str">
        <f>IF(ISNA(VLOOKUP(ACCOUNTS_TABLE[[#This Row],[ID NUMBER]],OTHERFEE_PT,2,0)),"",VLOOKUP(ACCOUNTS_TABLE[[#This Row],[ID NUMBER]],OTHERFEE_PT,2,0))</f>
        <v/>
      </c>
      <c r="H1071" s="200">
        <f>IF(ISNA(VLOOKUP(DBASE_TABLE[[#This Row],[CLASS]],TERMFEES_TABLE[],5,0)),"",VLOOKUP(DBASE_TABLE[[#This Row],[CLASS]],TERMFEES_TABLE[],5,0))</f>
        <v>0</v>
      </c>
      <c r="I1071" s="200">
        <f>SUM(ACCOUNTS_TABLE[[#This Row],[BALANCE AT START]]:ACCOUNTS_TABLE[[#This Row],[SCHOOL FEES]])</f>
        <v>0</v>
      </c>
      <c r="J1071" s="200">
        <f>IF(ISNA(VLOOKUP(ACCOUNTS_TABLE[[#This Row],[ID NUMBER]],PAYMENT_PT,2,0)),0,VLOOKUP(ACCOUNTS_TABLE[[#This Row],[ID NUMBER]],PAYMENT_PT,2,0))</f>
        <v>0</v>
      </c>
      <c r="K1071" s="200">
        <f>IF(ISNA(VLOOKUP(ACCOUNTS_TABLE[[#This Row],[ID NUMBER]],PIVOT!K:L,2,0)),0,VLOOKUP(ACCOUNTS_TABLE[[#This Row],[ID NUMBER]],PIVOT!K:L,2,0))</f>
        <v>0</v>
      </c>
      <c r="L1071" s="200">
        <f>ACCOUNTS_TABLE[[#This Row],[TOTAL FEES]]-ACCOUNTS_TABLE[[#This Row],[TOTAL PAID]]-ACCOUNTS_TABLE[[#This Row],[SCHOLARSHIP]]</f>
        <v>0</v>
      </c>
    </row>
    <row r="1072" spans="3:12" ht="21.75" customHeight="1" x14ac:dyDescent="0.25">
      <c r="C1072" s="194" t="s">
        <v>4210</v>
      </c>
      <c r="D1072" s="195" t="str">
        <f>VLOOKUP(ACCOUNTS_TABLE[[#This Row],[ID NUMBER]],DBASE_TABLE[],2,0)</f>
        <v>ABAMDIWOR ABIGAIL WEZANI</v>
      </c>
      <c r="E1072" s="195" t="str">
        <f>VLOOKUP(ACCOUNTS_TABLE[[#This Row],[ID NUMBER]],DBASE_TABLE[],7,0)</f>
        <v>KINDERGARTEN TWO</v>
      </c>
      <c r="F1072" s="200"/>
      <c r="G1072" s="200" t="str">
        <f>IF(ISNA(VLOOKUP(ACCOUNTS_TABLE[[#This Row],[ID NUMBER]],OTHERFEE_PT,2,0)),"",VLOOKUP(ACCOUNTS_TABLE[[#This Row],[ID NUMBER]],OTHERFEE_PT,2,0))</f>
        <v/>
      </c>
      <c r="H1072" s="200">
        <f>IF(ISNA(VLOOKUP(DBASE_TABLE[[#This Row],[CLASS]],TERMFEES_TABLE[],5,0)),"",VLOOKUP(DBASE_TABLE[[#This Row],[CLASS]],TERMFEES_TABLE[],5,0))</f>
        <v>0</v>
      </c>
      <c r="I1072" s="200">
        <f>SUM(ACCOUNTS_TABLE[[#This Row],[BALANCE AT START]]:ACCOUNTS_TABLE[[#This Row],[SCHOOL FEES]])</f>
        <v>0</v>
      </c>
      <c r="J1072" s="200">
        <f>IF(ISNA(VLOOKUP(ACCOUNTS_TABLE[[#This Row],[ID NUMBER]],PAYMENT_PT,2,0)),0,VLOOKUP(ACCOUNTS_TABLE[[#This Row],[ID NUMBER]],PAYMENT_PT,2,0))</f>
        <v>0</v>
      </c>
      <c r="K1072" s="200">
        <f>IF(ISNA(VLOOKUP(ACCOUNTS_TABLE[[#This Row],[ID NUMBER]],PIVOT!K:L,2,0)),0,VLOOKUP(ACCOUNTS_TABLE[[#This Row],[ID NUMBER]],PIVOT!K:L,2,0))</f>
        <v>0</v>
      </c>
      <c r="L1072" s="200">
        <f>ACCOUNTS_TABLE[[#This Row],[TOTAL FEES]]-ACCOUNTS_TABLE[[#This Row],[TOTAL PAID]]-ACCOUNTS_TABLE[[#This Row],[SCHOLARSHIP]]</f>
        <v>0</v>
      </c>
    </row>
    <row r="1073" spans="3:12" ht="21.75" customHeight="1" x14ac:dyDescent="0.25">
      <c r="C1073" s="194" t="s">
        <v>4215</v>
      </c>
      <c r="D1073" s="195" t="str">
        <f>VLOOKUP(ACCOUNTS_TABLE[[#This Row],[ID NUMBER]],DBASE_TABLE[],2,0)</f>
        <v>AWINIME BENTIL ATUDIPARE</v>
      </c>
      <c r="E1073" s="195" t="str">
        <f>VLOOKUP(ACCOUNTS_TABLE[[#This Row],[ID NUMBER]],DBASE_TABLE[],7,0)</f>
        <v>KINDERGARTEN TWO</v>
      </c>
      <c r="F1073" s="200"/>
      <c r="G1073" s="200" t="str">
        <f>IF(ISNA(VLOOKUP(ACCOUNTS_TABLE[[#This Row],[ID NUMBER]],OTHERFEE_PT,2,0)),"",VLOOKUP(ACCOUNTS_TABLE[[#This Row],[ID NUMBER]],OTHERFEE_PT,2,0))</f>
        <v/>
      </c>
      <c r="H1073" s="200">
        <f>IF(ISNA(VLOOKUP(DBASE_TABLE[[#This Row],[CLASS]],TERMFEES_TABLE[],5,0)),"",VLOOKUP(DBASE_TABLE[[#This Row],[CLASS]],TERMFEES_TABLE[],5,0))</f>
        <v>0</v>
      </c>
      <c r="I1073" s="200">
        <f>SUM(ACCOUNTS_TABLE[[#This Row],[BALANCE AT START]]:ACCOUNTS_TABLE[[#This Row],[SCHOOL FEES]])</f>
        <v>0</v>
      </c>
      <c r="J1073" s="200">
        <f>IF(ISNA(VLOOKUP(ACCOUNTS_TABLE[[#This Row],[ID NUMBER]],PAYMENT_PT,2,0)),0,VLOOKUP(ACCOUNTS_TABLE[[#This Row],[ID NUMBER]],PAYMENT_PT,2,0))</f>
        <v>0</v>
      </c>
      <c r="K1073" s="200">
        <f>IF(ISNA(VLOOKUP(ACCOUNTS_TABLE[[#This Row],[ID NUMBER]],PIVOT!K:L,2,0)),0,VLOOKUP(ACCOUNTS_TABLE[[#This Row],[ID NUMBER]],PIVOT!K:L,2,0))</f>
        <v>0</v>
      </c>
      <c r="L1073" s="200">
        <f>ACCOUNTS_TABLE[[#This Row],[TOTAL FEES]]-ACCOUNTS_TABLE[[#This Row],[TOTAL PAID]]-ACCOUNTS_TABLE[[#This Row],[SCHOLARSHIP]]</f>
        <v>0</v>
      </c>
    </row>
    <row r="1074" spans="3:12" ht="21.75" customHeight="1" x14ac:dyDescent="0.25">
      <c r="C1074" s="194" t="s">
        <v>4217</v>
      </c>
      <c r="D1074" s="195" t="str">
        <f>VLOOKUP(ACCOUNTS_TABLE[[#This Row],[ID NUMBER]],DBASE_TABLE[],2,0)</f>
        <v>BANERA PHILIP</v>
      </c>
      <c r="E1074" s="195" t="str">
        <f>VLOOKUP(ACCOUNTS_TABLE[[#This Row],[ID NUMBER]],DBASE_TABLE[],7,0)</f>
        <v>KINDERGARTEN TWO</v>
      </c>
      <c r="F1074" s="200"/>
      <c r="G1074" s="200" t="str">
        <f>IF(ISNA(VLOOKUP(ACCOUNTS_TABLE[[#This Row],[ID NUMBER]],OTHERFEE_PT,2,0)),"",VLOOKUP(ACCOUNTS_TABLE[[#This Row],[ID NUMBER]],OTHERFEE_PT,2,0))</f>
        <v/>
      </c>
      <c r="H1074" s="200">
        <f>IF(ISNA(VLOOKUP(DBASE_TABLE[[#This Row],[CLASS]],TERMFEES_TABLE[],5,0)),"",VLOOKUP(DBASE_TABLE[[#This Row],[CLASS]],TERMFEES_TABLE[],5,0))</f>
        <v>0</v>
      </c>
      <c r="I1074" s="200">
        <f>SUM(ACCOUNTS_TABLE[[#This Row],[BALANCE AT START]]:ACCOUNTS_TABLE[[#This Row],[SCHOOL FEES]])</f>
        <v>0</v>
      </c>
      <c r="J1074" s="200">
        <f>IF(ISNA(VLOOKUP(ACCOUNTS_TABLE[[#This Row],[ID NUMBER]],PAYMENT_PT,2,0)),0,VLOOKUP(ACCOUNTS_TABLE[[#This Row],[ID NUMBER]],PAYMENT_PT,2,0))</f>
        <v>0</v>
      </c>
      <c r="K1074" s="200">
        <f>IF(ISNA(VLOOKUP(ACCOUNTS_TABLE[[#This Row],[ID NUMBER]],PIVOT!K:L,2,0)),0,VLOOKUP(ACCOUNTS_TABLE[[#This Row],[ID NUMBER]],PIVOT!K:L,2,0))</f>
        <v>0</v>
      </c>
      <c r="L1074" s="200">
        <f>ACCOUNTS_TABLE[[#This Row],[TOTAL FEES]]-ACCOUNTS_TABLE[[#This Row],[TOTAL PAID]]-ACCOUNTS_TABLE[[#This Row],[SCHOLARSHIP]]</f>
        <v>0</v>
      </c>
    </row>
    <row r="1075" spans="3:12" ht="21.75" customHeight="1" x14ac:dyDescent="0.25">
      <c r="C1075" s="194" t="s">
        <v>4222</v>
      </c>
      <c r="D1075" s="195" t="str">
        <f>VLOOKUP(ACCOUNTS_TABLE[[#This Row],[ID NUMBER]],DBASE_TABLE[],2,0)</f>
        <v>AWINDENABA IMMACULATE</v>
      </c>
      <c r="E1075" s="195" t="str">
        <f>VLOOKUP(ACCOUNTS_TABLE[[#This Row],[ID NUMBER]],DBASE_TABLE[],7,0)</f>
        <v>KINDERGARTEN TWO</v>
      </c>
      <c r="F1075" s="200"/>
      <c r="G1075" s="200" t="str">
        <f>IF(ISNA(VLOOKUP(ACCOUNTS_TABLE[[#This Row],[ID NUMBER]],OTHERFEE_PT,2,0)),"",VLOOKUP(ACCOUNTS_TABLE[[#This Row],[ID NUMBER]],OTHERFEE_PT,2,0))</f>
        <v/>
      </c>
      <c r="H1075" s="200">
        <f>IF(ISNA(VLOOKUP(DBASE_TABLE[[#This Row],[CLASS]],TERMFEES_TABLE[],5,0)),"",VLOOKUP(DBASE_TABLE[[#This Row],[CLASS]],TERMFEES_TABLE[],5,0))</f>
        <v>0</v>
      </c>
      <c r="I1075" s="200">
        <f>SUM(ACCOUNTS_TABLE[[#This Row],[BALANCE AT START]]:ACCOUNTS_TABLE[[#This Row],[SCHOOL FEES]])</f>
        <v>0</v>
      </c>
      <c r="J1075" s="200">
        <f>IF(ISNA(VLOOKUP(ACCOUNTS_TABLE[[#This Row],[ID NUMBER]],PAYMENT_PT,2,0)),0,VLOOKUP(ACCOUNTS_TABLE[[#This Row],[ID NUMBER]],PAYMENT_PT,2,0))</f>
        <v>0</v>
      </c>
      <c r="K1075" s="200">
        <f>IF(ISNA(VLOOKUP(ACCOUNTS_TABLE[[#This Row],[ID NUMBER]],PIVOT!K:L,2,0)),0,VLOOKUP(ACCOUNTS_TABLE[[#This Row],[ID NUMBER]],PIVOT!K:L,2,0))</f>
        <v>0</v>
      </c>
      <c r="L1075" s="200">
        <f>ACCOUNTS_TABLE[[#This Row],[TOTAL FEES]]-ACCOUNTS_TABLE[[#This Row],[TOTAL PAID]]-ACCOUNTS_TABLE[[#This Row],[SCHOLARSHIP]]</f>
        <v>0</v>
      </c>
    </row>
    <row r="1076" spans="3:12" ht="21.75" customHeight="1" x14ac:dyDescent="0.25">
      <c r="C1076" s="194" t="s">
        <v>4228</v>
      </c>
      <c r="D1076" s="195" t="str">
        <f>VLOOKUP(ACCOUNTS_TABLE[[#This Row],[ID NUMBER]],DBASE_TABLE[],2,0)</f>
        <v>ANGORUK JOSEPH</v>
      </c>
      <c r="E1076" s="195" t="str">
        <f>VLOOKUP(ACCOUNTS_TABLE[[#This Row],[ID NUMBER]],DBASE_TABLE[],7,0)</f>
        <v>KINDERGARTEN TWO</v>
      </c>
      <c r="F1076" s="200"/>
      <c r="G1076" s="200" t="str">
        <f>IF(ISNA(VLOOKUP(ACCOUNTS_TABLE[[#This Row],[ID NUMBER]],OTHERFEE_PT,2,0)),"",VLOOKUP(ACCOUNTS_TABLE[[#This Row],[ID NUMBER]],OTHERFEE_PT,2,0))</f>
        <v/>
      </c>
      <c r="H1076" s="200">
        <f>IF(ISNA(VLOOKUP(DBASE_TABLE[[#This Row],[CLASS]],TERMFEES_TABLE[],5,0)),"",VLOOKUP(DBASE_TABLE[[#This Row],[CLASS]],TERMFEES_TABLE[],5,0))</f>
        <v>0</v>
      </c>
      <c r="I1076" s="200">
        <f>SUM(ACCOUNTS_TABLE[[#This Row],[BALANCE AT START]]:ACCOUNTS_TABLE[[#This Row],[SCHOOL FEES]])</f>
        <v>0</v>
      </c>
      <c r="J1076" s="200">
        <f>IF(ISNA(VLOOKUP(ACCOUNTS_TABLE[[#This Row],[ID NUMBER]],PAYMENT_PT,2,0)),0,VLOOKUP(ACCOUNTS_TABLE[[#This Row],[ID NUMBER]],PAYMENT_PT,2,0))</f>
        <v>0</v>
      </c>
      <c r="K1076" s="200">
        <f>IF(ISNA(VLOOKUP(ACCOUNTS_TABLE[[#This Row],[ID NUMBER]],PIVOT!K:L,2,0)),0,VLOOKUP(ACCOUNTS_TABLE[[#This Row],[ID NUMBER]],PIVOT!K:L,2,0))</f>
        <v>0</v>
      </c>
      <c r="L1076" s="200">
        <f>ACCOUNTS_TABLE[[#This Row],[TOTAL FEES]]-ACCOUNTS_TABLE[[#This Row],[TOTAL PAID]]-ACCOUNTS_TABLE[[#This Row],[SCHOLARSHIP]]</f>
        <v>0</v>
      </c>
    </row>
    <row r="1077" spans="3:12" ht="21.75" customHeight="1" x14ac:dyDescent="0.25">
      <c r="C1077" s="194" t="s">
        <v>4233</v>
      </c>
      <c r="D1077" s="195" t="str">
        <f>VLOOKUP(ACCOUNTS_TABLE[[#This Row],[ID NUMBER]],DBASE_TABLE[],2,0)</f>
        <v>KAZUE EZEKIEL</v>
      </c>
      <c r="E1077" s="195" t="str">
        <f>VLOOKUP(ACCOUNTS_TABLE[[#This Row],[ID NUMBER]],DBASE_TABLE[],7,0)</f>
        <v>KINDERGARTEN TWO</v>
      </c>
      <c r="F1077" s="200"/>
      <c r="G1077" s="200" t="str">
        <f>IF(ISNA(VLOOKUP(ACCOUNTS_TABLE[[#This Row],[ID NUMBER]],OTHERFEE_PT,2,0)),"",VLOOKUP(ACCOUNTS_TABLE[[#This Row],[ID NUMBER]],OTHERFEE_PT,2,0))</f>
        <v/>
      </c>
      <c r="H1077" s="200">
        <f>IF(ISNA(VLOOKUP(DBASE_TABLE[[#This Row],[CLASS]],TERMFEES_TABLE[],5,0)),"",VLOOKUP(DBASE_TABLE[[#This Row],[CLASS]],TERMFEES_TABLE[],5,0))</f>
        <v>0</v>
      </c>
      <c r="I1077" s="200">
        <f>SUM(ACCOUNTS_TABLE[[#This Row],[BALANCE AT START]]:ACCOUNTS_TABLE[[#This Row],[SCHOOL FEES]])</f>
        <v>0</v>
      </c>
      <c r="J1077" s="200">
        <f>IF(ISNA(VLOOKUP(ACCOUNTS_TABLE[[#This Row],[ID NUMBER]],PAYMENT_PT,2,0)),0,VLOOKUP(ACCOUNTS_TABLE[[#This Row],[ID NUMBER]],PAYMENT_PT,2,0))</f>
        <v>0</v>
      </c>
      <c r="K1077" s="200">
        <f>IF(ISNA(VLOOKUP(ACCOUNTS_TABLE[[#This Row],[ID NUMBER]],PIVOT!K:L,2,0)),0,VLOOKUP(ACCOUNTS_TABLE[[#This Row],[ID NUMBER]],PIVOT!K:L,2,0))</f>
        <v>0</v>
      </c>
      <c r="L1077" s="200">
        <f>ACCOUNTS_TABLE[[#This Row],[TOTAL FEES]]-ACCOUNTS_TABLE[[#This Row],[TOTAL PAID]]-ACCOUNTS_TABLE[[#This Row],[SCHOLARSHIP]]</f>
        <v>0</v>
      </c>
    </row>
    <row r="1078" spans="3:12" ht="21.75" customHeight="1" x14ac:dyDescent="0.25">
      <c r="C1078" s="194" t="s">
        <v>4238</v>
      </c>
      <c r="D1078" s="195" t="str">
        <f>VLOOKUP(ACCOUNTS_TABLE[[#This Row],[ID NUMBER]],DBASE_TABLE[],2,0)</f>
        <v>AKANKPIENWEN WHITNEY AWENYAAMI</v>
      </c>
      <c r="E1078" s="195" t="str">
        <f>VLOOKUP(ACCOUNTS_TABLE[[#This Row],[ID NUMBER]],DBASE_TABLE[],7,0)</f>
        <v>KINDERGARTEN TWO</v>
      </c>
      <c r="F1078" s="200"/>
      <c r="G1078" s="200" t="str">
        <f>IF(ISNA(VLOOKUP(ACCOUNTS_TABLE[[#This Row],[ID NUMBER]],OTHERFEE_PT,2,0)),"",VLOOKUP(ACCOUNTS_TABLE[[#This Row],[ID NUMBER]],OTHERFEE_PT,2,0))</f>
        <v/>
      </c>
      <c r="H1078" s="200">
        <f>IF(ISNA(VLOOKUP(DBASE_TABLE[[#This Row],[CLASS]],TERMFEES_TABLE[],5,0)),"",VLOOKUP(DBASE_TABLE[[#This Row],[CLASS]],TERMFEES_TABLE[],5,0))</f>
        <v>0</v>
      </c>
      <c r="I1078" s="200">
        <f>SUM(ACCOUNTS_TABLE[[#This Row],[BALANCE AT START]]:ACCOUNTS_TABLE[[#This Row],[SCHOOL FEES]])</f>
        <v>0</v>
      </c>
      <c r="J1078" s="200">
        <f>IF(ISNA(VLOOKUP(ACCOUNTS_TABLE[[#This Row],[ID NUMBER]],PAYMENT_PT,2,0)),0,VLOOKUP(ACCOUNTS_TABLE[[#This Row],[ID NUMBER]],PAYMENT_PT,2,0))</f>
        <v>0</v>
      </c>
      <c r="K1078" s="200">
        <f>IF(ISNA(VLOOKUP(ACCOUNTS_TABLE[[#This Row],[ID NUMBER]],PIVOT!K:L,2,0)),0,VLOOKUP(ACCOUNTS_TABLE[[#This Row],[ID NUMBER]],PIVOT!K:L,2,0))</f>
        <v>0</v>
      </c>
      <c r="L1078" s="200">
        <f>ACCOUNTS_TABLE[[#This Row],[TOTAL FEES]]-ACCOUNTS_TABLE[[#This Row],[TOTAL PAID]]-ACCOUNTS_TABLE[[#This Row],[SCHOLARSHIP]]</f>
        <v>0</v>
      </c>
    </row>
    <row r="1079" spans="3:12" ht="21.75" customHeight="1" x14ac:dyDescent="0.25">
      <c r="C1079" s="194" t="s">
        <v>4243</v>
      </c>
      <c r="D1079" s="195" t="str">
        <f>VLOOKUP(ACCOUNTS_TABLE[[#This Row],[ID NUMBER]],DBASE_TABLE[],2,0)</f>
        <v>DOGENERIBA MARTHINA AJEGETINA</v>
      </c>
      <c r="E1079" s="195" t="str">
        <f>VLOOKUP(ACCOUNTS_TABLE[[#This Row],[ID NUMBER]],DBASE_TABLE[],7,0)</f>
        <v>KINDERGARTEN TWO</v>
      </c>
      <c r="F1079" s="200"/>
      <c r="G1079" s="200" t="str">
        <f>IF(ISNA(VLOOKUP(ACCOUNTS_TABLE[[#This Row],[ID NUMBER]],OTHERFEE_PT,2,0)),"",VLOOKUP(ACCOUNTS_TABLE[[#This Row],[ID NUMBER]],OTHERFEE_PT,2,0))</f>
        <v/>
      </c>
      <c r="H1079" s="200">
        <f>IF(ISNA(VLOOKUP(DBASE_TABLE[[#This Row],[CLASS]],TERMFEES_TABLE[],5,0)),"",VLOOKUP(DBASE_TABLE[[#This Row],[CLASS]],TERMFEES_TABLE[],5,0))</f>
        <v>0</v>
      </c>
      <c r="I1079" s="200">
        <f>SUM(ACCOUNTS_TABLE[[#This Row],[BALANCE AT START]]:ACCOUNTS_TABLE[[#This Row],[SCHOOL FEES]])</f>
        <v>0</v>
      </c>
      <c r="J1079" s="200">
        <f>IF(ISNA(VLOOKUP(ACCOUNTS_TABLE[[#This Row],[ID NUMBER]],PAYMENT_PT,2,0)),0,VLOOKUP(ACCOUNTS_TABLE[[#This Row],[ID NUMBER]],PAYMENT_PT,2,0))</f>
        <v>0</v>
      </c>
      <c r="K1079" s="200">
        <f>IF(ISNA(VLOOKUP(ACCOUNTS_TABLE[[#This Row],[ID NUMBER]],PIVOT!K:L,2,0)),0,VLOOKUP(ACCOUNTS_TABLE[[#This Row],[ID NUMBER]],PIVOT!K:L,2,0))</f>
        <v>0</v>
      </c>
      <c r="L1079" s="200">
        <f>ACCOUNTS_TABLE[[#This Row],[TOTAL FEES]]-ACCOUNTS_TABLE[[#This Row],[TOTAL PAID]]-ACCOUNTS_TABLE[[#This Row],[SCHOLARSHIP]]</f>
        <v>0</v>
      </c>
    </row>
    <row r="1080" spans="3:12" ht="21.75" customHeight="1" x14ac:dyDescent="0.25">
      <c r="C1080" s="194" t="s">
        <v>4249</v>
      </c>
      <c r="D1080" s="195" t="str">
        <f>VLOOKUP(ACCOUNTS_TABLE[[#This Row],[ID NUMBER]],DBASE_TABLE[],2,0)</f>
        <v>KOFIA ALGENDA</v>
      </c>
      <c r="E1080" s="195" t="str">
        <f>VLOOKUP(ACCOUNTS_TABLE[[#This Row],[ID NUMBER]],DBASE_TABLE[],7,0)</f>
        <v>KINDERGARTEN TWO</v>
      </c>
      <c r="F1080" s="200"/>
      <c r="G1080" s="200" t="str">
        <f>IF(ISNA(VLOOKUP(ACCOUNTS_TABLE[[#This Row],[ID NUMBER]],OTHERFEE_PT,2,0)),"",VLOOKUP(ACCOUNTS_TABLE[[#This Row],[ID NUMBER]],OTHERFEE_PT,2,0))</f>
        <v/>
      </c>
      <c r="H1080" s="200">
        <f>IF(ISNA(VLOOKUP(DBASE_TABLE[[#This Row],[CLASS]],TERMFEES_TABLE[],5,0)),"",VLOOKUP(DBASE_TABLE[[#This Row],[CLASS]],TERMFEES_TABLE[],5,0))</f>
        <v>0</v>
      </c>
      <c r="I1080" s="200">
        <f>SUM(ACCOUNTS_TABLE[[#This Row],[BALANCE AT START]]:ACCOUNTS_TABLE[[#This Row],[SCHOOL FEES]])</f>
        <v>0</v>
      </c>
      <c r="J1080" s="200">
        <f>IF(ISNA(VLOOKUP(ACCOUNTS_TABLE[[#This Row],[ID NUMBER]],PAYMENT_PT,2,0)),0,VLOOKUP(ACCOUNTS_TABLE[[#This Row],[ID NUMBER]],PAYMENT_PT,2,0))</f>
        <v>0</v>
      </c>
      <c r="K1080" s="200">
        <f>IF(ISNA(VLOOKUP(ACCOUNTS_TABLE[[#This Row],[ID NUMBER]],PIVOT!K:L,2,0)),0,VLOOKUP(ACCOUNTS_TABLE[[#This Row],[ID NUMBER]],PIVOT!K:L,2,0))</f>
        <v>0</v>
      </c>
      <c r="L1080" s="200">
        <f>ACCOUNTS_TABLE[[#This Row],[TOTAL FEES]]-ACCOUNTS_TABLE[[#This Row],[TOTAL PAID]]-ACCOUNTS_TABLE[[#This Row],[SCHOLARSHIP]]</f>
        <v>0</v>
      </c>
    </row>
    <row r="1081" spans="3:12" ht="21.75" customHeight="1" x14ac:dyDescent="0.25">
      <c r="C1081" s="194" t="s">
        <v>4254</v>
      </c>
      <c r="D1081" s="195" t="str">
        <f>VLOOKUP(ACCOUNTS_TABLE[[#This Row],[ID NUMBER]],DBASE_TABLE[],2,0)</f>
        <v>ACHEGIBA EDNA</v>
      </c>
      <c r="E1081" s="195" t="str">
        <f>VLOOKUP(ACCOUNTS_TABLE[[#This Row],[ID NUMBER]],DBASE_TABLE[],7,0)</f>
        <v>PRIMARY ONE</v>
      </c>
      <c r="F1081" s="200"/>
      <c r="G1081" s="200" t="str">
        <f>IF(ISNA(VLOOKUP(ACCOUNTS_TABLE[[#This Row],[ID NUMBER]],OTHERFEE_PT,2,0)),"",VLOOKUP(ACCOUNTS_TABLE[[#This Row],[ID NUMBER]],OTHERFEE_PT,2,0))</f>
        <v/>
      </c>
      <c r="H1081" s="200">
        <f>IF(ISNA(VLOOKUP(DBASE_TABLE[[#This Row],[CLASS]],TERMFEES_TABLE[],5,0)),"",VLOOKUP(DBASE_TABLE[[#This Row],[CLASS]],TERMFEES_TABLE[],5,0))</f>
        <v>0</v>
      </c>
      <c r="I1081" s="200">
        <f>SUM(ACCOUNTS_TABLE[[#This Row],[BALANCE AT START]]:ACCOUNTS_TABLE[[#This Row],[SCHOOL FEES]])</f>
        <v>0</v>
      </c>
      <c r="J1081" s="200">
        <f>IF(ISNA(VLOOKUP(ACCOUNTS_TABLE[[#This Row],[ID NUMBER]],PAYMENT_PT,2,0)),0,VLOOKUP(ACCOUNTS_TABLE[[#This Row],[ID NUMBER]],PAYMENT_PT,2,0))</f>
        <v>0</v>
      </c>
      <c r="K1081" s="200">
        <f>IF(ISNA(VLOOKUP(ACCOUNTS_TABLE[[#This Row],[ID NUMBER]],PIVOT!K:L,2,0)),0,VLOOKUP(ACCOUNTS_TABLE[[#This Row],[ID NUMBER]],PIVOT!K:L,2,0))</f>
        <v>0</v>
      </c>
      <c r="L1081" s="200">
        <f>ACCOUNTS_TABLE[[#This Row],[TOTAL FEES]]-ACCOUNTS_TABLE[[#This Row],[TOTAL PAID]]-ACCOUNTS_TABLE[[#This Row],[SCHOLARSHIP]]</f>
        <v>0</v>
      </c>
    </row>
    <row r="1082" spans="3:12" ht="21.75" customHeight="1" x14ac:dyDescent="0.25">
      <c r="C1082" s="194" t="s">
        <v>4256</v>
      </c>
      <c r="D1082" s="195" t="str">
        <f>VLOOKUP(ACCOUNTS_TABLE[[#This Row],[ID NUMBER]],DBASE_TABLE[],2,0)</f>
        <v>AWELANA BLESSING</v>
      </c>
      <c r="E1082" s="195" t="str">
        <f>VLOOKUP(ACCOUNTS_TABLE[[#This Row],[ID NUMBER]],DBASE_TABLE[],7,0)</f>
        <v>PRIMARY ONE</v>
      </c>
      <c r="F1082" s="200"/>
      <c r="G1082" s="200" t="str">
        <f>IF(ISNA(VLOOKUP(ACCOUNTS_TABLE[[#This Row],[ID NUMBER]],OTHERFEE_PT,2,0)),"",VLOOKUP(ACCOUNTS_TABLE[[#This Row],[ID NUMBER]],OTHERFEE_PT,2,0))</f>
        <v/>
      </c>
      <c r="H1082" s="200">
        <f>IF(ISNA(VLOOKUP(DBASE_TABLE[[#This Row],[CLASS]],TERMFEES_TABLE[],5,0)),"",VLOOKUP(DBASE_TABLE[[#This Row],[CLASS]],TERMFEES_TABLE[],5,0))</f>
        <v>0</v>
      </c>
      <c r="I1082" s="200">
        <f>SUM(ACCOUNTS_TABLE[[#This Row],[BALANCE AT START]]:ACCOUNTS_TABLE[[#This Row],[SCHOOL FEES]])</f>
        <v>0</v>
      </c>
      <c r="J1082" s="200">
        <f>IF(ISNA(VLOOKUP(ACCOUNTS_TABLE[[#This Row],[ID NUMBER]],PAYMENT_PT,2,0)),0,VLOOKUP(ACCOUNTS_TABLE[[#This Row],[ID NUMBER]],PAYMENT_PT,2,0))</f>
        <v>0</v>
      </c>
      <c r="K1082" s="200">
        <f>IF(ISNA(VLOOKUP(ACCOUNTS_TABLE[[#This Row],[ID NUMBER]],PIVOT!K:L,2,0)),0,VLOOKUP(ACCOUNTS_TABLE[[#This Row],[ID NUMBER]],PIVOT!K:L,2,0))</f>
        <v>0</v>
      </c>
      <c r="L1082" s="200">
        <f>ACCOUNTS_TABLE[[#This Row],[TOTAL FEES]]-ACCOUNTS_TABLE[[#This Row],[TOTAL PAID]]-ACCOUNTS_TABLE[[#This Row],[SCHOLARSHIP]]</f>
        <v>0</v>
      </c>
    </row>
    <row r="1083" spans="3:12" ht="21.75" customHeight="1" x14ac:dyDescent="0.25">
      <c r="C1083" s="194" t="s">
        <v>4259</v>
      </c>
      <c r="D1083" s="195" t="str">
        <f>VLOOKUP(ACCOUNTS_TABLE[[#This Row],[ID NUMBER]],DBASE_TABLE[],2,0)</f>
        <v>WEPIA HARRY WEPAARI</v>
      </c>
      <c r="E1083" s="195" t="str">
        <f>VLOOKUP(ACCOUNTS_TABLE[[#This Row],[ID NUMBER]],DBASE_TABLE[],7,0)</f>
        <v>PRIMARY ONE</v>
      </c>
      <c r="F1083" s="200"/>
      <c r="G1083" s="200" t="str">
        <f>IF(ISNA(VLOOKUP(ACCOUNTS_TABLE[[#This Row],[ID NUMBER]],OTHERFEE_PT,2,0)),"",VLOOKUP(ACCOUNTS_TABLE[[#This Row],[ID NUMBER]],OTHERFEE_PT,2,0))</f>
        <v/>
      </c>
      <c r="H1083" s="200">
        <f>IF(ISNA(VLOOKUP(DBASE_TABLE[[#This Row],[CLASS]],TERMFEES_TABLE[],5,0)),"",VLOOKUP(DBASE_TABLE[[#This Row],[CLASS]],TERMFEES_TABLE[],5,0))</f>
        <v>0</v>
      </c>
      <c r="I1083" s="200">
        <f>SUM(ACCOUNTS_TABLE[[#This Row],[BALANCE AT START]]:ACCOUNTS_TABLE[[#This Row],[SCHOOL FEES]])</f>
        <v>0</v>
      </c>
      <c r="J1083" s="200">
        <f>IF(ISNA(VLOOKUP(ACCOUNTS_TABLE[[#This Row],[ID NUMBER]],PAYMENT_PT,2,0)),0,VLOOKUP(ACCOUNTS_TABLE[[#This Row],[ID NUMBER]],PAYMENT_PT,2,0))</f>
        <v>0</v>
      </c>
      <c r="K1083" s="200">
        <f>IF(ISNA(VLOOKUP(ACCOUNTS_TABLE[[#This Row],[ID NUMBER]],PIVOT!K:L,2,0)),0,VLOOKUP(ACCOUNTS_TABLE[[#This Row],[ID NUMBER]],PIVOT!K:L,2,0))</f>
        <v>0</v>
      </c>
      <c r="L1083" s="200">
        <f>ACCOUNTS_TABLE[[#This Row],[TOTAL FEES]]-ACCOUNTS_TABLE[[#This Row],[TOTAL PAID]]-ACCOUNTS_TABLE[[#This Row],[SCHOLARSHIP]]</f>
        <v>0</v>
      </c>
    </row>
    <row r="1084" spans="3:12" ht="21.75" customHeight="1" x14ac:dyDescent="0.25">
      <c r="C1084" s="194" t="s">
        <v>4263</v>
      </c>
      <c r="D1084" s="195" t="str">
        <f>VLOOKUP(ACCOUNTS_TABLE[[#This Row],[ID NUMBER]],DBASE_TABLE[],2,0)</f>
        <v>AKOLOGO CECILIA</v>
      </c>
      <c r="E1084" s="195" t="str">
        <f>VLOOKUP(ACCOUNTS_TABLE[[#This Row],[ID NUMBER]],DBASE_TABLE[],7,0)</f>
        <v>PRIMARY ONE</v>
      </c>
      <c r="F1084" s="200"/>
      <c r="G1084" s="200" t="str">
        <f>IF(ISNA(VLOOKUP(ACCOUNTS_TABLE[[#This Row],[ID NUMBER]],OTHERFEE_PT,2,0)),"",VLOOKUP(ACCOUNTS_TABLE[[#This Row],[ID NUMBER]],OTHERFEE_PT,2,0))</f>
        <v/>
      </c>
      <c r="H1084" s="200">
        <f>IF(ISNA(VLOOKUP(DBASE_TABLE[[#This Row],[CLASS]],TERMFEES_TABLE[],5,0)),"",VLOOKUP(DBASE_TABLE[[#This Row],[CLASS]],TERMFEES_TABLE[],5,0))</f>
        <v>0</v>
      </c>
      <c r="I1084" s="200">
        <f>SUM(ACCOUNTS_TABLE[[#This Row],[BALANCE AT START]]:ACCOUNTS_TABLE[[#This Row],[SCHOOL FEES]])</f>
        <v>0</v>
      </c>
      <c r="J1084" s="200">
        <f>IF(ISNA(VLOOKUP(ACCOUNTS_TABLE[[#This Row],[ID NUMBER]],PAYMENT_PT,2,0)),0,VLOOKUP(ACCOUNTS_TABLE[[#This Row],[ID NUMBER]],PAYMENT_PT,2,0))</f>
        <v>0</v>
      </c>
      <c r="K1084" s="200">
        <f>IF(ISNA(VLOOKUP(ACCOUNTS_TABLE[[#This Row],[ID NUMBER]],PIVOT!K:L,2,0)),0,VLOOKUP(ACCOUNTS_TABLE[[#This Row],[ID NUMBER]],PIVOT!K:L,2,0))</f>
        <v>0</v>
      </c>
      <c r="L1084" s="200">
        <f>ACCOUNTS_TABLE[[#This Row],[TOTAL FEES]]-ACCOUNTS_TABLE[[#This Row],[TOTAL PAID]]-ACCOUNTS_TABLE[[#This Row],[SCHOLARSHIP]]</f>
        <v>0</v>
      </c>
    </row>
    <row r="1085" spans="3:12" ht="21.75" customHeight="1" x14ac:dyDescent="0.25">
      <c r="C1085" s="194" t="s">
        <v>4267</v>
      </c>
      <c r="D1085" s="195" t="str">
        <f>VLOOKUP(ACCOUNTS_TABLE[[#This Row],[ID NUMBER]],DBASE_TABLE[],2,0)</f>
        <v>AKANKI SALVATION AWINESUNE</v>
      </c>
      <c r="E1085" s="195" t="str">
        <f>VLOOKUP(ACCOUNTS_TABLE[[#This Row],[ID NUMBER]],DBASE_TABLE[],7,0)</f>
        <v>PRIMARY ONE</v>
      </c>
      <c r="F1085" s="200"/>
      <c r="G1085" s="200" t="str">
        <f>IF(ISNA(VLOOKUP(ACCOUNTS_TABLE[[#This Row],[ID NUMBER]],OTHERFEE_PT,2,0)),"",VLOOKUP(ACCOUNTS_TABLE[[#This Row],[ID NUMBER]],OTHERFEE_PT,2,0))</f>
        <v/>
      </c>
      <c r="H1085" s="200">
        <f>IF(ISNA(VLOOKUP(DBASE_TABLE[[#This Row],[CLASS]],TERMFEES_TABLE[],5,0)),"",VLOOKUP(DBASE_TABLE[[#This Row],[CLASS]],TERMFEES_TABLE[],5,0))</f>
        <v>0</v>
      </c>
      <c r="I1085" s="200">
        <f>SUM(ACCOUNTS_TABLE[[#This Row],[BALANCE AT START]]:ACCOUNTS_TABLE[[#This Row],[SCHOOL FEES]])</f>
        <v>0</v>
      </c>
      <c r="J1085" s="200">
        <f>IF(ISNA(VLOOKUP(ACCOUNTS_TABLE[[#This Row],[ID NUMBER]],PAYMENT_PT,2,0)),0,VLOOKUP(ACCOUNTS_TABLE[[#This Row],[ID NUMBER]],PAYMENT_PT,2,0))</f>
        <v>0</v>
      </c>
      <c r="K1085" s="200">
        <f>IF(ISNA(VLOOKUP(ACCOUNTS_TABLE[[#This Row],[ID NUMBER]],PIVOT!K:L,2,0)),0,VLOOKUP(ACCOUNTS_TABLE[[#This Row],[ID NUMBER]],PIVOT!K:L,2,0))</f>
        <v>0</v>
      </c>
      <c r="L1085" s="200">
        <f>ACCOUNTS_TABLE[[#This Row],[TOTAL FEES]]-ACCOUNTS_TABLE[[#This Row],[TOTAL PAID]]-ACCOUNTS_TABLE[[#This Row],[SCHOLARSHIP]]</f>
        <v>0</v>
      </c>
    </row>
    <row r="1086" spans="3:12" ht="21.75" customHeight="1" x14ac:dyDescent="0.25">
      <c r="C1086" s="194" t="s">
        <v>4269</v>
      </c>
      <c r="D1086" s="195" t="str">
        <f>VLOOKUP(ACCOUNTS_TABLE[[#This Row],[ID NUMBER]],DBASE_TABLE[],2,0)</f>
        <v>ANGYIEREYIRI DIVINE MWENTEREBO</v>
      </c>
      <c r="E1086" s="195" t="str">
        <f>VLOOKUP(ACCOUNTS_TABLE[[#This Row],[ID NUMBER]],DBASE_TABLE[],7,0)</f>
        <v>PRIMARY ONE</v>
      </c>
      <c r="F1086" s="200"/>
      <c r="G1086" s="200" t="str">
        <f>IF(ISNA(VLOOKUP(ACCOUNTS_TABLE[[#This Row],[ID NUMBER]],OTHERFEE_PT,2,0)),"",VLOOKUP(ACCOUNTS_TABLE[[#This Row],[ID NUMBER]],OTHERFEE_PT,2,0))</f>
        <v/>
      </c>
      <c r="H1086" s="200">
        <f>IF(ISNA(VLOOKUP(DBASE_TABLE[[#This Row],[CLASS]],TERMFEES_TABLE[],5,0)),"",VLOOKUP(DBASE_TABLE[[#This Row],[CLASS]],TERMFEES_TABLE[],5,0))</f>
        <v>0</v>
      </c>
      <c r="I1086" s="200">
        <f>SUM(ACCOUNTS_TABLE[[#This Row],[BALANCE AT START]]:ACCOUNTS_TABLE[[#This Row],[SCHOOL FEES]])</f>
        <v>0</v>
      </c>
      <c r="J1086" s="200">
        <f>IF(ISNA(VLOOKUP(ACCOUNTS_TABLE[[#This Row],[ID NUMBER]],PAYMENT_PT,2,0)),0,VLOOKUP(ACCOUNTS_TABLE[[#This Row],[ID NUMBER]],PAYMENT_PT,2,0))</f>
        <v>0</v>
      </c>
      <c r="K1086" s="200">
        <f>IF(ISNA(VLOOKUP(ACCOUNTS_TABLE[[#This Row],[ID NUMBER]],PIVOT!K:L,2,0)),0,VLOOKUP(ACCOUNTS_TABLE[[#This Row],[ID NUMBER]],PIVOT!K:L,2,0))</f>
        <v>0</v>
      </c>
      <c r="L1086" s="200">
        <f>ACCOUNTS_TABLE[[#This Row],[TOTAL FEES]]-ACCOUNTS_TABLE[[#This Row],[TOTAL PAID]]-ACCOUNTS_TABLE[[#This Row],[SCHOLARSHIP]]</f>
        <v>0</v>
      </c>
    </row>
    <row r="1087" spans="3:12" ht="21.75" customHeight="1" x14ac:dyDescent="0.25">
      <c r="C1087" s="194" t="s">
        <v>4275</v>
      </c>
      <c r="D1087" s="195" t="str">
        <f>VLOOKUP(ACCOUNTS_TABLE[[#This Row],[ID NUMBER]],DBASE_TABLE[],2,0)</f>
        <v>TIJANGA APEWE</v>
      </c>
      <c r="E1087" s="195" t="str">
        <f>VLOOKUP(ACCOUNTS_TABLE[[#This Row],[ID NUMBER]],DBASE_TABLE[],7,0)</f>
        <v>PRIMARY ONE</v>
      </c>
      <c r="F1087" s="200"/>
      <c r="G1087" s="200" t="str">
        <f>IF(ISNA(VLOOKUP(ACCOUNTS_TABLE[[#This Row],[ID NUMBER]],OTHERFEE_PT,2,0)),"",VLOOKUP(ACCOUNTS_TABLE[[#This Row],[ID NUMBER]],OTHERFEE_PT,2,0))</f>
        <v/>
      </c>
      <c r="H1087" s="200">
        <f>IF(ISNA(VLOOKUP(DBASE_TABLE[[#This Row],[CLASS]],TERMFEES_TABLE[],5,0)),"",VLOOKUP(DBASE_TABLE[[#This Row],[CLASS]],TERMFEES_TABLE[],5,0))</f>
        <v>0</v>
      </c>
      <c r="I1087" s="200">
        <f>SUM(ACCOUNTS_TABLE[[#This Row],[BALANCE AT START]]:ACCOUNTS_TABLE[[#This Row],[SCHOOL FEES]])</f>
        <v>0</v>
      </c>
      <c r="J1087" s="200">
        <f>IF(ISNA(VLOOKUP(ACCOUNTS_TABLE[[#This Row],[ID NUMBER]],PAYMENT_PT,2,0)),0,VLOOKUP(ACCOUNTS_TABLE[[#This Row],[ID NUMBER]],PAYMENT_PT,2,0))</f>
        <v>0</v>
      </c>
      <c r="K1087" s="200">
        <f>IF(ISNA(VLOOKUP(ACCOUNTS_TABLE[[#This Row],[ID NUMBER]],PIVOT!K:L,2,0)),0,VLOOKUP(ACCOUNTS_TABLE[[#This Row],[ID NUMBER]],PIVOT!K:L,2,0))</f>
        <v>0</v>
      </c>
      <c r="L1087" s="200">
        <f>ACCOUNTS_TABLE[[#This Row],[TOTAL FEES]]-ACCOUNTS_TABLE[[#This Row],[TOTAL PAID]]-ACCOUNTS_TABLE[[#This Row],[SCHOLARSHIP]]</f>
        <v>0</v>
      </c>
    </row>
    <row r="1088" spans="3:12" ht="21.75" customHeight="1" x14ac:dyDescent="0.25">
      <c r="C1088" s="194" t="s">
        <v>4279</v>
      </c>
      <c r="D1088" s="195" t="str">
        <f>VLOOKUP(ACCOUNTS_TABLE[[#This Row],[ID NUMBER]],DBASE_TABLE[],2,0)</f>
        <v>ATOOBEY NATHALIE</v>
      </c>
      <c r="E1088" s="195" t="str">
        <f>VLOOKUP(ACCOUNTS_TABLE[[#This Row],[ID NUMBER]],DBASE_TABLE[],7,0)</f>
        <v>PRIMARY ONE</v>
      </c>
      <c r="F1088" s="200"/>
      <c r="G1088" s="200" t="str">
        <f>IF(ISNA(VLOOKUP(ACCOUNTS_TABLE[[#This Row],[ID NUMBER]],OTHERFEE_PT,2,0)),"",VLOOKUP(ACCOUNTS_TABLE[[#This Row],[ID NUMBER]],OTHERFEE_PT,2,0))</f>
        <v/>
      </c>
      <c r="H1088" s="200">
        <f>IF(ISNA(VLOOKUP(DBASE_TABLE[[#This Row],[CLASS]],TERMFEES_TABLE[],5,0)),"",VLOOKUP(DBASE_TABLE[[#This Row],[CLASS]],TERMFEES_TABLE[],5,0))</f>
        <v>0</v>
      </c>
      <c r="I1088" s="200">
        <f>SUM(ACCOUNTS_TABLE[[#This Row],[BALANCE AT START]]:ACCOUNTS_TABLE[[#This Row],[SCHOOL FEES]])</f>
        <v>0</v>
      </c>
      <c r="J1088" s="200">
        <f>IF(ISNA(VLOOKUP(ACCOUNTS_TABLE[[#This Row],[ID NUMBER]],PAYMENT_PT,2,0)),0,VLOOKUP(ACCOUNTS_TABLE[[#This Row],[ID NUMBER]],PAYMENT_PT,2,0))</f>
        <v>0</v>
      </c>
      <c r="K1088" s="200">
        <f>IF(ISNA(VLOOKUP(ACCOUNTS_TABLE[[#This Row],[ID NUMBER]],PIVOT!K:L,2,0)),0,VLOOKUP(ACCOUNTS_TABLE[[#This Row],[ID NUMBER]],PIVOT!K:L,2,0))</f>
        <v>0</v>
      </c>
      <c r="L1088" s="200">
        <f>ACCOUNTS_TABLE[[#This Row],[TOTAL FEES]]-ACCOUNTS_TABLE[[#This Row],[TOTAL PAID]]-ACCOUNTS_TABLE[[#This Row],[SCHOLARSHIP]]</f>
        <v>0</v>
      </c>
    </row>
    <row r="1089" spans="3:12" ht="21.75" customHeight="1" x14ac:dyDescent="0.25">
      <c r="C1089" s="194" t="s">
        <v>4285</v>
      </c>
      <c r="D1089" s="195" t="str">
        <f>VLOOKUP(ACCOUNTS_TABLE[[#This Row],[ID NUMBER]],DBASE_TABLE[],2,0)</f>
        <v>EJIOFFOR GOODLUCK</v>
      </c>
      <c r="E1089" s="195" t="str">
        <f>VLOOKUP(ACCOUNTS_TABLE[[#This Row],[ID NUMBER]],DBASE_TABLE[],7,0)</f>
        <v>PRIMARY TWO</v>
      </c>
      <c r="F1089" s="200"/>
      <c r="G1089" s="200" t="str">
        <f>IF(ISNA(VLOOKUP(ACCOUNTS_TABLE[[#This Row],[ID NUMBER]],OTHERFEE_PT,2,0)),"",VLOOKUP(ACCOUNTS_TABLE[[#This Row],[ID NUMBER]],OTHERFEE_PT,2,0))</f>
        <v/>
      </c>
      <c r="H1089" s="200">
        <f>IF(ISNA(VLOOKUP(DBASE_TABLE[[#This Row],[CLASS]],TERMFEES_TABLE[],5,0)),"",VLOOKUP(DBASE_TABLE[[#This Row],[CLASS]],TERMFEES_TABLE[],5,0))</f>
        <v>0</v>
      </c>
      <c r="I1089" s="200">
        <f>SUM(ACCOUNTS_TABLE[[#This Row],[BALANCE AT START]]:ACCOUNTS_TABLE[[#This Row],[SCHOOL FEES]])</f>
        <v>0</v>
      </c>
      <c r="J1089" s="200">
        <f>IF(ISNA(VLOOKUP(ACCOUNTS_TABLE[[#This Row],[ID NUMBER]],PAYMENT_PT,2,0)),0,VLOOKUP(ACCOUNTS_TABLE[[#This Row],[ID NUMBER]],PAYMENT_PT,2,0))</f>
        <v>0</v>
      </c>
      <c r="K1089" s="200">
        <f>IF(ISNA(VLOOKUP(ACCOUNTS_TABLE[[#This Row],[ID NUMBER]],PIVOT!K:L,2,0)),0,VLOOKUP(ACCOUNTS_TABLE[[#This Row],[ID NUMBER]],PIVOT!K:L,2,0))</f>
        <v>0</v>
      </c>
      <c r="L1089" s="200">
        <f>ACCOUNTS_TABLE[[#This Row],[TOTAL FEES]]-ACCOUNTS_TABLE[[#This Row],[TOTAL PAID]]-ACCOUNTS_TABLE[[#This Row],[SCHOLARSHIP]]</f>
        <v>0</v>
      </c>
    </row>
    <row r="1090" spans="3:12" ht="21.75" customHeight="1" x14ac:dyDescent="0.25">
      <c r="C1090" s="194" t="s">
        <v>4290</v>
      </c>
      <c r="D1090" s="195" t="str">
        <f>VLOOKUP(ACCOUNTS_TABLE[[#This Row],[ID NUMBER]],DBASE_TABLE[],2,0)</f>
        <v>LANGO MACRINE WEDAGA</v>
      </c>
      <c r="E1090" s="195" t="str">
        <f>VLOOKUP(ACCOUNTS_TABLE[[#This Row],[ID NUMBER]],DBASE_TABLE[],7,0)</f>
        <v>PRIMARY TWO</v>
      </c>
      <c r="F1090" s="200"/>
      <c r="G1090" s="200" t="str">
        <f>IF(ISNA(VLOOKUP(ACCOUNTS_TABLE[[#This Row],[ID NUMBER]],OTHERFEE_PT,2,0)),"",VLOOKUP(ACCOUNTS_TABLE[[#This Row],[ID NUMBER]],OTHERFEE_PT,2,0))</f>
        <v/>
      </c>
      <c r="H1090" s="200">
        <f>IF(ISNA(VLOOKUP(DBASE_TABLE[[#This Row],[CLASS]],TERMFEES_TABLE[],5,0)),"",VLOOKUP(DBASE_TABLE[[#This Row],[CLASS]],TERMFEES_TABLE[],5,0))</f>
        <v>0</v>
      </c>
      <c r="I1090" s="200">
        <f>SUM(ACCOUNTS_TABLE[[#This Row],[BALANCE AT START]]:ACCOUNTS_TABLE[[#This Row],[SCHOOL FEES]])</f>
        <v>0</v>
      </c>
      <c r="J1090" s="200">
        <f>IF(ISNA(VLOOKUP(ACCOUNTS_TABLE[[#This Row],[ID NUMBER]],PAYMENT_PT,2,0)),0,VLOOKUP(ACCOUNTS_TABLE[[#This Row],[ID NUMBER]],PAYMENT_PT,2,0))</f>
        <v>0</v>
      </c>
      <c r="K1090" s="200">
        <f>IF(ISNA(VLOOKUP(ACCOUNTS_TABLE[[#This Row],[ID NUMBER]],PIVOT!K:L,2,0)),0,VLOOKUP(ACCOUNTS_TABLE[[#This Row],[ID NUMBER]],PIVOT!K:L,2,0))</f>
        <v>0</v>
      </c>
      <c r="L1090" s="200">
        <f>ACCOUNTS_TABLE[[#This Row],[TOTAL FEES]]-ACCOUNTS_TABLE[[#This Row],[TOTAL PAID]]-ACCOUNTS_TABLE[[#This Row],[SCHOLARSHIP]]</f>
        <v>0</v>
      </c>
    </row>
    <row r="1091" spans="3:12" ht="21.75" customHeight="1" x14ac:dyDescent="0.25">
      <c r="C1091" s="194" t="s">
        <v>4292</v>
      </c>
      <c r="D1091" s="195" t="str">
        <f>VLOOKUP(ACCOUNTS_TABLE[[#This Row],[ID NUMBER]],DBASE_TABLE[],2,0)</f>
        <v>TIDINCHANA CLEMENCIA</v>
      </c>
      <c r="E1091" s="195" t="str">
        <f>VLOOKUP(ACCOUNTS_TABLE[[#This Row],[ID NUMBER]],DBASE_TABLE[],7,0)</f>
        <v>PRIMARY TWO</v>
      </c>
      <c r="F1091" s="200"/>
      <c r="G1091" s="200" t="str">
        <f>IF(ISNA(VLOOKUP(ACCOUNTS_TABLE[[#This Row],[ID NUMBER]],OTHERFEE_PT,2,0)),"",VLOOKUP(ACCOUNTS_TABLE[[#This Row],[ID NUMBER]],OTHERFEE_PT,2,0))</f>
        <v/>
      </c>
      <c r="H1091" s="200">
        <f>IF(ISNA(VLOOKUP(DBASE_TABLE[[#This Row],[CLASS]],TERMFEES_TABLE[],5,0)),"",VLOOKUP(DBASE_TABLE[[#This Row],[CLASS]],TERMFEES_TABLE[],5,0))</f>
        <v>0</v>
      </c>
      <c r="I1091" s="200">
        <f>SUM(ACCOUNTS_TABLE[[#This Row],[BALANCE AT START]]:ACCOUNTS_TABLE[[#This Row],[SCHOOL FEES]])</f>
        <v>0</v>
      </c>
      <c r="J1091" s="200">
        <f>IF(ISNA(VLOOKUP(ACCOUNTS_TABLE[[#This Row],[ID NUMBER]],PAYMENT_PT,2,0)),0,VLOOKUP(ACCOUNTS_TABLE[[#This Row],[ID NUMBER]],PAYMENT_PT,2,0))</f>
        <v>0</v>
      </c>
      <c r="K1091" s="200">
        <f>IF(ISNA(VLOOKUP(ACCOUNTS_TABLE[[#This Row],[ID NUMBER]],PIVOT!K:L,2,0)),0,VLOOKUP(ACCOUNTS_TABLE[[#This Row],[ID NUMBER]],PIVOT!K:L,2,0))</f>
        <v>0</v>
      </c>
      <c r="L1091" s="200">
        <f>ACCOUNTS_TABLE[[#This Row],[TOTAL FEES]]-ACCOUNTS_TABLE[[#This Row],[TOTAL PAID]]-ACCOUNTS_TABLE[[#This Row],[SCHOLARSHIP]]</f>
        <v>0</v>
      </c>
    </row>
    <row r="1092" spans="3:12" ht="21.75" customHeight="1" x14ac:dyDescent="0.25">
      <c r="C1092" s="194" t="s">
        <v>4298</v>
      </c>
      <c r="D1092" s="195" t="str">
        <f>VLOOKUP(ACCOUNTS_TABLE[[#This Row],[ID NUMBER]],DBASE_TABLE[],2,0)</f>
        <v>ADALINGEYA RACHEAL WECHIM</v>
      </c>
      <c r="E1092" s="195" t="str">
        <f>VLOOKUP(ACCOUNTS_TABLE[[#This Row],[ID NUMBER]],DBASE_TABLE[],7,0)</f>
        <v>PRIMARY TWO</v>
      </c>
      <c r="F1092" s="200"/>
      <c r="G1092" s="200" t="str">
        <f>IF(ISNA(VLOOKUP(ACCOUNTS_TABLE[[#This Row],[ID NUMBER]],OTHERFEE_PT,2,0)),"",VLOOKUP(ACCOUNTS_TABLE[[#This Row],[ID NUMBER]],OTHERFEE_PT,2,0))</f>
        <v/>
      </c>
      <c r="H1092" s="200">
        <f>IF(ISNA(VLOOKUP(DBASE_TABLE[[#This Row],[CLASS]],TERMFEES_TABLE[],5,0)),"",VLOOKUP(DBASE_TABLE[[#This Row],[CLASS]],TERMFEES_TABLE[],5,0))</f>
        <v>0</v>
      </c>
      <c r="I1092" s="200">
        <f>SUM(ACCOUNTS_TABLE[[#This Row],[BALANCE AT START]]:ACCOUNTS_TABLE[[#This Row],[SCHOOL FEES]])</f>
        <v>0</v>
      </c>
      <c r="J1092" s="200">
        <f>IF(ISNA(VLOOKUP(ACCOUNTS_TABLE[[#This Row],[ID NUMBER]],PAYMENT_PT,2,0)),0,VLOOKUP(ACCOUNTS_TABLE[[#This Row],[ID NUMBER]],PAYMENT_PT,2,0))</f>
        <v>0</v>
      </c>
      <c r="K1092" s="200">
        <f>IF(ISNA(VLOOKUP(ACCOUNTS_TABLE[[#This Row],[ID NUMBER]],PIVOT!K:L,2,0)),0,VLOOKUP(ACCOUNTS_TABLE[[#This Row],[ID NUMBER]],PIVOT!K:L,2,0))</f>
        <v>0</v>
      </c>
      <c r="L1092" s="200">
        <f>ACCOUNTS_TABLE[[#This Row],[TOTAL FEES]]-ACCOUNTS_TABLE[[#This Row],[TOTAL PAID]]-ACCOUNTS_TABLE[[#This Row],[SCHOLARSHIP]]</f>
        <v>0</v>
      </c>
    </row>
    <row r="1093" spans="3:12" ht="21.75" customHeight="1" x14ac:dyDescent="0.25">
      <c r="C1093" s="194" t="s">
        <v>4303</v>
      </c>
      <c r="D1093" s="195" t="str">
        <f>VLOOKUP(ACCOUNTS_TABLE[[#This Row],[ID NUMBER]],DBASE_TABLE[],2,0)</f>
        <v>AYIGEB HAYFORD</v>
      </c>
      <c r="E1093" s="195" t="str">
        <f>VLOOKUP(ACCOUNTS_TABLE[[#This Row],[ID NUMBER]],DBASE_TABLE[],7,0)</f>
        <v>PRIMARY THREE</v>
      </c>
      <c r="F1093" s="200"/>
      <c r="G1093" s="200" t="str">
        <f>IF(ISNA(VLOOKUP(ACCOUNTS_TABLE[[#This Row],[ID NUMBER]],OTHERFEE_PT,2,0)),"",VLOOKUP(ACCOUNTS_TABLE[[#This Row],[ID NUMBER]],OTHERFEE_PT,2,0))</f>
        <v/>
      </c>
      <c r="H1093" s="200">
        <f>IF(ISNA(VLOOKUP(DBASE_TABLE[[#This Row],[CLASS]],TERMFEES_TABLE[],5,0)),"",VLOOKUP(DBASE_TABLE[[#This Row],[CLASS]],TERMFEES_TABLE[],5,0))</f>
        <v>0</v>
      </c>
      <c r="I1093" s="200">
        <f>SUM(ACCOUNTS_TABLE[[#This Row],[BALANCE AT START]]:ACCOUNTS_TABLE[[#This Row],[SCHOOL FEES]])</f>
        <v>0</v>
      </c>
      <c r="J1093" s="200">
        <f>IF(ISNA(VLOOKUP(ACCOUNTS_TABLE[[#This Row],[ID NUMBER]],PAYMENT_PT,2,0)),0,VLOOKUP(ACCOUNTS_TABLE[[#This Row],[ID NUMBER]],PAYMENT_PT,2,0))</f>
        <v>0</v>
      </c>
      <c r="K1093" s="200">
        <f>IF(ISNA(VLOOKUP(ACCOUNTS_TABLE[[#This Row],[ID NUMBER]],PIVOT!K:L,2,0)),0,VLOOKUP(ACCOUNTS_TABLE[[#This Row],[ID NUMBER]],PIVOT!K:L,2,0))</f>
        <v>0</v>
      </c>
      <c r="L1093" s="200">
        <f>ACCOUNTS_TABLE[[#This Row],[TOTAL FEES]]-ACCOUNTS_TABLE[[#This Row],[TOTAL PAID]]-ACCOUNTS_TABLE[[#This Row],[SCHOLARSHIP]]</f>
        <v>0</v>
      </c>
    </row>
    <row r="1094" spans="3:12" ht="21.75" customHeight="1" x14ac:dyDescent="0.25">
      <c r="C1094" s="194" t="s">
        <v>4309</v>
      </c>
      <c r="D1094" s="195" t="str">
        <f>VLOOKUP(ACCOUNTS_TABLE[[#This Row],[ID NUMBER]],DBASE_TABLE[],2,0)</f>
        <v>AZURAH VENESSA ANULANA</v>
      </c>
      <c r="E1094" s="195" t="str">
        <f>VLOOKUP(ACCOUNTS_TABLE[[#This Row],[ID NUMBER]],DBASE_TABLE[],7,0)</f>
        <v>PRIMARY THREE</v>
      </c>
      <c r="F1094" s="200"/>
      <c r="G1094" s="200" t="str">
        <f>IF(ISNA(VLOOKUP(ACCOUNTS_TABLE[[#This Row],[ID NUMBER]],OTHERFEE_PT,2,0)),"",VLOOKUP(ACCOUNTS_TABLE[[#This Row],[ID NUMBER]],OTHERFEE_PT,2,0))</f>
        <v/>
      </c>
      <c r="H1094" s="200">
        <f>IF(ISNA(VLOOKUP(DBASE_TABLE[[#This Row],[CLASS]],TERMFEES_TABLE[],5,0)),"",VLOOKUP(DBASE_TABLE[[#This Row],[CLASS]],TERMFEES_TABLE[],5,0))</f>
        <v>0</v>
      </c>
      <c r="I1094" s="200">
        <f>SUM(ACCOUNTS_TABLE[[#This Row],[BALANCE AT START]]:ACCOUNTS_TABLE[[#This Row],[SCHOOL FEES]])</f>
        <v>0</v>
      </c>
      <c r="J1094" s="200">
        <f>IF(ISNA(VLOOKUP(ACCOUNTS_TABLE[[#This Row],[ID NUMBER]],PAYMENT_PT,2,0)),0,VLOOKUP(ACCOUNTS_TABLE[[#This Row],[ID NUMBER]],PAYMENT_PT,2,0))</f>
        <v>0</v>
      </c>
      <c r="K1094" s="200">
        <f>IF(ISNA(VLOOKUP(ACCOUNTS_TABLE[[#This Row],[ID NUMBER]],PIVOT!K:L,2,0)),0,VLOOKUP(ACCOUNTS_TABLE[[#This Row],[ID NUMBER]],PIVOT!K:L,2,0))</f>
        <v>0</v>
      </c>
      <c r="L1094" s="200">
        <f>ACCOUNTS_TABLE[[#This Row],[TOTAL FEES]]-ACCOUNTS_TABLE[[#This Row],[TOTAL PAID]]-ACCOUNTS_TABLE[[#This Row],[SCHOLARSHIP]]</f>
        <v>0</v>
      </c>
    </row>
    <row r="1095" spans="3:12" ht="21.75" customHeight="1" x14ac:dyDescent="0.25">
      <c r="C1095" s="194" t="s">
        <v>4313</v>
      </c>
      <c r="D1095" s="195" t="str">
        <f>VLOOKUP(ACCOUNTS_TABLE[[#This Row],[ID NUMBER]],DBASE_TABLE[],2,0)</f>
        <v>ATOOH BLESSING AWINBOTA</v>
      </c>
      <c r="E1095" s="195" t="str">
        <f>VLOOKUP(ACCOUNTS_TABLE[[#This Row],[ID NUMBER]],DBASE_TABLE[],7,0)</f>
        <v>PRIMARY THREE</v>
      </c>
      <c r="F1095" s="200"/>
      <c r="G1095" s="200" t="str">
        <f>IF(ISNA(VLOOKUP(ACCOUNTS_TABLE[[#This Row],[ID NUMBER]],OTHERFEE_PT,2,0)),"",VLOOKUP(ACCOUNTS_TABLE[[#This Row],[ID NUMBER]],OTHERFEE_PT,2,0))</f>
        <v/>
      </c>
      <c r="H1095" s="200">
        <f>IF(ISNA(VLOOKUP(DBASE_TABLE[[#This Row],[CLASS]],TERMFEES_TABLE[],5,0)),"",VLOOKUP(DBASE_TABLE[[#This Row],[CLASS]],TERMFEES_TABLE[],5,0))</f>
        <v>0</v>
      </c>
      <c r="I1095" s="200">
        <f>SUM(ACCOUNTS_TABLE[[#This Row],[BALANCE AT START]]:ACCOUNTS_TABLE[[#This Row],[SCHOOL FEES]])</f>
        <v>0</v>
      </c>
      <c r="J1095" s="200">
        <f>IF(ISNA(VLOOKUP(ACCOUNTS_TABLE[[#This Row],[ID NUMBER]],PAYMENT_PT,2,0)),0,VLOOKUP(ACCOUNTS_TABLE[[#This Row],[ID NUMBER]],PAYMENT_PT,2,0))</f>
        <v>0</v>
      </c>
      <c r="K1095" s="200">
        <f>IF(ISNA(VLOOKUP(ACCOUNTS_TABLE[[#This Row],[ID NUMBER]],PIVOT!K:L,2,0)),0,VLOOKUP(ACCOUNTS_TABLE[[#This Row],[ID NUMBER]],PIVOT!K:L,2,0))</f>
        <v>0</v>
      </c>
      <c r="L1095" s="200">
        <f>ACCOUNTS_TABLE[[#This Row],[TOTAL FEES]]-ACCOUNTS_TABLE[[#This Row],[TOTAL PAID]]-ACCOUNTS_TABLE[[#This Row],[SCHOLARSHIP]]</f>
        <v>0</v>
      </c>
    </row>
    <row r="1096" spans="3:12" ht="21.75" customHeight="1" x14ac:dyDescent="0.25">
      <c r="C1096" s="194" t="s">
        <v>4318</v>
      </c>
      <c r="D1096" s="195" t="str">
        <f>VLOOKUP(ACCOUNTS_TABLE[[#This Row],[ID NUMBER]],DBASE_TABLE[],2,0)</f>
        <v>ATOYA BRIGHT</v>
      </c>
      <c r="E1096" s="195" t="str">
        <f>VLOOKUP(ACCOUNTS_TABLE[[#This Row],[ID NUMBER]],DBASE_TABLE[],7,0)</f>
        <v>PRIMARY THREE</v>
      </c>
      <c r="F1096" s="200"/>
      <c r="G1096" s="200" t="str">
        <f>IF(ISNA(VLOOKUP(ACCOUNTS_TABLE[[#This Row],[ID NUMBER]],OTHERFEE_PT,2,0)),"",VLOOKUP(ACCOUNTS_TABLE[[#This Row],[ID NUMBER]],OTHERFEE_PT,2,0))</f>
        <v/>
      </c>
      <c r="H1096" s="200">
        <f>IF(ISNA(VLOOKUP(DBASE_TABLE[[#This Row],[CLASS]],TERMFEES_TABLE[],5,0)),"",VLOOKUP(DBASE_TABLE[[#This Row],[CLASS]],TERMFEES_TABLE[],5,0))</f>
        <v>0</v>
      </c>
      <c r="I1096" s="200">
        <f>SUM(ACCOUNTS_TABLE[[#This Row],[BALANCE AT START]]:ACCOUNTS_TABLE[[#This Row],[SCHOOL FEES]])</f>
        <v>0</v>
      </c>
      <c r="J1096" s="200">
        <f>IF(ISNA(VLOOKUP(ACCOUNTS_TABLE[[#This Row],[ID NUMBER]],PAYMENT_PT,2,0)),0,VLOOKUP(ACCOUNTS_TABLE[[#This Row],[ID NUMBER]],PAYMENT_PT,2,0))</f>
        <v>0</v>
      </c>
      <c r="K1096" s="200">
        <f>IF(ISNA(VLOOKUP(ACCOUNTS_TABLE[[#This Row],[ID NUMBER]],PIVOT!K:L,2,0)),0,VLOOKUP(ACCOUNTS_TABLE[[#This Row],[ID NUMBER]],PIVOT!K:L,2,0))</f>
        <v>0</v>
      </c>
      <c r="L1096" s="200">
        <f>ACCOUNTS_TABLE[[#This Row],[TOTAL FEES]]-ACCOUNTS_TABLE[[#This Row],[TOTAL PAID]]-ACCOUNTS_TABLE[[#This Row],[SCHOLARSHIP]]</f>
        <v>0</v>
      </c>
    </row>
    <row r="1097" spans="3:12" ht="21.75" customHeight="1" x14ac:dyDescent="0.25">
      <c r="C1097" s="194" t="s">
        <v>4323</v>
      </c>
      <c r="D1097" s="195" t="str">
        <f>VLOOKUP(ACCOUNTS_TABLE[[#This Row],[ID NUMBER]],DBASE_TABLE[],2,0)</f>
        <v>AWINIME BLASSING</v>
      </c>
      <c r="E1097" s="195" t="str">
        <f>VLOOKUP(ACCOUNTS_TABLE[[#This Row],[ID NUMBER]],DBASE_TABLE[],7,0)</f>
        <v>PRIMARY THREE</v>
      </c>
      <c r="F1097" s="200"/>
      <c r="G1097" s="200" t="str">
        <f>IF(ISNA(VLOOKUP(ACCOUNTS_TABLE[[#This Row],[ID NUMBER]],OTHERFEE_PT,2,0)),"",VLOOKUP(ACCOUNTS_TABLE[[#This Row],[ID NUMBER]],OTHERFEE_PT,2,0))</f>
        <v/>
      </c>
      <c r="H1097" s="200">
        <f>IF(ISNA(VLOOKUP(DBASE_TABLE[[#This Row],[CLASS]],TERMFEES_TABLE[],5,0)),"",VLOOKUP(DBASE_TABLE[[#This Row],[CLASS]],TERMFEES_TABLE[],5,0))</f>
        <v>0</v>
      </c>
      <c r="I1097" s="200">
        <f>SUM(ACCOUNTS_TABLE[[#This Row],[BALANCE AT START]]:ACCOUNTS_TABLE[[#This Row],[SCHOOL FEES]])</f>
        <v>0</v>
      </c>
      <c r="J1097" s="200">
        <f>IF(ISNA(VLOOKUP(ACCOUNTS_TABLE[[#This Row],[ID NUMBER]],PAYMENT_PT,2,0)),0,VLOOKUP(ACCOUNTS_TABLE[[#This Row],[ID NUMBER]],PAYMENT_PT,2,0))</f>
        <v>0</v>
      </c>
      <c r="K1097" s="200">
        <f>IF(ISNA(VLOOKUP(ACCOUNTS_TABLE[[#This Row],[ID NUMBER]],PIVOT!K:L,2,0)),0,VLOOKUP(ACCOUNTS_TABLE[[#This Row],[ID NUMBER]],PIVOT!K:L,2,0))</f>
        <v>0</v>
      </c>
      <c r="L1097" s="200">
        <f>ACCOUNTS_TABLE[[#This Row],[TOTAL FEES]]-ACCOUNTS_TABLE[[#This Row],[TOTAL PAID]]-ACCOUNTS_TABLE[[#This Row],[SCHOLARSHIP]]</f>
        <v>0</v>
      </c>
    </row>
    <row r="1098" spans="3:12" ht="21.75" customHeight="1" x14ac:dyDescent="0.25">
      <c r="C1098" s="194" t="s">
        <v>4325</v>
      </c>
      <c r="D1098" s="195" t="str">
        <f>VLOOKUP(ACCOUNTS_TABLE[[#This Row],[ID NUMBER]],DBASE_TABLE[],2,0)</f>
        <v>ANGYIEREYIRI RITA MWENMAALE</v>
      </c>
      <c r="E1098" s="195" t="str">
        <f>VLOOKUP(ACCOUNTS_TABLE[[#This Row],[ID NUMBER]],DBASE_TABLE[],7,0)</f>
        <v>PRIMARY THREE</v>
      </c>
      <c r="F1098" s="200"/>
      <c r="G1098" s="200" t="str">
        <f>IF(ISNA(VLOOKUP(ACCOUNTS_TABLE[[#This Row],[ID NUMBER]],OTHERFEE_PT,2,0)),"",VLOOKUP(ACCOUNTS_TABLE[[#This Row],[ID NUMBER]],OTHERFEE_PT,2,0))</f>
        <v/>
      </c>
      <c r="H1098" s="200">
        <f>IF(ISNA(VLOOKUP(DBASE_TABLE[[#This Row],[CLASS]],TERMFEES_TABLE[],5,0)),"",VLOOKUP(DBASE_TABLE[[#This Row],[CLASS]],TERMFEES_TABLE[],5,0))</f>
        <v>0</v>
      </c>
      <c r="I1098" s="200">
        <f>SUM(ACCOUNTS_TABLE[[#This Row],[BALANCE AT START]]:ACCOUNTS_TABLE[[#This Row],[SCHOOL FEES]])</f>
        <v>0</v>
      </c>
      <c r="J1098" s="200">
        <f>IF(ISNA(VLOOKUP(ACCOUNTS_TABLE[[#This Row],[ID NUMBER]],PAYMENT_PT,2,0)),0,VLOOKUP(ACCOUNTS_TABLE[[#This Row],[ID NUMBER]],PAYMENT_PT,2,0))</f>
        <v>0</v>
      </c>
      <c r="K1098" s="200">
        <f>IF(ISNA(VLOOKUP(ACCOUNTS_TABLE[[#This Row],[ID NUMBER]],PIVOT!K:L,2,0)),0,VLOOKUP(ACCOUNTS_TABLE[[#This Row],[ID NUMBER]],PIVOT!K:L,2,0))</f>
        <v>0</v>
      </c>
      <c r="L1098" s="200">
        <f>ACCOUNTS_TABLE[[#This Row],[TOTAL FEES]]-ACCOUNTS_TABLE[[#This Row],[TOTAL PAID]]-ACCOUNTS_TABLE[[#This Row],[SCHOLARSHIP]]</f>
        <v>0</v>
      </c>
    </row>
    <row r="1099" spans="3:12" ht="21.75" customHeight="1" x14ac:dyDescent="0.25">
      <c r="C1099" s="194" t="s">
        <v>4329</v>
      </c>
      <c r="D1099" s="195" t="str">
        <f>VLOOKUP(ACCOUNTS_TABLE[[#This Row],[ID NUMBER]],DBASE_TABLE[],2,0)</f>
        <v>FARUK ILLHAM WUMPINI</v>
      </c>
      <c r="E1099" s="195" t="str">
        <f>VLOOKUP(ACCOUNTS_TABLE[[#This Row],[ID NUMBER]],DBASE_TABLE[],7,0)</f>
        <v>PRIMARY THREE</v>
      </c>
      <c r="F1099" s="200"/>
      <c r="G1099" s="200" t="str">
        <f>IF(ISNA(VLOOKUP(ACCOUNTS_TABLE[[#This Row],[ID NUMBER]],OTHERFEE_PT,2,0)),"",VLOOKUP(ACCOUNTS_TABLE[[#This Row],[ID NUMBER]],OTHERFEE_PT,2,0))</f>
        <v/>
      </c>
      <c r="H1099" s="200">
        <f>IF(ISNA(VLOOKUP(DBASE_TABLE[[#This Row],[CLASS]],TERMFEES_TABLE[],5,0)),"",VLOOKUP(DBASE_TABLE[[#This Row],[CLASS]],TERMFEES_TABLE[],5,0))</f>
        <v>0</v>
      </c>
      <c r="I1099" s="200">
        <f>SUM(ACCOUNTS_TABLE[[#This Row],[BALANCE AT START]]:ACCOUNTS_TABLE[[#This Row],[SCHOOL FEES]])</f>
        <v>0</v>
      </c>
      <c r="J1099" s="200">
        <f>IF(ISNA(VLOOKUP(ACCOUNTS_TABLE[[#This Row],[ID NUMBER]],PAYMENT_PT,2,0)),0,VLOOKUP(ACCOUNTS_TABLE[[#This Row],[ID NUMBER]],PAYMENT_PT,2,0))</f>
        <v>0</v>
      </c>
      <c r="K1099" s="200">
        <f>IF(ISNA(VLOOKUP(ACCOUNTS_TABLE[[#This Row],[ID NUMBER]],PIVOT!K:L,2,0)),0,VLOOKUP(ACCOUNTS_TABLE[[#This Row],[ID NUMBER]],PIVOT!K:L,2,0))</f>
        <v>0</v>
      </c>
      <c r="L1099" s="200">
        <f>ACCOUNTS_TABLE[[#This Row],[TOTAL FEES]]-ACCOUNTS_TABLE[[#This Row],[TOTAL PAID]]-ACCOUNTS_TABLE[[#This Row],[SCHOLARSHIP]]</f>
        <v>0</v>
      </c>
    </row>
    <row r="1100" spans="3:12" ht="21.75" customHeight="1" x14ac:dyDescent="0.25">
      <c r="C1100" s="194" t="s">
        <v>4335</v>
      </c>
      <c r="D1100" s="195" t="str">
        <f>VLOOKUP(ACCOUNTS_TABLE[[#This Row],[ID NUMBER]],DBASE_TABLE[],2,0)</f>
        <v>ISSAHAKU WALIDATU</v>
      </c>
      <c r="E1100" s="195" t="str">
        <f>VLOOKUP(ACCOUNTS_TABLE[[#This Row],[ID NUMBER]],DBASE_TABLE[],7,0)</f>
        <v>PRIMARY THREE</v>
      </c>
      <c r="F1100" s="200"/>
      <c r="G1100" s="200" t="str">
        <f>IF(ISNA(VLOOKUP(ACCOUNTS_TABLE[[#This Row],[ID NUMBER]],OTHERFEE_PT,2,0)),"",VLOOKUP(ACCOUNTS_TABLE[[#This Row],[ID NUMBER]],OTHERFEE_PT,2,0))</f>
        <v/>
      </c>
      <c r="H1100" s="200">
        <f>IF(ISNA(VLOOKUP(DBASE_TABLE[[#This Row],[CLASS]],TERMFEES_TABLE[],5,0)),"",VLOOKUP(DBASE_TABLE[[#This Row],[CLASS]],TERMFEES_TABLE[],5,0))</f>
        <v>0</v>
      </c>
      <c r="I1100" s="200">
        <f>SUM(ACCOUNTS_TABLE[[#This Row],[BALANCE AT START]]:ACCOUNTS_TABLE[[#This Row],[SCHOOL FEES]])</f>
        <v>0</v>
      </c>
      <c r="J1100" s="200">
        <f>IF(ISNA(VLOOKUP(ACCOUNTS_TABLE[[#This Row],[ID NUMBER]],PAYMENT_PT,2,0)),0,VLOOKUP(ACCOUNTS_TABLE[[#This Row],[ID NUMBER]],PAYMENT_PT,2,0))</f>
        <v>0</v>
      </c>
      <c r="K1100" s="200">
        <f>IF(ISNA(VLOOKUP(ACCOUNTS_TABLE[[#This Row],[ID NUMBER]],PIVOT!K:L,2,0)),0,VLOOKUP(ACCOUNTS_TABLE[[#This Row],[ID NUMBER]],PIVOT!K:L,2,0))</f>
        <v>0</v>
      </c>
      <c r="L1100" s="200">
        <f>ACCOUNTS_TABLE[[#This Row],[TOTAL FEES]]-ACCOUNTS_TABLE[[#This Row],[TOTAL PAID]]-ACCOUNTS_TABLE[[#This Row],[SCHOLARSHIP]]</f>
        <v>0</v>
      </c>
    </row>
    <row r="1101" spans="3:12" ht="21.75" customHeight="1" x14ac:dyDescent="0.25">
      <c r="C1101" s="194" t="s">
        <v>4340</v>
      </c>
      <c r="D1101" s="195" t="str">
        <f>VLOOKUP(ACCOUNTS_TABLE[[#This Row],[ID NUMBER]],DBASE_TABLE[],2,0)</f>
        <v>TIDINCHANA MAEL</v>
      </c>
      <c r="E1101" s="195" t="str">
        <f>VLOOKUP(ACCOUNTS_TABLE[[#This Row],[ID NUMBER]],DBASE_TABLE[],7,0)</f>
        <v>PRIMARY THREE</v>
      </c>
      <c r="F1101" s="200"/>
      <c r="G1101" s="200" t="str">
        <f>IF(ISNA(VLOOKUP(ACCOUNTS_TABLE[[#This Row],[ID NUMBER]],OTHERFEE_PT,2,0)),"",VLOOKUP(ACCOUNTS_TABLE[[#This Row],[ID NUMBER]],OTHERFEE_PT,2,0))</f>
        <v/>
      </c>
      <c r="H1101" s="200">
        <f>IF(ISNA(VLOOKUP(DBASE_TABLE[[#This Row],[CLASS]],TERMFEES_TABLE[],5,0)),"",VLOOKUP(DBASE_TABLE[[#This Row],[CLASS]],TERMFEES_TABLE[],5,0))</f>
        <v>0</v>
      </c>
      <c r="I1101" s="200">
        <f>SUM(ACCOUNTS_TABLE[[#This Row],[BALANCE AT START]]:ACCOUNTS_TABLE[[#This Row],[SCHOOL FEES]])</f>
        <v>0</v>
      </c>
      <c r="J1101" s="200">
        <f>IF(ISNA(VLOOKUP(ACCOUNTS_TABLE[[#This Row],[ID NUMBER]],PAYMENT_PT,2,0)),0,VLOOKUP(ACCOUNTS_TABLE[[#This Row],[ID NUMBER]],PAYMENT_PT,2,0))</f>
        <v>0</v>
      </c>
      <c r="K1101" s="200">
        <f>IF(ISNA(VLOOKUP(ACCOUNTS_TABLE[[#This Row],[ID NUMBER]],PIVOT!K:L,2,0)),0,VLOOKUP(ACCOUNTS_TABLE[[#This Row],[ID NUMBER]],PIVOT!K:L,2,0))</f>
        <v>0</v>
      </c>
      <c r="L1101" s="200">
        <f>ACCOUNTS_TABLE[[#This Row],[TOTAL FEES]]-ACCOUNTS_TABLE[[#This Row],[TOTAL PAID]]-ACCOUNTS_TABLE[[#This Row],[SCHOLARSHIP]]</f>
        <v>0</v>
      </c>
    </row>
    <row r="1102" spans="3:12" ht="21.75" customHeight="1" x14ac:dyDescent="0.25">
      <c r="C1102" s="194" t="s">
        <v>4345</v>
      </c>
      <c r="D1102" s="195" t="str">
        <f>VLOOKUP(ACCOUNTS_TABLE[[#This Row],[ID NUMBER]],DBASE_TABLE[],2,0)</f>
        <v>AKANVISE AIDEN</v>
      </c>
      <c r="E1102" s="195" t="str">
        <f>VLOOKUP(ACCOUNTS_TABLE[[#This Row],[ID NUMBER]],DBASE_TABLE[],7,0)</f>
        <v>PRIMARY THREE</v>
      </c>
      <c r="F1102" s="200"/>
      <c r="G1102" s="200" t="str">
        <f>IF(ISNA(VLOOKUP(ACCOUNTS_TABLE[[#This Row],[ID NUMBER]],OTHERFEE_PT,2,0)),"",VLOOKUP(ACCOUNTS_TABLE[[#This Row],[ID NUMBER]],OTHERFEE_PT,2,0))</f>
        <v/>
      </c>
      <c r="H1102" s="200">
        <f>IF(ISNA(VLOOKUP(DBASE_TABLE[[#This Row],[CLASS]],TERMFEES_TABLE[],5,0)),"",VLOOKUP(DBASE_TABLE[[#This Row],[CLASS]],TERMFEES_TABLE[],5,0))</f>
        <v>0</v>
      </c>
      <c r="I1102" s="200">
        <f>SUM(ACCOUNTS_TABLE[[#This Row],[BALANCE AT START]]:ACCOUNTS_TABLE[[#This Row],[SCHOOL FEES]])</f>
        <v>0</v>
      </c>
      <c r="J1102" s="200">
        <f>IF(ISNA(VLOOKUP(ACCOUNTS_TABLE[[#This Row],[ID NUMBER]],PAYMENT_PT,2,0)),0,VLOOKUP(ACCOUNTS_TABLE[[#This Row],[ID NUMBER]],PAYMENT_PT,2,0))</f>
        <v>0</v>
      </c>
      <c r="K1102" s="200">
        <f>IF(ISNA(VLOOKUP(ACCOUNTS_TABLE[[#This Row],[ID NUMBER]],PIVOT!K:L,2,0)),0,VLOOKUP(ACCOUNTS_TABLE[[#This Row],[ID NUMBER]],PIVOT!K:L,2,0))</f>
        <v>0</v>
      </c>
      <c r="L1102" s="200">
        <f>ACCOUNTS_TABLE[[#This Row],[TOTAL FEES]]-ACCOUNTS_TABLE[[#This Row],[TOTAL PAID]]-ACCOUNTS_TABLE[[#This Row],[SCHOLARSHIP]]</f>
        <v>0</v>
      </c>
    </row>
    <row r="1103" spans="3:12" ht="21.75" customHeight="1" x14ac:dyDescent="0.25">
      <c r="C1103" s="194" t="s">
        <v>4348</v>
      </c>
      <c r="D1103" s="195" t="str">
        <f>VLOOKUP(ACCOUNTS_TABLE[[#This Row],[ID NUMBER]],DBASE_TABLE[],2,0)</f>
        <v>AKEBEH GRAHAM ADIPAARE</v>
      </c>
      <c r="E1103" s="195" t="str">
        <f>VLOOKUP(ACCOUNTS_TABLE[[#This Row],[ID NUMBER]],DBASE_TABLE[],7,0)</f>
        <v>PRIMARY THREE</v>
      </c>
      <c r="F1103" s="200"/>
      <c r="G1103" s="200" t="str">
        <f>IF(ISNA(VLOOKUP(ACCOUNTS_TABLE[[#This Row],[ID NUMBER]],OTHERFEE_PT,2,0)),"",VLOOKUP(ACCOUNTS_TABLE[[#This Row],[ID NUMBER]],OTHERFEE_PT,2,0))</f>
        <v/>
      </c>
      <c r="H1103" s="200">
        <f>IF(ISNA(VLOOKUP(DBASE_TABLE[[#This Row],[CLASS]],TERMFEES_TABLE[],5,0)),"",VLOOKUP(DBASE_TABLE[[#This Row],[CLASS]],TERMFEES_TABLE[],5,0))</f>
        <v>0</v>
      </c>
      <c r="I1103" s="200">
        <f>SUM(ACCOUNTS_TABLE[[#This Row],[BALANCE AT START]]:ACCOUNTS_TABLE[[#This Row],[SCHOOL FEES]])</f>
        <v>0</v>
      </c>
      <c r="J1103" s="200">
        <f>IF(ISNA(VLOOKUP(ACCOUNTS_TABLE[[#This Row],[ID NUMBER]],PAYMENT_PT,2,0)),0,VLOOKUP(ACCOUNTS_TABLE[[#This Row],[ID NUMBER]],PAYMENT_PT,2,0))</f>
        <v>0</v>
      </c>
      <c r="K1103" s="200">
        <f>IF(ISNA(VLOOKUP(ACCOUNTS_TABLE[[#This Row],[ID NUMBER]],PIVOT!K:L,2,0)),0,VLOOKUP(ACCOUNTS_TABLE[[#This Row],[ID NUMBER]],PIVOT!K:L,2,0))</f>
        <v>0</v>
      </c>
      <c r="L1103" s="200">
        <f>ACCOUNTS_TABLE[[#This Row],[TOTAL FEES]]-ACCOUNTS_TABLE[[#This Row],[TOTAL PAID]]-ACCOUNTS_TABLE[[#This Row],[SCHOLARSHIP]]</f>
        <v>0</v>
      </c>
    </row>
    <row r="1104" spans="3:12" ht="21.75" customHeight="1" x14ac:dyDescent="0.25">
      <c r="C1104" s="194" t="s">
        <v>4353</v>
      </c>
      <c r="D1104" s="195" t="str">
        <f>VLOOKUP(ACCOUNTS_TABLE[[#This Row],[ID NUMBER]],DBASE_TABLE[],2,0)</f>
        <v>MUSAH FARRAH BUKARI</v>
      </c>
      <c r="E1104" s="195" t="str">
        <f>VLOOKUP(ACCOUNTS_TABLE[[#This Row],[ID NUMBER]],DBASE_TABLE[],7,0)</f>
        <v>PRIMARY THREE</v>
      </c>
      <c r="F1104" s="200"/>
      <c r="G1104" s="200" t="str">
        <f>IF(ISNA(VLOOKUP(ACCOUNTS_TABLE[[#This Row],[ID NUMBER]],OTHERFEE_PT,2,0)),"",VLOOKUP(ACCOUNTS_TABLE[[#This Row],[ID NUMBER]],OTHERFEE_PT,2,0))</f>
        <v/>
      </c>
      <c r="H1104" s="200">
        <f>IF(ISNA(VLOOKUP(DBASE_TABLE[[#This Row],[CLASS]],TERMFEES_TABLE[],5,0)),"",VLOOKUP(DBASE_TABLE[[#This Row],[CLASS]],TERMFEES_TABLE[],5,0))</f>
        <v>0</v>
      </c>
      <c r="I1104" s="200">
        <f>SUM(ACCOUNTS_TABLE[[#This Row],[BALANCE AT START]]:ACCOUNTS_TABLE[[#This Row],[SCHOOL FEES]])</f>
        <v>0</v>
      </c>
      <c r="J1104" s="200">
        <f>IF(ISNA(VLOOKUP(ACCOUNTS_TABLE[[#This Row],[ID NUMBER]],PAYMENT_PT,2,0)),0,VLOOKUP(ACCOUNTS_TABLE[[#This Row],[ID NUMBER]],PAYMENT_PT,2,0))</f>
        <v>0</v>
      </c>
      <c r="K1104" s="200">
        <f>IF(ISNA(VLOOKUP(ACCOUNTS_TABLE[[#This Row],[ID NUMBER]],PIVOT!K:L,2,0)),0,VLOOKUP(ACCOUNTS_TABLE[[#This Row],[ID NUMBER]],PIVOT!K:L,2,0))</f>
        <v>0</v>
      </c>
      <c r="L1104" s="200">
        <f>ACCOUNTS_TABLE[[#This Row],[TOTAL FEES]]-ACCOUNTS_TABLE[[#This Row],[TOTAL PAID]]-ACCOUNTS_TABLE[[#This Row],[SCHOLARSHIP]]</f>
        <v>0</v>
      </c>
    </row>
    <row r="1105" spans="3:12" ht="21.75" customHeight="1" x14ac:dyDescent="0.25">
      <c r="C1105" s="194" t="s">
        <v>4359</v>
      </c>
      <c r="D1105" s="195" t="str">
        <f>VLOOKUP(ACCOUNTS_TABLE[[#This Row],[ID NUMBER]],DBASE_TABLE[],2,0)</f>
        <v>ASICHAB JEFFREY AWENTIMI</v>
      </c>
      <c r="E1105" s="195" t="str">
        <f>VLOOKUP(ACCOUNTS_TABLE[[#This Row],[ID NUMBER]],DBASE_TABLE[],7,0)</f>
        <v>PRIMARY FOUR</v>
      </c>
      <c r="F1105" s="200"/>
      <c r="G1105" s="200" t="str">
        <f>IF(ISNA(VLOOKUP(ACCOUNTS_TABLE[[#This Row],[ID NUMBER]],OTHERFEE_PT,2,0)),"",VLOOKUP(ACCOUNTS_TABLE[[#This Row],[ID NUMBER]],OTHERFEE_PT,2,0))</f>
        <v/>
      </c>
      <c r="H1105" s="200">
        <f>IF(ISNA(VLOOKUP(DBASE_TABLE[[#This Row],[CLASS]],TERMFEES_TABLE[],5,0)),"",VLOOKUP(DBASE_TABLE[[#This Row],[CLASS]],TERMFEES_TABLE[],5,0))</f>
        <v>0</v>
      </c>
      <c r="I1105" s="200">
        <f>SUM(ACCOUNTS_TABLE[[#This Row],[BALANCE AT START]]:ACCOUNTS_TABLE[[#This Row],[SCHOOL FEES]])</f>
        <v>0</v>
      </c>
      <c r="J1105" s="200">
        <f>IF(ISNA(VLOOKUP(ACCOUNTS_TABLE[[#This Row],[ID NUMBER]],PAYMENT_PT,2,0)),0,VLOOKUP(ACCOUNTS_TABLE[[#This Row],[ID NUMBER]],PAYMENT_PT,2,0))</f>
        <v>0</v>
      </c>
      <c r="K1105" s="200">
        <f>IF(ISNA(VLOOKUP(ACCOUNTS_TABLE[[#This Row],[ID NUMBER]],PIVOT!K:L,2,0)),0,VLOOKUP(ACCOUNTS_TABLE[[#This Row],[ID NUMBER]],PIVOT!K:L,2,0))</f>
        <v>0</v>
      </c>
      <c r="L1105" s="200">
        <f>ACCOUNTS_TABLE[[#This Row],[TOTAL FEES]]-ACCOUNTS_TABLE[[#This Row],[TOTAL PAID]]-ACCOUNTS_TABLE[[#This Row],[SCHOLARSHIP]]</f>
        <v>0</v>
      </c>
    </row>
    <row r="1106" spans="3:12" ht="21.75" customHeight="1" x14ac:dyDescent="0.25">
      <c r="C1106" s="194" t="s">
        <v>4364</v>
      </c>
      <c r="D1106" s="195" t="str">
        <f>VLOOKUP(ACCOUNTS_TABLE[[#This Row],[ID NUMBER]],DBASE_TABLE[],2,0)</f>
        <v>AKANKPIENWEN NELSON AWENBORO</v>
      </c>
      <c r="E1106" s="195" t="str">
        <f>VLOOKUP(ACCOUNTS_TABLE[[#This Row],[ID NUMBER]],DBASE_TABLE[],7,0)</f>
        <v>PRIMARY FOUR</v>
      </c>
      <c r="F1106" s="200"/>
      <c r="G1106" s="200" t="str">
        <f>IF(ISNA(VLOOKUP(ACCOUNTS_TABLE[[#This Row],[ID NUMBER]],OTHERFEE_PT,2,0)),"",VLOOKUP(ACCOUNTS_TABLE[[#This Row],[ID NUMBER]],OTHERFEE_PT,2,0))</f>
        <v/>
      </c>
      <c r="H1106" s="200">
        <f>IF(ISNA(VLOOKUP(DBASE_TABLE[[#This Row],[CLASS]],TERMFEES_TABLE[],5,0)),"",VLOOKUP(DBASE_TABLE[[#This Row],[CLASS]],TERMFEES_TABLE[],5,0))</f>
        <v>0</v>
      </c>
      <c r="I1106" s="200">
        <f>SUM(ACCOUNTS_TABLE[[#This Row],[BALANCE AT START]]:ACCOUNTS_TABLE[[#This Row],[SCHOOL FEES]])</f>
        <v>0</v>
      </c>
      <c r="J1106" s="200">
        <f>IF(ISNA(VLOOKUP(ACCOUNTS_TABLE[[#This Row],[ID NUMBER]],PAYMENT_PT,2,0)),0,VLOOKUP(ACCOUNTS_TABLE[[#This Row],[ID NUMBER]],PAYMENT_PT,2,0))</f>
        <v>0</v>
      </c>
      <c r="K1106" s="200">
        <f>IF(ISNA(VLOOKUP(ACCOUNTS_TABLE[[#This Row],[ID NUMBER]],PIVOT!K:L,2,0)),0,VLOOKUP(ACCOUNTS_TABLE[[#This Row],[ID NUMBER]],PIVOT!K:L,2,0))</f>
        <v>0</v>
      </c>
      <c r="L1106" s="200">
        <f>ACCOUNTS_TABLE[[#This Row],[TOTAL FEES]]-ACCOUNTS_TABLE[[#This Row],[TOTAL PAID]]-ACCOUNTS_TABLE[[#This Row],[SCHOLARSHIP]]</f>
        <v>0</v>
      </c>
    </row>
    <row r="1107" spans="3:12" ht="21.75" customHeight="1" x14ac:dyDescent="0.25">
      <c r="C1107" s="194" t="s">
        <v>4369</v>
      </c>
      <c r="D1107" s="195" t="str">
        <f>VLOOKUP(ACCOUNTS_TABLE[[#This Row],[ID NUMBER]],DBASE_TABLE[],2,0)</f>
        <v>ANGORUK YVONNE</v>
      </c>
      <c r="E1107" s="195" t="str">
        <f>VLOOKUP(ACCOUNTS_TABLE[[#This Row],[ID NUMBER]],DBASE_TABLE[],7,0)</f>
        <v>PRIMARY FOUR</v>
      </c>
      <c r="F1107" s="200"/>
      <c r="G1107" s="200" t="str">
        <f>IF(ISNA(VLOOKUP(ACCOUNTS_TABLE[[#This Row],[ID NUMBER]],OTHERFEE_PT,2,0)),"",VLOOKUP(ACCOUNTS_TABLE[[#This Row],[ID NUMBER]],OTHERFEE_PT,2,0))</f>
        <v/>
      </c>
      <c r="H1107" s="200">
        <f>IF(ISNA(VLOOKUP(DBASE_TABLE[[#This Row],[CLASS]],TERMFEES_TABLE[],5,0)),"",VLOOKUP(DBASE_TABLE[[#This Row],[CLASS]],TERMFEES_TABLE[],5,0))</f>
        <v>0</v>
      </c>
      <c r="I1107" s="200">
        <f>SUM(ACCOUNTS_TABLE[[#This Row],[BALANCE AT START]]:ACCOUNTS_TABLE[[#This Row],[SCHOOL FEES]])</f>
        <v>0</v>
      </c>
      <c r="J1107" s="200">
        <f>IF(ISNA(VLOOKUP(ACCOUNTS_TABLE[[#This Row],[ID NUMBER]],PAYMENT_PT,2,0)),0,VLOOKUP(ACCOUNTS_TABLE[[#This Row],[ID NUMBER]],PAYMENT_PT,2,0))</f>
        <v>0</v>
      </c>
      <c r="K1107" s="200">
        <f>IF(ISNA(VLOOKUP(ACCOUNTS_TABLE[[#This Row],[ID NUMBER]],PIVOT!K:L,2,0)),0,VLOOKUP(ACCOUNTS_TABLE[[#This Row],[ID NUMBER]],PIVOT!K:L,2,0))</f>
        <v>0</v>
      </c>
      <c r="L1107" s="200">
        <f>ACCOUNTS_TABLE[[#This Row],[TOTAL FEES]]-ACCOUNTS_TABLE[[#This Row],[TOTAL PAID]]-ACCOUNTS_TABLE[[#This Row],[SCHOLARSHIP]]</f>
        <v>0</v>
      </c>
    </row>
    <row r="1108" spans="3:12" ht="21.75" customHeight="1" x14ac:dyDescent="0.25">
      <c r="C1108" s="194" t="s">
        <v>4373</v>
      </c>
      <c r="D1108" s="195" t="str">
        <f>VLOOKUP(ACCOUNTS_TABLE[[#This Row],[ID NUMBER]],DBASE_TABLE[],2,0)</f>
        <v>AMONGBA ANN KAFELA</v>
      </c>
      <c r="E1108" s="195" t="str">
        <f>VLOOKUP(ACCOUNTS_TABLE[[#This Row],[ID NUMBER]],DBASE_TABLE[],7,0)</f>
        <v>PRIMARY FIVE</v>
      </c>
      <c r="F1108" s="200"/>
      <c r="G1108" s="200" t="str">
        <f>IF(ISNA(VLOOKUP(ACCOUNTS_TABLE[[#This Row],[ID NUMBER]],OTHERFEE_PT,2,0)),"",VLOOKUP(ACCOUNTS_TABLE[[#This Row],[ID NUMBER]],OTHERFEE_PT,2,0))</f>
        <v/>
      </c>
      <c r="H1108" s="200">
        <f>IF(ISNA(VLOOKUP(DBASE_TABLE[[#This Row],[CLASS]],TERMFEES_TABLE[],5,0)),"",VLOOKUP(DBASE_TABLE[[#This Row],[CLASS]],TERMFEES_TABLE[],5,0))</f>
        <v>0</v>
      </c>
      <c r="I1108" s="200">
        <f>SUM(ACCOUNTS_TABLE[[#This Row],[BALANCE AT START]]:ACCOUNTS_TABLE[[#This Row],[SCHOOL FEES]])</f>
        <v>0</v>
      </c>
      <c r="J1108" s="200">
        <f>IF(ISNA(VLOOKUP(ACCOUNTS_TABLE[[#This Row],[ID NUMBER]],PAYMENT_PT,2,0)),0,VLOOKUP(ACCOUNTS_TABLE[[#This Row],[ID NUMBER]],PAYMENT_PT,2,0))</f>
        <v>0</v>
      </c>
      <c r="K1108" s="200">
        <f>IF(ISNA(VLOOKUP(ACCOUNTS_TABLE[[#This Row],[ID NUMBER]],PIVOT!K:L,2,0)),0,VLOOKUP(ACCOUNTS_TABLE[[#This Row],[ID NUMBER]],PIVOT!K:L,2,0))</f>
        <v>0</v>
      </c>
      <c r="L1108" s="200">
        <f>ACCOUNTS_TABLE[[#This Row],[TOTAL FEES]]-ACCOUNTS_TABLE[[#This Row],[TOTAL PAID]]-ACCOUNTS_TABLE[[#This Row],[SCHOLARSHIP]]</f>
        <v>0</v>
      </c>
    </row>
    <row r="1109" spans="3:12" ht="21.75" customHeight="1" x14ac:dyDescent="0.25">
      <c r="C1109" s="194" t="s">
        <v>4379</v>
      </c>
      <c r="D1109" s="195" t="str">
        <f>VLOOKUP(ACCOUNTS_TABLE[[#This Row],[ID NUMBER]],DBASE_TABLE[],2,0)</f>
        <v>ASOBAYIRE CORNELIUS AWINEZOYA</v>
      </c>
      <c r="E1109" s="195" t="str">
        <f>VLOOKUP(ACCOUNTS_TABLE[[#This Row],[ID NUMBER]],DBASE_TABLE[],7,0)</f>
        <v>PRIMARY FIVE</v>
      </c>
      <c r="F1109" s="200"/>
      <c r="G1109" s="200" t="str">
        <f>IF(ISNA(VLOOKUP(ACCOUNTS_TABLE[[#This Row],[ID NUMBER]],OTHERFEE_PT,2,0)),"",VLOOKUP(ACCOUNTS_TABLE[[#This Row],[ID NUMBER]],OTHERFEE_PT,2,0))</f>
        <v/>
      </c>
      <c r="H1109" s="200">
        <f>IF(ISNA(VLOOKUP(DBASE_TABLE[[#This Row],[CLASS]],TERMFEES_TABLE[],5,0)),"",VLOOKUP(DBASE_TABLE[[#This Row],[CLASS]],TERMFEES_TABLE[],5,0))</f>
        <v>0</v>
      </c>
      <c r="I1109" s="200">
        <f>SUM(ACCOUNTS_TABLE[[#This Row],[BALANCE AT START]]:ACCOUNTS_TABLE[[#This Row],[SCHOOL FEES]])</f>
        <v>0</v>
      </c>
      <c r="J1109" s="200">
        <f>IF(ISNA(VLOOKUP(ACCOUNTS_TABLE[[#This Row],[ID NUMBER]],PAYMENT_PT,2,0)),0,VLOOKUP(ACCOUNTS_TABLE[[#This Row],[ID NUMBER]],PAYMENT_PT,2,0))</f>
        <v>0</v>
      </c>
      <c r="K1109" s="200">
        <f>IF(ISNA(VLOOKUP(ACCOUNTS_TABLE[[#This Row],[ID NUMBER]],PIVOT!K:L,2,0)),0,VLOOKUP(ACCOUNTS_TABLE[[#This Row],[ID NUMBER]],PIVOT!K:L,2,0))</f>
        <v>0</v>
      </c>
      <c r="L1109" s="200">
        <f>ACCOUNTS_TABLE[[#This Row],[TOTAL FEES]]-ACCOUNTS_TABLE[[#This Row],[TOTAL PAID]]-ACCOUNTS_TABLE[[#This Row],[SCHOLARSHIP]]</f>
        <v>0</v>
      </c>
    </row>
    <row r="1110" spans="3:12" ht="21.75" customHeight="1" x14ac:dyDescent="0.25">
      <c r="C1110" s="194" t="s">
        <v>4383</v>
      </c>
      <c r="D1110" s="195" t="str">
        <f>VLOOKUP(ACCOUNTS_TABLE[[#This Row],[ID NUMBER]],DBASE_TABLE[],2,0)</f>
        <v>KUSEAMO PRISCA WENAPETE</v>
      </c>
      <c r="E1110" s="195" t="str">
        <f>VLOOKUP(ACCOUNTS_TABLE[[#This Row],[ID NUMBER]],DBASE_TABLE[],7,0)</f>
        <v>PRIMARY FIVE</v>
      </c>
      <c r="F1110" s="200"/>
      <c r="G1110" s="200" t="str">
        <f>IF(ISNA(VLOOKUP(ACCOUNTS_TABLE[[#This Row],[ID NUMBER]],OTHERFEE_PT,2,0)),"",VLOOKUP(ACCOUNTS_TABLE[[#This Row],[ID NUMBER]],OTHERFEE_PT,2,0))</f>
        <v/>
      </c>
      <c r="H1110" s="200">
        <f>IF(ISNA(VLOOKUP(DBASE_TABLE[[#This Row],[CLASS]],TERMFEES_TABLE[],5,0)),"",VLOOKUP(DBASE_TABLE[[#This Row],[CLASS]],TERMFEES_TABLE[],5,0))</f>
        <v>0</v>
      </c>
      <c r="I1110" s="200">
        <f>SUM(ACCOUNTS_TABLE[[#This Row],[BALANCE AT START]]:ACCOUNTS_TABLE[[#This Row],[SCHOOL FEES]])</f>
        <v>0</v>
      </c>
      <c r="J1110" s="200">
        <f>IF(ISNA(VLOOKUP(ACCOUNTS_TABLE[[#This Row],[ID NUMBER]],PAYMENT_PT,2,0)),0,VLOOKUP(ACCOUNTS_TABLE[[#This Row],[ID NUMBER]],PAYMENT_PT,2,0))</f>
        <v>0</v>
      </c>
      <c r="K1110" s="200">
        <f>IF(ISNA(VLOOKUP(ACCOUNTS_TABLE[[#This Row],[ID NUMBER]],PIVOT!K:L,2,0)),0,VLOOKUP(ACCOUNTS_TABLE[[#This Row],[ID NUMBER]],PIVOT!K:L,2,0))</f>
        <v>0</v>
      </c>
      <c r="L1110" s="200">
        <f>ACCOUNTS_TABLE[[#This Row],[TOTAL FEES]]-ACCOUNTS_TABLE[[#This Row],[TOTAL PAID]]-ACCOUNTS_TABLE[[#This Row],[SCHOLARSHIP]]</f>
        <v>0</v>
      </c>
    </row>
    <row r="1111" spans="3:12" ht="21.75" customHeight="1" x14ac:dyDescent="0.25">
      <c r="C1111" s="194" t="s">
        <v>4388</v>
      </c>
      <c r="D1111" s="195" t="str">
        <f>VLOOKUP(ACCOUNTS_TABLE[[#This Row],[ID NUMBER]],DBASE_TABLE[],2,0)</f>
        <v>EJIOFFOR FAVOUR</v>
      </c>
      <c r="E1111" s="195" t="str">
        <f>VLOOKUP(ACCOUNTS_TABLE[[#This Row],[ID NUMBER]],DBASE_TABLE[],7,0)</f>
        <v>PRIMARY FIVE</v>
      </c>
      <c r="F1111" s="200"/>
      <c r="G1111" s="200" t="str">
        <f>IF(ISNA(VLOOKUP(ACCOUNTS_TABLE[[#This Row],[ID NUMBER]],OTHERFEE_PT,2,0)),"",VLOOKUP(ACCOUNTS_TABLE[[#This Row],[ID NUMBER]],OTHERFEE_PT,2,0))</f>
        <v/>
      </c>
      <c r="H1111" s="200">
        <f>IF(ISNA(VLOOKUP(DBASE_TABLE[[#This Row],[CLASS]],TERMFEES_TABLE[],5,0)),"",VLOOKUP(DBASE_TABLE[[#This Row],[CLASS]],TERMFEES_TABLE[],5,0))</f>
        <v>0</v>
      </c>
      <c r="I1111" s="200">
        <f>SUM(ACCOUNTS_TABLE[[#This Row],[BALANCE AT START]]:ACCOUNTS_TABLE[[#This Row],[SCHOOL FEES]])</f>
        <v>0</v>
      </c>
      <c r="J1111" s="200">
        <f>IF(ISNA(VLOOKUP(ACCOUNTS_TABLE[[#This Row],[ID NUMBER]],PAYMENT_PT,2,0)),0,VLOOKUP(ACCOUNTS_TABLE[[#This Row],[ID NUMBER]],PAYMENT_PT,2,0))</f>
        <v>0</v>
      </c>
      <c r="K1111" s="200">
        <f>IF(ISNA(VLOOKUP(ACCOUNTS_TABLE[[#This Row],[ID NUMBER]],PIVOT!K:L,2,0)),0,VLOOKUP(ACCOUNTS_TABLE[[#This Row],[ID NUMBER]],PIVOT!K:L,2,0))</f>
        <v>0</v>
      </c>
      <c r="L1111" s="200">
        <f>ACCOUNTS_TABLE[[#This Row],[TOTAL FEES]]-ACCOUNTS_TABLE[[#This Row],[TOTAL PAID]]-ACCOUNTS_TABLE[[#This Row],[SCHOLARSHIP]]</f>
        <v>0</v>
      </c>
    </row>
    <row r="1112" spans="3:12" ht="21.75" customHeight="1" x14ac:dyDescent="0.25">
      <c r="C1112" s="194" t="s">
        <v>4390</v>
      </c>
      <c r="D1112" s="195" t="str">
        <f>VLOOKUP(ACCOUNTS_TABLE[[#This Row],[ID NUMBER]],DBASE_TABLE[],2,0)</f>
        <v>AHMED PRINCE OSIE</v>
      </c>
      <c r="E1112" s="195" t="str">
        <f>VLOOKUP(ACCOUNTS_TABLE[[#This Row],[ID NUMBER]],DBASE_TABLE[],7,0)</f>
        <v>PRIMARY FIVE</v>
      </c>
      <c r="F1112" s="200"/>
      <c r="G1112" s="200" t="str">
        <f>IF(ISNA(VLOOKUP(ACCOUNTS_TABLE[[#This Row],[ID NUMBER]],OTHERFEE_PT,2,0)),"",VLOOKUP(ACCOUNTS_TABLE[[#This Row],[ID NUMBER]],OTHERFEE_PT,2,0))</f>
        <v/>
      </c>
      <c r="H1112" s="200">
        <f>IF(ISNA(VLOOKUP(DBASE_TABLE[[#This Row],[CLASS]],TERMFEES_TABLE[],5,0)),"",VLOOKUP(DBASE_TABLE[[#This Row],[CLASS]],TERMFEES_TABLE[],5,0))</f>
        <v>0</v>
      </c>
      <c r="I1112" s="200">
        <f>SUM(ACCOUNTS_TABLE[[#This Row],[BALANCE AT START]]:ACCOUNTS_TABLE[[#This Row],[SCHOOL FEES]])</f>
        <v>0</v>
      </c>
      <c r="J1112" s="200">
        <f>IF(ISNA(VLOOKUP(ACCOUNTS_TABLE[[#This Row],[ID NUMBER]],PAYMENT_PT,2,0)),0,VLOOKUP(ACCOUNTS_TABLE[[#This Row],[ID NUMBER]],PAYMENT_PT,2,0))</f>
        <v>0</v>
      </c>
      <c r="K1112" s="200">
        <f>IF(ISNA(VLOOKUP(ACCOUNTS_TABLE[[#This Row],[ID NUMBER]],PIVOT!K:L,2,0)),0,VLOOKUP(ACCOUNTS_TABLE[[#This Row],[ID NUMBER]],PIVOT!K:L,2,0))</f>
        <v>0</v>
      </c>
      <c r="L1112" s="200">
        <f>ACCOUNTS_TABLE[[#This Row],[TOTAL FEES]]-ACCOUNTS_TABLE[[#This Row],[TOTAL PAID]]-ACCOUNTS_TABLE[[#This Row],[SCHOLARSHIP]]</f>
        <v>0</v>
      </c>
    </row>
    <row r="1113" spans="3:12" ht="21.75" customHeight="1" x14ac:dyDescent="0.25">
      <c r="C1113" s="194" t="s">
        <v>4395</v>
      </c>
      <c r="D1113" s="195" t="str">
        <f>VLOOKUP(ACCOUNTS_TABLE[[#This Row],[ID NUMBER]],DBASE_TABLE[],2,0)</f>
        <v>AKELENTARA EDMOND</v>
      </c>
      <c r="E1113" s="195" t="str">
        <f>VLOOKUP(ACCOUNTS_TABLE[[#This Row],[ID NUMBER]],DBASE_TABLE[],7,0)</f>
        <v>PRIMARY FIVE</v>
      </c>
      <c r="F1113" s="200"/>
      <c r="G1113" s="200" t="str">
        <f>IF(ISNA(VLOOKUP(ACCOUNTS_TABLE[[#This Row],[ID NUMBER]],OTHERFEE_PT,2,0)),"",VLOOKUP(ACCOUNTS_TABLE[[#This Row],[ID NUMBER]],OTHERFEE_PT,2,0))</f>
        <v/>
      </c>
      <c r="H1113" s="200">
        <f>IF(ISNA(VLOOKUP(DBASE_TABLE[[#This Row],[CLASS]],TERMFEES_TABLE[],5,0)),"",VLOOKUP(DBASE_TABLE[[#This Row],[CLASS]],TERMFEES_TABLE[],5,0))</f>
        <v>0</v>
      </c>
      <c r="I1113" s="200">
        <f>SUM(ACCOUNTS_TABLE[[#This Row],[BALANCE AT START]]:ACCOUNTS_TABLE[[#This Row],[SCHOOL FEES]])</f>
        <v>0</v>
      </c>
      <c r="J1113" s="200">
        <f>IF(ISNA(VLOOKUP(ACCOUNTS_TABLE[[#This Row],[ID NUMBER]],PAYMENT_PT,2,0)),0,VLOOKUP(ACCOUNTS_TABLE[[#This Row],[ID NUMBER]],PAYMENT_PT,2,0))</f>
        <v>0</v>
      </c>
      <c r="K1113" s="200">
        <f>IF(ISNA(VLOOKUP(ACCOUNTS_TABLE[[#This Row],[ID NUMBER]],PIVOT!K:L,2,0)),0,VLOOKUP(ACCOUNTS_TABLE[[#This Row],[ID NUMBER]],PIVOT!K:L,2,0))</f>
        <v>0</v>
      </c>
      <c r="L1113" s="200">
        <f>ACCOUNTS_TABLE[[#This Row],[TOTAL FEES]]-ACCOUNTS_TABLE[[#This Row],[TOTAL PAID]]-ACCOUNTS_TABLE[[#This Row],[SCHOLARSHIP]]</f>
        <v>0</v>
      </c>
    </row>
    <row r="1114" spans="3:12" ht="21.75" customHeight="1" x14ac:dyDescent="0.25">
      <c r="C1114" s="194" t="s">
        <v>4400</v>
      </c>
      <c r="D1114" s="195" t="str">
        <f>VLOOKUP(ACCOUNTS_TABLE[[#This Row],[ID NUMBER]],DBASE_TABLE[],2,0)</f>
        <v>OLADOKUN MICHELLE AYO</v>
      </c>
      <c r="E1114" s="195" t="str">
        <f>VLOOKUP(ACCOUNTS_TABLE[[#This Row],[ID NUMBER]],DBASE_TABLE[],7,0)</f>
        <v>PRIMARY SIX</v>
      </c>
      <c r="F1114" s="200"/>
      <c r="G1114" s="200" t="str">
        <f>IF(ISNA(VLOOKUP(ACCOUNTS_TABLE[[#This Row],[ID NUMBER]],OTHERFEE_PT,2,0)),"",VLOOKUP(ACCOUNTS_TABLE[[#This Row],[ID NUMBER]],OTHERFEE_PT,2,0))</f>
        <v/>
      </c>
      <c r="H1114" s="200">
        <f>IF(ISNA(VLOOKUP(DBASE_TABLE[[#This Row],[CLASS]],TERMFEES_TABLE[],5,0)),"",VLOOKUP(DBASE_TABLE[[#This Row],[CLASS]],TERMFEES_TABLE[],5,0))</f>
        <v>0</v>
      </c>
      <c r="I1114" s="200">
        <f>SUM(ACCOUNTS_TABLE[[#This Row],[BALANCE AT START]]:ACCOUNTS_TABLE[[#This Row],[SCHOOL FEES]])</f>
        <v>0</v>
      </c>
      <c r="J1114" s="200">
        <f>IF(ISNA(VLOOKUP(ACCOUNTS_TABLE[[#This Row],[ID NUMBER]],PAYMENT_PT,2,0)),0,VLOOKUP(ACCOUNTS_TABLE[[#This Row],[ID NUMBER]],PAYMENT_PT,2,0))</f>
        <v>0</v>
      </c>
      <c r="K1114" s="200">
        <f>IF(ISNA(VLOOKUP(ACCOUNTS_TABLE[[#This Row],[ID NUMBER]],PIVOT!K:L,2,0)),0,VLOOKUP(ACCOUNTS_TABLE[[#This Row],[ID NUMBER]],PIVOT!K:L,2,0))</f>
        <v>0</v>
      </c>
      <c r="L1114" s="200">
        <f>ACCOUNTS_TABLE[[#This Row],[TOTAL FEES]]-ACCOUNTS_TABLE[[#This Row],[TOTAL PAID]]-ACCOUNTS_TABLE[[#This Row],[SCHOLARSHIP]]</f>
        <v>0</v>
      </c>
    </row>
    <row r="1115" spans="3:12" ht="21.75" customHeight="1" x14ac:dyDescent="0.25">
      <c r="C1115" s="194" t="s">
        <v>4405</v>
      </c>
      <c r="D1115" s="195" t="str">
        <f>VLOOKUP(ACCOUNTS_TABLE[[#This Row],[ID NUMBER]],DBASE_TABLE[],2,0)</f>
        <v>AMIBA GIDEON</v>
      </c>
      <c r="E1115" s="195" t="str">
        <f>VLOOKUP(ACCOUNTS_TABLE[[#This Row],[ID NUMBER]],DBASE_TABLE[],7,0)</f>
        <v>PRIMARY SIX</v>
      </c>
      <c r="F1115" s="200"/>
      <c r="G1115" s="200" t="str">
        <f>IF(ISNA(VLOOKUP(ACCOUNTS_TABLE[[#This Row],[ID NUMBER]],OTHERFEE_PT,2,0)),"",VLOOKUP(ACCOUNTS_TABLE[[#This Row],[ID NUMBER]],OTHERFEE_PT,2,0))</f>
        <v/>
      </c>
      <c r="H1115" s="200">
        <f>IF(ISNA(VLOOKUP(DBASE_TABLE[[#This Row],[CLASS]],TERMFEES_TABLE[],5,0)),"",VLOOKUP(DBASE_TABLE[[#This Row],[CLASS]],TERMFEES_TABLE[],5,0))</f>
        <v>0</v>
      </c>
      <c r="I1115" s="200">
        <f>SUM(ACCOUNTS_TABLE[[#This Row],[BALANCE AT START]]:ACCOUNTS_TABLE[[#This Row],[SCHOOL FEES]])</f>
        <v>0</v>
      </c>
      <c r="J1115" s="200">
        <f>IF(ISNA(VLOOKUP(ACCOUNTS_TABLE[[#This Row],[ID NUMBER]],PAYMENT_PT,2,0)),0,VLOOKUP(ACCOUNTS_TABLE[[#This Row],[ID NUMBER]],PAYMENT_PT,2,0))</f>
        <v>0</v>
      </c>
      <c r="K1115" s="200">
        <f>IF(ISNA(VLOOKUP(ACCOUNTS_TABLE[[#This Row],[ID NUMBER]],PIVOT!K:L,2,0)),0,VLOOKUP(ACCOUNTS_TABLE[[#This Row],[ID NUMBER]],PIVOT!K:L,2,0))</f>
        <v>0</v>
      </c>
      <c r="L1115" s="200">
        <f>ACCOUNTS_TABLE[[#This Row],[TOTAL FEES]]-ACCOUNTS_TABLE[[#This Row],[TOTAL PAID]]-ACCOUNTS_TABLE[[#This Row],[SCHOLARSHIP]]</f>
        <v>0</v>
      </c>
    </row>
    <row r="1116" spans="3:12" ht="21.75" customHeight="1" x14ac:dyDescent="0.25">
      <c r="C1116" s="194" t="s">
        <v>4408</v>
      </c>
      <c r="D1116" s="195" t="str">
        <f>VLOOKUP(ACCOUNTS_TABLE[[#This Row],[ID NUMBER]],DBASE_TABLE[],2,0)</f>
        <v>ABDULAI RAZAK WENAWOME</v>
      </c>
      <c r="E1116" s="195" t="str">
        <f>VLOOKUP(ACCOUNTS_TABLE[[#This Row],[ID NUMBER]],DBASE_TABLE[],7,0)</f>
        <v>PRIMARY SIX</v>
      </c>
      <c r="F1116" s="200"/>
      <c r="G1116" s="200" t="str">
        <f>IF(ISNA(VLOOKUP(ACCOUNTS_TABLE[[#This Row],[ID NUMBER]],OTHERFEE_PT,2,0)),"",VLOOKUP(ACCOUNTS_TABLE[[#This Row],[ID NUMBER]],OTHERFEE_PT,2,0))</f>
        <v/>
      </c>
      <c r="H1116" s="200">
        <f>IF(ISNA(VLOOKUP(DBASE_TABLE[[#This Row],[CLASS]],TERMFEES_TABLE[],5,0)),"",VLOOKUP(DBASE_TABLE[[#This Row],[CLASS]],TERMFEES_TABLE[],5,0))</f>
        <v>0</v>
      </c>
      <c r="I1116" s="200">
        <f>SUM(ACCOUNTS_TABLE[[#This Row],[BALANCE AT START]]:ACCOUNTS_TABLE[[#This Row],[SCHOOL FEES]])</f>
        <v>0</v>
      </c>
      <c r="J1116" s="200">
        <f>IF(ISNA(VLOOKUP(ACCOUNTS_TABLE[[#This Row],[ID NUMBER]],PAYMENT_PT,2,0)),0,VLOOKUP(ACCOUNTS_TABLE[[#This Row],[ID NUMBER]],PAYMENT_PT,2,0))</f>
        <v>0</v>
      </c>
      <c r="K1116" s="200">
        <f>IF(ISNA(VLOOKUP(ACCOUNTS_TABLE[[#This Row],[ID NUMBER]],PIVOT!K:L,2,0)),0,VLOOKUP(ACCOUNTS_TABLE[[#This Row],[ID NUMBER]],PIVOT!K:L,2,0))</f>
        <v>0</v>
      </c>
      <c r="L1116" s="200">
        <f>ACCOUNTS_TABLE[[#This Row],[TOTAL FEES]]-ACCOUNTS_TABLE[[#This Row],[TOTAL PAID]]-ACCOUNTS_TABLE[[#This Row],[SCHOLARSHIP]]</f>
        <v>0</v>
      </c>
    </row>
    <row r="1117" spans="3:12" ht="21.75" customHeight="1" x14ac:dyDescent="0.25">
      <c r="C1117" s="194" t="s">
        <v>4412</v>
      </c>
      <c r="D1117" s="195" t="str">
        <f>VLOOKUP(ACCOUNTS_TABLE[[#This Row],[ID NUMBER]],DBASE_TABLE[],2,0)</f>
        <v>BAJAWOR MICHELLE</v>
      </c>
      <c r="E1117" s="195" t="str">
        <f>VLOOKUP(ACCOUNTS_TABLE[[#This Row],[ID NUMBER]],DBASE_TABLE[],7,0)</f>
        <v>PRIMARY SIX</v>
      </c>
      <c r="F1117" s="200"/>
      <c r="G1117" s="200" t="str">
        <f>IF(ISNA(VLOOKUP(ACCOUNTS_TABLE[[#This Row],[ID NUMBER]],OTHERFEE_PT,2,0)),"",VLOOKUP(ACCOUNTS_TABLE[[#This Row],[ID NUMBER]],OTHERFEE_PT,2,0))</f>
        <v/>
      </c>
      <c r="H1117" s="200">
        <f>IF(ISNA(VLOOKUP(DBASE_TABLE[[#This Row],[CLASS]],TERMFEES_TABLE[],5,0)),"",VLOOKUP(DBASE_TABLE[[#This Row],[CLASS]],TERMFEES_TABLE[],5,0))</f>
        <v>0</v>
      </c>
      <c r="I1117" s="200">
        <f>SUM(ACCOUNTS_TABLE[[#This Row],[BALANCE AT START]]:ACCOUNTS_TABLE[[#This Row],[SCHOOL FEES]])</f>
        <v>0</v>
      </c>
      <c r="J1117" s="200">
        <f>IF(ISNA(VLOOKUP(ACCOUNTS_TABLE[[#This Row],[ID NUMBER]],PAYMENT_PT,2,0)),0,VLOOKUP(ACCOUNTS_TABLE[[#This Row],[ID NUMBER]],PAYMENT_PT,2,0))</f>
        <v>0</v>
      </c>
      <c r="K1117" s="200">
        <f>IF(ISNA(VLOOKUP(ACCOUNTS_TABLE[[#This Row],[ID NUMBER]],PIVOT!K:L,2,0)),0,VLOOKUP(ACCOUNTS_TABLE[[#This Row],[ID NUMBER]],PIVOT!K:L,2,0))</f>
        <v>0</v>
      </c>
      <c r="L1117" s="200">
        <f>ACCOUNTS_TABLE[[#This Row],[TOTAL FEES]]-ACCOUNTS_TABLE[[#This Row],[TOTAL PAID]]-ACCOUNTS_TABLE[[#This Row],[SCHOLARSHIP]]</f>
        <v>0</v>
      </c>
    </row>
    <row r="1118" spans="3:12" ht="21.75" customHeight="1" x14ac:dyDescent="0.25">
      <c r="C1118" s="194" t="s">
        <v>4418</v>
      </c>
      <c r="D1118" s="195" t="str">
        <f>VLOOKUP(ACCOUNTS_TABLE[[#This Row],[ID NUMBER]],DBASE_TABLE[],2,0)</f>
        <v>EJIOFFOR MESHACK</v>
      </c>
      <c r="E1118" s="195" t="str">
        <f>VLOOKUP(ACCOUNTS_TABLE[[#This Row],[ID NUMBER]],DBASE_TABLE[],7,0)</f>
        <v>PRIMARY SIX</v>
      </c>
      <c r="F1118" s="200"/>
      <c r="G1118" s="200" t="str">
        <f>IF(ISNA(VLOOKUP(ACCOUNTS_TABLE[[#This Row],[ID NUMBER]],OTHERFEE_PT,2,0)),"",VLOOKUP(ACCOUNTS_TABLE[[#This Row],[ID NUMBER]],OTHERFEE_PT,2,0))</f>
        <v/>
      </c>
      <c r="H1118" s="200">
        <f>IF(ISNA(VLOOKUP(DBASE_TABLE[[#This Row],[CLASS]],TERMFEES_TABLE[],5,0)),"",VLOOKUP(DBASE_TABLE[[#This Row],[CLASS]],TERMFEES_TABLE[],5,0))</f>
        <v>0</v>
      </c>
      <c r="I1118" s="200">
        <f>SUM(ACCOUNTS_TABLE[[#This Row],[BALANCE AT START]]:ACCOUNTS_TABLE[[#This Row],[SCHOOL FEES]])</f>
        <v>0</v>
      </c>
      <c r="J1118" s="200">
        <f>IF(ISNA(VLOOKUP(ACCOUNTS_TABLE[[#This Row],[ID NUMBER]],PAYMENT_PT,2,0)),0,VLOOKUP(ACCOUNTS_TABLE[[#This Row],[ID NUMBER]],PAYMENT_PT,2,0))</f>
        <v>0</v>
      </c>
      <c r="K1118" s="200">
        <f>IF(ISNA(VLOOKUP(ACCOUNTS_TABLE[[#This Row],[ID NUMBER]],PIVOT!K:L,2,0)),0,VLOOKUP(ACCOUNTS_TABLE[[#This Row],[ID NUMBER]],PIVOT!K:L,2,0))</f>
        <v>0</v>
      </c>
      <c r="L1118" s="200">
        <f>ACCOUNTS_TABLE[[#This Row],[TOTAL FEES]]-ACCOUNTS_TABLE[[#This Row],[TOTAL PAID]]-ACCOUNTS_TABLE[[#This Row],[SCHOLARSHIP]]</f>
        <v>0</v>
      </c>
    </row>
    <row r="1119" spans="3:12" ht="21.75" customHeight="1" x14ac:dyDescent="0.25">
      <c r="C1119" s="194" t="s">
        <v>4420</v>
      </c>
      <c r="D1119" s="195" t="str">
        <f>VLOOKUP(ACCOUNTS_TABLE[[#This Row],[ID NUMBER]],DBASE_TABLE[],2,0)</f>
        <v>ZULIHADU TULIHATU</v>
      </c>
      <c r="E1119" s="195" t="str">
        <f>VLOOKUP(ACCOUNTS_TABLE[[#This Row],[ID NUMBER]],DBASE_TABLE[],7,0)</f>
        <v>PRIMARY SIX</v>
      </c>
      <c r="F1119" s="200"/>
      <c r="G1119" s="200" t="str">
        <f>IF(ISNA(VLOOKUP(ACCOUNTS_TABLE[[#This Row],[ID NUMBER]],OTHERFEE_PT,2,0)),"",VLOOKUP(ACCOUNTS_TABLE[[#This Row],[ID NUMBER]],OTHERFEE_PT,2,0))</f>
        <v/>
      </c>
      <c r="H1119" s="200">
        <f>IF(ISNA(VLOOKUP(DBASE_TABLE[[#This Row],[CLASS]],TERMFEES_TABLE[],5,0)),"",VLOOKUP(DBASE_TABLE[[#This Row],[CLASS]],TERMFEES_TABLE[],5,0))</f>
        <v>0</v>
      </c>
      <c r="I1119" s="200">
        <f>SUM(ACCOUNTS_TABLE[[#This Row],[BALANCE AT START]]:ACCOUNTS_TABLE[[#This Row],[SCHOOL FEES]])</f>
        <v>0</v>
      </c>
      <c r="J1119" s="200">
        <f>IF(ISNA(VLOOKUP(ACCOUNTS_TABLE[[#This Row],[ID NUMBER]],PAYMENT_PT,2,0)),0,VLOOKUP(ACCOUNTS_TABLE[[#This Row],[ID NUMBER]],PAYMENT_PT,2,0))</f>
        <v>0</v>
      </c>
      <c r="K1119" s="200">
        <f>IF(ISNA(VLOOKUP(ACCOUNTS_TABLE[[#This Row],[ID NUMBER]],PIVOT!K:L,2,0)),0,VLOOKUP(ACCOUNTS_TABLE[[#This Row],[ID NUMBER]],PIVOT!K:L,2,0))</f>
        <v>0</v>
      </c>
      <c r="L1119" s="200">
        <f>ACCOUNTS_TABLE[[#This Row],[TOTAL FEES]]-ACCOUNTS_TABLE[[#This Row],[TOTAL PAID]]-ACCOUNTS_TABLE[[#This Row],[SCHOLARSHIP]]</f>
        <v>0</v>
      </c>
    </row>
    <row r="1120" spans="3:12" ht="21.75" customHeight="1" x14ac:dyDescent="0.25">
      <c r="C1120" s="194" t="s">
        <v>4425</v>
      </c>
      <c r="D1120" s="195" t="str">
        <f>VLOOKUP(ACCOUNTS_TABLE[[#This Row],[ID NUMBER]],DBASE_TABLE[],2,0)</f>
        <v>AYAMGBA DARIUS WEJEGEDAM</v>
      </c>
      <c r="E1120" s="195" t="str">
        <f>VLOOKUP(ACCOUNTS_TABLE[[#This Row],[ID NUMBER]],DBASE_TABLE[],7,0)</f>
        <v>PRIMARY SIX</v>
      </c>
      <c r="F1120" s="200"/>
      <c r="G1120" s="200" t="str">
        <f>IF(ISNA(VLOOKUP(ACCOUNTS_TABLE[[#This Row],[ID NUMBER]],OTHERFEE_PT,2,0)),"",VLOOKUP(ACCOUNTS_TABLE[[#This Row],[ID NUMBER]],OTHERFEE_PT,2,0))</f>
        <v/>
      </c>
      <c r="H1120" s="200">
        <f>IF(ISNA(VLOOKUP(DBASE_TABLE[[#This Row],[CLASS]],TERMFEES_TABLE[],5,0)),"",VLOOKUP(DBASE_TABLE[[#This Row],[CLASS]],TERMFEES_TABLE[],5,0))</f>
        <v>0</v>
      </c>
      <c r="I1120" s="200">
        <f>SUM(ACCOUNTS_TABLE[[#This Row],[BALANCE AT START]]:ACCOUNTS_TABLE[[#This Row],[SCHOOL FEES]])</f>
        <v>0</v>
      </c>
      <c r="J1120" s="200">
        <f>IF(ISNA(VLOOKUP(ACCOUNTS_TABLE[[#This Row],[ID NUMBER]],PAYMENT_PT,2,0)),0,VLOOKUP(ACCOUNTS_TABLE[[#This Row],[ID NUMBER]],PAYMENT_PT,2,0))</f>
        <v>0</v>
      </c>
      <c r="K1120" s="200">
        <f>IF(ISNA(VLOOKUP(ACCOUNTS_TABLE[[#This Row],[ID NUMBER]],PIVOT!K:L,2,0)),0,VLOOKUP(ACCOUNTS_TABLE[[#This Row],[ID NUMBER]],PIVOT!K:L,2,0))</f>
        <v>0</v>
      </c>
      <c r="L1120" s="200">
        <f>ACCOUNTS_TABLE[[#This Row],[TOTAL FEES]]-ACCOUNTS_TABLE[[#This Row],[TOTAL PAID]]-ACCOUNTS_TABLE[[#This Row],[SCHOLARSHIP]]</f>
        <v>0</v>
      </c>
    </row>
    <row r="1121" spans="3:12" ht="21.75" customHeight="1" x14ac:dyDescent="0.25">
      <c r="C1121" s="194" t="s">
        <v>4430</v>
      </c>
      <c r="D1121" s="195" t="str">
        <f>VLOOKUP(ACCOUNTS_TABLE[[#This Row],[ID NUMBER]],DBASE_TABLE[],2,0)</f>
        <v>AKANVISE JUDE</v>
      </c>
      <c r="E1121" s="195" t="str">
        <f>VLOOKUP(ACCOUNTS_TABLE[[#This Row],[ID NUMBER]],DBASE_TABLE[],7,0)</f>
        <v>PRIMARY SIX</v>
      </c>
      <c r="F1121" s="200"/>
      <c r="G1121" s="200" t="str">
        <f>IF(ISNA(VLOOKUP(ACCOUNTS_TABLE[[#This Row],[ID NUMBER]],OTHERFEE_PT,2,0)),"",VLOOKUP(ACCOUNTS_TABLE[[#This Row],[ID NUMBER]],OTHERFEE_PT,2,0))</f>
        <v/>
      </c>
      <c r="H1121" s="200">
        <f>IF(ISNA(VLOOKUP(DBASE_TABLE[[#This Row],[CLASS]],TERMFEES_TABLE[],5,0)),"",VLOOKUP(DBASE_TABLE[[#This Row],[CLASS]],TERMFEES_TABLE[],5,0))</f>
        <v>0</v>
      </c>
      <c r="I1121" s="200">
        <f>SUM(ACCOUNTS_TABLE[[#This Row],[BALANCE AT START]]:ACCOUNTS_TABLE[[#This Row],[SCHOOL FEES]])</f>
        <v>0</v>
      </c>
      <c r="J1121" s="200">
        <f>IF(ISNA(VLOOKUP(ACCOUNTS_TABLE[[#This Row],[ID NUMBER]],PAYMENT_PT,2,0)),0,VLOOKUP(ACCOUNTS_TABLE[[#This Row],[ID NUMBER]],PAYMENT_PT,2,0))</f>
        <v>0</v>
      </c>
      <c r="K1121" s="200">
        <f>IF(ISNA(VLOOKUP(ACCOUNTS_TABLE[[#This Row],[ID NUMBER]],PIVOT!K:L,2,0)),0,VLOOKUP(ACCOUNTS_TABLE[[#This Row],[ID NUMBER]],PIVOT!K:L,2,0))</f>
        <v>0</v>
      </c>
      <c r="L1121" s="200">
        <f>ACCOUNTS_TABLE[[#This Row],[TOTAL FEES]]-ACCOUNTS_TABLE[[#This Row],[TOTAL PAID]]-ACCOUNTS_TABLE[[#This Row],[SCHOLARSHIP]]</f>
        <v>0</v>
      </c>
    </row>
    <row r="1122" spans="3:12" ht="21.75" customHeight="1" x14ac:dyDescent="0.25">
      <c r="C1122" s="194" t="s">
        <v>4432</v>
      </c>
      <c r="D1122" s="195" t="str">
        <f>VLOOKUP(ACCOUNTS_TABLE[[#This Row],[ID NUMBER]],DBASE_TABLE[],2,0)</f>
        <v>KWOSONGO LORDINA WESOAMO</v>
      </c>
      <c r="E1122" s="195" t="str">
        <f>VLOOKUP(ACCOUNTS_TABLE[[#This Row],[ID NUMBER]],DBASE_TABLE[],7,0)</f>
        <v>PRIMARY SIX</v>
      </c>
      <c r="F1122" s="200"/>
      <c r="G1122" s="200" t="str">
        <f>IF(ISNA(VLOOKUP(ACCOUNTS_TABLE[[#This Row],[ID NUMBER]],OTHERFEE_PT,2,0)),"",VLOOKUP(ACCOUNTS_TABLE[[#This Row],[ID NUMBER]],OTHERFEE_PT,2,0))</f>
        <v/>
      </c>
      <c r="H1122" s="200">
        <f>IF(ISNA(VLOOKUP(DBASE_TABLE[[#This Row],[CLASS]],TERMFEES_TABLE[],5,0)),"",VLOOKUP(DBASE_TABLE[[#This Row],[CLASS]],TERMFEES_TABLE[],5,0))</f>
        <v>0</v>
      </c>
      <c r="I1122" s="200">
        <f>SUM(ACCOUNTS_TABLE[[#This Row],[BALANCE AT START]]:ACCOUNTS_TABLE[[#This Row],[SCHOOL FEES]])</f>
        <v>0</v>
      </c>
      <c r="J1122" s="200">
        <f>IF(ISNA(VLOOKUP(ACCOUNTS_TABLE[[#This Row],[ID NUMBER]],PAYMENT_PT,2,0)),0,VLOOKUP(ACCOUNTS_TABLE[[#This Row],[ID NUMBER]],PAYMENT_PT,2,0))</f>
        <v>0</v>
      </c>
      <c r="K1122" s="200">
        <f>IF(ISNA(VLOOKUP(ACCOUNTS_TABLE[[#This Row],[ID NUMBER]],PIVOT!K:L,2,0)),0,VLOOKUP(ACCOUNTS_TABLE[[#This Row],[ID NUMBER]],PIVOT!K:L,2,0))</f>
        <v>0</v>
      </c>
      <c r="L1122" s="200">
        <f>ACCOUNTS_TABLE[[#This Row],[TOTAL FEES]]-ACCOUNTS_TABLE[[#This Row],[TOTAL PAID]]-ACCOUNTS_TABLE[[#This Row],[SCHOLARSHIP]]</f>
        <v>0</v>
      </c>
    </row>
    <row r="1123" spans="3:12" ht="21.75" customHeight="1" x14ac:dyDescent="0.25">
      <c r="C1123" s="194" t="s">
        <v>4437</v>
      </c>
      <c r="D1123" s="195" t="str">
        <f>VLOOKUP(ACCOUNTS_TABLE[[#This Row],[ID NUMBER]],DBASE_TABLE[],2,0)</f>
        <v>DOGENERIBA DEOGRATIAS WEBAGANA</v>
      </c>
      <c r="E1123" s="195" t="str">
        <f>VLOOKUP(ACCOUNTS_TABLE[[#This Row],[ID NUMBER]],DBASE_TABLE[],7,0)</f>
        <v>PRIMARY SIX</v>
      </c>
      <c r="F1123" s="200"/>
      <c r="G1123" s="200" t="str">
        <f>IF(ISNA(VLOOKUP(ACCOUNTS_TABLE[[#This Row],[ID NUMBER]],OTHERFEE_PT,2,0)),"",VLOOKUP(ACCOUNTS_TABLE[[#This Row],[ID NUMBER]],OTHERFEE_PT,2,0))</f>
        <v/>
      </c>
      <c r="H1123" s="200">
        <f>IF(ISNA(VLOOKUP(DBASE_TABLE[[#This Row],[CLASS]],TERMFEES_TABLE[],5,0)),"",VLOOKUP(DBASE_TABLE[[#This Row],[CLASS]],TERMFEES_TABLE[],5,0))</f>
        <v>0</v>
      </c>
      <c r="I1123" s="200">
        <f>SUM(ACCOUNTS_TABLE[[#This Row],[BALANCE AT START]]:ACCOUNTS_TABLE[[#This Row],[SCHOOL FEES]])</f>
        <v>0</v>
      </c>
      <c r="J1123" s="200">
        <f>IF(ISNA(VLOOKUP(ACCOUNTS_TABLE[[#This Row],[ID NUMBER]],PAYMENT_PT,2,0)),0,VLOOKUP(ACCOUNTS_TABLE[[#This Row],[ID NUMBER]],PAYMENT_PT,2,0))</f>
        <v>0</v>
      </c>
      <c r="K1123" s="200">
        <f>IF(ISNA(VLOOKUP(ACCOUNTS_TABLE[[#This Row],[ID NUMBER]],PIVOT!K:L,2,0)),0,VLOOKUP(ACCOUNTS_TABLE[[#This Row],[ID NUMBER]],PIVOT!K:L,2,0))</f>
        <v>0</v>
      </c>
      <c r="L1123" s="200">
        <f>ACCOUNTS_TABLE[[#This Row],[TOTAL FEES]]-ACCOUNTS_TABLE[[#This Row],[TOTAL PAID]]-ACCOUNTS_TABLE[[#This Row],[SCHOLARSHIP]]</f>
        <v>0</v>
      </c>
    </row>
    <row r="1124" spans="3:12" ht="21.75" customHeight="1" x14ac:dyDescent="0.25">
      <c r="C1124" s="194" t="s">
        <v>4440</v>
      </c>
      <c r="D1124" s="195" t="str">
        <f>VLOOKUP(ACCOUNTS_TABLE[[#This Row],[ID NUMBER]],DBASE_TABLE[],2,0)</f>
        <v>AWODOE SARAPHINE</v>
      </c>
      <c r="E1124" s="195" t="str">
        <f>VLOOKUP(ACCOUNTS_TABLE[[#This Row],[ID NUMBER]],DBASE_TABLE[],7,0)</f>
        <v>PRIMARY SIX</v>
      </c>
      <c r="F1124" s="200"/>
      <c r="G1124" s="200" t="str">
        <f>IF(ISNA(VLOOKUP(ACCOUNTS_TABLE[[#This Row],[ID NUMBER]],OTHERFEE_PT,2,0)),"",VLOOKUP(ACCOUNTS_TABLE[[#This Row],[ID NUMBER]],OTHERFEE_PT,2,0))</f>
        <v/>
      </c>
      <c r="H1124" s="200">
        <f>IF(ISNA(VLOOKUP(DBASE_TABLE[[#This Row],[CLASS]],TERMFEES_TABLE[],5,0)),"",VLOOKUP(DBASE_TABLE[[#This Row],[CLASS]],TERMFEES_TABLE[],5,0))</f>
        <v>0</v>
      </c>
      <c r="I1124" s="200">
        <f>SUM(ACCOUNTS_TABLE[[#This Row],[BALANCE AT START]]:ACCOUNTS_TABLE[[#This Row],[SCHOOL FEES]])</f>
        <v>0</v>
      </c>
      <c r="J1124" s="200">
        <f>IF(ISNA(VLOOKUP(ACCOUNTS_TABLE[[#This Row],[ID NUMBER]],PAYMENT_PT,2,0)),0,VLOOKUP(ACCOUNTS_TABLE[[#This Row],[ID NUMBER]],PAYMENT_PT,2,0))</f>
        <v>0</v>
      </c>
      <c r="K1124" s="200">
        <f>IF(ISNA(VLOOKUP(ACCOUNTS_TABLE[[#This Row],[ID NUMBER]],PIVOT!K:L,2,0)),0,VLOOKUP(ACCOUNTS_TABLE[[#This Row],[ID NUMBER]],PIVOT!K:L,2,0))</f>
        <v>0</v>
      </c>
      <c r="L1124" s="200">
        <f>ACCOUNTS_TABLE[[#This Row],[TOTAL FEES]]-ACCOUNTS_TABLE[[#This Row],[TOTAL PAID]]-ACCOUNTS_TABLE[[#This Row],[SCHOLARSHIP]]</f>
        <v>0</v>
      </c>
    </row>
    <row r="1125" spans="3:12" ht="21.75" customHeight="1" x14ac:dyDescent="0.25">
      <c r="C1125" s="194" t="s">
        <v>4446</v>
      </c>
      <c r="D1125" s="195" t="str">
        <f>VLOOKUP(ACCOUNTS_TABLE[[#This Row],[ID NUMBER]],DBASE_TABLE[],2,0)</f>
        <v>ALHASSAN MOHAMMED</v>
      </c>
      <c r="E1125" s="195" t="str">
        <f>VLOOKUP(ACCOUNTS_TABLE[[#This Row],[ID NUMBER]],DBASE_TABLE[],7,0)</f>
        <v>PRIMARY SIX</v>
      </c>
      <c r="F1125" s="200"/>
      <c r="G1125" s="200" t="str">
        <f>IF(ISNA(VLOOKUP(ACCOUNTS_TABLE[[#This Row],[ID NUMBER]],OTHERFEE_PT,2,0)),"",VLOOKUP(ACCOUNTS_TABLE[[#This Row],[ID NUMBER]],OTHERFEE_PT,2,0))</f>
        <v/>
      </c>
      <c r="H1125" s="200">
        <f>IF(ISNA(VLOOKUP(DBASE_TABLE[[#This Row],[CLASS]],TERMFEES_TABLE[],5,0)),"",VLOOKUP(DBASE_TABLE[[#This Row],[CLASS]],TERMFEES_TABLE[],5,0))</f>
        <v>0</v>
      </c>
      <c r="I1125" s="200">
        <f>SUM(ACCOUNTS_TABLE[[#This Row],[BALANCE AT START]]:ACCOUNTS_TABLE[[#This Row],[SCHOOL FEES]])</f>
        <v>0</v>
      </c>
      <c r="J1125" s="200">
        <f>IF(ISNA(VLOOKUP(ACCOUNTS_TABLE[[#This Row],[ID NUMBER]],PAYMENT_PT,2,0)),0,VLOOKUP(ACCOUNTS_TABLE[[#This Row],[ID NUMBER]],PAYMENT_PT,2,0))</f>
        <v>0</v>
      </c>
      <c r="K1125" s="200">
        <f>IF(ISNA(VLOOKUP(ACCOUNTS_TABLE[[#This Row],[ID NUMBER]],PIVOT!K:L,2,0)),0,VLOOKUP(ACCOUNTS_TABLE[[#This Row],[ID NUMBER]],PIVOT!K:L,2,0))</f>
        <v>0</v>
      </c>
      <c r="L1125" s="200">
        <f>ACCOUNTS_TABLE[[#This Row],[TOTAL FEES]]-ACCOUNTS_TABLE[[#This Row],[TOTAL PAID]]-ACCOUNTS_TABLE[[#This Row],[SCHOLARSHIP]]</f>
        <v>0</v>
      </c>
    </row>
    <row r="1126" spans="3:12" ht="21.75" customHeight="1" x14ac:dyDescent="0.25">
      <c r="C1126" s="194" t="s">
        <v>4455</v>
      </c>
      <c r="D1126" s="195" t="str">
        <f>VLOOKUP(ACCOUNTS_TABLE[[#This Row],[ID NUMBER]],DBASE_TABLE[],2,0)</f>
        <v>ABAZING MIREDITH ANIWE</v>
      </c>
      <c r="E1126" s="195" t="str">
        <f>VLOOKUP(ACCOUNTS_TABLE[[#This Row],[ID NUMBER]],DBASE_TABLE[],7,0)</f>
        <v>FORM ONE</v>
      </c>
      <c r="F1126" s="200"/>
      <c r="G1126" s="200" t="str">
        <f>IF(ISNA(VLOOKUP(ACCOUNTS_TABLE[[#This Row],[ID NUMBER]],OTHERFEE_PT,2,0)),"",VLOOKUP(ACCOUNTS_TABLE[[#This Row],[ID NUMBER]],OTHERFEE_PT,2,0))</f>
        <v/>
      </c>
      <c r="H1126" s="200">
        <f>IF(ISNA(VLOOKUP(DBASE_TABLE[[#This Row],[CLASS]],TERMFEES_TABLE[],5,0)),"",VLOOKUP(DBASE_TABLE[[#This Row],[CLASS]],TERMFEES_TABLE[],5,0))</f>
        <v>0</v>
      </c>
      <c r="I1126" s="200">
        <f>SUM(ACCOUNTS_TABLE[[#This Row],[BALANCE AT START]]:ACCOUNTS_TABLE[[#This Row],[SCHOOL FEES]])</f>
        <v>0</v>
      </c>
      <c r="J1126" s="200">
        <f>IF(ISNA(VLOOKUP(ACCOUNTS_TABLE[[#This Row],[ID NUMBER]],PAYMENT_PT,2,0)),0,VLOOKUP(ACCOUNTS_TABLE[[#This Row],[ID NUMBER]],PAYMENT_PT,2,0))</f>
        <v>0</v>
      </c>
      <c r="K1126" s="200">
        <f>IF(ISNA(VLOOKUP(ACCOUNTS_TABLE[[#This Row],[ID NUMBER]],PIVOT!K:L,2,0)),0,VLOOKUP(ACCOUNTS_TABLE[[#This Row],[ID NUMBER]],PIVOT!K:L,2,0))</f>
        <v>0</v>
      </c>
      <c r="L1126" s="200">
        <f>ACCOUNTS_TABLE[[#This Row],[TOTAL FEES]]-ACCOUNTS_TABLE[[#This Row],[TOTAL PAID]]-ACCOUNTS_TABLE[[#This Row],[SCHOLARSHIP]]</f>
        <v>0</v>
      </c>
    </row>
    <row r="1127" spans="3:12" ht="21.75" customHeight="1" x14ac:dyDescent="0.25">
      <c r="C1127" s="194" t="s">
        <v>4459</v>
      </c>
      <c r="D1127" s="195" t="str">
        <f>VLOOKUP(ACCOUNTS_TABLE[[#This Row],[ID NUMBER]],DBASE_TABLE[],2,0)</f>
        <v>KUNZOBA MAVIS CHORINTMAN</v>
      </c>
      <c r="E1127" s="195" t="str">
        <f>VLOOKUP(ACCOUNTS_TABLE[[#This Row],[ID NUMBER]],DBASE_TABLE[],7,0)</f>
        <v>FORM ONE</v>
      </c>
      <c r="F1127" s="200"/>
      <c r="G1127" s="200" t="str">
        <f>IF(ISNA(VLOOKUP(ACCOUNTS_TABLE[[#This Row],[ID NUMBER]],OTHERFEE_PT,2,0)),"",VLOOKUP(ACCOUNTS_TABLE[[#This Row],[ID NUMBER]],OTHERFEE_PT,2,0))</f>
        <v/>
      </c>
      <c r="H1127" s="200">
        <f>IF(ISNA(VLOOKUP(DBASE_TABLE[[#This Row],[CLASS]],TERMFEES_TABLE[],5,0)),"",VLOOKUP(DBASE_TABLE[[#This Row],[CLASS]],TERMFEES_TABLE[],5,0))</f>
        <v>0</v>
      </c>
      <c r="I1127" s="200">
        <f>SUM(ACCOUNTS_TABLE[[#This Row],[BALANCE AT START]]:ACCOUNTS_TABLE[[#This Row],[SCHOOL FEES]])</f>
        <v>0</v>
      </c>
      <c r="J1127" s="200">
        <f>IF(ISNA(VLOOKUP(ACCOUNTS_TABLE[[#This Row],[ID NUMBER]],PAYMENT_PT,2,0)),0,VLOOKUP(ACCOUNTS_TABLE[[#This Row],[ID NUMBER]],PAYMENT_PT,2,0))</f>
        <v>0</v>
      </c>
      <c r="K1127" s="200">
        <f>IF(ISNA(VLOOKUP(ACCOUNTS_TABLE[[#This Row],[ID NUMBER]],PIVOT!K:L,2,0)),0,VLOOKUP(ACCOUNTS_TABLE[[#This Row],[ID NUMBER]],PIVOT!K:L,2,0))</f>
        <v>0</v>
      </c>
      <c r="L1127" s="200">
        <f>ACCOUNTS_TABLE[[#This Row],[TOTAL FEES]]-ACCOUNTS_TABLE[[#This Row],[TOTAL PAID]]-ACCOUNTS_TABLE[[#This Row],[SCHOLARSHIP]]</f>
        <v>0</v>
      </c>
    </row>
    <row r="1128" spans="3:12" ht="21.75" customHeight="1" x14ac:dyDescent="0.25">
      <c r="C1128" s="194" t="s">
        <v>4464</v>
      </c>
      <c r="D1128" s="195" t="str">
        <f>VLOOKUP(ACCOUNTS_TABLE[[#This Row],[ID NUMBER]],DBASE_TABLE[],2,0)</f>
        <v>ATOOH MARY-ANN NMAH</v>
      </c>
      <c r="E1128" s="195" t="str">
        <f>VLOOKUP(ACCOUNTS_TABLE[[#This Row],[ID NUMBER]],DBASE_TABLE[],7,0)</f>
        <v>FORM ONE</v>
      </c>
      <c r="F1128" s="200"/>
      <c r="G1128" s="200" t="str">
        <f>IF(ISNA(VLOOKUP(ACCOUNTS_TABLE[[#This Row],[ID NUMBER]],OTHERFEE_PT,2,0)),"",VLOOKUP(ACCOUNTS_TABLE[[#This Row],[ID NUMBER]],OTHERFEE_PT,2,0))</f>
        <v/>
      </c>
      <c r="H1128" s="200">
        <f>IF(ISNA(VLOOKUP(DBASE_TABLE[[#This Row],[CLASS]],TERMFEES_TABLE[],5,0)),"",VLOOKUP(DBASE_TABLE[[#This Row],[CLASS]],TERMFEES_TABLE[],5,0))</f>
        <v>0</v>
      </c>
      <c r="I1128" s="200">
        <f>SUM(ACCOUNTS_TABLE[[#This Row],[BALANCE AT START]]:ACCOUNTS_TABLE[[#This Row],[SCHOOL FEES]])</f>
        <v>0</v>
      </c>
      <c r="J1128" s="200">
        <f>IF(ISNA(VLOOKUP(ACCOUNTS_TABLE[[#This Row],[ID NUMBER]],PAYMENT_PT,2,0)),0,VLOOKUP(ACCOUNTS_TABLE[[#This Row],[ID NUMBER]],PAYMENT_PT,2,0))</f>
        <v>0</v>
      </c>
      <c r="K1128" s="200">
        <f>IF(ISNA(VLOOKUP(ACCOUNTS_TABLE[[#This Row],[ID NUMBER]],PIVOT!K:L,2,0)),0,VLOOKUP(ACCOUNTS_TABLE[[#This Row],[ID NUMBER]],PIVOT!K:L,2,0))</f>
        <v>0</v>
      </c>
      <c r="L1128" s="200">
        <f>ACCOUNTS_TABLE[[#This Row],[TOTAL FEES]]-ACCOUNTS_TABLE[[#This Row],[TOTAL PAID]]-ACCOUNTS_TABLE[[#This Row],[SCHOLARSHIP]]</f>
        <v>0</v>
      </c>
    </row>
    <row r="1129" spans="3:12" ht="21.75" customHeight="1" x14ac:dyDescent="0.25">
      <c r="C1129" s="194" t="s">
        <v>4467</v>
      </c>
      <c r="D1129" s="195" t="str">
        <f>VLOOKUP(ACCOUNTS_TABLE[[#This Row],[ID NUMBER]],DBASE_TABLE[],2,0)</f>
        <v>APOORE CINDY</v>
      </c>
      <c r="E1129" s="195" t="str">
        <f>VLOOKUP(ACCOUNTS_TABLE[[#This Row],[ID NUMBER]],DBASE_TABLE[],7,0)</f>
        <v>FORM ONE</v>
      </c>
      <c r="F1129" s="200"/>
      <c r="G1129" s="200" t="str">
        <f>IF(ISNA(VLOOKUP(ACCOUNTS_TABLE[[#This Row],[ID NUMBER]],OTHERFEE_PT,2,0)),"",VLOOKUP(ACCOUNTS_TABLE[[#This Row],[ID NUMBER]],OTHERFEE_PT,2,0))</f>
        <v/>
      </c>
      <c r="H1129" s="200">
        <f>IF(ISNA(VLOOKUP(DBASE_TABLE[[#This Row],[CLASS]],TERMFEES_TABLE[],5,0)),"",VLOOKUP(DBASE_TABLE[[#This Row],[CLASS]],TERMFEES_TABLE[],5,0))</f>
        <v>0</v>
      </c>
      <c r="I1129" s="200">
        <f>SUM(ACCOUNTS_TABLE[[#This Row],[BALANCE AT START]]:ACCOUNTS_TABLE[[#This Row],[SCHOOL FEES]])</f>
        <v>0</v>
      </c>
      <c r="J1129" s="200">
        <f>IF(ISNA(VLOOKUP(ACCOUNTS_TABLE[[#This Row],[ID NUMBER]],PAYMENT_PT,2,0)),0,VLOOKUP(ACCOUNTS_TABLE[[#This Row],[ID NUMBER]],PAYMENT_PT,2,0))</f>
        <v>0</v>
      </c>
      <c r="K1129" s="200">
        <f>IF(ISNA(VLOOKUP(ACCOUNTS_TABLE[[#This Row],[ID NUMBER]],PIVOT!K:L,2,0)),0,VLOOKUP(ACCOUNTS_TABLE[[#This Row],[ID NUMBER]],PIVOT!K:L,2,0))</f>
        <v>0</v>
      </c>
      <c r="L1129" s="200">
        <f>ACCOUNTS_TABLE[[#This Row],[TOTAL FEES]]-ACCOUNTS_TABLE[[#This Row],[TOTAL PAID]]-ACCOUNTS_TABLE[[#This Row],[SCHOLARSHIP]]</f>
        <v>0</v>
      </c>
    </row>
    <row r="1130" spans="3:12" ht="21.75" customHeight="1" x14ac:dyDescent="0.25">
      <c r="C1130" s="194" t="s">
        <v>4470</v>
      </c>
      <c r="D1130" s="195" t="str">
        <f>VLOOKUP(ACCOUNTS_TABLE[[#This Row],[ID NUMBER]],DBASE_TABLE[],2,0)</f>
        <v>ADUA DORIS WESOAMO</v>
      </c>
      <c r="E1130" s="195" t="str">
        <f>VLOOKUP(ACCOUNTS_TABLE[[#This Row],[ID NUMBER]],DBASE_TABLE[],7,0)</f>
        <v>FORM TWO</v>
      </c>
      <c r="F1130" s="200"/>
      <c r="G1130" s="200" t="str">
        <f>IF(ISNA(VLOOKUP(ACCOUNTS_TABLE[[#This Row],[ID NUMBER]],OTHERFEE_PT,2,0)),"",VLOOKUP(ACCOUNTS_TABLE[[#This Row],[ID NUMBER]],OTHERFEE_PT,2,0))</f>
        <v/>
      </c>
      <c r="H1130" s="200">
        <f>IF(ISNA(VLOOKUP(DBASE_TABLE[[#This Row],[CLASS]],TERMFEES_TABLE[],5,0)),"",VLOOKUP(DBASE_TABLE[[#This Row],[CLASS]],TERMFEES_TABLE[],5,0))</f>
        <v>0</v>
      </c>
      <c r="I1130" s="200">
        <f>SUM(ACCOUNTS_TABLE[[#This Row],[BALANCE AT START]]:ACCOUNTS_TABLE[[#This Row],[SCHOOL FEES]])</f>
        <v>0</v>
      </c>
      <c r="J1130" s="200">
        <f>IF(ISNA(VLOOKUP(ACCOUNTS_TABLE[[#This Row],[ID NUMBER]],PAYMENT_PT,2,0)),0,VLOOKUP(ACCOUNTS_TABLE[[#This Row],[ID NUMBER]],PAYMENT_PT,2,0))</f>
        <v>0</v>
      </c>
      <c r="K1130" s="200">
        <f>IF(ISNA(VLOOKUP(ACCOUNTS_TABLE[[#This Row],[ID NUMBER]],PIVOT!K:L,2,0)),0,VLOOKUP(ACCOUNTS_TABLE[[#This Row],[ID NUMBER]],PIVOT!K:L,2,0))</f>
        <v>0</v>
      </c>
      <c r="L1130" s="200">
        <f>ACCOUNTS_TABLE[[#This Row],[TOTAL FEES]]-ACCOUNTS_TABLE[[#This Row],[TOTAL PAID]]-ACCOUNTS_TABLE[[#This Row],[SCHOLARSHIP]]</f>
        <v>0</v>
      </c>
    </row>
    <row r="1131" spans="3:12" ht="21.75" customHeight="1" x14ac:dyDescent="0.25">
      <c r="C1131" s="194" t="s">
        <v>4476</v>
      </c>
      <c r="D1131" s="195" t="str">
        <f>VLOOKUP(ACCOUNTS_TABLE[[#This Row],[ID NUMBER]],DBASE_TABLE[],2,0)</f>
        <v>ASOBAYIRE HEZEKIAH AWINEMI</v>
      </c>
      <c r="E1131" s="195" t="str">
        <f>VLOOKUP(ACCOUNTS_TABLE[[#This Row],[ID NUMBER]],DBASE_TABLE[],7,0)</f>
        <v>FORM TWO</v>
      </c>
      <c r="F1131" s="200"/>
      <c r="G1131" s="200" t="str">
        <f>IF(ISNA(VLOOKUP(ACCOUNTS_TABLE[[#This Row],[ID NUMBER]],OTHERFEE_PT,2,0)),"",VLOOKUP(ACCOUNTS_TABLE[[#This Row],[ID NUMBER]],OTHERFEE_PT,2,0))</f>
        <v/>
      </c>
      <c r="H1131" s="200">
        <f>IF(ISNA(VLOOKUP(DBASE_TABLE[[#This Row],[CLASS]],TERMFEES_TABLE[],5,0)),"",VLOOKUP(DBASE_TABLE[[#This Row],[CLASS]],TERMFEES_TABLE[],5,0))</f>
        <v>0</v>
      </c>
      <c r="I1131" s="200">
        <f>SUM(ACCOUNTS_TABLE[[#This Row],[BALANCE AT START]]:ACCOUNTS_TABLE[[#This Row],[SCHOOL FEES]])</f>
        <v>0</v>
      </c>
      <c r="J1131" s="200">
        <f>IF(ISNA(VLOOKUP(ACCOUNTS_TABLE[[#This Row],[ID NUMBER]],PAYMENT_PT,2,0)),0,VLOOKUP(ACCOUNTS_TABLE[[#This Row],[ID NUMBER]],PAYMENT_PT,2,0))</f>
        <v>0</v>
      </c>
      <c r="K1131" s="200">
        <f>IF(ISNA(VLOOKUP(ACCOUNTS_TABLE[[#This Row],[ID NUMBER]],PIVOT!K:L,2,0)),0,VLOOKUP(ACCOUNTS_TABLE[[#This Row],[ID NUMBER]],PIVOT!K:L,2,0))</f>
        <v>0</v>
      </c>
      <c r="L1131" s="200">
        <f>ACCOUNTS_TABLE[[#This Row],[TOTAL FEES]]-ACCOUNTS_TABLE[[#This Row],[TOTAL PAID]]-ACCOUNTS_TABLE[[#This Row],[SCHOLARSHIP]]</f>
        <v>0</v>
      </c>
    </row>
    <row r="1132" spans="3:12" ht="21.75" customHeight="1" x14ac:dyDescent="0.25">
      <c r="C1132" s="194" t="s">
        <v>4480</v>
      </c>
      <c r="D1132" s="195" t="str">
        <f>VLOOKUP(ACCOUNTS_TABLE[[#This Row],[ID NUMBER]],DBASE_TABLE[],2,0)</f>
        <v>AGOOH VINCENT</v>
      </c>
      <c r="E1132" s="195" t="str">
        <f>VLOOKUP(ACCOUNTS_TABLE[[#This Row],[ID NUMBER]],DBASE_TABLE[],7,0)</f>
        <v>FORM TWO</v>
      </c>
      <c r="F1132" s="200"/>
      <c r="G1132" s="200" t="str">
        <f>IF(ISNA(VLOOKUP(ACCOUNTS_TABLE[[#This Row],[ID NUMBER]],OTHERFEE_PT,2,0)),"",VLOOKUP(ACCOUNTS_TABLE[[#This Row],[ID NUMBER]],OTHERFEE_PT,2,0))</f>
        <v/>
      </c>
      <c r="H1132" s="200">
        <f>IF(ISNA(VLOOKUP(DBASE_TABLE[[#This Row],[CLASS]],TERMFEES_TABLE[],5,0)),"",VLOOKUP(DBASE_TABLE[[#This Row],[CLASS]],TERMFEES_TABLE[],5,0))</f>
        <v>0</v>
      </c>
      <c r="I1132" s="200">
        <f>SUM(ACCOUNTS_TABLE[[#This Row],[BALANCE AT START]]:ACCOUNTS_TABLE[[#This Row],[SCHOOL FEES]])</f>
        <v>0</v>
      </c>
      <c r="J1132" s="200">
        <f>IF(ISNA(VLOOKUP(ACCOUNTS_TABLE[[#This Row],[ID NUMBER]],PAYMENT_PT,2,0)),0,VLOOKUP(ACCOUNTS_TABLE[[#This Row],[ID NUMBER]],PAYMENT_PT,2,0))</f>
        <v>0</v>
      </c>
      <c r="K1132" s="200">
        <f>IF(ISNA(VLOOKUP(ACCOUNTS_TABLE[[#This Row],[ID NUMBER]],PIVOT!K:L,2,0)),0,VLOOKUP(ACCOUNTS_TABLE[[#This Row],[ID NUMBER]],PIVOT!K:L,2,0))</f>
        <v>0</v>
      </c>
      <c r="L1132" s="200">
        <f>ACCOUNTS_TABLE[[#This Row],[TOTAL FEES]]-ACCOUNTS_TABLE[[#This Row],[TOTAL PAID]]-ACCOUNTS_TABLE[[#This Row],[SCHOLARSHIP]]</f>
        <v>0</v>
      </c>
    </row>
    <row r="1133" spans="3:12" ht="21.75" customHeight="1" x14ac:dyDescent="0.25">
      <c r="C1133" s="194" t="s">
        <v>4485</v>
      </c>
      <c r="D1133" s="195" t="str">
        <f>VLOOKUP(ACCOUNTS_TABLE[[#This Row],[ID NUMBER]],DBASE_TABLE[],2,0)</f>
        <v>ABULU JESSICA</v>
      </c>
      <c r="E1133" s="195" t="str">
        <f>VLOOKUP(ACCOUNTS_TABLE[[#This Row],[ID NUMBER]],DBASE_TABLE[],7,0)</f>
        <v>FORM TWO</v>
      </c>
      <c r="F1133" s="200"/>
      <c r="G1133" s="200" t="str">
        <f>IF(ISNA(VLOOKUP(ACCOUNTS_TABLE[[#This Row],[ID NUMBER]],OTHERFEE_PT,2,0)),"",VLOOKUP(ACCOUNTS_TABLE[[#This Row],[ID NUMBER]],OTHERFEE_PT,2,0))</f>
        <v/>
      </c>
      <c r="H1133" s="200">
        <f>IF(ISNA(VLOOKUP(DBASE_TABLE[[#This Row],[CLASS]],TERMFEES_TABLE[],5,0)),"",VLOOKUP(DBASE_TABLE[[#This Row],[CLASS]],TERMFEES_TABLE[],5,0))</f>
        <v>0</v>
      </c>
      <c r="I1133" s="200">
        <f>SUM(ACCOUNTS_TABLE[[#This Row],[BALANCE AT START]]:ACCOUNTS_TABLE[[#This Row],[SCHOOL FEES]])</f>
        <v>0</v>
      </c>
      <c r="J1133" s="200">
        <f>IF(ISNA(VLOOKUP(ACCOUNTS_TABLE[[#This Row],[ID NUMBER]],PAYMENT_PT,2,0)),0,VLOOKUP(ACCOUNTS_TABLE[[#This Row],[ID NUMBER]],PAYMENT_PT,2,0))</f>
        <v>0</v>
      </c>
      <c r="K1133" s="200">
        <f>IF(ISNA(VLOOKUP(ACCOUNTS_TABLE[[#This Row],[ID NUMBER]],PIVOT!K:L,2,0)),0,VLOOKUP(ACCOUNTS_TABLE[[#This Row],[ID NUMBER]],PIVOT!K:L,2,0))</f>
        <v>0</v>
      </c>
      <c r="L1133" s="200">
        <f>ACCOUNTS_TABLE[[#This Row],[TOTAL FEES]]-ACCOUNTS_TABLE[[#This Row],[TOTAL PAID]]-ACCOUNTS_TABLE[[#This Row],[SCHOLARSHIP]]</f>
        <v>0</v>
      </c>
    </row>
    <row r="1134" spans="3:12" ht="21.75" customHeight="1" x14ac:dyDescent="0.25">
      <c r="C1134" s="194" t="s">
        <v>4489</v>
      </c>
      <c r="D1134" s="195" t="str">
        <f>VLOOKUP(ACCOUNTS_TABLE[[#This Row],[ID NUMBER]],DBASE_TABLE[],2,0)</f>
        <v>EJIOFFOR MIRACLE</v>
      </c>
      <c r="E1134" s="195" t="str">
        <f>VLOOKUP(ACCOUNTS_TABLE[[#This Row],[ID NUMBER]],DBASE_TABLE[],7,0)</f>
        <v>FORM TWO</v>
      </c>
      <c r="F1134" s="200"/>
      <c r="G1134" s="200" t="str">
        <f>IF(ISNA(VLOOKUP(ACCOUNTS_TABLE[[#This Row],[ID NUMBER]],OTHERFEE_PT,2,0)),"",VLOOKUP(ACCOUNTS_TABLE[[#This Row],[ID NUMBER]],OTHERFEE_PT,2,0))</f>
        <v/>
      </c>
      <c r="H1134" s="200">
        <f>IF(ISNA(VLOOKUP(DBASE_TABLE[[#This Row],[CLASS]],TERMFEES_TABLE[],5,0)),"",VLOOKUP(DBASE_TABLE[[#This Row],[CLASS]],TERMFEES_TABLE[],5,0))</f>
        <v>0</v>
      </c>
      <c r="I1134" s="200">
        <f>SUM(ACCOUNTS_TABLE[[#This Row],[BALANCE AT START]]:ACCOUNTS_TABLE[[#This Row],[SCHOOL FEES]])</f>
        <v>0</v>
      </c>
      <c r="J1134" s="200">
        <f>IF(ISNA(VLOOKUP(ACCOUNTS_TABLE[[#This Row],[ID NUMBER]],PAYMENT_PT,2,0)),0,VLOOKUP(ACCOUNTS_TABLE[[#This Row],[ID NUMBER]],PAYMENT_PT,2,0))</f>
        <v>0</v>
      </c>
      <c r="K1134" s="200">
        <f>IF(ISNA(VLOOKUP(ACCOUNTS_TABLE[[#This Row],[ID NUMBER]],PIVOT!K:L,2,0)),0,VLOOKUP(ACCOUNTS_TABLE[[#This Row],[ID NUMBER]],PIVOT!K:L,2,0))</f>
        <v>0</v>
      </c>
      <c r="L1134" s="200">
        <f>ACCOUNTS_TABLE[[#This Row],[TOTAL FEES]]-ACCOUNTS_TABLE[[#This Row],[TOTAL PAID]]-ACCOUNTS_TABLE[[#This Row],[SCHOLARSHIP]]</f>
        <v>0</v>
      </c>
    </row>
    <row r="1135" spans="3:12" ht="21.75" customHeight="1" x14ac:dyDescent="0.25">
      <c r="C1135" s="194" t="s">
        <v>4491</v>
      </c>
      <c r="D1135" s="195" t="str">
        <f>VLOOKUP(ACCOUNTS_TABLE[[#This Row],[ID NUMBER]],DBASE_TABLE[],2,0)</f>
        <v>ALOGOKALI MATHEW</v>
      </c>
      <c r="E1135" s="195" t="str">
        <f>VLOOKUP(ACCOUNTS_TABLE[[#This Row],[ID NUMBER]],DBASE_TABLE[],7,0)</f>
        <v>FORM TWO</v>
      </c>
      <c r="F1135" s="200"/>
      <c r="G1135" s="200" t="str">
        <f>IF(ISNA(VLOOKUP(ACCOUNTS_TABLE[[#This Row],[ID NUMBER]],OTHERFEE_PT,2,0)),"",VLOOKUP(ACCOUNTS_TABLE[[#This Row],[ID NUMBER]],OTHERFEE_PT,2,0))</f>
        <v/>
      </c>
      <c r="H1135" s="200">
        <f>IF(ISNA(VLOOKUP(DBASE_TABLE[[#This Row],[CLASS]],TERMFEES_TABLE[],5,0)),"",VLOOKUP(DBASE_TABLE[[#This Row],[CLASS]],TERMFEES_TABLE[],5,0))</f>
        <v>0</v>
      </c>
      <c r="I1135" s="200">
        <f>SUM(ACCOUNTS_TABLE[[#This Row],[BALANCE AT START]]:ACCOUNTS_TABLE[[#This Row],[SCHOOL FEES]])</f>
        <v>0</v>
      </c>
      <c r="J1135" s="200">
        <f>IF(ISNA(VLOOKUP(ACCOUNTS_TABLE[[#This Row],[ID NUMBER]],PAYMENT_PT,2,0)),0,VLOOKUP(ACCOUNTS_TABLE[[#This Row],[ID NUMBER]],PAYMENT_PT,2,0))</f>
        <v>0</v>
      </c>
      <c r="K1135" s="200">
        <f>IF(ISNA(VLOOKUP(ACCOUNTS_TABLE[[#This Row],[ID NUMBER]],PIVOT!K:L,2,0)),0,VLOOKUP(ACCOUNTS_TABLE[[#This Row],[ID NUMBER]],PIVOT!K:L,2,0))</f>
        <v>0</v>
      </c>
      <c r="L1135" s="200">
        <f>ACCOUNTS_TABLE[[#This Row],[TOTAL FEES]]-ACCOUNTS_TABLE[[#This Row],[TOTAL PAID]]-ACCOUNTS_TABLE[[#This Row],[SCHOLARSHIP]]</f>
        <v>0</v>
      </c>
    </row>
    <row r="1136" spans="3:12" ht="21.75" customHeight="1" x14ac:dyDescent="0.25">
      <c r="C1136" s="194" t="s">
        <v>4496</v>
      </c>
      <c r="D1136" s="195" t="str">
        <f>VLOOKUP(ACCOUNTS_TABLE[[#This Row],[ID NUMBER]],DBASE_TABLE[],2,0)</f>
        <v>ATINVA ALICE AWINTIME</v>
      </c>
      <c r="E1136" s="195" t="str">
        <f>VLOOKUP(ACCOUNTS_TABLE[[#This Row],[ID NUMBER]],DBASE_TABLE[],7,0)</f>
        <v>FORM TWO</v>
      </c>
      <c r="F1136" s="200"/>
      <c r="G1136" s="200" t="str">
        <f>IF(ISNA(VLOOKUP(ACCOUNTS_TABLE[[#This Row],[ID NUMBER]],OTHERFEE_PT,2,0)),"",VLOOKUP(ACCOUNTS_TABLE[[#This Row],[ID NUMBER]],OTHERFEE_PT,2,0))</f>
        <v/>
      </c>
      <c r="H1136" s="200">
        <f>IF(ISNA(VLOOKUP(DBASE_TABLE[[#This Row],[CLASS]],TERMFEES_TABLE[],5,0)),"",VLOOKUP(DBASE_TABLE[[#This Row],[CLASS]],TERMFEES_TABLE[],5,0))</f>
        <v>0</v>
      </c>
      <c r="I1136" s="200">
        <f>SUM(ACCOUNTS_TABLE[[#This Row],[BALANCE AT START]]:ACCOUNTS_TABLE[[#This Row],[SCHOOL FEES]])</f>
        <v>0</v>
      </c>
      <c r="J1136" s="200">
        <f>IF(ISNA(VLOOKUP(ACCOUNTS_TABLE[[#This Row],[ID NUMBER]],PAYMENT_PT,2,0)),0,VLOOKUP(ACCOUNTS_TABLE[[#This Row],[ID NUMBER]],PAYMENT_PT,2,0))</f>
        <v>0</v>
      </c>
      <c r="K1136" s="200">
        <f>IF(ISNA(VLOOKUP(ACCOUNTS_TABLE[[#This Row],[ID NUMBER]],PIVOT!K:L,2,0)),0,VLOOKUP(ACCOUNTS_TABLE[[#This Row],[ID NUMBER]],PIVOT!K:L,2,0))</f>
        <v>0</v>
      </c>
      <c r="L1136" s="200">
        <f>ACCOUNTS_TABLE[[#This Row],[TOTAL FEES]]-ACCOUNTS_TABLE[[#This Row],[TOTAL PAID]]-ACCOUNTS_TABLE[[#This Row],[SCHOLARSHIP]]</f>
        <v>0</v>
      </c>
    </row>
    <row r="1137" spans="3:12" ht="21.75" customHeight="1" x14ac:dyDescent="0.25">
      <c r="C1137" s="194" t="s">
        <v>4500</v>
      </c>
      <c r="D1137" s="195" t="str">
        <f>VLOOKUP(ACCOUNTS_TABLE[[#This Row],[ID NUMBER]],DBASE_TABLE[],2,0)</f>
        <v>AWAFO THOMAS AWENIMIE</v>
      </c>
      <c r="E1137" s="195" t="str">
        <f>VLOOKUP(ACCOUNTS_TABLE[[#This Row],[ID NUMBER]],DBASE_TABLE[],7,0)</f>
        <v>FORM TWO</v>
      </c>
      <c r="F1137" s="200"/>
      <c r="G1137" s="200" t="str">
        <f>IF(ISNA(VLOOKUP(ACCOUNTS_TABLE[[#This Row],[ID NUMBER]],OTHERFEE_PT,2,0)),"",VLOOKUP(ACCOUNTS_TABLE[[#This Row],[ID NUMBER]],OTHERFEE_PT,2,0))</f>
        <v/>
      </c>
      <c r="H1137" s="200">
        <f>IF(ISNA(VLOOKUP(DBASE_TABLE[[#This Row],[CLASS]],TERMFEES_TABLE[],5,0)),"",VLOOKUP(DBASE_TABLE[[#This Row],[CLASS]],TERMFEES_TABLE[],5,0))</f>
        <v>0</v>
      </c>
      <c r="I1137" s="200">
        <f>SUM(ACCOUNTS_TABLE[[#This Row],[BALANCE AT START]]:ACCOUNTS_TABLE[[#This Row],[SCHOOL FEES]])</f>
        <v>0</v>
      </c>
      <c r="J1137" s="200">
        <f>IF(ISNA(VLOOKUP(ACCOUNTS_TABLE[[#This Row],[ID NUMBER]],PAYMENT_PT,2,0)),0,VLOOKUP(ACCOUNTS_TABLE[[#This Row],[ID NUMBER]],PAYMENT_PT,2,0))</f>
        <v>0</v>
      </c>
      <c r="K1137" s="200">
        <f>IF(ISNA(VLOOKUP(ACCOUNTS_TABLE[[#This Row],[ID NUMBER]],PIVOT!K:L,2,0)),0,VLOOKUP(ACCOUNTS_TABLE[[#This Row],[ID NUMBER]],PIVOT!K:L,2,0))</f>
        <v>0</v>
      </c>
      <c r="L1137" s="200">
        <f>ACCOUNTS_TABLE[[#This Row],[TOTAL FEES]]-ACCOUNTS_TABLE[[#This Row],[TOTAL PAID]]-ACCOUNTS_TABLE[[#This Row],[SCHOLARSHIP]]</f>
        <v>0</v>
      </c>
    </row>
    <row r="1138" spans="3:12" ht="21.75" customHeight="1" x14ac:dyDescent="0.25">
      <c r="C1138" s="194" t="s">
        <v>4505</v>
      </c>
      <c r="D1138" s="195" t="str">
        <f>VLOOKUP(ACCOUNTS_TABLE[[#This Row],[ID NUMBER]],DBASE_TABLE[],2,0)</f>
        <v>AKANVISE FLAVIER AWINEPOYA</v>
      </c>
      <c r="E1138" s="195" t="str">
        <f>VLOOKUP(ACCOUNTS_TABLE[[#This Row],[ID NUMBER]],DBASE_TABLE[],7,0)</f>
        <v>FORM TWO</v>
      </c>
      <c r="F1138" s="200"/>
      <c r="G1138" s="200" t="str">
        <f>IF(ISNA(VLOOKUP(ACCOUNTS_TABLE[[#This Row],[ID NUMBER]],OTHERFEE_PT,2,0)),"",VLOOKUP(ACCOUNTS_TABLE[[#This Row],[ID NUMBER]],OTHERFEE_PT,2,0))</f>
        <v/>
      </c>
      <c r="H1138" s="200">
        <f>IF(ISNA(VLOOKUP(DBASE_TABLE[[#This Row],[CLASS]],TERMFEES_TABLE[],5,0)),"",VLOOKUP(DBASE_TABLE[[#This Row],[CLASS]],TERMFEES_TABLE[],5,0))</f>
        <v>0</v>
      </c>
      <c r="I1138" s="200">
        <f>SUM(ACCOUNTS_TABLE[[#This Row],[BALANCE AT START]]:ACCOUNTS_TABLE[[#This Row],[SCHOOL FEES]])</f>
        <v>0</v>
      </c>
      <c r="J1138" s="200">
        <f>IF(ISNA(VLOOKUP(ACCOUNTS_TABLE[[#This Row],[ID NUMBER]],PAYMENT_PT,2,0)),0,VLOOKUP(ACCOUNTS_TABLE[[#This Row],[ID NUMBER]],PAYMENT_PT,2,0))</f>
        <v>0</v>
      </c>
      <c r="K1138" s="200">
        <f>IF(ISNA(VLOOKUP(ACCOUNTS_TABLE[[#This Row],[ID NUMBER]],PIVOT!K:L,2,0)),0,VLOOKUP(ACCOUNTS_TABLE[[#This Row],[ID NUMBER]],PIVOT!K:L,2,0))</f>
        <v>0</v>
      </c>
      <c r="L1138" s="200">
        <f>ACCOUNTS_TABLE[[#This Row],[TOTAL FEES]]-ACCOUNTS_TABLE[[#This Row],[TOTAL PAID]]-ACCOUNTS_TABLE[[#This Row],[SCHOLARSHIP]]</f>
        <v>0</v>
      </c>
    </row>
    <row r="1139" spans="3:12" ht="21.75" customHeight="1" x14ac:dyDescent="0.25">
      <c r="C1139" s="194" t="s">
        <v>4508</v>
      </c>
      <c r="D1139" s="195" t="str">
        <f>VLOOKUP(ACCOUNTS_TABLE[[#This Row],[ID NUMBER]],DBASE_TABLE[],2,0)</f>
        <v>ABAAGALE AARON KUDADAM</v>
      </c>
      <c r="E1139" s="195" t="str">
        <f>VLOOKUP(ACCOUNTS_TABLE[[#This Row],[ID NUMBER]],DBASE_TABLE[],7,0)</f>
        <v>FORM TWO</v>
      </c>
      <c r="F1139" s="200"/>
      <c r="G1139" s="200" t="str">
        <f>IF(ISNA(VLOOKUP(ACCOUNTS_TABLE[[#This Row],[ID NUMBER]],OTHERFEE_PT,2,0)),"",VLOOKUP(ACCOUNTS_TABLE[[#This Row],[ID NUMBER]],OTHERFEE_PT,2,0))</f>
        <v/>
      </c>
      <c r="H1139" s="200">
        <f>IF(ISNA(VLOOKUP(DBASE_TABLE[[#This Row],[CLASS]],TERMFEES_TABLE[],5,0)),"",VLOOKUP(DBASE_TABLE[[#This Row],[CLASS]],TERMFEES_TABLE[],5,0))</f>
        <v>0</v>
      </c>
      <c r="I1139" s="200">
        <f>SUM(ACCOUNTS_TABLE[[#This Row],[BALANCE AT START]]:ACCOUNTS_TABLE[[#This Row],[SCHOOL FEES]])</f>
        <v>0</v>
      </c>
      <c r="J1139" s="200">
        <f>IF(ISNA(VLOOKUP(ACCOUNTS_TABLE[[#This Row],[ID NUMBER]],PAYMENT_PT,2,0)),0,VLOOKUP(ACCOUNTS_TABLE[[#This Row],[ID NUMBER]],PAYMENT_PT,2,0))</f>
        <v>0</v>
      </c>
      <c r="K1139" s="200">
        <f>IF(ISNA(VLOOKUP(ACCOUNTS_TABLE[[#This Row],[ID NUMBER]],PIVOT!K:L,2,0)),0,VLOOKUP(ACCOUNTS_TABLE[[#This Row],[ID NUMBER]],PIVOT!K:L,2,0))</f>
        <v>0</v>
      </c>
      <c r="L1139" s="200">
        <f>ACCOUNTS_TABLE[[#This Row],[TOTAL FEES]]-ACCOUNTS_TABLE[[#This Row],[TOTAL PAID]]-ACCOUNTS_TABLE[[#This Row],[SCHOLARSHIP]]</f>
        <v>0</v>
      </c>
    </row>
    <row r="1140" spans="3:12" ht="21.75" customHeight="1" x14ac:dyDescent="0.25">
      <c r="C1140" s="194" t="s">
        <v>4514</v>
      </c>
      <c r="D1140" s="195" t="str">
        <f>VLOOKUP(ACCOUNTS_TABLE[[#This Row],[ID NUMBER]],DBASE_TABLE[],2,0)</f>
        <v>KWONAGA SEDRICK</v>
      </c>
      <c r="E1140" s="195" t="str">
        <f>VLOOKUP(ACCOUNTS_TABLE[[#This Row],[ID NUMBER]],DBASE_TABLE[],7,0)</f>
        <v>NURSERY ONE</v>
      </c>
      <c r="F1140" s="200"/>
      <c r="G1140" s="200" t="str">
        <f>IF(ISNA(VLOOKUP(ACCOUNTS_TABLE[[#This Row],[ID NUMBER]],OTHERFEE_PT,2,0)),"",VLOOKUP(ACCOUNTS_TABLE[[#This Row],[ID NUMBER]],OTHERFEE_PT,2,0))</f>
        <v/>
      </c>
      <c r="H1140" s="200">
        <f>IF(ISNA(VLOOKUP(DBASE_TABLE[[#This Row],[CLASS]],TERMFEES_TABLE[],5,0)),"",VLOOKUP(DBASE_TABLE[[#This Row],[CLASS]],TERMFEES_TABLE[],5,0))</f>
        <v>130</v>
      </c>
      <c r="I1140" s="200">
        <f>SUM(ACCOUNTS_TABLE[[#This Row],[BALANCE AT START]]:ACCOUNTS_TABLE[[#This Row],[SCHOOL FEES]])</f>
        <v>130</v>
      </c>
      <c r="J1140" s="200">
        <f>IF(ISNA(VLOOKUP(ACCOUNTS_TABLE[[#This Row],[ID NUMBER]],PAYMENT_PT,2,0)),0,VLOOKUP(ACCOUNTS_TABLE[[#This Row],[ID NUMBER]],PAYMENT_PT,2,0))</f>
        <v>0</v>
      </c>
      <c r="K1140" s="200">
        <f>IF(ISNA(VLOOKUP(ACCOUNTS_TABLE[[#This Row],[ID NUMBER]],PIVOT!K:L,2,0)),0,VLOOKUP(ACCOUNTS_TABLE[[#This Row],[ID NUMBER]],PIVOT!K:L,2,0))</f>
        <v>0</v>
      </c>
      <c r="L1140" s="200">
        <f>ACCOUNTS_TABLE[[#This Row],[TOTAL FEES]]-ACCOUNTS_TABLE[[#This Row],[TOTAL PAID]]-ACCOUNTS_TABLE[[#This Row],[SCHOLARSHIP]]</f>
        <v>130</v>
      </c>
    </row>
    <row r="1141" spans="3:12" ht="21.75" customHeight="1" x14ac:dyDescent="0.25">
      <c r="C1141" s="194" t="s">
        <v>4519</v>
      </c>
      <c r="D1141" s="195" t="str">
        <f>VLOOKUP(ACCOUNTS_TABLE[[#This Row],[ID NUMBER]],DBASE_TABLE[],2,0)</f>
        <v>KEMBAFAGA MELVIN WEMOYE</v>
      </c>
      <c r="E1141" s="195" t="str">
        <f>VLOOKUP(ACCOUNTS_TABLE[[#This Row],[ID NUMBER]],DBASE_TABLE[],7,0)</f>
        <v>NURSERY ONE</v>
      </c>
      <c r="F1141" s="200"/>
      <c r="G1141" s="200" t="str">
        <f>IF(ISNA(VLOOKUP(ACCOUNTS_TABLE[[#This Row],[ID NUMBER]],OTHERFEE_PT,2,0)),"",VLOOKUP(ACCOUNTS_TABLE[[#This Row],[ID NUMBER]],OTHERFEE_PT,2,0))</f>
        <v/>
      </c>
      <c r="H1141" s="200">
        <f>IF(ISNA(VLOOKUP(DBASE_TABLE[[#This Row],[CLASS]],TERMFEES_TABLE[],5,0)),"",VLOOKUP(DBASE_TABLE[[#This Row],[CLASS]],TERMFEES_TABLE[],5,0))</f>
        <v>130</v>
      </c>
      <c r="I1141" s="200">
        <f>SUM(ACCOUNTS_TABLE[[#This Row],[BALANCE AT START]]:ACCOUNTS_TABLE[[#This Row],[SCHOOL FEES]])</f>
        <v>130</v>
      </c>
      <c r="J1141" s="200">
        <f>IF(ISNA(VLOOKUP(ACCOUNTS_TABLE[[#This Row],[ID NUMBER]],PAYMENT_PT,2,0)),0,VLOOKUP(ACCOUNTS_TABLE[[#This Row],[ID NUMBER]],PAYMENT_PT,2,0))</f>
        <v>0</v>
      </c>
      <c r="K1141" s="200">
        <f>IF(ISNA(VLOOKUP(ACCOUNTS_TABLE[[#This Row],[ID NUMBER]],PIVOT!K:L,2,0)),0,VLOOKUP(ACCOUNTS_TABLE[[#This Row],[ID NUMBER]],PIVOT!K:L,2,0))</f>
        <v>0</v>
      </c>
      <c r="L1141" s="200">
        <f>ACCOUNTS_TABLE[[#This Row],[TOTAL FEES]]-ACCOUNTS_TABLE[[#This Row],[TOTAL PAID]]-ACCOUNTS_TABLE[[#This Row],[SCHOLARSHIP]]</f>
        <v>130</v>
      </c>
    </row>
    <row r="1142" spans="3:12" ht="21.75" customHeight="1" x14ac:dyDescent="0.25">
      <c r="C1142" s="194" t="s">
        <v>4524</v>
      </c>
      <c r="D1142" s="195" t="str">
        <f>VLOOKUP(ACCOUNTS_TABLE[[#This Row],[ID NUMBER]],DBASE_TABLE[],2,0)</f>
        <v>LUGUYEMANG DICKSON W.</v>
      </c>
      <c r="E1142" s="195" t="str">
        <f>VLOOKUP(ACCOUNTS_TABLE[[#This Row],[ID NUMBER]],DBASE_TABLE[],7,0)</f>
        <v>NURSERY ONE</v>
      </c>
      <c r="F1142" s="200"/>
      <c r="G1142" s="200" t="str">
        <f>IF(ISNA(VLOOKUP(ACCOUNTS_TABLE[[#This Row],[ID NUMBER]],OTHERFEE_PT,2,0)),"",VLOOKUP(ACCOUNTS_TABLE[[#This Row],[ID NUMBER]],OTHERFEE_PT,2,0))</f>
        <v/>
      </c>
      <c r="H1142" s="200">
        <f>IF(ISNA(VLOOKUP(DBASE_TABLE[[#This Row],[CLASS]],TERMFEES_TABLE[],5,0)),"",VLOOKUP(DBASE_TABLE[[#This Row],[CLASS]],TERMFEES_TABLE[],5,0))</f>
        <v>130</v>
      </c>
      <c r="I1142" s="200">
        <f>SUM(ACCOUNTS_TABLE[[#This Row],[BALANCE AT START]]:ACCOUNTS_TABLE[[#This Row],[SCHOOL FEES]])</f>
        <v>130</v>
      </c>
      <c r="J1142" s="200">
        <f>IF(ISNA(VLOOKUP(ACCOUNTS_TABLE[[#This Row],[ID NUMBER]],PAYMENT_PT,2,0)),0,VLOOKUP(ACCOUNTS_TABLE[[#This Row],[ID NUMBER]],PAYMENT_PT,2,0))</f>
        <v>0</v>
      </c>
      <c r="K1142" s="200">
        <f>IF(ISNA(VLOOKUP(ACCOUNTS_TABLE[[#This Row],[ID NUMBER]],PIVOT!K:L,2,0)),0,VLOOKUP(ACCOUNTS_TABLE[[#This Row],[ID NUMBER]],PIVOT!K:L,2,0))</f>
        <v>0</v>
      </c>
      <c r="L1142" s="200">
        <f>ACCOUNTS_TABLE[[#This Row],[TOTAL FEES]]-ACCOUNTS_TABLE[[#This Row],[TOTAL PAID]]-ACCOUNTS_TABLE[[#This Row],[SCHOLARSHIP]]</f>
        <v>130</v>
      </c>
    </row>
    <row r="1143" spans="3:12" ht="21.75" customHeight="1" x14ac:dyDescent="0.25">
      <c r="C1143" s="194" t="s">
        <v>4529</v>
      </c>
      <c r="D1143" s="195" t="str">
        <f>VLOOKUP(ACCOUNTS_TABLE[[#This Row],[ID NUMBER]],DBASE_TABLE[],2,0)</f>
        <v>MURIYAH NATHAN WEZANNE</v>
      </c>
      <c r="E1143" s="195" t="str">
        <f>VLOOKUP(ACCOUNTS_TABLE[[#This Row],[ID NUMBER]],DBASE_TABLE[],7,0)</f>
        <v>NURSERY ONE</v>
      </c>
      <c r="F1143" s="200"/>
      <c r="G1143" s="200" t="str">
        <f>IF(ISNA(VLOOKUP(ACCOUNTS_TABLE[[#This Row],[ID NUMBER]],OTHERFEE_PT,2,0)),"",VLOOKUP(ACCOUNTS_TABLE[[#This Row],[ID NUMBER]],OTHERFEE_PT,2,0))</f>
        <v/>
      </c>
      <c r="H1143" s="200">
        <f>IF(ISNA(VLOOKUP(DBASE_TABLE[[#This Row],[CLASS]],TERMFEES_TABLE[],5,0)),"",VLOOKUP(DBASE_TABLE[[#This Row],[CLASS]],TERMFEES_TABLE[],5,0))</f>
        <v>130</v>
      </c>
      <c r="I1143" s="200">
        <f>SUM(ACCOUNTS_TABLE[[#This Row],[BALANCE AT START]]:ACCOUNTS_TABLE[[#This Row],[SCHOOL FEES]])</f>
        <v>130</v>
      </c>
      <c r="J1143" s="200">
        <f>IF(ISNA(VLOOKUP(ACCOUNTS_TABLE[[#This Row],[ID NUMBER]],PAYMENT_PT,2,0)),0,VLOOKUP(ACCOUNTS_TABLE[[#This Row],[ID NUMBER]],PAYMENT_PT,2,0))</f>
        <v>0</v>
      </c>
      <c r="K1143" s="200">
        <f>IF(ISNA(VLOOKUP(ACCOUNTS_TABLE[[#This Row],[ID NUMBER]],PIVOT!K:L,2,0)),0,VLOOKUP(ACCOUNTS_TABLE[[#This Row],[ID NUMBER]],PIVOT!K:L,2,0))</f>
        <v>0</v>
      </c>
      <c r="L1143" s="200">
        <f>ACCOUNTS_TABLE[[#This Row],[TOTAL FEES]]-ACCOUNTS_TABLE[[#This Row],[TOTAL PAID]]-ACCOUNTS_TABLE[[#This Row],[SCHOLARSHIP]]</f>
        <v>130</v>
      </c>
    </row>
    <row r="1144" spans="3:12" ht="21.75" customHeight="1" x14ac:dyDescent="0.25">
      <c r="C1144" s="194" t="s">
        <v>4534</v>
      </c>
      <c r="D1144" s="195" t="str">
        <f>VLOOKUP(ACCOUNTS_TABLE[[#This Row],[ID NUMBER]],DBASE_TABLE[],2,0)</f>
        <v>BADAWE EUSEBIUS AJIGEWE</v>
      </c>
      <c r="E1144" s="195" t="str">
        <f>VLOOKUP(ACCOUNTS_TABLE[[#This Row],[ID NUMBER]],DBASE_TABLE[],7,0)</f>
        <v>NURSERY ONE</v>
      </c>
      <c r="F1144" s="200"/>
      <c r="G1144" s="200" t="str">
        <f>IF(ISNA(VLOOKUP(ACCOUNTS_TABLE[[#This Row],[ID NUMBER]],OTHERFEE_PT,2,0)),"",VLOOKUP(ACCOUNTS_TABLE[[#This Row],[ID NUMBER]],OTHERFEE_PT,2,0))</f>
        <v/>
      </c>
      <c r="H1144" s="200">
        <f>IF(ISNA(VLOOKUP(DBASE_TABLE[[#This Row],[CLASS]],TERMFEES_TABLE[],5,0)),"",VLOOKUP(DBASE_TABLE[[#This Row],[CLASS]],TERMFEES_TABLE[],5,0))</f>
        <v>130</v>
      </c>
      <c r="I1144" s="200">
        <f>SUM(ACCOUNTS_TABLE[[#This Row],[BALANCE AT START]]:ACCOUNTS_TABLE[[#This Row],[SCHOOL FEES]])</f>
        <v>130</v>
      </c>
      <c r="J1144" s="200">
        <f>IF(ISNA(VLOOKUP(ACCOUNTS_TABLE[[#This Row],[ID NUMBER]],PAYMENT_PT,2,0)),0,VLOOKUP(ACCOUNTS_TABLE[[#This Row],[ID NUMBER]],PAYMENT_PT,2,0))</f>
        <v>0</v>
      </c>
      <c r="K1144" s="200">
        <f>IF(ISNA(VLOOKUP(ACCOUNTS_TABLE[[#This Row],[ID NUMBER]],PIVOT!K:L,2,0)),0,VLOOKUP(ACCOUNTS_TABLE[[#This Row],[ID NUMBER]],PIVOT!K:L,2,0))</f>
        <v>0</v>
      </c>
      <c r="L1144" s="200">
        <f>ACCOUNTS_TABLE[[#This Row],[TOTAL FEES]]-ACCOUNTS_TABLE[[#This Row],[TOTAL PAID]]-ACCOUNTS_TABLE[[#This Row],[SCHOLARSHIP]]</f>
        <v>130</v>
      </c>
    </row>
    <row r="1145" spans="3:12" ht="21.75" customHeight="1" x14ac:dyDescent="0.25">
      <c r="C1145" s="194" t="s">
        <v>4539</v>
      </c>
      <c r="D1145" s="195" t="str">
        <f>VLOOKUP(ACCOUNTS_TABLE[[#This Row],[ID NUMBER]],DBASE_TABLE[],2,0)</f>
        <v>AKANLIGE GIOVANNI WEDAMDAGA</v>
      </c>
      <c r="E1145" s="195" t="str">
        <f>VLOOKUP(ACCOUNTS_TABLE[[#This Row],[ID NUMBER]],DBASE_TABLE[],7,0)</f>
        <v>NURSERY ONE</v>
      </c>
      <c r="F1145" s="200"/>
      <c r="G1145" s="200" t="str">
        <f>IF(ISNA(VLOOKUP(ACCOUNTS_TABLE[[#This Row],[ID NUMBER]],OTHERFEE_PT,2,0)),"",VLOOKUP(ACCOUNTS_TABLE[[#This Row],[ID NUMBER]],OTHERFEE_PT,2,0))</f>
        <v/>
      </c>
      <c r="H1145" s="200">
        <f>IF(ISNA(VLOOKUP(DBASE_TABLE[[#This Row],[CLASS]],TERMFEES_TABLE[],5,0)),"",VLOOKUP(DBASE_TABLE[[#This Row],[CLASS]],TERMFEES_TABLE[],5,0))</f>
        <v>130</v>
      </c>
      <c r="I1145" s="200">
        <f>SUM(ACCOUNTS_TABLE[[#This Row],[BALANCE AT START]]:ACCOUNTS_TABLE[[#This Row],[SCHOOL FEES]])</f>
        <v>130</v>
      </c>
      <c r="J1145" s="200">
        <f>IF(ISNA(VLOOKUP(ACCOUNTS_TABLE[[#This Row],[ID NUMBER]],PAYMENT_PT,2,0)),0,VLOOKUP(ACCOUNTS_TABLE[[#This Row],[ID NUMBER]],PAYMENT_PT,2,0))</f>
        <v>0</v>
      </c>
      <c r="K1145" s="200">
        <f>IF(ISNA(VLOOKUP(ACCOUNTS_TABLE[[#This Row],[ID NUMBER]],PIVOT!K:L,2,0)),0,VLOOKUP(ACCOUNTS_TABLE[[#This Row],[ID NUMBER]],PIVOT!K:L,2,0))</f>
        <v>0</v>
      </c>
      <c r="L1145" s="200">
        <f>ACCOUNTS_TABLE[[#This Row],[TOTAL FEES]]-ACCOUNTS_TABLE[[#This Row],[TOTAL PAID]]-ACCOUNTS_TABLE[[#This Row],[SCHOLARSHIP]]</f>
        <v>130</v>
      </c>
    </row>
    <row r="1146" spans="3:12" ht="21.75" customHeight="1" x14ac:dyDescent="0.25">
      <c r="C1146" s="194" t="s">
        <v>4545</v>
      </c>
      <c r="D1146" s="195" t="str">
        <f>VLOOKUP(ACCOUNTS_TABLE[[#This Row],[ID NUMBER]],DBASE_TABLE[],2,0)</f>
        <v>ASAKIBA SHARON ACHIGIWE</v>
      </c>
      <c r="E1146" s="195" t="str">
        <f>VLOOKUP(ACCOUNTS_TABLE[[#This Row],[ID NUMBER]],DBASE_TABLE[],7,0)</f>
        <v>NURSERY ONE</v>
      </c>
      <c r="F1146" s="200"/>
      <c r="G1146" s="200" t="str">
        <f>IF(ISNA(VLOOKUP(ACCOUNTS_TABLE[[#This Row],[ID NUMBER]],OTHERFEE_PT,2,0)),"",VLOOKUP(ACCOUNTS_TABLE[[#This Row],[ID NUMBER]],OTHERFEE_PT,2,0))</f>
        <v/>
      </c>
      <c r="H1146" s="200">
        <f>IF(ISNA(VLOOKUP(DBASE_TABLE[[#This Row],[CLASS]],TERMFEES_TABLE[],5,0)),"",VLOOKUP(DBASE_TABLE[[#This Row],[CLASS]],TERMFEES_TABLE[],5,0))</f>
        <v>130</v>
      </c>
      <c r="I1146" s="200">
        <f>SUM(ACCOUNTS_TABLE[[#This Row],[BALANCE AT START]]:ACCOUNTS_TABLE[[#This Row],[SCHOOL FEES]])</f>
        <v>130</v>
      </c>
      <c r="J1146" s="200">
        <f>IF(ISNA(VLOOKUP(ACCOUNTS_TABLE[[#This Row],[ID NUMBER]],PAYMENT_PT,2,0)),0,VLOOKUP(ACCOUNTS_TABLE[[#This Row],[ID NUMBER]],PAYMENT_PT,2,0))</f>
        <v>0</v>
      </c>
      <c r="K1146" s="200">
        <f>IF(ISNA(VLOOKUP(ACCOUNTS_TABLE[[#This Row],[ID NUMBER]],PIVOT!K:L,2,0)),0,VLOOKUP(ACCOUNTS_TABLE[[#This Row],[ID NUMBER]],PIVOT!K:L,2,0))</f>
        <v>0</v>
      </c>
      <c r="L1146" s="200">
        <f>ACCOUNTS_TABLE[[#This Row],[TOTAL FEES]]-ACCOUNTS_TABLE[[#This Row],[TOTAL PAID]]-ACCOUNTS_TABLE[[#This Row],[SCHOLARSHIP]]</f>
        <v>130</v>
      </c>
    </row>
    <row r="1147" spans="3:12" ht="21.75" customHeight="1" x14ac:dyDescent="0.25">
      <c r="C1147" s="194" t="s">
        <v>4550</v>
      </c>
      <c r="D1147" s="195" t="str">
        <f>VLOOKUP(ACCOUNTS_TABLE[[#This Row],[ID NUMBER]],DBASE_TABLE[],2,0)</f>
        <v>BASHIRU SUALE WUMPINI</v>
      </c>
      <c r="E1147" s="195" t="str">
        <f>VLOOKUP(ACCOUNTS_TABLE[[#This Row],[ID NUMBER]],DBASE_TABLE[],7,0)</f>
        <v>NURSERY ONE</v>
      </c>
      <c r="F1147" s="200"/>
      <c r="G1147" s="200" t="str">
        <f>IF(ISNA(VLOOKUP(ACCOUNTS_TABLE[[#This Row],[ID NUMBER]],OTHERFEE_PT,2,0)),"",VLOOKUP(ACCOUNTS_TABLE[[#This Row],[ID NUMBER]],OTHERFEE_PT,2,0))</f>
        <v/>
      </c>
      <c r="H1147" s="200">
        <f>IF(ISNA(VLOOKUP(DBASE_TABLE[[#This Row],[CLASS]],TERMFEES_TABLE[],5,0)),"",VLOOKUP(DBASE_TABLE[[#This Row],[CLASS]],TERMFEES_TABLE[],5,0))</f>
        <v>130</v>
      </c>
      <c r="I1147" s="200">
        <f>SUM(ACCOUNTS_TABLE[[#This Row],[BALANCE AT START]]:ACCOUNTS_TABLE[[#This Row],[SCHOOL FEES]])</f>
        <v>130</v>
      </c>
      <c r="J1147" s="200">
        <f>IF(ISNA(VLOOKUP(ACCOUNTS_TABLE[[#This Row],[ID NUMBER]],PAYMENT_PT,2,0)),0,VLOOKUP(ACCOUNTS_TABLE[[#This Row],[ID NUMBER]],PAYMENT_PT,2,0))</f>
        <v>0</v>
      </c>
      <c r="K1147" s="200">
        <f>IF(ISNA(VLOOKUP(ACCOUNTS_TABLE[[#This Row],[ID NUMBER]],PIVOT!K:L,2,0)),0,VLOOKUP(ACCOUNTS_TABLE[[#This Row],[ID NUMBER]],PIVOT!K:L,2,0))</f>
        <v>0</v>
      </c>
      <c r="L1147" s="200">
        <f>ACCOUNTS_TABLE[[#This Row],[TOTAL FEES]]-ACCOUNTS_TABLE[[#This Row],[TOTAL PAID]]-ACCOUNTS_TABLE[[#This Row],[SCHOLARSHIP]]</f>
        <v>130</v>
      </c>
    </row>
    <row r="1148" spans="3:12" ht="21.75" customHeight="1" x14ac:dyDescent="0.25">
      <c r="C1148" s="194" t="s">
        <v>4555</v>
      </c>
      <c r="D1148" s="195" t="str">
        <f>VLOOKUP(ACCOUNTS_TABLE[[#This Row],[ID NUMBER]],DBASE_TABLE[],2,0)</f>
        <v>AKENGYA MANUEL TEIWE</v>
      </c>
      <c r="E1148" s="195" t="str">
        <f>VLOOKUP(ACCOUNTS_TABLE[[#This Row],[ID NUMBER]],DBASE_TABLE[],7,0)</f>
        <v>NURSERY ONE</v>
      </c>
      <c r="F1148" s="200"/>
      <c r="G1148" s="200" t="str">
        <f>IF(ISNA(VLOOKUP(ACCOUNTS_TABLE[[#This Row],[ID NUMBER]],OTHERFEE_PT,2,0)),"",VLOOKUP(ACCOUNTS_TABLE[[#This Row],[ID NUMBER]],OTHERFEE_PT,2,0))</f>
        <v/>
      </c>
      <c r="H1148" s="200">
        <f>IF(ISNA(VLOOKUP(DBASE_TABLE[[#This Row],[CLASS]],TERMFEES_TABLE[],5,0)),"",VLOOKUP(DBASE_TABLE[[#This Row],[CLASS]],TERMFEES_TABLE[],5,0))</f>
        <v>130</v>
      </c>
      <c r="I1148" s="200">
        <f>SUM(ACCOUNTS_TABLE[[#This Row],[BALANCE AT START]]:ACCOUNTS_TABLE[[#This Row],[SCHOOL FEES]])</f>
        <v>130</v>
      </c>
      <c r="J1148" s="200">
        <f>IF(ISNA(VLOOKUP(ACCOUNTS_TABLE[[#This Row],[ID NUMBER]],PAYMENT_PT,2,0)),0,VLOOKUP(ACCOUNTS_TABLE[[#This Row],[ID NUMBER]],PAYMENT_PT,2,0))</f>
        <v>0</v>
      </c>
      <c r="K1148" s="200">
        <f>IF(ISNA(VLOOKUP(ACCOUNTS_TABLE[[#This Row],[ID NUMBER]],PIVOT!K:L,2,0)),0,VLOOKUP(ACCOUNTS_TABLE[[#This Row],[ID NUMBER]],PIVOT!K:L,2,0))</f>
        <v>0</v>
      </c>
      <c r="L1148" s="200">
        <f>ACCOUNTS_TABLE[[#This Row],[TOTAL FEES]]-ACCOUNTS_TABLE[[#This Row],[TOTAL PAID]]-ACCOUNTS_TABLE[[#This Row],[SCHOLARSHIP]]</f>
        <v>130</v>
      </c>
    </row>
    <row r="1149" spans="3:12" ht="21.75" customHeight="1" x14ac:dyDescent="0.25">
      <c r="C1149" s="194" t="s">
        <v>4560</v>
      </c>
      <c r="D1149" s="195" t="str">
        <f>VLOOKUP(ACCOUNTS_TABLE[[#This Row],[ID NUMBER]],DBASE_TABLE[],2,0)</f>
        <v>AYAGA EMMANUELLA ALAGIWE</v>
      </c>
      <c r="E1149" s="195" t="str">
        <f>VLOOKUP(ACCOUNTS_TABLE[[#This Row],[ID NUMBER]],DBASE_TABLE[],7,0)</f>
        <v>NURSERY ONE</v>
      </c>
      <c r="F1149" s="200"/>
      <c r="G1149" s="200" t="str">
        <f>IF(ISNA(VLOOKUP(ACCOUNTS_TABLE[[#This Row],[ID NUMBER]],OTHERFEE_PT,2,0)),"",VLOOKUP(ACCOUNTS_TABLE[[#This Row],[ID NUMBER]],OTHERFEE_PT,2,0))</f>
        <v/>
      </c>
      <c r="H1149" s="200">
        <f>IF(ISNA(VLOOKUP(DBASE_TABLE[[#This Row],[CLASS]],TERMFEES_TABLE[],5,0)),"",VLOOKUP(DBASE_TABLE[[#This Row],[CLASS]],TERMFEES_TABLE[],5,0))</f>
        <v>130</v>
      </c>
      <c r="I1149" s="200">
        <f>SUM(ACCOUNTS_TABLE[[#This Row],[BALANCE AT START]]:ACCOUNTS_TABLE[[#This Row],[SCHOOL FEES]])</f>
        <v>130</v>
      </c>
      <c r="J1149" s="200">
        <f>IF(ISNA(VLOOKUP(ACCOUNTS_TABLE[[#This Row],[ID NUMBER]],PAYMENT_PT,2,0)),0,VLOOKUP(ACCOUNTS_TABLE[[#This Row],[ID NUMBER]],PAYMENT_PT,2,0))</f>
        <v>0</v>
      </c>
      <c r="K1149" s="200">
        <f>IF(ISNA(VLOOKUP(ACCOUNTS_TABLE[[#This Row],[ID NUMBER]],PIVOT!K:L,2,0)),0,VLOOKUP(ACCOUNTS_TABLE[[#This Row],[ID NUMBER]],PIVOT!K:L,2,0))</f>
        <v>0</v>
      </c>
      <c r="L1149" s="200">
        <f>ACCOUNTS_TABLE[[#This Row],[TOTAL FEES]]-ACCOUNTS_TABLE[[#This Row],[TOTAL PAID]]-ACCOUNTS_TABLE[[#This Row],[SCHOLARSHIP]]</f>
        <v>130</v>
      </c>
    </row>
    <row r="1150" spans="3:12" ht="21.75" customHeight="1" x14ac:dyDescent="0.25">
      <c r="C1150" s="194" t="s">
        <v>4566</v>
      </c>
      <c r="D1150" s="195" t="str">
        <f>VLOOKUP(ACCOUNTS_TABLE[[#This Row],[ID NUMBER]],DBASE_TABLE[],2,0)</f>
        <v>HAMIDU AISHATU</v>
      </c>
      <c r="E1150" s="195" t="str">
        <f>VLOOKUP(ACCOUNTS_TABLE[[#This Row],[ID NUMBER]],DBASE_TABLE[],7,0)</f>
        <v>NURSERY ONE</v>
      </c>
      <c r="F1150" s="200"/>
      <c r="G1150" s="200" t="str">
        <f>IF(ISNA(VLOOKUP(ACCOUNTS_TABLE[[#This Row],[ID NUMBER]],OTHERFEE_PT,2,0)),"",VLOOKUP(ACCOUNTS_TABLE[[#This Row],[ID NUMBER]],OTHERFEE_PT,2,0))</f>
        <v/>
      </c>
      <c r="H1150" s="200">
        <f>IF(ISNA(VLOOKUP(DBASE_TABLE[[#This Row],[CLASS]],TERMFEES_TABLE[],5,0)),"",VLOOKUP(DBASE_TABLE[[#This Row],[CLASS]],TERMFEES_TABLE[],5,0))</f>
        <v>130</v>
      </c>
      <c r="I1150" s="200">
        <f>SUM(ACCOUNTS_TABLE[[#This Row],[BALANCE AT START]]:ACCOUNTS_TABLE[[#This Row],[SCHOOL FEES]])</f>
        <v>130</v>
      </c>
      <c r="J1150" s="200">
        <f>IF(ISNA(VLOOKUP(ACCOUNTS_TABLE[[#This Row],[ID NUMBER]],PAYMENT_PT,2,0)),0,VLOOKUP(ACCOUNTS_TABLE[[#This Row],[ID NUMBER]],PAYMENT_PT,2,0))</f>
        <v>0</v>
      </c>
      <c r="K1150" s="200">
        <f>IF(ISNA(VLOOKUP(ACCOUNTS_TABLE[[#This Row],[ID NUMBER]],PIVOT!K:L,2,0)),0,VLOOKUP(ACCOUNTS_TABLE[[#This Row],[ID NUMBER]],PIVOT!K:L,2,0))</f>
        <v>0</v>
      </c>
      <c r="L1150" s="200">
        <f>ACCOUNTS_TABLE[[#This Row],[TOTAL FEES]]-ACCOUNTS_TABLE[[#This Row],[TOTAL PAID]]-ACCOUNTS_TABLE[[#This Row],[SCHOLARSHIP]]</f>
        <v>130</v>
      </c>
    </row>
    <row r="1151" spans="3:12" ht="21.75" customHeight="1" x14ac:dyDescent="0.25">
      <c r="C1151" s="194" t="s">
        <v>4571</v>
      </c>
      <c r="D1151" s="195" t="str">
        <f>VLOOKUP(ACCOUNTS_TABLE[[#This Row],[ID NUMBER]],DBASE_TABLE[],2,0)</f>
        <v>NCHOR BENEDICT WEMANGA</v>
      </c>
      <c r="E1151" s="195" t="str">
        <f>VLOOKUP(ACCOUNTS_TABLE[[#This Row],[ID NUMBER]],DBASE_TABLE[],7,0)</f>
        <v>NURSERY ONE</v>
      </c>
      <c r="F1151" s="200"/>
      <c r="G1151" s="200" t="str">
        <f>IF(ISNA(VLOOKUP(ACCOUNTS_TABLE[[#This Row],[ID NUMBER]],OTHERFEE_PT,2,0)),"",VLOOKUP(ACCOUNTS_TABLE[[#This Row],[ID NUMBER]],OTHERFEE_PT,2,0))</f>
        <v/>
      </c>
      <c r="H1151" s="200">
        <f>IF(ISNA(VLOOKUP(DBASE_TABLE[[#This Row],[CLASS]],TERMFEES_TABLE[],5,0)),"",VLOOKUP(DBASE_TABLE[[#This Row],[CLASS]],TERMFEES_TABLE[],5,0))</f>
        <v>130</v>
      </c>
      <c r="I1151" s="200">
        <f>SUM(ACCOUNTS_TABLE[[#This Row],[BALANCE AT START]]:ACCOUNTS_TABLE[[#This Row],[SCHOOL FEES]])</f>
        <v>130</v>
      </c>
      <c r="J1151" s="200">
        <f>IF(ISNA(VLOOKUP(ACCOUNTS_TABLE[[#This Row],[ID NUMBER]],PAYMENT_PT,2,0)),0,VLOOKUP(ACCOUNTS_TABLE[[#This Row],[ID NUMBER]],PAYMENT_PT,2,0))</f>
        <v>0</v>
      </c>
      <c r="K1151" s="200">
        <f>IF(ISNA(VLOOKUP(ACCOUNTS_TABLE[[#This Row],[ID NUMBER]],PIVOT!K:L,2,0)),0,VLOOKUP(ACCOUNTS_TABLE[[#This Row],[ID NUMBER]],PIVOT!K:L,2,0))</f>
        <v>0</v>
      </c>
      <c r="L1151" s="200">
        <f>ACCOUNTS_TABLE[[#This Row],[TOTAL FEES]]-ACCOUNTS_TABLE[[#This Row],[TOTAL PAID]]-ACCOUNTS_TABLE[[#This Row],[SCHOLARSHIP]]</f>
        <v>130</v>
      </c>
    </row>
    <row r="1152" spans="3:12" ht="21.75" customHeight="1" x14ac:dyDescent="0.25">
      <c r="C1152" s="194" t="s">
        <v>4576</v>
      </c>
      <c r="D1152" s="195" t="str">
        <f>VLOOKUP(ACCOUNTS_TABLE[[#This Row],[ID NUMBER]],DBASE_TABLE[],2,0)</f>
        <v>AKANSAKE ISAIAH AJIGEWE</v>
      </c>
      <c r="E1152" s="195" t="str">
        <f>VLOOKUP(ACCOUNTS_TABLE[[#This Row],[ID NUMBER]],DBASE_TABLE[],7,0)</f>
        <v>NURSERY ONE</v>
      </c>
      <c r="F1152" s="200"/>
      <c r="G1152" s="200" t="str">
        <f>IF(ISNA(VLOOKUP(ACCOUNTS_TABLE[[#This Row],[ID NUMBER]],OTHERFEE_PT,2,0)),"",VLOOKUP(ACCOUNTS_TABLE[[#This Row],[ID NUMBER]],OTHERFEE_PT,2,0))</f>
        <v/>
      </c>
      <c r="H1152" s="200">
        <f>IF(ISNA(VLOOKUP(DBASE_TABLE[[#This Row],[CLASS]],TERMFEES_TABLE[],5,0)),"",VLOOKUP(DBASE_TABLE[[#This Row],[CLASS]],TERMFEES_TABLE[],5,0))</f>
        <v>130</v>
      </c>
      <c r="I1152" s="200">
        <f>SUM(ACCOUNTS_TABLE[[#This Row],[BALANCE AT START]]:ACCOUNTS_TABLE[[#This Row],[SCHOOL FEES]])</f>
        <v>130</v>
      </c>
      <c r="J1152" s="200">
        <f>IF(ISNA(VLOOKUP(ACCOUNTS_TABLE[[#This Row],[ID NUMBER]],PAYMENT_PT,2,0)),0,VLOOKUP(ACCOUNTS_TABLE[[#This Row],[ID NUMBER]],PAYMENT_PT,2,0))</f>
        <v>0</v>
      </c>
      <c r="K1152" s="200">
        <f>IF(ISNA(VLOOKUP(ACCOUNTS_TABLE[[#This Row],[ID NUMBER]],PIVOT!K:L,2,0)),0,VLOOKUP(ACCOUNTS_TABLE[[#This Row],[ID NUMBER]],PIVOT!K:L,2,0))</f>
        <v>0</v>
      </c>
      <c r="L1152" s="200">
        <f>ACCOUNTS_TABLE[[#This Row],[TOTAL FEES]]-ACCOUNTS_TABLE[[#This Row],[TOTAL PAID]]-ACCOUNTS_TABLE[[#This Row],[SCHOLARSHIP]]</f>
        <v>130</v>
      </c>
    </row>
    <row r="1153" spans="3:12" ht="21.75" customHeight="1" x14ac:dyDescent="0.25">
      <c r="C1153" s="194" t="s">
        <v>4580</v>
      </c>
      <c r="D1153" s="195" t="str">
        <f>VLOOKUP(ACCOUNTS_TABLE[[#This Row],[ID NUMBER]],DBASE_TABLE[],2,0)</f>
        <v>AGOBIA FAVOUR WEMONI-AMO</v>
      </c>
      <c r="E1153" s="195" t="str">
        <f>VLOOKUP(ACCOUNTS_TABLE[[#This Row],[ID NUMBER]],DBASE_TABLE[],7,0)</f>
        <v>NURSERY ONE</v>
      </c>
      <c r="F1153" s="200"/>
      <c r="G1153" s="200" t="str">
        <f>IF(ISNA(VLOOKUP(ACCOUNTS_TABLE[[#This Row],[ID NUMBER]],OTHERFEE_PT,2,0)),"",VLOOKUP(ACCOUNTS_TABLE[[#This Row],[ID NUMBER]],OTHERFEE_PT,2,0))</f>
        <v/>
      </c>
      <c r="H1153" s="200">
        <f>IF(ISNA(VLOOKUP(DBASE_TABLE[[#This Row],[CLASS]],TERMFEES_TABLE[],5,0)),"",VLOOKUP(DBASE_TABLE[[#This Row],[CLASS]],TERMFEES_TABLE[],5,0))</f>
        <v>130</v>
      </c>
      <c r="I1153" s="200">
        <f>SUM(ACCOUNTS_TABLE[[#This Row],[BALANCE AT START]]:ACCOUNTS_TABLE[[#This Row],[SCHOOL FEES]])</f>
        <v>130</v>
      </c>
      <c r="J1153" s="200">
        <f>IF(ISNA(VLOOKUP(ACCOUNTS_TABLE[[#This Row],[ID NUMBER]],PAYMENT_PT,2,0)),0,VLOOKUP(ACCOUNTS_TABLE[[#This Row],[ID NUMBER]],PAYMENT_PT,2,0))</f>
        <v>0</v>
      </c>
      <c r="K1153" s="200">
        <f>IF(ISNA(VLOOKUP(ACCOUNTS_TABLE[[#This Row],[ID NUMBER]],PIVOT!K:L,2,0)),0,VLOOKUP(ACCOUNTS_TABLE[[#This Row],[ID NUMBER]],PIVOT!K:L,2,0))</f>
        <v>0</v>
      </c>
      <c r="L1153" s="200">
        <f>ACCOUNTS_TABLE[[#This Row],[TOTAL FEES]]-ACCOUNTS_TABLE[[#This Row],[TOTAL PAID]]-ACCOUNTS_TABLE[[#This Row],[SCHOLARSHIP]]</f>
        <v>130</v>
      </c>
    </row>
    <row r="1154" spans="3:12" ht="21.75" customHeight="1" x14ac:dyDescent="0.25">
      <c r="C1154" s="194" t="s">
        <v>4586</v>
      </c>
      <c r="D1154" s="195" t="str">
        <f>VLOOKUP(ACCOUNTS_TABLE[[#This Row],[ID NUMBER]],DBASE_TABLE[],2,0)</f>
        <v>OHANEWAA BERTHA</v>
      </c>
      <c r="E1154" s="195" t="str">
        <f>VLOOKUP(ACCOUNTS_TABLE[[#This Row],[ID NUMBER]],DBASE_TABLE[],7,0)</f>
        <v>NURSERY ONE</v>
      </c>
      <c r="F1154" s="200"/>
      <c r="G1154" s="200" t="str">
        <f>IF(ISNA(VLOOKUP(ACCOUNTS_TABLE[[#This Row],[ID NUMBER]],OTHERFEE_PT,2,0)),"",VLOOKUP(ACCOUNTS_TABLE[[#This Row],[ID NUMBER]],OTHERFEE_PT,2,0))</f>
        <v/>
      </c>
      <c r="H1154" s="200">
        <f>IF(ISNA(VLOOKUP(DBASE_TABLE[[#This Row],[CLASS]],TERMFEES_TABLE[],5,0)),"",VLOOKUP(DBASE_TABLE[[#This Row],[CLASS]],TERMFEES_TABLE[],5,0))</f>
        <v>130</v>
      </c>
      <c r="I1154" s="200">
        <f>SUM(ACCOUNTS_TABLE[[#This Row],[BALANCE AT START]]:ACCOUNTS_TABLE[[#This Row],[SCHOOL FEES]])</f>
        <v>130</v>
      </c>
      <c r="J1154" s="200">
        <f>IF(ISNA(VLOOKUP(ACCOUNTS_TABLE[[#This Row],[ID NUMBER]],PAYMENT_PT,2,0)),0,VLOOKUP(ACCOUNTS_TABLE[[#This Row],[ID NUMBER]],PAYMENT_PT,2,0))</f>
        <v>0</v>
      </c>
      <c r="K1154" s="200">
        <f>IF(ISNA(VLOOKUP(ACCOUNTS_TABLE[[#This Row],[ID NUMBER]],PIVOT!K:L,2,0)),0,VLOOKUP(ACCOUNTS_TABLE[[#This Row],[ID NUMBER]],PIVOT!K:L,2,0))</f>
        <v>0</v>
      </c>
      <c r="L1154" s="200">
        <f>ACCOUNTS_TABLE[[#This Row],[TOTAL FEES]]-ACCOUNTS_TABLE[[#This Row],[TOTAL PAID]]-ACCOUNTS_TABLE[[#This Row],[SCHOLARSHIP]]</f>
        <v>130</v>
      </c>
    </row>
    <row r="1155" spans="3:12" ht="21.75" customHeight="1" x14ac:dyDescent="0.25">
      <c r="C1155" s="194" t="s">
        <v>4590</v>
      </c>
      <c r="D1155" s="195" t="str">
        <f>VLOOKUP(ACCOUNTS_TABLE[[#This Row],[ID NUMBER]],DBASE_TABLE[],2,0)</f>
        <v>NONKWIA KELVIN</v>
      </c>
      <c r="E1155" s="195" t="str">
        <f>VLOOKUP(ACCOUNTS_TABLE[[#This Row],[ID NUMBER]],DBASE_TABLE[],7,0)</f>
        <v>NURSERY TWO</v>
      </c>
      <c r="F1155" s="200"/>
      <c r="G1155" s="200" t="str">
        <f>IF(ISNA(VLOOKUP(ACCOUNTS_TABLE[[#This Row],[ID NUMBER]],OTHERFEE_PT,2,0)),"",VLOOKUP(ACCOUNTS_TABLE[[#This Row],[ID NUMBER]],OTHERFEE_PT,2,0))</f>
        <v/>
      </c>
      <c r="H1155" s="200">
        <f>IF(ISNA(VLOOKUP(DBASE_TABLE[[#This Row],[CLASS]],TERMFEES_TABLE[],5,0)),"",VLOOKUP(DBASE_TABLE[[#This Row],[CLASS]],TERMFEES_TABLE[],5,0))</f>
        <v>0</v>
      </c>
      <c r="I1155" s="200">
        <f>SUM(ACCOUNTS_TABLE[[#This Row],[BALANCE AT START]]:ACCOUNTS_TABLE[[#This Row],[SCHOOL FEES]])</f>
        <v>0</v>
      </c>
      <c r="J1155" s="200">
        <f>IF(ISNA(VLOOKUP(ACCOUNTS_TABLE[[#This Row],[ID NUMBER]],PAYMENT_PT,2,0)),0,VLOOKUP(ACCOUNTS_TABLE[[#This Row],[ID NUMBER]],PAYMENT_PT,2,0))</f>
        <v>0</v>
      </c>
      <c r="K1155" s="200">
        <f>IF(ISNA(VLOOKUP(ACCOUNTS_TABLE[[#This Row],[ID NUMBER]],PIVOT!K:L,2,0)),0,VLOOKUP(ACCOUNTS_TABLE[[#This Row],[ID NUMBER]],PIVOT!K:L,2,0))</f>
        <v>0</v>
      </c>
      <c r="L1155" s="200">
        <f>ACCOUNTS_TABLE[[#This Row],[TOTAL FEES]]-ACCOUNTS_TABLE[[#This Row],[TOTAL PAID]]-ACCOUNTS_TABLE[[#This Row],[SCHOLARSHIP]]</f>
        <v>0</v>
      </c>
    </row>
    <row r="1156" spans="3:12" ht="21.75" customHeight="1" x14ac:dyDescent="0.25">
      <c r="C1156" s="194" t="s">
        <v>4599</v>
      </c>
      <c r="D1156" s="195" t="str">
        <f>VLOOKUP(ACCOUNTS_TABLE[[#This Row],[ID NUMBER]],DBASE_TABLE[],2,0)</f>
        <v>SEBOM GIFTY WEPARI</v>
      </c>
      <c r="E1156" s="195" t="str">
        <f>VLOOKUP(ACCOUNTS_TABLE[[#This Row],[ID NUMBER]],DBASE_TABLE[],7,0)</f>
        <v>KINDERGARTEN ONE</v>
      </c>
      <c r="F1156" s="200"/>
      <c r="G1156" s="200" t="str">
        <f>IF(ISNA(VLOOKUP(ACCOUNTS_TABLE[[#This Row],[ID NUMBER]],OTHERFEE_PT,2,0)),"",VLOOKUP(ACCOUNTS_TABLE[[#This Row],[ID NUMBER]],OTHERFEE_PT,2,0))</f>
        <v/>
      </c>
      <c r="H1156" s="200">
        <f>IF(ISNA(VLOOKUP(DBASE_TABLE[[#This Row],[CLASS]],TERMFEES_TABLE[],5,0)),"",VLOOKUP(DBASE_TABLE[[#This Row],[CLASS]],TERMFEES_TABLE[],5,0))</f>
        <v>0</v>
      </c>
      <c r="I1156" s="200">
        <f>SUM(ACCOUNTS_TABLE[[#This Row],[BALANCE AT START]]:ACCOUNTS_TABLE[[#This Row],[SCHOOL FEES]])</f>
        <v>0</v>
      </c>
      <c r="J1156" s="200">
        <f>IF(ISNA(VLOOKUP(ACCOUNTS_TABLE[[#This Row],[ID NUMBER]],PAYMENT_PT,2,0)),0,VLOOKUP(ACCOUNTS_TABLE[[#This Row],[ID NUMBER]],PAYMENT_PT,2,0))</f>
        <v>0</v>
      </c>
      <c r="K1156" s="200">
        <f>IF(ISNA(VLOOKUP(ACCOUNTS_TABLE[[#This Row],[ID NUMBER]],PIVOT!K:L,2,0)),0,VLOOKUP(ACCOUNTS_TABLE[[#This Row],[ID NUMBER]],PIVOT!K:L,2,0))</f>
        <v>0</v>
      </c>
      <c r="L1156" s="200">
        <f>ACCOUNTS_TABLE[[#This Row],[TOTAL FEES]]-ACCOUNTS_TABLE[[#This Row],[TOTAL PAID]]-ACCOUNTS_TABLE[[#This Row],[SCHOLARSHIP]]</f>
        <v>0</v>
      </c>
    </row>
    <row r="1157" spans="3:12" ht="21.75" customHeight="1" x14ac:dyDescent="0.25">
      <c r="C1157" s="194" t="s">
        <v>4605</v>
      </c>
      <c r="D1157" s="195" t="str">
        <f>VLOOKUP(ACCOUNTS_TABLE[[#This Row],[ID NUMBER]],DBASE_TABLE[],2,0)</f>
        <v>KULAYURE LOWELL ALAGEWEH</v>
      </c>
      <c r="E1157" s="195" t="str">
        <f>VLOOKUP(ACCOUNTS_TABLE[[#This Row],[ID NUMBER]],DBASE_TABLE[],7,0)</f>
        <v>KINDERGARTEN ONE</v>
      </c>
      <c r="F1157" s="200"/>
      <c r="G1157" s="200" t="str">
        <f>IF(ISNA(VLOOKUP(ACCOUNTS_TABLE[[#This Row],[ID NUMBER]],OTHERFEE_PT,2,0)),"",VLOOKUP(ACCOUNTS_TABLE[[#This Row],[ID NUMBER]],OTHERFEE_PT,2,0))</f>
        <v/>
      </c>
      <c r="H1157" s="200">
        <f>IF(ISNA(VLOOKUP(DBASE_TABLE[[#This Row],[CLASS]],TERMFEES_TABLE[],5,0)),"",VLOOKUP(DBASE_TABLE[[#This Row],[CLASS]],TERMFEES_TABLE[],5,0))</f>
        <v>0</v>
      </c>
      <c r="I1157" s="200">
        <f>SUM(ACCOUNTS_TABLE[[#This Row],[BALANCE AT START]]:ACCOUNTS_TABLE[[#This Row],[SCHOOL FEES]])</f>
        <v>0</v>
      </c>
      <c r="J1157" s="200">
        <f>IF(ISNA(VLOOKUP(ACCOUNTS_TABLE[[#This Row],[ID NUMBER]],PAYMENT_PT,2,0)),0,VLOOKUP(ACCOUNTS_TABLE[[#This Row],[ID NUMBER]],PAYMENT_PT,2,0))</f>
        <v>0</v>
      </c>
      <c r="K1157" s="200">
        <f>IF(ISNA(VLOOKUP(ACCOUNTS_TABLE[[#This Row],[ID NUMBER]],PIVOT!K:L,2,0)),0,VLOOKUP(ACCOUNTS_TABLE[[#This Row],[ID NUMBER]],PIVOT!K:L,2,0))</f>
        <v>0</v>
      </c>
      <c r="L1157" s="200">
        <f>ACCOUNTS_TABLE[[#This Row],[TOTAL FEES]]-ACCOUNTS_TABLE[[#This Row],[TOTAL PAID]]-ACCOUNTS_TABLE[[#This Row],[SCHOLARSHIP]]</f>
        <v>0</v>
      </c>
    </row>
    <row r="1158" spans="3:12" ht="21.75" customHeight="1" x14ac:dyDescent="0.25">
      <c r="C1158" s="194" t="s">
        <v>4610</v>
      </c>
      <c r="D1158" s="195" t="str">
        <f>VLOOKUP(ACCOUNTS_TABLE[[#This Row],[ID NUMBER]],DBASE_TABLE[],2,0)</f>
        <v>ABUDU SHA-EMAH</v>
      </c>
      <c r="E1158" s="195" t="str">
        <f>VLOOKUP(ACCOUNTS_TABLE[[#This Row],[ID NUMBER]],DBASE_TABLE[],7,0)</f>
        <v>KINDERGARTEN ONE</v>
      </c>
      <c r="F1158" s="200"/>
      <c r="G1158" s="200" t="str">
        <f>IF(ISNA(VLOOKUP(ACCOUNTS_TABLE[[#This Row],[ID NUMBER]],OTHERFEE_PT,2,0)),"",VLOOKUP(ACCOUNTS_TABLE[[#This Row],[ID NUMBER]],OTHERFEE_PT,2,0))</f>
        <v/>
      </c>
      <c r="H1158" s="200">
        <f>IF(ISNA(VLOOKUP(DBASE_TABLE[[#This Row],[CLASS]],TERMFEES_TABLE[],5,0)),"",VLOOKUP(DBASE_TABLE[[#This Row],[CLASS]],TERMFEES_TABLE[],5,0))</f>
        <v>0</v>
      </c>
      <c r="I1158" s="200">
        <f>SUM(ACCOUNTS_TABLE[[#This Row],[BALANCE AT START]]:ACCOUNTS_TABLE[[#This Row],[SCHOOL FEES]])</f>
        <v>0</v>
      </c>
      <c r="J1158" s="200">
        <f>IF(ISNA(VLOOKUP(ACCOUNTS_TABLE[[#This Row],[ID NUMBER]],PAYMENT_PT,2,0)),0,VLOOKUP(ACCOUNTS_TABLE[[#This Row],[ID NUMBER]],PAYMENT_PT,2,0))</f>
        <v>0</v>
      </c>
      <c r="K1158" s="200">
        <f>IF(ISNA(VLOOKUP(ACCOUNTS_TABLE[[#This Row],[ID NUMBER]],PIVOT!K:L,2,0)),0,VLOOKUP(ACCOUNTS_TABLE[[#This Row],[ID NUMBER]],PIVOT!K:L,2,0))</f>
        <v>0</v>
      </c>
      <c r="L1158" s="200">
        <f>ACCOUNTS_TABLE[[#This Row],[TOTAL FEES]]-ACCOUNTS_TABLE[[#This Row],[TOTAL PAID]]-ACCOUNTS_TABLE[[#This Row],[SCHOLARSHIP]]</f>
        <v>0</v>
      </c>
    </row>
    <row r="1159" spans="3:12" ht="21.75" customHeight="1" x14ac:dyDescent="0.25">
      <c r="C1159" s="194" t="s">
        <v>4616</v>
      </c>
      <c r="D1159" s="195" t="str">
        <f>VLOOKUP(ACCOUNTS_TABLE[[#This Row],[ID NUMBER]],DBASE_TABLE[],2,0)</f>
        <v>ASEIWINA NICHOLAS</v>
      </c>
      <c r="E1159" s="195" t="str">
        <f>VLOOKUP(ACCOUNTS_TABLE[[#This Row],[ID NUMBER]],DBASE_TABLE[],7,0)</f>
        <v>KINDERGARTEN ONE</v>
      </c>
      <c r="F1159" s="200"/>
      <c r="G1159" s="200" t="str">
        <f>IF(ISNA(VLOOKUP(ACCOUNTS_TABLE[[#This Row],[ID NUMBER]],OTHERFEE_PT,2,0)),"",VLOOKUP(ACCOUNTS_TABLE[[#This Row],[ID NUMBER]],OTHERFEE_PT,2,0))</f>
        <v/>
      </c>
      <c r="H1159" s="200">
        <f>IF(ISNA(VLOOKUP(DBASE_TABLE[[#This Row],[CLASS]],TERMFEES_TABLE[],5,0)),"",VLOOKUP(DBASE_TABLE[[#This Row],[CLASS]],TERMFEES_TABLE[],5,0))</f>
        <v>0</v>
      </c>
      <c r="I1159" s="200">
        <f>SUM(ACCOUNTS_TABLE[[#This Row],[BALANCE AT START]]:ACCOUNTS_TABLE[[#This Row],[SCHOOL FEES]])</f>
        <v>0</v>
      </c>
      <c r="J1159" s="200">
        <f>IF(ISNA(VLOOKUP(ACCOUNTS_TABLE[[#This Row],[ID NUMBER]],PAYMENT_PT,2,0)),0,VLOOKUP(ACCOUNTS_TABLE[[#This Row],[ID NUMBER]],PAYMENT_PT,2,0))</f>
        <v>0</v>
      </c>
      <c r="K1159" s="200">
        <f>IF(ISNA(VLOOKUP(ACCOUNTS_TABLE[[#This Row],[ID NUMBER]],PIVOT!K:L,2,0)),0,VLOOKUP(ACCOUNTS_TABLE[[#This Row],[ID NUMBER]],PIVOT!K:L,2,0))</f>
        <v>0</v>
      </c>
      <c r="L1159" s="200">
        <f>ACCOUNTS_TABLE[[#This Row],[TOTAL FEES]]-ACCOUNTS_TABLE[[#This Row],[TOTAL PAID]]-ACCOUNTS_TABLE[[#This Row],[SCHOLARSHIP]]</f>
        <v>0</v>
      </c>
    </row>
    <row r="1160" spans="3:12" ht="21.75" customHeight="1" x14ac:dyDescent="0.25">
      <c r="C1160" s="194" t="s">
        <v>4620</v>
      </c>
      <c r="D1160" s="195" t="str">
        <f>VLOOKUP(ACCOUNTS_TABLE[[#This Row],[ID NUMBER]],DBASE_TABLE[],2,0)</f>
        <v>NANANU FAUSTA</v>
      </c>
      <c r="E1160" s="195" t="str">
        <f>VLOOKUP(ACCOUNTS_TABLE[[#This Row],[ID NUMBER]],DBASE_TABLE[],7,0)</f>
        <v>KINDERGARTEN TWO</v>
      </c>
      <c r="F1160" s="200"/>
      <c r="G1160" s="200" t="str">
        <f>IF(ISNA(VLOOKUP(ACCOUNTS_TABLE[[#This Row],[ID NUMBER]],OTHERFEE_PT,2,0)),"",VLOOKUP(ACCOUNTS_TABLE[[#This Row],[ID NUMBER]],OTHERFEE_PT,2,0))</f>
        <v/>
      </c>
      <c r="H1160" s="200">
        <f>IF(ISNA(VLOOKUP(DBASE_TABLE[[#This Row],[CLASS]],TERMFEES_TABLE[],5,0)),"",VLOOKUP(DBASE_TABLE[[#This Row],[CLASS]],TERMFEES_TABLE[],5,0))</f>
        <v>0</v>
      </c>
      <c r="I1160" s="200">
        <f>SUM(ACCOUNTS_TABLE[[#This Row],[BALANCE AT START]]:ACCOUNTS_TABLE[[#This Row],[SCHOOL FEES]])</f>
        <v>0</v>
      </c>
      <c r="J1160" s="200">
        <f>IF(ISNA(VLOOKUP(ACCOUNTS_TABLE[[#This Row],[ID NUMBER]],PAYMENT_PT,2,0)),0,VLOOKUP(ACCOUNTS_TABLE[[#This Row],[ID NUMBER]],PAYMENT_PT,2,0))</f>
        <v>0</v>
      </c>
      <c r="K1160" s="200">
        <f>IF(ISNA(VLOOKUP(ACCOUNTS_TABLE[[#This Row],[ID NUMBER]],PIVOT!K:L,2,0)),0,VLOOKUP(ACCOUNTS_TABLE[[#This Row],[ID NUMBER]],PIVOT!K:L,2,0))</f>
        <v>0</v>
      </c>
      <c r="L1160" s="200">
        <f>ACCOUNTS_TABLE[[#This Row],[TOTAL FEES]]-ACCOUNTS_TABLE[[#This Row],[TOTAL PAID]]-ACCOUNTS_TABLE[[#This Row],[SCHOLARSHIP]]</f>
        <v>0</v>
      </c>
    </row>
    <row r="1161" spans="3:12" ht="21.75" customHeight="1" x14ac:dyDescent="0.25">
      <c r="C1161" s="194" t="s">
        <v>4626</v>
      </c>
      <c r="D1161" s="195" t="str">
        <f>VLOOKUP(ACCOUNTS_TABLE[[#This Row],[ID NUMBER]],DBASE_TABLE[],2,0)</f>
        <v>BADAKEA NATHANIEL W.</v>
      </c>
      <c r="E1161" s="195" t="str">
        <f>VLOOKUP(ACCOUNTS_TABLE[[#This Row],[ID NUMBER]],DBASE_TABLE[],7,0)</f>
        <v>KINDERGARTEN TWO</v>
      </c>
      <c r="F1161" s="200"/>
      <c r="G1161" s="200" t="str">
        <f>IF(ISNA(VLOOKUP(ACCOUNTS_TABLE[[#This Row],[ID NUMBER]],OTHERFEE_PT,2,0)),"",VLOOKUP(ACCOUNTS_TABLE[[#This Row],[ID NUMBER]],OTHERFEE_PT,2,0))</f>
        <v/>
      </c>
      <c r="H1161" s="200">
        <f>IF(ISNA(VLOOKUP(DBASE_TABLE[[#This Row],[CLASS]],TERMFEES_TABLE[],5,0)),"",VLOOKUP(DBASE_TABLE[[#This Row],[CLASS]],TERMFEES_TABLE[],5,0))</f>
        <v>0</v>
      </c>
      <c r="I1161" s="200">
        <f>SUM(ACCOUNTS_TABLE[[#This Row],[BALANCE AT START]]:ACCOUNTS_TABLE[[#This Row],[SCHOOL FEES]])</f>
        <v>0</v>
      </c>
      <c r="J1161" s="200">
        <f>IF(ISNA(VLOOKUP(ACCOUNTS_TABLE[[#This Row],[ID NUMBER]],PAYMENT_PT,2,0)),0,VLOOKUP(ACCOUNTS_TABLE[[#This Row],[ID NUMBER]],PAYMENT_PT,2,0))</f>
        <v>0</v>
      </c>
      <c r="K1161" s="200">
        <f>IF(ISNA(VLOOKUP(ACCOUNTS_TABLE[[#This Row],[ID NUMBER]],PIVOT!K:L,2,0)),0,VLOOKUP(ACCOUNTS_TABLE[[#This Row],[ID NUMBER]],PIVOT!K:L,2,0))</f>
        <v>0</v>
      </c>
      <c r="L1161" s="200">
        <f>ACCOUNTS_TABLE[[#This Row],[TOTAL FEES]]-ACCOUNTS_TABLE[[#This Row],[TOTAL PAID]]-ACCOUNTS_TABLE[[#This Row],[SCHOLARSHIP]]</f>
        <v>0</v>
      </c>
    </row>
    <row r="1162" spans="3:12" ht="21.75" customHeight="1" x14ac:dyDescent="0.25">
      <c r="C1162" s="194" t="s">
        <v>4630</v>
      </c>
      <c r="D1162" s="195" t="str">
        <f>VLOOKUP(ACCOUNTS_TABLE[[#This Row],[ID NUMBER]],DBASE_TABLE[],2,0)</f>
        <v>DAKABELA BORNGREAT AWINISONGA</v>
      </c>
      <c r="E1162" s="195" t="str">
        <f>VLOOKUP(ACCOUNTS_TABLE[[#This Row],[ID NUMBER]],DBASE_TABLE[],7,0)</f>
        <v>KINDERGARTEN TWO</v>
      </c>
      <c r="F1162" s="200"/>
      <c r="G1162" s="200" t="str">
        <f>IF(ISNA(VLOOKUP(ACCOUNTS_TABLE[[#This Row],[ID NUMBER]],OTHERFEE_PT,2,0)),"",VLOOKUP(ACCOUNTS_TABLE[[#This Row],[ID NUMBER]],OTHERFEE_PT,2,0))</f>
        <v/>
      </c>
      <c r="H1162" s="200">
        <f>IF(ISNA(VLOOKUP(DBASE_TABLE[[#This Row],[CLASS]],TERMFEES_TABLE[],5,0)),"",VLOOKUP(DBASE_TABLE[[#This Row],[CLASS]],TERMFEES_TABLE[],5,0))</f>
        <v>0</v>
      </c>
      <c r="I1162" s="200">
        <f>SUM(ACCOUNTS_TABLE[[#This Row],[BALANCE AT START]]:ACCOUNTS_TABLE[[#This Row],[SCHOOL FEES]])</f>
        <v>0</v>
      </c>
      <c r="J1162" s="200">
        <f>IF(ISNA(VLOOKUP(ACCOUNTS_TABLE[[#This Row],[ID NUMBER]],PAYMENT_PT,2,0)),0,VLOOKUP(ACCOUNTS_TABLE[[#This Row],[ID NUMBER]],PAYMENT_PT,2,0))</f>
        <v>0</v>
      </c>
      <c r="K1162" s="200">
        <f>IF(ISNA(VLOOKUP(ACCOUNTS_TABLE[[#This Row],[ID NUMBER]],PIVOT!K:L,2,0)),0,VLOOKUP(ACCOUNTS_TABLE[[#This Row],[ID NUMBER]],PIVOT!K:L,2,0))</f>
        <v>0</v>
      </c>
      <c r="L1162" s="200">
        <f>ACCOUNTS_TABLE[[#This Row],[TOTAL FEES]]-ACCOUNTS_TABLE[[#This Row],[TOTAL PAID]]-ACCOUNTS_TABLE[[#This Row],[SCHOLARSHIP]]</f>
        <v>0</v>
      </c>
    </row>
    <row r="1163" spans="3:12" ht="21.75" customHeight="1" x14ac:dyDescent="0.25">
      <c r="C1163" s="194" t="s">
        <v>4636</v>
      </c>
      <c r="D1163" s="195" t="str">
        <f>VLOOKUP(ACCOUNTS_TABLE[[#This Row],[ID NUMBER]],DBASE_TABLE[],2,0)</f>
        <v>DAKABELA JOEL ABISIWINE</v>
      </c>
      <c r="E1163" s="195" t="str">
        <f>VLOOKUP(ACCOUNTS_TABLE[[#This Row],[ID NUMBER]],DBASE_TABLE[],7,0)</f>
        <v>KINDERGARTEN TWO</v>
      </c>
      <c r="F1163" s="200"/>
      <c r="G1163" s="200" t="str">
        <f>IF(ISNA(VLOOKUP(ACCOUNTS_TABLE[[#This Row],[ID NUMBER]],OTHERFEE_PT,2,0)),"",VLOOKUP(ACCOUNTS_TABLE[[#This Row],[ID NUMBER]],OTHERFEE_PT,2,0))</f>
        <v/>
      </c>
      <c r="H1163" s="200">
        <f>IF(ISNA(VLOOKUP(DBASE_TABLE[[#This Row],[CLASS]],TERMFEES_TABLE[],5,0)),"",VLOOKUP(DBASE_TABLE[[#This Row],[CLASS]],TERMFEES_TABLE[],5,0))</f>
        <v>0</v>
      </c>
      <c r="I1163" s="200">
        <f>SUM(ACCOUNTS_TABLE[[#This Row],[BALANCE AT START]]:ACCOUNTS_TABLE[[#This Row],[SCHOOL FEES]])</f>
        <v>0</v>
      </c>
      <c r="J1163" s="200">
        <f>IF(ISNA(VLOOKUP(ACCOUNTS_TABLE[[#This Row],[ID NUMBER]],PAYMENT_PT,2,0)),0,VLOOKUP(ACCOUNTS_TABLE[[#This Row],[ID NUMBER]],PAYMENT_PT,2,0))</f>
        <v>0</v>
      </c>
      <c r="K1163" s="200">
        <f>IF(ISNA(VLOOKUP(ACCOUNTS_TABLE[[#This Row],[ID NUMBER]],PIVOT!K:L,2,0)),0,VLOOKUP(ACCOUNTS_TABLE[[#This Row],[ID NUMBER]],PIVOT!K:L,2,0))</f>
        <v>0</v>
      </c>
      <c r="L1163" s="200">
        <f>ACCOUNTS_TABLE[[#This Row],[TOTAL FEES]]-ACCOUNTS_TABLE[[#This Row],[TOTAL PAID]]-ACCOUNTS_TABLE[[#This Row],[SCHOLARSHIP]]</f>
        <v>0</v>
      </c>
    </row>
    <row r="1164" spans="3:12" ht="21.75" customHeight="1" x14ac:dyDescent="0.25">
      <c r="C1164" s="194" t="s">
        <v>4638</v>
      </c>
      <c r="D1164" s="195" t="str">
        <f>VLOOKUP(ACCOUNTS_TABLE[[#This Row],[ID NUMBER]],DBASE_TABLE[],2,0)</f>
        <v>BASHIRU RAHIMATU BUNIYIENERA</v>
      </c>
      <c r="E1164" s="195" t="str">
        <f>VLOOKUP(ACCOUNTS_TABLE[[#This Row],[ID NUMBER]],DBASE_TABLE[],7,0)</f>
        <v>KINDERGARTEN TWO</v>
      </c>
      <c r="F1164" s="200"/>
      <c r="G1164" s="200" t="str">
        <f>IF(ISNA(VLOOKUP(ACCOUNTS_TABLE[[#This Row],[ID NUMBER]],OTHERFEE_PT,2,0)),"",VLOOKUP(ACCOUNTS_TABLE[[#This Row],[ID NUMBER]],OTHERFEE_PT,2,0))</f>
        <v/>
      </c>
      <c r="H1164" s="200">
        <f>IF(ISNA(VLOOKUP(DBASE_TABLE[[#This Row],[CLASS]],TERMFEES_TABLE[],5,0)),"",VLOOKUP(DBASE_TABLE[[#This Row],[CLASS]],TERMFEES_TABLE[],5,0))</f>
        <v>0</v>
      </c>
      <c r="I1164" s="200">
        <f>SUM(ACCOUNTS_TABLE[[#This Row],[BALANCE AT START]]:ACCOUNTS_TABLE[[#This Row],[SCHOOL FEES]])</f>
        <v>0</v>
      </c>
      <c r="J1164" s="200">
        <f>IF(ISNA(VLOOKUP(ACCOUNTS_TABLE[[#This Row],[ID NUMBER]],PAYMENT_PT,2,0)),0,VLOOKUP(ACCOUNTS_TABLE[[#This Row],[ID NUMBER]],PAYMENT_PT,2,0))</f>
        <v>0</v>
      </c>
      <c r="K1164" s="200">
        <f>IF(ISNA(VLOOKUP(ACCOUNTS_TABLE[[#This Row],[ID NUMBER]],PIVOT!K:L,2,0)),0,VLOOKUP(ACCOUNTS_TABLE[[#This Row],[ID NUMBER]],PIVOT!K:L,2,0))</f>
        <v>0</v>
      </c>
      <c r="L1164" s="200">
        <f>ACCOUNTS_TABLE[[#This Row],[TOTAL FEES]]-ACCOUNTS_TABLE[[#This Row],[TOTAL PAID]]-ACCOUNTS_TABLE[[#This Row],[SCHOLARSHIP]]</f>
        <v>0</v>
      </c>
    </row>
    <row r="1165" spans="3:12" ht="21.75" customHeight="1" x14ac:dyDescent="0.25">
      <c r="C1165" s="194" t="s">
        <v>4640</v>
      </c>
      <c r="D1165" s="195" t="str">
        <f>VLOOKUP(ACCOUNTS_TABLE[[#This Row],[ID NUMBER]],DBASE_TABLE[],2,0)</f>
        <v>WELAGA TRICIA</v>
      </c>
      <c r="E1165" s="195" t="str">
        <f>VLOOKUP(ACCOUNTS_TABLE[[#This Row],[ID NUMBER]],DBASE_TABLE[],7,0)</f>
        <v>KINDERGARTEN TWO</v>
      </c>
      <c r="F1165" s="200"/>
      <c r="G1165" s="200" t="str">
        <f>IF(ISNA(VLOOKUP(ACCOUNTS_TABLE[[#This Row],[ID NUMBER]],OTHERFEE_PT,2,0)),"",VLOOKUP(ACCOUNTS_TABLE[[#This Row],[ID NUMBER]],OTHERFEE_PT,2,0))</f>
        <v/>
      </c>
      <c r="H1165" s="200">
        <f>IF(ISNA(VLOOKUP(DBASE_TABLE[[#This Row],[CLASS]],TERMFEES_TABLE[],5,0)),"",VLOOKUP(DBASE_TABLE[[#This Row],[CLASS]],TERMFEES_TABLE[],5,0))</f>
        <v>0</v>
      </c>
      <c r="I1165" s="200">
        <f>SUM(ACCOUNTS_TABLE[[#This Row],[BALANCE AT START]]:ACCOUNTS_TABLE[[#This Row],[SCHOOL FEES]])</f>
        <v>0</v>
      </c>
      <c r="J1165" s="200">
        <f>IF(ISNA(VLOOKUP(ACCOUNTS_TABLE[[#This Row],[ID NUMBER]],PAYMENT_PT,2,0)),0,VLOOKUP(ACCOUNTS_TABLE[[#This Row],[ID NUMBER]],PAYMENT_PT,2,0))</f>
        <v>0</v>
      </c>
      <c r="K1165" s="200">
        <f>IF(ISNA(VLOOKUP(ACCOUNTS_TABLE[[#This Row],[ID NUMBER]],PIVOT!K:L,2,0)),0,VLOOKUP(ACCOUNTS_TABLE[[#This Row],[ID NUMBER]],PIVOT!K:L,2,0))</f>
        <v>0</v>
      </c>
      <c r="L1165" s="200">
        <f>ACCOUNTS_TABLE[[#This Row],[TOTAL FEES]]-ACCOUNTS_TABLE[[#This Row],[TOTAL PAID]]-ACCOUNTS_TABLE[[#This Row],[SCHOLARSHIP]]</f>
        <v>0</v>
      </c>
    </row>
    <row r="1166" spans="3:12" ht="21.75" customHeight="1" x14ac:dyDescent="0.25">
      <c r="C1166" s="194" t="s">
        <v>4646</v>
      </c>
      <c r="D1166" s="195" t="str">
        <f>VLOOKUP(ACCOUNTS_TABLE[[#This Row],[ID NUMBER]],DBASE_TABLE[],2,0)</f>
        <v>NCHOR DANIELLA AKEWELEI</v>
      </c>
      <c r="E1166" s="195" t="str">
        <f>VLOOKUP(ACCOUNTS_TABLE[[#This Row],[ID NUMBER]],DBASE_TABLE[],7,0)</f>
        <v>KINDERGARTEN TWO</v>
      </c>
      <c r="F1166" s="200"/>
      <c r="G1166" s="200" t="str">
        <f>IF(ISNA(VLOOKUP(ACCOUNTS_TABLE[[#This Row],[ID NUMBER]],OTHERFEE_PT,2,0)),"",VLOOKUP(ACCOUNTS_TABLE[[#This Row],[ID NUMBER]],OTHERFEE_PT,2,0))</f>
        <v/>
      </c>
      <c r="H1166" s="200">
        <f>IF(ISNA(VLOOKUP(DBASE_TABLE[[#This Row],[CLASS]],TERMFEES_TABLE[],5,0)),"",VLOOKUP(DBASE_TABLE[[#This Row],[CLASS]],TERMFEES_TABLE[],5,0))</f>
        <v>0</v>
      </c>
      <c r="I1166" s="200">
        <f>SUM(ACCOUNTS_TABLE[[#This Row],[BALANCE AT START]]:ACCOUNTS_TABLE[[#This Row],[SCHOOL FEES]])</f>
        <v>0</v>
      </c>
      <c r="J1166" s="200">
        <f>IF(ISNA(VLOOKUP(ACCOUNTS_TABLE[[#This Row],[ID NUMBER]],PAYMENT_PT,2,0)),0,VLOOKUP(ACCOUNTS_TABLE[[#This Row],[ID NUMBER]],PAYMENT_PT,2,0))</f>
        <v>0</v>
      </c>
      <c r="K1166" s="200">
        <f>IF(ISNA(VLOOKUP(ACCOUNTS_TABLE[[#This Row],[ID NUMBER]],PIVOT!K:L,2,0)),0,VLOOKUP(ACCOUNTS_TABLE[[#This Row],[ID NUMBER]],PIVOT!K:L,2,0))</f>
        <v>0</v>
      </c>
      <c r="L1166" s="200">
        <f>ACCOUNTS_TABLE[[#This Row],[TOTAL FEES]]-ACCOUNTS_TABLE[[#This Row],[TOTAL PAID]]-ACCOUNTS_TABLE[[#This Row],[SCHOLARSHIP]]</f>
        <v>0</v>
      </c>
    </row>
    <row r="1167" spans="3:12" ht="21.75" customHeight="1" x14ac:dyDescent="0.25">
      <c r="C1167" s="194" t="s">
        <v>4649</v>
      </c>
      <c r="D1167" s="195" t="str">
        <f>VLOOKUP(ACCOUNTS_TABLE[[#This Row],[ID NUMBER]],DBASE_TABLE[],2,0)</f>
        <v>NAPONGO GABRIEL WEMATU</v>
      </c>
      <c r="E1167" s="195" t="str">
        <f>VLOOKUP(ACCOUNTS_TABLE[[#This Row],[ID NUMBER]],DBASE_TABLE[],7,0)</f>
        <v>PRIMARY TWO</v>
      </c>
      <c r="F1167" s="200"/>
      <c r="G1167" s="200" t="str">
        <f>IF(ISNA(VLOOKUP(ACCOUNTS_TABLE[[#This Row],[ID NUMBER]],OTHERFEE_PT,2,0)),"",VLOOKUP(ACCOUNTS_TABLE[[#This Row],[ID NUMBER]],OTHERFEE_PT,2,0))</f>
        <v/>
      </c>
      <c r="H1167" s="200">
        <f>IF(ISNA(VLOOKUP(DBASE_TABLE[[#This Row],[CLASS]],TERMFEES_TABLE[],5,0)),"",VLOOKUP(DBASE_TABLE[[#This Row],[CLASS]],TERMFEES_TABLE[],5,0))</f>
        <v>0</v>
      </c>
      <c r="I1167" s="200">
        <f>SUM(ACCOUNTS_TABLE[[#This Row],[BALANCE AT START]]:ACCOUNTS_TABLE[[#This Row],[SCHOOL FEES]])</f>
        <v>0</v>
      </c>
      <c r="J1167" s="200">
        <f>IF(ISNA(VLOOKUP(ACCOUNTS_TABLE[[#This Row],[ID NUMBER]],PAYMENT_PT,2,0)),0,VLOOKUP(ACCOUNTS_TABLE[[#This Row],[ID NUMBER]],PAYMENT_PT,2,0))</f>
        <v>0</v>
      </c>
      <c r="K1167" s="200">
        <f>IF(ISNA(VLOOKUP(ACCOUNTS_TABLE[[#This Row],[ID NUMBER]],PIVOT!K:L,2,0)),0,VLOOKUP(ACCOUNTS_TABLE[[#This Row],[ID NUMBER]],PIVOT!K:L,2,0))</f>
        <v>0</v>
      </c>
      <c r="L1167" s="200">
        <f>ACCOUNTS_TABLE[[#This Row],[TOTAL FEES]]-ACCOUNTS_TABLE[[#This Row],[TOTAL PAID]]-ACCOUNTS_TABLE[[#This Row],[SCHOLARSHIP]]</f>
        <v>0</v>
      </c>
    </row>
    <row r="1168" spans="3:12" ht="21.75" customHeight="1" x14ac:dyDescent="0.25">
      <c r="C1168" s="194" t="s">
        <v>4654</v>
      </c>
      <c r="D1168" s="195" t="str">
        <f>VLOOKUP(ACCOUNTS_TABLE[[#This Row],[ID NUMBER]],DBASE_TABLE[],2,0)</f>
        <v>KEMBAFAGA KELVIN BASEWE</v>
      </c>
      <c r="E1168" s="195" t="str">
        <f>VLOOKUP(ACCOUNTS_TABLE[[#This Row],[ID NUMBER]],DBASE_TABLE[],7,0)</f>
        <v>PRIMARY TWO</v>
      </c>
      <c r="F1168" s="200"/>
      <c r="G1168" s="200" t="str">
        <f>IF(ISNA(VLOOKUP(ACCOUNTS_TABLE[[#This Row],[ID NUMBER]],OTHERFEE_PT,2,0)),"",VLOOKUP(ACCOUNTS_TABLE[[#This Row],[ID NUMBER]],OTHERFEE_PT,2,0))</f>
        <v/>
      </c>
      <c r="H1168" s="200">
        <f>IF(ISNA(VLOOKUP(DBASE_TABLE[[#This Row],[CLASS]],TERMFEES_TABLE[],5,0)),"",VLOOKUP(DBASE_TABLE[[#This Row],[CLASS]],TERMFEES_TABLE[],5,0))</f>
        <v>0</v>
      </c>
      <c r="I1168" s="200">
        <f>SUM(ACCOUNTS_TABLE[[#This Row],[BALANCE AT START]]:ACCOUNTS_TABLE[[#This Row],[SCHOOL FEES]])</f>
        <v>0</v>
      </c>
      <c r="J1168" s="200">
        <f>IF(ISNA(VLOOKUP(ACCOUNTS_TABLE[[#This Row],[ID NUMBER]],PAYMENT_PT,2,0)),0,VLOOKUP(ACCOUNTS_TABLE[[#This Row],[ID NUMBER]],PAYMENT_PT,2,0))</f>
        <v>0</v>
      </c>
      <c r="K1168" s="200">
        <f>IF(ISNA(VLOOKUP(ACCOUNTS_TABLE[[#This Row],[ID NUMBER]],PIVOT!K:L,2,0)),0,VLOOKUP(ACCOUNTS_TABLE[[#This Row],[ID NUMBER]],PIVOT!K:L,2,0))</f>
        <v>0</v>
      </c>
      <c r="L1168" s="200">
        <f>ACCOUNTS_TABLE[[#This Row],[TOTAL FEES]]-ACCOUNTS_TABLE[[#This Row],[TOTAL PAID]]-ACCOUNTS_TABLE[[#This Row],[SCHOLARSHIP]]</f>
        <v>0</v>
      </c>
    </row>
    <row r="1169" spans="3:12" ht="21.75" customHeight="1" x14ac:dyDescent="0.25">
      <c r="C1169" s="194" t="s">
        <v>4660</v>
      </c>
      <c r="D1169" s="195" t="str">
        <f>VLOOKUP(ACCOUNTS_TABLE[[#This Row],[ID NUMBER]],DBASE_TABLE[],2,0)</f>
        <v>KUDIMJEI PAUL</v>
      </c>
      <c r="E1169" s="195" t="str">
        <f>VLOOKUP(ACCOUNTS_TABLE[[#This Row],[ID NUMBER]],DBASE_TABLE[],7,0)</f>
        <v>PRIMARY TWO</v>
      </c>
      <c r="F1169" s="200"/>
      <c r="G1169" s="200" t="str">
        <f>IF(ISNA(VLOOKUP(ACCOUNTS_TABLE[[#This Row],[ID NUMBER]],OTHERFEE_PT,2,0)),"",VLOOKUP(ACCOUNTS_TABLE[[#This Row],[ID NUMBER]],OTHERFEE_PT,2,0))</f>
        <v/>
      </c>
      <c r="H1169" s="200">
        <f>IF(ISNA(VLOOKUP(DBASE_TABLE[[#This Row],[CLASS]],TERMFEES_TABLE[],5,0)),"",VLOOKUP(DBASE_TABLE[[#This Row],[CLASS]],TERMFEES_TABLE[],5,0))</f>
        <v>0</v>
      </c>
      <c r="I1169" s="200">
        <f>SUM(ACCOUNTS_TABLE[[#This Row],[BALANCE AT START]]:ACCOUNTS_TABLE[[#This Row],[SCHOOL FEES]])</f>
        <v>0</v>
      </c>
      <c r="J1169" s="200">
        <f>IF(ISNA(VLOOKUP(ACCOUNTS_TABLE[[#This Row],[ID NUMBER]],PAYMENT_PT,2,0)),0,VLOOKUP(ACCOUNTS_TABLE[[#This Row],[ID NUMBER]],PAYMENT_PT,2,0))</f>
        <v>0</v>
      </c>
      <c r="K1169" s="200">
        <f>IF(ISNA(VLOOKUP(ACCOUNTS_TABLE[[#This Row],[ID NUMBER]],PIVOT!K:L,2,0)),0,VLOOKUP(ACCOUNTS_TABLE[[#This Row],[ID NUMBER]],PIVOT!K:L,2,0))</f>
        <v>0</v>
      </c>
      <c r="L1169" s="200">
        <f>ACCOUNTS_TABLE[[#This Row],[TOTAL FEES]]-ACCOUNTS_TABLE[[#This Row],[TOTAL PAID]]-ACCOUNTS_TABLE[[#This Row],[SCHOLARSHIP]]</f>
        <v>0</v>
      </c>
    </row>
    <row r="1170" spans="3:12" ht="21.75" customHeight="1" x14ac:dyDescent="0.25">
      <c r="C1170" s="27"/>
      <c r="D1170" s="42"/>
      <c r="E1170" s="28"/>
      <c r="F1170" s="28"/>
      <c r="G1170" s="28"/>
      <c r="H1170" s="28"/>
      <c r="I1170" s="28"/>
      <c r="J1170" s="28"/>
    </row>
    <row r="1171" spans="3:12" ht="21.75" customHeight="1" x14ac:dyDescent="0.25">
      <c r="C1171" s="27"/>
      <c r="D1171" s="42"/>
      <c r="E1171" s="28"/>
      <c r="F1171" s="28"/>
      <c r="G1171" s="28"/>
      <c r="H1171" s="28"/>
      <c r="I1171" s="28"/>
      <c r="J1171" s="28"/>
    </row>
    <row r="1172" spans="3:12" ht="21.75" customHeight="1" x14ac:dyDescent="0.25">
      <c r="C1172" s="27"/>
      <c r="D1172" s="42"/>
      <c r="E1172" s="28"/>
      <c r="F1172" s="28"/>
      <c r="G1172" s="28"/>
      <c r="H1172" s="28"/>
      <c r="I1172" s="28"/>
      <c r="J1172" s="28"/>
    </row>
    <row r="1173" spans="3:12" ht="21.75" customHeight="1" x14ac:dyDescent="0.25">
      <c r="C1173" s="27"/>
      <c r="D1173" s="42"/>
      <c r="E1173" s="28"/>
      <c r="F1173" s="28"/>
      <c r="G1173" s="28"/>
      <c r="H1173" s="28"/>
      <c r="I1173" s="28"/>
      <c r="J1173" s="28"/>
    </row>
    <row r="1174" spans="3:12" ht="21.75" customHeight="1" x14ac:dyDescent="0.25">
      <c r="C1174" s="27"/>
      <c r="D1174" s="42"/>
      <c r="E1174" s="28"/>
      <c r="F1174" s="28"/>
      <c r="G1174" s="28"/>
      <c r="H1174" s="28"/>
      <c r="I1174" s="28"/>
      <c r="J1174" s="28"/>
    </row>
    <row r="1175" spans="3:12" ht="21.75" customHeight="1" x14ac:dyDescent="0.25">
      <c r="C1175" s="27"/>
      <c r="D1175" s="42"/>
      <c r="E1175" s="28"/>
      <c r="F1175" s="28"/>
      <c r="G1175" s="28"/>
      <c r="H1175" s="28"/>
      <c r="I1175" s="28"/>
      <c r="J1175" s="28"/>
    </row>
    <row r="1176" spans="3:12" ht="21.75" customHeight="1" x14ac:dyDescent="0.25">
      <c r="C1176" s="27"/>
      <c r="D1176" s="42"/>
      <c r="E1176" s="28"/>
      <c r="F1176" s="28"/>
      <c r="G1176" s="28"/>
      <c r="H1176" s="28"/>
      <c r="I1176" s="28"/>
      <c r="J1176" s="28"/>
    </row>
    <row r="1177" spans="3:12" ht="21.75" customHeight="1" x14ac:dyDescent="0.25">
      <c r="C1177" s="27"/>
      <c r="D1177" s="42"/>
      <c r="E1177" s="28"/>
      <c r="F1177" s="28"/>
      <c r="G1177" s="28"/>
      <c r="H1177" s="28"/>
      <c r="I1177" s="28"/>
      <c r="J1177" s="28"/>
    </row>
    <row r="1178" spans="3:12" ht="21.75" customHeight="1" x14ac:dyDescent="0.25">
      <c r="C1178" s="27"/>
      <c r="D1178" s="42"/>
      <c r="E1178" s="28"/>
      <c r="F1178" s="28"/>
      <c r="G1178" s="28"/>
      <c r="H1178" s="28"/>
      <c r="I1178" s="28"/>
      <c r="J1178" s="28"/>
    </row>
    <row r="1179" spans="3:12" ht="21.75" customHeight="1" x14ac:dyDescent="0.25">
      <c r="C1179" s="27"/>
      <c r="D1179" s="42"/>
      <c r="E1179" s="28"/>
      <c r="F1179" s="28"/>
      <c r="G1179" s="28"/>
      <c r="H1179" s="28"/>
      <c r="I1179" s="28"/>
      <c r="J1179" s="28"/>
    </row>
    <row r="1180" spans="3:12" ht="21.75" customHeight="1" x14ac:dyDescent="0.25">
      <c r="C1180" s="27"/>
      <c r="D1180" s="42"/>
      <c r="E1180" s="28"/>
      <c r="F1180" s="28"/>
      <c r="G1180" s="28"/>
      <c r="H1180" s="28"/>
      <c r="I1180" s="28"/>
      <c r="J1180" s="28"/>
    </row>
    <row r="1181" spans="3:12" ht="21.75" customHeight="1" x14ac:dyDescent="0.25">
      <c r="C1181" s="27"/>
      <c r="D1181" s="42"/>
      <c r="E1181" s="28"/>
      <c r="F1181" s="28"/>
      <c r="G1181" s="28"/>
      <c r="H1181" s="28"/>
      <c r="I1181" s="28"/>
      <c r="J1181" s="28"/>
    </row>
    <row r="1182" spans="3:12" ht="21.75" customHeight="1" x14ac:dyDescent="0.25">
      <c r="C1182" s="27"/>
      <c r="D1182" s="42"/>
      <c r="E1182" s="28"/>
      <c r="F1182" s="28"/>
      <c r="G1182" s="28"/>
      <c r="H1182" s="28"/>
      <c r="I1182" s="28"/>
      <c r="J1182" s="28"/>
    </row>
    <row r="1183" spans="3:12" ht="21.75" customHeight="1" x14ac:dyDescent="0.25">
      <c r="C1183" s="27"/>
      <c r="D1183" s="42"/>
      <c r="E1183" s="28"/>
      <c r="F1183" s="28"/>
      <c r="G1183" s="28"/>
      <c r="H1183" s="28"/>
      <c r="I1183" s="28"/>
      <c r="J1183" s="28"/>
    </row>
    <row r="1184" spans="3:12" ht="21.75" customHeight="1" x14ac:dyDescent="0.25">
      <c r="C1184" s="27"/>
      <c r="D1184" s="42"/>
      <c r="E1184" s="28"/>
      <c r="F1184" s="28"/>
      <c r="G1184" s="28"/>
      <c r="H1184" s="28"/>
      <c r="I1184" s="28"/>
      <c r="J1184" s="28"/>
    </row>
    <row r="1185" spans="3:10" ht="21.75" customHeight="1" x14ac:dyDescent="0.25">
      <c r="C1185" s="27"/>
      <c r="D1185" s="42"/>
      <c r="E1185" s="28"/>
      <c r="F1185" s="28"/>
      <c r="G1185" s="28"/>
      <c r="H1185" s="28"/>
      <c r="I1185" s="28"/>
      <c r="J1185" s="28"/>
    </row>
    <row r="1186" spans="3:10" ht="21.75" customHeight="1" x14ac:dyDescent="0.25">
      <c r="C1186" s="27"/>
      <c r="D1186" s="42"/>
      <c r="E1186" s="28"/>
      <c r="F1186" s="28"/>
      <c r="G1186" s="28"/>
      <c r="H1186" s="28"/>
      <c r="I1186" s="28"/>
      <c r="J1186" s="28"/>
    </row>
    <row r="1187" spans="3:10" ht="21.75" customHeight="1" x14ac:dyDescent="0.25">
      <c r="C1187" s="27"/>
      <c r="D1187" s="42"/>
      <c r="E1187" s="28"/>
      <c r="F1187" s="28"/>
      <c r="G1187" s="28"/>
      <c r="H1187" s="28"/>
      <c r="I1187" s="28"/>
      <c r="J1187" s="28"/>
    </row>
    <row r="1188" spans="3:10" ht="21.75" customHeight="1" x14ac:dyDescent="0.25">
      <c r="C1188" s="27"/>
      <c r="D1188" s="42"/>
      <c r="E1188" s="28"/>
      <c r="F1188" s="28"/>
      <c r="G1188" s="28"/>
      <c r="H1188" s="28"/>
      <c r="I1188" s="28"/>
      <c r="J1188" s="28"/>
    </row>
    <row r="1189" spans="3:10" ht="21.75" customHeight="1" x14ac:dyDescent="0.25">
      <c r="C1189" s="27"/>
      <c r="D1189" s="42"/>
      <c r="E1189" s="28"/>
      <c r="F1189" s="28"/>
      <c r="G1189" s="28"/>
      <c r="H1189" s="28"/>
      <c r="I1189" s="28"/>
      <c r="J1189" s="28"/>
    </row>
    <row r="1190" spans="3:10" ht="21.75" customHeight="1" x14ac:dyDescent="0.25">
      <c r="C1190" s="27"/>
      <c r="D1190" s="42"/>
      <c r="E1190" s="28"/>
      <c r="F1190" s="28"/>
      <c r="G1190" s="28"/>
      <c r="H1190" s="28"/>
      <c r="I1190" s="28"/>
      <c r="J1190" s="28"/>
    </row>
    <row r="1191" spans="3:10" ht="21.75" customHeight="1" x14ac:dyDescent="0.25">
      <c r="C1191" s="27"/>
      <c r="D1191" s="42"/>
      <c r="E1191" s="28"/>
      <c r="F1191" s="28"/>
      <c r="G1191" s="28"/>
      <c r="H1191" s="28"/>
      <c r="I1191" s="28"/>
      <c r="J1191" s="28"/>
    </row>
    <row r="1192" spans="3:10" ht="21.75" customHeight="1" x14ac:dyDescent="0.25">
      <c r="C1192" s="27"/>
      <c r="D1192" s="42"/>
      <c r="E1192" s="28"/>
      <c r="F1192" s="28"/>
      <c r="G1192" s="28"/>
      <c r="H1192" s="28"/>
      <c r="I1192" s="28"/>
      <c r="J1192" s="28"/>
    </row>
    <row r="1193" spans="3:10" ht="21.75" customHeight="1" x14ac:dyDescent="0.25">
      <c r="C1193" s="27"/>
      <c r="D1193" s="42"/>
      <c r="E1193" s="28"/>
      <c r="F1193" s="28"/>
      <c r="G1193" s="28"/>
      <c r="H1193" s="28"/>
      <c r="I1193" s="28"/>
      <c r="J1193" s="28"/>
    </row>
    <row r="1194" spans="3:10" ht="21.75" customHeight="1" x14ac:dyDescent="0.25">
      <c r="C1194" s="27"/>
      <c r="D1194" s="42"/>
      <c r="E1194" s="28"/>
      <c r="F1194" s="28"/>
      <c r="G1194" s="28"/>
      <c r="H1194" s="28"/>
      <c r="I1194" s="28"/>
      <c r="J1194" s="28"/>
    </row>
    <row r="1195" spans="3:10" ht="21.75" customHeight="1" x14ac:dyDescent="0.25">
      <c r="C1195" s="27"/>
      <c r="D1195" s="42"/>
      <c r="E1195" s="28"/>
      <c r="F1195" s="28"/>
      <c r="G1195" s="28"/>
      <c r="H1195" s="28"/>
      <c r="I1195" s="28"/>
      <c r="J1195" s="28"/>
    </row>
    <row r="1196" spans="3:10" ht="21.75" customHeight="1" x14ac:dyDescent="0.25">
      <c r="C1196" s="27"/>
      <c r="D1196" s="42"/>
      <c r="E1196" s="28"/>
      <c r="F1196" s="28"/>
      <c r="G1196" s="28"/>
      <c r="H1196" s="28"/>
      <c r="I1196" s="28"/>
      <c r="J1196" s="28"/>
    </row>
    <row r="1197" spans="3:10" ht="21.75" customHeight="1" x14ac:dyDescent="0.25">
      <c r="C1197" s="27"/>
      <c r="D1197" s="42"/>
      <c r="E1197" s="28"/>
      <c r="F1197" s="28"/>
      <c r="G1197" s="28"/>
      <c r="H1197" s="28"/>
      <c r="I1197" s="28"/>
      <c r="J1197" s="28"/>
    </row>
    <row r="1198" spans="3:10" ht="21.75" customHeight="1" x14ac:dyDescent="0.25">
      <c r="C1198" s="27"/>
      <c r="D1198" s="42"/>
      <c r="E1198" s="28"/>
      <c r="F1198" s="28"/>
      <c r="G1198" s="28"/>
      <c r="H1198" s="28"/>
      <c r="I1198" s="28"/>
      <c r="J1198" s="28"/>
    </row>
    <row r="1199" spans="3:10" ht="21.75" customHeight="1" x14ac:dyDescent="0.25">
      <c r="C1199" s="27"/>
      <c r="D1199" s="42"/>
      <c r="E1199" s="28"/>
      <c r="F1199" s="28"/>
      <c r="G1199" s="28"/>
      <c r="H1199" s="28"/>
      <c r="I1199" s="28"/>
      <c r="J1199" s="28"/>
    </row>
    <row r="1200" spans="3:10" ht="21.75" customHeight="1" x14ac:dyDescent="0.25">
      <c r="C1200" s="27"/>
      <c r="D1200" s="42"/>
      <c r="E1200" s="28"/>
      <c r="F1200" s="28"/>
      <c r="G1200" s="28"/>
      <c r="H1200" s="28"/>
      <c r="I1200" s="28"/>
      <c r="J1200" s="28"/>
    </row>
    <row r="1201" spans="3:10" ht="21.75" customHeight="1" x14ac:dyDescent="0.25">
      <c r="C1201" s="27"/>
      <c r="D1201" s="42"/>
      <c r="E1201" s="28"/>
      <c r="F1201" s="28"/>
      <c r="G1201" s="28"/>
      <c r="H1201" s="28"/>
      <c r="I1201" s="28"/>
      <c r="J1201" s="28"/>
    </row>
    <row r="1202" spans="3:10" ht="21.75" customHeight="1" x14ac:dyDescent="0.25">
      <c r="C1202" s="27"/>
      <c r="D1202" s="42"/>
      <c r="E1202" s="28"/>
      <c r="F1202" s="28"/>
      <c r="G1202" s="28"/>
      <c r="H1202" s="28"/>
      <c r="I1202" s="28"/>
      <c r="J1202" s="28"/>
    </row>
    <row r="1203" spans="3:10" ht="21.75" customHeight="1" x14ac:dyDescent="0.25">
      <c r="C1203" s="27"/>
      <c r="D1203" s="42"/>
      <c r="E1203" s="28"/>
      <c r="F1203" s="28"/>
      <c r="G1203" s="28"/>
      <c r="H1203" s="28"/>
      <c r="I1203" s="28"/>
      <c r="J1203" s="28"/>
    </row>
    <row r="1204" spans="3:10" ht="21.75" customHeight="1" x14ac:dyDescent="0.25">
      <c r="C1204" s="27"/>
      <c r="D1204" s="42"/>
      <c r="E1204" s="28"/>
      <c r="F1204" s="28"/>
      <c r="G1204" s="28"/>
      <c r="H1204" s="28"/>
      <c r="I1204" s="28"/>
      <c r="J1204" s="28"/>
    </row>
    <row r="1205" spans="3:10" ht="21.75" customHeight="1" x14ac:dyDescent="0.25">
      <c r="C1205" s="27"/>
      <c r="D1205" s="42"/>
      <c r="E1205" s="28"/>
      <c r="F1205" s="28"/>
      <c r="G1205" s="28"/>
      <c r="H1205" s="28"/>
      <c r="I1205" s="28"/>
      <c r="J1205" s="28"/>
    </row>
    <row r="1206" spans="3:10" ht="21.75" customHeight="1" x14ac:dyDescent="0.25">
      <c r="C1206" s="27"/>
      <c r="D1206" s="42"/>
      <c r="E1206" s="28"/>
      <c r="F1206" s="28"/>
      <c r="G1206" s="28"/>
      <c r="H1206" s="28"/>
      <c r="I1206" s="28"/>
      <c r="J1206" s="28"/>
    </row>
    <row r="1207" spans="3:10" ht="21.75" customHeight="1" x14ac:dyDescent="0.25">
      <c r="C1207" s="27"/>
      <c r="D1207" s="42"/>
      <c r="E1207" s="28"/>
      <c r="F1207" s="28"/>
      <c r="G1207" s="28"/>
      <c r="H1207" s="28"/>
      <c r="I1207" s="28"/>
      <c r="J1207" s="28"/>
    </row>
    <row r="1208" spans="3:10" ht="21.75" customHeight="1" x14ac:dyDescent="0.25">
      <c r="C1208" s="27"/>
      <c r="D1208" s="42"/>
      <c r="E1208" s="28"/>
      <c r="F1208" s="28"/>
      <c r="G1208" s="28"/>
      <c r="H1208" s="28"/>
      <c r="I1208" s="28"/>
      <c r="J1208" s="28"/>
    </row>
    <row r="1209" spans="3:10" ht="21.75" customHeight="1" x14ac:dyDescent="0.25">
      <c r="C1209" s="27"/>
      <c r="D1209" s="42"/>
      <c r="E1209" s="28"/>
      <c r="F1209" s="28"/>
      <c r="G1209" s="28"/>
      <c r="H1209" s="28"/>
      <c r="I1209" s="28"/>
      <c r="J1209" s="28"/>
    </row>
    <row r="1210" spans="3:10" ht="21.75" customHeight="1" x14ac:dyDescent="0.25">
      <c r="C1210" s="27"/>
      <c r="D1210" s="42"/>
      <c r="E1210" s="28"/>
      <c r="F1210" s="28"/>
      <c r="G1210" s="28"/>
      <c r="H1210" s="28"/>
      <c r="I1210" s="28"/>
      <c r="J1210" s="28"/>
    </row>
    <row r="1211" spans="3:10" ht="21.75" customHeight="1" x14ac:dyDescent="0.25">
      <c r="C1211" s="27"/>
      <c r="D1211" s="42"/>
      <c r="E1211" s="28"/>
      <c r="F1211" s="28"/>
      <c r="G1211" s="28"/>
      <c r="H1211" s="28"/>
      <c r="I1211" s="28"/>
      <c r="J1211" s="28"/>
    </row>
    <row r="1212" spans="3:10" ht="21.75" customHeight="1" x14ac:dyDescent="0.25">
      <c r="C1212" s="27"/>
      <c r="D1212" s="42"/>
      <c r="E1212" s="28"/>
      <c r="F1212" s="28"/>
      <c r="G1212" s="28"/>
      <c r="H1212" s="28"/>
      <c r="I1212" s="28"/>
      <c r="J1212" s="28"/>
    </row>
    <row r="1213" spans="3:10" ht="21.75" customHeight="1" x14ac:dyDescent="0.25">
      <c r="C1213" s="27"/>
      <c r="D1213" s="42"/>
      <c r="E1213" s="28"/>
      <c r="F1213" s="28"/>
      <c r="G1213" s="28"/>
      <c r="H1213" s="28"/>
      <c r="I1213" s="28"/>
      <c r="J1213" s="28"/>
    </row>
    <row r="1214" spans="3:10" ht="21.75" customHeight="1" x14ac:dyDescent="0.25">
      <c r="C1214" s="27"/>
      <c r="D1214" s="42"/>
      <c r="E1214" s="28"/>
      <c r="F1214" s="28"/>
      <c r="G1214" s="28"/>
      <c r="H1214" s="28"/>
      <c r="I1214" s="28"/>
      <c r="J1214" s="28"/>
    </row>
    <row r="1215" spans="3:10" ht="21.75" customHeight="1" x14ac:dyDescent="0.25">
      <c r="C1215" s="27"/>
      <c r="D1215" s="42"/>
      <c r="E1215" s="28"/>
      <c r="F1215" s="28"/>
      <c r="G1215" s="28"/>
      <c r="H1215" s="28"/>
      <c r="I1215" s="28"/>
      <c r="J1215" s="28"/>
    </row>
    <row r="1216" spans="3:10" ht="21.75" customHeight="1" x14ac:dyDescent="0.25">
      <c r="C1216" s="27"/>
      <c r="D1216" s="42"/>
      <c r="E1216" s="28"/>
      <c r="F1216" s="28"/>
      <c r="G1216" s="28"/>
      <c r="H1216" s="28"/>
      <c r="I1216" s="28"/>
      <c r="J1216" s="28"/>
    </row>
    <row r="1217" spans="3:10" ht="21.75" customHeight="1" x14ac:dyDescent="0.25">
      <c r="C1217" s="27"/>
      <c r="D1217" s="42"/>
      <c r="E1217" s="28"/>
      <c r="F1217" s="28"/>
      <c r="G1217" s="28"/>
      <c r="H1217" s="28"/>
      <c r="I1217" s="28"/>
      <c r="J1217" s="28"/>
    </row>
    <row r="1218" spans="3:10" ht="21.75" customHeight="1" x14ac:dyDescent="0.25">
      <c r="C1218" s="27"/>
      <c r="D1218" s="42"/>
      <c r="E1218" s="28"/>
      <c r="F1218" s="28"/>
      <c r="G1218" s="28"/>
      <c r="H1218" s="28"/>
      <c r="I1218" s="28"/>
      <c r="J1218" s="28"/>
    </row>
    <row r="1219" spans="3:10" ht="21.75" customHeight="1" x14ac:dyDescent="0.25">
      <c r="C1219" s="27"/>
      <c r="D1219" s="42"/>
      <c r="E1219" s="28"/>
      <c r="F1219" s="28"/>
      <c r="G1219" s="28"/>
      <c r="H1219" s="28"/>
      <c r="I1219" s="28"/>
      <c r="J1219" s="28"/>
    </row>
    <row r="1220" spans="3:10" ht="21.75" customHeight="1" x14ac:dyDescent="0.25">
      <c r="C1220" s="27"/>
      <c r="D1220" s="42"/>
      <c r="E1220" s="28"/>
      <c r="F1220" s="28"/>
      <c r="G1220" s="28"/>
      <c r="H1220" s="28"/>
      <c r="I1220" s="28"/>
      <c r="J1220" s="28"/>
    </row>
    <row r="1221" spans="3:10" ht="21.75" customHeight="1" x14ac:dyDescent="0.25">
      <c r="C1221" s="27"/>
      <c r="D1221" s="42"/>
      <c r="E1221" s="28"/>
      <c r="F1221" s="28"/>
      <c r="G1221" s="28"/>
      <c r="H1221" s="28"/>
      <c r="I1221" s="28"/>
      <c r="J1221" s="28"/>
    </row>
    <row r="1222" spans="3:10" ht="21.75" customHeight="1" x14ac:dyDescent="0.25">
      <c r="C1222" s="27"/>
      <c r="D1222" s="42"/>
      <c r="E1222" s="28"/>
      <c r="F1222" s="28"/>
      <c r="G1222" s="28"/>
      <c r="H1222" s="28"/>
      <c r="I1222" s="28"/>
      <c r="J1222" s="28"/>
    </row>
    <row r="1223" spans="3:10" ht="21.75" customHeight="1" x14ac:dyDescent="0.25">
      <c r="C1223" s="27"/>
      <c r="D1223" s="42"/>
      <c r="E1223" s="28"/>
      <c r="F1223" s="28"/>
      <c r="G1223" s="28"/>
      <c r="H1223" s="28"/>
      <c r="I1223" s="28"/>
      <c r="J1223" s="28"/>
    </row>
    <row r="1224" spans="3:10" ht="21.75" customHeight="1" x14ac:dyDescent="0.25">
      <c r="C1224" s="27"/>
      <c r="D1224" s="42"/>
      <c r="E1224" s="28"/>
      <c r="F1224" s="28"/>
      <c r="G1224" s="28"/>
      <c r="H1224" s="28"/>
      <c r="I1224" s="28"/>
      <c r="J1224" s="28"/>
    </row>
    <row r="1225" spans="3:10" ht="21.75" customHeight="1" x14ac:dyDescent="0.25">
      <c r="C1225" s="27"/>
      <c r="D1225" s="42"/>
      <c r="E1225" s="28"/>
      <c r="F1225" s="28"/>
      <c r="G1225" s="28"/>
      <c r="H1225" s="28"/>
      <c r="I1225" s="28"/>
      <c r="J1225" s="28"/>
    </row>
    <row r="1226" spans="3:10" ht="21.75" customHeight="1" x14ac:dyDescent="0.25">
      <c r="C1226" s="27"/>
      <c r="D1226" s="42"/>
      <c r="E1226" s="28"/>
      <c r="F1226" s="28"/>
      <c r="G1226" s="28"/>
      <c r="H1226" s="28"/>
      <c r="I1226" s="28"/>
      <c r="J1226" s="28"/>
    </row>
    <row r="1227" spans="3:10" ht="21.75" customHeight="1" x14ac:dyDescent="0.25">
      <c r="C1227" s="27"/>
      <c r="D1227" s="42"/>
      <c r="E1227" s="28"/>
      <c r="F1227" s="28"/>
      <c r="G1227" s="28"/>
      <c r="H1227" s="28"/>
      <c r="I1227" s="28"/>
      <c r="J1227" s="28"/>
    </row>
    <row r="1228" spans="3:10" ht="21.75" customHeight="1" x14ac:dyDescent="0.25">
      <c r="C1228" s="27"/>
      <c r="D1228" s="42"/>
      <c r="E1228" s="28"/>
      <c r="F1228" s="28"/>
      <c r="G1228" s="28"/>
      <c r="H1228" s="28"/>
      <c r="I1228" s="28"/>
      <c r="J1228" s="28"/>
    </row>
    <row r="1229" spans="3:10" ht="21.75" customHeight="1" x14ac:dyDescent="0.25">
      <c r="C1229" s="27"/>
      <c r="D1229" s="42"/>
      <c r="E1229" s="28"/>
      <c r="F1229" s="28"/>
      <c r="G1229" s="28"/>
      <c r="H1229" s="28"/>
      <c r="I1229" s="28"/>
      <c r="J1229" s="28"/>
    </row>
    <row r="1230" spans="3:10" ht="21.75" customHeight="1" x14ac:dyDescent="0.25">
      <c r="C1230" s="27"/>
      <c r="D1230" s="42"/>
      <c r="E1230" s="28"/>
      <c r="F1230" s="28"/>
      <c r="G1230" s="28"/>
      <c r="H1230" s="28"/>
      <c r="I1230" s="28"/>
      <c r="J1230" s="28"/>
    </row>
    <row r="1231" spans="3:10" ht="21.75" customHeight="1" x14ac:dyDescent="0.25">
      <c r="C1231" s="27"/>
      <c r="D1231" s="42"/>
      <c r="E1231" s="28"/>
      <c r="F1231" s="28"/>
      <c r="G1231" s="28"/>
      <c r="H1231" s="28"/>
      <c r="I1231" s="28"/>
      <c r="J1231" s="28"/>
    </row>
    <row r="1232" spans="3:10" ht="21.75" customHeight="1" x14ac:dyDescent="0.25">
      <c r="C1232" s="27"/>
      <c r="D1232" s="42"/>
      <c r="E1232" s="28"/>
      <c r="F1232" s="28"/>
      <c r="G1232" s="28"/>
      <c r="H1232" s="28"/>
      <c r="I1232" s="28"/>
      <c r="J1232" s="28"/>
    </row>
    <row r="1233" spans="3:10" ht="21.75" customHeight="1" x14ac:dyDescent="0.25">
      <c r="C1233" s="27"/>
      <c r="D1233" s="42"/>
      <c r="E1233" s="28"/>
      <c r="F1233" s="28"/>
      <c r="G1233" s="28"/>
      <c r="H1233" s="28"/>
      <c r="I1233" s="28"/>
      <c r="J1233" s="28"/>
    </row>
    <row r="1234" spans="3:10" ht="21.75" customHeight="1" x14ac:dyDescent="0.25">
      <c r="C1234" s="27"/>
      <c r="D1234" s="42"/>
      <c r="E1234" s="28"/>
      <c r="F1234" s="28"/>
      <c r="G1234" s="28"/>
      <c r="H1234" s="28"/>
      <c r="I1234" s="28"/>
      <c r="J1234" s="28"/>
    </row>
    <row r="1235" spans="3:10" ht="21.75" customHeight="1" x14ac:dyDescent="0.25">
      <c r="C1235" s="27"/>
      <c r="D1235" s="42"/>
      <c r="E1235" s="28"/>
      <c r="F1235" s="28"/>
      <c r="G1235" s="28"/>
      <c r="H1235" s="28"/>
      <c r="I1235" s="28"/>
      <c r="J1235" s="28"/>
    </row>
    <row r="1236" spans="3:10" ht="21.75" customHeight="1" x14ac:dyDescent="0.25">
      <c r="C1236" s="27"/>
      <c r="D1236" s="42"/>
      <c r="E1236" s="28"/>
      <c r="F1236" s="28"/>
      <c r="G1236" s="28"/>
      <c r="H1236" s="28"/>
      <c r="I1236" s="28"/>
      <c r="J1236" s="28"/>
    </row>
    <row r="1237" spans="3:10" ht="21.75" customHeight="1" x14ac:dyDescent="0.25">
      <c r="C1237" s="27"/>
      <c r="D1237" s="42"/>
      <c r="E1237" s="28"/>
      <c r="F1237" s="28"/>
      <c r="G1237" s="28"/>
      <c r="H1237" s="28"/>
      <c r="I1237" s="28"/>
      <c r="J1237" s="28"/>
    </row>
    <row r="1238" spans="3:10" ht="21.75" customHeight="1" x14ac:dyDescent="0.25">
      <c r="C1238" s="27"/>
      <c r="D1238" s="42"/>
      <c r="E1238" s="28"/>
      <c r="F1238" s="28"/>
      <c r="G1238" s="28"/>
      <c r="H1238" s="28"/>
      <c r="I1238" s="28"/>
      <c r="J1238" s="28"/>
    </row>
    <row r="1239" spans="3:10" ht="21.75" customHeight="1" x14ac:dyDescent="0.25">
      <c r="C1239" s="27"/>
      <c r="D1239" s="42"/>
      <c r="E1239" s="28"/>
      <c r="F1239" s="28"/>
      <c r="G1239" s="28"/>
      <c r="H1239" s="28"/>
      <c r="I1239" s="28"/>
      <c r="J1239" s="28"/>
    </row>
    <row r="1240" spans="3:10" ht="21.75" customHeight="1" x14ac:dyDescent="0.25">
      <c r="C1240" s="27"/>
      <c r="D1240" s="42"/>
      <c r="E1240" s="28"/>
      <c r="F1240" s="28"/>
      <c r="G1240" s="28"/>
      <c r="H1240" s="28"/>
      <c r="I1240" s="28"/>
      <c r="J1240" s="28"/>
    </row>
    <row r="1241" spans="3:10" ht="21.75" customHeight="1" x14ac:dyDescent="0.25">
      <c r="C1241" s="27"/>
      <c r="D1241" s="42"/>
      <c r="E1241" s="28"/>
      <c r="F1241" s="28"/>
      <c r="G1241" s="28"/>
      <c r="H1241" s="28"/>
      <c r="I1241" s="28"/>
      <c r="J1241" s="28"/>
    </row>
    <row r="1242" spans="3:10" ht="21.75" customHeight="1" x14ac:dyDescent="0.25">
      <c r="C1242" s="27"/>
      <c r="D1242" s="42"/>
      <c r="E1242" s="28"/>
      <c r="F1242" s="28"/>
      <c r="G1242" s="28"/>
      <c r="H1242" s="28"/>
      <c r="I1242" s="28"/>
      <c r="J1242" s="28"/>
    </row>
    <row r="1243" spans="3:10" ht="21.75" customHeight="1" x14ac:dyDescent="0.25">
      <c r="C1243" s="27"/>
      <c r="D1243" s="42"/>
      <c r="E1243" s="28"/>
      <c r="F1243" s="28"/>
      <c r="G1243" s="28"/>
      <c r="H1243" s="28"/>
      <c r="I1243" s="28"/>
      <c r="J1243" s="28"/>
    </row>
    <row r="1244" spans="3:10" ht="21.75" customHeight="1" x14ac:dyDescent="0.25">
      <c r="C1244" s="27"/>
      <c r="D1244" s="42"/>
      <c r="E1244" s="28"/>
      <c r="F1244" s="28"/>
      <c r="G1244" s="28"/>
      <c r="H1244" s="28"/>
      <c r="I1244" s="28"/>
      <c r="J1244" s="28"/>
    </row>
    <row r="1245" spans="3:10" ht="21.75" customHeight="1" x14ac:dyDescent="0.25">
      <c r="C1245" s="27"/>
      <c r="D1245" s="42"/>
      <c r="E1245" s="28"/>
      <c r="F1245" s="28"/>
      <c r="G1245" s="28"/>
      <c r="H1245" s="28"/>
      <c r="I1245" s="28"/>
      <c r="J1245" s="28"/>
    </row>
    <row r="1246" spans="3:10" ht="21.75" customHeight="1" x14ac:dyDescent="0.25">
      <c r="C1246" s="27"/>
      <c r="D1246" s="42"/>
      <c r="E1246" s="28"/>
      <c r="F1246" s="28"/>
      <c r="G1246" s="28"/>
      <c r="H1246" s="28"/>
      <c r="I1246" s="28"/>
      <c r="J1246" s="28"/>
    </row>
    <row r="1247" spans="3:10" ht="21.75" customHeight="1" x14ac:dyDescent="0.25">
      <c r="C1247" s="27"/>
      <c r="D1247" s="42"/>
      <c r="E1247" s="28"/>
      <c r="F1247" s="28"/>
      <c r="G1247" s="28"/>
      <c r="H1247" s="28"/>
      <c r="I1247" s="28"/>
      <c r="J1247" s="28"/>
    </row>
    <row r="1248" spans="3:10" ht="21.75" customHeight="1" x14ac:dyDescent="0.25">
      <c r="C1248" s="27"/>
      <c r="D1248" s="42"/>
      <c r="E1248" s="28"/>
      <c r="F1248" s="28"/>
      <c r="G1248" s="28"/>
      <c r="H1248" s="28"/>
      <c r="I1248" s="28"/>
      <c r="J1248" s="28"/>
    </row>
    <row r="1249" spans="3:10" ht="21.75" customHeight="1" x14ac:dyDescent="0.25">
      <c r="C1249" s="27"/>
      <c r="D1249" s="42"/>
      <c r="E1249" s="28"/>
      <c r="F1249" s="28"/>
      <c r="G1249" s="28"/>
      <c r="H1249" s="28"/>
      <c r="I1249" s="28"/>
      <c r="J1249" s="28"/>
    </row>
    <row r="1250" spans="3:10" ht="21.75" customHeight="1" x14ac:dyDescent="0.25">
      <c r="C1250" s="27"/>
      <c r="D1250" s="42"/>
      <c r="E1250" s="28"/>
      <c r="F1250" s="28"/>
      <c r="G1250" s="28"/>
      <c r="H1250" s="28"/>
      <c r="I1250" s="28"/>
      <c r="J1250" s="28"/>
    </row>
    <row r="1251" spans="3:10" ht="21.75" customHeight="1" x14ac:dyDescent="0.25">
      <c r="C1251" s="27"/>
      <c r="D1251" s="42"/>
      <c r="E1251" s="28"/>
      <c r="F1251" s="28"/>
      <c r="G1251" s="28"/>
      <c r="H1251" s="28"/>
      <c r="I1251" s="28"/>
      <c r="J1251" s="28"/>
    </row>
    <row r="1252" spans="3:10" ht="21.75" customHeight="1" x14ac:dyDescent="0.25">
      <c r="C1252" s="27"/>
      <c r="D1252" s="42"/>
      <c r="E1252" s="28"/>
      <c r="F1252" s="28"/>
      <c r="G1252" s="28"/>
      <c r="H1252" s="28"/>
      <c r="I1252" s="28"/>
      <c r="J1252" s="28"/>
    </row>
    <row r="1253" spans="3:10" ht="21.75" customHeight="1" x14ac:dyDescent="0.25">
      <c r="C1253" s="27"/>
      <c r="D1253" s="42"/>
      <c r="E1253" s="28"/>
      <c r="F1253" s="28"/>
      <c r="G1253" s="28"/>
      <c r="H1253" s="28"/>
      <c r="I1253" s="28"/>
      <c r="J1253" s="28"/>
    </row>
    <row r="1254" spans="3:10" ht="21.75" customHeight="1" x14ac:dyDescent="0.25">
      <c r="C1254" s="27"/>
      <c r="D1254" s="42"/>
      <c r="E1254" s="28"/>
      <c r="F1254" s="28"/>
      <c r="G1254" s="28"/>
      <c r="H1254" s="28"/>
      <c r="I1254" s="28"/>
      <c r="J1254" s="28"/>
    </row>
    <row r="1255" spans="3:10" ht="21.75" customHeight="1" x14ac:dyDescent="0.25">
      <c r="C1255" s="27"/>
      <c r="D1255" s="42"/>
      <c r="E1255" s="28"/>
      <c r="F1255" s="28"/>
      <c r="G1255" s="28"/>
      <c r="H1255" s="28"/>
      <c r="I1255" s="28"/>
      <c r="J1255" s="28"/>
    </row>
    <row r="1256" spans="3:10" ht="21.75" customHeight="1" x14ac:dyDescent="0.25">
      <c r="C1256" s="27"/>
      <c r="D1256" s="42"/>
      <c r="E1256" s="28"/>
      <c r="F1256" s="28"/>
      <c r="G1256" s="28"/>
      <c r="H1256" s="28"/>
      <c r="I1256" s="28"/>
      <c r="J1256" s="28"/>
    </row>
    <row r="1257" spans="3:10" ht="21.75" customHeight="1" x14ac:dyDescent="0.25">
      <c r="C1257" s="27"/>
      <c r="D1257" s="42"/>
      <c r="E1257" s="28"/>
      <c r="F1257" s="28"/>
      <c r="G1257" s="28"/>
      <c r="H1257" s="28"/>
      <c r="I1257" s="28"/>
      <c r="J1257" s="28"/>
    </row>
    <row r="1258" spans="3:10" ht="21.75" customHeight="1" x14ac:dyDescent="0.25">
      <c r="C1258" s="27"/>
      <c r="D1258" s="42"/>
      <c r="E1258" s="28"/>
      <c r="F1258" s="28"/>
      <c r="G1258" s="28"/>
      <c r="H1258" s="28"/>
      <c r="I1258" s="28"/>
      <c r="J1258" s="28"/>
    </row>
    <row r="1259" spans="3:10" ht="21.75" customHeight="1" x14ac:dyDescent="0.25">
      <c r="C1259" s="27"/>
      <c r="D1259" s="42"/>
      <c r="E1259" s="28"/>
      <c r="F1259" s="28"/>
      <c r="G1259" s="28"/>
      <c r="H1259" s="28"/>
      <c r="I1259" s="28"/>
      <c r="J1259" s="28"/>
    </row>
    <row r="1260" spans="3:10" ht="21.75" customHeight="1" x14ac:dyDescent="0.25">
      <c r="C1260" s="27"/>
      <c r="D1260" s="42"/>
      <c r="E1260" s="28"/>
      <c r="F1260" s="28"/>
      <c r="G1260" s="28"/>
      <c r="H1260" s="28"/>
      <c r="I1260" s="28"/>
      <c r="J1260" s="28"/>
    </row>
    <row r="1261" spans="3:10" ht="21.75" customHeight="1" x14ac:dyDescent="0.25">
      <c r="C1261" s="27"/>
      <c r="D1261" s="42"/>
      <c r="E1261" s="28"/>
      <c r="F1261" s="28"/>
      <c r="G1261" s="28"/>
      <c r="H1261" s="28"/>
      <c r="I1261" s="28"/>
      <c r="J1261" s="28"/>
    </row>
    <row r="1262" spans="3:10" ht="21.75" customHeight="1" x14ac:dyDescent="0.25">
      <c r="C1262" s="27"/>
      <c r="D1262" s="42"/>
      <c r="E1262" s="28"/>
      <c r="F1262" s="28"/>
      <c r="G1262" s="28"/>
      <c r="H1262" s="28"/>
      <c r="I1262" s="28"/>
      <c r="J1262" s="28"/>
    </row>
    <row r="1263" spans="3:10" ht="21.75" customHeight="1" x14ac:dyDescent="0.25">
      <c r="C1263" s="27"/>
      <c r="D1263" s="42"/>
      <c r="E1263" s="28"/>
      <c r="F1263" s="28"/>
      <c r="G1263" s="28"/>
      <c r="H1263" s="28"/>
      <c r="I1263" s="28"/>
      <c r="J1263" s="28"/>
    </row>
    <row r="1264" spans="3:10" ht="21.75" customHeight="1" x14ac:dyDescent="0.25">
      <c r="C1264" s="27"/>
      <c r="D1264" s="42"/>
      <c r="E1264" s="28"/>
      <c r="F1264" s="28"/>
      <c r="G1264" s="28"/>
      <c r="H1264" s="28"/>
      <c r="I1264" s="28"/>
      <c r="J1264" s="28"/>
    </row>
    <row r="1265" spans="3:10" ht="21.75" customHeight="1" x14ac:dyDescent="0.25">
      <c r="C1265" s="27"/>
      <c r="D1265" s="42"/>
      <c r="E1265" s="28"/>
      <c r="F1265" s="28"/>
      <c r="G1265" s="28"/>
      <c r="H1265" s="28"/>
      <c r="I1265" s="28"/>
      <c r="J1265" s="28"/>
    </row>
    <row r="1266" spans="3:10" ht="21.75" customHeight="1" x14ac:dyDescent="0.25">
      <c r="C1266" s="27"/>
      <c r="D1266" s="42"/>
      <c r="E1266" s="28"/>
      <c r="F1266" s="28"/>
      <c r="G1266" s="28"/>
      <c r="H1266" s="28"/>
      <c r="I1266" s="28"/>
      <c r="J1266" s="28"/>
    </row>
    <row r="1267" spans="3:10" ht="21.75" customHeight="1" x14ac:dyDescent="0.25">
      <c r="C1267" s="27"/>
      <c r="D1267" s="42"/>
      <c r="E1267" s="28"/>
      <c r="F1267" s="28"/>
      <c r="G1267" s="28"/>
      <c r="H1267" s="28"/>
      <c r="I1267" s="28"/>
      <c r="J1267" s="28"/>
    </row>
    <row r="1268" spans="3:10" ht="21.75" customHeight="1" x14ac:dyDescent="0.25">
      <c r="C1268" s="27"/>
      <c r="D1268" s="42"/>
      <c r="E1268" s="28"/>
      <c r="F1268" s="28"/>
      <c r="G1268" s="28"/>
      <c r="H1268" s="28"/>
      <c r="I1268" s="28"/>
      <c r="J1268" s="28"/>
    </row>
    <row r="1269" spans="3:10" ht="21.75" customHeight="1" x14ac:dyDescent="0.25">
      <c r="C1269" s="27"/>
      <c r="D1269" s="42"/>
      <c r="E1269" s="28"/>
      <c r="F1269" s="28"/>
      <c r="G1269" s="28"/>
      <c r="H1269" s="28"/>
      <c r="I1269" s="28"/>
      <c r="J1269" s="28"/>
    </row>
    <row r="1270" spans="3:10" ht="21.75" customHeight="1" x14ac:dyDescent="0.25">
      <c r="C1270" s="27"/>
      <c r="D1270" s="42"/>
      <c r="E1270" s="28"/>
      <c r="F1270" s="28"/>
      <c r="G1270" s="28"/>
      <c r="H1270" s="28"/>
      <c r="I1270" s="28"/>
      <c r="J1270" s="28"/>
    </row>
    <row r="1271" spans="3:10" ht="21.75" customHeight="1" x14ac:dyDescent="0.25">
      <c r="C1271" s="27"/>
      <c r="D1271" s="42"/>
      <c r="E1271" s="28"/>
      <c r="F1271" s="28"/>
      <c r="G1271" s="28"/>
      <c r="H1271" s="28"/>
      <c r="I1271" s="28"/>
      <c r="J1271" s="28"/>
    </row>
    <row r="1272" spans="3:10" ht="21.75" customHeight="1" x14ac:dyDescent="0.25">
      <c r="C1272" s="27"/>
      <c r="D1272" s="42"/>
      <c r="E1272" s="28"/>
      <c r="F1272" s="28"/>
      <c r="G1272" s="28"/>
      <c r="H1272" s="28"/>
      <c r="I1272" s="28"/>
      <c r="J1272" s="28"/>
    </row>
    <row r="1273" spans="3:10" ht="21.75" customHeight="1" x14ac:dyDescent="0.25">
      <c r="C1273" s="27"/>
      <c r="D1273" s="42"/>
      <c r="E1273" s="28"/>
      <c r="F1273" s="28"/>
      <c r="G1273" s="28"/>
      <c r="H1273" s="28"/>
      <c r="I1273" s="28"/>
      <c r="J1273" s="28"/>
    </row>
    <row r="1274" spans="3:10" ht="21.75" customHeight="1" x14ac:dyDescent="0.25">
      <c r="C1274" s="27"/>
      <c r="D1274" s="42"/>
      <c r="E1274" s="28"/>
      <c r="F1274" s="28"/>
      <c r="G1274" s="28"/>
      <c r="H1274" s="28"/>
      <c r="I1274" s="28"/>
      <c r="J1274" s="28"/>
    </row>
    <row r="1275" spans="3:10" ht="21.75" customHeight="1" x14ac:dyDescent="0.25">
      <c r="C1275" s="27"/>
      <c r="D1275" s="42"/>
      <c r="E1275" s="28"/>
      <c r="F1275" s="28"/>
      <c r="G1275" s="28"/>
      <c r="H1275" s="28"/>
      <c r="I1275" s="28"/>
      <c r="J1275" s="28"/>
    </row>
    <row r="1276" spans="3:10" ht="21.75" customHeight="1" x14ac:dyDescent="0.25">
      <c r="C1276" s="27"/>
      <c r="D1276" s="42"/>
      <c r="E1276" s="28"/>
      <c r="F1276" s="28"/>
      <c r="G1276" s="28"/>
      <c r="H1276" s="28"/>
      <c r="I1276" s="28"/>
      <c r="J1276" s="28"/>
    </row>
    <row r="1277" spans="3:10" ht="21.75" customHeight="1" x14ac:dyDescent="0.25">
      <c r="C1277" s="27"/>
      <c r="D1277" s="42"/>
      <c r="E1277" s="28"/>
      <c r="F1277" s="28"/>
      <c r="G1277" s="28"/>
      <c r="H1277" s="28"/>
      <c r="I1277" s="28"/>
      <c r="J1277" s="28"/>
    </row>
    <row r="1278" spans="3:10" ht="21.75" customHeight="1" x14ac:dyDescent="0.25">
      <c r="C1278" s="27"/>
      <c r="D1278" s="42"/>
      <c r="E1278" s="28"/>
      <c r="F1278" s="28"/>
      <c r="G1278" s="28"/>
      <c r="H1278" s="28"/>
      <c r="I1278" s="28"/>
      <c r="J1278" s="28"/>
    </row>
    <row r="1279" spans="3:10" ht="21.75" customHeight="1" x14ac:dyDescent="0.25">
      <c r="C1279" s="27"/>
      <c r="D1279" s="42"/>
      <c r="E1279" s="28"/>
      <c r="F1279" s="28"/>
      <c r="G1279" s="28"/>
      <c r="H1279" s="28"/>
      <c r="I1279" s="28"/>
      <c r="J1279" s="28"/>
    </row>
    <row r="1280" spans="3:10" ht="21.75" customHeight="1" x14ac:dyDescent="0.25">
      <c r="C1280" s="27"/>
      <c r="D1280" s="42"/>
      <c r="E1280" s="28"/>
      <c r="F1280" s="28"/>
      <c r="G1280" s="28"/>
      <c r="H1280" s="28"/>
      <c r="I1280" s="28"/>
      <c r="J1280" s="28"/>
    </row>
    <row r="1281" spans="3:10" ht="21.75" customHeight="1" x14ac:dyDescent="0.25">
      <c r="C1281" s="27"/>
      <c r="D1281" s="42"/>
      <c r="E1281" s="28"/>
      <c r="F1281" s="28"/>
      <c r="G1281" s="28"/>
      <c r="H1281" s="28"/>
      <c r="I1281" s="28"/>
      <c r="J1281" s="28"/>
    </row>
    <row r="1282" spans="3:10" ht="21.75" customHeight="1" x14ac:dyDescent="0.25">
      <c r="C1282" s="27"/>
      <c r="D1282" s="42"/>
      <c r="E1282" s="28"/>
      <c r="F1282" s="28"/>
      <c r="G1282" s="28"/>
      <c r="H1282" s="28"/>
      <c r="I1282" s="28"/>
      <c r="J1282" s="28"/>
    </row>
    <row r="1283" spans="3:10" ht="21.75" customHeight="1" x14ac:dyDescent="0.25">
      <c r="C1283" s="27"/>
      <c r="D1283" s="42"/>
      <c r="E1283" s="28"/>
      <c r="F1283" s="28"/>
      <c r="G1283" s="28"/>
      <c r="H1283" s="28"/>
      <c r="I1283" s="28"/>
      <c r="J1283" s="28"/>
    </row>
    <row r="1284" spans="3:10" ht="21.75" customHeight="1" x14ac:dyDescent="0.25">
      <c r="C1284" s="27"/>
      <c r="D1284" s="42"/>
      <c r="E1284" s="28"/>
      <c r="F1284" s="28"/>
      <c r="G1284" s="28"/>
      <c r="H1284" s="28"/>
      <c r="I1284" s="28"/>
      <c r="J1284" s="28"/>
    </row>
    <row r="1285" spans="3:10" ht="21.75" customHeight="1" x14ac:dyDescent="0.25">
      <c r="C1285" s="27"/>
      <c r="D1285" s="42"/>
      <c r="E1285" s="28"/>
      <c r="F1285" s="28"/>
      <c r="G1285" s="28"/>
      <c r="H1285" s="28"/>
      <c r="I1285" s="28"/>
      <c r="J1285" s="28"/>
    </row>
    <row r="1286" spans="3:10" ht="21.75" customHeight="1" x14ac:dyDescent="0.25">
      <c r="C1286" s="27"/>
      <c r="D1286" s="42"/>
      <c r="E1286" s="28"/>
      <c r="F1286" s="28"/>
      <c r="G1286" s="28"/>
      <c r="H1286" s="28"/>
      <c r="I1286" s="28"/>
      <c r="J1286" s="28"/>
    </row>
    <row r="1287" spans="3:10" ht="21.75" customHeight="1" x14ac:dyDescent="0.25">
      <c r="C1287" s="27"/>
      <c r="D1287" s="42"/>
      <c r="E1287" s="28"/>
      <c r="F1287" s="28"/>
      <c r="G1287" s="28"/>
      <c r="H1287" s="28"/>
      <c r="I1287" s="28"/>
      <c r="J1287" s="28"/>
    </row>
    <row r="1288" spans="3:10" ht="21.75" customHeight="1" x14ac:dyDescent="0.25">
      <c r="C1288" s="27"/>
      <c r="D1288" s="42"/>
      <c r="E1288" s="28"/>
      <c r="F1288" s="28"/>
      <c r="G1288" s="28"/>
      <c r="H1288" s="28"/>
      <c r="I1288" s="28"/>
      <c r="J1288" s="28"/>
    </row>
    <row r="1289" spans="3:10" ht="21.75" customHeight="1" x14ac:dyDescent="0.25">
      <c r="C1289" s="27"/>
      <c r="D1289" s="42"/>
      <c r="E1289" s="28"/>
      <c r="F1289" s="28"/>
      <c r="G1289" s="28"/>
      <c r="H1289" s="28"/>
      <c r="I1289" s="28"/>
      <c r="J1289" s="28"/>
    </row>
    <row r="1290" spans="3:10" ht="21.75" customHeight="1" x14ac:dyDescent="0.25">
      <c r="C1290" s="27"/>
      <c r="D1290" s="42"/>
      <c r="E1290" s="28"/>
      <c r="F1290" s="28"/>
      <c r="G1290" s="28"/>
      <c r="H1290" s="28"/>
      <c r="I1290" s="28"/>
      <c r="J1290" s="28"/>
    </row>
    <row r="1291" spans="3:10" ht="21.75" customHeight="1" x14ac:dyDescent="0.25">
      <c r="C1291" s="27"/>
      <c r="D1291" s="42"/>
      <c r="E1291" s="28"/>
      <c r="F1291" s="28"/>
      <c r="G1291" s="28"/>
      <c r="H1291" s="28"/>
      <c r="I1291" s="28"/>
      <c r="J1291" s="28"/>
    </row>
    <row r="1292" spans="3:10" ht="21.75" customHeight="1" x14ac:dyDescent="0.25">
      <c r="C1292" s="27"/>
      <c r="D1292" s="42"/>
      <c r="E1292" s="28"/>
      <c r="F1292" s="28"/>
      <c r="G1292" s="28"/>
      <c r="H1292" s="28"/>
      <c r="I1292" s="28"/>
      <c r="J1292" s="28"/>
    </row>
    <row r="1293" spans="3:10" ht="21.75" customHeight="1" x14ac:dyDescent="0.25">
      <c r="C1293" s="27"/>
      <c r="D1293" s="42"/>
      <c r="E1293" s="28"/>
      <c r="F1293" s="28"/>
      <c r="G1293" s="28"/>
      <c r="H1293" s="28"/>
      <c r="I1293" s="28"/>
      <c r="J1293" s="28"/>
    </row>
    <row r="1294" spans="3:10" ht="21.75" customHeight="1" x14ac:dyDescent="0.25">
      <c r="C1294" s="27"/>
      <c r="D1294" s="42"/>
      <c r="E1294" s="28"/>
      <c r="F1294" s="28"/>
      <c r="G1294" s="28"/>
      <c r="H1294" s="28"/>
      <c r="I1294" s="28"/>
      <c r="J1294" s="28"/>
    </row>
    <row r="1295" spans="3:10" ht="21.75" customHeight="1" x14ac:dyDescent="0.25">
      <c r="C1295" s="27"/>
      <c r="D1295" s="42"/>
      <c r="E1295" s="28"/>
      <c r="F1295" s="28"/>
      <c r="G1295" s="28"/>
      <c r="H1295" s="28"/>
      <c r="I1295" s="28"/>
      <c r="J1295" s="28"/>
    </row>
    <row r="1296" spans="3:10" ht="21.75" customHeight="1" x14ac:dyDescent="0.25">
      <c r="C1296" s="27"/>
      <c r="D1296" s="42"/>
      <c r="E1296" s="28"/>
      <c r="F1296" s="28"/>
      <c r="G1296" s="28"/>
      <c r="H1296" s="28"/>
      <c r="I1296" s="28"/>
      <c r="J1296" s="28"/>
    </row>
    <row r="1297" spans="3:10" ht="21.75" customHeight="1" x14ac:dyDescent="0.25">
      <c r="C1297" s="27"/>
      <c r="D1297" s="42"/>
      <c r="E1297" s="28"/>
      <c r="F1297" s="28"/>
      <c r="G1297" s="28"/>
      <c r="H1297" s="28"/>
      <c r="I1297" s="28"/>
      <c r="J1297" s="28"/>
    </row>
    <row r="1298" spans="3:10" ht="21.75" customHeight="1" x14ac:dyDescent="0.25">
      <c r="C1298" s="27"/>
      <c r="D1298" s="42"/>
      <c r="E1298" s="28"/>
      <c r="F1298" s="28"/>
      <c r="G1298" s="28"/>
      <c r="H1298" s="28"/>
      <c r="I1298" s="28"/>
      <c r="J1298" s="28"/>
    </row>
    <row r="1299" spans="3:10" ht="21.75" customHeight="1" x14ac:dyDescent="0.25">
      <c r="C1299" s="27"/>
      <c r="D1299" s="42"/>
      <c r="E1299" s="28"/>
      <c r="F1299" s="28"/>
      <c r="G1299" s="28"/>
      <c r="H1299" s="28"/>
      <c r="I1299" s="28"/>
      <c r="J1299" s="28"/>
    </row>
    <row r="1300" spans="3:10" ht="21.75" customHeight="1" x14ac:dyDescent="0.25">
      <c r="C1300" s="27"/>
      <c r="D1300" s="42"/>
      <c r="E1300" s="28"/>
      <c r="F1300" s="28"/>
      <c r="G1300" s="28"/>
      <c r="H1300" s="28"/>
      <c r="I1300" s="28"/>
      <c r="J1300" s="28"/>
    </row>
    <row r="1301" spans="3:10" ht="21.75" customHeight="1" x14ac:dyDescent="0.25">
      <c r="C1301" s="27"/>
      <c r="D1301" s="42"/>
      <c r="E1301" s="28"/>
      <c r="F1301" s="28"/>
      <c r="G1301" s="28"/>
      <c r="H1301" s="28"/>
      <c r="I1301" s="28"/>
      <c r="J1301" s="28"/>
    </row>
    <row r="1302" spans="3:10" ht="21.75" customHeight="1" x14ac:dyDescent="0.25">
      <c r="C1302" s="27"/>
      <c r="D1302" s="42"/>
      <c r="E1302" s="28"/>
      <c r="F1302" s="28"/>
      <c r="G1302" s="28"/>
      <c r="H1302" s="28"/>
      <c r="I1302" s="28"/>
      <c r="J1302" s="28"/>
    </row>
    <row r="1303" spans="3:10" ht="21.75" customHeight="1" x14ac:dyDescent="0.25">
      <c r="C1303" s="27"/>
      <c r="D1303" s="42"/>
      <c r="E1303" s="28"/>
      <c r="F1303" s="28"/>
      <c r="G1303" s="28"/>
      <c r="H1303" s="28"/>
      <c r="I1303" s="28"/>
      <c r="J1303" s="28"/>
    </row>
    <row r="1304" spans="3:10" ht="21.75" customHeight="1" x14ac:dyDescent="0.25">
      <c r="C1304" s="27"/>
      <c r="D1304" s="42"/>
      <c r="E1304" s="28"/>
      <c r="F1304" s="28"/>
      <c r="G1304" s="28"/>
      <c r="H1304" s="28"/>
      <c r="I1304" s="28"/>
      <c r="J1304" s="28"/>
    </row>
    <row r="1305" spans="3:10" ht="21.75" customHeight="1" x14ac:dyDescent="0.25">
      <c r="C1305" s="27"/>
      <c r="D1305" s="42"/>
      <c r="E1305" s="28"/>
      <c r="F1305" s="28"/>
      <c r="G1305" s="28"/>
      <c r="H1305" s="28"/>
      <c r="I1305" s="28"/>
      <c r="J1305" s="28"/>
    </row>
    <row r="1306" spans="3:10" ht="21.75" customHeight="1" x14ac:dyDescent="0.25">
      <c r="C1306" s="27"/>
      <c r="D1306" s="42"/>
      <c r="E1306" s="28"/>
      <c r="F1306" s="28"/>
      <c r="G1306" s="28"/>
      <c r="H1306" s="28"/>
      <c r="I1306" s="28"/>
      <c r="J1306" s="28"/>
    </row>
    <row r="1307" spans="3:10" ht="21.75" customHeight="1" x14ac:dyDescent="0.25">
      <c r="C1307" s="27"/>
      <c r="D1307" s="42"/>
      <c r="E1307" s="28"/>
      <c r="F1307" s="28"/>
      <c r="G1307" s="28"/>
      <c r="H1307" s="28"/>
      <c r="I1307" s="28"/>
      <c r="J1307" s="28"/>
    </row>
    <row r="1308" spans="3:10" ht="21.75" customHeight="1" x14ac:dyDescent="0.25">
      <c r="C1308" s="27"/>
      <c r="D1308" s="42"/>
      <c r="E1308" s="28"/>
      <c r="F1308" s="28"/>
      <c r="G1308" s="28"/>
      <c r="H1308" s="28"/>
      <c r="I1308" s="28"/>
      <c r="J1308" s="28"/>
    </row>
    <row r="1309" spans="3:10" ht="21.75" customHeight="1" x14ac:dyDescent="0.25">
      <c r="C1309" s="27"/>
      <c r="D1309" s="42"/>
      <c r="E1309" s="28"/>
      <c r="F1309" s="28"/>
      <c r="G1309" s="28"/>
      <c r="H1309" s="28"/>
      <c r="I1309" s="28"/>
      <c r="J1309" s="28"/>
    </row>
    <row r="1310" spans="3:10" ht="21.75" customHeight="1" x14ac:dyDescent="0.25">
      <c r="C1310" s="27"/>
      <c r="D1310" s="42"/>
      <c r="E1310" s="28"/>
      <c r="F1310" s="28"/>
      <c r="G1310" s="28"/>
      <c r="H1310" s="28"/>
      <c r="I1310" s="28"/>
      <c r="J1310" s="28"/>
    </row>
    <row r="1311" spans="3:10" ht="21.75" customHeight="1" x14ac:dyDescent="0.25">
      <c r="C1311" s="27"/>
      <c r="D1311" s="42"/>
      <c r="E1311" s="28"/>
      <c r="F1311" s="28"/>
      <c r="G1311" s="28"/>
      <c r="H1311" s="28"/>
      <c r="I1311" s="28"/>
      <c r="J1311" s="28"/>
    </row>
    <row r="1312" spans="3:10" ht="21.75" customHeight="1" x14ac:dyDescent="0.25">
      <c r="C1312" s="27"/>
      <c r="D1312" s="42"/>
      <c r="E1312" s="28"/>
      <c r="F1312" s="28"/>
      <c r="G1312" s="28"/>
      <c r="H1312" s="28"/>
      <c r="I1312" s="28"/>
      <c r="J1312" s="28"/>
    </row>
    <row r="1313" spans="3:10" ht="21.75" customHeight="1" x14ac:dyDescent="0.25">
      <c r="C1313" s="27"/>
      <c r="D1313" s="42"/>
      <c r="E1313" s="28"/>
      <c r="F1313" s="28"/>
      <c r="G1313" s="28"/>
      <c r="H1313" s="28"/>
      <c r="I1313" s="28"/>
      <c r="J1313" s="28"/>
    </row>
    <row r="1314" spans="3:10" ht="21.75" customHeight="1" x14ac:dyDescent="0.25">
      <c r="C1314" s="27"/>
      <c r="D1314" s="42"/>
      <c r="E1314" s="28"/>
      <c r="F1314" s="28"/>
      <c r="G1314" s="28"/>
      <c r="H1314" s="28"/>
      <c r="I1314" s="28"/>
      <c r="J1314" s="28"/>
    </row>
    <row r="1315" spans="3:10" ht="21.75" customHeight="1" x14ac:dyDescent="0.25">
      <c r="C1315" s="27"/>
      <c r="D1315" s="42"/>
      <c r="E1315" s="28"/>
      <c r="F1315" s="28"/>
      <c r="G1315" s="28"/>
      <c r="H1315" s="28"/>
      <c r="I1315" s="28"/>
      <c r="J1315" s="28"/>
    </row>
    <row r="1316" spans="3:10" ht="21.75" customHeight="1" x14ac:dyDescent="0.25">
      <c r="C1316" s="27"/>
      <c r="D1316" s="42"/>
      <c r="E1316" s="28"/>
      <c r="F1316" s="28"/>
      <c r="G1316" s="28"/>
      <c r="H1316" s="28"/>
      <c r="I1316" s="28"/>
      <c r="J1316" s="28"/>
    </row>
    <row r="1317" spans="3:10" ht="21.75" customHeight="1" x14ac:dyDescent="0.25">
      <c r="C1317" s="27"/>
      <c r="D1317" s="42"/>
      <c r="E1317" s="28"/>
      <c r="F1317" s="28"/>
      <c r="G1317" s="28"/>
      <c r="H1317" s="28"/>
      <c r="I1317" s="28"/>
      <c r="J1317" s="28"/>
    </row>
    <row r="1318" spans="3:10" ht="21.75" customHeight="1" x14ac:dyDescent="0.25">
      <c r="C1318" s="27"/>
      <c r="D1318" s="42"/>
      <c r="E1318" s="28"/>
      <c r="F1318" s="28"/>
      <c r="G1318" s="28"/>
      <c r="H1318" s="28"/>
      <c r="I1318" s="28"/>
      <c r="J1318" s="28"/>
    </row>
    <row r="1319" spans="3:10" ht="21.75" customHeight="1" x14ac:dyDescent="0.25">
      <c r="C1319" s="27"/>
      <c r="D1319" s="28"/>
      <c r="E1319" s="28"/>
      <c r="F1319" s="28"/>
      <c r="G1319" s="28"/>
      <c r="H1319" s="28"/>
      <c r="I1319" s="28"/>
      <c r="J1319" s="28"/>
    </row>
    <row r="1320" spans="3:10" ht="21.75" customHeight="1" x14ac:dyDescent="0.25">
      <c r="C1320" s="27"/>
      <c r="D1320" s="28"/>
      <c r="E1320" s="28"/>
      <c r="F1320" s="28"/>
      <c r="G1320" s="28"/>
      <c r="H1320" s="28"/>
      <c r="I1320" s="28"/>
      <c r="J1320" s="28"/>
    </row>
    <row r="1321" spans="3:10" ht="21.75" customHeight="1" x14ac:dyDescent="0.25">
      <c r="C1321" s="27"/>
      <c r="D1321" s="28"/>
      <c r="E1321" s="28"/>
      <c r="F1321" s="28"/>
      <c r="G1321" s="28"/>
      <c r="H1321" s="28"/>
      <c r="I1321" s="28"/>
      <c r="J1321" s="28"/>
    </row>
    <row r="1322" spans="3:10" ht="21.75" customHeight="1" x14ac:dyDescent="0.25">
      <c r="C1322" s="27"/>
      <c r="D1322" s="28"/>
      <c r="E1322" s="28"/>
      <c r="F1322" s="28"/>
      <c r="G1322" s="28"/>
      <c r="H1322" s="28"/>
      <c r="I1322" s="28"/>
      <c r="J1322" s="28"/>
    </row>
    <row r="1323" spans="3:10" ht="21.75" customHeight="1" x14ac:dyDescent="0.25">
      <c r="C1323" s="27"/>
      <c r="D1323" s="28"/>
      <c r="E1323" s="28"/>
      <c r="F1323" s="28"/>
      <c r="G1323" s="28"/>
      <c r="H1323" s="28"/>
      <c r="I1323" s="28"/>
      <c r="J1323" s="28"/>
    </row>
    <row r="1324" spans="3:10" ht="21.75" customHeight="1" x14ac:dyDescent="0.25">
      <c r="C1324" s="27"/>
      <c r="D1324" s="28"/>
      <c r="E1324" s="28"/>
      <c r="F1324" s="28"/>
      <c r="G1324" s="28"/>
      <c r="H1324" s="28"/>
      <c r="I1324" s="28"/>
      <c r="J1324" s="28"/>
    </row>
    <row r="1325" spans="3:10" ht="21.75" customHeight="1" x14ac:dyDescent="0.25">
      <c r="C1325" s="27"/>
      <c r="D1325" s="28"/>
      <c r="E1325" s="28"/>
      <c r="F1325" s="28"/>
      <c r="G1325" s="28"/>
      <c r="H1325" s="28"/>
      <c r="I1325" s="28"/>
      <c r="J1325" s="28"/>
    </row>
    <row r="1326" spans="3:10" ht="21.75" customHeight="1" x14ac:dyDescent="0.25">
      <c r="C1326" s="27"/>
      <c r="D1326" s="28"/>
      <c r="E1326" s="28"/>
      <c r="F1326" s="28"/>
      <c r="G1326" s="28"/>
      <c r="H1326" s="28"/>
      <c r="I1326" s="28"/>
      <c r="J1326" s="28"/>
    </row>
    <row r="1327" spans="3:10" ht="21.75" customHeight="1" x14ac:dyDescent="0.25">
      <c r="C1327" s="27"/>
      <c r="D1327" s="28"/>
      <c r="E1327" s="28"/>
      <c r="F1327" s="28"/>
      <c r="G1327" s="28"/>
      <c r="H1327" s="28"/>
      <c r="I1327" s="28"/>
      <c r="J1327" s="28"/>
    </row>
    <row r="1328" spans="3:10" ht="21.75" customHeight="1" x14ac:dyDescent="0.25">
      <c r="C1328" s="27"/>
      <c r="D1328" s="28"/>
      <c r="E1328" s="28"/>
      <c r="F1328" s="28"/>
      <c r="G1328" s="28"/>
      <c r="H1328" s="28"/>
      <c r="I1328" s="28"/>
      <c r="J1328" s="28"/>
    </row>
    <row r="1329" spans="3:10" ht="21.75" customHeight="1" x14ac:dyDescent="0.25">
      <c r="C1329" s="27"/>
      <c r="D1329" s="28"/>
      <c r="E1329" s="28"/>
      <c r="F1329" s="28"/>
      <c r="G1329" s="28"/>
      <c r="H1329" s="28"/>
      <c r="I1329" s="28"/>
      <c r="J1329" s="28"/>
    </row>
    <row r="1330" spans="3:10" ht="21.75" customHeight="1" x14ac:dyDescent="0.25">
      <c r="C1330" s="27"/>
      <c r="D1330" s="28"/>
      <c r="E1330" s="28"/>
      <c r="F1330" s="28"/>
      <c r="G1330" s="28"/>
      <c r="H1330" s="28"/>
      <c r="I1330" s="28"/>
      <c r="J1330" s="28"/>
    </row>
    <row r="1331" spans="3:10" ht="21.75" customHeight="1" x14ac:dyDescent="0.25">
      <c r="C1331" s="27"/>
      <c r="D1331" s="28"/>
      <c r="E1331" s="28"/>
      <c r="F1331" s="28"/>
      <c r="G1331" s="28"/>
      <c r="H1331" s="28"/>
      <c r="I1331" s="28"/>
      <c r="J1331" s="28"/>
    </row>
    <row r="1332" spans="3:10" ht="21.75" customHeight="1" x14ac:dyDescent="0.25">
      <c r="C1332" s="27"/>
      <c r="D1332" s="28"/>
      <c r="E1332" s="28"/>
      <c r="F1332" s="28"/>
      <c r="G1332" s="28"/>
      <c r="H1332" s="28"/>
      <c r="I1332" s="28"/>
      <c r="J1332" s="28"/>
    </row>
    <row r="1333" spans="3:10" ht="21.75" customHeight="1" x14ac:dyDescent="0.25">
      <c r="C1333" s="27"/>
      <c r="D1333" s="28"/>
      <c r="E1333" s="28"/>
      <c r="F1333" s="28"/>
      <c r="G1333" s="28"/>
      <c r="H1333" s="28"/>
      <c r="I1333" s="28"/>
      <c r="J1333" s="28"/>
    </row>
    <row r="1334" spans="3:10" ht="21.75" customHeight="1" x14ac:dyDescent="0.25">
      <c r="C1334" s="27"/>
      <c r="D1334" s="28"/>
      <c r="E1334" s="28"/>
      <c r="F1334" s="28"/>
      <c r="G1334" s="28"/>
      <c r="H1334" s="28"/>
      <c r="I1334" s="28"/>
      <c r="J1334" s="28"/>
    </row>
    <row r="1335" spans="3:10" ht="21.75" customHeight="1" x14ac:dyDescent="0.25">
      <c r="C1335" s="27"/>
      <c r="D1335" s="28"/>
      <c r="E1335" s="28"/>
      <c r="F1335" s="28"/>
      <c r="G1335" s="28"/>
      <c r="H1335" s="28"/>
      <c r="I1335" s="28"/>
      <c r="J1335" s="28"/>
    </row>
    <row r="1336" spans="3:10" ht="21.75" customHeight="1" x14ac:dyDescent="0.25">
      <c r="C1336" s="27"/>
      <c r="D1336" s="28"/>
      <c r="E1336" s="28"/>
      <c r="F1336" s="28"/>
      <c r="G1336" s="28"/>
      <c r="H1336" s="28"/>
      <c r="I1336" s="28"/>
      <c r="J1336" s="28"/>
    </row>
    <row r="1337" spans="3:10" ht="21.75" customHeight="1" x14ac:dyDescent="0.25">
      <c r="C1337" s="27"/>
      <c r="D1337" s="28"/>
      <c r="E1337" s="28"/>
      <c r="F1337" s="28"/>
      <c r="G1337" s="28"/>
      <c r="H1337" s="28"/>
      <c r="I1337" s="28"/>
      <c r="J1337" s="28"/>
    </row>
    <row r="1338" spans="3:10" ht="21.75" customHeight="1" x14ac:dyDescent="0.25">
      <c r="C1338" s="27"/>
      <c r="D1338" s="28"/>
      <c r="E1338" s="28"/>
      <c r="F1338" s="28"/>
      <c r="G1338" s="28"/>
      <c r="H1338" s="28"/>
      <c r="I1338" s="28"/>
      <c r="J1338" s="28"/>
    </row>
    <row r="1339" spans="3:10" ht="21.75" customHeight="1" x14ac:dyDescent="0.25">
      <c r="C1339" s="27"/>
      <c r="D1339" s="28"/>
      <c r="E1339" s="28"/>
      <c r="F1339" s="28"/>
      <c r="G1339" s="28"/>
      <c r="H1339" s="28"/>
      <c r="I1339" s="28"/>
      <c r="J1339" s="28"/>
    </row>
    <row r="1340" spans="3:10" ht="21.75" customHeight="1" x14ac:dyDescent="0.25">
      <c r="C1340" s="27"/>
      <c r="D1340" s="28"/>
      <c r="E1340" s="28"/>
      <c r="F1340" s="28"/>
      <c r="G1340" s="28"/>
      <c r="H1340" s="28"/>
      <c r="I1340" s="28"/>
      <c r="J1340" s="28"/>
    </row>
    <row r="1341" spans="3:10" ht="21.75" customHeight="1" x14ac:dyDescent="0.25">
      <c r="C1341" s="27"/>
      <c r="D1341" s="28"/>
      <c r="E1341" s="28"/>
      <c r="F1341" s="28"/>
      <c r="G1341" s="28"/>
      <c r="H1341" s="28"/>
      <c r="I1341" s="28"/>
      <c r="J1341" s="28"/>
    </row>
    <row r="1342" spans="3:10" ht="21.75" customHeight="1" x14ac:dyDescent="0.25">
      <c r="C1342" s="27"/>
      <c r="D1342" s="28"/>
      <c r="E1342" s="28"/>
      <c r="F1342" s="28"/>
      <c r="G1342" s="28"/>
      <c r="H1342" s="28"/>
      <c r="I1342" s="28"/>
      <c r="J1342" s="28"/>
    </row>
    <row r="1343" spans="3:10" ht="21.75" customHeight="1" x14ac:dyDescent="0.25">
      <c r="C1343" s="27"/>
      <c r="D1343" s="28"/>
      <c r="E1343" s="28"/>
      <c r="F1343" s="28"/>
      <c r="G1343" s="28"/>
      <c r="H1343" s="28"/>
      <c r="I1343" s="28"/>
      <c r="J1343" s="28"/>
    </row>
    <row r="1344" spans="3:10" ht="21.75" customHeight="1" x14ac:dyDescent="0.25">
      <c r="C1344" s="27"/>
      <c r="D1344" s="28"/>
      <c r="E1344" s="28"/>
      <c r="F1344" s="28"/>
      <c r="G1344" s="28"/>
      <c r="H1344" s="28"/>
      <c r="I1344" s="28"/>
      <c r="J1344" s="28"/>
    </row>
    <row r="1345" spans="3:10" ht="21.75" customHeight="1" x14ac:dyDescent="0.25">
      <c r="C1345" s="27"/>
      <c r="D1345" s="28"/>
      <c r="E1345" s="28"/>
      <c r="F1345" s="28"/>
      <c r="G1345" s="28"/>
      <c r="H1345" s="28"/>
      <c r="I1345" s="28"/>
      <c r="J1345" s="28"/>
    </row>
    <row r="1346" spans="3:10" ht="21.75" customHeight="1" x14ac:dyDescent="0.25">
      <c r="C1346" s="27"/>
      <c r="D1346" s="28"/>
      <c r="E1346" s="28"/>
      <c r="F1346" s="28"/>
      <c r="G1346" s="28"/>
      <c r="H1346" s="28"/>
      <c r="I1346" s="28"/>
      <c r="J1346" s="28"/>
    </row>
    <row r="1347" spans="3:10" ht="21.75" customHeight="1" x14ac:dyDescent="0.25">
      <c r="C1347" s="27"/>
      <c r="D1347" s="28"/>
      <c r="E1347" s="28"/>
      <c r="F1347" s="28"/>
      <c r="G1347" s="28"/>
      <c r="H1347" s="28"/>
      <c r="I1347" s="28"/>
      <c r="J1347" s="28"/>
    </row>
    <row r="1348" spans="3:10" ht="21.75" customHeight="1" x14ac:dyDescent="0.25">
      <c r="C1348" s="27"/>
      <c r="D1348" s="28"/>
      <c r="E1348" s="28"/>
      <c r="F1348" s="28"/>
      <c r="G1348" s="28"/>
      <c r="H1348" s="28"/>
      <c r="I1348" s="28"/>
      <c r="J1348" s="28"/>
    </row>
    <row r="1349" spans="3:10" ht="21.75" customHeight="1" x14ac:dyDescent="0.25">
      <c r="C1349" s="27"/>
      <c r="D1349" s="28"/>
      <c r="E1349" s="28"/>
      <c r="F1349" s="28"/>
      <c r="G1349" s="28"/>
      <c r="H1349" s="28"/>
      <c r="I1349" s="28"/>
      <c r="J1349" s="28"/>
    </row>
    <row r="1350" spans="3:10" ht="21.75" customHeight="1" x14ac:dyDescent="0.25">
      <c r="C1350" s="27"/>
      <c r="D1350" s="28"/>
      <c r="E1350" s="28"/>
      <c r="F1350" s="28"/>
      <c r="G1350" s="28"/>
      <c r="H1350" s="28"/>
      <c r="I1350" s="28"/>
      <c r="J1350" s="28"/>
    </row>
    <row r="1351" spans="3:10" ht="21.75" customHeight="1" x14ac:dyDescent="0.25">
      <c r="C1351" s="27"/>
      <c r="D1351" s="28"/>
      <c r="E1351" s="28"/>
      <c r="F1351" s="28"/>
      <c r="G1351" s="28"/>
      <c r="H1351" s="28"/>
      <c r="I1351" s="28"/>
      <c r="J1351" s="28"/>
    </row>
    <row r="1352" spans="3:10" ht="21.75" customHeight="1" x14ac:dyDescent="0.25">
      <c r="C1352" s="27"/>
      <c r="D1352" s="28"/>
      <c r="E1352" s="28"/>
      <c r="F1352" s="28"/>
      <c r="G1352" s="28"/>
      <c r="H1352" s="28"/>
      <c r="I1352" s="28"/>
      <c r="J1352" s="28"/>
    </row>
    <row r="1353" spans="3:10" ht="21.75" customHeight="1" x14ac:dyDescent="0.25">
      <c r="C1353" s="27"/>
      <c r="D1353" s="28"/>
      <c r="E1353" s="28"/>
      <c r="F1353" s="28"/>
      <c r="G1353" s="28"/>
      <c r="H1353" s="28"/>
      <c r="I1353" s="28"/>
      <c r="J1353" s="28"/>
    </row>
    <row r="1354" spans="3:10" ht="21.75" customHeight="1" x14ac:dyDescent="0.25">
      <c r="C1354" s="27"/>
      <c r="D1354" s="28"/>
      <c r="E1354" s="28"/>
      <c r="F1354" s="28"/>
      <c r="G1354" s="28"/>
      <c r="H1354" s="28"/>
      <c r="I1354" s="28"/>
      <c r="J1354" s="28"/>
    </row>
    <row r="1355" spans="3:10" ht="21.75" customHeight="1" x14ac:dyDescent="0.25">
      <c r="C1355" s="27"/>
      <c r="D1355" s="28"/>
      <c r="E1355" s="28"/>
      <c r="F1355" s="28"/>
      <c r="G1355" s="28"/>
      <c r="H1355" s="28"/>
      <c r="I1355" s="28"/>
      <c r="J1355" s="28"/>
    </row>
    <row r="1356" spans="3:10" ht="21.75" customHeight="1" x14ac:dyDescent="0.25">
      <c r="C1356" s="27"/>
      <c r="D1356" s="28"/>
      <c r="E1356" s="28"/>
      <c r="F1356" s="28"/>
      <c r="G1356" s="28"/>
      <c r="H1356" s="28"/>
      <c r="I1356" s="28"/>
      <c r="J1356" s="28"/>
    </row>
    <row r="1357" spans="3:10" ht="21.75" customHeight="1" x14ac:dyDescent="0.25">
      <c r="C1357" s="27"/>
      <c r="D1357" s="28"/>
      <c r="E1357" s="28"/>
      <c r="F1357" s="28"/>
      <c r="G1357" s="28"/>
      <c r="H1357" s="28"/>
      <c r="I1357" s="28"/>
      <c r="J1357" s="28"/>
    </row>
    <row r="1358" spans="3:10" ht="21.75" customHeight="1" x14ac:dyDescent="0.25">
      <c r="C1358" s="27"/>
      <c r="D1358" s="28"/>
      <c r="E1358" s="28"/>
      <c r="F1358" s="28"/>
      <c r="G1358" s="28"/>
      <c r="H1358" s="28"/>
      <c r="I1358" s="28"/>
      <c r="J1358" s="28"/>
    </row>
    <row r="1359" spans="3:10" ht="21.75" customHeight="1" x14ac:dyDescent="0.25">
      <c r="C1359" s="27"/>
      <c r="D1359" s="28"/>
      <c r="E1359" s="28"/>
      <c r="F1359" s="28"/>
      <c r="G1359" s="28"/>
      <c r="H1359" s="28"/>
      <c r="I1359" s="28"/>
      <c r="J1359" s="28"/>
    </row>
    <row r="1360" spans="3:10" ht="21.75" customHeight="1" x14ac:dyDescent="0.25">
      <c r="C1360" s="27"/>
      <c r="D1360" s="28"/>
      <c r="E1360" s="28"/>
      <c r="F1360" s="28"/>
      <c r="G1360" s="28"/>
      <c r="H1360" s="28"/>
      <c r="I1360" s="28"/>
      <c r="J1360" s="28"/>
    </row>
    <row r="1361" spans="3:10" ht="21.75" customHeight="1" x14ac:dyDescent="0.25">
      <c r="C1361" s="27"/>
      <c r="D1361" s="28"/>
      <c r="E1361" s="28"/>
      <c r="F1361" s="28"/>
      <c r="G1361" s="28"/>
      <c r="H1361" s="28"/>
      <c r="I1361" s="28"/>
      <c r="J1361" s="28"/>
    </row>
    <row r="1362" spans="3:10" ht="21.75" customHeight="1" x14ac:dyDescent="0.25">
      <c r="C1362" s="27"/>
      <c r="D1362" s="28"/>
      <c r="E1362" s="28"/>
      <c r="F1362" s="28"/>
      <c r="G1362" s="28"/>
      <c r="H1362" s="28"/>
      <c r="I1362" s="28"/>
      <c r="J1362" s="28"/>
    </row>
    <row r="1363" spans="3:10" ht="21.75" customHeight="1" x14ac:dyDescent="0.25">
      <c r="C1363" s="27"/>
      <c r="D1363" s="28"/>
      <c r="E1363" s="28"/>
      <c r="F1363" s="28"/>
      <c r="G1363" s="28"/>
      <c r="H1363" s="28"/>
      <c r="I1363" s="28"/>
      <c r="J1363" s="28"/>
    </row>
    <row r="1364" spans="3:10" ht="21.75" customHeight="1" x14ac:dyDescent="0.25">
      <c r="C1364" s="27"/>
      <c r="D1364" s="28"/>
      <c r="E1364" s="28"/>
      <c r="F1364" s="28"/>
      <c r="G1364" s="28"/>
      <c r="H1364" s="28"/>
      <c r="I1364" s="28"/>
      <c r="J1364" s="28"/>
    </row>
    <row r="1365" spans="3:10" ht="21.75" customHeight="1" x14ac:dyDescent="0.25">
      <c r="C1365" s="27"/>
      <c r="D1365" s="28"/>
      <c r="E1365" s="28"/>
      <c r="F1365" s="28"/>
      <c r="G1365" s="28"/>
      <c r="H1365" s="28"/>
      <c r="I1365" s="28"/>
      <c r="J1365" s="28"/>
    </row>
    <row r="1366" spans="3:10" ht="21.75" customHeight="1" x14ac:dyDescent="0.25">
      <c r="C1366" s="27"/>
      <c r="D1366" s="28"/>
      <c r="E1366" s="28"/>
      <c r="F1366" s="28"/>
      <c r="G1366" s="28"/>
      <c r="H1366" s="28"/>
      <c r="I1366" s="28"/>
      <c r="J1366" s="28"/>
    </row>
    <row r="1367" spans="3:10" ht="21.75" customHeight="1" x14ac:dyDescent="0.25">
      <c r="C1367" s="27"/>
      <c r="D1367" s="28"/>
      <c r="E1367" s="28"/>
      <c r="F1367" s="28"/>
      <c r="G1367" s="28"/>
      <c r="H1367" s="28"/>
      <c r="I1367" s="28"/>
      <c r="J1367" s="28"/>
    </row>
    <row r="1368" spans="3:10" ht="21.75" customHeight="1" x14ac:dyDescent="0.25">
      <c r="C1368" s="27"/>
      <c r="D1368" s="28"/>
      <c r="E1368" s="28"/>
      <c r="F1368" s="28"/>
      <c r="G1368" s="28"/>
      <c r="H1368" s="28"/>
      <c r="I1368" s="28"/>
      <c r="J1368" s="28"/>
    </row>
    <row r="1369" spans="3:10" ht="21.75" customHeight="1" x14ac:dyDescent="0.25">
      <c r="C1369" s="27"/>
      <c r="D1369" s="28"/>
      <c r="E1369" s="28"/>
      <c r="F1369" s="28"/>
      <c r="G1369" s="28"/>
      <c r="H1369" s="28"/>
      <c r="I1369" s="28"/>
      <c r="J1369" s="28"/>
    </row>
    <row r="1370" spans="3:10" ht="21.75" customHeight="1" x14ac:dyDescent="0.25">
      <c r="C1370" s="27"/>
      <c r="D1370" s="28"/>
      <c r="E1370" s="28"/>
      <c r="F1370" s="28"/>
      <c r="G1370" s="28"/>
      <c r="H1370" s="28"/>
      <c r="I1370" s="28"/>
      <c r="J1370" s="28"/>
    </row>
    <row r="1371" spans="3:10" ht="21.75" customHeight="1" x14ac:dyDescent="0.25">
      <c r="C1371" s="27"/>
      <c r="D1371" s="28"/>
      <c r="E1371" s="28"/>
      <c r="F1371" s="28"/>
      <c r="G1371" s="28"/>
      <c r="H1371" s="28"/>
      <c r="I1371" s="28"/>
      <c r="J1371" s="28"/>
    </row>
    <row r="1372" spans="3:10" ht="21.75" customHeight="1" x14ac:dyDescent="0.25">
      <c r="C1372" s="27"/>
      <c r="D1372" s="28"/>
      <c r="E1372" s="28"/>
      <c r="F1372" s="28"/>
      <c r="G1372" s="28"/>
      <c r="H1372" s="28"/>
      <c r="I1372" s="28"/>
      <c r="J1372" s="28"/>
    </row>
    <row r="1373" spans="3:10" ht="21.75" customHeight="1" x14ac:dyDescent="0.25">
      <c r="C1373" s="27"/>
      <c r="D1373" s="28"/>
      <c r="E1373" s="28"/>
      <c r="F1373" s="28"/>
      <c r="G1373" s="28"/>
      <c r="H1373" s="28"/>
      <c r="I1373" s="28"/>
      <c r="J1373" s="28"/>
    </row>
    <row r="1374" spans="3:10" ht="21.75" customHeight="1" x14ac:dyDescent="0.25">
      <c r="C1374" s="27"/>
      <c r="D1374" s="28"/>
      <c r="E1374" s="28"/>
      <c r="F1374" s="28"/>
      <c r="G1374" s="28"/>
      <c r="H1374" s="28"/>
      <c r="I1374" s="28"/>
      <c r="J1374" s="28"/>
    </row>
    <row r="1375" spans="3:10" ht="21.75" customHeight="1" x14ac:dyDescent="0.25">
      <c r="C1375" s="27"/>
      <c r="D1375" s="28"/>
      <c r="E1375" s="28"/>
      <c r="F1375" s="28"/>
      <c r="G1375" s="28"/>
      <c r="H1375" s="28"/>
      <c r="I1375" s="28"/>
      <c r="J1375" s="28"/>
    </row>
    <row r="1376" spans="3:10" ht="21.75" customHeight="1" x14ac:dyDescent="0.25">
      <c r="C1376" s="27"/>
      <c r="D1376" s="28"/>
      <c r="E1376" s="28"/>
      <c r="F1376" s="28"/>
      <c r="G1376" s="28"/>
      <c r="H1376" s="28"/>
      <c r="I1376" s="28"/>
      <c r="J1376" s="28"/>
    </row>
    <row r="1377" spans="3:10" ht="21.75" customHeight="1" x14ac:dyDescent="0.25">
      <c r="C1377" s="27"/>
      <c r="D1377" s="28"/>
      <c r="E1377" s="28"/>
      <c r="F1377" s="28"/>
      <c r="G1377" s="28"/>
      <c r="H1377" s="28"/>
      <c r="I1377" s="28"/>
      <c r="J1377" s="28"/>
    </row>
    <row r="1378" spans="3:10" ht="21.75" customHeight="1" x14ac:dyDescent="0.25">
      <c r="C1378" s="27"/>
      <c r="D1378" s="28"/>
      <c r="E1378" s="28"/>
      <c r="F1378" s="28"/>
      <c r="G1378" s="28"/>
      <c r="H1378" s="28"/>
      <c r="I1378" s="28"/>
      <c r="J1378" s="28"/>
    </row>
    <row r="1379" spans="3:10" ht="21.75" customHeight="1" x14ac:dyDescent="0.25">
      <c r="C1379" s="27"/>
      <c r="D1379" s="28"/>
      <c r="E1379" s="28"/>
      <c r="F1379" s="28"/>
      <c r="G1379" s="28"/>
      <c r="H1379" s="28"/>
      <c r="I1379" s="28"/>
      <c r="J1379" s="28"/>
    </row>
    <row r="1380" spans="3:10" ht="21.75" customHeight="1" x14ac:dyDescent="0.25">
      <c r="C1380" s="27"/>
      <c r="D1380" s="28"/>
      <c r="E1380" s="28"/>
      <c r="F1380" s="28"/>
      <c r="G1380" s="28"/>
      <c r="H1380" s="28"/>
      <c r="I1380" s="28"/>
      <c r="J1380" s="28"/>
    </row>
    <row r="1381" spans="3:10" ht="21.75" customHeight="1" x14ac:dyDescent="0.25">
      <c r="C1381" s="27"/>
      <c r="D1381" s="28"/>
      <c r="E1381" s="28"/>
      <c r="F1381" s="28"/>
      <c r="G1381" s="28"/>
      <c r="H1381" s="28"/>
      <c r="I1381" s="28"/>
      <c r="J1381" s="28"/>
    </row>
    <row r="1382" spans="3:10" ht="21.75" customHeight="1" x14ac:dyDescent="0.25">
      <c r="C1382" s="27"/>
      <c r="D1382" s="28"/>
      <c r="E1382" s="28"/>
      <c r="F1382" s="28"/>
      <c r="G1382" s="28"/>
      <c r="H1382" s="28"/>
      <c r="I1382" s="28"/>
      <c r="J1382" s="28"/>
    </row>
    <row r="1383" spans="3:10" ht="21.75" customHeight="1" x14ac:dyDescent="0.25">
      <c r="C1383" s="27"/>
      <c r="D1383" s="28"/>
      <c r="E1383" s="28"/>
      <c r="F1383" s="28"/>
      <c r="G1383" s="28"/>
      <c r="H1383" s="28"/>
      <c r="I1383" s="28"/>
      <c r="J1383" s="28"/>
    </row>
    <row r="1384" spans="3:10" ht="21.75" customHeight="1" x14ac:dyDescent="0.25">
      <c r="C1384" s="27"/>
      <c r="D1384" s="28"/>
      <c r="E1384" s="28"/>
      <c r="F1384" s="28"/>
      <c r="G1384" s="28"/>
      <c r="H1384" s="28"/>
      <c r="I1384" s="28"/>
      <c r="J1384" s="28"/>
    </row>
    <row r="1385" spans="3:10" ht="21.75" customHeight="1" x14ac:dyDescent="0.25">
      <c r="C1385" s="27"/>
      <c r="D1385" s="28"/>
      <c r="E1385" s="28"/>
      <c r="F1385" s="28"/>
      <c r="G1385" s="28"/>
      <c r="H1385" s="28"/>
      <c r="I1385" s="28"/>
      <c r="J1385" s="28"/>
    </row>
    <row r="1386" spans="3:10" ht="21.75" customHeight="1" x14ac:dyDescent="0.25">
      <c r="C1386" s="27"/>
      <c r="D1386" s="28"/>
      <c r="E1386" s="28"/>
      <c r="F1386" s="28"/>
      <c r="G1386" s="28"/>
      <c r="H1386" s="28"/>
      <c r="I1386" s="28"/>
      <c r="J1386" s="28"/>
    </row>
    <row r="1387" spans="3:10" ht="21.75" customHeight="1" x14ac:dyDescent="0.25">
      <c r="C1387" s="27"/>
      <c r="D1387" s="28"/>
      <c r="E1387" s="28"/>
      <c r="F1387" s="28"/>
      <c r="G1387" s="28"/>
      <c r="H1387" s="28"/>
      <c r="I1387" s="28"/>
      <c r="J1387" s="28"/>
    </row>
    <row r="1388" spans="3:10" ht="21.75" customHeight="1" x14ac:dyDescent="0.25">
      <c r="C1388" s="27"/>
      <c r="D1388" s="28"/>
      <c r="E1388" s="28"/>
      <c r="F1388" s="28"/>
      <c r="G1388" s="28"/>
      <c r="H1388" s="28"/>
      <c r="I1388" s="28"/>
      <c r="J1388" s="28"/>
    </row>
    <row r="1389" spans="3:10" ht="21.75" customHeight="1" x14ac:dyDescent="0.25">
      <c r="C1389" s="27"/>
      <c r="D1389" s="28"/>
      <c r="E1389" s="28"/>
      <c r="F1389" s="28"/>
      <c r="G1389" s="28"/>
      <c r="H1389" s="28"/>
      <c r="I1389" s="28"/>
      <c r="J1389" s="28"/>
    </row>
    <row r="1390" spans="3:10" ht="21.75" customHeight="1" x14ac:dyDescent="0.25">
      <c r="C1390" s="27"/>
      <c r="D1390" s="28"/>
      <c r="E1390" s="28"/>
      <c r="F1390" s="28"/>
      <c r="G1390" s="28"/>
      <c r="H1390" s="28"/>
      <c r="I1390" s="28"/>
      <c r="J1390" s="28"/>
    </row>
    <row r="1391" spans="3:10" ht="21.75" customHeight="1" x14ac:dyDescent="0.25">
      <c r="C1391" s="27"/>
      <c r="D1391" s="28"/>
      <c r="E1391" s="28"/>
      <c r="F1391" s="28"/>
      <c r="G1391" s="28"/>
      <c r="H1391" s="28"/>
      <c r="I1391" s="28"/>
      <c r="J1391" s="28"/>
    </row>
    <row r="1392" spans="3:10" ht="21.75" customHeight="1" x14ac:dyDescent="0.25">
      <c r="C1392" s="27"/>
      <c r="D1392" s="28"/>
      <c r="E1392" s="28"/>
      <c r="F1392" s="28"/>
      <c r="G1392" s="28"/>
      <c r="H1392" s="28"/>
      <c r="I1392" s="28"/>
      <c r="J1392" s="28"/>
    </row>
    <row r="1393" spans="3:10" ht="21.75" customHeight="1" x14ac:dyDescent="0.25">
      <c r="C1393" s="27"/>
      <c r="D1393" s="28"/>
      <c r="E1393" s="28"/>
      <c r="F1393" s="28"/>
      <c r="G1393" s="28"/>
      <c r="H1393" s="28"/>
      <c r="I1393" s="28"/>
      <c r="J1393" s="28"/>
    </row>
    <row r="1394" spans="3:10" ht="21.75" customHeight="1" x14ac:dyDescent="0.25">
      <c r="C1394" s="27"/>
      <c r="D1394" s="28"/>
      <c r="E1394" s="28"/>
      <c r="F1394" s="28"/>
      <c r="G1394" s="28"/>
      <c r="H1394" s="28"/>
      <c r="I1394" s="28"/>
      <c r="J1394" s="28"/>
    </row>
    <row r="1395" spans="3:10" ht="21.75" customHeight="1" x14ac:dyDescent="0.25">
      <c r="C1395" s="27"/>
      <c r="D1395" s="28"/>
      <c r="E1395" s="28"/>
      <c r="F1395" s="28"/>
      <c r="G1395" s="28"/>
      <c r="H1395" s="28"/>
      <c r="I1395" s="28"/>
      <c r="J1395" s="28"/>
    </row>
    <row r="1396" spans="3:10" ht="21.75" customHeight="1" x14ac:dyDescent="0.25">
      <c r="C1396" s="27"/>
      <c r="D1396" s="28"/>
      <c r="E1396" s="28"/>
      <c r="F1396" s="28"/>
      <c r="G1396" s="28"/>
      <c r="H1396" s="28"/>
      <c r="I1396" s="28"/>
      <c r="J1396" s="28"/>
    </row>
    <row r="1397" spans="3:10" ht="21.75" customHeight="1" x14ac:dyDescent="0.25">
      <c r="C1397" s="27"/>
      <c r="D1397" s="28"/>
      <c r="E1397" s="28"/>
      <c r="F1397" s="28"/>
      <c r="G1397" s="28"/>
      <c r="H1397" s="28"/>
      <c r="I1397" s="28"/>
      <c r="J1397" s="28"/>
    </row>
    <row r="1398" spans="3:10" ht="21.75" customHeight="1" x14ac:dyDescent="0.25">
      <c r="C1398" s="27"/>
      <c r="D1398" s="28"/>
      <c r="E1398" s="28"/>
      <c r="F1398" s="28"/>
      <c r="G1398" s="28"/>
      <c r="H1398" s="28"/>
      <c r="I1398" s="28"/>
      <c r="J1398" s="28"/>
    </row>
    <row r="1399" spans="3:10" ht="21.75" customHeight="1" x14ac:dyDescent="0.25">
      <c r="C1399" s="27"/>
      <c r="D1399" s="28"/>
      <c r="E1399" s="28"/>
      <c r="F1399" s="28"/>
      <c r="G1399" s="28"/>
      <c r="H1399" s="28"/>
      <c r="I1399" s="28"/>
      <c r="J1399" s="28"/>
    </row>
    <row r="1400" spans="3:10" ht="21.75" customHeight="1" x14ac:dyDescent="0.25">
      <c r="C1400" s="27"/>
      <c r="D1400" s="28"/>
      <c r="E1400" s="28"/>
      <c r="F1400" s="28"/>
      <c r="G1400" s="28"/>
      <c r="H1400" s="28"/>
      <c r="I1400" s="28"/>
      <c r="J1400" s="28"/>
    </row>
    <row r="1401" spans="3:10" ht="21.75" customHeight="1" x14ac:dyDescent="0.25">
      <c r="C1401" s="27"/>
      <c r="D1401" s="28"/>
      <c r="E1401" s="28"/>
      <c r="F1401" s="28"/>
      <c r="G1401" s="28"/>
      <c r="H1401" s="28"/>
      <c r="I1401" s="28"/>
      <c r="J1401" s="28"/>
    </row>
    <row r="1402" spans="3:10" ht="21.75" customHeight="1" x14ac:dyDescent="0.25">
      <c r="C1402" s="27"/>
      <c r="D1402" s="28"/>
      <c r="E1402" s="28"/>
      <c r="F1402" s="28"/>
      <c r="G1402" s="28"/>
      <c r="H1402" s="28"/>
      <c r="I1402" s="28"/>
      <c r="J1402" s="28"/>
    </row>
    <row r="1403" spans="3:10" ht="21.75" customHeight="1" x14ac:dyDescent="0.25">
      <c r="C1403" s="27"/>
      <c r="D1403" s="28"/>
      <c r="E1403" s="28"/>
      <c r="F1403" s="28"/>
      <c r="G1403" s="28"/>
      <c r="H1403" s="28"/>
      <c r="I1403" s="28"/>
      <c r="J1403" s="28"/>
    </row>
    <row r="1404" spans="3:10" ht="21.75" customHeight="1" x14ac:dyDescent="0.25">
      <c r="C1404" s="27"/>
      <c r="D1404" s="28"/>
      <c r="E1404" s="28"/>
      <c r="F1404" s="28"/>
      <c r="G1404" s="28"/>
      <c r="H1404" s="28"/>
      <c r="I1404" s="28"/>
      <c r="J1404" s="28"/>
    </row>
    <row r="1405" spans="3:10" ht="21.75" customHeight="1" x14ac:dyDescent="0.25">
      <c r="C1405" s="27"/>
      <c r="D1405" s="28"/>
      <c r="E1405" s="28"/>
      <c r="F1405" s="28"/>
      <c r="G1405" s="28"/>
      <c r="H1405" s="28"/>
      <c r="I1405" s="28"/>
      <c r="J1405" s="28"/>
    </row>
    <row r="1406" spans="3:10" ht="21.75" customHeight="1" x14ac:dyDescent="0.25">
      <c r="C1406" s="27"/>
      <c r="D1406" s="28"/>
      <c r="E1406" s="28"/>
      <c r="F1406" s="28"/>
      <c r="G1406" s="28"/>
      <c r="H1406" s="28"/>
      <c r="I1406" s="28"/>
      <c r="J1406" s="28"/>
    </row>
    <row r="1407" spans="3:10" ht="21.75" customHeight="1" x14ac:dyDescent="0.25">
      <c r="C1407" s="27"/>
      <c r="D1407" s="28"/>
      <c r="E1407" s="28"/>
      <c r="F1407" s="28"/>
      <c r="G1407" s="28"/>
      <c r="H1407" s="28"/>
      <c r="I1407" s="28"/>
      <c r="J1407" s="28"/>
    </row>
    <row r="1408" spans="3:10" ht="21.75" customHeight="1" x14ac:dyDescent="0.25">
      <c r="C1408" s="27"/>
      <c r="D1408" s="28"/>
      <c r="E1408" s="28"/>
      <c r="F1408" s="28"/>
      <c r="G1408" s="28"/>
      <c r="H1408" s="28"/>
      <c r="I1408" s="28"/>
      <c r="J1408" s="28"/>
    </row>
    <row r="1409" spans="3:10" ht="21.75" customHeight="1" x14ac:dyDescent="0.25">
      <c r="C1409" s="27"/>
      <c r="D1409" s="28"/>
      <c r="E1409" s="28"/>
      <c r="F1409" s="28"/>
      <c r="G1409" s="28"/>
      <c r="H1409" s="28"/>
      <c r="I1409" s="28"/>
      <c r="J1409" s="28"/>
    </row>
    <row r="1410" spans="3:10" ht="21.75" customHeight="1" x14ac:dyDescent="0.25">
      <c r="C1410" s="27"/>
      <c r="D1410" s="28"/>
      <c r="E1410" s="28"/>
      <c r="F1410" s="28"/>
      <c r="G1410" s="28"/>
      <c r="H1410" s="28"/>
      <c r="I1410" s="28"/>
      <c r="J1410" s="28"/>
    </row>
    <row r="1411" spans="3:10" ht="21.75" customHeight="1" x14ac:dyDescent="0.25">
      <c r="C1411" s="27"/>
      <c r="D1411" s="28"/>
      <c r="E1411" s="28"/>
      <c r="F1411" s="28"/>
      <c r="G1411" s="28"/>
      <c r="H1411" s="28"/>
      <c r="I1411" s="28"/>
      <c r="J1411" s="28"/>
    </row>
    <row r="1412" spans="3:10" ht="21.75" customHeight="1" x14ac:dyDescent="0.25">
      <c r="C1412" s="27"/>
      <c r="D1412" s="28"/>
      <c r="E1412" s="28"/>
      <c r="F1412" s="28"/>
      <c r="G1412" s="28"/>
      <c r="H1412" s="28"/>
      <c r="I1412" s="28"/>
      <c r="J1412" s="28"/>
    </row>
    <row r="1413" spans="3:10" ht="21.75" customHeight="1" x14ac:dyDescent="0.25">
      <c r="C1413" s="27"/>
      <c r="D1413" s="28"/>
      <c r="E1413" s="28"/>
      <c r="F1413" s="28"/>
      <c r="G1413" s="28"/>
      <c r="H1413" s="28"/>
      <c r="I1413" s="28"/>
      <c r="J1413" s="28"/>
    </row>
    <row r="1414" spans="3:10" ht="21.75" customHeight="1" x14ac:dyDescent="0.25">
      <c r="C1414" s="27"/>
      <c r="D1414" s="28"/>
      <c r="E1414" s="28"/>
      <c r="F1414" s="28"/>
      <c r="G1414" s="28"/>
      <c r="H1414" s="28"/>
      <c r="I1414" s="28"/>
      <c r="J1414" s="28"/>
    </row>
    <row r="1415" spans="3:10" ht="21.75" customHeight="1" x14ac:dyDescent="0.25">
      <c r="C1415" s="27"/>
      <c r="D1415" s="28"/>
      <c r="E1415" s="28"/>
      <c r="F1415" s="28"/>
      <c r="G1415" s="28"/>
      <c r="H1415" s="28"/>
      <c r="I1415" s="28"/>
      <c r="J1415" s="28"/>
    </row>
    <row r="1416" spans="3:10" ht="21.75" customHeight="1" x14ac:dyDescent="0.25">
      <c r="C1416" s="27"/>
      <c r="D1416" s="28"/>
      <c r="E1416" s="28"/>
      <c r="F1416" s="28"/>
      <c r="G1416" s="28"/>
      <c r="H1416" s="28"/>
      <c r="I1416" s="28"/>
      <c r="J1416" s="28"/>
    </row>
    <row r="1417" spans="3:10" ht="21.75" customHeight="1" x14ac:dyDescent="0.25">
      <c r="C1417" s="27"/>
      <c r="D1417" s="28"/>
      <c r="E1417" s="28"/>
      <c r="F1417" s="28"/>
      <c r="G1417" s="28"/>
      <c r="H1417" s="28"/>
      <c r="I1417" s="28"/>
      <c r="J1417" s="28"/>
    </row>
    <row r="1418" spans="3:10" ht="21.75" customHeight="1" x14ac:dyDescent="0.25">
      <c r="C1418" s="27"/>
      <c r="D1418" s="28"/>
      <c r="E1418" s="28"/>
      <c r="F1418" s="28"/>
      <c r="G1418" s="28"/>
      <c r="H1418" s="28"/>
      <c r="I1418" s="28"/>
      <c r="J1418" s="28"/>
    </row>
    <row r="1419" spans="3:10" ht="21.75" customHeight="1" x14ac:dyDescent="0.25">
      <c r="C1419" s="27"/>
      <c r="D1419" s="28"/>
      <c r="E1419" s="28"/>
      <c r="F1419" s="28"/>
      <c r="G1419" s="28"/>
      <c r="H1419" s="28"/>
      <c r="I1419" s="28"/>
      <c r="J1419" s="28"/>
    </row>
    <row r="1420" spans="3:10" ht="21.75" customHeight="1" x14ac:dyDescent="0.25">
      <c r="C1420" s="27"/>
      <c r="D1420" s="28"/>
      <c r="E1420" s="28"/>
      <c r="F1420" s="28"/>
      <c r="G1420" s="28"/>
      <c r="H1420" s="28"/>
      <c r="I1420" s="28"/>
      <c r="J1420" s="28"/>
    </row>
    <row r="1421" spans="3:10" ht="21.75" customHeight="1" x14ac:dyDescent="0.25">
      <c r="C1421" s="27"/>
      <c r="D1421" s="28"/>
      <c r="E1421" s="28"/>
      <c r="F1421" s="28"/>
      <c r="G1421" s="28"/>
      <c r="H1421" s="28"/>
      <c r="I1421" s="28"/>
      <c r="J1421" s="28"/>
    </row>
    <row r="1422" spans="3:10" ht="21.75" customHeight="1" x14ac:dyDescent="0.25">
      <c r="C1422" s="27"/>
      <c r="D1422" s="28"/>
      <c r="E1422" s="28"/>
      <c r="F1422" s="28"/>
      <c r="G1422" s="28"/>
      <c r="H1422" s="28"/>
      <c r="I1422" s="28"/>
      <c r="J1422" s="28"/>
    </row>
    <row r="1423" spans="3:10" ht="21.75" customHeight="1" x14ac:dyDescent="0.25">
      <c r="C1423" s="27"/>
      <c r="D1423" s="28"/>
      <c r="E1423" s="28"/>
      <c r="F1423" s="28"/>
      <c r="G1423" s="28"/>
      <c r="H1423" s="28"/>
      <c r="I1423" s="28"/>
      <c r="J1423" s="28"/>
    </row>
    <row r="1424" spans="3:10" ht="21.75" customHeight="1" x14ac:dyDescent="0.25">
      <c r="C1424" s="27"/>
      <c r="D1424" s="28"/>
      <c r="E1424" s="28"/>
      <c r="F1424" s="28"/>
      <c r="G1424" s="28"/>
      <c r="H1424" s="28"/>
      <c r="I1424" s="28"/>
      <c r="J1424" s="28"/>
    </row>
    <row r="1425" spans="3:10" ht="21.75" customHeight="1" x14ac:dyDescent="0.25">
      <c r="C1425" s="27"/>
      <c r="D1425" s="28"/>
      <c r="E1425" s="28"/>
      <c r="F1425" s="28"/>
      <c r="G1425" s="28"/>
      <c r="H1425" s="28"/>
      <c r="I1425" s="28"/>
      <c r="J1425" s="28"/>
    </row>
    <row r="1426" spans="3:10" ht="21.75" customHeight="1" x14ac:dyDescent="0.25">
      <c r="C1426" s="27"/>
      <c r="D1426" s="28"/>
      <c r="E1426" s="28"/>
      <c r="F1426" s="28"/>
      <c r="G1426" s="28"/>
      <c r="H1426" s="28"/>
      <c r="I1426" s="28"/>
      <c r="J1426" s="28"/>
    </row>
    <row r="1427" spans="3:10" ht="21.75" customHeight="1" x14ac:dyDescent="0.25">
      <c r="C1427" s="27"/>
      <c r="D1427" s="28"/>
      <c r="E1427" s="28"/>
      <c r="F1427" s="28"/>
      <c r="G1427" s="28"/>
      <c r="H1427" s="28"/>
      <c r="I1427" s="28"/>
      <c r="J1427" s="28"/>
    </row>
    <row r="1428" spans="3:10" ht="21.75" customHeight="1" x14ac:dyDescent="0.25">
      <c r="C1428" s="27"/>
      <c r="D1428" s="28"/>
      <c r="E1428" s="28"/>
      <c r="F1428" s="28"/>
      <c r="G1428" s="28"/>
      <c r="H1428" s="28"/>
      <c r="I1428" s="28"/>
      <c r="J1428" s="28"/>
    </row>
    <row r="1429" spans="3:10" ht="21.75" customHeight="1" x14ac:dyDescent="0.25">
      <c r="C1429" s="27"/>
      <c r="D1429" s="28"/>
      <c r="E1429" s="28"/>
      <c r="F1429" s="28"/>
      <c r="G1429" s="28"/>
      <c r="H1429" s="28"/>
      <c r="I1429" s="28"/>
      <c r="J1429" s="28"/>
    </row>
    <row r="1430" spans="3:10" ht="21.75" customHeight="1" x14ac:dyDescent="0.25">
      <c r="C1430" s="27"/>
      <c r="D1430" s="28"/>
      <c r="E1430" s="28"/>
      <c r="F1430" s="28"/>
      <c r="G1430" s="28"/>
      <c r="H1430" s="28"/>
      <c r="I1430" s="28"/>
      <c r="J1430" s="28"/>
    </row>
    <row r="1431" spans="3:10" ht="21.75" customHeight="1" x14ac:dyDescent="0.25">
      <c r="C1431" s="27"/>
      <c r="D1431" s="28"/>
      <c r="E1431" s="28"/>
      <c r="F1431" s="28"/>
      <c r="G1431" s="28"/>
      <c r="H1431" s="28"/>
      <c r="I1431" s="28"/>
      <c r="J1431" s="28"/>
    </row>
    <row r="1432" spans="3:10" ht="21.75" customHeight="1" x14ac:dyDescent="0.25">
      <c r="C1432" s="27"/>
      <c r="D1432" s="28"/>
      <c r="E1432" s="28"/>
      <c r="F1432" s="28"/>
      <c r="G1432" s="28"/>
      <c r="H1432" s="28"/>
      <c r="I1432" s="28"/>
      <c r="J1432" s="28"/>
    </row>
    <row r="1433" spans="3:10" ht="21.75" customHeight="1" x14ac:dyDescent="0.25">
      <c r="C1433" s="27"/>
      <c r="D1433" s="28"/>
      <c r="E1433" s="28"/>
      <c r="F1433" s="28"/>
      <c r="G1433" s="28"/>
      <c r="H1433" s="28"/>
      <c r="I1433" s="28"/>
      <c r="J1433" s="28"/>
    </row>
    <row r="1434" spans="3:10" ht="21.75" customHeight="1" x14ac:dyDescent="0.25">
      <c r="C1434" s="27"/>
      <c r="D1434" s="28"/>
      <c r="E1434" s="28"/>
      <c r="F1434" s="28"/>
      <c r="G1434" s="28"/>
      <c r="H1434" s="28"/>
      <c r="I1434" s="28"/>
      <c r="J1434" s="28"/>
    </row>
    <row r="1435" spans="3:10" ht="21.75" customHeight="1" x14ac:dyDescent="0.25">
      <c r="C1435" s="27"/>
      <c r="D1435" s="28"/>
      <c r="E1435" s="28"/>
      <c r="F1435" s="28"/>
      <c r="G1435" s="28"/>
      <c r="H1435" s="28"/>
      <c r="I1435" s="28"/>
      <c r="J1435" s="28"/>
    </row>
    <row r="1436" spans="3:10" ht="21.75" customHeight="1" x14ac:dyDescent="0.25">
      <c r="C1436" s="27"/>
      <c r="D1436" s="28"/>
      <c r="E1436" s="28"/>
      <c r="F1436" s="28"/>
      <c r="G1436" s="28"/>
      <c r="H1436" s="28"/>
      <c r="I1436" s="28"/>
      <c r="J1436" s="28"/>
    </row>
    <row r="1437" spans="3:10" ht="21.75" customHeight="1" x14ac:dyDescent="0.25">
      <c r="C1437" s="27"/>
      <c r="D1437" s="28"/>
      <c r="E1437" s="28"/>
      <c r="F1437" s="28"/>
      <c r="G1437" s="28"/>
      <c r="H1437" s="28"/>
      <c r="I1437" s="28"/>
      <c r="J1437" s="28"/>
    </row>
    <row r="1438" spans="3:10" ht="21.75" customHeight="1" x14ac:dyDescent="0.25">
      <c r="C1438" s="27"/>
      <c r="D1438" s="28"/>
      <c r="E1438" s="28"/>
      <c r="F1438" s="28"/>
      <c r="G1438" s="28"/>
      <c r="H1438" s="28"/>
      <c r="I1438" s="28"/>
      <c r="J1438" s="28"/>
    </row>
    <row r="1439" spans="3:10" ht="21.75" customHeight="1" x14ac:dyDescent="0.25">
      <c r="C1439" s="27"/>
      <c r="D1439" s="28"/>
      <c r="E1439" s="28"/>
      <c r="F1439" s="28"/>
      <c r="G1439" s="28"/>
      <c r="H1439" s="28"/>
      <c r="I1439" s="28"/>
      <c r="J1439" s="28"/>
    </row>
    <row r="1440" spans="3:10" ht="21.75" customHeight="1" x14ac:dyDescent="0.25">
      <c r="C1440" s="27"/>
      <c r="D1440" s="28"/>
      <c r="E1440" s="28"/>
      <c r="F1440" s="28"/>
      <c r="G1440" s="28"/>
      <c r="H1440" s="28"/>
      <c r="I1440" s="28"/>
      <c r="J1440" s="28"/>
    </row>
    <row r="1441" spans="3:10" ht="21.75" customHeight="1" x14ac:dyDescent="0.25">
      <c r="C1441" s="27"/>
      <c r="D1441" s="28"/>
      <c r="E1441" s="28"/>
      <c r="F1441" s="28"/>
      <c r="G1441" s="28"/>
      <c r="H1441" s="28"/>
      <c r="I1441" s="28"/>
      <c r="J1441" s="28"/>
    </row>
    <row r="1442" spans="3:10" ht="21.75" customHeight="1" x14ac:dyDescent="0.25">
      <c r="C1442" s="27"/>
      <c r="D1442" s="28"/>
      <c r="E1442" s="28"/>
      <c r="F1442" s="28"/>
      <c r="G1442" s="28"/>
      <c r="H1442" s="28"/>
      <c r="I1442" s="28"/>
      <c r="J1442" s="28"/>
    </row>
    <row r="1443" spans="3:10" ht="21.75" customHeight="1" x14ac:dyDescent="0.25">
      <c r="C1443" s="27"/>
      <c r="D1443" s="28"/>
      <c r="E1443" s="28"/>
      <c r="F1443" s="28"/>
      <c r="G1443" s="28"/>
      <c r="H1443" s="28"/>
      <c r="I1443" s="28"/>
      <c r="J1443" s="28"/>
    </row>
    <row r="1444" spans="3:10" ht="21.75" customHeight="1" x14ac:dyDescent="0.25">
      <c r="C1444" s="27"/>
      <c r="D1444" s="28"/>
      <c r="E1444" s="28"/>
      <c r="F1444" s="28"/>
      <c r="G1444" s="28"/>
      <c r="H1444" s="28"/>
      <c r="I1444" s="28"/>
      <c r="J1444" s="28"/>
    </row>
    <row r="1445" spans="3:10" ht="21.75" customHeight="1" x14ac:dyDescent="0.25">
      <c r="C1445" s="27"/>
      <c r="D1445" s="28"/>
      <c r="E1445" s="28"/>
      <c r="F1445" s="28"/>
      <c r="G1445" s="28"/>
      <c r="H1445" s="28"/>
      <c r="I1445" s="28"/>
      <c r="J1445" s="28"/>
    </row>
    <row r="1446" spans="3:10" ht="21.75" customHeight="1" x14ac:dyDescent="0.25">
      <c r="C1446" s="27"/>
      <c r="D1446" s="28"/>
      <c r="E1446" s="28"/>
      <c r="F1446" s="28"/>
      <c r="G1446" s="28"/>
      <c r="H1446" s="28"/>
      <c r="I1446" s="28"/>
      <c r="J1446" s="28"/>
    </row>
    <row r="1447" spans="3:10" ht="21.75" customHeight="1" x14ac:dyDescent="0.25">
      <c r="C1447" s="27"/>
      <c r="D1447" s="28"/>
      <c r="E1447" s="28"/>
      <c r="F1447" s="28"/>
      <c r="G1447" s="28"/>
      <c r="H1447" s="28"/>
      <c r="I1447" s="28"/>
      <c r="J1447" s="28"/>
    </row>
    <row r="1448" spans="3:10" ht="21.75" customHeight="1" x14ac:dyDescent="0.25">
      <c r="C1448" s="27"/>
      <c r="D1448" s="28"/>
      <c r="E1448" s="28"/>
      <c r="F1448" s="28"/>
      <c r="G1448" s="28"/>
      <c r="H1448" s="28"/>
      <c r="I1448" s="28"/>
      <c r="J1448" s="28"/>
    </row>
    <row r="1449" spans="3:10" ht="21.75" customHeight="1" x14ac:dyDescent="0.25">
      <c r="C1449" s="27"/>
      <c r="D1449" s="28"/>
      <c r="E1449" s="28"/>
      <c r="F1449" s="28"/>
      <c r="G1449" s="28"/>
      <c r="H1449" s="28"/>
      <c r="I1449" s="28"/>
      <c r="J1449" s="28"/>
    </row>
    <row r="1450" spans="3:10" ht="21.75" customHeight="1" x14ac:dyDescent="0.25">
      <c r="C1450" s="27"/>
      <c r="D1450" s="28"/>
      <c r="E1450" s="28"/>
      <c r="F1450" s="28"/>
      <c r="G1450" s="28"/>
      <c r="H1450" s="28"/>
      <c r="I1450" s="28"/>
      <c r="J1450" s="28"/>
    </row>
    <row r="1451" spans="3:10" ht="21.75" customHeight="1" x14ac:dyDescent="0.25">
      <c r="C1451" s="27"/>
      <c r="D1451" s="28"/>
      <c r="E1451" s="28"/>
      <c r="F1451" s="28"/>
      <c r="G1451" s="28"/>
      <c r="H1451" s="28"/>
      <c r="I1451" s="28"/>
      <c r="J1451" s="28"/>
    </row>
    <row r="1452" spans="3:10" ht="21.75" customHeight="1" x14ac:dyDescent="0.25">
      <c r="C1452" s="27"/>
      <c r="D1452" s="28"/>
      <c r="E1452" s="28"/>
      <c r="F1452" s="28"/>
      <c r="G1452" s="28"/>
      <c r="H1452" s="28"/>
      <c r="I1452" s="28"/>
      <c r="J1452" s="28"/>
    </row>
    <row r="1453" spans="3:10" ht="21.75" customHeight="1" x14ac:dyDescent="0.25">
      <c r="C1453" s="27"/>
      <c r="D1453" s="28"/>
      <c r="E1453" s="28"/>
      <c r="F1453" s="28"/>
      <c r="G1453" s="28"/>
      <c r="H1453" s="28"/>
      <c r="I1453" s="28"/>
      <c r="J1453" s="28"/>
    </row>
    <row r="1454" spans="3:10" ht="21.75" customHeight="1" x14ac:dyDescent="0.25">
      <c r="C1454" s="27"/>
      <c r="D1454" s="28"/>
      <c r="E1454" s="28"/>
      <c r="F1454" s="28"/>
      <c r="G1454" s="28"/>
      <c r="H1454" s="28"/>
      <c r="I1454" s="28"/>
      <c r="J1454" s="28"/>
    </row>
    <row r="1455" spans="3:10" ht="21.75" customHeight="1" x14ac:dyDescent="0.25">
      <c r="C1455" s="27"/>
      <c r="D1455" s="28"/>
      <c r="E1455" s="28"/>
      <c r="F1455" s="28"/>
      <c r="G1455" s="28"/>
      <c r="H1455" s="28"/>
      <c r="I1455" s="28"/>
      <c r="J1455" s="28"/>
    </row>
    <row r="1456" spans="3:10" ht="21.75" customHeight="1" x14ac:dyDescent="0.25">
      <c r="C1456" s="27"/>
      <c r="D1456" s="28"/>
      <c r="E1456" s="28"/>
      <c r="F1456" s="28"/>
      <c r="G1456" s="28"/>
      <c r="H1456" s="28"/>
      <c r="I1456" s="28"/>
      <c r="J1456" s="28"/>
    </row>
    <row r="1457" spans="3:10" ht="21.75" customHeight="1" x14ac:dyDescent="0.25">
      <c r="C1457" s="27"/>
      <c r="D1457" s="28"/>
      <c r="E1457" s="28"/>
      <c r="F1457" s="28"/>
      <c r="G1457" s="28"/>
      <c r="H1457" s="28"/>
      <c r="I1457" s="28"/>
      <c r="J1457" s="28"/>
    </row>
    <row r="1458" spans="3:10" ht="21.75" customHeight="1" x14ac:dyDescent="0.25">
      <c r="C1458" s="27"/>
      <c r="D1458" s="28"/>
      <c r="E1458" s="28"/>
      <c r="F1458" s="28"/>
      <c r="G1458" s="28"/>
      <c r="H1458" s="28"/>
      <c r="I1458" s="28"/>
      <c r="J1458" s="28"/>
    </row>
    <row r="1459" spans="3:10" ht="21.75" customHeight="1" x14ac:dyDescent="0.25">
      <c r="C1459" s="27"/>
      <c r="D1459" s="28"/>
      <c r="E1459" s="28"/>
      <c r="F1459" s="28"/>
      <c r="G1459" s="28"/>
      <c r="H1459" s="28"/>
      <c r="I1459" s="28"/>
      <c r="J1459" s="28"/>
    </row>
    <row r="1460" spans="3:10" ht="21.75" customHeight="1" x14ac:dyDescent="0.25">
      <c r="C1460" s="27"/>
      <c r="D1460" s="28"/>
      <c r="E1460" s="28"/>
      <c r="F1460" s="28"/>
      <c r="G1460" s="28"/>
      <c r="H1460" s="28"/>
      <c r="I1460" s="28"/>
      <c r="J1460" s="28"/>
    </row>
    <row r="1461" spans="3:10" ht="21.75" customHeight="1" x14ac:dyDescent="0.25">
      <c r="C1461" s="27"/>
      <c r="D1461" s="28"/>
      <c r="E1461" s="28"/>
      <c r="F1461" s="28"/>
      <c r="G1461" s="28"/>
      <c r="H1461" s="28"/>
      <c r="I1461" s="28"/>
      <c r="J1461" s="28"/>
    </row>
    <row r="1462" spans="3:10" ht="21.75" customHeight="1" x14ac:dyDescent="0.25">
      <c r="C1462" s="27"/>
      <c r="D1462" s="28"/>
      <c r="E1462" s="28"/>
      <c r="F1462" s="28"/>
      <c r="G1462" s="28"/>
      <c r="H1462" s="28"/>
      <c r="I1462" s="28"/>
      <c r="J1462" s="28"/>
    </row>
    <row r="1463" spans="3:10" ht="21.75" customHeight="1" x14ac:dyDescent="0.25">
      <c r="C1463" s="27"/>
      <c r="D1463" s="28"/>
      <c r="E1463" s="28"/>
      <c r="F1463" s="28"/>
      <c r="G1463" s="28"/>
      <c r="H1463" s="28"/>
      <c r="I1463" s="28"/>
      <c r="J1463" s="28"/>
    </row>
    <row r="1464" spans="3:10" ht="21.75" customHeight="1" x14ac:dyDescent="0.25">
      <c r="C1464" s="27"/>
      <c r="D1464" s="28"/>
      <c r="E1464" s="28"/>
      <c r="F1464" s="28"/>
      <c r="G1464" s="28"/>
      <c r="H1464" s="28"/>
      <c r="I1464" s="28"/>
      <c r="J1464" s="28"/>
    </row>
    <row r="1465" spans="3:10" ht="21.75" customHeight="1" x14ac:dyDescent="0.25">
      <c r="C1465" s="27"/>
      <c r="D1465" s="28"/>
      <c r="E1465" s="28"/>
      <c r="F1465" s="28"/>
      <c r="G1465" s="28"/>
      <c r="H1465" s="28"/>
      <c r="I1465" s="28"/>
      <c r="J1465" s="28"/>
    </row>
    <row r="1466" spans="3:10" ht="21.75" customHeight="1" x14ac:dyDescent="0.25">
      <c r="C1466" s="27"/>
      <c r="D1466" s="28"/>
      <c r="E1466" s="28"/>
      <c r="F1466" s="28"/>
      <c r="G1466" s="28"/>
      <c r="H1466" s="28"/>
      <c r="I1466" s="28"/>
      <c r="J1466" s="28"/>
    </row>
    <row r="1467" spans="3:10" ht="21.75" customHeight="1" x14ac:dyDescent="0.25">
      <c r="C1467" s="27"/>
      <c r="D1467" s="28"/>
      <c r="E1467" s="28"/>
      <c r="F1467" s="28"/>
      <c r="G1467" s="28"/>
      <c r="H1467" s="28"/>
      <c r="I1467" s="28"/>
      <c r="J1467" s="28"/>
    </row>
    <row r="1468" spans="3:10" ht="21.75" customHeight="1" x14ac:dyDescent="0.25">
      <c r="C1468" s="27"/>
      <c r="D1468" s="28"/>
      <c r="E1468" s="28"/>
      <c r="F1468" s="28"/>
      <c r="G1468" s="28"/>
      <c r="H1468" s="28"/>
      <c r="I1468" s="28"/>
      <c r="J1468" s="28"/>
    </row>
    <row r="1469" spans="3:10" ht="21.75" customHeight="1" x14ac:dyDescent="0.25">
      <c r="C1469" s="27"/>
      <c r="D1469" s="28"/>
      <c r="E1469" s="28"/>
      <c r="F1469" s="28"/>
      <c r="G1469" s="28"/>
      <c r="H1469" s="28"/>
      <c r="I1469" s="28"/>
      <c r="J1469" s="28"/>
    </row>
    <row r="1470" spans="3:10" ht="21.75" customHeight="1" x14ac:dyDescent="0.25">
      <c r="C1470" s="27"/>
      <c r="D1470" s="28"/>
      <c r="E1470" s="28"/>
      <c r="F1470" s="28"/>
      <c r="G1470" s="28"/>
      <c r="H1470" s="28"/>
      <c r="I1470" s="28"/>
      <c r="J1470" s="28"/>
    </row>
    <row r="1471" spans="3:10" ht="21.75" customHeight="1" x14ac:dyDescent="0.25">
      <c r="C1471" s="27"/>
      <c r="D1471" s="28"/>
      <c r="E1471" s="28"/>
      <c r="F1471" s="28"/>
      <c r="G1471" s="28"/>
      <c r="H1471" s="28"/>
      <c r="I1471" s="28"/>
      <c r="J1471" s="28"/>
    </row>
    <row r="1472" spans="3:10" ht="21.75" customHeight="1" x14ac:dyDescent="0.25">
      <c r="C1472" s="27"/>
      <c r="D1472" s="28"/>
      <c r="E1472" s="28"/>
      <c r="F1472" s="28"/>
      <c r="G1472" s="28"/>
      <c r="H1472" s="28"/>
      <c r="I1472" s="28"/>
      <c r="J1472" s="28"/>
    </row>
    <row r="1473" spans="3:10" ht="21.75" customHeight="1" x14ac:dyDescent="0.25">
      <c r="C1473" s="27"/>
      <c r="D1473" s="28"/>
      <c r="E1473" s="28"/>
      <c r="F1473" s="28"/>
      <c r="G1473" s="28"/>
      <c r="H1473" s="28"/>
      <c r="I1473" s="28"/>
      <c r="J1473" s="28"/>
    </row>
    <row r="1474" spans="3:10" ht="21.75" customHeight="1" x14ac:dyDescent="0.25">
      <c r="C1474" s="27"/>
      <c r="D1474" s="28"/>
      <c r="E1474" s="28"/>
      <c r="F1474" s="28"/>
      <c r="G1474" s="28"/>
      <c r="H1474" s="28"/>
      <c r="I1474" s="28"/>
      <c r="J1474" s="28"/>
    </row>
    <row r="1475" spans="3:10" ht="21.75" customHeight="1" x14ac:dyDescent="0.25">
      <c r="C1475" s="27"/>
      <c r="D1475" s="28"/>
      <c r="E1475" s="28"/>
      <c r="F1475" s="28"/>
      <c r="G1475" s="28"/>
      <c r="H1475" s="28"/>
      <c r="I1475" s="28"/>
      <c r="J1475" s="28"/>
    </row>
    <row r="1476" spans="3:10" ht="21.75" customHeight="1" x14ac:dyDescent="0.25">
      <c r="C1476" s="27"/>
      <c r="D1476" s="28"/>
      <c r="E1476" s="28"/>
      <c r="F1476" s="28"/>
      <c r="G1476" s="28"/>
      <c r="H1476" s="28"/>
      <c r="I1476" s="28"/>
      <c r="J1476" s="28"/>
    </row>
    <row r="1477" spans="3:10" ht="21.75" customHeight="1" x14ac:dyDescent="0.25">
      <c r="C1477" s="27"/>
      <c r="D1477" s="28"/>
      <c r="E1477" s="28"/>
      <c r="F1477" s="28"/>
      <c r="G1477" s="28"/>
      <c r="H1477" s="28"/>
      <c r="I1477" s="28"/>
      <c r="J1477" s="28"/>
    </row>
    <row r="1478" spans="3:10" ht="21.75" customHeight="1" x14ac:dyDescent="0.25">
      <c r="C1478" s="27"/>
      <c r="D1478" s="28"/>
      <c r="E1478" s="28"/>
      <c r="F1478" s="28"/>
      <c r="G1478" s="28"/>
      <c r="H1478" s="28"/>
      <c r="I1478" s="28"/>
      <c r="J1478" s="28"/>
    </row>
    <row r="1479" spans="3:10" ht="21.75" customHeight="1" x14ac:dyDescent="0.25">
      <c r="C1479" s="27"/>
      <c r="D1479" s="28"/>
      <c r="E1479" s="28"/>
      <c r="F1479" s="28"/>
      <c r="G1479" s="28"/>
      <c r="H1479" s="28"/>
      <c r="I1479" s="28"/>
      <c r="J1479" s="28"/>
    </row>
    <row r="1480" spans="3:10" ht="21.75" customHeight="1" x14ac:dyDescent="0.25">
      <c r="C1480" s="27"/>
      <c r="D1480" s="28"/>
      <c r="E1480" s="28"/>
      <c r="F1480" s="28"/>
      <c r="G1480" s="28"/>
      <c r="H1480" s="28"/>
      <c r="I1480" s="28"/>
      <c r="J1480" s="28"/>
    </row>
    <row r="1481" spans="3:10" ht="21.75" customHeight="1" x14ac:dyDescent="0.25">
      <c r="C1481" s="27"/>
      <c r="D1481" s="28"/>
      <c r="E1481" s="28"/>
      <c r="F1481" s="28"/>
      <c r="G1481" s="28"/>
      <c r="H1481" s="28"/>
      <c r="I1481" s="28"/>
      <c r="J1481" s="28"/>
    </row>
    <row r="1482" spans="3:10" ht="21.75" customHeight="1" x14ac:dyDescent="0.25">
      <c r="C1482" s="27"/>
      <c r="D1482" s="28"/>
      <c r="E1482" s="28"/>
      <c r="F1482" s="28"/>
      <c r="G1482" s="28"/>
      <c r="H1482" s="28"/>
      <c r="I1482" s="28"/>
      <c r="J1482" s="28"/>
    </row>
    <row r="1483" spans="3:10" ht="21.75" customHeight="1" x14ac:dyDescent="0.25">
      <c r="C1483" s="27"/>
      <c r="D1483" s="28"/>
      <c r="E1483" s="28"/>
      <c r="F1483" s="28"/>
      <c r="G1483" s="28"/>
      <c r="H1483" s="28"/>
      <c r="I1483" s="28"/>
      <c r="J1483" s="28"/>
    </row>
    <row r="1484" spans="3:10" ht="21.75" customHeight="1" x14ac:dyDescent="0.25">
      <c r="C1484" s="27"/>
      <c r="D1484" s="28"/>
      <c r="E1484" s="28"/>
      <c r="F1484" s="28"/>
      <c r="G1484" s="28"/>
      <c r="H1484" s="28"/>
      <c r="I1484" s="28"/>
      <c r="J1484" s="28"/>
    </row>
    <row r="1485" spans="3:10" ht="21.75" customHeight="1" x14ac:dyDescent="0.25">
      <c r="C1485" s="27"/>
      <c r="D1485" s="28"/>
      <c r="E1485" s="28"/>
      <c r="F1485" s="28"/>
      <c r="G1485" s="28"/>
      <c r="H1485" s="28"/>
      <c r="I1485" s="28"/>
      <c r="J1485" s="28"/>
    </row>
    <row r="1486" spans="3:10" ht="21.75" customHeight="1" x14ac:dyDescent="0.25">
      <c r="C1486" s="27"/>
      <c r="D1486" s="28"/>
      <c r="E1486" s="28"/>
      <c r="F1486" s="28"/>
      <c r="G1486" s="28"/>
      <c r="H1486" s="28"/>
      <c r="I1486" s="28"/>
      <c r="J1486" s="28"/>
    </row>
    <row r="1487" spans="3:10" ht="21.75" customHeight="1" x14ac:dyDescent="0.25">
      <c r="C1487" s="27"/>
      <c r="D1487" s="28"/>
      <c r="E1487" s="28"/>
      <c r="F1487" s="28"/>
      <c r="G1487" s="28"/>
      <c r="H1487" s="28"/>
      <c r="I1487" s="28"/>
      <c r="J1487" s="28"/>
    </row>
    <row r="1488" spans="3:10" ht="21.75" customHeight="1" x14ac:dyDescent="0.25">
      <c r="C1488" s="27"/>
      <c r="D1488" s="28"/>
      <c r="E1488" s="28"/>
      <c r="F1488" s="28"/>
      <c r="G1488" s="28"/>
      <c r="H1488" s="28"/>
      <c r="I1488" s="28"/>
      <c r="J1488" s="28"/>
    </row>
    <row r="1489" spans="3:10" ht="21.75" customHeight="1" x14ac:dyDescent="0.25">
      <c r="C1489" s="27"/>
      <c r="D1489" s="28"/>
      <c r="E1489" s="28"/>
      <c r="F1489" s="28"/>
      <c r="G1489" s="28"/>
      <c r="H1489" s="28"/>
      <c r="I1489" s="28"/>
      <c r="J1489" s="28"/>
    </row>
    <row r="1490" spans="3:10" ht="21.75" customHeight="1" x14ac:dyDescent="0.25">
      <c r="C1490" s="27"/>
      <c r="D1490" s="28"/>
      <c r="E1490" s="28"/>
      <c r="F1490" s="28"/>
      <c r="G1490" s="28"/>
      <c r="H1490" s="28"/>
      <c r="I1490" s="28"/>
      <c r="J1490" s="28"/>
    </row>
    <row r="1491" spans="3:10" ht="21.75" customHeight="1" x14ac:dyDescent="0.25">
      <c r="C1491" s="27"/>
      <c r="D1491" s="28"/>
      <c r="E1491" s="28"/>
      <c r="F1491" s="28"/>
      <c r="G1491" s="28"/>
      <c r="H1491" s="28"/>
      <c r="I1491" s="28"/>
      <c r="J1491" s="28"/>
    </row>
    <row r="1492" spans="3:10" ht="21.75" customHeight="1" x14ac:dyDescent="0.25">
      <c r="C1492" s="27"/>
      <c r="D1492" s="28"/>
      <c r="E1492" s="28"/>
      <c r="F1492" s="28"/>
      <c r="G1492" s="28"/>
      <c r="H1492" s="28"/>
      <c r="I1492" s="28"/>
      <c r="J1492" s="28"/>
    </row>
    <row r="1493" spans="3:10" ht="21.75" customHeight="1" x14ac:dyDescent="0.25">
      <c r="C1493" s="27"/>
      <c r="D1493" s="28"/>
      <c r="E1493" s="28"/>
      <c r="F1493" s="28"/>
      <c r="G1493" s="28"/>
      <c r="H1493" s="28"/>
      <c r="I1493" s="28"/>
      <c r="J1493" s="28"/>
    </row>
    <row r="1494" spans="3:10" ht="21.75" customHeight="1" x14ac:dyDescent="0.25">
      <c r="C1494" s="27"/>
      <c r="D1494" s="28"/>
      <c r="E1494" s="28"/>
      <c r="F1494" s="28"/>
      <c r="G1494" s="28"/>
      <c r="H1494" s="28"/>
      <c r="I1494" s="28"/>
      <c r="J1494" s="28"/>
    </row>
    <row r="1495" spans="3:10" ht="21.75" customHeight="1" x14ac:dyDescent="0.25">
      <c r="C1495" s="27"/>
      <c r="D1495" s="28"/>
      <c r="E1495" s="28"/>
      <c r="F1495" s="28"/>
      <c r="G1495" s="28"/>
      <c r="H1495" s="28"/>
      <c r="I1495" s="28"/>
      <c r="J1495" s="28"/>
    </row>
    <row r="1496" spans="3:10" ht="21.75" customHeight="1" x14ac:dyDescent="0.25">
      <c r="C1496" s="27"/>
      <c r="D1496" s="28"/>
      <c r="E1496" s="28"/>
      <c r="F1496" s="28"/>
      <c r="G1496" s="28"/>
      <c r="H1496" s="28"/>
      <c r="I1496" s="28"/>
      <c r="J1496" s="28"/>
    </row>
    <row r="1497" spans="3:10" ht="21.75" customHeight="1" x14ac:dyDescent="0.25">
      <c r="C1497" s="27"/>
      <c r="D1497" s="28"/>
      <c r="E1497" s="28"/>
      <c r="F1497" s="28"/>
      <c r="G1497" s="28"/>
      <c r="H1497" s="28"/>
      <c r="I1497" s="28"/>
      <c r="J1497" s="28"/>
    </row>
    <row r="1498" spans="3:10" ht="21.75" customHeight="1" x14ac:dyDescent="0.25">
      <c r="C1498" s="27"/>
      <c r="D1498" s="28"/>
      <c r="E1498" s="28"/>
      <c r="F1498" s="28"/>
      <c r="G1498" s="28"/>
      <c r="H1498" s="28"/>
      <c r="I1498" s="28"/>
      <c r="J1498" s="28"/>
    </row>
    <row r="1499" spans="3:10" ht="21.75" customHeight="1" x14ac:dyDescent="0.25">
      <c r="C1499" s="27"/>
      <c r="D1499" s="28"/>
      <c r="E1499" s="28"/>
      <c r="F1499" s="28"/>
      <c r="G1499" s="28"/>
      <c r="H1499" s="28"/>
      <c r="I1499" s="28"/>
      <c r="J1499" s="28"/>
    </row>
    <row r="1500" spans="3:10" ht="21.75" customHeight="1" x14ac:dyDescent="0.25">
      <c r="C1500" s="27"/>
      <c r="D1500" s="28"/>
      <c r="E1500" s="28"/>
      <c r="F1500" s="28"/>
      <c r="G1500" s="28"/>
      <c r="H1500" s="28"/>
      <c r="I1500" s="28"/>
      <c r="J1500" s="28"/>
    </row>
    <row r="1501" spans="3:10" ht="21.75" customHeight="1" x14ac:dyDescent="0.25">
      <c r="C1501" s="27"/>
      <c r="D1501" s="28"/>
      <c r="E1501" s="28"/>
      <c r="F1501" s="28"/>
      <c r="G1501" s="28"/>
      <c r="H1501" s="28"/>
      <c r="I1501" s="28"/>
      <c r="J1501" s="28"/>
    </row>
    <row r="1502" spans="3:10" ht="21.75" customHeight="1" x14ac:dyDescent="0.25">
      <c r="C1502" s="27"/>
      <c r="D1502" s="28"/>
      <c r="E1502" s="28"/>
      <c r="F1502" s="28"/>
      <c r="G1502" s="28"/>
      <c r="H1502" s="28"/>
      <c r="I1502" s="28"/>
      <c r="J1502" s="28"/>
    </row>
    <row r="1503" spans="3:10" ht="21.75" customHeight="1" x14ac:dyDescent="0.25">
      <c r="C1503" s="27"/>
      <c r="D1503" s="28"/>
      <c r="E1503" s="28"/>
      <c r="F1503" s="28"/>
      <c r="G1503" s="28"/>
      <c r="H1503" s="28"/>
      <c r="I1503" s="28"/>
      <c r="J1503" s="28"/>
    </row>
    <row r="1504" spans="3:10" ht="21.75" customHeight="1" x14ac:dyDescent="0.25">
      <c r="C1504" s="27"/>
      <c r="D1504" s="28"/>
      <c r="E1504" s="28"/>
      <c r="F1504" s="28"/>
      <c r="G1504" s="28"/>
      <c r="H1504" s="28"/>
      <c r="I1504" s="28"/>
      <c r="J1504" s="28"/>
    </row>
    <row r="1505" spans="3:10" ht="21.75" customHeight="1" x14ac:dyDescent="0.25">
      <c r="C1505" s="27"/>
      <c r="D1505" s="28"/>
      <c r="E1505" s="28"/>
      <c r="F1505" s="28"/>
      <c r="G1505" s="28"/>
      <c r="H1505" s="28"/>
      <c r="I1505" s="28"/>
      <c r="J1505" s="28"/>
    </row>
    <row r="1506" spans="3:10" ht="21.75" customHeight="1" x14ac:dyDescent="0.25">
      <c r="C1506" s="27"/>
      <c r="D1506" s="28"/>
      <c r="E1506" s="28"/>
      <c r="F1506" s="28"/>
      <c r="G1506" s="28"/>
      <c r="H1506" s="28"/>
      <c r="I1506" s="28"/>
      <c r="J1506" s="28"/>
    </row>
    <row r="1507" spans="3:10" ht="21.75" customHeight="1" x14ac:dyDescent="0.25">
      <c r="C1507" s="27"/>
      <c r="D1507" s="28"/>
      <c r="E1507" s="28"/>
      <c r="F1507" s="28"/>
      <c r="G1507" s="28"/>
      <c r="H1507" s="28"/>
      <c r="I1507" s="28"/>
      <c r="J1507" s="28"/>
    </row>
    <row r="1508" spans="3:10" ht="21.75" customHeight="1" x14ac:dyDescent="0.25">
      <c r="C1508" s="27"/>
      <c r="D1508" s="28"/>
      <c r="E1508" s="28"/>
      <c r="F1508" s="28"/>
      <c r="G1508" s="28"/>
      <c r="H1508" s="28"/>
      <c r="I1508" s="28"/>
      <c r="J1508" s="28"/>
    </row>
    <row r="1509" spans="3:10" ht="21.75" customHeight="1" x14ac:dyDescent="0.25">
      <c r="C1509" s="27"/>
      <c r="D1509" s="28"/>
      <c r="E1509" s="28"/>
      <c r="F1509" s="28"/>
      <c r="G1509" s="28"/>
      <c r="H1509" s="28"/>
      <c r="I1509" s="28"/>
      <c r="J1509" s="28"/>
    </row>
    <row r="1510" spans="3:10" ht="21.75" customHeight="1" x14ac:dyDescent="0.25">
      <c r="C1510" s="27"/>
      <c r="D1510" s="28"/>
      <c r="E1510" s="28"/>
      <c r="F1510" s="28"/>
      <c r="G1510" s="28"/>
      <c r="H1510" s="28"/>
      <c r="I1510" s="28"/>
      <c r="J1510" s="28"/>
    </row>
    <row r="1511" spans="3:10" ht="21.75" customHeight="1" x14ac:dyDescent="0.25">
      <c r="C1511" s="27"/>
      <c r="D1511" s="28"/>
      <c r="E1511" s="28"/>
      <c r="F1511" s="28"/>
      <c r="G1511" s="28"/>
      <c r="H1511" s="28"/>
      <c r="I1511" s="28"/>
      <c r="J1511" s="28"/>
    </row>
    <row r="1512" spans="3:10" ht="21.75" customHeight="1" x14ac:dyDescent="0.25">
      <c r="C1512" s="27"/>
      <c r="D1512" s="28"/>
      <c r="E1512" s="28"/>
      <c r="F1512" s="28"/>
      <c r="G1512" s="28"/>
      <c r="H1512" s="28"/>
      <c r="I1512" s="28"/>
      <c r="J1512" s="28"/>
    </row>
    <row r="1513" spans="3:10" ht="21.75" customHeight="1" x14ac:dyDescent="0.25">
      <c r="C1513" s="27"/>
      <c r="D1513" s="28"/>
      <c r="E1513" s="28"/>
      <c r="F1513" s="28"/>
      <c r="G1513" s="28"/>
      <c r="H1513" s="28"/>
      <c r="I1513" s="28"/>
      <c r="J1513" s="28"/>
    </row>
    <row r="1514" spans="3:10" ht="21.75" customHeight="1" x14ac:dyDescent="0.25">
      <c r="C1514" s="27"/>
      <c r="D1514" s="28"/>
      <c r="E1514" s="28"/>
      <c r="F1514" s="28"/>
      <c r="G1514" s="28"/>
      <c r="H1514" s="28"/>
      <c r="I1514" s="28"/>
      <c r="J1514" s="28"/>
    </row>
    <row r="1515" spans="3:10" ht="21.75" customHeight="1" x14ac:dyDescent="0.25">
      <c r="C1515" s="27"/>
      <c r="D1515" s="28"/>
      <c r="E1515" s="28"/>
      <c r="F1515" s="28"/>
      <c r="G1515" s="28"/>
      <c r="H1515" s="28"/>
      <c r="I1515" s="28"/>
      <c r="J1515" s="28"/>
    </row>
    <row r="1516" spans="3:10" ht="21.75" customHeight="1" x14ac:dyDescent="0.25">
      <c r="C1516" s="27"/>
      <c r="D1516" s="28"/>
      <c r="E1516" s="28"/>
      <c r="F1516" s="28"/>
      <c r="G1516" s="28"/>
      <c r="H1516" s="28"/>
      <c r="I1516" s="28"/>
      <c r="J1516" s="28"/>
    </row>
    <row r="1517" spans="3:10" ht="21.75" customHeight="1" x14ac:dyDescent="0.25">
      <c r="C1517" s="27"/>
      <c r="D1517" s="28"/>
      <c r="E1517" s="28"/>
      <c r="F1517" s="28"/>
      <c r="G1517" s="28"/>
      <c r="H1517" s="28"/>
      <c r="I1517" s="28"/>
      <c r="J1517" s="28"/>
    </row>
    <row r="1518" spans="3:10" ht="21.75" customHeight="1" x14ac:dyDescent="0.25">
      <c r="C1518" s="27"/>
      <c r="D1518" s="28"/>
      <c r="E1518" s="28"/>
      <c r="F1518" s="28"/>
      <c r="G1518" s="28"/>
      <c r="H1518" s="28"/>
      <c r="I1518" s="28"/>
      <c r="J1518" s="28"/>
    </row>
    <row r="1519" spans="3:10" ht="21.75" customHeight="1" x14ac:dyDescent="0.25">
      <c r="C1519" s="27"/>
      <c r="D1519" s="28"/>
      <c r="E1519" s="28"/>
      <c r="F1519" s="28"/>
      <c r="G1519" s="28"/>
      <c r="H1519" s="28"/>
      <c r="I1519" s="28"/>
      <c r="J1519" s="28"/>
    </row>
    <row r="1520" spans="3:10" ht="21.75" customHeight="1" x14ac:dyDescent="0.25">
      <c r="C1520" s="27"/>
      <c r="D1520" s="28"/>
      <c r="E1520" s="28"/>
      <c r="F1520" s="28"/>
      <c r="G1520" s="28"/>
      <c r="H1520" s="28"/>
      <c r="I1520" s="28"/>
      <c r="J1520" s="28"/>
    </row>
    <row r="1521" spans="3:10" ht="21.75" customHeight="1" x14ac:dyDescent="0.25">
      <c r="C1521" s="27"/>
      <c r="D1521" s="28"/>
      <c r="E1521" s="28"/>
      <c r="F1521" s="28"/>
      <c r="G1521" s="28"/>
      <c r="H1521" s="28"/>
      <c r="I1521" s="28"/>
      <c r="J1521" s="28"/>
    </row>
    <row r="1522" spans="3:10" ht="21.75" customHeight="1" x14ac:dyDescent="0.25">
      <c r="C1522" s="27"/>
      <c r="D1522" s="28"/>
      <c r="E1522" s="28"/>
      <c r="F1522" s="28"/>
      <c r="G1522" s="28"/>
      <c r="H1522" s="28"/>
      <c r="I1522" s="28"/>
      <c r="J1522" s="28"/>
    </row>
    <row r="1523" spans="3:10" ht="21.75" customHeight="1" x14ac:dyDescent="0.25">
      <c r="C1523" s="27"/>
      <c r="D1523" s="28"/>
      <c r="E1523" s="28"/>
      <c r="F1523" s="28"/>
      <c r="G1523" s="28"/>
      <c r="H1523" s="28"/>
      <c r="I1523" s="28"/>
      <c r="J1523" s="28"/>
    </row>
    <row r="1524" spans="3:10" ht="21.75" customHeight="1" x14ac:dyDescent="0.25">
      <c r="C1524" s="27"/>
      <c r="D1524" s="28"/>
      <c r="E1524" s="28"/>
      <c r="F1524" s="28"/>
      <c r="G1524" s="28"/>
      <c r="H1524" s="28"/>
      <c r="I1524" s="28"/>
      <c r="J1524" s="28"/>
    </row>
    <row r="1525" spans="3:10" ht="21.75" customHeight="1" x14ac:dyDescent="0.25">
      <c r="C1525" s="27"/>
      <c r="D1525" s="28"/>
      <c r="E1525" s="28"/>
      <c r="F1525" s="28"/>
      <c r="G1525" s="28"/>
      <c r="H1525" s="28"/>
      <c r="I1525" s="28"/>
      <c r="J1525" s="28"/>
    </row>
    <row r="1526" spans="3:10" ht="21.75" customHeight="1" x14ac:dyDescent="0.25">
      <c r="C1526" s="27"/>
      <c r="D1526" s="28"/>
      <c r="E1526" s="28"/>
      <c r="F1526" s="28"/>
      <c r="G1526" s="28"/>
      <c r="H1526" s="28"/>
      <c r="I1526" s="28"/>
      <c r="J1526" s="28"/>
    </row>
    <row r="1527" spans="3:10" ht="21.75" customHeight="1" x14ac:dyDescent="0.25">
      <c r="C1527" s="27"/>
      <c r="D1527" s="28"/>
      <c r="E1527" s="28"/>
      <c r="F1527" s="28"/>
      <c r="G1527" s="28"/>
      <c r="H1527" s="28"/>
      <c r="I1527" s="28"/>
      <c r="J1527" s="28"/>
    </row>
    <row r="1528" spans="3:10" ht="21.75" customHeight="1" x14ac:dyDescent="0.25">
      <c r="C1528" s="27"/>
      <c r="D1528" s="28"/>
      <c r="E1528" s="28"/>
      <c r="F1528" s="28"/>
      <c r="G1528" s="28"/>
      <c r="H1528" s="28"/>
      <c r="I1528" s="28"/>
      <c r="J1528" s="28"/>
    </row>
    <row r="1529" spans="3:10" ht="21.75" customHeight="1" x14ac:dyDescent="0.25">
      <c r="C1529" s="27"/>
      <c r="D1529" s="28"/>
      <c r="E1529" s="28"/>
      <c r="F1529" s="28"/>
      <c r="G1529" s="28"/>
      <c r="H1529" s="28"/>
      <c r="I1529" s="28"/>
      <c r="J1529" s="28"/>
    </row>
    <row r="1530" spans="3:10" ht="21.75" customHeight="1" x14ac:dyDescent="0.25">
      <c r="C1530" s="27"/>
      <c r="D1530" s="28"/>
      <c r="E1530" s="28"/>
      <c r="F1530" s="28"/>
      <c r="G1530" s="28"/>
      <c r="H1530" s="28"/>
      <c r="I1530" s="28"/>
      <c r="J1530" s="28"/>
    </row>
    <row r="1531" spans="3:10" ht="21.75" customHeight="1" x14ac:dyDescent="0.25">
      <c r="C1531" s="27"/>
      <c r="D1531" s="28"/>
      <c r="E1531" s="28"/>
      <c r="F1531" s="28"/>
      <c r="G1531" s="28"/>
      <c r="H1531" s="28"/>
      <c r="I1531" s="28"/>
      <c r="J1531" s="28"/>
    </row>
    <row r="1532" spans="3:10" ht="21.75" customHeight="1" x14ac:dyDescent="0.25">
      <c r="C1532" s="27"/>
      <c r="D1532" s="28"/>
      <c r="E1532" s="28"/>
      <c r="F1532" s="28"/>
      <c r="G1532" s="28"/>
      <c r="H1532" s="28"/>
      <c r="I1532" s="28"/>
      <c r="J1532" s="28"/>
    </row>
    <row r="1533" spans="3:10" ht="21.75" customHeight="1" x14ac:dyDescent="0.25">
      <c r="C1533" s="27"/>
      <c r="D1533" s="28"/>
      <c r="E1533" s="28"/>
      <c r="F1533" s="28"/>
      <c r="G1533" s="28"/>
      <c r="H1533" s="28"/>
      <c r="I1533" s="28"/>
      <c r="J1533" s="28"/>
    </row>
    <row r="1534" spans="3:10" ht="21.75" customHeight="1" x14ac:dyDescent="0.25">
      <c r="C1534" s="27"/>
      <c r="D1534" s="28"/>
      <c r="E1534" s="28"/>
      <c r="F1534" s="28"/>
      <c r="G1534" s="28"/>
      <c r="H1534" s="28"/>
      <c r="I1534" s="28"/>
      <c r="J1534" s="28"/>
    </row>
    <row r="1535" spans="3:10" ht="21.75" customHeight="1" x14ac:dyDescent="0.25">
      <c r="C1535" s="27"/>
      <c r="D1535" s="28"/>
      <c r="E1535" s="28"/>
      <c r="F1535" s="28"/>
      <c r="G1535" s="28"/>
      <c r="H1535" s="28"/>
      <c r="I1535" s="28"/>
      <c r="J1535" s="28"/>
    </row>
    <row r="1536" spans="3:10" ht="21.75" customHeight="1" x14ac:dyDescent="0.25">
      <c r="C1536" s="27"/>
      <c r="D1536" s="28"/>
      <c r="E1536" s="28"/>
      <c r="F1536" s="28"/>
      <c r="G1536" s="28"/>
      <c r="H1536" s="28"/>
      <c r="I1536" s="28"/>
      <c r="J1536" s="28"/>
    </row>
    <row r="1537" spans="3:10" ht="21.75" customHeight="1" x14ac:dyDescent="0.25">
      <c r="C1537" s="27"/>
      <c r="D1537" s="28"/>
      <c r="E1537" s="28"/>
      <c r="F1537" s="28"/>
      <c r="G1537" s="28"/>
      <c r="H1537" s="28"/>
      <c r="I1537" s="28"/>
      <c r="J1537" s="28"/>
    </row>
    <row r="1538" spans="3:10" ht="21.75" customHeight="1" x14ac:dyDescent="0.25">
      <c r="C1538" s="27"/>
      <c r="D1538" s="28"/>
      <c r="E1538" s="28"/>
      <c r="F1538" s="28"/>
      <c r="G1538" s="28"/>
      <c r="H1538" s="28"/>
      <c r="I1538" s="28"/>
      <c r="J1538" s="28"/>
    </row>
    <row r="1539" spans="3:10" ht="21.75" customHeight="1" x14ac:dyDescent="0.25">
      <c r="C1539" s="27"/>
      <c r="D1539" s="28"/>
      <c r="E1539" s="28"/>
      <c r="F1539" s="28"/>
      <c r="G1539" s="28"/>
      <c r="H1539" s="28"/>
      <c r="I1539" s="28"/>
      <c r="J1539" s="28"/>
    </row>
    <row r="1540" spans="3:10" ht="21.75" customHeight="1" x14ac:dyDescent="0.25">
      <c r="C1540" s="27"/>
      <c r="D1540" s="28"/>
      <c r="E1540" s="28"/>
      <c r="F1540" s="28"/>
      <c r="G1540" s="28"/>
      <c r="H1540" s="28"/>
      <c r="I1540" s="28"/>
      <c r="J1540" s="28"/>
    </row>
    <row r="1541" spans="3:10" ht="21.75" customHeight="1" x14ac:dyDescent="0.25">
      <c r="C1541" s="27"/>
      <c r="D1541" s="28"/>
      <c r="E1541" s="28"/>
      <c r="F1541" s="28"/>
      <c r="G1541" s="28"/>
      <c r="H1541" s="28"/>
      <c r="I1541" s="28"/>
      <c r="J1541" s="28"/>
    </row>
    <row r="1542" spans="3:10" ht="21.75" customHeight="1" x14ac:dyDescent="0.25">
      <c r="C1542" s="27"/>
      <c r="D1542" s="28"/>
      <c r="E1542" s="28"/>
      <c r="F1542" s="28"/>
      <c r="G1542" s="28"/>
      <c r="H1542" s="28"/>
      <c r="I1542" s="28"/>
      <c r="J1542" s="28"/>
    </row>
    <row r="1543" spans="3:10" ht="21.75" customHeight="1" x14ac:dyDescent="0.25">
      <c r="C1543" s="27"/>
      <c r="D1543" s="28"/>
      <c r="E1543" s="28"/>
      <c r="F1543" s="28"/>
      <c r="G1543" s="28"/>
      <c r="H1543" s="28"/>
      <c r="I1543" s="28"/>
      <c r="J1543" s="28"/>
    </row>
    <row r="1544" spans="3:10" ht="21.75" customHeight="1" x14ac:dyDescent="0.25">
      <c r="C1544" s="27"/>
      <c r="D1544" s="28"/>
      <c r="E1544" s="28"/>
      <c r="F1544" s="28"/>
      <c r="G1544" s="28"/>
      <c r="H1544" s="28"/>
      <c r="I1544" s="28"/>
      <c r="J1544" s="28"/>
    </row>
    <row r="1545" spans="3:10" ht="21.75" customHeight="1" x14ac:dyDescent="0.25">
      <c r="C1545" s="27"/>
      <c r="D1545" s="28"/>
      <c r="E1545" s="28"/>
      <c r="F1545" s="28"/>
      <c r="G1545" s="28"/>
      <c r="H1545" s="28"/>
      <c r="I1545" s="28"/>
      <c r="J1545" s="28"/>
    </row>
    <row r="1546" spans="3:10" ht="21.75" customHeight="1" x14ac:dyDescent="0.25">
      <c r="C1546" s="27"/>
      <c r="D1546" s="28"/>
      <c r="E1546" s="28"/>
      <c r="F1546" s="28"/>
      <c r="G1546" s="28"/>
      <c r="H1546" s="28"/>
      <c r="I1546" s="28"/>
      <c r="J1546" s="28"/>
    </row>
    <row r="1547" spans="3:10" ht="21.75" customHeight="1" x14ac:dyDescent="0.25">
      <c r="C1547" s="27"/>
      <c r="D1547" s="28"/>
      <c r="E1547" s="28"/>
      <c r="F1547" s="28"/>
      <c r="G1547" s="28"/>
      <c r="H1547" s="28"/>
      <c r="I1547" s="28"/>
      <c r="J1547" s="28"/>
    </row>
    <row r="1548" spans="3:10" ht="21.75" customHeight="1" x14ac:dyDescent="0.25">
      <c r="C1548" s="27"/>
      <c r="D1548" s="28"/>
      <c r="E1548" s="28"/>
      <c r="F1548" s="28"/>
      <c r="G1548" s="28"/>
      <c r="H1548" s="28"/>
      <c r="I1548" s="28"/>
      <c r="J1548" s="28"/>
    </row>
    <row r="1549" spans="3:10" ht="21.75" customHeight="1" x14ac:dyDescent="0.25">
      <c r="C1549" s="27"/>
      <c r="D1549" s="28"/>
      <c r="E1549" s="28"/>
      <c r="F1549" s="28"/>
      <c r="G1549" s="28"/>
      <c r="H1549" s="28"/>
      <c r="I1549" s="28"/>
      <c r="J1549" s="28"/>
    </row>
    <row r="1550" spans="3:10" ht="21.75" customHeight="1" x14ac:dyDescent="0.25">
      <c r="C1550" s="27"/>
      <c r="D1550" s="28"/>
      <c r="E1550" s="28"/>
      <c r="F1550" s="28"/>
      <c r="G1550" s="28"/>
      <c r="H1550" s="28"/>
      <c r="I1550" s="28"/>
      <c r="J1550" s="28"/>
    </row>
    <row r="1551" spans="3:10" ht="21.75" customHeight="1" x14ac:dyDescent="0.25">
      <c r="C1551" s="27"/>
      <c r="D1551" s="28"/>
      <c r="E1551" s="28"/>
      <c r="F1551" s="28"/>
      <c r="G1551" s="28"/>
      <c r="H1551" s="28"/>
      <c r="I1551" s="28"/>
      <c r="J1551" s="28"/>
    </row>
    <row r="1552" spans="3:10" ht="21.75" customHeight="1" x14ac:dyDescent="0.25">
      <c r="C1552" s="27"/>
      <c r="D1552" s="28"/>
      <c r="E1552" s="28"/>
      <c r="F1552" s="28"/>
      <c r="G1552" s="28"/>
      <c r="H1552" s="28"/>
      <c r="I1552" s="28"/>
      <c r="J1552" s="28"/>
    </row>
    <row r="1553" spans="3:10" ht="21.75" customHeight="1" x14ac:dyDescent="0.25">
      <c r="C1553" s="27"/>
      <c r="D1553" s="28"/>
      <c r="E1553" s="28"/>
      <c r="F1553" s="28"/>
      <c r="G1553" s="28"/>
      <c r="H1553" s="28"/>
      <c r="I1553" s="28"/>
      <c r="J1553" s="28"/>
    </row>
    <row r="1554" spans="3:10" ht="21.75" customHeight="1" x14ac:dyDescent="0.25">
      <c r="C1554" s="27"/>
      <c r="D1554" s="28"/>
      <c r="E1554" s="28"/>
      <c r="F1554" s="28"/>
      <c r="G1554" s="28"/>
      <c r="H1554" s="28"/>
      <c r="I1554" s="28"/>
      <c r="J1554" s="28"/>
    </row>
    <row r="1555" spans="3:10" ht="21.75" customHeight="1" x14ac:dyDescent="0.25">
      <c r="C1555" s="27"/>
      <c r="D1555" s="28"/>
      <c r="E1555" s="28"/>
      <c r="F1555" s="28"/>
      <c r="G1555" s="28"/>
      <c r="H1555" s="28"/>
      <c r="I1555" s="28"/>
      <c r="J1555" s="28"/>
    </row>
    <row r="1556" spans="3:10" ht="21.75" customHeight="1" x14ac:dyDescent="0.25">
      <c r="C1556" s="27"/>
      <c r="D1556" s="28"/>
      <c r="E1556" s="28"/>
      <c r="F1556" s="28"/>
      <c r="G1556" s="28"/>
      <c r="H1556" s="28"/>
      <c r="I1556" s="28"/>
      <c r="J1556" s="28"/>
    </row>
    <row r="1557" spans="3:10" ht="21.75" customHeight="1" x14ac:dyDescent="0.25">
      <c r="C1557" s="27"/>
      <c r="D1557" s="28"/>
      <c r="E1557" s="28"/>
      <c r="F1557" s="28"/>
      <c r="G1557" s="28"/>
      <c r="H1557" s="28"/>
      <c r="I1557" s="28"/>
      <c r="J1557" s="28"/>
    </row>
    <row r="1558" spans="3:10" ht="21.75" customHeight="1" x14ac:dyDescent="0.25">
      <c r="C1558" s="27"/>
      <c r="D1558" s="28"/>
      <c r="E1558" s="28"/>
      <c r="F1558" s="28"/>
      <c r="G1558" s="28"/>
      <c r="H1558" s="28"/>
      <c r="I1558" s="28"/>
      <c r="J1558" s="28"/>
    </row>
    <row r="1559" spans="3:10" ht="21.75" customHeight="1" x14ac:dyDescent="0.25">
      <c r="C1559" s="27"/>
      <c r="D1559" s="28"/>
      <c r="E1559" s="28"/>
      <c r="F1559" s="28"/>
      <c r="G1559" s="28"/>
      <c r="H1559" s="28"/>
      <c r="I1559" s="28"/>
      <c r="J1559" s="28"/>
    </row>
    <row r="1560" spans="3:10" ht="21.75" customHeight="1" x14ac:dyDescent="0.25">
      <c r="C1560" s="27"/>
      <c r="D1560" s="28"/>
      <c r="E1560" s="28"/>
      <c r="F1560" s="28"/>
      <c r="G1560" s="28"/>
      <c r="H1560" s="28"/>
      <c r="I1560" s="28"/>
      <c r="J1560" s="28"/>
    </row>
    <row r="1561" spans="3:10" ht="21.75" customHeight="1" x14ac:dyDescent="0.25">
      <c r="C1561" s="27"/>
      <c r="D1561" s="28"/>
      <c r="E1561" s="28"/>
      <c r="F1561" s="28"/>
      <c r="G1561" s="28"/>
      <c r="H1561" s="28"/>
      <c r="I1561" s="28"/>
      <c r="J1561" s="28"/>
    </row>
    <row r="1562" spans="3:10" ht="21.75" customHeight="1" x14ac:dyDescent="0.25">
      <c r="C1562" s="27"/>
      <c r="D1562" s="28"/>
      <c r="E1562" s="28"/>
      <c r="F1562" s="28"/>
      <c r="G1562" s="28"/>
      <c r="H1562" s="28"/>
      <c r="I1562" s="28"/>
      <c r="J1562" s="28"/>
    </row>
    <row r="1563" spans="3:10" ht="21.75" customHeight="1" x14ac:dyDescent="0.25">
      <c r="C1563" s="27"/>
      <c r="D1563" s="28"/>
      <c r="E1563" s="28"/>
      <c r="F1563" s="28"/>
      <c r="G1563" s="28"/>
      <c r="H1563" s="28"/>
      <c r="I1563" s="28"/>
      <c r="J1563" s="28"/>
    </row>
    <row r="1564" spans="3:10" ht="21.75" customHeight="1" x14ac:dyDescent="0.25">
      <c r="C1564" s="27"/>
      <c r="D1564" s="28"/>
      <c r="E1564" s="28"/>
      <c r="F1564" s="28"/>
      <c r="G1564" s="28"/>
      <c r="H1564" s="28"/>
      <c r="I1564" s="28"/>
      <c r="J1564" s="28"/>
    </row>
    <row r="1565" spans="3:10" ht="21.75" customHeight="1" x14ac:dyDescent="0.25">
      <c r="C1565" s="27"/>
      <c r="D1565" s="28"/>
      <c r="E1565" s="28"/>
      <c r="F1565" s="28"/>
      <c r="G1565" s="28"/>
      <c r="H1565" s="28"/>
      <c r="I1565" s="28"/>
      <c r="J1565" s="28"/>
    </row>
    <row r="1566" spans="3:10" ht="21.75" customHeight="1" x14ac:dyDescent="0.25">
      <c r="C1566" s="27"/>
      <c r="D1566" s="28"/>
      <c r="E1566" s="28"/>
      <c r="F1566" s="28"/>
      <c r="G1566" s="28"/>
      <c r="H1566" s="28"/>
      <c r="I1566" s="28"/>
      <c r="J1566" s="28"/>
    </row>
    <row r="1567" spans="3:10" ht="21.75" customHeight="1" x14ac:dyDescent="0.25">
      <c r="C1567" s="27"/>
      <c r="D1567" s="28"/>
      <c r="E1567" s="28"/>
      <c r="F1567" s="28"/>
      <c r="G1567" s="28"/>
      <c r="H1567" s="28"/>
      <c r="I1567" s="28"/>
      <c r="J1567" s="28"/>
    </row>
    <row r="1568" spans="3:10" ht="21.75" customHeight="1" x14ac:dyDescent="0.25">
      <c r="C1568" s="27"/>
      <c r="D1568" s="28"/>
      <c r="E1568" s="28"/>
      <c r="F1568" s="28"/>
      <c r="G1568" s="28"/>
      <c r="H1568" s="28"/>
      <c r="I1568" s="28"/>
      <c r="J1568" s="28"/>
    </row>
    <row r="1569" spans="3:10" ht="21.75" customHeight="1" x14ac:dyDescent="0.25">
      <c r="C1569" s="27"/>
      <c r="D1569" s="28"/>
      <c r="E1569" s="28"/>
      <c r="F1569" s="28"/>
      <c r="G1569" s="28"/>
      <c r="H1569" s="28"/>
      <c r="I1569" s="28"/>
      <c r="J1569" s="28"/>
    </row>
    <row r="1570" spans="3:10" ht="21.75" customHeight="1" x14ac:dyDescent="0.25">
      <c r="C1570" s="27"/>
      <c r="D1570" s="28"/>
      <c r="E1570" s="28"/>
      <c r="F1570" s="28"/>
      <c r="G1570" s="28"/>
      <c r="H1570" s="28"/>
      <c r="I1570" s="28"/>
      <c r="J1570" s="28"/>
    </row>
    <row r="1571" spans="3:10" ht="21.75" customHeight="1" x14ac:dyDescent="0.25">
      <c r="C1571" s="27"/>
      <c r="D1571" s="28"/>
      <c r="E1571" s="28"/>
      <c r="F1571" s="28"/>
      <c r="G1571" s="28"/>
      <c r="H1571" s="28"/>
      <c r="I1571" s="28"/>
      <c r="J1571" s="28"/>
    </row>
    <row r="1572" spans="3:10" ht="21.75" customHeight="1" x14ac:dyDescent="0.25">
      <c r="C1572" s="27"/>
      <c r="D1572" s="28"/>
      <c r="E1572" s="28"/>
      <c r="F1572" s="28"/>
      <c r="G1572" s="28"/>
      <c r="H1572" s="28"/>
      <c r="I1572" s="28"/>
      <c r="J1572" s="28"/>
    </row>
    <row r="1573" spans="3:10" ht="21.75" customHeight="1" x14ac:dyDescent="0.25">
      <c r="C1573" s="27"/>
      <c r="D1573" s="28"/>
      <c r="E1573" s="28"/>
      <c r="F1573" s="28"/>
      <c r="G1573" s="28"/>
      <c r="H1573" s="28"/>
      <c r="I1573" s="28"/>
      <c r="J1573" s="28"/>
    </row>
    <row r="1574" spans="3:10" ht="21.75" customHeight="1" x14ac:dyDescent="0.25">
      <c r="C1574" s="27"/>
      <c r="D1574" s="28"/>
      <c r="E1574" s="28"/>
      <c r="F1574" s="28"/>
      <c r="G1574" s="28"/>
      <c r="H1574" s="28"/>
      <c r="I1574" s="28"/>
      <c r="J1574" s="28"/>
    </row>
    <row r="1575" spans="3:10" ht="21.75" customHeight="1" x14ac:dyDescent="0.25">
      <c r="C1575" s="27"/>
      <c r="D1575" s="28"/>
      <c r="E1575" s="28"/>
      <c r="F1575" s="28"/>
      <c r="G1575" s="28"/>
      <c r="H1575" s="28"/>
      <c r="I1575" s="28"/>
      <c r="J1575" s="28"/>
    </row>
    <row r="1576" spans="3:10" ht="21.75" customHeight="1" x14ac:dyDescent="0.25">
      <c r="C1576" s="27"/>
      <c r="D1576" s="28"/>
      <c r="E1576" s="28"/>
      <c r="F1576" s="28"/>
      <c r="G1576" s="28"/>
      <c r="H1576" s="28"/>
      <c r="I1576" s="28"/>
      <c r="J1576" s="28"/>
    </row>
    <row r="1577" spans="3:10" ht="21.75" customHeight="1" x14ac:dyDescent="0.25">
      <c r="C1577" s="27"/>
      <c r="D1577" s="28"/>
      <c r="E1577" s="28"/>
      <c r="F1577" s="28"/>
      <c r="G1577" s="28"/>
      <c r="H1577" s="28"/>
      <c r="I1577" s="28"/>
      <c r="J1577" s="28"/>
    </row>
    <row r="1578" spans="3:10" ht="21.75" customHeight="1" x14ac:dyDescent="0.25">
      <c r="C1578" s="27"/>
      <c r="D1578" s="28"/>
      <c r="E1578" s="28"/>
      <c r="F1578" s="28"/>
      <c r="G1578" s="28"/>
      <c r="H1578" s="28"/>
      <c r="I1578" s="28"/>
      <c r="J1578" s="28"/>
    </row>
    <row r="1579" spans="3:10" ht="21.75" customHeight="1" x14ac:dyDescent="0.25">
      <c r="C1579" s="27"/>
      <c r="D1579" s="28"/>
      <c r="E1579" s="28"/>
      <c r="F1579" s="28"/>
      <c r="G1579" s="28"/>
      <c r="H1579" s="28"/>
      <c r="I1579" s="28"/>
      <c r="J1579" s="28"/>
    </row>
    <row r="1580" spans="3:10" ht="21.75" customHeight="1" x14ac:dyDescent="0.25">
      <c r="C1580" s="27"/>
      <c r="D1580" s="28"/>
      <c r="E1580" s="28"/>
      <c r="F1580" s="28"/>
      <c r="G1580" s="28"/>
      <c r="H1580" s="28"/>
      <c r="I1580" s="28"/>
      <c r="J1580" s="28"/>
    </row>
    <row r="1581" spans="3:10" ht="21.75" customHeight="1" x14ac:dyDescent="0.25">
      <c r="C1581" s="27"/>
      <c r="D1581" s="28"/>
      <c r="E1581" s="28"/>
      <c r="F1581" s="28"/>
      <c r="G1581" s="28"/>
      <c r="H1581" s="28"/>
      <c r="I1581" s="28"/>
      <c r="J1581" s="28"/>
    </row>
    <row r="1582" spans="3:10" ht="21.75" customHeight="1" x14ac:dyDescent="0.25">
      <c r="C1582" s="27"/>
      <c r="D1582" s="28"/>
      <c r="E1582" s="28"/>
      <c r="F1582" s="28"/>
      <c r="G1582" s="28"/>
      <c r="H1582" s="28"/>
      <c r="I1582" s="28"/>
      <c r="J1582" s="28"/>
    </row>
    <row r="1583" spans="3:10" ht="21.75" customHeight="1" x14ac:dyDescent="0.25">
      <c r="C1583" s="27"/>
      <c r="D1583" s="28"/>
      <c r="E1583" s="28"/>
      <c r="F1583" s="28"/>
      <c r="G1583" s="28"/>
      <c r="H1583" s="28"/>
      <c r="I1583" s="28"/>
      <c r="J1583" s="28"/>
    </row>
    <row r="1584" spans="3:10" ht="21.75" customHeight="1" x14ac:dyDescent="0.25">
      <c r="C1584" s="27"/>
      <c r="D1584" s="28"/>
      <c r="E1584" s="28"/>
      <c r="F1584" s="28"/>
      <c r="G1584" s="28"/>
      <c r="H1584" s="28"/>
      <c r="I1584" s="28"/>
      <c r="J1584" s="28"/>
    </row>
    <row r="1585" spans="3:10" ht="21.75" customHeight="1" x14ac:dyDescent="0.25">
      <c r="C1585" s="27"/>
      <c r="D1585" s="28"/>
      <c r="E1585" s="28"/>
      <c r="F1585" s="28"/>
      <c r="G1585" s="28"/>
      <c r="H1585" s="28"/>
      <c r="I1585" s="28"/>
      <c r="J1585" s="28"/>
    </row>
    <row r="1586" spans="3:10" ht="21.75" customHeight="1" x14ac:dyDescent="0.25">
      <c r="C1586" s="27"/>
      <c r="D1586" s="28"/>
      <c r="E1586" s="28"/>
      <c r="F1586" s="28"/>
      <c r="G1586" s="28"/>
      <c r="H1586" s="28"/>
      <c r="I1586" s="28"/>
      <c r="J1586" s="28"/>
    </row>
    <row r="1587" spans="3:10" ht="21.75" customHeight="1" x14ac:dyDescent="0.25">
      <c r="C1587" s="27"/>
      <c r="D1587" s="28"/>
      <c r="E1587" s="28"/>
      <c r="F1587" s="28"/>
      <c r="G1587" s="28"/>
      <c r="H1587" s="28"/>
      <c r="I1587" s="28"/>
      <c r="J1587" s="28"/>
    </row>
    <row r="1588" spans="3:10" ht="21.75" customHeight="1" x14ac:dyDescent="0.25">
      <c r="C1588" s="27"/>
      <c r="D1588" s="28"/>
      <c r="E1588" s="28"/>
      <c r="F1588" s="28"/>
      <c r="G1588" s="28"/>
      <c r="H1588" s="28"/>
      <c r="I1588" s="28"/>
      <c r="J1588" s="28"/>
    </row>
    <row r="1589" spans="3:10" ht="21.75" customHeight="1" x14ac:dyDescent="0.25">
      <c r="C1589" s="27"/>
      <c r="D1589" s="28"/>
      <c r="E1589" s="28"/>
      <c r="F1589" s="28"/>
      <c r="G1589" s="28"/>
      <c r="H1589" s="28"/>
      <c r="I1589" s="28"/>
      <c r="J1589" s="28"/>
    </row>
    <row r="1590" spans="3:10" ht="21.75" customHeight="1" x14ac:dyDescent="0.25">
      <c r="C1590" s="27"/>
      <c r="D1590" s="28"/>
      <c r="E1590" s="28"/>
      <c r="F1590" s="28"/>
      <c r="G1590" s="28"/>
      <c r="H1590" s="28"/>
      <c r="I1590" s="28"/>
      <c r="J1590" s="28"/>
    </row>
    <row r="1591" spans="3:10" ht="21.75" customHeight="1" x14ac:dyDescent="0.25">
      <c r="C1591" s="27"/>
      <c r="D1591" s="28"/>
      <c r="E1591" s="28"/>
      <c r="F1591" s="28"/>
      <c r="G1591" s="28"/>
      <c r="H1591" s="28"/>
      <c r="I1591" s="28"/>
      <c r="J1591" s="28"/>
    </row>
    <row r="1592" spans="3:10" ht="21.75" customHeight="1" x14ac:dyDescent="0.25">
      <c r="C1592" s="27"/>
      <c r="D1592" s="28"/>
      <c r="E1592" s="28"/>
      <c r="F1592" s="28"/>
      <c r="G1592" s="28"/>
      <c r="H1592" s="28"/>
      <c r="I1592" s="28"/>
      <c r="J1592" s="28"/>
    </row>
    <row r="1593" spans="3:10" ht="21.75" customHeight="1" x14ac:dyDescent="0.25">
      <c r="C1593" s="27"/>
      <c r="D1593" s="28"/>
      <c r="E1593" s="28"/>
      <c r="F1593" s="28"/>
      <c r="G1593" s="28"/>
      <c r="H1593" s="28"/>
      <c r="I1593" s="28"/>
      <c r="J1593" s="28"/>
    </row>
    <row r="1594" spans="3:10" ht="21.75" customHeight="1" x14ac:dyDescent="0.25">
      <c r="C1594" s="27"/>
      <c r="D1594" s="28"/>
      <c r="E1594" s="28"/>
      <c r="F1594" s="28"/>
      <c r="G1594" s="28"/>
      <c r="H1594" s="28"/>
      <c r="I1594" s="28"/>
      <c r="J1594" s="28"/>
    </row>
    <row r="1595" spans="3:10" ht="21.75" customHeight="1" x14ac:dyDescent="0.25">
      <c r="C1595" s="27"/>
      <c r="D1595" s="28"/>
      <c r="E1595" s="28"/>
      <c r="F1595" s="28"/>
      <c r="G1595" s="28"/>
      <c r="H1595" s="28"/>
      <c r="I1595" s="28"/>
      <c r="J1595" s="28"/>
    </row>
    <row r="1596" spans="3:10" ht="21.75" customHeight="1" x14ac:dyDescent="0.25">
      <c r="C1596" s="27"/>
      <c r="D1596" s="28"/>
      <c r="E1596" s="28"/>
      <c r="F1596" s="28"/>
      <c r="G1596" s="28"/>
      <c r="H1596" s="28"/>
      <c r="I1596" s="28"/>
      <c r="J1596" s="28"/>
    </row>
    <row r="1597" spans="3:10" ht="21.75" customHeight="1" x14ac:dyDescent="0.25">
      <c r="C1597" s="27"/>
      <c r="D1597" s="28"/>
      <c r="E1597" s="28"/>
      <c r="F1597" s="28"/>
      <c r="G1597" s="28"/>
      <c r="H1597" s="28"/>
      <c r="I1597" s="28"/>
      <c r="J1597" s="28"/>
    </row>
    <row r="1598" spans="3:10" ht="21.75" customHeight="1" x14ac:dyDescent="0.25">
      <c r="C1598" s="27"/>
      <c r="D1598" s="28"/>
      <c r="E1598" s="28"/>
      <c r="F1598" s="28"/>
      <c r="G1598" s="28"/>
      <c r="H1598" s="28"/>
      <c r="I1598" s="28"/>
      <c r="J1598" s="28"/>
    </row>
    <row r="1599" spans="3:10" ht="21.75" customHeight="1" x14ac:dyDescent="0.25">
      <c r="C1599" s="27"/>
      <c r="D1599" s="28"/>
      <c r="E1599" s="28"/>
      <c r="F1599" s="28"/>
      <c r="G1599" s="28"/>
      <c r="H1599" s="28"/>
      <c r="I1599" s="28"/>
      <c r="J1599" s="28"/>
    </row>
    <row r="1600" spans="3:10" ht="21.75" customHeight="1" x14ac:dyDescent="0.25">
      <c r="C1600" s="27"/>
      <c r="D1600" s="28"/>
      <c r="E1600" s="28"/>
      <c r="F1600" s="28"/>
      <c r="G1600" s="28"/>
      <c r="H1600" s="28"/>
      <c r="I1600" s="28"/>
      <c r="J1600" s="28"/>
    </row>
    <row r="1601" spans="3:10" ht="21.75" customHeight="1" x14ac:dyDescent="0.25">
      <c r="C1601" s="27"/>
      <c r="D1601" s="28"/>
      <c r="E1601" s="28"/>
      <c r="F1601" s="28"/>
      <c r="G1601" s="28"/>
      <c r="H1601" s="28"/>
      <c r="I1601" s="28"/>
      <c r="J1601" s="28"/>
    </row>
    <row r="1602" spans="3:10" ht="21.75" customHeight="1" x14ac:dyDescent="0.25">
      <c r="C1602" s="27"/>
      <c r="D1602" s="28"/>
      <c r="E1602" s="28"/>
      <c r="F1602" s="28"/>
      <c r="G1602" s="28"/>
      <c r="H1602" s="28"/>
      <c r="I1602" s="28"/>
      <c r="J1602" s="28"/>
    </row>
    <row r="1603" spans="3:10" ht="21.75" customHeight="1" x14ac:dyDescent="0.25">
      <c r="C1603" s="27"/>
      <c r="D1603" s="28"/>
      <c r="E1603" s="28"/>
      <c r="F1603" s="28"/>
      <c r="G1603" s="28"/>
      <c r="H1603" s="28"/>
      <c r="I1603" s="28"/>
      <c r="J1603" s="28"/>
    </row>
    <row r="1604" spans="3:10" ht="21.75" customHeight="1" x14ac:dyDescent="0.25">
      <c r="C1604" s="27"/>
      <c r="D1604" s="28"/>
      <c r="E1604" s="28"/>
      <c r="F1604" s="28"/>
      <c r="G1604" s="28"/>
      <c r="H1604" s="28"/>
      <c r="I1604" s="28"/>
      <c r="J1604" s="28"/>
    </row>
    <row r="1605" spans="3:10" ht="21.75" customHeight="1" x14ac:dyDescent="0.25">
      <c r="C1605" s="27"/>
      <c r="D1605" s="28"/>
      <c r="E1605" s="28"/>
      <c r="F1605" s="28"/>
      <c r="G1605" s="28"/>
      <c r="H1605" s="28"/>
      <c r="I1605" s="28"/>
      <c r="J1605" s="28"/>
    </row>
    <row r="1606" spans="3:10" ht="21.75" customHeight="1" x14ac:dyDescent="0.25">
      <c r="C1606" s="27"/>
      <c r="D1606" s="28"/>
      <c r="E1606" s="28"/>
      <c r="F1606" s="28"/>
      <c r="G1606" s="28"/>
      <c r="H1606" s="28"/>
      <c r="I1606" s="28"/>
      <c r="J1606" s="28"/>
    </row>
    <row r="1607" spans="3:10" ht="21.75" customHeight="1" x14ac:dyDescent="0.25">
      <c r="C1607" s="27"/>
      <c r="D1607" s="28"/>
      <c r="E1607" s="28"/>
      <c r="F1607" s="28"/>
      <c r="G1607" s="28"/>
      <c r="H1607" s="28"/>
      <c r="I1607" s="28"/>
      <c r="J1607" s="28"/>
    </row>
    <row r="1608" spans="3:10" ht="21.75" customHeight="1" x14ac:dyDescent="0.25">
      <c r="C1608" s="27"/>
      <c r="D1608" s="28"/>
      <c r="E1608" s="28"/>
      <c r="F1608" s="28"/>
      <c r="G1608" s="28"/>
      <c r="H1608" s="28"/>
      <c r="I1608" s="28"/>
      <c r="J1608" s="28"/>
    </row>
    <row r="1609" spans="3:10" ht="21.75" customHeight="1" x14ac:dyDescent="0.25">
      <c r="C1609" s="27"/>
      <c r="D1609" s="28"/>
      <c r="E1609" s="28"/>
      <c r="F1609" s="28"/>
      <c r="G1609" s="28"/>
      <c r="H1609" s="28"/>
      <c r="I1609" s="28"/>
      <c r="J1609" s="28"/>
    </row>
    <row r="1610" spans="3:10" ht="21.75" customHeight="1" x14ac:dyDescent="0.25">
      <c r="C1610" s="27"/>
      <c r="D1610" s="28"/>
      <c r="E1610" s="28"/>
      <c r="F1610" s="28"/>
      <c r="G1610" s="28"/>
      <c r="H1610" s="28"/>
      <c r="I1610" s="28"/>
      <c r="J1610" s="28"/>
    </row>
    <row r="1611" spans="3:10" ht="21.75" customHeight="1" x14ac:dyDescent="0.25">
      <c r="C1611" s="27"/>
      <c r="D1611" s="28"/>
      <c r="E1611" s="28"/>
      <c r="F1611" s="28"/>
      <c r="G1611" s="28"/>
      <c r="H1611" s="28"/>
      <c r="I1611" s="28"/>
      <c r="J1611" s="28"/>
    </row>
    <row r="1612" spans="3:10" ht="21.75" customHeight="1" x14ac:dyDescent="0.25">
      <c r="C1612" s="27"/>
      <c r="D1612" s="28"/>
      <c r="E1612" s="28"/>
      <c r="F1612" s="28"/>
      <c r="G1612" s="28"/>
      <c r="H1612" s="28"/>
      <c r="I1612" s="28"/>
      <c r="J1612" s="28"/>
    </row>
    <row r="1613" spans="3:10" ht="21.75" customHeight="1" x14ac:dyDescent="0.25">
      <c r="C1613" s="27"/>
      <c r="D1613" s="28"/>
      <c r="E1613" s="28"/>
      <c r="F1613" s="28"/>
      <c r="G1613" s="28"/>
      <c r="H1613" s="28"/>
      <c r="I1613" s="28"/>
      <c r="J1613" s="28"/>
    </row>
    <row r="1614" spans="3:10" ht="21.75" customHeight="1" x14ac:dyDescent="0.25">
      <c r="C1614" s="27"/>
      <c r="D1614" s="28"/>
      <c r="E1614" s="28"/>
      <c r="F1614" s="28"/>
      <c r="G1614" s="28"/>
      <c r="H1614" s="28"/>
      <c r="I1614" s="28"/>
      <c r="J1614" s="28"/>
    </row>
    <row r="1615" spans="3:10" ht="21.75" customHeight="1" x14ac:dyDescent="0.25">
      <c r="C1615" s="27"/>
      <c r="D1615" s="28"/>
      <c r="E1615" s="28"/>
      <c r="F1615" s="28"/>
      <c r="G1615" s="28"/>
      <c r="H1615" s="28"/>
      <c r="I1615" s="28"/>
      <c r="J1615" s="28"/>
    </row>
    <row r="1616" spans="3:10" ht="21.75" customHeight="1" x14ac:dyDescent="0.25">
      <c r="C1616" s="27"/>
      <c r="D1616" s="28"/>
      <c r="E1616" s="28"/>
      <c r="F1616" s="28"/>
      <c r="G1616" s="28"/>
      <c r="H1616" s="28"/>
      <c r="I1616" s="28"/>
      <c r="J1616" s="28"/>
    </row>
    <row r="1617" spans="3:10" ht="21.75" customHeight="1" x14ac:dyDescent="0.25">
      <c r="C1617" s="27"/>
      <c r="D1617" s="28"/>
      <c r="E1617" s="28"/>
      <c r="F1617" s="28"/>
      <c r="G1617" s="28"/>
      <c r="H1617" s="28"/>
      <c r="I1617" s="28"/>
      <c r="J1617" s="28"/>
    </row>
    <row r="1618" spans="3:10" ht="21.75" customHeight="1" x14ac:dyDescent="0.25">
      <c r="C1618" s="27"/>
      <c r="D1618" s="28"/>
      <c r="E1618" s="28"/>
      <c r="F1618" s="28"/>
      <c r="G1618" s="28"/>
      <c r="H1618" s="28"/>
      <c r="I1618" s="28"/>
      <c r="J1618" s="28"/>
    </row>
    <row r="1619" spans="3:10" ht="21.75" customHeight="1" x14ac:dyDescent="0.25">
      <c r="C1619" s="27"/>
      <c r="D1619" s="28"/>
      <c r="E1619" s="28"/>
      <c r="F1619" s="28"/>
      <c r="G1619" s="28"/>
      <c r="H1619" s="28"/>
      <c r="I1619" s="28"/>
      <c r="J1619" s="28"/>
    </row>
    <row r="1620" spans="3:10" ht="21.75" customHeight="1" x14ac:dyDescent="0.25">
      <c r="C1620" s="27"/>
      <c r="D1620" s="28"/>
      <c r="E1620" s="28"/>
      <c r="F1620" s="28"/>
      <c r="G1620" s="28"/>
      <c r="H1620" s="28"/>
      <c r="I1620" s="28"/>
      <c r="J1620" s="28"/>
    </row>
    <row r="1621" spans="3:10" ht="21.75" customHeight="1" x14ac:dyDescent="0.25">
      <c r="C1621" s="27"/>
      <c r="D1621" s="28"/>
      <c r="E1621" s="28"/>
      <c r="F1621" s="28"/>
      <c r="G1621" s="28"/>
      <c r="H1621" s="28"/>
      <c r="I1621" s="28"/>
      <c r="J1621" s="28"/>
    </row>
    <row r="1622" spans="3:10" ht="21.75" customHeight="1" x14ac:dyDescent="0.25">
      <c r="C1622" s="27"/>
      <c r="D1622" s="28"/>
      <c r="E1622" s="28"/>
      <c r="F1622" s="28"/>
      <c r="G1622" s="28"/>
      <c r="H1622" s="28"/>
      <c r="I1622" s="28"/>
      <c r="J1622" s="28"/>
    </row>
    <row r="1623" spans="3:10" ht="21.75" customHeight="1" x14ac:dyDescent="0.25">
      <c r="C1623" s="27"/>
      <c r="D1623" s="28"/>
      <c r="E1623" s="28"/>
      <c r="F1623" s="28"/>
      <c r="G1623" s="28"/>
      <c r="H1623" s="28"/>
      <c r="I1623" s="28"/>
      <c r="J1623" s="28"/>
    </row>
    <row r="1624" spans="3:10" ht="21.75" customHeight="1" x14ac:dyDescent="0.25">
      <c r="C1624" s="27"/>
      <c r="D1624" s="28"/>
      <c r="E1624" s="28"/>
      <c r="F1624" s="28"/>
      <c r="G1624" s="28"/>
      <c r="H1624" s="28"/>
      <c r="I1624" s="28"/>
      <c r="J1624" s="28"/>
    </row>
    <row r="1625" spans="3:10" ht="21.75" customHeight="1" x14ac:dyDescent="0.25">
      <c r="C1625" s="27"/>
      <c r="D1625" s="28"/>
      <c r="E1625" s="28"/>
      <c r="F1625" s="28"/>
      <c r="G1625" s="28"/>
      <c r="H1625" s="28"/>
      <c r="I1625" s="28"/>
      <c r="J1625" s="28"/>
    </row>
    <row r="1626" spans="3:10" ht="21.75" customHeight="1" x14ac:dyDescent="0.25">
      <c r="C1626" s="27"/>
      <c r="D1626" s="28"/>
      <c r="E1626" s="28"/>
      <c r="F1626" s="28"/>
      <c r="G1626" s="28"/>
      <c r="H1626" s="28"/>
      <c r="I1626" s="28"/>
      <c r="J1626" s="28"/>
    </row>
    <row r="1627" spans="3:10" ht="21.75" customHeight="1" x14ac:dyDescent="0.25">
      <c r="C1627" s="27"/>
      <c r="D1627" s="28"/>
      <c r="E1627" s="28"/>
      <c r="F1627" s="28"/>
      <c r="G1627" s="28"/>
      <c r="H1627" s="28"/>
      <c r="I1627" s="28"/>
      <c r="J1627" s="28"/>
    </row>
    <row r="1628" spans="3:10" ht="21.75" customHeight="1" x14ac:dyDescent="0.25">
      <c r="C1628" s="27"/>
      <c r="D1628" s="28"/>
      <c r="E1628" s="28"/>
      <c r="F1628" s="28"/>
      <c r="G1628" s="28"/>
      <c r="H1628" s="28"/>
      <c r="I1628" s="28"/>
      <c r="J1628" s="28"/>
    </row>
    <row r="1629" spans="3:10" ht="21.75" customHeight="1" x14ac:dyDescent="0.25">
      <c r="C1629" s="27"/>
      <c r="D1629" s="28"/>
      <c r="E1629" s="28"/>
      <c r="F1629" s="28"/>
      <c r="G1629" s="28"/>
      <c r="H1629" s="28"/>
      <c r="I1629" s="28"/>
      <c r="J1629" s="28"/>
    </row>
    <row r="1630" spans="3:10" ht="21.75" customHeight="1" x14ac:dyDescent="0.25">
      <c r="C1630" s="27"/>
      <c r="D1630" s="28"/>
      <c r="E1630" s="28"/>
      <c r="F1630" s="28"/>
      <c r="G1630" s="28"/>
      <c r="H1630" s="28"/>
      <c r="I1630" s="28"/>
      <c r="J1630" s="28"/>
    </row>
    <row r="1631" spans="3:10" ht="21.75" customHeight="1" x14ac:dyDescent="0.25">
      <c r="C1631" s="27"/>
      <c r="D1631" s="28"/>
      <c r="E1631" s="28"/>
      <c r="F1631" s="28"/>
      <c r="G1631" s="28"/>
      <c r="H1631" s="28"/>
      <c r="I1631" s="28"/>
      <c r="J1631" s="28"/>
    </row>
    <row r="1632" spans="3:10" ht="21.75" customHeight="1" x14ac:dyDescent="0.25">
      <c r="C1632" s="27"/>
      <c r="D1632" s="28"/>
      <c r="E1632" s="28"/>
      <c r="F1632" s="28"/>
      <c r="G1632" s="28"/>
      <c r="H1632" s="28"/>
      <c r="I1632" s="28"/>
      <c r="J1632" s="28"/>
    </row>
    <row r="1633" spans="3:10" ht="21.75" customHeight="1" x14ac:dyDescent="0.25">
      <c r="C1633" s="27"/>
      <c r="D1633" s="28"/>
      <c r="E1633" s="28"/>
      <c r="F1633" s="28"/>
      <c r="G1633" s="28"/>
      <c r="H1633" s="28"/>
      <c r="I1633" s="28"/>
      <c r="J1633" s="28"/>
    </row>
    <row r="1634" spans="3:10" ht="21.75" customHeight="1" x14ac:dyDescent="0.25">
      <c r="C1634" s="27"/>
      <c r="D1634" s="28"/>
      <c r="E1634" s="28"/>
      <c r="F1634" s="28"/>
      <c r="G1634" s="28"/>
      <c r="H1634" s="28"/>
      <c r="I1634" s="28"/>
      <c r="J1634" s="28"/>
    </row>
    <row r="1635" spans="3:10" ht="21.75" customHeight="1" x14ac:dyDescent="0.25">
      <c r="C1635" s="27"/>
      <c r="D1635" s="28"/>
      <c r="E1635" s="28"/>
      <c r="F1635" s="28"/>
      <c r="G1635" s="28"/>
      <c r="H1635" s="28"/>
      <c r="I1635" s="28"/>
      <c r="J1635" s="28"/>
    </row>
    <row r="1636" spans="3:10" ht="21.75" customHeight="1" x14ac:dyDescent="0.25">
      <c r="C1636" s="27"/>
      <c r="D1636" s="28"/>
      <c r="E1636" s="28"/>
      <c r="F1636" s="28"/>
      <c r="G1636" s="28"/>
      <c r="H1636" s="28"/>
      <c r="I1636" s="28"/>
      <c r="J1636" s="28"/>
    </row>
    <row r="1637" spans="3:10" ht="21.75" customHeight="1" x14ac:dyDescent="0.25">
      <c r="C1637" s="27"/>
      <c r="D1637" s="28"/>
      <c r="E1637" s="28"/>
      <c r="F1637" s="28"/>
      <c r="G1637" s="28"/>
      <c r="H1637" s="28"/>
      <c r="I1637" s="28"/>
      <c r="J1637" s="28"/>
    </row>
    <row r="1638" spans="3:10" ht="21.75" customHeight="1" x14ac:dyDescent="0.25">
      <c r="C1638" s="27"/>
      <c r="D1638" s="28"/>
      <c r="E1638" s="28"/>
      <c r="F1638" s="28"/>
      <c r="G1638" s="28"/>
      <c r="H1638" s="28"/>
      <c r="I1638" s="28"/>
      <c r="J1638" s="28"/>
    </row>
    <row r="1639" spans="3:10" ht="21.75" customHeight="1" x14ac:dyDescent="0.25">
      <c r="C1639" s="27"/>
      <c r="D1639" s="28"/>
      <c r="E1639" s="28"/>
      <c r="F1639" s="28"/>
      <c r="G1639" s="28"/>
      <c r="H1639" s="28"/>
      <c r="I1639" s="28"/>
      <c r="J1639" s="28"/>
    </row>
    <row r="1640" spans="3:10" ht="21.75" customHeight="1" x14ac:dyDescent="0.25">
      <c r="C1640" s="27"/>
      <c r="D1640" s="28"/>
      <c r="E1640" s="28"/>
      <c r="F1640" s="28"/>
      <c r="G1640" s="28"/>
      <c r="H1640" s="28"/>
      <c r="I1640" s="28"/>
      <c r="J1640" s="28"/>
    </row>
    <row r="1641" spans="3:10" ht="21.75" customHeight="1" x14ac:dyDescent="0.25">
      <c r="C1641" s="27"/>
      <c r="D1641" s="28"/>
      <c r="E1641" s="28"/>
      <c r="F1641" s="28"/>
      <c r="G1641" s="28"/>
      <c r="H1641" s="28"/>
      <c r="I1641" s="28"/>
      <c r="J1641" s="28"/>
    </row>
    <row r="1642" spans="3:10" ht="21.75" customHeight="1" x14ac:dyDescent="0.25">
      <c r="C1642" s="27"/>
      <c r="D1642" s="28"/>
      <c r="E1642" s="28"/>
      <c r="F1642" s="28"/>
      <c r="G1642" s="28"/>
      <c r="H1642" s="28"/>
      <c r="I1642" s="28"/>
      <c r="J1642" s="28"/>
    </row>
    <row r="1643" spans="3:10" ht="21.75" customHeight="1" x14ac:dyDescent="0.25">
      <c r="C1643" s="27"/>
      <c r="D1643" s="28"/>
      <c r="E1643" s="28"/>
      <c r="F1643" s="28"/>
      <c r="G1643" s="28"/>
      <c r="H1643" s="28"/>
      <c r="I1643" s="28"/>
      <c r="J1643" s="28"/>
    </row>
    <row r="1644" spans="3:10" ht="21.75" customHeight="1" x14ac:dyDescent="0.25">
      <c r="C1644" s="27"/>
      <c r="D1644" s="28"/>
      <c r="E1644" s="28"/>
      <c r="F1644" s="28"/>
      <c r="G1644" s="28"/>
      <c r="H1644" s="28"/>
      <c r="I1644" s="28"/>
      <c r="J1644" s="28"/>
    </row>
    <row r="1645" spans="3:10" ht="21.75" customHeight="1" x14ac:dyDescent="0.25">
      <c r="C1645" s="27"/>
      <c r="D1645" s="28"/>
      <c r="E1645" s="28"/>
      <c r="F1645" s="28"/>
      <c r="G1645" s="28"/>
      <c r="H1645" s="28"/>
      <c r="I1645" s="28"/>
      <c r="J1645" s="28"/>
    </row>
    <row r="1646" spans="3:10" ht="21.75" customHeight="1" x14ac:dyDescent="0.25">
      <c r="C1646" s="27"/>
      <c r="D1646" s="28"/>
      <c r="E1646" s="28"/>
      <c r="F1646" s="28"/>
      <c r="G1646" s="28"/>
      <c r="H1646" s="28"/>
      <c r="I1646" s="28"/>
      <c r="J1646" s="28"/>
    </row>
    <row r="1647" spans="3:10" ht="21.75" customHeight="1" x14ac:dyDescent="0.25">
      <c r="C1647" s="27"/>
      <c r="D1647" s="28"/>
      <c r="E1647" s="28"/>
      <c r="F1647" s="28"/>
      <c r="G1647" s="28"/>
      <c r="H1647" s="28"/>
      <c r="I1647" s="28"/>
      <c r="J1647" s="28"/>
    </row>
    <row r="1648" spans="3:10" ht="21.75" customHeight="1" x14ac:dyDescent="0.25">
      <c r="C1648" s="27"/>
      <c r="D1648" s="28"/>
      <c r="E1648" s="28"/>
      <c r="F1648" s="28"/>
      <c r="G1648" s="28"/>
      <c r="H1648" s="28"/>
      <c r="I1648" s="28"/>
      <c r="J1648" s="28"/>
    </row>
    <row r="1649" spans="3:10" ht="21.75" customHeight="1" x14ac:dyDescent="0.25">
      <c r="C1649" s="27"/>
      <c r="D1649" s="28"/>
      <c r="E1649" s="28"/>
      <c r="F1649" s="28"/>
      <c r="G1649" s="28"/>
      <c r="H1649" s="28"/>
      <c r="I1649" s="28"/>
      <c r="J1649" s="28"/>
    </row>
    <row r="1650" spans="3:10" ht="21.75" customHeight="1" x14ac:dyDescent="0.25">
      <c r="C1650" s="27"/>
      <c r="D1650" s="28"/>
      <c r="E1650" s="28"/>
      <c r="F1650" s="28"/>
      <c r="G1650" s="28"/>
      <c r="H1650" s="28"/>
      <c r="I1650" s="28"/>
      <c r="J1650" s="28"/>
    </row>
    <row r="1651" spans="3:10" ht="21.75" customHeight="1" x14ac:dyDescent="0.25">
      <c r="C1651" s="27"/>
      <c r="D1651" s="28"/>
      <c r="E1651" s="28"/>
      <c r="F1651" s="28"/>
      <c r="G1651" s="28"/>
      <c r="H1651" s="28"/>
      <c r="I1651" s="28"/>
      <c r="J1651" s="28"/>
    </row>
    <row r="1652" spans="3:10" ht="21.75" customHeight="1" x14ac:dyDescent="0.25">
      <c r="C1652" s="27"/>
      <c r="D1652" s="28"/>
      <c r="E1652" s="28"/>
      <c r="F1652" s="28"/>
      <c r="G1652" s="28"/>
      <c r="H1652" s="28"/>
      <c r="I1652" s="28"/>
      <c r="J1652" s="28"/>
    </row>
    <row r="1653" spans="3:10" ht="21.75" customHeight="1" x14ac:dyDescent="0.25">
      <c r="C1653" s="27"/>
      <c r="D1653" s="28"/>
      <c r="E1653" s="28"/>
      <c r="F1653" s="28"/>
      <c r="G1653" s="28"/>
      <c r="H1653" s="28"/>
      <c r="I1653" s="28"/>
      <c r="J1653" s="28"/>
    </row>
    <row r="1654" spans="3:10" ht="21.75" customHeight="1" x14ac:dyDescent="0.25">
      <c r="C1654" s="27"/>
      <c r="D1654" s="28"/>
      <c r="E1654" s="28"/>
      <c r="F1654" s="28"/>
      <c r="G1654" s="28"/>
      <c r="H1654" s="28"/>
      <c r="I1654" s="28"/>
      <c r="J1654" s="28"/>
    </row>
    <row r="1655" spans="3:10" ht="21.75" customHeight="1" x14ac:dyDescent="0.25">
      <c r="C1655" s="27"/>
      <c r="D1655" s="28"/>
      <c r="E1655" s="28"/>
      <c r="F1655" s="28"/>
      <c r="G1655" s="28"/>
      <c r="H1655" s="28"/>
      <c r="I1655" s="28"/>
      <c r="J1655" s="28"/>
    </row>
    <row r="1656" spans="3:10" ht="21.75" customHeight="1" x14ac:dyDescent="0.25">
      <c r="C1656" s="27"/>
      <c r="D1656" s="28"/>
      <c r="E1656" s="28"/>
      <c r="F1656" s="28"/>
      <c r="G1656" s="28"/>
      <c r="H1656" s="28"/>
      <c r="I1656" s="28"/>
      <c r="J1656" s="28"/>
    </row>
    <row r="1657" spans="3:10" ht="21.75" customHeight="1" x14ac:dyDescent="0.25">
      <c r="C1657" s="27"/>
      <c r="D1657" s="28"/>
      <c r="E1657" s="28"/>
      <c r="F1657" s="28"/>
      <c r="G1657" s="28"/>
      <c r="H1657" s="28"/>
      <c r="I1657" s="28"/>
      <c r="J1657" s="28"/>
    </row>
    <row r="1658" spans="3:10" ht="21.75" customHeight="1" x14ac:dyDescent="0.25">
      <c r="C1658" s="27"/>
      <c r="D1658" s="28"/>
      <c r="E1658" s="28"/>
      <c r="F1658" s="28"/>
      <c r="G1658" s="28"/>
      <c r="H1658" s="28"/>
      <c r="I1658" s="28"/>
      <c r="J1658" s="28"/>
    </row>
    <row r="1659" spans="3:10" ht="21.75" customHeight="1" x14ac:dyDescent="0.25">
      <c r="C1659" s="27"/>
      <c r="D1659" s="28"/>
      <c r="E1659" s="28"/>
      <c r="F1659" s="28"/>
      <c r="G1659" s="28"/>
      <c r="H1659" s="28"/>
      <c r="I1659" s="28"/>
      <c r="J1659" s="28"/>
    </row>
    <row r="1660" spans="3:10" ht="21.75" customHeight="1" x14ac:dyDescent="0.25">
      <c r="C1660" s="27"/>
      <c r="D1660" s="28"/>
      <c r="E1660" s="28"/>
      <c r="F1660" s="28"/>
      <c r="G1660" s="28"/>
      <c r="H1660" s="28"/>
      <c r="I1660" s="28"/>
      <c r="J1660" s="28"/>
    </row>
    <row r="1661" spans="3:10" ht="21.75" customHeight="1" x14ac:dyDescent="0.25">
      <c r="C1661" s="27"/>
      <c r="D1661" s="28"/>
      <c r="E1661" s="28"/>
      <c r="F1661" s="28"/>
      <c r="G1661" s="28"/>
      <c r="H1661" s="28"/>
      <c r="I1661" s="28"/>
      <c r="J1661" s="28"/>
    </row>
    <row r="1662" spans="3:10" ht="21.75" customHeight="1" x14ac:dyDescent="0.25">
      <c r="C1662" s="27"/>
      <c r="D1662" s="28"/>
      <c r="E1662" s="28"/>
      <c r="F1662" s="28"/>
      <c r="G1662" s="28"/>
      <c r="H1662" s="28"/>
      <c r="I1662" s="28"/>
      <c r="J1662" s="28"/>
    </row>
    <row r="1663" spans="3:10" ht="21.75" customHeight="1" x14ac:dyDescent="0.25">
      <c r="C1663" s="27"/>
      <c r="D1663" s="28"/>
      <c r="E1663" s="28"/>
      <c r="F1663" s="28"/>
      <c r="G1663" s="28"/>
      <c r="H1663" s="28"/>
      <c r="I1663" s="28"/>
      <c r="J1663" s="28"/>
    </row>
    <row r="1664" spans="3:10" ht="21.75" customHeight="1" x14ac:dyDescent="0.25">
      <c r="C1664" s="27"/>
      <c r="D1664" s="28"/>
      <c r="E1664" s="28"/>
      <c r="F1664" s="28"/>
      <c r="G1664" s="28"/>
      <c r="H1664" s="28"/>
      <c r="I1664" s="28"/>
      <c r="J1664" s="28"/>
    </row>
    <row r="1665" spans="3:10" ht="21.75" customHeight="1" x14ac:dyDescent="0.25">
      <c r="C1665" s="27"/>
      <c r="D1665" s="28"/>
      <c r="E1665" s="28"/>
      <c r="F1665" s="28"/>
      <c r="G1665" s="28"/>
      <c r="H1665" s="28"/>
      <c r="I1665" s="28"/>
      <c r="J1665" s="28"/>
    </row>
    <row r="1666" spans="3:10" ht="21.75" customHeight="1" x14ac:dyDescent="0.25">
      <c r="C1666" s="27"/>
      <c r="D1666" s="28"/>
      <c r="E1666" s="28"/>
      <c r="F1666" s="28"/>
      <c r="G1666" s="28"/>
      <c r="H1666" s="28"/>
      <c r="I1666" s="28"/>
      <c r="J1666" s="28"/>
    </row>
    <row r="1667" spans="3:10" ht="21.75" customHeight="1" x14ac:dyDescent="0.25">
      <c r="C1667" s="27"/>
      <c r="D1667" s="28"/>
      <c r="E1667" s="28"/>
      <c r="F1667" s="28"/>
      <c r="G1667" s="28"/>
      <c r="H1667" s="28"/>
      <c r="I1667" s="28"/>
      <c r="J1667" s="28"/>
    </row>
    <row r="1668" spans="3:10" ht="21.75" customHeight="1" x14ac:dyDescent="0.25">
      <c r="C1668" s="27"/>
      <c r="D1668" s="28"/>
      <c r="E1668" s="28"/>
      <c r="F1668" s="28"/>
      <c r="G1668" s="28"/>
      <c r="H1668" s="28"/>
      <c r="I1668" s="28"/>
      <c r="J1668" s="28"/>
    </row>
    <row r="1669" spans="3:10" ht="21.75" customHeight="1" x14ac:dyDescent="0.25">
      <c r="C1669" s="27"/>
      <c r="D1669" s="28"/>
      <c r="E1669" s="28"/>
      <c r="F1669" s="28"/>
      <c r="G1669" s="28"/>
      <c r="H1669" s="28"/>
      <c r="I1669" s="28"/>
      <c r="J1669" s="28"/>
    </row>
    <row r="1670" spans="3:10" ht="21.75" customHeight="1" x14ac:dyDescent="0.25">
      <c r="C1670" s="27"/>
      <c r="D1670" s="28"/>
      <c r="E1670" s="28"/>
      <c r="F1670" s="28"/>
      <c r="G1670" s="28"/>
      <c r="H1670" s="28"/>
      <c r="I1670" s="28"/>
      <c r="J1670" s="28"/>
    </row>
    <row r="1671" spans="3:10" ht="21.75" customHeight="1" x14ac:dyDescent="0.25">
      <c r="C1671" s="27"/>
      <c r="D1671" s="28"/>
      <c r="E1671" s="28"/>
      <c r="F1671" s="28"/>
      <c r="G1671" s="28"/>
      <c r="H1671" s="28"/>
      <c r="I1671" s="28"/>
      <c r="J1671" s="28"/>
    </row>
    <row r="1672" spans="3:10" ht="21.75" customHeight="1" x14ac:dyDescent="0.25">
      <c r="C1672" s="27"/>
      <c r="D1672" s="28"/>
      <c r="E1672" s="28"/>
      <c r="F1672" s="28"/>
      <c r="G1672" s="28"/>
      <c r="H1672" s="28"/>
      <c r="I1672" s="28"/>
      <c r="J1672" s="28"/>
    </row>
    <row r="1673" spans="3:10" ht="21.75" customHeight="1" x14ac:dyDescent="0.25">
      <c r="C1673" s="27"/>
      <c r="D1673" s="28"/>
      <c r="E1673" s="28"/>
      <c r="F1673" s="28"/>
      <c r="G1673" s="28"/>
      <c r="H1673" s="28"/>
      <c r="I1673" s="28"/>
      <c r="J1673" s="28"/>
    </row>
    <row r="1674" spans="3:10" ht="21.75" customHeight="1" x14ac:dyDescent="0.25">
      <c r="C1674" s="27"/>
      <c r="D1674" s="28"/>
      <c r="E1674" s="28"/>
      <c r="F1674" s="28"/>
      <c r="G1674" s="28"/>
      <c r="H1674" s="28"/>
      <c r="I1674" s="28"/>
      <c r="J1674" s="28"/>
    </row>
    <row r="1675" spans="3:10" ht="21.75" customHeight="1" x14ac:dyDescent="0.25">
      <c r="C1675" s="27"/>
      <c r="D1675" s="28"/>
      <c r="E1675" s="28"/>
      <c r="F1675" s="28"/>
      <c r="G1675" s="28"/>
      <c r="H1675" s="28"/>
      <c r="I1675" s="28"/>
      <c r="J1675" s="28"/>
    </row>
    <row r="1676" spans="3:10" ht="21.75" customHeight="1" x14ac:dyDescent="0.25">
      <c r="C1676" s="27"/>
      <c r="D1676" s="28"/>
      <c r="E1676" s="28"/>
      <c r="F1676" s="28"/>
      <c r="G1676" s="28"/>
      <c r="H1676" s="28"/>
      <c r="I1676" s="28"/>
      <c r="J1676" s="28"/>
    </row>
    <row r="1677" spans="3:10" ht="21.75" customHeight="1" x14ac:dyDescent="0.25">
      <c r="C1677" s="27"/>
      <c r="D1677" s="28"/>
      <c r="E1677" s="28"/>
      <c r="F1677" s="28"/>
      <c r="G1677" s="28"/>
      <c r="H1677" s="28"/>
      <c r="I1677" s="28"/>
      <c r="J1677" s="28"/>
    </row>
    <row r="1678" spans="3:10" ht="21.75" customHeight="1" x14ac:dyDescent="0.25">
      <c r="C1678" s="27"/>
      <c r="D1678" s="28"/>
      <c r="E1678" s="28"/>
      <c r="F1678" s="28"/>
      <c r="G1678" s="28"/>
      <c r="H1678" s="28"/>
      <c r="I1678" s="28"/>
      <c r="J1678" s="28"/>
    </row>
    <row r="1679" spans="3:10" ht="21.75" customHeight="1" x14ac:dyDescent="0.25">
      <c r="C1679" s="27"/>
      <c r="D1679" s="28"/>
      <c r="E1679" s="28"/>
      <c r="F1679" s="28"/>
      <c r="G1679" s="28"/>
      <c r="H1679" s="28"/>
      <c r="I1679" s="28"/>
      <c r="J1679" s="28"/>
    </row>
    <row r="1680" spans="3:10" ht="21.75" customHeight="1" x14ac:dyDescent="0.25">
      <c r="C1680" s="27"/>
      <c r="D1680" s="28"/>
      <c r="E1680" s="28"/>
      <c r="F1680" s="28"/>
      <c r="G1680" s="28"/>
      <c r="H1680" s="28"/>
      <c r="I1680" s="28"/>
      <c r="J1680" s="28"/>
    </row>
    <row r="1681" spans="3:10" ht="21.75" customHeight="1" x14ac:dyDescent="0.25">
      <c r="C1681" s="27"/>
      <c r="D1681" s="28"/>
      <c r="E1681" s="28"/>
      <c r="F1681" s="28"/>
      <c r="G1681" s="28"/>
      <c r="H1681" s="28"/>
      <c r="I1681" s="28"/>
      <c r="J1681" s="28"/>
    </row>
    <row r="1682" spans="3:10" ht="21.75" customHeight="1" x14ac:dyDescent="0.25">
      <c r="C1682" s="27"/>
      <c r="D1682" s="28"/>
      <c r="E1682" s="28"/>
      <c r="F1682" s="28"/>
      <c r="G1682" s="28"/>
      <c r="H1682" s="28"/>
      <c r="I1682" s="28"/>
      <c r="J1682" s="28"/>
    </row>
    <row r="1683" spans="3:10" ht="21.75" customHeight="1" x14ac:dyDescent="0.25">
      <c r="C1683" s="27"/>
      <c r="D1683" s="28"/>
      <c r="E1683" s="28"/>
      <c r="F1683" s="28"/>
      <c r="G1683" s="28"/>
      <c r="H1683" s="28"/>
      <c r="I1683" s="28"/>
      <c r="J1683" s="28"/>
    </row>
    <row r="1684" spans="3:10" ht="21.75" customHeight="1" x14ac:dyDescent="0.25">
      <c r="C1684" s="27"/>
      <c r="D1684" s="28"/>
      <c r="E1684" s="28"/>
      <c r="F1684" s="28"/>
      <c r="G1684" s="28"/>
      <c r="H1684" s="28"/>
      <c r="I1684" s="28"/>
      <c r="J1684" s="28"/>
    </row>
    <row r="1685" spans="3:10" ht="21.75" customHeight="1" x14ac:dyDescent="0.25">
      <c r="C1685" s="27"/>
      <c r="D1685" s="28"/>
      <c r="E1685" s="28"/>
      <c r="F1685" s="28"/>
      <c r="G1685" s="28"/>
      <c r="H1685" s="28"/>
      <c r="I1685" s="28"/>
      <c r="J1685" s="28"/>
    </row>
    <row r="1686" spans="3:10" ht="21.75" customHeight="1" x14ac:dyDescent="0.25">
      <c r="C1686" s="27"/>
      <c r="D1686" s="28"/>
      <c r="E1686" s="28"/>
      <c r="F1686" s="28"/>
      <c r="G1686" s="28"/>
      <c r="H1686" s="28"/>
      <c r="I1686" s="28"/>
      <c r="J1686" s="28"/>
    </row>
    <row r="1687" spans="3:10" ht="21.75" customHeight="1" x14ac:dyDescent="0.25">
      <c r="C1687" s="27"/>
      <c r="D1687" s="28"/>
      <c r="E1687" s="28"/>
      <c r="F1687" s="28"/>
      <c r="G1687" s="28"/>
      <c r="H1687" s="28"/>
      <c r="I1687" s="28"/>
      <c r="J1687" s="28"/>
    </row>
    <row r="1688" spans="3:10" ht="21.75" customHeight="1" x14ac:dyDescent="0.25">
      <c r="C1688" s="27"/>
      <c r="D1688" s="28"/>
      <c r="E1688" s="28"/>
      <c r="F1688" s="28"/>
      <c r="G1688" s="28"/>
      <c r="H1688" s="28"/>
      <c r="I1688" s="28"/>
      <c r="J1688" s="28"/>
    </row>
    <row r="1689" spans="3:10" ht="21.75" customHeight="1" x14ac:dyDescent="0.25">
      <c r="C1689" s="27"/>
      <c r="D1689" s="28"/>
      <c r="E1689" s="28"/>
      <c r="F1689" s="28"/>
      <c r="G1689" s="28"/>
      <c r="H1689" s="28"/>
      <c r="I1689" s="28"/>
      <c r="J1689" s="28"/>
    </row>
    <row r="1690" spans="3:10" ht="21.75" customHeight="1" x14ac:dyDescent="0.25">
      <c r="C1690" s="27"/>
      <c r="D1690" s="28"/>
      <c r="E1690" s="28"/>
      <c r="F1690" s="28"/>
      <c r="G1690" s="28"/>
      <c r="H1690" s="28"/>
      <c r="I1690" s="28"/>
      <c r="J1690" s="28"/>
    </row>
    <row r="1691" spans="3:10" ht="21.75" customHeight="1" x14ac:dyDescent="0.25">
      <c r="C1691" s="27"/>
      <c r="D1691" s="28"/>
      <c r="E1691" s="28"/>
      <c r="F1691" s="28"/>
      <c r="G1691" s="28"/>
      <c r="H1691" s="28"/>
      <c r="I1691" s="28"/>
      <c r="J1691" s="28"/>
    </row>
    <row r="1692" spans="3:10" ht="21.75" customHeight="1" x14ac:dyDescent="0.25">
      <c r="C1692" s="27"/>
      <c r="D1692" s="28"/>
      <c r="E1692" s="28"/>
      <c r="F1692" s="28"/>
      <c r="G1692" s="28"/>
      <c r="H1692" s="28"/>
      <c r="I1692" s="28"/>
      <c r="J1692" s="28"/>
    </row>
    <row r="1693" spans="3:10" ht="21.75" customHeight="1" x14ac:dyDescent="0.25">
      <c r="C1693" s="27"/>
      <c r="D1693" s="28"/>
      <c r="E1693" s="28"/>
      <c r="F1693" s="28"/>
      <c r="G1693" s="28"/>
      <c r="H1693" s="28"/>
      <c r="I1693" s="28"/>
      <c r="J1693" s="28"/>
    </row>
    <row r="1694" spans="3:10" ht="21.75" customHeight="1" x14ac:dyDescent="0.25">
      <c r="C1694" s="27"/>
      <c r="D1694" s="28"/>
      <c r="E1694" s="28"/>
      <c r="F1694" s="28"/>
      <c r="G1694" s="28"/>
      <c r="H1694" s="28"/>
      <c r="I1694" s="28"/>
      <c r="J1694" s="28"/>
    </row>
    <row r="1695" spans="3:10" ht="21.75" customHeight="1" x14ac:dyDescent="0.25">
      <c r="C1695" s="27"/>
      <c r="D1695" s="28"/>
      <c r="E1695" s="28"/>
      <c r="F1695" s="28"/>
      <c r="G1695" s="28"/>
      <c r="H1695" s="28"/>
      <c r="I1695" s="28"/>
      <c r="J1695" s="28"/>
    </row>
    <row r="1696" spans="3:10" ht="21.75" customHeight="1" x14ac:dyDescent="0.25">
      <c r="C1696" s="27"/>
      <c r="D1696" s="28"/>
      <c r="E1696" s="28"/>
      <c r="F1696" s="28"/>
      <c r="G1696" s="28"/>
      <c r="H1696" s="28"/>
      <c r="I1696" s="28"/>
      <c r="J1696" s="28"/>
    </row>
    <row r="1697" spans="3:10" ht="21.75" customHeight="1" x14ac:dyDescent="0.25">
      <c r="C1697" s="27"/>
      <c r="D1697" s="28"/>
      <c r="E1697" s="28"/>
      <c r="F1697" s="28"/>
      <c r="G1697" s="28"/>
      <c r="H1697" s="28"/>
      <c r="I1697" s="28"/>
      <c r="J1697" s="28"/>
    </row>
    <row r="1698" spans="3:10" ht="21.75" customHeight="1" x14ac:dyDescent="0.25">
      <c r="C1698" s="27"/>
      <c r="D1698" s="28"/>
      <c r="E1698" s="28"/>
      <c r="F1698" s="28"/>
      <c r="G1698" s="28"/>
      <c r="H1698" s="28"/>
      <c r="I1698" s="28"/>
      <c r="J1698" s="28"/>
    </row>
    <row r="1699" spans="3:10" ht="21.75" customHeight="1" x14ac:dyDescent="0.25">
      <c r="C1699" s="27"/>
      <c r="D1699" s="28"/>
      <c r="E1699" s="28"/>
      <c r="F1699" s="28"/>
      <c r="G1699" s="28"/>
      <c r="H1699" s="28"/>
      <c r="I1699" s="28"/>
      <c r="J1699" s="28"/>
    </row>
    <row r="1700" spans="3:10" ht="21.75" customHeight="1" x14ac:dyDescent="0.25">
      <c r="C1700" s="27"/>
      <c r="D1700" s="28"/>
      <c r="E1700" s="28"/>
      <c r="F1700" s="28"/>
      <c r="G1700" s="28"/>
      <c r="H1700" s="28"/>
      <c r="I1700" s="28"/>
      <c r="J1700" s="28"/>
    </row>
    <row r="1701" spans="3:10" ht="21.75" customHeight="1" x14ac:dyDescent="0.25">
      <c r="C1701" s="27"/>
      <c r="D1701" s="28"/>
      <c r="E1701" s="28"/>
      <c r="F1701" s="28"/>
      <c r="G1701" s="28"/>
      <c r="H1701" s="28"/>
      <c r="I1701" s="28"/>
      <c r="J1701" s="28"/>
    </row>
    <row r="1702" spans="3:10" ht="21.75" customHeight="1" x14ac:dyDescent="0.25">
      <c r="C1702" s="27"/>
      <c r="D1702" s="28"/>
      <c r="E1702" s="28"/>
      <c r="F1702" s="28"/>
      <c r="G1702" s="28"/>
      <c r="H1702" s="28"/>
      <c r="I1702" s="28"/>
      <c r="J1702" s="28"/>
    </row>
    <row r="1703" spans="3:10" ht="21.75" customHeight="1" x14ac:dyDescent="0.25">
      <c r="C1703" s="27"/>
      <c r="D1703" s="28"/>
      <c r="E1703" s="28"/>
      <c r="F1703" s="28"/>
      <c r="G1703" s="28"/>
      <c r="H1703" s="28"/>
      <c r="I1703" s="28"/>
      <c r="J1703" s="28"/>
    </row>
    <row r="1704" spans="3:10" ht="21.75" customHeight="1" x14ac:dyDescent="0.25">
      <c r="C1704" s="27"/>
      <c r="D1704" s="28"/>
      <c r="E1704" s="28"/>
      <c r="F1704" s="28"/>
      <c r="G1704" s="28"/>
      <c r="H1704" s="28"/>
      <c r="I1704" s="28"/>
      <c r="J1704" s="28"/>
    </row>
    <row r="1705" spans="3:10" ht="21.75" customHeight="1" x14ac:dyDescent="0.25">
      <c r="C1705" s="27"/>
      <c r="D1705" s="28"/>
      <c r="E1705" s="28"/>
      <c r="F1705" s="28"/>
      <c r="G1705" s="28"/>
      <c r="H1705" s="28"/>
      <c r="I1705" s="28"/>
      <c r="J1705" s="28"/>
    </row>
    <row r="1706" spans="3:10" ht="21.75" customHeight="1" x14ac:dyDescent="0.25">
      <c r="C1706" s="27"/>
      <c r="D1706" s="28"/>
      <c r="E1706" s="28"/>
      <c r="F1706" s="28"/>
      <c r="G1706" s="28"/>
      <c r="H1706" s="28"/>
      <c r="I1706" s="28"/>
      <c r="J1706" s="28"/>
    </row>
    <row r="1707" spans="3:10" ht="21.75" customHeight="1" x14ac:dyDescent="0.25">
      <c r="C1707" s="27"/>
      <c r="D1707" s="28"/>
      <c r="E1707" s="28"/>
      <c r="F1707" s="28"/>
      <c r="G1707" s="28"/>
      <c r="H1707" s="28"/>
      <c r="I1707" s="28"/>
      <c r="J1707" s="28"/>
    </row>
    <row r="1708" spans="3:10" ht="21.75" customHeight="1" x14ac:dyDescent="0.25">
      <c r="C1708" s="27"/>
      <c r="D1708" s="28"/>
      <c r="E1708" s="28"/>
      <c r="F1708" s="28"/>
      <c r="G1708" s="28"/>
      <c r="H1708" s="28"/>
      <c r="I1708" s="28"/>
      <c r="J1708" s="28"/>
    </row>
    <row r="1709" spans="3:10" ht="21.75" customHeight="1" x14ac:dyDescent="0.25">
      <c r="C1709" s="27"/>
      <c r="D1709" s="28"/>
      <c r="E1709" s="28"/>
      <c r="F1709" s="28"/>
      <c r="G1709" s="28"/>
      <c r="H1709" s="28"/>
      <c r="I1709" s="28"/>
      <c r="J1709" s="28"/>
    </row>
    <row r="1710" spans="3:10" ht="21.75" customHeight="1" x14ac:dyDescent="0.25">
      <c r="C1710" s="27"/>
      <c r="D1710" s="28"/>
      <c r="E1710" s="28"/>
      <c r="F1710" s="28"/>
      <c r="G1710" s="28"/>
      <c r="H1710" s="28"/>
      <c r="I1710" s="28"/>
      <c r="J1710" s="28"/>
    </row>
    <row r="1711" spans="3:10" ht="21.75" customHeight="1" x14ac:dyDescent="0.25">
      <c r="C1711" s="27"/>
      <c r="D1711" s="28"/>
      <c r="E1711" s="28"/>
      <c r="F1711" s="28"/>
      <c r="G1711" s="28"/>
      <c r="H1711" s="28"/>
      <c r="I1711" s="28"/>
      <c r="J1711" s="28"/>
    </row>
    <row r="1712" spans="3:10" ht="21.75" customHeight="1" x14ac:dyDescent="0.25">
      <c r="C1712" s="27"/>
      <c r="D1712" s="28"/>
      <c r="E1712" s="28"/>
      <c r="F1712" s="28"/>
      <c r="G1712" s="28"/>
      <c r="H1712" s="28"/>
      <c r="I1712" s="28"/>
      <c r="J1712" s="28"/>
    </row>
    <row r="1713" spans="3:10" ht="21.75" customHeight="1" x14ac:dyDescent="0.25">
      <c r="C1713" s="27"/>
      <c r="D1713" s="28"/>
      <c r="E1713" s="28"/>
      <c r="F1713" s="28"/>
      <c r="G1713" s="28"/>
      <c r="H1713" s="28"/>
      <c r="I1713" s="28"/>
      <c r="J1713" s="28"/>
    </row>
    <row r="1714" spans="3:10" ht="21.75" customHeight="1" x14ac:dyDescent="0.25">
      <c r="C1714" s="27"/>
      <c r="D1714" s="28"/>
      <c r="E1714" s="28"/>
      <c r="F1714" s="28"/>
      <c r="G1714" s="28"/>
      <c r="H1714" s="28"/>
      <c r="I1714" s="28"/>
      <c r="J1714" s="28"/>
    </row>
    <row r="1715" spans="3:10" ht="21.75" customHeight="1" x14ac:dyDescent="0.25">
      <c r="C1715" s="27"/>
      <c r="D1715" s="28"/>
      <c r="E1715" s="28"/>
      <c r="F1715" s="28"/>
      <c r="G1715" s="28"/>
      <c r="H1715" s="28"/>
      <c r="I1715" s="28"/>
      <c r="J1715" s="28"/>
    </row>
    <row r="1716" spans="3:10" ht="21.75" customHeight="1" x14ac:dyDescent="0.25">
      <c r="C1716" s="27"/>
      <c r="D1716" s="28"/>
      <c r="E1716" s="28"/>
      <c r="F1716" s="28"/>
      <c r="G1716" s="28"/>
      <c r="H1716" s="28"/>
      <c r="I1716" s="28"/>
      <c r="J1716" s="28"/>
    </row>
    <row r="1717" spans="3:10" ht="21.75" customHeight="1" x14ac:dyDescent="0.25">
      <c r="C1717" s="27"/>
      <c r="D1717" s="28"/>
      <c r="E1717" s="28"/>
      <c r="F1717" s="28"/>
      <c r="G1717" s="28"/>
      <c r="H1717" s="28"/>
      <c r="I1717" s="28"/>
      <c r="J1717" s="28"/>
    </row>
    <row r="1718" spans="3:10" ht="21.75" customHeight="1" x14ac:dyDescent="0.25">
      <c r="C1718" s="27"/>
      <c r="D1718" s="28"/>
      <c r="E1718" s="28"/>
      <c r="F1718" s="28"/>
      <c r="G1718" s="28"/>
      <c r="H1718" s="28"/>
      <c r="I1718" s="28"/>
      <c r="J1718" s="28"/>
    </row>
    <row r="1719" spans="3:10" ht="21.75" customHeight="1" x14ac:dyDescent="0.25">
      <c r="C1719" s="27"/>
      <c r="D1719" s="28"/>
      <c r="E1719" s="28"/>
      <c r="F1719" s="28"/>
      <c r="G1719" s="28"/>
      <c r="H1719" s="28"/>
      <c r="I1719" s="28"/>
      <c r="J1719" s="28"/>
    </row>
    <row r="1720" spans="3:10" ht="21.75" customHeight="1" x14ac:dyDescent="0.25">
      <c r="C1720" s="27"/>
      <c r="D1720" s="28"/>
      <c r="E1720" s="28"/>
      <c r="F1720" s="28"/>
      <c r="G1720" s="28"/>
      <c r="H1720" s="28"/>
      <c r="I1720" s="28"/>
      <c r="J1720" s="28"/>
    </row>
    <row r="1721" spans="3:10" ht="21.75" customHeight="1" x14ac:dyDescent="0.25">
      <c r="C1721" s="27"/>
      <c r="D1721" s="28"/>
      <c r="E1721" s="28"/>
      <c r="F1721" s="28"/>
      <c r="G1721" s="28"/>
      <c r="H1721" s="28"/>
      <c r="I1721" s="28"/>
      <c r="J1721" s="28"/>
    </row>
    <row r="1722" spans="3:10" ht="21.75" customHeight="1" x14ac:dyDescent="0.25">
      <c r="C1722" s="27"/>
      <c r="D1722" s="28"/>
      <c r="E1722" s="28"/>
      <c r="F1722" s="28"/>
      <c r="G1722" s="28"/>
      <c r="H1722" s="28"/>
      <c r="I1722" s="28"/>
      <c r="J1722" s="28"/>
    </row>
    <row r="1723" spans="3:10" ht="21.75" customHeight="1" x14ac:dyDescent="0.25">
      <c r="C1723" s="27"/>
      <c r="D1723" s="28"/>
      <c r="E1723" s="28"/>
      <c r="F1723" s="28"/>
      <c r="G1723" s="28"/>
      <c r="H1723" s="28"/>
      <c r="I1723" s="28"/>
      <c r="J1723" s="28"/>
    </row>
    <row r="1724" spans="3:10" ht="21.75" customHeight="1" x14ac:dyDescent="0.25">
      <c r="C1724" s="27"/>
      <c r="D1724" s="28"/>
      <c r="E1724" s="28"/>
      <c r="F1724" s="28"/>
      <c r="G1724" s="28"/>
      <c r="H1724" s="28"/>
      <c r="I1724" s="28"/>
      <c r="J1724" s="28"/>
    </row>
    <row r="1725" spans="3:10" ht="21.75" customHeight="1" x14ac:dyDescent="0.25">
      <c r="C1725" s="27"/>
      <c r="D1725" s="28"/>
      <c r="E1725" s="28"/>
      <c r="F1725" s="28"/>
      <c r="G1725" s="28"/>
      <c r="H1725" s="28"/>
      <c r="I1725" s="28"/>
      <c r="J1725" s="28"/>
    </row>
    <row r="1726" spans="3:10" ht="21.75" customHeight="1" x14ac:dyDescent="0.25">
      <c r="C1726" s="27"/>
      <c r="D1726" s="28"/>
      <c r="E1726" s="28"/>
      <c r="F1726" s="28"/>
      <c r="G1726" s="28"/>
      <c r="H1726" s="28"/>
      <c r="I1726" s="28"/>
      <c r="J1726" s="28"/>
    </row>
    <row r="1727" spans="3:10" ht="21.75" customHeight="1" x14ac:dyDescent="0.25">
      <c r="C1727" s="27"/>
      <c r="D1727" s="28"/>
      <c r="E1727" s="28"/>
      <c r="F1727" s="28"/>
      <c r="G1727" s="28"/>
      <c r="H1727" s="28"/>
      <c r="I1727" s="28"/>
      <c r="J1727" s="28"/>
    </row>
    <row r="1728" spans="3:10" ht="21.75" customHeight="1" x14ac:dyDescent="0.25">
      <c r="C1728" s="27"/>
      <c r="D1728" s="28"/>
      <c r="E1728" s="28"/>
      <c r="F1728" s="28"/>
      <c r="G1728" s="28"/>
      <c r="H1728" s="28"/>
      <c r="I1728" s="28"/>
      <c r="J1728" s="28"/>
    </row>
    <row r="1729" spans="3:10" ht="21.75" customHeight="1" x14ac:dyDescent="0.25">
      <c r="C1729" s="27"/>
      <c r="D1729" s="28"/>
      <c r="E1729" s="28"/>
      <c r="F1729" s="28"/>
      <c r="G1729" s="28"/>
      <c r="H1729" s="28"/>
      <c r="I1729" s="28"/>
      <c r="J1729" s="28"/>
    </row>
    <row r="1730" spans="3:10" ht="21.75" customHeight="1" x14ac:dyDescent="0.25">
      <c r="C1730" s="27"/>
      <c r="D1730" s="28"/>
      <c r="E1730" s="28"/>
      <c r="F1730" s="28"/>
      <c r="G1730" s="28"/>
      <c r="H1730" s="28"/>
      <c r="I1730" s="28"/>
      <c r="J1730" s="28"/>
    </row>
    <row r="1731" spans="3:10" ht="21.75" customHeight="1" x14ac:dyDescent="0.25">
      <c r="C1731" s="27"/>
      <c r="D1731" s="28"/>
      <c r="E1731" s="28"/>
      <c r="F1731" s="28"/>
      <c r="G1731" s="28"/>
      <c r="H1731" s="28"/>
      <c r="I1731" s="28"/>
      <c r="J1731" s="28"/>
    </row>
    <row r="1732" spans="3:10" ht="21.75" customHeight="1" x14ac:dyDescent="0.25">
      <c r="C1732" s="27"/>
      <c r="D1732" s="28"/>
      <c r="E1732" s="28"/>
      <c r="F1732" s="28"/>
      <c r="G1732" s="28"/>
      <c r="H1732" s="28"/>
      <c r="I1732" s="28"/>
      <c r="J1732" s="28"/>
    </row>
    <row r="1733" spans="3:10" ht="21.75" customHeight="1" x14ac:dyDescent="0.25">
      <c r="C1733" s="27"/>
      <c r="D1733" s="28"/>
      <c r="E1733" s="28"/>
      <c r="F1733" s="28"/>
      <c r="G1733" s="28"/>
      <c r="H1733" s="28"/>
      <c r="I1733" s="28"/>
      <c r="J1733" s="28"/>
    </row>
    <row r="1734" spans="3:10" ht="21.75" customHeight="1" x14ac:dyDescent="0.25">
      <c r="C1734" s="27"/>
      <c r="D1734" s="28"/>
      <c r="E1734" s="28"/>
      <c r="F1734" s="28"/>
      <c r="G1734" s="28"/>
      <c r="H1734" s="28"/>
      <c r="I1734" s="28"/>
      <c r="J1734" s="28"/>
    </row>
    <row r="1735" spans="3:10" ht="21.75" customHeight="1" x14ac:dyDescent="0.25">
      <c r="C1735" s="27"/>
      <c r="D1735" s="28"/>
      <c r="E1735" s="28"/>
      <c r="F1735" s="28"/>
      <c r="G1735" s="28"/>
      <c r="H1735" s="28"/>
      <c r="I1735" s="28"/>
      <c r="J1735" s="28"/>
    </row>
    <row r="1736" spans="3:10" ht="21.75" customHeight="1" x14ac:dyDescent="0.25">
      <c r="C1736" s="27"/>
      <c r="D1736" s="28"/>
      <c r="E1736" s="28"/>
      <c r="F1736" s="28"/>
      <c r="G1736" s="28"/>
      <c r="H1736" s="28"/>
      <c r="I1736" s="28"/>
      <c r="J1736" s="28"/>
    </row>
    <row r="1737" spans="3:10" ht="21.75" customHeight="1" x14ac:dyDescent="0.25">
      <c r="C1737" s="27"/>
      <c r="D1737" s="28"/>
      <c r="E1737" s="28"/>
      <c r="F1737" s="28"/>
      <c r="G1737" s="28"/>
      <c r="H1737" s="28"/>
      <c r="I1737" s="28"/>
      <c r="J1737" s="28"/>
    </row>
    <row r="1738" spans="3:10" ht="21.75" customHeight="1" x14ac:dyDescent="0.25">
      <c r="C1738" s="27"/>
      <c r="D1738" s="28"/>
      <c r="E1738" s="28"/>
      <c r="F1738" s="28"/>
      <c r="G1738" s="28"/>
      <c r="H1738" s="28"/>
      <c r="I1738" s="28"/>
      <c r="J1738" s="28"/>
    </row>
    <row r="1739" spans="3:10" ht="21.75" customHeight="1" x14ac:dyDescent="0.25">
      <c r="C1739" s="27"/>
      <c r="D1739" s="28"/>
      <c r="E1739" s="28"/>
      <c r="F1739" s="28"/>
      <c r="G1739" s="28"/>
      <c r="H1739" s="28"/>
      <c r="I1739" s="28"/>
      <c r="J1739" s="28"/>
    </row>
    <row r="1740" spans="3:10" ht="21.75" customHeight="1" x14ac:dyDescent="0.25">
      <c r="C1740" s="27"/>
      <c r="D1740" s="28"/>
      <c r="E1740" s="28"/>
      <c r="F1740" s="28"/>
      <c r="G1740" s="28"/>
      <c r="H1740" s="28"/>
      <c r="I1740" s="28"/>
      <c r="J1740" s="28"/>
    </row>
    <row r="1741" spans="3:10" ht="21.75" customHeight="1" x14ac:dyDescent="0.25">
      <c r="C1741" s="27"/>
      <c r="D1741" s="28"/>
      <c r="E1741" s="28"/>
      <c r="F1741" s="28"/>
      <c r="G1741" s="28"/>
      <c r="H1741" s="28"/>
      <c r="I1741" s="28"/>
      <c r="J1741" s="28"/>
    </row>
    <row r="1742" spans="3:10" ht="21.75" customHeight="1" x14ac:dyDescent="0.25">
      <c r="C1742" s="27"/>
      <c r="D1742" s="28"/>
      <c r="E1742" s="28"/>
      <c r="F1742" s="28"/>
      <c r="G1742" s="28"/>
      <c r="H1742" s="28"/>
      <c r="I1742" s="28"/>
      <c r="J1742" s="28"/>
    </row>
    <row r="1743" spans="3:10" ht="21.75" customHeight="1" x14ac:dyDescent="0.25">
      <c r="C1743" s="27"/>
      <c r="D1743" s="28"/>
      <c r="E1743" s="28"/>
      <c r="F1743" s="28"/>
      <c r="G1743" s="28"/>
      <c r="H1743" s="28"/>
      <c r="I1743" s="28"/>
      <c r="J1743" s="28"/>
    </row>
    <row r="1744" spans="3:10" ht="21.75" customHeight="1" x14ac:dyDescent="0.25">
      <c r="C1744" s="27"/>
      <c r="D1744" s="28"/>
      <c r="E1744" s="28"/>
      <c r="F1744" s="28"/>
      <c r="G1744" s="28"/>
      <c r="H1744" s="28"/>
      <c r="I1744" s="28"/>
      <c r="J1744" s="28"/>
    </row>
    <row r="1745" spans="3:10" ht="21.75" customHeight="1" x14ac:dyDescent="0.25">
      <c r="C1745" s="27"/>
      <c r="D1745" s="28"/>
      <c r="E1745" s="28"/>
      <c r="F1745" s="28"/>
      <c r="G1745" s="28"/>
      <c r="H1745" s="28"/>
      <c r="I1745" s="28"/>
      <c r="J1745" s="28"/>
    </row>
    <row r="1746" spans="3:10" ht="21.75" customHeight="1" x14ac:dyDescent="0.25">
      <c r="C1746" s="27"/>
      <c r="D1746" s="28"/>
      <c r="E1746" s="28"/>
      <c r="F1746" s="28"/>
      <c r="G1746" s="28"/>
      <c r="H1746" s="28"/>
      <c r="I1746" s="28"/>
      <c r="J1746" s="28"/>
    </row>
    <row r="1747" spans="3:10" ht="21.75" customHeight="1" x14ac:dyDescent="0.25">
      <c r="C1747" s="27"/>
      <c r="D1747" s="28"/>
      <c r="E1747" s="28"/>
      <c r="F1747" s="28"/>
      <c r="G1747" s="28"/>
      <c r="H1747" s="28"/>
      <c r="I1747" s="28"/>
      <c r="J1747" s="28"/>
    </row>
    <row r="1748" spans="3:10" ht="21.75" customHeight="1" x14ac:dyDescent="0.25">
      <c r="C1748" s="27"/>
      <c r="D1748" s="28"/>
      <c r="E1748" s="28"/>
      <c r="F1748" s="28"/>
      <c r="G1748" s="28"/>
      <c r="H1748" s="28"/>
      <c r="I1748" s="28"/>
      <c r="J1748" s="28"/>
    </row>
    <row r="1749" spans="3:10" ht="21.75" customHeight="1" x14ac:dyDescent="0.25">
      <c r="C1749" s="27"/>
      <c r="D1749" s="28"/>
      <c r="E1749" s="28"/>
      <c r="F1749" s="28"/>
      <c r="G1749" s="28"/>
      <c r="H1749" s="28"/>
      <c r="I1749" s="28"/>
      <c r="J1749" s="28"/>
    </row>
    <row r="1750" spans="3:10" ht="21.75" customHeight="1" x14ac:dyDescent="0.25">
      <c r="C1750" s="27"/>
      <c r="D1750" s="28"/>
      <c r="E1750" s="28"/>
      <c r="F1750" s="28"/>
      <c r="G1750" s="28"/>
      <c r="H1750" s="28"/>
      <c r="I1750" s="28"/>
      <c r="J1750" s="28"/>
    </row>
    <row r="1751" spans="3:10" ht="21.75" customHeight="1" x14ac:dyDescent="0.25">
      <c r="C1751" s="27"/>
      <c r="D1751" s="28"/>
      <c r="E1751" s="28"/>
      <c r="F1751" s="28"/>
      <c r="G1751" s="28"/>
      <c r="H1751" s="28"/>
      <c r="I1751" s="28"/>
      <c r="J1751" s="28"/>
    </row>
    <row r="1752" spans="3:10" ht="21.75" customHeight="1" x14ac:dyDescent="0.25">
      <c r="C1752" s="27"/>
      <c r="D1752" s="28"/>
      <c r="E1752" s="28"/>
      <c r="F1752" s="28"/>
      <c r="G1752" s="28"/>
      <c r="H1752" s="28"/>
      <c r="I1752" s="28"/>
      <c r="J1752" s="28"/>
    </row>
    <row r="1753" spans="3:10" ht="21.75" customHeight="1" x14ac:dyDescent="0.25">
      <c r="C1753" s="27"/>
      <c r="D1753" s="28"/>
      <c r="E1753" s="28"/>
      <c r="F1753" s="28"/>
      <c r="G1753" s="28"/>
      <c r="H1753" s="28"/>
      <c r="I1753" s="28"/>
      <c r="J1753" s="28"/>
    </row>
    <row r="1754" spans="3:10" ht="21.75" customHeight="1" x14ac:dyDescent="0.25">
      <c r="C1754" s="27"/>
      <c r="D1754" s="28"/>
      <c r="E1754" s="28"/>
      <c r="F1754" s="28"/>
      <c r="G1754" s="28"/>
      <c r="H1754" s="28"/>
      <c r="I1754" s="28"/>
      <c r="J1754" s="28"/>
    </row>
    <row r="1755" spans="3:10" ht="21.75" customHeight="1" x14ac:dyDescent="0.25">
      <c r="C1755" s="27"/>
      <c r="D1755" s="28"/>
      <c r="E1755" s="28"/>
      <c r="F1755" s="28"/>
      <c r="G1755" s="28"/>
      <c r="H1755" s="28"/>
      <c r="I1755" s="28"/>
      <c r="J1755" s="28"/>
    </row>
    <row r="1756" spans="3:10" ht="21.75" customHeight="1" x14ac:dyDescent="0.25">
      <c r="C1756" s="27"/>
      <c r="D1756" s="28"/>
      <c r="E1756" s="28"/>
      <c r="F1756" s="28"/>
      <c r="G1756" s="28"/>
      <c r="H1756" s="28"/>
      <c r="I1756" s="28"/>
      <c r="J1756" s="28"/>
    </row>
    <row r="1757" spans="3:10" ht="21.75" customHeight="1" x14ac:dyDescent="0.25">
      <c r="C1757" s="27"/>
      <c r="D1757" s="28"/>
      <c r="E1757" s="28"/>
      <c r="F1757" s="28"/>
      <c r="G1757" s="28"/>
      <c r="H1757" s="28"/>
      <c r="I1757" s="28"/>
      <c r="J1757" s="28"/>
    </row>
    <row r="1758" spans="3:10" ht="21.75" customHeight="1" x14ac:dyDescent="0.25">
      <c r="C1758" s="27"/>
      <c r="D1758" s="28"/>
      <c r="E1758" s="28"/>
      <c r="F1758" s="28"/>
      <c r="G1758" s="28"/>
      <c r="H1758" s="28"/>
      <c r="I1758" s="28"/>
      <c r="J1758" s="28"/>
    </row>
    <row r="1759" spans="3:10" ht="21.75" customHeight="1" x14ac:dyDescent="0.25">
      <c r="C1759" s="27"/>
      <c r="D1759" s="28"/>
      <c r="E1759" s="28"/>
      <c r="F1759" s="28"/>
      <c r="G1759" s="28"/>
      <c r="H1759" s="28"/>
      <c r="I1759" s="28"/>
      <c r="J1759" s="28"/>
    </row>
    <row r="1760" spans="3:10" ht="21.75" customHeight="1" x14ac:dyDescent="0.25">
      <c r="C1760" s="27"/>
      <c r="D1760" s="28"/>
      <c r="E1760" s="28"/>
      <c r="F1760" s="28"/>
      <c r="G1760" s="28"/>
      <c r="H1760" s="28"/>
      <c r="I1760" s="28"/>
      <c r="J1760" s="28"/>
    </row>
    <row r="1761" spans="3:10" ht="21.75" customHeight="1" x14ac:dyDescent="0.25">
      <c r="C1761" s="27"/>
      <c r="D1761" s="28"/>
      <c r="E1761" s="28"/>
      <c r="F1761" s="28"/>
      <c r="G1761" s="28"/>
      <c r="H1761" s="28"/>
      <c r="I1761" s="28"/>
      <c r="J1761" s="28"/>
    </row>
    <row r="1762" spans="3:10" ht="21.75" customHeight="1" x14ac:dyDescent="0.25">
      <c r="C1762" s="27"/>
      <c r="D1762" s="28"/>
      <c r="E1762" s="28"/>
      <c r="F1762" s="28"/>
      <c r="G1762" s="28"/>
      <c r="H1762" s="28"/>
      <c r="I1762" s="28"/>
      <c r="J1762" s="28"/>
    </row>
    <row r="1763" spans="3:10" ht="21.75" customHeight="1" x14ac:dyDescent="0.25">
      <c r="C1763" s="27"/>
      <c r="D1763" s="28"/>
      <c r="E1763" s="28"/>
      <c r="F1763" s="28"/>
      <c r="G1763" s="28"/>
      <c r="H1763" s="28"/>
      <c r="I1763" s="28"/>
      <c r="J1763" s="28"/>
    </row>
    <row r="1764" spans="3:10" ht="21.75" customHeight="1" x14ac:dyDescent="0.25">
      <c r="C1764" s="27"/>
      <c r="D1764" s="28"/>
      <c r="E1764" s="28"/>
      <c r="F1764" s="28"/>
      <c r="G1764" s="28"/>
      <c r="H1764" s="28"/>
      <c r="I1764" s="28"/>
      <c r="J1764" s="28"/>
    </row>
    <row r="1765" spans="3:10" ht="21.75" customHeight="1" x14ac:dyDescent="0.25">
      <c r="C1765" s="27"/>
      <c r="D1765" s="28"/>
      <c r="E1765" s="28"/>
      <c r="F1765" s="28"/>
      <c r="G1765" s="28"/>
      <c r="H1765" s="28"/>
      <c r="I1765" s="28"/>
      <c r="J1765" s="28"/>
    </row>
    <row r="1766" spans="3:10" ht="21.75" customHeight="1" x14ac:dyDescent="0.25">
      <c r="C1766" s="27"/>
      <c r="D1766" s="28"/>
      <c r="E1766" s="28"/>
      <c r="F1766" s="28"/>
      <c r="G1766" s="28"/>
      <c r="H1766" s="28"/>
      <c r="I1766" s="28"/>
      <c r="J1766" s="28"/>
    </row>
    <row r="1767" spans="3:10" ht="21.75" customHeight="1" x14ac:dyDescent="0.25">
      <c r="C1767" s="27"/>
      <c r="D1767" s="28"/>
      <c r="E1767" s="28"/>
      <c r="F1767" s="28"/>
      <c r="G1767" s="28"/>
      <c r="H1767" s="28"/>
      <c r="I1767" s="28"/>
      <c r="J1767" s="28"/>
    </row>
    <row r="1768" spans="3:10" ht="21.75" customHeight="1" x14ac:dyDescent="0.25">
      <c r="C1768" s="27"/>
      <c r="D1768" s="28"/>
      <c r="E1768" s="28"/>
      <c r="F1768" s="28"/>
      <c r="G1768" s="28"/>
      <c r="H1768" s="28"/>
      <c r="I1768" s="28"/>
      <c r="J1768" s="28"/>
    </row>
    <row r="1769" spans="3:10" ht="21.75" customHeight="1" x14ac:dyDescent="0.25">
      <c r="C1769" s="27"/>
      <c r="D1769" s="28"/>
      <c r="E1769" s="28"/>
      <c r="F1769" s="28"/>
      <c r="G1769" s="28"/>
      <c r="H1769" s="28"/>
      <c r="I1769" s="28"/>
      <c r="J1769" s="28"/>
    </row>
    <row r="1770" spans="3:10" ht="21.75" customHeight="1" x14ac:dyDescent="0.25">
      <c r="C1770" s="27"/>
      <c r="D1770" s="28"/>
      <c r="E1770" s="28"/>
      <c r="F1770" s="28"/>
      <c r="G1770" s="28"/>
      <c r="H1770" s="28"/>
      <c r="I1770" s="28"/>
      <c r="J1770" s="28"/>
    </row>
    <row r="1771" spans="3:10" ht="21.75" customHeight="1" x14ac:dyDescent="0.25">
      <c r="C1771" s="27"/>
      <c r="D1771" s="28"/>
      <c r="E1771" s="28"/>
      <c r="F1771" s="28"/>
      <c r="G1771" s="28"/>
      <c r="H1771" s="28"/>
      <c r="I1771" s="28"/>
      <c r="J1771" s="28"/>
    </row>
    <row r="1772" spans="3:10" ht="21.75" customHeight="1" x14ac:dyDescent="0.25">
      <c r="C1772" s="27"/>
      <c r="D1772" s="28"/>
      <c r="E1772" s="28"/>
      <c r="F1772" s="28"/>
      <c r="G1772" s="28"/>
      <c r="H1772" s="28"/>
      <c r="I1772" s="28"/>
      <c r="J1772" s="28"/>
    </row>
    <row r="1773" spans="3:10" ht="21.75" customHeight="1" x14ac:dyDescent="0.25">
      <c r="C1773" s="27"/>
      <c r="D1773" s="28"/>
      <c r="E1773" s="28"/>
      <c r="F1773" s="28"/>
      <c r="G1773" s="28"/>
      <c r="H1773" s="28"/>
      <c r="I1773" s="28"/>
      <c r="J1773" s="28"/>
    </row>
    <row r="1774" spans="3:10" ht="21.75" customHeight="1" x14ac:dyDescent="0.25">
      <c r="C1774" s="27"/>
      <c r="D1774" s="28"/>
      <c r="E1774" s="28"/>
      <c r="F1774" s="28"/>
      <c r="G1774" s="28"/>
      <c r="H1774" s="28"/>
      <c r="I1774" s="28"/>
      <c r="J1774" s="28"/>
    </row>
    <row r="1775" spans="3:10" ht="21.75" customHeight="1" x14ac:dyDescent="0.25">
      <c r="C1775" s="27"/>
      <c r="D1775" s="28"/>
      <c r="E1775" s="28"/>
      <c r="F1775" s="28"/>
      <c r="G1775" s="28"/>
      <c r="H1775" s="28"/>
      <c r="I1775" s="28"/>
      <c r="J1775" s="28"/>
    </row>
    <row r="1776" spans="3:10" ht="21.75" customHeight="1" x14ac:dyDescent="0.25">
      <c r="C1776" s="27"/>
      <c r="D1776" s="28"/>
      <c r="E1776" s="28"/>
      <c r="F1776" s="28"/>
      <c r="G1776" s="28"/>
      <c r="H1776" s="28"/>
      <c r="I1776" s="28"/>
      <c r="J1776" s="28"/>
    </row>
    <row r="1777" spans="3:10" ht="21.75" customHeight="1" x14ac:dyDescent="0.25">
      <c r="C1777" s="27"/>
      <c r="D1777" s="28"/>
      <c r="E1777" s="28"/>
      <c r="F1777" s="28"/>
      <c r="G1777" s="28"/>
      <c r="H1777" s="28"/>
      <c r="I1777" s="28"/>
      <c r="J1777" s="28"/>
    </row>
    <row r="1778" spans="3:10" ht="21.75" customHeight="1" x14ac:dyDescent="0.25">
      <c r="C1778" s="27"/>
      <c r="D1778" s="28"/>
      <c r="E1778" s="28"/>
      <c r="F1778" s="28"/>
      <c r="G1778" s="28"/>
      <c r="H1778" s="28"/>
      <c r="I1778" s="28"/>
      <c r="J1778" s="28"/>
    </row>
    <row r="1779" spans="3:10" ht="21.75" customHeight="1" x14ac:dyDescent="0.25">
      <c r="C1779" s="27"/>
      <c r="D1779" s="28"/>
      <c r="E1779" s="28"/>
      <c r="F1779" s="28"/>
      <c r="G1779" s="28"/>
      <c r="H1779" s="28"/>
      <c r="I1779" s="28"/>
      <c r="J1779" s="28"/>
    </row>
    <row r="1780" spans="3:10" ht="21.75" customHeight="1" x14ac:dyDescent="0.25">
      <c r="C1780" s="27"/>
      <c r="D1780" s="28"/>
      <c r="E1780" s="28"/>
      <c r="F1780" s="28"/>
      <c r="G1780" s="28"/>
      <c r="H1780" s="28"/>
      <c r="I1780" s="28"/>
      <c r="J1780" s="28"/>
    </row>
    <row r="1781" spans="3:10" ht="21.75" customHeight="1" x14ac:dyDescent="0.25">
      <c r="C1781" s="27"/>
      <c r="D1781" s="28"/>
      <c r="E1781" s="28"/>
      <c r="F1781" s="28"/>
      <c r="G1781" s="28"/>
      <c r="H1781" s="28"/>
      <c r="I1781" s="28"/>
      <c r="J1781" s="28"/>
    </row>
    <row r="1782" spans="3:10" ht="21.75" customHeight="1" x14ac:dyDescent="0.25">
      <c r="C1782" s="27"/>
      <c r="D1782" s="28"/>
      <c r="E1782" s="28"/>
      <c r="F1782" s="28"/>
      <c r="G1782" s="28"/>
      <c r="H1782" s="28"/>
      <c r="I1782" s="28"/>
      <c r="J1782" s="28"/>
    </row>
    <row r="1783" spans="3:10" ht="21.75" customHeight="1" x14ac:dyDescent="0.25">
      <c r="C1783" s="27"/>
      <c r="D1783" s="28"/>
      <c r="E1783" s="28"/>
      <c r="F1783" s="28"/>
      <c r="G1783" s="28"/>
      <c r="H1783" s="28"/>
      <c r="I1783" s="28"/>
      <c r="J1783" s="28"/>
    </row>
    <row r="1784" spans="3:10" ht="21.75" customHeight="1" x14ac:dyDescent="0.25">
      <c r="C1784" s="27"/>
      <c r="D1784" s="28"/>
      <c r="E1784" s="28"/>
      <c r="F1784" s="28"/>
      <c r="G1784" s="28"/>
      <c r="H1784" s="28"/>
      <c r="I1784" s="28"/>
      <c r="J1784" s="28"/>
    </row>
    <row r="1785" spans="3:10" ht="21.75" customHeight="1" x14ac:dyDescent="0.25">
      <c r="C1785" s="27"/>
      <c r="D1785" s="28"/>
      <c r="E1785" s="28"/>
      <c r="F1785" s="28"/>
      <c r="G1785" s="28"/>
      <c r="H1785" s="28"/>
      <c r="I1785" s="28"/>
      <c r="J1785" s="28"/>
    </row>
    <row r="1786" spans="3:10" ht="21.75" customHeight="1" x14ac:dyDescent="0.25">
      <c r="C1786" s="27"/>
      <c r="D1786" s="28"/>
      <c r="E1786" s="28"/>
      <c r="F1786" s="28"/>
      <c r="G1786" s="28"/>
      <c r="H1786" s="28"/>
      <c r="I1786" s="28"/>
      <c r="J1786" s="28"/>
    </row>
    <row r="1787" spans="3:10" ht="21.75" customHeight="1" x14ac:dyDescent="0.25">
      <c r="C1787" s="27"/>
      <c r="D1787" s="28"/>
      <c r="E1787" s="28"/>
      <c r="F1787" s="28"/>
      <c r="G1787" s="28"/>
      <c r="H1787" s="28"/>
      <c r="I1787" s="28"/>
      <c r="J1787" s="28"/>
    </row>
    <row r="1788" spans="3:10" ht="21.75" customHeight="1" x14ac:dyDescent="0.25">
      <c r="C1788" s="27"/>
      <c r="D1788" s="28"/>
      <c r="E1788" s="28"/>
      <c r="F1788" s="28"/>
      <c r="G1788" s="28"/>
      <c r="H1788" s="28"/>
      <c r="I1788" s="28"/>
      <c r="J1788" s="28"/>
    </row>
    <row r="1789" spans="3:10" ht="21.75" customHeight="1" x14ac:dyDescent="0.25">
      <c r="C1789" s="27"/>
      <c r="D1789" s="28"/>
      <c r="E1789" s="28"/>
      <c r="F1789" s="28"/>
      <c r="G1789" s="28"/>
      <c r="H1789" s="28"/>
      <c r="I1789" s="28"/>
      <c r="J1789" s="28"/>
    </row>
    <row r="1790" spans="3:10" ht="21.75" customHeight="1" x14ac:dyDescent="0.25">
      <c r="C1790" s="27"/>
      <c r="D1790" s="28"/>
      <c r="E1790" s="28"/>
      <c r="F1790" s="28"/>
      <c r="G1790" s="28"/>
      <c r="H1790" s="28"/>
      <c r="I1790" s="28"/>
      <c r="J1790" s="28"/>
    </row>
    <row r="1791" spans="3:10" ht="21.75" customHeight="1" x14ac:dyDescent="0.25">
      <c r="C1791" s="27"/>
      <c r="D1791" s="28"/>
      <c r="E1791" s="28"/>
      <c r="F1791" s="28"/>
      <c r="G1791" s="28"/>
      <c r="H1791" s="28"/>
      <c r="I1791" s="28"/>
      <c r="J1791" s="28"/>
    </row>
    <row r="1792" spans="3:10" ht="21.75" customHeight="1" x14ac:dyDescent="0.25">
      <c r="C1792" s="27"/>
      <c r="D1792" s="28"/>
      <c r="E1792" s="28"/>
      <c r="F1792" s="28"/>
      <c r="G1792" s="28"/>
      <c r="H1792" s="28"/>
      <c r="I1792" s="28"/>
      <c r="J1792" s="28"/>
    </row>
    <row r="1793" spans="3:10" ht="21.75" customHeight="1" x14ac:dyDescent="0.25">
      <c r="C1793" s="27"/>
      <c r="D1793" s="28"/>
      <c r="E1793" s="28"/>
      <c r="F1793" s="28"/>
      <c r="G1793" s="28"/>
      <c r="H1793" s="28"/>
      <c r="I1793" s="28"/>
      <c r="J1793" s="28"/>
    </row>
    <row r="1794" spans="3:10" ht="21.75" customHeight="1" x14ac:dyDescent="0.25">
      <c r="C1794" s="27"/>
      <c r="D1794" s="28"/>
      <c r="E1794" s="28"/>
      <c r="F1794" s="28"/>
      <c r="G1794" s="28"/>
      <c r="H1794" s="28"/>
      <c r="I1794" s="28"/>
      <c r="J1794" s="28"/>
    </row>
    <row r="1795" spans="3:10" ht="21.75" customHeight="1" x14ac:dyDescent="0.25">
      <c r="C1795" s="27"/>
      <c r="D1795" s="28"/>
      <c r="E1795" s="28"/>
      <c r="F1795" s="28"/>
      <c r="G1795" s="28"/>
      <c r="H1795" s="28"/>
      <c r="I1795" s="28"/>
      <c r="J1795" s="28"/>
    </row>
    <row r="1796" spans="3:10" ht="21.75" customHeight="1" x14ac:dyDescent="0.25">
      <c r="C1796" s="27"/>
      <c r="D1796" s="28"/>
      <c r="E1796" s="28"/>
      <c r="F1796" s="28"/>
      <c r="G1796" s="28"/>
      <c r="H1796" s="28"/>
      <c r="I1796" s="28"/>
      <c r="J1796" s="28"/>
    </row>
    <row r="1797" spans="3:10" ht="21.75" customHeight="1" x14ac:dyDescent="0.25">
      <c r="C1797" s="27"/>
      <c r="D1797" s="28"/>
      <c r="E1797" s="28"/>
      <c r="F1797" s="28"/>
      <c r="G1797" s="28"/>
      <c r="H1797" s="28"/>
      <c r="I1797" s="28"/>
      <c r="J1797" s="28"/>
    </row>
    <row r="1798" spans="3:10" ht="21.75" customHeight="1" x14ac:dyDescent="0.25">
      <c r="C1798" s="27"/>
      <c r="D1798" s="28"/>
      <c r="E1798" s="28"/>
      <c r="F1798" s="28"/>
      <c r="G1798" s="28"/>
      <c r="H1798" s="28"/>
      <c r="I1798" s="28"/>
      <c r="J1798" s="28"/>
    </row>
    <row r="1799" spans="3:10" ht="21.75" customHeight="1" x14ac:dyDescent="0.25">
      <c r="C1799" s="27"/>
      <c r="D1799" s="28"/>
      <c r="E1799" s="28"/>
      <c r="F1799" s="28"/>
      <c r="G1799" s="28"/>
      <c r="H1799" s="28"/>
      <c r="I1799" s="28"/>
      <c r="J1799" s="28"/>
    </row>
    <row r="1800" spans="3:10" ht="21.75" customHeight="1" x14ac:dyDescent="0.25">
      <c r="C1800" s="27"/>
      <c r="D1800" s="28"/>
      <c r="E1800" s="28"/>
      <c r="F1800" s="28"/>
      <c r="G1800" s="28"/>
      <c r="H1800" s="28"/>
      <c r="I1800" s="28"/>
      <c r="J1800" s="28"/>
    </row>
    <row r="1801" spans="3:10" ht="21.75" customHeight="1" x14ac:dyDescent="0.25">
      <c r="C1801" s="27"/>
      <c r="D1801" s="28"/>
      <c r="E1801" s="28"/>
      <c r="F1801" s="28"/>
      <c r="G1801" s="28"/>
      <c r="H1801" s="28"/>
      <c r="I1801" s="28"/>
      <c r="J1801" s="28"/>
    </row>
    <row r="1802" spans="3:10" ht="21.75" customHeight="1" x14ac:dyDescent="0.25">
      <c r="C1802" s="27"/>
      <c r="D1802" s="28"/>
      <c r="E1802" s="28"/>
      <c r="F1802" s="28"/>
      <c r="G1802" s="28"/>
      <c r="H1802" s="28"/>
      <c r="I1802" s="28"/>
      <c r="J1802" s="28"/>
    </row>
    <row r="1803" spans="3:10" ht="21.75" customHeight="1" x14ac:dyDescent="0.25">
      <c r="C1803" s="27"/>
      <c r="D1803" s="28"/>
      <c r="E1803" s="28"/>
      <c r="F1803" s="28"/>
      <c r="G1803" s="28"/>
      <c r="H1803" s="28"/>
      <c r="I1803" s="28"/>
      <c r="J1803" s="28"/>
    </row>
    <row r="1804" spans="3:10" ht="21.75" customHeight="1" x14ac:dyDescent="0.25">
      <c r="C1804" s="27"/>
      <c r="D1804" s="28"/>
      <c r="E1804" s="28"/>
      <c r="F1804" s="28"/>
      <c r="G1804" s="28"/>
      <c r="H1804" s="28"/>
      <c r="I1804" s="28"/>
      <c r="J1804" s="28"/>
    </row>
    <row r="1805" spans="3:10" ht="21.75" customHeight="1" x14ac:dyDescent="0.25">
      <c r="C1805" s="27"/>
      <c r="D1805" s="28"/>
      <c r="E1805" s="28"/>
      <c r="F1805" s="28"/>
      <c r="G1805" s="28"/>
      <c r="H1805" s="28"/>
      <c r="I1805" s="28"/>
      <c r="J1805" s="28"/>
    </row>
    <row r="1806" spans="3:10" ht="21.75" customHeight="1" x14ac:dyDescent="0.25">
      <c r="C1806" s="27"/>
      <c r="D1806" s="28"/>
      <c r="E1806" s="28"/>
      <c r="F1806" s="28"/>
      <c r="G1806" s="28"/>
      <c r="H1806" s="28"/>
      <c r="I1806" s="28"/>
      <c r="J1806" s="28"/>
    </row>
    <row r="1807" spans="3:10" ht="21.75" customHeight="1" x14ac:dyDescent="0.25">
      <c r="C1807" s="27"/>
      <c r="D1807" s="28"/>
      <c r="E1807" s="28"/>
      <c r="F1807" s="28"/>
      <c r="G1807" s="28"/>
      <c r="H1807" s="28"/>
      <c r="I1807" s="28"/>
      <c r="J1807" s="28"/>
    </row>
    <row r="1808" spans="3:10" ht="21.75" customHeight="1" x14ac:dyDescent="0.25">
      <c r="C1808" s="27"/>
      <c r="D1808" s="28"/>
      <c r="E1808" s="28"/>
      <c r="F1808" s="28"/>
      <c r="G1808" s="28"/>
      <c r="H1808" s="28"/>
      <c r="I1808" s="28"/>
      <c r="J1808" s="28"/>
    </row>
    <row r="1809" spans="3:10" ht="21.75" customHeight="1" x14ac:dyDescent="0.25">
      <c r="C1809" s="27"/>
      <c r="D1809" s="28"/>
      <c r="E1809" s="28"/>
      <c r="F1809" s="28"/>
      <c r="G1809" s="28"/>
      <c r="H1809" s="28"/>
      <c r="I1809" s="28"/>
      <c r="J1809" s="28"/>
    </row>
    <row r="1810" spans="3:10" ht="21.75" customHeight="1" x14ac:dyDescent="0.25">
      <c r="C1810" s="27"/>
      <c r="D1810" s="28"/>
      <c r="E1810" s="28"/>
      <c r="F1810" s="28"/>
      <c r="G1810" s="28"/>
      <c r="H1810" s="28"/>
      <c r="I1810" s="28"/>
      <c r="J1810" s="28"/>
    </row>
    <row r="1811" spans="3:10" ht="21.75" customHeight="1" x14ac:dyDescent="0.25">
      <c r="C1811" s="27"/>
      <c r="D1811" s="28"/>
      <c r="E1811" s="28"/>
      <c r="F1811" s="28"/>
      <c r="G1811" s="28"/>
      <c r="H1811" s="28"/>
      <c r="I1811" s="28"/>
      <c r="J1811" s="28"/>
    </row>
    <row r="1812" spans="3:10" ht="21.75" customHeight="1" x14ac:dyDescent="0.25">
      <c r="C1812" s="27"/>
      <c r="D1812" s="28"/>
      <c r="E1812" s="28"/>
      <c r="F1812" s="28"/>
      <c r="G1812" s="28"/>
      <c r="H1812" s="28"/>
      <c r="I1812" s="28"/>
      <c r="J1812" s="28"/>
    </row>
    <row r="1813" spans="3:10" ht="21.75" customHeight="1" x14ac:dyDescent="0.25">
      <c r="C1813" s="27"/>
      <c r="D1813" s="28"/>
      <c r="E1813" s="28"/>
      <c r="F1813" s="28"/>
      <c r="G1813" s="28"/>
      <c r="H1813" s="28"/>
      <c r="I1813" s="28"/>
      <c r="J1813" s="28"/>
    </row>
    <row r="1814" spans="3:10" ht="21.75" customHeight="1" x14ac:dyDescent="0.25">
      <c r="C1814" s="27"/>
      <c r="D1814" s="28"/>
      <c r="E1814" s="28"/>
      <c r="F1814" s="28"/>
      <c r="G1814" s="28"/>
      <c r="H1814" s="28"/>
      <c r="I1814" s="28"/>
      <c r="J1814" s="28"/>
    </row>
    <row r="1815" spans="3:10" ht="21.75" customHeight="1" x14ac:dyDescent="0.25">
      <c r="C1815" s="27"/>
      <c r="D1815" s="28"/>
      <c r="E1815" s="28"/>
      <c r="F1815" s="28"/>
      <c r="G1815" s="28"/>
      <c r="H1815" s="28"/>
      <c r="I1815" s="28"/>
      <c r="J1815" s="28"/>
    </row>
    <row r="1816" spans="3:10" ht="21.75" customHeight="1" x14ac:dyDescent="0.25">
      <c r="C1816" s="27"/>
      <c r="D1816" s="28"/>
      <c r="E1816" s="28"/>
      <c r="F1816" s="28"/>
      <c r="G1816" s="28"/>
      <c r="H1816" s="28"/>
      <c r="I1816" s="28"/>
      <c r="J1816" s="28"/>
    </row>
    <row r="1817" spans="3:10" ht="21.75" customHeight="1" x14ac:dyDescent="0.25">
      <c r="C1817" s="27"/>
      <c r="D1817" s="28"/>
      <c r="E1817" s="28"/>
      <c r="F1817" s="28"/>
      <c r="G1817" s="28"/>
      <c r="H1817" s="28"/>
      <c r="I1817" s="28"/>
      <c r="J1817" s="28"/>
    </row>
    <row r="1818" spans="3:10" ht="21.75" customHeight="1" x14ac:dyDescent="0.25">
      <c r="C1818" s="27"/>
      <c r="D1818" s="28"/>
      <c r="E1818" s="28"/>
      <c r="F1818" s="28"/>
      <c r="G1818" s="28"/>
      <c r="H1818" s="28"/>
      <c r="I1818" s="28"/>
      <c r="J1818" s="28"/>
    </row>
    <row r="1819" spans="3:10" ht="21.75" customHeight="1" x14ac:dyDescent="0.25">
      <c r="C1819" s="27"/>
      <c r="D1819" s="28"/>
      <c r="E1819" s="28"/>
      <c r="F1819" s="28"/>
      <c r="G1819" s="28"/>
      <c r="H1819" s="28"/>
      <c r="I1819" s="28"/>
      <c r="J1819" s="28"/>
    </row>
    <row r="1820" spans="3:10" ht="21.75" customHeight="1" x14ac:dyDescent="0.25">
      <c r="C1820" s="27"/>
      <c r="D1820" s="28"/>
      <c r="E1820" s="28"/>
      <c r="F1820" s="28"/>
      <c r="G1820" s="28"/>
      <c r="H1820" s="28"/>
      <c r="I1820" s="28"/>
      <c r="J1820" s="28"/>
    </row>
    <row r="1821" spans="3:10" ht="21.75" customHeight="1" x14ac:dyDescent="0.25">
      <c r="C1821" s="27"/>
      <c r="D1821" s="28"/>
      <c r="E1821" s="28"/>
      <c r="F1821" s="28"/>
      <c r="G1821" s="28"/>
      <c r="H1821" s="28"/>
      <c r="I1821" s="28"/>
      <c r="J1821" s="28"/>
    </row>
    <row r="1822" spans="3:10" ht="21.75" customHeight="1" x14ac:dyDescent="0.25">
      <c r="C1822" s="27"/>
      <c r="D1822" s="28"/>
      <c r="E1822" s="28"/>
      <c r="F1822" s="28"/>
      <c r="G1822" s="28"/>
      <c r="H1822" s="28"/>
      <c r="I1822" s="28"/>
      <c r="J1822" s="28"/>
    </row>
    <row r="1823" spans="3:10" ht="21.75" customHeight="1" x14ac:dyDescent="0.25">
      <c r="C1823" s="27"/>
      <c r="D1823" s="28"/>
      <c r="E1823" s="28"/>
      <c r="F1823" s="28"/>
      <c r="G1823" s="28"/>
      <c r="H1823" s="28"/>
      <c r="I1823" s="28"/>
      <c r="J1823" s="28"/>
    </row>
    <row r="1824" spans="3:10" ht="21.75" customHeight="1" x14ac:dyDescent="0.25">
      <c r="C1824" s="27"/>
      <c r="D1824" s="28"/>
      <c r="E1824" s="28"/>
      <c r="F1824" s="28"/>
      <c r="G1824" s="28"/>
      <c r="H1824" s="28"/>
      <c r="I1824" s="28"/>
      <c r="J1824" s="28"/>
    </row>
    <row r="1825" spans="3:10" ht="21.75" customHeight="1" x14ac:dyDescent="0.25">
      <c r="C1825" s="27"/>
      <c r="D1825" s="28"/>
      <c r="E1825" s="28"/>
      <c r="F1825" s="28"/>
      <c r="G1825" s="28"/>
      <c r="H1825" s="28"/>
      <c r="I1825" s="28"/>
      <c r="J1825" s="28"/>
    </row>
    <row r="1826" spans="3:10" ht="21.75" customHeight="1" x14ac:dyDescent="0.25">
      <c r="C1826" s="27"/>
      <c r="D1826" s="28"/>
      <c r="E1826" s="28"/>
      <c r="F1826" s="28"/>
      <c r="G1826" s="28"/>
      <c r="H1826" s="28"/>
      <c r="I1826" s="28"/>
      <c r="J1826" s="28"/>
    </row>
    <row r="1827" spans="3:10" ht="21.75" customHeight="1" x14ac:dyDescent="0.25">
      <c r="C1827" s="27"/>
      <c r="D1827" s="28"/>
      <c r="E1827" s="28"/>
      <c r="F1827" s="28"/>
      <c r="G1827" s="28"/>
      <c r="H1827" s="28"/>
      <c r="I1827" s="28"/>
      <c r="J1827" s="28"/>
    </row>
    <row r="1828" spans="3:10" ht="21.75" customHeight="1" x14ac:dyDescent="0.25">
      <c r="C1828" s="27"/>
      <c r="D1828" s="28"/>
      <c r="E1828" s="28"/>
      <c r="F1828" s="28"/>
      <c r="G1828" s="28"/>
      <c r="H1828" s="28"/>
      <c r="I1828" s="28"/>
      <c r="J1828" s="28"/>
    </row>
    <row r="1829" spans="3:10" ht="21.75" customHeight="1" x14ac:dyDescent="0.25">
      <c r="C1829" s="27"/>
      <c r="D1829" s="28"/>
      <c r="E1829" s="28"/>
      <c r="F1829" s="28"/>
      <c r="G1829" s="28"/>
      <c r="H1829" s="28"/>
      <c r="I1829" s="28"/>
      <c r="J1829" s="28"/>
    </row>
    <row r="1830" spans="3:10" ht="21.75" customHeight="1" x14ac:dyDescent="0.25">
      <c r="C1830" s="27"/>
      <c r="D1830" s="28"/>
      <c r="E1830" s="28"/>
      <c r="F1830" s="28"/>
      <c r="G1830" s="28"/>
      <c r="H1830" s="28"/>
      <c r="I1830" s="28"/>
      <c r="J1830" s="28"/>
    </row>
    <row r="1831" spans="3:10" ht="21.75" customHeight="1" x14ac:dyDescent="0.25">
      <c r="C1831" s="27"/>
      <c r="D1831" s="28"/>
      <c r="E1831" s="28"/>
      <c r="F1831" s="28"/>
      <c r="G1831" s="28"/>
      <c r="H1831" s="28"/>
      <c r="I1831" s="28"/>
      <c r="J1831" s="28"/>
    </row>
    <row r="1832" spans="3:10" ht="21.75" customHeight="1" x14ac:dyDescent="0.25">
      <c r="C1832" s="27"/>
      <c r="D1832" s="28"/>
      <c r="E1832" s="28"/>
      <c r="F1832" s="28"/>
      <c r="G1832" s="28"/>
      <c r="H1832" s="28"/>
      <c r="I1832" s="28"/>
      <c r="J1832" s="28"/>
    </row>
    <row r="1833" spans="3:10" ht="21.75" customHeight="1" x14ac:dyDescent="0.25">
      <c r="C1833" s="27"/>
      <c r="D1833" s="28"/>
      <c r="E1833" s="28"/>
      <c r="F1833" s="28"/>
      <c r="G1833" s="28"/>
      <c r="H1833" s="28"/>
      <c r="I1833" s="28"/>
      <c r="J1833" s="28"/>
    </row>
    <row r="1834" spans="3:10" ht="21.75" customHeight="1" x14ac:dyDescent="0.25">
      <c r="C1834" s="27"/>
      <c r="D1834" s="28"/>
      <c r="E1834" s="28"/>
      <c r="F1834" s="28"/>
      <c r="G1834" s="28"/>
      <c r="H1834" s="28"/>
      <c r="I1834" s="28"/>
      <c r="J1834" s="28"/>
    </row>
    <row r="1835" spans="3:10" ht="21.75" customHeight="1" x14ac:dyDescent="0.25">
      <c r="C1835" s="27"/>
      <c r="D1835" s="28"/>
      <c r="E1835" s="28"/>
      <c r="F1835" s="28"/>
      <c r="G1835" s="28"/>
      <c r="H1835" s="28"/>
      <c r="I1835" s="28"/>
      <c r="J1835" s="28"/>
    </row>
    <row r="1836" spans="3:10" ht="21.75" customHeight="1" x14ac:dyDescent="0.25">
      <c r="C1836" s="27"/>
      <c r="D1836" s="28"/>
      <c r="E1836" s="28"/>
      <c r="F1836" s="28"/>
      <c r="G1836" s="28"/>
      <c r="H1836" s="28"/>
      <c r="I1836" s="28"/>
      <c r="J1836" s="28"/>
    </row>
    <row r="1837" spans="3:10" ht="21.75" customHeight="1" x14ac:dyDescent="0.25">
      <c r="C1837" s="27"/>
      <c r="D1837" s="28"/>
      <c r="E1837" s="28"/>
      <c r="F1837" s="28"/>
      <c r="G1837" s="28"/>
      <c r="H1837" s="28"/>
      <c r="I1837" s="28"/>
      <c r="J1837" s="28"/>
    </row>
    <row r="1838" spans="3:10" ht="21.75" customHeight="1" x14ac:dyDescent="0.25">
      <c r="C1838" s="27"/>
      <c r="D1838" s="28"/>
      <c r="E1838" s="28"/>
      <c r="F1838" s="28"/>
      <c r="G1838" s="28"/>
      <c r="H1838" s="28"/>
      <c r="I1838" s="28"/>
      <c r="J1838" s="28"/>
    </row>
    <row r="1839" spans="3:10" ht="21.75" customHeight="1" x14ac:dyDescent="0.25">
      <c r="C1839" s="27"/>
      <c r="D1839" s="28"/>
      <c r="E1839" s="28"/>
      <c r="F1839" s="28"/>
      <c r="G1839" s="28"/>
      <c r="H1839" s="28"/>
      <c r="I1839" s="28"/>
      <c r="J1839" s="28"/>
    </row>
    <row r="1840" spans="3:10" ht="21.75" customHeight="1" x14ac:dyDescent="0.25">
      <c r="C1840" s="27"/>
      <c r="D1840" s="28"/>
      <c r="E1840" s="28"/>
      <c r="F1840" s="28"/>
      <c r="G1840" s="28"/>
      <c r="H1840" s="28"/>
      <c r="I1840" s="28"/>
      <c r="J1840" s="28"/>
    </row>
    <row r="1841" spans="3:10" ht="21.75" customHeight="1" x14ac:dyDescent="0.25">
      <c r="C1841" s="27"/>
      <c r="D1841" s="28"/>
      <c r="E1841" s="28"/>
      <c r="F1841" s="28"/>
      <c r="G1841" s="28"/>
      <c r="H1841" s="28"/>
      <c r="I1841" s="28"/>
      <c r="J1841" s="28"/>
    </row>
    <row r="1842" spans="3:10" ht="21.75" customHeight="1" x14ac:dyDescent="0.25">
      <c r="C1842" s="27"/>
      <c r="D1842" s="28"/>
      <c r="E1842" s="28"/>
      <c r="F1842" s="28"/>
      <c r="G1842" s="28"/>
      <c r="H1842" s="28"/>
      <c r="I1842" s="28"/>
      <c r="J1842" s="28"/>
    </row>
    <row r="1843" spans="3:10" ht="21.75" customHeight="1" x14ac:dyDescent="0.25">
      <c r="C1843" s="27"/>
      <c r="D1843" s="28"/>
      <c r="E1843" s="28"/>
      <c r="F1843" s="28"/>
      <c r="G1843" s="28"/>
      <c r="H1843" s="28"/>
      <c r="I1843" s="28"/>
      <c r="J1843" s="28"/>
    </row>
    <row r="1844" spans="3:10" ht="21.75" customHeight="1" x14ac:dyDescent="0.25">
      <c r="C1844" s="27"/>
      <c r="D1844" s="28"/>
      <c r="E1844" s="28"/>
      <c r="F1844" s="28"/>
      <c r="G1844" s="28"/>
      <c r="H1844" s="28"/>
      <c r="I1844" s="28"/>
      <c r="J1844" s="28"/>
    </row>
    <row r="1845" spans="3:10" ht="21.75" customHeight="1" x14ac:dyDescent="0.25">
      <c r="C1845" s="27"/>
      <c r="D1845" s="28"/>
      <c r="E1845" s="28"/>
      <c r="F1845" s="28"/>
      <c r="G1845" s="28"/>
      <c r="H1845" s="28"/>
      <c r="I1845" s="28"/>
      <c r="J1845" s="28"/>
    </row>
    <row r="1846" spans="3:10" ht="21.75" customHeight="1" x14ac:dyDescent="0.25">
      <c r="C1846" s="27"/>
      <c r="D1846" s="28"/>
      <c r="E1846" s="28"/>
      <c r="F1846" s="28"/>
      <c r="G1846" s="28"/>
      <c r="H1846" s="28"/>
      <c r="I1846" s="28"/>
      <c r="J1846" s="28"/>
    </row>
    <row r="1847" spans="3:10" ht="21.75" customHeight="1" x14ac:dyDescent="0.25">
      <c r="C1847" s="27"/>
      <c r="D1847" s="28"/>
      <c r="E1847" s="28"/>
      <c r="F1847" s="28"/>
      <c r="G1847" s="28"/>
      <c r="H1847" s="28"/>
      <c r="I1847" s="28"/>
      <c r="J1847" s="28"/>
    </row>
    <row r="1848" spans="3:10" ht="21.75" customHeight="1" x14ac:dyDescent="0.25">
      <c r="C1848" s="27"/>
      <c r="D1848" s="28"/>
      <c r="E1848" s="28"/>
      <c r="F1848" s="28"/>
      <c r="G1848" s="28"/>
      <c r="H1848" s="28"/>
      <c r="I1848" s="28"/>
      <c r="J1848" s="28"/>
    </row>
    <row r="1849" spans="3:10" ht="21.75" customHeight="1" x14ac:dyDescent="0.25">
      <c r="C1849" s="27"/>
      <c r="D1849" s="28"/>
      <c r="E1849" s="28"/>
      <c r="F1849" s="28"/>
      <c r="G1849" s="28"/>
      <c r="H1849" s="28"/>
      <c r="I1849" s="28"/>
      <c r="J1849" s="28"/>
    </row>
    <row r="1850" spans="3:10" ht="21.75" customHeight="1" x14ac:dyDescent="0.25">
      <c r="C1850" s="27"/>
      <c r="D1850" s="28"/>
      <c r="E1850" s="28"/>
      <c r="F1850" s="28"/>
      <c r="G1850" s="28"/>
      <c r="H1850" s="28"/>
      <c r="I1850" s="28"/>
      <c r="J1850" s="28"/>
    </row>
    <row r="1851" spans="3:10" ht="21.75" customHeight="1" x14ac:dyDescent="0.25">
      <c r="C1851" s="27"/>
      <c r="D1851" s="28"/>
      <c r="E1851" s="28"/>
      <c r="F1851" s="28"/>
      <c r="G1851" s="28"/>
      <c r="H1851" s="28"/>
      <c r="I1851" s="28"/>
      <c r="J1851" s="28"/>
    </row>
    <row r="1852" spans="3:10" ht="21.75" customHeight="1" x14ac:dyDescent="0.25">
      <c r="C1852" s="27"/>
      <c r="D1852" s="28"/>
      <c r="E1852" s="28"/>
      <c r="F1852" s="28"/>
      <c r="G1852" s="28"/>
      <c r="H1852" s="28"/>
      <c r="I1852" s="28"/>
      <c r="J1852" s="28"/>
    </row>
    <row r="1853" spans="3:10" ht="21.75" customHeight="1" x14ac:dyDescent="0.25">
      <c r="C1853" s="27"/>
      <c r="D1853" s="28"/>
      <c r="E1853" s="28"/>
      <c r="F1853" s="28"/>
      <c r="G1853" s="28"/>
      <c r="H1853" s="28"/>
      <c r="I1853" s="28"/>
      <c r="J1853" s="28"/>
    </row>
    <row r="1854" spans="3:10" ht="21.75" customHeight="1" x14ac:dyDescent="0.25">
      <c r="C1854" s="27"/>
      <c r="D1854" s="28"/>
      <c r="E1854" s="28"/>
      <c r="F1854" s="28"/>
      <c r="G1854" s="28"/>
      <c r="H1854" s="28"/>
      <c r="I1854" s="28"/>
      <c r="J1854" s="28"/>
    </row>
    <row r="1855" spans="3:10" ht="21.75" customHeight="1" x14ac:dyDescent="0.25">
      <c r="C1855" s="27"/>
      <c r="D1855" s="28"/>
      <c r="E1855" s="28"/>
      <c r="F1855" s="28"/>
      <c r="G1855" s="28"/>
      <c r="H1855" s="28"/>
      <c r="I1855" s="28"/>
      <c r="J1855" s="28"/>
    </row>
    <row r="1856" spans="3:10" ht="21.75" customHeight="1" x14ac:dyDescent="0.25">
      <c r="C1856" s="27"/>
      <c r="D1856" s="28"/>
      <c r="E1856" s="28"/>
      <c r="F1856" s="28"/>
      <c r="G1856" s="28"/>
      <c r="H1856" s="28"/>
      <c r="I1856" s="28"/>
      <c r="J1856" s="28"/>
    </row>
    <row r="1857" spans="3:10" ht="21.75" customHeight="1" x14ac:dyDescent="0.25">
      <c r="C1857" s="27"/>
      <c r="D1857" s="28"/>
      <c r="E1857" s="28"/>
      <c r="F1857" s="28"/>
      <c r="G1857" s="28"/>
      <c r="H1857" s="28"/>
      <c r="I1857" s="28"/>
      <c r="J1857" s="28"/>
    </row>
    <row r="1858" spans="3:10" ht="21.75" customHeight="1" x14ac:dyDescent="0.25">
      <c r="C1858" s="27"/>
      <c r="D1858" s="28"/>
      <c r="E1858" s="28"/>
      <c r="F1858" s="28"/>
      <c r="G1858" s="28"/>
      <c r="H1858" s="28"/>
      <c r="I1858" s="28"/>
      <c r="J1858" s="28"/>
    </row>
    <row r="1859" spans="3:10" ht="21.75" customHeight="1" x14ac:dyDescent="0.25">
      <c r="C1859" s="27"/>
      <c r="D1859" s="28"/>
      <c r="E1859" s="28"/>
      <c r="F1859" s="28"/>
      <c r="G1859" s="28"/>
      <c r="H1859" s="28"/>
      <c r="I1859" s="28"/>
      <c r="J1859" s="28"/>
    </row>
    <row r="1860" spans="3:10" ht="21.75" customHeight="1" x14ac:dyDescent="0.25">
      <c r="C1860" s="27"/>
      <c r="D1860" s="28"/>
      <c r="E1860" s="28"/>
      <c r="F1860" s="28"/>
      <c r="G1860" s="28"/>
      <c r="H1860" s="28"/>
      <c r="I1860" s="28"/>
      <c r="J1860" s="28"/>
    </row>
    <row r="1861" spans="3:10" ht="21.75" customHeight="1" x14ac:dyDescent="0.25">
      <c r="C1861" s="27"/>
      <c r="D1861" s="28"/>
      <c r="E1861" s="28"/>
      <c r="F1861" s="28"/>
      <c r="G1861" s="28"/>
      <c r="H1861" s="28"/>
      <c r="I1861" s="28"/>
      <c r="J1861" s="28"/>
    </row>
    <row r="1862" spans="3:10" ht="21.75" customHeight="1" x14ac:dyDescent="0.25">
      <c r="C1862" s="27"/>
      <c r="D1862" s="28"/>
      <c r="E1862" s="28"/>
      <c r="F1862" s="28"/>
      <c r="G1862" s="28"/>
      <c r="H1862" s="28"/>
      <c r="I1862" s="28"/>
      <c r="J1862" s="28"/>
    </row>
    <row r="1863" spans="3:10" ht="21.75" customHeight="1" x14ac:dyDescent="0.25">
      <c r="C1863" s="27"/>
      <c r="D1863" s="28"/>
      <c r="E1863" s="28"/>
      <c r="F1863" s="28"/>
      <c r="G1863" s="28"/>
      <c r="H1863" s="28"/>
      <c r="I1863" s="28"/>
      <c r="J1863" s="28"/>
    </row>
    <row r="1864" spans="3:10" ht="21.75" customHeight="1" x14ac:dyDescent="0.25">
      <c r="C1864" s="27"/>
      <c r="D1864" s="28"/>
      <c r="E1864" s="28"/>
      <c r="F1864" s="28"/>
      <c r="G1864" s="28"/>
      <c r="H1864" s="28"/>
      <c r="I1864" s="28"/>
      <c r="J1864" s="28"/>
    </row>
    <row r="1865" spans="3:10" ht="21.75" customHeight="1" x14ac:dyDescent="0.25">
      <c r="C1865" s="27"/>
      <c r="D1865" s="28"/>
      <c r="E1865" s="28"/>
      <c r="F1865" s="28"/>
      <c r="G1865" s="28"/>
      <c r="H1865" s="28"/>
      <c r="I1865" s="28"/>
      <c r="J1865" s="28"/>
    </row>
    <row r="1866" spans="3:10" ht="21.75" customHeight="1" x14ac:dyDescent="0.25">
      <c r="C1866" s="27"/>
      <c r="D1866" s="28"/>
      <c r="E1866" s="28"/>
      <c r="F1866" s="28"/>
      <c r="G1866" s="28"/>
      <c r="H1866" s="28"/>
      <c r="I1866" s="28"/>
      <c r="J1866" s="28"/>
    </row>
    <row r="1867" spans="3:10" ht="21.75" customHeight="1" x14ac:dyDescent="0.25">
      <c r="C1867" s="27"/>
      <c r="D1867" s="28"/>
      <c r="E1867" s="28"/>
      <c r="F1867" s="28"/>
      <c r="G1867" s="28"/>
      <c r="H1867" s="28"/>
      <c r="I1867" s="28"/>
      <c r="J1867" s="28"/>
    </row>
    <row r="1868" spans="3:10" ht="21.75" customHeight="1" x14ac:dyDescent="0.25">
      <c r="C1868" s="27"/>
      <c r="D1868" s="28"/>
      <c r="E1868" s="28"/>
      <c r="F1868" s="28"/>
      <c r="G1868" s="28"/>
      <c r="H1868" s="28"/>
      <c r="I1868" s="28"/>
      <c r="J1868" s="28"/>
    </row>
    <row r="1869" spans="3:10" ht="21.75" customHeight="1" x14ac:dyDescent="0.25">
      <c r="C1869" s="27"/>
      <c r="D1869" s="28"/>
      <c r="E1869" s="28"/>
      <c r="F1869" s="28"/>
      <c r="G1869" s="28"/>
      <c r="H1869" s="28"/>
      <c r="I1869" s="28"/>
      <c r="J1869" s="28"/>
    </row>
    <row r="1870" spans="3:10" ht="21.75" customHeight="1" x14ac:dyDescent="0.25">
      <c r="C1870" s="27"/>
      <c r="D1870" s="28"/>
      <c r="E1870" s="28"/>
      <c r="F1870" s="28"/>
      <c r="G1870" s="28"/>
      <c r="H1870" s="28"/>
      <c r="I1870" s="28"/>
      <c r="J1870" s="28"/>
    </row>
    <row r="1871" spans="3:10" ht="21.75" customHeight="1" x14ac:dyDescent="0.25">
      <c r="C1871" s="27"/>
      <c r="D1871" s="28"/>
      <c r="E1871" s="28"/>
      <c r="F1871" s="28"/>
      <c r="G1871" s="28"/>
      <c r="H1871" s="28"/>
      <c r="I1871" s="28"/>
      <c r="J1871" s="28"/>
    </row>
    <row r="1872" spans="3:10" ht="21.75" customHeight="1" x14ac:dyDescent="0.25">
      <c r="C1872" s="27"/>
      <c r="D1872" s="28"/>
      <c r="E1872" s="28"/>
      <c r="F1872" s="28"/>
      <c r="G1872" s="28"/>
      <c r="H1872" s="28"/>
      <c r="I1872" s="28"/>
      <c r="J1872" s="28"/>
    </row>
    <row r="1873" spans="3:10" ht="21.75" customHeight="1" x14ac:dyDescent="0.25">
      <c r="C1873" s="27"/>
      <c r="D1873" s="28"/>
      <c r="E1873" s="28"/>
      <c r="F1873" s="28"/>
      <c r="G1873" s="28"/>
      <c r="H1873" s="28"/>
      <c r="I1873" s="28"/>
      <c r="J1873" s="28"/>
    </row>
    <row r="1874" spans="3:10" ht="21.75" customHeight="1" x14ac:dyDescent="0.25">
      <c r="C1874" s="27"/>
      <c r="D1874" s="28"/>
      <c r="E1874" s="28"/>
      <c r="F1874" s="28"/>
      <c r="G1874" s="28"/>
      <c r="H1874" s="28"/>
      <c r="I1874" s="28"/>
      <c r="J1874" s="28"/>
    </row>
    <row r="1875" spans="3:10" ht="21.75" customHeight="1" x14ac:dyDescent="0.25">
      <c r="C1875" s="27"/>
      <c r="D1875" s="28"/>
      <c r="E1875" s="28"/>
      <c r="F1875" s="28"/>
      <c r="G1875" s="28"/>
      <c r="H1875" s="28"/>
      <c r="I1875" s="28"/>
      <c r="J1875" s="28"/>
    </row>
    <row r="1876" spans="3:10" ht="21.75" customHeight="1" x14ac:dyDescent="0.25">
      <c r="C1876" s="27"/>
      <c r="D1876" s="28"/>
      <c r="E1876" s="28"/>
      <c r="F1876" s="28"/>
      <c r="G1876" s="28"/>
      <c r="H1876" s="28"/>
      <c r="I1876" s="28"/>
      <c r="J1876" s="28"/>
    </row>
    <row r="1877" spans="3:10" ht="21.75" customHeight="1" x14ac:dyDescent="0.25">
      <c r="C1877" s="27"/>
      <c r="D1877" s="28"/>
      <c r="E1877" s="28"/>
      <c r="F1877" s="28"/>
      <c r="G1877" s="28"/>
      <c r="H1877" s="28"/>
      <c r="I1877" s="28"/>
      <c r="J1877" s="28"/>
    </row>
    <row r="1878" spans="3:10" ht="21.75" customHeight="1" x14ac:dyDescent="0.25">
      <c r="C1878" s="27"/>
      <c r="D1878" s="28"/>
      <c r="E1878" s="28"/>
      <c r="F1878" s="28"/>
      <c r="G1878" s="28"/>
      <c r="H1878" s="28"/>
      <c r="I1878" s="28"/>
      <c r="J1878" s="28"/>
    </row>
    <row r="1879" spans="3:10" ht="21.75" customHeight="1" x14ac:dyDescent="0.25">
      <c r="C1879" s="27"/>
      <c r="D1879" s="28"/>
      <c r="E1879" s="28"/>
      <c r="F1879" s="28"/>
      <c r="G1879" s="28"/>
      <c r="H1879" s="28"/>
      <c r="I1879" s="28"/>
      <c r="J1879" s="28"/>
    </row>
    <row r="1880" spans="3:10" ht="21.75" customHeight="1" x14ac:dyDescent="0.25">
      <c r="C1880" s="27"/>
      <c r="D1880" s="28"/>
      <c r="E1880" s="28"/>
      <c r="F1880" s="28"/>
      <c r="G1880" s="28"/>
      <c r="H1880" s="28"/>
      <c r="I1880" s="28"/>
      <c r="J1880" s="28"/>
    </row>
    <row r="1881" spans="3:10" ht="21.75" customHeight="1" x14ac:dyDescent="0.25">
      <c r="C1881" s="27"/>
      <c r="D1881" s="28"/>
      <c r="E1881" s="28"/>
      <c r="F1881" s="28"/>
      <c r="G1881" s="28"/>
      <c r="H1881" s="28"/>
      <c r="I1881" s="28"/>
      <c r="J1881" s="28"/>
    </row>
    <row r="1882" spans="3:10" ht="21.75" customHeight="1" x14ac:dyDescent="0.25">
      <c r="C1882" s="27"/>
      <c r="D1882" s="28"/>
      <c r="E1882" s="28"/>
      <c r="F1882" s="28"/>
      <c r="G1882" s="28"/>
      <c r="H1882" s="28"/>
      <c r="I1882" s="28"/>
      <c r="J1882" s="28"/>
    </row>
    <row r="1883" spans="3:10" ht="21.75" customHeight="1" x14ac:dyDescent="0.25">
      <c r="C1883" s="27"/>
      <c r="D1883" s="28"/>
      <c r="E1883" s="28"/>
      <c r="F1883" s="28"/>
      <c r="G1883" s="28"/>
      <c r="H1883" s="28"/>
      <c r="I1883" s="28"/>
      <c r="J1883" s="28"/>
    </row>
    <row r="1884" spans="3:10" ht="21.75" customHeight="1" x14ac:dyDescent="0.25">
      <c r="C1884" s="27"/>
      <c r="D1884" s="28"/>
      <c r="E1884" s="28"/>
      <c r="F1884" s="28"/>
      <c r="G1884" s="28"/>
      <c r="H1884" s="28"/>
      <c r="I1884" s="28"/>
      <c r="J1884" s="28"/>
    </row>
    <row r="1885" spans="3:10" ht="21.75" customHeight="1" x14ac:dyDescent="0.25">
      <c r="C1885" s="27"/>
      <c r="D1885" s="28"/>
      <c r="E1885" s="28"/>
      <c r="F1885" s="28"/>
      <c r="G1885" s="28"/>
      <c r="H1885" s="28"/>
      <c r="I1885" s="28"/>
      <c r="J1885" s="28"/>
    </row>
    <row r="1886" spans="3:10" ht="21.75" customHeight="1" x14ac:dyDescent="0.25">
      <c r="C1886" s="27"/>
      <c r="D1886" s="28"/>
      <c r="E1886" s="28"/>
      <c r="F1886" s="28"/>
      <c r="G1886" s="28"/>
      <c r="H1886" s="28"/>
      <c r="I1886" s="28"/>
      <c r="J1886" s="28"/>
    </row>
    <row r="1887" spans="3:10" ht="21.75" customHeight="1" x14ac:dyDescent="0.25">
      <c r="C1887" s="27"/>
      <c r="D1887" s="28"/>
      <c r="E1887" s="28"/>
      <c r="F1887" s="28"/>
      <c r="G1887" s="28"/>
      <c r="H1887" s="28"/>
      <c r="I1887" s="28"/>
      <c r="J1887" s="28"/>
    </row>
    <row r="1888" spans="3:10" ht="21.75" customHeight="1" x14ac:dyDescent="0.25">
      <c r="C1888" s="27"/>
      <c r="D1888" s="28"/>
      <c r="E1888" s="28"/>
      <c r="F1888" s="28"/>
      <c r="G1888" s="28"/>
      <c r="H1888" s="28"/>
      <c r="I1888" s="28"/>
      <c r="J1888" s="28"/>
    </row>
    <row r="1889" spans="3:10" ht="21.75" customHeight="1" x14ac:dyDescent="0.25">
      <c r="C1889" s="27"/>
      <c r="D1889" s="28"/>
      <c r="E1889" s="28"/>
      <c r="F1889" s="28"/>
      <c r="G1889" s="28"/>
      <c r="H1889" s="28"/>
      <c r="I1889" s="28"/>
      <c r="J1889" s="28"/>
    </row>
    <row r="1890" spans="3:10" ht="21.75" customHeight="1" x14ac:dyDescent="0.25">
      <c r="C1890" s="27"/>
      <c r="D1890" s="28"/>
      <c r="E1890" s="28"/>
      <c r="F1890" s="28"/>
      <c r="G1890" s="28"/>
      <c r="H1890" s="28"/>
      <c r="I1890" s="28"/>
      <c r="J1890" s="28"/>
    </row>
    <row r="1891" spans="3:10" ht="21.75" customHeight="1" x14ac:dyDescent="0.25">
      <c r="C1891" s="27"/>
      <c r="D1891" s="28"/>
      <c r="E1891" s="28"/>
      <c r="F1891" s="28"/>
      <c r="G1891" s="28"/>
      <c r="H1891" s="28"/>
      <c r="I1891" s="28"/>
      <c r="J1891" s="28"/>
    </row>
    <row r="1892" spans="3:10" ht="21.75" customHeight="1" x14ac:dyDescent="0.25">
      <c r="C1892" s="27"/>
      <c r="D1892" s="28"/>
      <c r="E1892" s="28"/>
      <c r="F1892" s="28"/>
      <c r="G1892" s="28"/>
      <c r="H1892" s="28"/>
      <c r="I1892" s="28"/>
      <c r="J1892" s="28"/>
    </row>
    <row r="1893" spans="3:10" ht="21.75" customHeight="1" x14ac:dyDescent="0.25">
      <c r="C1893" s="27"/>
      <c r="D1893" s="28"/>
      <c r="E1893" s="28"/>
      <c r="F1893" s="28"/>
      <c r="G1893" s="28"/>
      <c r="H1893" s="28"/>
      <c r="I1893" s="28"/>
      <c r="J1893" s="28"/>
    </row>
    <row r="1894" spans="3:10" ht="21.75" customHeight="1" x14ac:dyDescent="0.25">
      <c r="C1894" s="27"/>
      <c r="D1894" s="28"/>
      <c r="E1894" s="28"/>
      <c r="F1894" s="28"/>
      <c r="G1894" s="28"/>
      <c r="H1894" s="28"/>
      <c r="I1894" s="28"/>
      <c r="J1894" s="28"/>
    </row>
    <row r="1895" spans="3:10" ht="21.75" customHeight="1" x14ac:dyDescent="0.25">
      <c r="C1895" s="27"/>
      <c r="D1895" s="28"/>
      <c r="E1895" s="28"/>
      <c r="F1895" s="28"/>
      <c r="G1895" s="28"/>
      <c r="H1895" s="28"/>
      <c r="I1895" s="28"/>
      <c r="J1895" s="28"/>
    </row>
    <row r="1896" spans="3:10" ht="21.75" customHeight="1" x14ac:dyDescent="0.25">
      <c r="C1896" s="27"/>
      <c r="D1896" s="28"/>
      <c r="E1896" s="28"/>
      <c r="F1896" s="28"/>
      <c r="G1896" s="28"/>
      <c r="H1896" s="28"/>
      <c r="I1896" s="28"/>
      <c r="J1896" s="28"/>
    </row>
    <row r="1897" spans="3:10" ht="21.75" customHeight="1" x14ac:dyDescent="0.25">
      <c r="C1897" s="27"/>
      <c r="D1897" s="28"/>
      <c r="E1897" s="28"/>
      <c r="F1897" s="28"/>
      <c r="G1897" s="28"/>
      <c r="H1897" s="28"/>
      <c r="I1897" s="28"/>
      <c r="J1897" s="28"/>
    </row>
    <row r="1898" spans="3:10" ht="21.75" customHeight="1" x14ac:dyDescent="0.25">
      <c r="C1898" s="27"/>
      <c r="D1898" s="28"/>
      <c r="E1898" s="28"/>
      <c r="F1898" s="28"/>
      <c r="G1898" s="28"/>
      <c r="H1898" s="28"/>
      <c r="I1898" s="28"/>
      <c r="J1898" s="28"/>
    </row>
    <row r="1899" spans="3:10" ht="21.75" customHeight="1" x14ac:dyDescent="0.25">
      <c r="C1899" s="27"/>
      <c r="D1899" s="28"/>
      <c r="E1899" s="28"/>
      <c r="F1899" s="28"/>
      <c r="G1899" s="28"/>
      <c r="H1899" s="28"/>
      <c r="I1899" s="28"/>
      <c r="J1899" s="28"/>
    </row>
    <row r="1900" spans="3:10" ht="21.75" customHeight="1" x14ac:dyDescent="0.25">
      <c r="C1900" s="27"/>
      <c r="D1900" s="28"/>
      <c r="E1900" s="28"/>
      <c r="F1900" s="28"/>
      <c r="G1900" s="28"/>
      <c r="H1900" s="28"/>
      <c r="I1900" s="28"/>
      <c r="J1900" s="28"/>
    </row>
    <row r="1901" spans="3:10" ht="21.75" customHeight="1" x14ac:dyDescent="0.25">
      <c r="C1901" s="27"/>
      <c r="D1901" s="28"/>
      <c r="E1901" s="28"/>
      <c r="F1901" s="28"/>
      <c r="G1901" s="28"/>
      <c r="H1901" s="28"/>
      <c r="I1901" s="28"/>
      <c r="J1901" s="28"/>
    </row>
    <row r="1902" spans="3:10" ht="21.75" customHeight="1" x14ac:dyDescent="0.25">
      <c r="C1902" s="27"/>
      <c r="D1902" s="28"/>
      <c r="E1902" s="28"/>
      <c r="F1902" s="28"/>
      <c r="G1902" s="28"/>
      <c r="H1902" s="28"/>
      <c r="I1902" s="28"/>
      <c r="J1902" s="28"/>
    </row>
    <row r="1903" spans="3:10" ht="21.75" customHeight="1" x14ac:dyDescent="0.25">
      <c r="C1903" s="27"/>
      <c r="D1903" s="28"/>
      <c r="E1903" s="28"/>
      <c r="F1903" s="28"/>
      <c r="G1903" s="28"/>
      <c r="H1903" s="28"/>
      <c r="I1903" s="28"/>
      <c r="J1903" s="28"/>
    </row>
    <row r="1904" spans="3:10" ht="21.75" customHeight="1" x14ac:dyDescent="0.25">
      <c r="C1904" s="27"/>
      <c r="D1904" s="28"/>
      <c r="E1904" s="28"/>
      <c r="F1904" s="28"/>
      <c r="G1904" s="28"/>
      <c r="H1904" s="28"/>
      <c r="I1904" s="28"/>
      <c r="J1904" s="28"/>
    </row>
    <row r="1905" spans="3:10" ht="21.75" customHeight="1" x14ac:dyDescent="0.25">
      <c r="C1905" s="27"/>
      <c r="D1905" s="28"/>
      <c r="E1905" s="28"/>
      <c r="F1905" s="28"/>
      <c r="G1905" s="28"/>
      <c r="H1905" s="28"/>
      <c r="I1905" s="28"/>
      <c r="J1905" s="28"/>
    </row>
    <row r="1906" spans="3:10" ht="21.75" customHeight="1" x14ac:dyDescent="0.25">
      <c r="C1906" s="27"/>
      <c r="D1906" s="28"/>
      <c r="E1906" s="28"/>
      <c r="F1906" s="28"/>
      <c r="G1906" s="28"/>
      <c r="H1906" s="28"/>
      <c r="I1906" s="28"/>
      <c r="J1906" s="28"/>
    </row>
    <row r="1907" spans="3:10" ht="21.75" customHeight="1" x14ac:dyDescent="0.25">
      <c r="C1907" s="27"/>
      <c r="D1907" s="28"/>
      <c r="E1907" s="28"/>
      <c r="F1907" s="28"/>
      <c r="G1907" s="28"/>
      <c r="H1907" s="28"/>
      <c r="I1907" s="28"/>
      <c r="J1907" s="28"/>
    </row>
    <row r="1908" spans="3:10" ht="21.75" customHeight="1" x14ac:dyDescent="0.25">
      <c r="C1908" s="27"/>
      <c r="D1908" s="28"/>
      <c r="E1908" s="28"/>
      <c r="F1908" s="28"/>
      <c r="G1908" s="28"/>
      <c r="H1908" s="28"/>
      <c r="I1908" s="28"/>
      <c r="J1908" s="28"/>
    </row>
    <row r="1909" spans="3:10" ht="21.75" customHeight="1" x14ac:dyDescent="0.25">
      <c r="C1909" s="27"/>
      <c r="D1909" s="28"/>
      <c r="E1909" s="28"/>
      <c r="F1909" s="28"/>
      <c r="G1909" s="28"/>
      <c r="H1909" s="28"/>
      <c r="I1909" s="28"/>
      <c r="J1909" s="28"/>
    </row>
    <row r="1910" spans="3:10" ht="21.75" customHeight="1" x14ac:dyDescent="0.25">
      <c r="C1910" s="27"/>
      <c r="D1910" s="28"/>
      <c r="E1910" s="28"/>
      <c r="F1910" s="28"/>
      <c r="G1910" s="28"/>
      <c r="H1910" s="28"/>
      <c r="I1910" s="28"/>
      <c r="J1910" s="28"/>
    </row>
    <row r="1911" spans="3:10" ht="21.75" customHeight="1" x14ac:dyDescent="0.25">
      <c r="C1911" s="27"/>
      <c r="D1911" s="28"/>
      <c r="E1911" s="28"/>
      <c r="F1911" s="28"/>
      <c r="G1911" s="28"/>
      <c r="H1911" s="28"/>
      <c r="I1911" s="28"/>
      <c r="J1911" s="28"/>
    </row>
    <row r="1912" spans="3:10" ht="21.75" customHeight="1" x14ac:dyDescent="0.25">
      <c r="C1912" s="27"/>
      <c r="D1912" s="28"/>
      <c r="E1912" s="28"/>
      <c r="F1912" s="28"/>
      <c r="G1912" s="28"/>
      <c r="H1912" s="28"/>
      <c r="I1912" s="28"/>
      <c r="J1912" s="28"/>
    </row>
    <row r="1913" spans="3:10" ht="21.75" customHeight="1" x14ac:dyDescent="0.25">
      <c r="C1913" s="27"/>
      <c r="D1913" s="28"/>
      <c r="E1913" s="28"/>
      <c r="F1913" s="28"/>
      <c r="G1913" s="28"/>
      <c r="H1913" s="28"/>
      <c r="I1913" s="28"/>
      <c r="J1913" s="28"/>
    </row>
    <row r="1914" spans="3:10" ht="21.75" customHeight="1" x14ac:dyDescent="0.25">
      <c r="C1914" s="27"/>
      <c r="D1914" s="28"/>
      <c r="E1914" s="28"/>
      <c r="F1914" s="28"/>
      <c r="G1914" s="28"/>
      <c r="H1914" s="28"/>
      <c r="I1914" s="28"/>
      <c r="J1914" s="28"/>
    </row>
    <row r="1915" spans="3:10" ht="21.75" customHeight="1" x14ac:dyDescent="0.25">
      <c r="C1915" s="27"/>
      <c r="D1915" s="28"/>
      <c r="E1915" s="28"/>
      <c r="F1915" s="28"/>
      <c r="G1915" s="28"/>
      <c r="H1915" s="28"/>
      <c r="I1915" s="28"/>
      <c r="J1915" s="28"/>
    </row>
    <row r="1916" spans="3:10" ht="21.75" customHeight="1" x14ac:dyDescent="0.25">
      <c r="C1916" s="27"/>
      <c r="D1916" s="28"/>
      <c r="E1916" s="28"/>
      <c r="F1916" s="28"/>
      <c r="G1916" s="28"/>
      <c r="H1916" s="28"/>
      <c r="I1916" s="28"/>
      <c r="J1916" s="28"/>
    </row>
    <row r="1917" spans="3:10" ht="21.75" customHeight="1" x14ac:dyDescent="0.25">
      <c r="C1917" s="27"/>
      <c r="D1917" s="28"/>
      <c r="E1917" s="28"/>
      <c r="F1917" s="28"/>
      <c r="G1917" s="28"/>
      <c r="H1917" s="28"/>
      <c r="I1917" s="28"/>
      <c r="J1917" s="28"/>
    </row>
    <row r="1918" spans="3:10" ht="21.75" customHeight="1" x14ac:dyDescent="0.25">
      <c r="C1918" s="27"/>
      <c r="D1918" s="28"/>
      <c r="E1918" s="28"/>
      <c r="F1918" s="28"/>
      <c r="G1918" s="28"/>
      <c r="H1918" s="28"/>
      <c r="I1918" s="28"/>
      <c r="J1918" s="28"/>
    </row>
    <row r="1919" spans="3:10" ht="21.75" customHeight="1" x14ac:dyDescent="0.25">
      <c r="C1919" s="27"/>
      <c r="D1919" s="28"/>
      <c r="E1919" s="28"/>
      <c r="F1919" s="28"/>
      <c r="G1919" s="28"/>
      <c r="H1919" s="28"/>
      <c r="I1919" s="28"/>
      <c r="J1919" s="28"/>
    </row>
    <row r="1920" spans="3:10" ht="21.75" customHeight="1" x14ac:dyDescent="0.25">
      <c r="C1920" s="27"/>
      <c r="D1920" s="28"/>
      <c r="E1920" s="28"/>
      <c r="F1920" s="28"/>
      <c r="G1920" s="28"/>
      <c r="H1920" s="28"/>
      <c r="I1920" s="28"/>
      <c r="J1920" s="28"/>
    </row>
    <row r="1921" spans="3:10" ht="21.75" customHeight="1" x14ac:dyDescent="0.25">
      <c r="C1921" s="27"/>
      <c r="D1921" s="28"/>
      <c r="E1921" s="28"/>
      <c r="F1921" s="28"/>
      <c r="G1921" s="28"/>
      <c r="H1921" s="28"/>
      <c r="I1921" s="28"/>
      <c r="J1921" s="28"/>
    </row>
    <row r="1922" spans="3:10" ht="21.75" customHeight="1" x14ac:dyDescent="0.25">
      <c r="C1922" s="27"/>
      <c r="D1922" s="28"/>
      <c r="E1922" s="28"/>
      <c r="F1922" s="28"/>
      <c r="G1922" s="28"/>
      <c r="H1922" s="28"/>
      <c r="I1922" s="28"/>
      <c r="J1922" s="28"/>
    </row>
    <row r="1923" spans="3:10" ht="21.75" customHeight="1" x14ac:dyDescent="0.25">
      <c r="C1923" s="27"/>
      <c r="D1923" s="28"/>
      <c r="E1923" s="28"/>
      <c r="F1923" s="28"/>
      <c r="G1923" s="28"/>
      <c r="H1923" s="28"/>
      <c r="I1923" s="28"/>
      <c r="J1923" s="28"/>
    </row>
    <row r="1924" spans="3:10" ht="21.75" customHeight="1" x14ac:dyDescent="0.25">
      <c r="C1924" s="27"/>
      <c r="D1924" s="28"/>
      <c r="E1924" s="28"/>
      <c r="F1924" s="28"/>
      <c r="G1924" s="28"/>
      <c r="H1924" s="28"/>
      <c r="I1924" s="28"/>
      <c r="J1924" s="28"/>
    </row>
    <row r="1925" spans="3:10" ht="21.75" customHeight="1" x14ac:dyDescent="0.25">
      <c r="C1925" s="27"/>
      <c r="D1925" s="28"/>
      <c r="E1925" s="28"/>
      <c r="F1925" s="28"/>
      <c r="G1925" s="28"/>
      <c r="H1925" s="28"/>
      <c r="I1925" s="28"/>
      <c r="J1925" s="28"/>
    </row>
    <row r="1926" spans="3:10" ht="21.75" customHeight="1" x14ac:dyDescent="0.25">
      <c r="C1926" s="27"/>
      <c r="D1926" s="28"/>
      <c r="E1926" s="28"/>
      <c r="F1926" s="28"/>
      <c r="G1926" s="28"/>
      <c r="H1926" s="28"/>
      <c r="I1926" s="28"/>
      <c r="J1926" s="28"/>
    </row>
    <row r="1927" spans="3:10" ht="21.75" customHeight="1" x14ac:dyDescent="0.25">
      <c r="C1927" s="27"/>
      <c r="D1927" s="28"/>
      <c r="E1927" s="28"/>
      <c r="F1927" s="28"/>
      <c r="G1927" s="28"/>
      <c r="H1927" s="28"/>
      <c r="I1927" s="28"/>
      <c r="J1927" s="28"/>
    </row>
    <row r="1928" spans="3:10" ht="21.75" customHeight="1" x14ac:dyDescent="0.25">
      <c r="C1928" s="27"/>
      <c r="D1928" s="28"/>
      <c r="E1928" s="28"/>
      <c r="F1928" s="28"/>
      <c r="G1928" s="28"/>
      <c r="H1928" s="28"/>
      <c r="I1928" s="28"/>
      <c r="J1928" s="28"/>
    </row>
    <row r="1929" spans="3:10" ht="21.75" customHeight="1" x14ac:dyDescent="0.25">
      <c r="C1929" s="27"/>
      <c r="D1929" s="28"/>
      <c r="E1929" s="28"/>
      <c r="F1929" s="28"/>
      <c r="G1929" s="28"/>
      <c r="H1929" s="28"/>
      <c r="I1929" s="28"/>
      <c r="J1929" s="28"/>
    </row>
    <row r="1930" spans="3:10" ht="21.75" customHeight="1" x14ac:dyDescent="0.25">
      <c r="C1930" s="27"/>
      <c r="D1930" s="28"/>
      <c r="E1930" s="28"/>
      <c r="F1930" s="28"/>
      <c r="G1930" s="28"/>
      <c r="H1930" s="28"/>
      <c r="I1930" s="28"/>
      <c r="J1930" s="28"/>
    </row>
    <row r="1931" spans="3:10" ht="21.75" customHeight="1" x14ac:dyDescent="0.25">
      <c r="C1931" s="27"/>
      <c r="D1931" s="28"/>
      <c r="E1931" s="28"/>
      <c r="F1931" s="28"/>
      <c r="G1931" s="28"/>
      <c r="H1931" s="28"/>
      <c r="I1931" s="28"/>
      <c r="J1931" s="28"/>
    </row>
    <row r="1932" spans="3:10" ht="21.75" customHeight="1" x14ac:dyDescent="0.25">
      <c r="C1932" s="27"/>
      <c r="D1932" s="28"/>
      <c r="E1932" s="28"/>
      <c r="F1932" s="28"/>
      <c r="G1932" s="28"/>
      <c r="H1932" s="28"/>
      <c r="I1932" s="28"/>
      <c r="J1932" s="28"/>
    </row>
    <row r="1933" spans="3:10" ht="21.75" customHeight="1" x14ac:dyDescent="0.25">
      <c r="C1933" s="27"/>
      <c r="D1933" s="28"/>
      <c r="E1933" s="28"/>
      <c r="F1933" s="28"/>
      <c r="G1933" s="28"/>
      <c r="H1933" s="28"/>
      <c r="I1933" s="28"/>
      <c r="J1933" s="28"/>
    </row>
    <row r="1934" spans="3:10" ht="21.75" customHeight="1" x14ac:dyDescent="0.25">
      <c r="C1934" s="27"/>
      <c r="D1934" s="28"/>
      <c r="E1934" s="28"/>
      <c r="F1934" s="28"/>
      <c r="G1934" s="28"/>
      <c r="H1934" s="28"/>
      <c r="I1934" s="28"/>
      <c r="J1934" s="28"/>
    </row>
    <row r="1935" spans="3:10" ht="21.75" customHeight="1" x14ac:dyDescent="0.25">
      <c r="C1935" s="27"/>
      <c r="D1935" s="28"/>
      <c r="E1935" s="28"/>
      <c r="F1935" s="28"/>
      <c r="G1935" s="28"/>
      <c r="H1935" s="28"/>
      <c r="I1935" s="28"/>
      <c r="J1935" s="28"/>
    </row>
    <row r="1936" spans="3:10" ht="21.75" customHeight="1" x14ac:dyDescent="0.25">
      <c r="C1936" s="27"/>
      <c r="D1936" s="28"/>
      <c r="E1936" s="28"/>
      <c r="F1936" s="28"/>
      <c r="G1936" s="28"/>
      <c r="H1936" s="28"/>
      <c r="I1936" s="28"/>
      <c r="J1936" s="28"/>
    </row>
    <row r="1937" spans="3:10" ht="21.75" customHeight="1" x14ac:dyDescent="0.25">
      <c r="C1937" s="27"/>
      <c r="D1937" s="28"/>
      <c r="E1937" s="28"/>
      <c r="F1937" s="28"/>
      <c r="G1937" s="28"/>
      <c r="H1937" s="28"/>
      <c r="I1937" s="28"/>
      <c r="J1937" s="28"/>
    </row>
    <row r="1938" spans="3:10" ht="21.75" customHeight="1" x14ac:dyDescent="0.25">
      <c r="C1938" s="27"/>
      <c r="D1938" s="28"/>
      <c r="E1938" s="28"/>
      <c r="F1938" s="28"/>
      <c r="G1938" s="28"/>
      <c r="H1938" s="28"/>
      <c r="I1938" s="28"/>
      <c r="J1938" s="28"/>
    </row>
    <row r="1939" spans="3:10" ht="21.75" customHeight="1" x14ac:dyDescent="0.25">
      <c r="C1939" s="27"/>
      <c r="D1939" s="28"/>
      <c r="E1939" s="28"/>
      <c r="F1939" s="28"/>
      <c r="G1939" s="28"/>
      <c r="H1939" s="28"/>
      <c r="I1939" s="28"/>
      <c r="J1939" s="28"/>
    </row>
    <row r="1940" spans="3:10" ht="21.75" customHeight="1" x14ac:dyDescent="0.25">
      <c r="C1940" s="27"/>
      <c r="D1940" s="28"/>
      <c r="E1940" s="28"/>
      <c r="F1940" s="28"/>
      <c r="G1940" s="28"/>
      <c r="H1940" s="28"/>
      <c r="I1940" s="28"/>
      <c r="J1940" s="28"/>
    </row>
    <row r="1941" spans="3:10" ht="21.75" customHeight="1" x14ac:dyDescent="0.25">
      <c r="C1941" s="27"/>
      <c r="D1941" s="28"/>
      <c r="E1941" s="28"/>
      <c r="F1941" s="28"/>
      <c r="G1941" s="28"/>
      <c r="H1941" s="28"/>
      <c r="I1941" s="28"/>
      <c r="J1941" s="28"/>
    </row>
    <row r="1942" spans="3:10" ht="21.75" customHeight="1" x14ac:dyDescent="0.25">
      <c r="C1942" s="27"/>
      <c r="D1942" s="28"/>
      <c r="E1942" s="28"/>
      <c r="F1942" s="28"/>
      <c r="G1942" s="28"/>
      <c r="H1942" s="28"/>
      <c r="I1942" s="28"/>
      <c r="J1942" s="28"/>
    </row>
    <row r="1943" spans="3:10" ht="21.75" customHeight="1" x14ac:dyDescent="0.25">
      <c r="C1943" s="27"/>
      <c r="D1943" s="28"/>
      <c r="E1943" s="28"/>
      <c r="F1943" s="28"/>
      <c r="G1943" s="28"/>
      <c r="H1943" s="28"/>
      <c r="I1943" s="28"/>
      <c r="J1943" s="28"/>
    </row>
    <row r="1944" spans="3:10" ht="21.75" customHeight="1" x14ac:dyDescent="0.25">
      <c r="C1944" s="27"/>
      <c r="D1944" s="28"/>
      <c r="E1944" s="28"/>
      <c r="F1944" s="28"/>
      <c r="G1944" s="28"/>
      <c r="H1944" s="28"/>
      <c r="I1944" s="28"/>
      <c r="J1944" s="28"/>
    </row>
    <row r="1945" spans="3:10" ht="21.75" customHeight="1" x14ac:dyDescent="0.25">
      <c r="C1945" s="27"/>
      <c r="D1945" s="28"/>
      <c r="E1945" s="28"/>
      <c r="F1945" s="28"/>
      <c r="G1945" s="28"/>
      <c r="H1945" s="28"/>
      <c r="I1945" s="28"/>
      <c r="J1945" s="28"/>
    </row>
    <row r="1946" spans="3:10" ht="21.75" customHeight="1" x14ac:dyDescent="0.25">
      <c r="C1946" s="27"/>
      <c r="D1946" s="28"/>
      <c r="E1946" s="28"/>
      <c r="F1946" s="28"/>
      <c r="G1946" s="28"/>
      <c r="H1946" s="28"/>
      <c r="I1946" s="28"/>
      <c r="J1946" s="28"/>
    </row>
    <row r="1947" spans="3:10" ht="21.75" customHeight="1" x14ac:dyDescent="0.25">
      <c r="C1947" s="27"/>
      <c r="D1947" s="28"/>
      <c r="E1947" s="28"/>
      <c r="F1947" s="28"/>
      <c r="G1947" s="28"/>
      <c r="H1947" s="28"/>
      <c r="I1947" s="28"/>
      <c r="J1947" s="28"/>
    </row>
    <row r="1948" spans="3:10" ht="21.75" customHeight="1" x14ac:dyDescent="0.25">
      <c r="C1948" s="27"/>
      <c r="D1948" s="28"/>
      <c r="E1948" s="28"/>
      <c r="F1948" s="28"/>
      <c r="G1948" s="28"/>
      <c r="H1948" s="28"/>
      <c r="I1948" s="28"/>
      <c r="J1948" s="28"/>
    </row>
    <row r="1949" spans="3:10" ht="21.75" customHeight="1" x14ac:dyDescent="0.25">
      <c r="C1949" s="27"/>
      <c r="D1949" s="28"/>
      <c r="E1949" s="28"/>
      <c r="F1949" s="28"/>
      <c r="G1949" s="28"/>
      <c r="H1949" s="28"/>
      <c r="I1949" s="28"/>
      <c r="J1949" s="28"/>
    </row>
    <row r="1950" spans="3:10" ht="21.75" customHeight="1" x14ac:dyDescent="0.25">
      <c r="C1950" s="27"/>
      <c r="D1950" s="28"/>
      <c r="E1950" s="28"/>
      <c r="F1950" s="28"/>
      <c r="G1950" s="28"/>
      <c r="H1950" s="28"/>
      <c r="I1950" s="28"/>
      <c r="J1950" s="28"/>
    </row>
    <row r="1951" spans="3:10" ht="21.75" customHeight="1" x14ac:dyDescent="0.25">
      <c r="C1951" s="27"/>
      <c r="D1951" s="28"/>
      <c r="E1951" s="28"/>
      <c r="F1951" s="28"/>
      <c r="G1951" s="28"/>
      <c r="H1951" s="28"/>
      <c r="I1951" s="28"/>
      <c r="J1951" s="28"/>
    </row>
    <row r="1952" spans="3:10" ht="21.75" customHeight="1" x14ac:dyDescent="0.25">
      <c r="C1952" s="27"/>
      <c r="D1952" s="28"/>
      <c r="E1952" s="28"/>
      <c r="F1952" s="28"/>
      <c r="G1952" s="28"/>
      <c r="H1952" s="28"/>
      <c r="I1952" s="28"/>
      <c r="J1952" s="28"/>
    </row>
    <row r="1953" spans="3:10" ht="21.75" customHeight="1" x14ac:dyDescent="0.25">
      <c r="C1953" s="27"/>
      <c r="D1953" s="28"/>
      <c r="E1953" s="28"/>
      <c r="F1953" s="28"/>
      <c r="G1953" s="28"/>
      <c r="H1953" s="28"/>
      <c r="I1953" s="28"/>
      <c r="J1953" s="28"/>
    </row>
    <row r="1954" spans="3:10" ht="21.75" customHeight="1" x14ac:dyDescent="0.25">
      <c r="C1954" s="27"/>
      <c r="D1954" s="28"/>
      <c r="E1954" s="28"/>
      <c r="F1954" s="28"/>
      <c r="G1954" s="28"/>
      <c r="H1954" s="28"/>
      <c r="I1954" s="28"/>
      <c r="J1954" s="28"/>
    </row>
    <row r="1955" spans="3:10" ht="21.75" customHeight="1" x14ac:dyDescent="0.25">
      <c r="C1955" s="27"/>
      <c r="D1955" s="28"/>
      <c r="E1955" s="28"/>
      <c r="F1955" s="28"/>
      <c r="G1955" s="28"/>
      <c r="H1955" s="28"/>
      <c r="I1955" s="28"/>
      <c r="J1955" s="28"/>
    </row>
    <row r="1956" spans="3:10" ht="21.75" customHeight="1" x14ac:dyDescent="0.25">
      <c r="C1956" s="27"/>
      <c r="D1956" s="28"/>
      <c r="E1956" s="28"/>
      <c r="F1956" s="28"/>
      <c r="G1956" s="28"/>
      <c r="H1956" s="28"/>
      <c r="I1956" s="28"/>
      <c r="J1956" s="28"/>
    </row>
    <row r="1957" spans="3:10" ht="21.75" customHeight="1" x14ac:dyDescent="0.25">
      <c r="C1957" s="27"/>
      <c r="D1957" s="28"/>
      <c r="E1957" s="28"/>
      <c r="F1957" s="28"/>
      <c r="G1957" s="28"/>
      <c r="H1957" s="28"/>
      <c r="I1957" s="28"/>
      <c r="J1957" s="28"/>
    </row>
    <row r="1958" spans="3:10" ht="21.75" customHeight="1" x14ac:dyDescent="0.25">
      <c r="C1958" s="27"/>
      <c r="D1958" s="28"/>
      <c r="E1958" s="28"/>
      <c r="F1958" s="28"/>
      <c r="G1958" s="28"/>
      <c r="H1958" s="28"/>
      <c r="I1958" s="28"/>
      <c r="J1958" s="28"/>
    </row>
    <row r="1959" spans="3:10" ht="21.75" customHeight="1" x14ac:dyDescent="0.25">
      <c r="C1959" s="27"/>
      <c r="D1959" s="28"/>
      <c r="E1959" s="28"/>
      <c r="F1959" s="28"/>
      <c r="G1959" s="28"/>
      <c r="H1959" s="28"/>
      <c r="I1959" s="28"/>
      <c r="J1959" s="28"/>
    </row>
    <row r="1960" spans="3:10" ht="21.75" customHeight="1" x14ac:dyDescent="0.25">
      <c r="C1960" s="27"/>
      <c r="D1960" s="28"/>
      <c r="E1960" s="28"/>
      <c r="F1960" s="28"/>
      <c r="G1960" s="28"/>
      <c r="H1960" s="28"/>
      <c r="I1960" s="28"/>
      <c r="J1960" s="28"/>
    </row>
    <row r="1961" spans="3:10" ht="21.75" customHeight="1" x14ac:dyDescent="0.25">
      <c r="C1961" s="27"/>
      <c r="D1961" s="28"/>
      <c r="E1961" s="28"/>
      <c r="F1961" s="28"/>
      <c r="G1961" s="28"/>
      <c r="H1961" s="28"/>
      <c r="I1961" s="28"/>
      <c r="J1961" s="28"/>
    </row>
    <row r="1962" spans="3:10" ht="21.75" customHeight="1" x14ac:dyDescent="0.25">
      <c r="C1962" s="27"/>
      <c r="D1962" s="28"/>
      <c r="E1962" s="28"/>
      <c r="F1962" s="28"/>
      <c r="G1962" s="28"/>
      <c r="H1962" s="28"/>
      <c r="I1962" s="28"/>
      <c r="J1962" s="28"/>
    </row>
    <row r="1963" spans="3:10" ht="21.75" customHeight="1" x14ac:dyDescent="0.25">
      <c r="C1963" s="27"/>
      <c r="D1963" s="28"/>
      <c r="E1963" s="28"/>
      <c r="F1963" s="28"/>
      <c r="G1963" s="28"/>
      <c r="H1963" s="28"/>
      <c r="I1963" s="28"/>
      <c r="J1963" s="28"/>
    </row>
    <row r="1964" spans="3:10" ht="21.75" customHeight="1" x14ac:dyDescent="0.25">
      <c r="C1964" s="27"/>
      <c r="D1964" s="28"/>
      <c r="E1964" s="28"/>
      <c r="F1964" s="28"/>
      <c r="G1964" s="28"/>
      <c r="H1964" s="28"/>
      <c r="I1964" s="28"/>
      <c r="J1964" s="28"/>
    </row>
    <row r="1965" spans="3:10" ht="21.75" customHeight="1" x14ac:dyDescent="0.25">
      <c r="C1965" s="27"/>
      <c r="D1965" s="28"/>
      <c r="E1965" s="28"/>
      <c r="F1965" s="28"/>
      <c r="G1965" s="28"/>
      <c r="H1965" s="28"/>
      <c r="I1965" s="28"/>
      <c r="J1965" s="28"/>
    </row>
    <row r="1966" spans="3:10" ht="21.75" customHeight="1" x14ac:dyDescent="0.25">
      <c r="C1966" s="27"/>
      <c r="D1966" s="28"/>
      <c r="E1966" s="28"/>
      <c r="F1966" s="28"/>
      <c r="G1966" s="28"/>
      <c r="H1966" s="28"/>
      <c r="I1966" s="28"/>
      <c r="J1966" s="28"/>
    </row>
    <row r="1967" spans="3:10" ht="21.75" customHeight="1" x14ac:dyDescent="0.25">
      <c r="C1967" s="27"/>
      <c r="D1967" s="28"/>
      <c r="E1967" s="28"/>
      <c r="F1967" s="28"/>
      <c r="G1967" s="28"/>
      <c r="H1967" s="28"/>
      <c r="I1967" s="28"/>
      <c r="J1967" s="28"/>
    </row>
    <row r="1968" spans="3:10" ht="21.75" customHeight="1" x14ac:dyDescent="0.25">
      <c r="C1968" s="27"/>
      <c r="D1968" s="28"/>
      <c r="E1968" s="28"/>
      <c r="F1968" s="28"/>
      <c r="G1968" s="28"/>
      <c r="H1968" s="28"/>
      <c r="I1968" s="28"/>
      <c r="J1968" s="28"/>
    </row>
    <row r="1969" spans="3:10" ht="21.75" customHeight="1" x14ac:dyDescent="0.25">
      <c r="C1969" s="27"/>
      <c r="D1969" s="28"/>
      <c r="E1969" s="28"/>
      <c r="F1969" s="28"/>
      <c r="G1969" s="28"/>
      <c r="H1969" s="28"/>
      <c r="I1969" s="28"/>
      <c r="J1969" s="28"/>
    </row>
    <row r="1970" spans="3:10" ht="21.75" customHeight="1" x14ac:dyDescent="0.25">
      <c r="C1970" s="27"/>
      <c r="D1970" s="28"/>
      <c r="E1970" s="28"/>
      <c r="F1970" s="28"/>
      <c r="G1970" s="28"/>
      <c r="H1970" s="28"/>
      <c r="I1970" s="28"/>
      <c r="J1970" s="28"/>
    </row>
    <row r="1971" spans="3:10" ht="21.75" customHeight="1" x14ac:dyDescent="0.25">
      <c r="C1971" s="27"/>
      <c r="D1971" s="28"/>
      <c r="E1971" s="28"/>
      <c r="F1971" s="28"/>
      <c r="G1971" s="28"/>
      <c r="H1971" s="28"/>
      <c r="I1971" s="28"/>
      <c r="J1971" s="28"/>
    </row>
    <row r="1972" spans="3:10" ht="21.75" customHeight="1" x14ac:dyDescent="0.25">
      <c r="C1972" s="27"/>
      <c r="D1972" s="28"/>
      <c r="E1972" s="28"/>
      <c r="F1972" s="28"/>
      <c r="G1972" s="28"/>
      <c r="H1972" s="28"/>
      <c r="I1972" s="28"/>
      <c r="J1972" s="28"/>
    </row>
    <row r="1973" spans="3:10" ht="21.75" customHeight="1" x14ac:dyDescent="0.25">
      <c r="C1973" s="27"/>
      <c r="D1973" s="28"/>
      <c r="E1973" s="28"/>
      <c r="F1973" s="28"/>
      <c r="G1973" s="28"/>
      <c r="H1973" s="28"/>
      <c r="I1973" s="28"/>
      <c r="J1973" s="28"/>
    </row>
    <row r="1974" spans="3:10" ht="21.75" customHeight="1" x14ac:dyDescent="0.25">
      <c r="C1974" s="27"/>
      <c r="D1974" s="28"/>
      <c r="E1974" s="28"/>
      <c r="F1974" s="28"/>
      <c r="G1974" s="28"/>
      <c r="H1974" s="28"/>
      <c r="I1974" s="28"/>
      <c r="J1974" s="28"/>
    </row>
    <row r="1975" spans="3:10" ht="21.75" customHeight="1" x14ac:dyDescent="0.25">
      <c r="C1975" s="27"/>
      <c r="D1975" s="28"/>
      <c r="E1975" s="28"/>
      <c r="F1975" s="28"/>
      <c r="G1975" s="28"/>
      <c r="H1975" s="28"/>
      <c r="I1975" s="28"/>
      <c r="J1975" s="28"/>
    </row>
    <row r="1976" spans="3:10" ht="21.75" customHeight="1" x14ac:dyDescent="0.25">
      <c r="C1976" s="27"/>
      <c r="D1976" s="28"/>
      <c r="E1976" s="28"/>
      <c r="F1976" s="28"/>
      <c r="G1976" s="28"/>
      <c r="H1976" s="28"/>
      <c r="I1976" s="28"/>
      <c r="J1976" s="28"/>
    </row>
    <row r="1977" spans="3:10" ht="21.75" customHeight="1" x14ac:dyDescent="0.25">
      <c r="C1977" s="27"/>
      <c r="D1977" s="28"/>
      <c r="E1977" s="28"/>
      <c r="F1977" s="28"/>
      <c r="G1977" s="28"/>
      <c r="H1977" s="28"/>
      <c r="I1977" s="28"/>
      <c r="J1977" s="28"/>
    </row>
    <row r="1978" spans="3:10" ht="21.75" customHeight="1" x14ac:dyDescent="0.25">
      <c r="C1978" s="27"/>
      <c r="D1978" s="28"/>
      <c r="E1978" s="28"/>
      <c r="F1978" s="28"/>
      <c r="G1978" s="28"/>
      <c r="H1978" s="28"/>
      <c r="I1978" s="28"/>
      <c r="J1978" s="28"/>
    </row>
    <row r="1979" spans="3:10" ht="21.75" customHeight="1" x14ac:dyDescent="0.25">
      <c r="C1979" s="27"/>
      <c r="D1979" s="28"/>
      <c r="E1979" s="28"/>
      <c r="F1979" s="28"/>
      <c r="G1979" s="28"/>
      <c r="H1979" s="28"/>
      <c r="I1979" s="28"/>
      <c r="J1979" s="28"/>
    </row>
    <row r="1980" spans="3:10" ht="21.75" customHeight="1" x14ac:dyDescent="0.25">
      <c r="C1980" s="27"/>
      <c r="D1980" s="28"/>
      <c r="E1980" s="28"/>
      <c r="F1980" s="28"/>
      <c r="G1980" s="28"/>
      <c r="H1980" s="28"/>
      <c r="I1980" s="28"/>
      <c r="J1980" s="28"/>
    </row>
    <row r="1981" spans="3:10" ht="21.75" customHeight="1" x14ac:dyDescent="0.25">
      <c r="C1981" s="27"/>
      <c r="D1981" s="28"/>
      <c r="E1981" s="28"/>
      <c r="F1981" s="28"/>
      <c r="G1981" s="28"/>
      <c r="H1981" s="28"/>
      <c r="I1981" s="28"/>
      <c r="J1981" s="28"/>
    </row>
    <row r="1982" spans="3:10" ht="21.75" customHeight="1" x14ac:dyDescent="0.25">
      <c r="C1982" s="27"/>
      <c r="D1982" s="28"/>
      <c r="E1982" s="28"/>
      <c r="F1982" s="28"/>
      <c r="G1982" s="28"/>
      <c r="H1982" s="28"/>
      <c r="I1982" s="28"/>
      <c r="J1982" s="28"/>
    </row>
    <row r="1983" spans="3:10" ht="21.75" customHeight="1" x14ac:dyDescent="0.25">
      <c r="C1983" s="27"/>
      <c r="D1983" s="28"/>
      <c r="E1983" s="28"/>
      <c r="F1983" s="28"/>
      <c r="G1983" s="28"/>
      <c r="H1983" s="28"/>
      <c r="I1983" s="28"/>
      <c r="J1983" s="28"/>
    </row>
    <row r="1984" spans="3:10" ht="21.75" customHeight="1" x14ac:dyDescent="0.25">
      <c r="C1984" s="27"/>
      <c r="D1984" s="28"/>
      <c r="E1984" s="28"/>
      <c r="F1984" s="28"/>
      <c r="G1984" s="28"/>
      <c r="H1984" s="28"/>
      <c r="I1984" s="28"/>
      <c r="J1984" s="28"/>
    </row>
    <row r="1985" spans="3:10" ht="21.75" customHeight="1" x14ac:dyDescent="0.25">
      <c r="C1985" s="27"/>
      <c r="D1985" s="28"/>
      <c r="E1985" s="28"/>
      <c r="F1985" s="28"/>
      <c r="G1985" s="28"/>
      <c r="H1985" s="28"/>
      <c r="I1985" s="28"/>
      <c r="J1985" s="28"/>
    </row>
    <row r="1986" spans="3:10" ht="21.75" customHeight="1" x14ac:dyDescent="0.25">
      <c r="C1986" s="27"/>
      <c r="D1986" s="28"/>
      <c r="E1986" s="28"/>
      <c r="F1986" s="28"/>
      <c r="G1986" s="28"/>
      <c r="H1986" s="28"/>
      <c r="I1986" s="28"/>
      <c r="J1986" s="28"/>
    </row>
    <row r="1987" spans="3:10" ht="21.75" customHeight="1" x14ac:dyDescent="0.25">
      <c r="C1987" s="27"/>
      <c r="D1987" s="28"/>
      <c r="E1987" s="28"/>
      <c r="F1987" s="28"/>
      <c r="G1987" s="28"/>
      <c r="H1987" s="28"/>
      <c r="I1987" s="28"/>
      <c r="J1987" s="28"/>
    </row>
    <row r="1988" spans="3:10" ht="21.75" customHeight="1" x14ac:dyDescent="0.25">
      <c r="C1988" s="27"/>
      <c r="D1988" s="28"/>
      <c r="E1988" s="28"/>
      <c r="F1988" s="28"/>
      <c r="G1988" s="28"/>
      <c r="H1988" s="28"/>
      <c r="I1988" s="28"/>
      <c r="J1988" s="28"/>
    </row>
    <row r="1989" spans="3:10" ht="21.75" customHeight="1" x14ac:dyDescent="0.25">
      <c r="C1989" s="27"/>
      <c r="D1989" s="28"/>
      <c r="E1989" s="28"/>
      <c r="F1989" s="28"/>
      <c r="G1989" s="28"/>
      <c r="H1989" s="28"/>
      <c r="I1989" s="28"/>
      <c r="J1989" s="28"/>
    </row>
    <row r="1990" spans="3:10" ht="21.75" customHeight="1" x14ac:dyDescent="0.25">
      <c r="C1990" s="27"/>
      <c r="D1990" s="28"/>
      <c r="E1990" s="28"/>
      <c r="F1990" s="28"/>
      <c r="G1990" s="28"/>
      <c r="H1990" s="28"/>
      <c r="I1990" s="28"/>
      <c r="J1990" s="28"/>
    </row>
    <row r="1991" spans="3:10" ht="21.75" customHeight="1" x14ac:dyDescent="0.25">
      <c r="C1991" s="27"/>
      <c r="D1991" s="28"/>
      <c r="E1991" s="28"/>
      <c r="F1991" s="28"/>
      <c r="G1991" s="28"/>
      <c r="H1991" s="28"/>
      <c r="I1991" s="28"/>
      <c r="J1991" s="28"/>
    </row>
    <row r="1992" spans="3:10" ht="21.75" customHeight="1" x14ac:dyDescent="0.25">
      <c r="C1992" s="27"/>
      <c r="D1992" s="28"/>
      <c r="E1992" s="28"/>
      <c r="F1992" s="28"/>
      <c r="G1992" s="28"/>
      <c r="H1992" s="28"/>
      <c r="I1992" s="28"/>
      <c r="J1992" s="28"/>
    </row>
    <row r="1993" spans="3:10" ht="21.75" customHeight="1" x14ac:dyDescent="0.25">
      <c r="C1993" s="27"/>
      <c r="D1993" s="28"/>
      <c r="E1993" s="28"/>
      <c r="F1993" s="28"/>
      <c r="G1993" s="28"/>
      <c r="H1993" s="28"/>
      <c r="I1993" s="28"/>
      <c r="J1993" s="28"/>
    </row>
    <row r="1994" spans="3:10" ht="21.75" customHeight="1" x14ac:dyDescent="0.25">
      <c r="C1994" s="27"/>
      <c r="D1994" s="28"/>
      <c r="E1994" s="28"/>
      <c r="F1994" s="28"/>
      <c r="G1994" s="28"/>
      <c r="H1994" s="28"/>
      <c r="I1994" s="28"/>
      <c r="J1994" s="28"/>
    </row>
    <row r="1995" spans="3:10" ht="21.75" customHeight="1" x14ac:dyDescent="0.25">
      <c r="C1995" s="27"/>
      <c r="D1995" s="28"/>
      <c r="E1995" s="28"/>
      <c r="F1995" s="28"/>
      <c r="G1995" s="28"/>
      <c r="H1995" s="28"/>
      <c r="I1995" s="28"/>
      <c r="J1995" s="28"/>
    </row>
    <row r="1996" spans="3:10" ht="21.75" customHeight="1" x14ac:dyDescent="0.25">
      <c r="C1996" s="27"/>
      <c r="D1996" s="28"/>
      <c r="E1996" s="28"/>
      <c r="F1996" s="28"/>
      <c r="G1996" s="28"/>
      <c r="H1996" s="28"/>
      <c r="I1996" s="28"/>
      <c r="J1996" s="28"/>
    </row>
    <row r="1997" spans="3:10" ht="21.75" customHeight="1" x14ac:dyDescent="0.25">
      <c r="C1997" s="27"/>
      <c r="D1997" s="28"/>
      <c r="E1997" s="28"/>
      <c r="F1997" s="28"/>
      <c r="G1997" s="28"/>
      <c r="H1997" s="28"/>
      <c r="I1997" s="28"/>
      <c r="J1997" s="28"/>
    </row>
    <row r="1998" spans="3:10" ht="21.75" customHeight="1" x14ac:dyDescent="0.25">
      <c r="C1998" s="27"/>
      <c r="D1998" s="28"/>
      <c r="E1998" s="28"/>
      <c r="F1998" s="28"/>
      <c r="G1998" s="28"/>
      <c r="H1998" s="28"/>
      <c r="I1998" s="28"/>
      <c r="J1998" s="28"/>
    </row>
    <row r="1999" spans="3:10" ht="21.75" customHeight="1" x14ac:dyDescent="0.25">
      <c r="C1999" s="27"/>
      <c r="D1999" s="28"/>
      <c r="E1999" s="28"/>
      <c r="F1999" s="28"/>
      <c r="G1999" s="28"/>
      <c r="H1999" s="28"/>
      <c r="I1999" s="28"/>
      <c r="J1999" s="28"/>
    </row>
    <row r="2000" spans="3:10" ht="21.75" customHeight="1" x14ac:dyDescent="0.25">
      <c r="C2000" s="27"/>
      <c r="D2000" s="28"/>
      <c r="E2000" s="28"/>
      <c r="F2000" s="28"/>
      <c r="G2000" s="28"/>
      <c r="H2000" s="28"/>
      <c r="I2000" s="28"/>
      <c r="J2000" s="28"/>
    </row>
    <row r="2001" spans="3:10" ht="21.75" customHeight="1" x14ac:dyDescent="0.25">
      <c r="C2001" s="27"/>
      <c r="D2001" s="28"/>
      <c r="E2001" s="28"/>
      <c r="F2001" s="28"/>
      <c r="G2001" s="28"/>
      <c r="H2001" s="28"/>
      <c r="I2001" s="28"/>
      <c r="J2001" s="28"/>
    </row>
    <row r="2002" spans="3:10" ht="21.75" customHeight="1" x14ac:dyDescent="0.25">
      <c r="C2002" s="27"/>
      <c r="D2002" s="28"/>
      <c r="E2002" s="28"/>
      <c r="F2002" s="28"/>
      <c r="G2002" s="28"/>
      <c r="H2002" s="28"/>
      <c r="I2002" s="28"/>
      <c r="J2002" s="28"/>
    </row>
    <row r="2003" spans="3:10" ht="21.75" customHeight="1" x14ac:dyDescent="0.25">
      <c r="C2003" s="27"/>
      <c r="D2003" s="28"/>
      <c r="E2003" s="28"/>
      <c r="F2003" s="28"/>
      <c r="G2003" s="28"/>
      <c r="H2003" s="28"/>
      <c r="I2003" s="28"/>
      <c r="J2003" s="28"/>
    </row>
    <row r="2004" spans="3:10" ht="21.75" customHeight="1" x14ac:dyDescent="0.25">
      <c r="C2004" s="27"/>
      <c r="D2004" s="28"/>
      <c r="E2004" s="28"/>
      <c r="F2004" s="28"/>
      <c r="G2004" s="28"/>
      <c r="H2004" s="28"/>
      <c r="I2004" s="28"/>
      <c r="J2004" s="28"/>
    </row>
    <row r="2005" spans="3:10" ht="21.75" customHeight="1" x14ac:dyDescent="0.25">
      <c r="C2005" s="27"/>
      <c r="D2005" s="28"/>
      <c r="E2005" s="28"/>
      <c r="F2005" s="28"/>
      <c r="G2005" s="28"/>
      <c r="H2005" s="28"/>
      <c r="I2005" s="28"/>
      <c r="J2005" s="28"/>
    </row>
    <row r="2006" spans="3:10" ht="21.75" customHeight="1" x14ac:dyDescent="0.25">
      <c r="C2006" s="27"/>
      <c r="D2006" s="28"/>
      <c r="E2006" s="28"/>
      <c r="F2006" s="28"/>
      <c r="G2006" s="28"/>
      <c r="H2006" s="28"/>
      <c r="I2006" s="28"/>
      <c r="J2006" s="28"/>
    </row>
    <row r="2007" spans="3:10" ht="21.75" customHeight="1" x14ac:dyDescent="0.25">
      <c r="C2007" s="27"/>
      <c r="D2007" s="28"/>
      <c r="E2007" s="28"/>
      <c r="F2007" s="28"/>
      <c r="G2007" s="28"/>
      <c r="H2007" s="28"/>
      <c r="I2007" s="28"/>
      <c r="J2007" s="28"/>
    </row>
    <row r="2008" spans="3:10" ht="21.75" customHeight="1" x14ac:dyDescent="0.25">
      <c r="C2008" s="27"/>
      <c r="D2008" s="28"/>
      <c r="E2008" s="28"/>
      <c r="F2008" s="28"/>
      <c r="G2008" s="28"/>
      <c r="H2008" s="28"/>
      <c r="I2008" s="28"/>
      <c r="J2008" s="28"/>
    </row>
    <row r="2009" spans="3:10" ht="21.75" customHeight="1" x14ac:dyDescent="0.25">
      <c r="C2009" s="27"/>
      <c r="D2009" s="28"/>
      <c r="E2009" s="28"/>
      <c r="F2009" s="28"/>
      <c r="G2009" s="28"/>
      <c r="H2009" s="28"/>
      <c r="I2009" s="28"/>
      <c r="J2009" s="28"/>
    </row>
    <row r="2010" spans="3:10" ht="21.75" customHeight="1" x14ac:dyDescent="0.25">
      <c r="C2010" s="27"/>
      <c r="D2010" s="28"/>
      <c r="E2010" s="28"/>
      <c r="F2010" s="28"/>
      <c r="G2010" s="28"/>
      <c r="H2010" s="28"/>
      <c r="I2010" s="28"/>
      <c r="J2010" s="28"/>
    </row>
    <row r="2011" spans="3:10" ht="21.75" customHeight="1" x14ac:dyDescent="0.25">
      <c r="C2011" s="27"/>
      <c r="D2011" s="28"/>
      <c r="E2011" s="28"/>
      <c r="F2011" s="28"/>
      <c r="G2011" s="28"/>
      <c r="H2011" s="28"/>
      <c r="I2011" s="28"/>
      <c r="J2011" s="28"/>
    </row>
    <row r="2012" spans="3:10" ht="21.75" customHeight="1" x14ac:dyDescent="0.25">
      <c r="C2012" s="27"/>
      <c r="D2012" s="28"/>
      <c r="E2012" s="28"/>
      <c r="F2012" s="28"/>
      <c r="G2012" s="28"/>
      <c r="H2012" s="28"/>
      <c r="I2012" s="28"/>
      <c r="J2012" s="28"/>
    </row>
    <row r="2013" spans="3:10" ht="21.75" customHeight="1" x14ac:dyDescent="0.25">
      <c r="C2013" s="27"/>
      <c r="D2013" s="28"/>
      <c r="E2013" s="28"/>
      <c r="F2013" s="28"/>
      <c r="G2013" s="28"/>
      <c r="H2013" s="28"/>
      <c r="I2013" s="28"/>
      <c r="J2013" s="28"/>
    </row>
    <row r="2014" spans="3:10" ht="21.75" customHeight="1" x14ac:dyDescent="0.25">
      <c r="C2014" s="27"/>
      <c r="D2014" s="28"/>
      <c r="E2014" s="28"/>
      <c r="F2014" s="28"/>
      <c r="G2014" s="28"/>
      <c r="H2014" s="28"/>
      <c r="I2014" s="28"/>
      <c r="J2014" s="28"/>
    </row>
    <row r="2015" spans="3:10" ht="21.75" customHeight="1" x14ac:dyDescent="0.25">
      <c r="C2015" s="27"/>
      <c r="D2015" s="28"/>
      <c r="E2015" s="28"/>
      <c r="F2015" s="28"/>
      <c r="G2015" s="28"/>
      <c r="H2015" s="28"/>
      <c r="I2015" s="28"/>
      <c r="J2015" s="28"/>
    </row>
    <row r="2016" spans="3:10" ht="21.75" customHeight="1" x14ac:dyDescent="0.25">
      <c r="C2016" s="27"/>
      <c r="D2016" s="28"/>
      <c r="E2016" s="28"/>
      <c r="F2016" s="28"/>
      <c r="G2016" s="28"/>
      <c r="H2016" s="28"/>
      <c r="I2016" s="28"/>
      <c r="J2016" s="28"/>
    </row>
    <row r="2017" spans="3:10" ht="21.75" customHeight="1" x14ac:dyDescent="0.25">
      <c r="C2017" s="27"/>
      <c r="D2017" s="28"/>
      <c r="E2017" s="28"/>
      <c r="F2017" s="28"/>
      <c r="G2017" s="28"/>
      <c r="H2017" s="28"/>
      <c r="I2017" s="28"/>
      <c r="J2017" s="28"/>
    </row>
    <row r="2018" spans="3:10" ht="21.75" customHeight="1" x14ac:dyDescent="0.25">
      <c r="C2018" s="27"/>
      <c r="D2018" s="28"/>
      <c r="E2018" s="28"/>
      <c r="F2018" s="28"/>
      <c r="G2018" s="28"/>
      <c r="H2018" s="28"/>
      <c r="I2018" s="28"/>
      <c r="J2018" s="28"/>
    </row>
    <row r="2019" spans="3:10" ht="21.75" customHeight="1" x14ac:dyDescent="0.25">
      <c r="C2019" s="27"/>
      <c r="D2019" s="28"/>
      <c r="E2019" s="28"/>
      <c r="F2019" s="28"/>
      <c r="G2019" s="28"/>
      <c r="H2019" s="28"/>
      <c r="I2019" s="28"/>
      <c r="J2019" s="28"/>
    </row>
    <row r="2020" spans="3:10" ht="21.75" customHeight="1" x14ac:dyDescent="0.25">
      <c r="C2020" s="27"/>
      <c r="D2020" s="28"/>
      <c r="E2020" s="28"/>
      <c r="F2020" s="28"/>
      <c r="G2020" s="28"/>
      <c r="H2020" s="28"/>
      <c r="I2020" s="28"/>
      <c r="J2020" s="28"/>
    </row>
    <row r="2021" spans="3:10" ht="21.75" customHeight="1" x14ac:dyDescent="0.25">
      <c r="C2021" s="27"/>
      <c r="D2021" s="28"/>
      <c r="E2021" s="28"/>
      <c r="F2021" s="28"/>
      <c r="G2021" s="28"/>
      <c r="H2021" s="28"/>
      <c r="I2021" s="28"/>
      <c r="J2021" s="28"/>
    </row>
    <row r="2022" spans="3:10" ht="21.75" customHeight="1" x14ac:dyDescent="0.25">
      <c r="C2022" s="27"/>
      <c r="D2022" s="28"/>
      <c r="E2022" s="28"/>
      <c r="F2022" s="28"/>
      <c r="G2022" s="28"/>
      <c r="H2022" s="28"/>
      <c r="I2022" s="28"/>
      <c r="J2022" s="28"/>
    </row>
    <row r="2023" spans="3:10" ht="21.75" customHeight="1" x14ac:dyDescent="0.25">
      <c r="C2023" s="27"/>
      <c r="D2023" s="28"/>
      <c r="E2023" s="28"/>
      <c r="F2023" s="28"/>
      <c r="G2023" s="28"/>
      <c r="H2023" s="28"/>
      <c r="I2023" s="28"/>
      <c r="J2023" s="28"/>
    </row>
    <row r="2024" spans="3:10" ht="21.75" customHeight="1" x14ac:dyDescent="0.25">
      <c r="C2024" s="27"/>
      <c r="D2024" s="28"/>
      <c r="E2024" s="28"/>
      <c r="F2024" s="28"/>
      <c r="G2024" s="28"/>
      <c r="H2024" s="28"/>
      <c r="I2024" s="28"/>
      <c r="J2024" s="28"/>
    </row>
    <row r="2025" spans="3:10" ht="21.75" customHeight="1" x14ac:dyDescent="0.25">
      <c r="C2025" s="27"/>
      <c r="D2025" s="28"/>
      <c r="E2025" s="28"/>
      <c r="F2025" s="28"/>
      <c r="G2025" s="28"/>
      <c r="H2025" s="28"/>
      <c r="I2025" s="28"/>
      <c r="J2025" s="28"/>
    </row>
    <row r="2026" spans="3:10" ht="21.75" customHeight="1" x14ac:dyDescent="0.25">
      <c r="C2026" s="27"/>
      <c r="D2026" s="28"/>
      <c r="E2026" s="28"/>
      <c r="F2026" s="28"/>
      <c r="G2026" s="28"/>
      <c r="H2026" s="28"/>
      <c r="I2026" s="28"/>
      <c r="J2026" s="28"/>
    </row>
    <row r="2027" spans="3:10" ht="21.75" customHeight="1" x14ac:dyDescent="0.25">
      <c r="C2027" s="27"/>
      <c r="D2027" s="28"/>
      <c r="E2027" s="28"/>
      <c r="F2027" s="28"/>
      <c r="G2027" s="28"/>
      <c r="H2027" s="28"/>
      <c r="I2027" s="28"/>
      <c r="J2027" s="28"/>
    </row>
    <row r="2028" spans="3:10" ht="21.75" customHeight="1" x14ac:dyDescent="0.25">
      <c r="C2028" s="27"/>
      <c r="D2028" s="28"/>
      <c r="E2028" s="28"/>
      <c r="F2028" s="28"/>
      <c r="G2028" s="28"/>
      <c r="H2028" s="28"/>
      <c r="I2028" s="28"/>
      <c r="J2028" s="28"/>
    </row>
    <row r="2029" spans="3:10" ht="21.75" customHeight="1" x14ac:dyDescent="0.25">
      <c r="C2029" s="27"/>
      <c r="D2029" s="28"/>
      <c r="E2029" s="28"/>
      <c r="F2029" s="28"/>
      <c r="G2029" s="28"/>
      <c r="H2029" s="28"/>
      <c r="I2029" s="28"/>
      <c r="J2029" s="28"/>
    </row>
    <row r="2030" spans="3:10" ht="21.75" customHeight="1" x14ac:dyDescent="0.25">
      <c r="C2030" s="27"/>
      <c r="D2030" s="28"/>
      <c r="E2030" s="28"/>
      <c r="F2030" s="28"/>
      <c r="G2030" s="28"/>
      <c r="H2030" s="28"/>
      <c r="I2030" s="28"/>
      <c r="J2030" s="28"/>
    </row>
    <row r="2031" spans="3:10" ht="21.75" customHeight="1" x14ac:dyDescent="0.25">
      <c r="C2031" s="27"/>
      <c r="D2031" s="28"/>
      <c r="E2031" s="28"/>
      <c r="F2031" s="28"/>
      <c r="G2031" s="28"/>
      <c r="H2031" s="28"/>
      <c r="I2031" s="28"/>
      <c r="J2031" s="28"/>
    </row>
    <row r="2032" spans="3:10" ht="21.75" customHeight="1" x14ac:dyDescent="0.25">
      <c r="C2032" s="27"/>
      <c r="D2032" s="28"/>
      <c r="E2032" s="28"/>
      <c r="F2032" s="28"/>
      <c r="G2032" s="28"/>
      <c r="H2032" s="28"/>
      <c r="I2032" s="28"/>
      <c r="J2032" s="28"/>
    </row>
    <row r="2033" spans="3:10" ht="21.75" customHeight="1" x14ac:dyDescent="0.25">
      <c r="C2033" s="27"/>
      <c r="D2033" s="28"/>
      <c r="E2033" s="28"/>
      <c r="F2033" s="28"/>
      <c r="G2033" s="28"/>
      <c r="H2033" s="28"/>
      <c r="I2033" s="28"/>
      <c r="J2033" s="28"/>
    </row>
    <row r="2034" spans="3:10" ht="21.75" customHeight="1" x14ac:dyDescent="0.25">
      <c r="C2034" s="27"/>
      <c r="D2034" s="28"/>
      <c r="E2034" s="28"/>
      <c r="F2034" s="28"/>
      <c r="G2034" s="28"/>
      <c r="H2034" s="28"/>
      <c r="I2034" s="28"/>
      <c r="J2034" s="28"/>
    </row>
    <row r="2035" spans="3:10" ht="21.75" customHeight="1" x14ac:dyDescent="0.25">
      <c r="C2035" s="27"/>
      <c r="D2035" s="28"/>
      <c r="E2035" s="28"/>
      <c r="F2035" s="28"/>
      <c r="G2035" s="28"/>
      <c r="H2035" s="28"/>
      <c r="I2035" s="28"/>
      <c r="J2035" s="28"/>
    </row>
    <row r="2036" spans="3:10" ht="21.75" customHeight="1" x14ac:dyDescent="0.25">
      <c r="C2036" s="27"/>
      <c r="D2036" s="28"/>
      <c r="E2036" s="28"/>
      <c r="F2036" s="28"/>
      <c r="G2036" s="28"/>
      <c r="H2036" s="28"/>
      <c r="I2036" s="28"/>
      <c r="J2036" s="28"/>
    </row>
    <row r="2037" spans="3:10" ht="21.75" customHeight="1" x14ac:dyDescent="0.25">
      <c r="C2037" s="27"/>
      <c r="D2037" s="28"/>
      <c r="E2037" s="28"/>
      <c r="F2037" s="28"/>
      <c r="G2037" s="28"/>
      <c r="H2037" s="28"/>
      <c r="I2037" s="28"/>
      <c r="J2037" s="28"/>
    </row>
    <row r="2038" spans="3:10" ht="21.75" customHeight="1" x14ac:dyDescent="0.25">
      <c r="C2038" s="27"/>
      <c r="D2038" s="28"/>
      <c r="E2038" s="28"/>
      <c r="F2038" s="28"/>
      <c r="G2038" s="28"/>
      <c r="H2038" s="28"/>
      <c r="I2038" s="28"/>
      <c r="J2038" s="28"/>
    </row>
    <row r="2039" spans="3:10" ht="21.75" customHeight="1" x14ac:dyDescent="0.25">
      <c r="C2039" s="27"/>
      <c r="D2039" s="28"/>
      <c r="E2039" s="28"/>
      <c r="F2039" s="28"/>
      <c r="G2039" s="28"/>
      <c r="H2039" s="28"/>
      <c r="I2039" s="28"/>
      <c r="J2039" s="28"/>
    </row>
    <row r="2040" spans="3:10" ht="21.75" customHeight="1" x14ac:dyDescent="0.25">
      <c r="C2040" s="27"/>
      <c r="D2040" s="28"/>
      <c r="E2040" s="28"/>
      <c r="F2040" s="28"/>
      <c r="G2040" s="28"/>
      <c r="H2040" s="28"/>
      <c r="I2040" s="28"/>
      <c r="J2040" s="28"/>
    </row>
    <row r="2041" spans="3:10" ht="21.75" customHeight="1" x14ac:dyDescent="0.25">
      <c r="C2041" s="27"/>
      <c r="D2041" s="28"/>
      <c r="E2041" s="28"/>
      <c r="F2041" s="28"/>
      <c r="G2041" s="28"/>
      <c r="H2041" s="28"/>
      <c r="I2041" s="28"/>
      <c r="J2041" s="28"/>
    </row>
    <row r="2042" spans="3:10" ht="21.75" customHeight="1" x14ac:dyDescent="0.25">
      <c r="C2042" s="27"/>
      <c r="D2042" s="28"/>
      <c r="E2042" s="28"/>
      <c r="F2042" s="28"/>
      <c r="G2042" s="28"/>
      <c r="H2042" s="28"/>
      <c r="I2042" s="28"/>
      <c r="J2042" s="28"/>
    </row>
    <row r="2043" spans="3:10" ht="21.75" customHeight="1" x14ac:dyDescent="0.25">
      <c r="C2043" s="27"/>
      <c r="D2043" s="28"/>
      <c r="E2043" s="28"/>
      <c r="F2043" s="28"/>
      <c r="G2043" s="28"/>
      <c r="H2043" s="28"/>
      <c r="I2043" s="28"/>
      <c r="J2043" s="28"/>
    </row>
    <row r="2044" spans="3:10" ht="21.75" customHeight="1" x14ac:dyDescent="0.25">
      <c r="C2044" s="27"/>
      <c r="D2044" s="28"/>
      <c r="E2044" s="28"/>
      <c r="F2044" s="28"/>
      <c r="G2044" s="28"/>
      <c r="H2044" s="28"/>
      <c r="I2044" s="28"/>
      <c r="J2044" s="28"/>
    </row>
    <row r="2045" spans="3:10" ht="21.75" customHeight="1" x14ac:dyDescent="0.25">
      <c r="C2045" s="27"/>
      <c r="D2045" s="28"/>
      <c r="E2045" s="28"/>
      <c r="F2045" s="28"/>
      <c r="G2045" s="28"/>
      <c r="H2045" s="28"/>
      <c r="I2045" s="28"/>
      <c r="J2045" s="28"/>
    </row>
    <row r="2046" spans="3:10" ht="21.75" customHeight="1" x14ac:dyDescent="0.25">
      <c r="C2046" s="27"/>
      <c r="D2046" s="28"/>
      <c r="E2046" s="28"/>
      <c r="F2046" s="28"/>
      <c r="G2046" s="28"/>
      <c r="H2046" s="28"/>
      <c r="I2046" s="28"/>
      <c r="J2046" s="28"/>
    </row>
    <row r="2047" spans="3:10" ht="21.75" customHeight="1" x14ac:dyDescent="0.25">
      <c r="C2047" s="27"/>
      <c r="D2047" s="28"/>
      <c r="E2047" s="28"/>
      <c r="F2047" s="28"/>
      <c r="G2047" s="28"/>
      <c r="H2047" s="28"/>
      <c r="I2047" s="28"/>
      <c r="J2047" s="28"/>
    </row>
    <row r="2048" spans="3:10" ht="21.75" customHeight="1" x14ac:dyDescent="0.25">
      <c r="C2048" s="27"/>
      <c r="D2048" s="28"/>
      <c r="E2048" s="28"/>
      <c r="F2048" s="28"/>
      <c r="G2048" s="28"/>
      <c r="H2048" s="28"/>
      <c r="I2048" s="28"/>
      <c r="J2048" s="28"/>
    </row>
    <row r="2049" spans="3:10" ht="21.75" customHeight="1" x14ac:dyDescent="0.25">
      <c r="C2049" s="27"/>
      <c r="D2049" s="28"/>
      <c r="E2049" s="28"/>
      <c r="F2049" s="28"/>
      <c r="G2049" s="28"/>
      <c r="H2049" s="28"/>
      <c r="I2049" s="28"/>
      <c r="J2049" s="28"/>
    </row>
    <row r="2050" spans="3:10" ht="21.75" customHeight="1" x14ac:dyDescent="0.25">
      <c r="C2050" s="27"/>
      <c r="D2050" s="28"/>
      <c r="E2050" s="28"/>
      <c r="F2050" s="28"/>
      <c r="G2050" s="28"/>
      <c r="H2050" s="28"/>
      <c r="I2050" s="28"/>
      <c r="J2050" s="28"/>
    </row>
    <row r="2051" spans="3:10" ht="21.75" customHeight="1" x14ac:dyDescent="0.25">
      <c r="C2051" s="27"/>
      <c r="D2051" s="28"/>
      <c r="E2051" s="28"/>
      <c r="F2051" s="28"/>
      <c r="G2051" s="28"/>
      <c r="H2051" s="28"/>
      <c r="I2051" s="28"/>
      <c r="J2051" s="28"/>
    </row>
    <row r="2052" spans="3:10" ht="21.75" customHeight="1" x14ac:dyDescent="0.25">
      <c r="C2052" s="27"/>
      <c r="D2052" s="28"/>
      <c r="E2052" s="28"/>
      <c r="F2052" s="28"/>
      <c r="G2052" s="28"/>
      <c r="H2052" s="28"/>
      <c r="I2052" s="28"/>
      <c r="J2052" s="28"/>
    </row>
    <row r="2053" spans="3:10" ht="21.75" customHeight="1" x14ac:dyDescent="0.25">
      <c r="C2053" s="27"/>
      <c r="D2053" s="28"/>
      <c r="E2053" s="28"/>
      <c r="F2053" s="28"/>
      <c r="G2053" s="28"/>
      <c r="H2053" s="28"/>
      <c r="I2053" s="28"/>
      <c r="J2053" s="28"/>
    </row>
    <row r="2054" spans="3:10" ht="21.75" customHeight="1" x14ac:dyDescent="0.25">
      <c r="C2054" s="27"/>
      <c r="D2054" s="28"/>
      <c r="E2054" s="28"/>
      <c r="F2054" s="28"/>
      <c r="G2054" s="28"/>
      <c r="H2054" s="28"/>
      <c r="I2054" s="28"/>
      <c r="J2054" s="28"/>
    </row>
    <row r="2055" spans="3:10" ht="21.75" customHeight="1" x14ac:dyDescent="0.25">
      <c r="C2055" s="27"/>
      <c r="D2055" s="28"/>
      <c r="E2055" s="28"/>
      <c r="F2055" s="28"/>
      <c r="G2055" s="28"/>
      <c r="H2055" s="28"/>
      <c r="I2055" s="28"/>
      <c r="J2055" s="28"/>
    </row>
    <row r="2056" spans="3:10" ht="21.75" customHeight="1" x14ac:dyDescent="0.25">
      <c r="C2056" s="27"/>
      <c r="D2056" s="28"/>
      <c r="E2056" s="28"/>
      <c r="F2056" s="28"/>
      <c r="G2056" s="28"/>
      <c r="H2056" s="28"/>
      <c r="I2056" s="28"/>
      <c r="J2056" s="28"/>
    </row>
    <row r="2057" spans="3:10" ht="21.75" customHeight="1" x14ac:dyDescent="0.25">
      <c r="C2057" s="27"/>
      <c r="D2057" s="28"/>
      <c r="E2057" s="28"/>
      <c r="F2057" s="28"/>
      <c r="G2057" s="28"/>
      <c r="H2057" s="28"/>
      <c r="I2057" s="28"/>
      <c r="J2057" s="28"/>
    </row>
    <row r="2058" spans="3:10" ht="21.75" customHeight="1" x14ac:dyDescent="0.25">
      <c r="C2058" s="27"/>
      <c r="D2058" s="28"/>
      <c r="E2058" s="28"/>
      <c r="F2058" s="28"/>
      <c r="G2058" s="28"/>
      <c r="H2058" s="28"/>
      <c r="I2058" s="28"/>
      <c r="J2058" s="28"/>
    </row>
    <row r="2059" spans="3:10" ht="21.75" customHeight="1" x14ac:dyDescent="0.25">
      <c r="C2059" s="27"/>
      <c r="D2059" s="28"/>
      <c r="E2059" s="28"/>
      <c r="F2059" s="28"/>
      <c r="G2059" s="28"/>
      <c r="H2059" s="28"/>
      <c r="I2059" s="28"/>
      <c r="J2059" s="28"/>
    </row>
    <row r="2060" spans="3:10" ht="21.75" customHeight="1" x14ac:dyDescent="0.25">
      <c r="C2060" s="27"/>
      <c r="D2060" s="28"/>
      <c r="E2060" s="28"/>
      <c r="F2060" s="28"/>
      <c r="G2060" s="28"/>
      <c r="H2060" s="28"/>
      <c r="I2060" s="28"/>
      <c r="J2060" s="28"/>
    </row>
    <row r="2061" spans="3:10" ht="21.75" customHeight="1" x14ac:dyDescent="0.25">
      <c r="C2061" s="27"/>
      <c r="D2061" s="28"/>
      <c r="E2061" s="28"/>
      <c r="F2061" s="28"/>
      <c r="G2061" s="28"/>
      <c r="H2061" s="28"/>
      <c r="I2061" s="28"/>
      <c r="J2061" s="28"/>
    </row>
    <row r="2062" spans="3:10" ht="21.75" customHeight="1" x14ac:dyDescent="0.25">
      <c r="C2062" s="27"/>
      <c r="D2062" s="28"/>
      <c r="E2062" s="28"/>
      <c r="F2062" s="28"/>
      <c r="G2062" s="28"/>
      <c r="H2062" s="28"/>
      <c r="I2062" s="28"/>
      <c r="J2062" s="28"/>
    </row>
    <row r="2063" spans="3:10" ht="21.75" customHeight="1" x14ac:dyDescent="0.25">
      <c r="C2063" s="27"/>
      <c r="D2063" s="28"/>
      <c r="E2063" s="28"/>
      <c r="F2063" s="28"/>
      <c r="G2063" s="28"/>
      <c r="H2063" s="28"/>
      <c r="I2063" s="28"/>
      <c r="J2063" s="28"/>
    </row>
    <row r="2064" spans="3:10" ht="21.75" customHeight="1" x14ac:dyDescent="0.25">
      <c r="C2064" s="27"/>
      <c r="D2064" s="28"/>
      <c r="E2064" s="28"/>
      <c r="F2064" s="28"/>
      <c r="G2064" s="28"/>
      <c r="H2064" s="28"/>
      <c r="I2064" s="28"/>
      <c r="J2064" s="28"/>
    </row>
    <row r="2065" spans="3:10" ht="21.75" customHeight="1" x14ac:dyDescent="0.25">
      <c r="C2065" s="27"/>
      <c r="D2065" s="28"/>
      <c r="E2065" s="28"/>
      <c r="F2065" s="28"/>
      <c r="G2065" s="28"/>
      <c r="H2065" s="28"/>
      <c r="I2065" s="28"/>
      <c r="J2065" s="28"/>
    </row>
    <row r="2066" spans="3:10" ht="21.75" customHeight="1" x14ac:dyDescent="0.25">
      <c r="C2066" s="27"/>
      <c r="D2066" s="28"/>
      <c r="E2066" s="28"/>
      <c r="F2066" s="28"/>
      <c r="G2066" s="28"/>
      <c r="H2066" s="28"/>
      <c r="I2066" s="28"/>
      <c r="J2066" s="28"/>
    </row>
    <row r="2067" spans="3:10" ht="21.75" customHeight="1" x14ac:dyDescent="0.25">
      <c r="C2067" s="27"/>
      <c r="D2067" s="28"/>
      <c r="E2067" s="28"/>
      <c r="F2067" s="28"/>
      <c r="G2067" s="28"/>
      <c r="H2067" s="28"/>
      <c r="I2067" s="28"/>
      <c r="J2067" s="28"/>
    </row>
    <row r="2068" spans="3:10" ht="21.75" customHeight="1" x14ac:dyDescent="0.25">
      <c r="C2068" s="27"/>
      <c r="D2068" s="28"/>
      <c r="E2068" s="28"/>
      <c r="F2068" s="28"/>
      <c r="G2068" s="28"/>
      <c r="H2068" s="28"/>
      <c r="I2068" s="28"/>
      <c r="J2068" s="28"/>
    </row>
    <row r="2069" spans="3:10" ht="21.75" customHeight="1" x14ac:dyDescent="0.25">
      <c r="C2069" s="27"/>
      <c r="D2069" s="28"/>
      <c r="E2069" s="28"/>
      <c r="F2069" s="28"/>
      <c r="G2069" s="28"/>
      <c r="H2069" s="28"/>
      <c r="I2069" s="28"/>
      <c r="J2069" s="28"/>
    </row>
    <row r="2070" spans="3:10" ht="21.75" customHeight="1" x14ac:dyDescent="0.25">
      <c r="C2070" s="27"/>
      <c r="D2070" s="28"/>
      <c r="E2070" s="28"/>
      <c r="F2070" s="28"/>
      <c r="G2070" s="28"/>
      <c r="H2070" s="28"/>
      <c r="I2070" s="28"/>
      <c r="J2070" s="28"/>
    </row>
    <row r="2071" spans="3:10" ht="21.75" customHeight="1" x14ac:dyDescent="0.25">
      <c r="C2071" s="27"/>
      <c r="D2071" s="28"/>
      <c r="E2071" s="28"/>
      <c r="F2071" s="28"/>
      <c r="G2071" s="28"/>
      <c r="H2071" s="28"/>
      <c r="I2071" s="28"/>
      <c r="J2071" s="28"/>
    </row>
    <row r="2072" spans="3:10" ht="21.75" customHeight="1" x14ac:dyDescent="0.25">
      <c r="C2072" s="27"/>
      <c r="D2072" s="28"/>
      <c r="E2072" s="28"/>
      <c r="F2072" s="28"/>
      <c r="G2072" s="28"/>
      <c r="H2072" s="28"/>
      <c r="I2072" s="28"/>
      <c r="J2072" s="28"/>
    </row>
    <row r="2073" spans="3:10" ht="21.75" customHeight="1" x14ac:dyDescent="0.25">
      <c r="C2073" s="27"/>
      <c r="D2073" s="28"/>
      <c r="E2073" s="28"/>
      <c r="F2073" s="28"/>
      <c r="G2073" s="28"/>
      <c r="H2073" s="28"/>
      <c r="I2073" s="28"/>
      <c r="J2073" s="28"/>
    </row>
    <row r="2074" spans="3:10" ht="21.75" customHeight="1" x14ac:dyDescent="0.25">
      <c r="C2074" s="27"/>
      <c r="D2074" s="28"/>
      <c r="E2074" s="28"/>
      <c r="F2074" s="28"/>
      <c r="G2074" s="28"/>
      <c r="H2074" s="28"/>
      <c r="I2074" s="28"/>
      <c r="J2074" s="28"/>
    </row>
    <row r="2075" spans="3:10" ht="21.75" customHeight="1" x14ac:dyDescent="0.25">
      <c r="C2075" s="27"/>
      <c r="D2075" s="28"/>
      <c r="E2075" s="28"/>
      <c r="F2075" s="28"/>
      <c r="G2075" s="28"/>
      <c r="H2075" s="28"/>
      <c r="I2075" s="28"/>
      <c r="J2075" s="28"/>
    </row>
    <row r="2076" spans="3:10" ht="21.75" customHeight="1" x14ac:dyDescent="0.25">
      <c r="C2076" s="27"/>
      <c r="D2076" s="28"/>
      <c r="E2076" s="28"/>
      <c r="F2076" s="28"/>
      <c r="G2076" s="28"/>
      <c r="H2076" s="28"/>
      <c r="I2076" s="28"/>
      <c r="J2076" s="28"/>
    </row>
    <row r="2077" spans="3:10" ht="21.75" customHeight="1" x14ac:dyDescent="0.25">
      <c r="C2077" s="27"/>
      <c r="D2077" s="28"/>
      <c r="E2077" s="28"/>
      <c r="F2077" s="28"/>
      <c r="G2077" s="28"/>
      <c r="H2077" s="28"/>
      <c r="I2077" s="28"/>
      <c r="J2077" s="28"/>
    </row>
    <row r="2078" spans="3:10" ht="21.75" customHeight="1" x14ac:dyDescent="0.25">
      <c r="C2078" s="27"/>
      <c r="D2078" s="28"/>
      <c r="E2078" s="28"/>
      <c r="F2078" s="28"/>
      <c r="G2078" s="28"/>
      <c r="H2078" s="28"/>
      <c r="I2078" s="28"/>
      <c r="J2078" s="28"/>
    </row>
    <row r="2079" spans="3:10" ht="21.75" customHeight="1" x14ac:dyDescent="0.25">
      <c r="C2079" s="27"/>
      <c r="D2079" s="28"/>
      <c r="E2079" s="28"/>
      <c r="F2079" s="28"/>
      <c r="G2079" s="28"/>
      <c r="H2079" s="28"/>
      <c r="I2079" s="28"/>
      <c r="J2079" s="28"/>
    </row>
    <row r="2080" spans="3:10" ht="21.75" customHeight="1" x14ac:dyDescent="0.25">
      <c r="C2080" s="27"/>
      <c r="D2080" s="28"/>
      <c r="E2080" s="28"/>
      <c r="F2080" s="28"/>
      <c r="G2080" s="28"/>
      <c r="H2080" s="28"/>
      <c r="I2080" s="28"/>
      <c r="J2080" s="28"/>
    </row>
    <row r="2081" spans="3:10" ht="21.75" customHeight="1" x14ac:dyDescent="0.25">
      <c r="C2081" s="27"/>
      <c r="D2081" s="28"/>
      <c r="E2081" s="28"/>
      <c r="F2081" s="28"/>
      <c r="G2081" s="28"/>
      <c r="H2081" s="28"/>
      <c r="I2081" s="28"/>
      <c r="J2081" s="28"/>
    </row>
    <row r="2082" spans="3:10" ht="21.75" customHeight="1" x14ac:dyDescent="0.25">
      <c r="C2082" s="27"/>
      <c r="D2082" s="28"/>
      <c r="E2082" s="28"/>
      <c r="F2082" s="28"/>
      <c r="G2082" s="28"/>
      <c r="H2082" s="28"/>
      <c r="I2082" s="28"/>
      <c r="J2082" s="28"/>
    </row>
    <row r="2083" spans="3:10" ht="21.75" customHeight="1" x14ac:dyDescent="0.25">
      <c r="C2083" s="27"/>
      <c r="D2083" s="28"/>
      <c r="E2083" s="28"/>
      <c r="F2083" s="28"/>
      <c r="G2083" s="28"/>
      <c r="H2083" s="28"/>
      <c r="I2083" s="28"/>
      <c r="J2083" s="28"/>
    </row>
    <row r="2084" spans="3:10" ht="21.75" customHeight="1" x14ac:dyDescent="0.25">
      <c r="C2084" s="27"/>
      <c r="D2084" s="28"/>
      <c r="E2084" s="28"/>
      <c r="F2084" s="28"/>
      <c r="G2084" s="28"/>
      <c r="H2084" s="28"/>
      <c r="I2084" s="28"/>
      <c r="J2084" s="28"/>
    </row>
    <row r="2085" spans="3:10" ht="21.75" customHeight="1" x14ac:dyDescent="0.25">
      <c r="C2085" s="27"/>
      <c r="D2085" s="28"/>
      <c r="E2085" s="28"/>
      <c r="F2085" s="28"/>
      <c r="G2085" s="28"/>
      <c r="H2085" s="28"/>
      <c r="I2085" s="28"/>
      <c r="J2085" s="28"/>
    </row>
    <row r="2086" spans="3:10" ht="21.75" customHeight="1" x14ac:dyDescent="0.25">
      <c r="C2086" s="27"/>
      <c r="D2086" s="28"/>
      <c r="E2086" s="28"/>
      <c r="F2086" s="28"/>
      <c r="G2086" s="28"/>
      <c r="H2086" s="28"/>
      <c r="I2086" s="28"/>
      <c r="J2086" s="28"/>
    </row>
    <row r="2087" spans="3:10" ht="21.75" customHeight="1" x14ac:dyDescent="0.25">
      <c r="C2087" s="27"/>
      <c r="D2087" s="28"/>
      <c r="E2087" s="28"/>
      <c r="F2087" s="28"/>
      <c r="G2087" s="28"/>
      <c r="H2087" s="28"/>
      <c r="I2087" s="28"/>
      <c r="J2087" s="28"/>
    </row>
    <row r="2088" spans="3:10" ht="21.75" customHeight="1" x14ac:dyDescent="0.25">
      <c r="C2088" s="27"/>
      <c r="D2088" s="28"/>
      <c r="E2088" s="28"/>
      <c r="F2088" s="28"/>
      <c r="G2088" s="28"/>
      <c r="H2088" s="28"/>
      <c r="I2088" s="28"/>
      <c r="J2088" s="28"/>
    </row>
    <row r="2089" spans="3:10" ht="21.75" customHeight="1" x14ac:dyDescent="0.25">
      <c r="C2089" s="27"/>
      <c r="D2089" s="28"/>
      <c r="E2089" s="28"/>
      <c r="F2089" s="28"/>
      <c r="G2089" s="28"/>
      <c r="H2089" s="28"/>
      <c r="I2089" s="28"/>
      <c r="J2089" s="28"/>
    </row>
    <row r="2090" spans="3:10" ht="21.75" customHeight="1" x14ac:dyDescent="0.25">
      <c r="C2090" s="27"/>
      <c r="D2090" s="28"/>
      <c r="E2090" s="28"/>
      <c r="F2090" s="28"/>
      <c r="G2090" s="28"/>
      <c r="H2090" s="28"/>
      <c r="I2090" s="28"/>
      <c r="J2090" s="28"/>
    </row>
    <row r="2091" spans="3:10" ht="21.75" customHeight="1" x14ac:dyDescent="0.25">
      <c r="C2091" s="27"/>
      <c r="D2091" s="28"/>
      <c r="E2091" s="28"/>
      <c r="F2091" s="28"/>
      <c r="G2091" s="28"/>
      <c r="H2091" s="28"/>
      <c r="I2091" s="28"/>
      <c r="J2091" s="28"/>
    </row>
    <row r="2092" spans="3:10" ht="21.75" customHeight="1" x14ac:dyDescent="0.25">
      <c r="C2092" s="27"/>
      <c r="D2092" s="28"/>
      <c r="E2092" s="28"/>
      <c r="F2092" s="28"/>
      <c r="G2092" s="28"/>
      <c r="H2092" s="28"/>
      <c r="I2092" s="28"/>
      <c r="J2092" s="28"/>
    </row>
    <row r="2093" spans="3:10" ht="21.75" customHeight="1" x14ac:dyDescent="0.25">
      <c r="C2093" s="27"/>
      <c r="D2093" s="28"/>
      <c r="E2093" s="28"/>
      <c r="F2093" s="28"/>
      <c r="G2093" s="28"/>
      <c r="H2093" s="28"/>
      <c r="I2093" s="28"/>
      <c r="J2093" s="28"/>
    </row>
    <row r="2094" spans="3:10" ht="21.75" customHeight="1" x14ac:dyDescent="0.25">
      <c r="C2094" s="27"/>
      <c r="D2094" s="28"/>
      <c r="E2094" s="28"/>
      <c r="F2094" s="28"/>
      <c r="G2094" s="28"/>
      <c r="H2094" s="28"/>
      <c r="I2094" s="28"/>
      <c r="J2094" s="28"/>
    </row>
    <row r="2095" spans="3:10" ht="21.75" customHeight="1" x14ac:dyDescent="0.25">
      <c r="C2095" s="27"/>
      <c r="D2095" s="28"/>
      <c r="E2095" s="28"/>
      <c r="F2095" s="28"/>
      <c r="G2095" s="28"/>
      <c r="H2095" s="28"/>
      <c r="I2095" s="28"/>
      <c r="J2095" s="28"/>
    </row>
    <row r="2096" spans="3:10" ht="21.75" customHeight="1" x14ac:dyDescent="0.25">
      <c r="C2096" s="27"/>
      <c r="D2096" s="28"/>
      <c r="E2096" s="28"/>
      <c r="F2096" s="28"/>
      <c r="G2096" s="28"/>
      <c r="H2096" s="28"/>
      <c r="I2096" s="28"/>
      <c r="J2096" s="28"/>
    </row>
    <row r="2097" spans="3:10" ht="21.75" customHeight="1" x14ac:dyDescent="0.25">
      <c r="C2097" s="27"/>
      <c r="D2097" s="28"/>
      <c r="E2097" s="28"/>
      <c r="F2097" s="28"/>
      <c r="G2097" s="28"/>
      <c r="H2097" s="28"/>
      <c r="I2097" s="28"/>
      <c r="J2097" s="28"/>
    </row>
    <row r="2098" spans="3:10" ht="21.75" customHeight="1" x14ac:dyDescent="0.25">
      <c r="C2098" s="27"/>
      <c r="D2098" s="28"/>
      <c r="E2098" s="28"/>
      <c r="F2098" s="28"/>
      <c r="G2098" s="28"/>
      <c r="H2098" s="28"/>
      <c r="I2098" s="28"/>
      <c r="J2098" s="28"/>
    </row>
    <row r="2099" spans="3:10" ht="21.75" customHeight="1" x14ac:dyDescent="0.25">
      <c r="C2099" s="27"/>
      <c r="D2099" s="28"/>
      <c r="E2099" s="28"/>
      <c r="F2099" s="28"/>
      <c r="G2099" s="28"/>
      <c r="H2099" s="28"/>
      <c r="I2099" s="28"/>
      <c r="J2099" s="28"/>
    </row>
    <row r="2100" spans="3:10" ht="21.75" customHeight="1" x14ac:dyDescent="0.25">
      <c r="C2100" s="27"/>
      <c r="D2100" s="28"/>
      <c r="E2100" s="28"/>
      <c r="F2100" s="28"/>
      <c r="G2100" s="28"/>
      <c r="H2100" s="28"/>
      <c r="I2100" s="28"/>
      <c r="J2100" s="28"/>
    </row>
    <row r="2101" spans="3:10" ht="21.75" customHeight="1" x14ac:dyDescent="0.25">
      <c r="C2101" s="27"/>
      <c r="D2101" s="28"/>
      <c r="E2101" s="28"/>
      <c r="F2101" s="28"/>
      <c r="G2101" s="28"/>
      <c r="H2101" s="28"/>
      <c r="I2101" s="28"/>
      <c r="J2101" s="28"/>
    </row>
    <row r="2102" spans="3:10" ht="21.75" customHeight="1" x14ac:dyDescent="0.25">
      <c r="C2102" s="27"/>
      <c r="D2102" s="28"/>
      <c r="E2102" s="28"/>
      <c r="F2102" s="28"/>
      <c r="G2102" s="28"/>
      <c r="H2102" s="28"/>
      <c r="I2102" s="28"/>
      <c r="J2102" s="28"/>
    </row>
    <row r="2103" spans="3:10" ht="21.75" customHeight="1" x14ac:dyDescent="0.25">
      <c r="C2103" s="27"/>
      <c r="D2103" s="28"/>
      <c r="E2103" s="28"/>
      <c r="F2103" s="28"/>
      <c r="G2103" s="28"/>
      <c r="H2103" s="28"/>
      <c r="I2103" s="28"/>
      <c r="J2103" s="28"/>
    </row>
    <row r="2104" spans="3:10" ht="21.75" customHeight="1" x14ac:dyDescent="0.25">
      <c r="C2104" s="27"/>
      <c r="D2104" s="28"/>
      <c r="E2104" s="28"/>
      <c r="F2104" s="28"/>
      <c r="G2104" s="28"/>
      <c r="H2104" s="28"/>
      <c r="I2104" s="28"/>
      <c r="J2104" s="28"/>
    </row>
    <row r="2105" spans="3:10" ht="21.75" customHeight="1" x14ac:dyDescent="0.25">
      <c r="C2105" s="27"/>
      <c r="D2105" s="28"/>
      <c r="E2105" s="28"/>
      <c r="F2105" s="28"/>
      <c r="G2105" s="28"/>
      <c r="H2105" s="28"/>
      <c r="I2105" s="28"/>
      <c r="J2105" s="28"/>
    </row>
    <row r="2106" spans="3:10" ht="21.75" customHeight="1" x14ac:dyDescent="0.25">
      <c r="C2106" s="27"/>
      <c r="D2106" s="28"/>
      <c r="E2106" s="28"/>
      <c r="F2106" s="28"/>
      <c r="G2106" s="28"/>
      <c r="H2106" s="28"/>
      <c r="I2106" s="28"/>
      <c r="J2106" s="28"/>
    </row>
    <row r="2107" spans="3:10" ht="21.75" customHeight="1" x14ac:dyDescent="0.25">
      <c r="C2107" s="27"/>
      <c r="D2107" s="28"/>
      <c r="E2107" s="28"/>
      <c r="F2107" s="28"/>
      <c r="G2107" s="28"/>
      <c r="H2107" s="28"/>
      <c r="I2107" s="28"/>
      <c r="J2107" s="28"/>
    </row>
    <row r="2108" spans="3:10" ht="21.75" customHeight="1" x14ac:dyDescent="0.25">
      <c r="C2108" s="27"/>
      <c r="D2108" s="28"/>
      <c r="E2108" s="28"/>
      <c r="F2108" s="28"/>
      <c r="G2108" s="28"/>
      <c r="H2108" s="28"/>
      <c r="I2108" s="28"/>
      <c r="J2108" s="28"/>
    </row>
    <row r="2109" spans="3:10" ht="21.75" customHeight="1" x14ac:dyDescent="0.25">
      <c r="C2109" s="27"/>
      <c r="D2109" s="28"/>
      <c r="E2109" s="28"/>
      <c r="F2109" s="28"/>
      <c r="G2109" s="28"/>
      <c r="H2109" s="28"/>
      <c r="I2109" s="28"/>
      <c r="J2109" s="28"/>
    </row>
    <row r="2110" spans="3:10" ht="21.75" customHeight="1" x14ac:dyDescent="0.25">
      <c r="C2110" s="27"/>
      <c r="D2110" s="28"/>
      <c r="E2110" s="28"/>
      <c r="F2110" s="28"/>
      <c r="G2110" s="28"/>
      <c r="H2110" s="28"/>
      <c r="I2110" s="28"/>
      <c r="J2110" s="28"/>
    </row>
    <row r="2111" spans="3:10" ht="21.75" customHeight="1" x14ac:dyDescent="0.25">
      <c r="C2111" s="27"/>
      <c r="D2111" s="28"/>
      <c r="E2111" s="28"/>
      <c r="F2111" s="28"/>
      <c r="G2111" s="28"/>
      <c r="H2111" s="28"/>
      <c r="I2111" s="28"/>
      <c r="J2111" s="28"/>
    </row>
    <row r="2112" spans="3:10" ht="21.75" customHeight="1" x14ac:dyDescent="0.25">
      <c r="C2112" s="27"/>
      <c r="D2112" s="28"/>
      <c r="E2112" s="28"/>
      <c r="F2112" s="28"/>
      <c r="G2112" s="28"/>
      <c r="H2112" s="28"/>
      <c r="I2112" s="28"/>
      <c r="J2112" s="28"/>
    </row>
    <row r="2113" spans="3:10" ht="21.75" customHeight="1" x14ac:dyDescent="0.25">
      <c r="C2113" s="27"/>
      <c r="D2113" s="28"/>
      <c r="E2113" s="28"/>
      <c r="F2113" s="28"/>
      <c r="G2113" s="28"/>
      <c r="H2113" s="28"/>
      <c r="I2113" s="28"/>
      <c r="J2113" s="28"/>
    </row>
    <row r="2114" spans="3:10" ht="21.75" customHeight="1" x14ac:dyDescent="0.25">
      <c r="C2114" s="27"/>
      <c r="D2114" s="28"/>
      <c r="E2114" s="28"/>
      <c r="F2114" s="28"/>
      <c r="G2114" s="28"/>
      <c r="H2114" s="28"/>
      <c r="I2114" s="28"/>
      <c r="J2114" s="28"/>
    </row>
    <row r="2115" spans="3:10" ht="21.75" customHeight="1" x14ac:dyDescent="0.25">
      <c r="C2115" s="27"/>
      <c r="D2115" s="28"/>
      <c r="E2115" s="28"/>
      <c r="F2115" s="28"/>
      <c r="G2115" s="28"/>
      <c r="H2115" s="28"/>
      <c r="I2115" s="28"/>
      <c r="J2115" s="28"/>
    </row>
    <row r="2116" spans="3:10" ht="21.75" customHeight="1" x14ac:dyDescent="0.25">
      <c r="C2116" s="27"/>
      <c r="D2116" s="28"/>
      <c r="E2116" s="28"/>
      <c r="F2116" s="28"/>
      <c r="G2116" s="28"/>
      <c r="H2116" s="28"/>
      <c r="I2116" s="28"/>
      <c r="J2116" s="28"/>
    </row>
    <row r="2117" spans="3:10" ht="21.75" customHeight="1" x14ac:dyDescent="0.25">
      <c r="C2117" s="27"/>
      <c r="D2117" s="28"/>
      <c r="E2117" s="28"/>
      <c r="F2117" s="28"/>
      <c r="G2117" s="28"/>
      <c r="H2117" s="28"/>
      <c r="I2117" s="28"/>
      <c r="J2117" s="28"/>
    </row>
    <row r="2118" spans="3:10" ht="21.75" customHeight="1" x14ac:dyDescent="0.25">
      <c r="C2118" s="27"/>
      <c r="D2118" s="28"/>
      <c r="E2118" s="28"/>
      <c r="F2118" s="28"/>
      <c r="G2118" s="28"/>
      <c r="H2118" s="28"/>
      <c r="I2118" s="28"/>
      <c r="J2118" s="28"/>
    </row>
    <row r="2119" spans="3:10" ht="21.75" customHeight="1" x14ac:dyDescent="0.25">
      <c r="C2119" s="27"/>
      <c r="D2119" s="28"/>
      <c r="E2119" s="28"/>
      <c r="F2119" s="28"/>
      <c r="G2119" s="28"/>
      <c r="H2119" s="28"/>
      <c r="I2119" s="28"/>
      <c r="J2119" s="28"/>
    </row>
    <row r="2120" spans="3:10" ht="21.75" customHeight="1" x14ac:dyDescent="0.25">
      <c r="C2120" s="27"/>
      <c r="D2120" s="28"/>
      <c r="E2120" s="28"/>
      <c r="F2120" s="28"/>
      <c r="G2120" s="28"/>
      <c r="H2120" s="28"/>
      <c r="I2120" s="28"/>
      <c r="J2120" s="28"/>
    </row>
    <row r="2121" spans="3:10" ht="21.75" customHeight="1" x14ac:dyDescent="0.25">
      <c r="C2121" s="27"/>
      <c r="D2121" s="28"/>
      <c r="E2121" s="28"/>
      <c r="F2121" s="28"/>
      <c r="G2121" s="28"/>
      <c r="H2121" s="28"/>
      <c r="I2121" s="28"/>
      <c r="J2121" s="28"/>
    </row>
    <row r="2122" spans="3:10" ht="21.75" customHeight="1" x14ac:dyDescent="0.25">
      <c r="C2122" s="27"/>
      <c r="D2122" s="28"/>
      <c r="E2122" s="28"/>
      <c r="F2122" s="28"/>
      <c r="G2122" s="28"/>
      <c r="H2122" s="28"/>
      <c r="I2122" s="28"/>
      <c r="J2122" s="28"/>
    </row>
    <row r="2123" spans="3:10" ht="21.75" customHeight="1" x14ac:dyDescent="0.25">
      <c r="C2123" s="27"/>
      <c r="D2123" s="28"/>
      <c r="E2123" s="28"/>
      <c r="F2123" s="28"/>
      <c r="G2123" s="28"/>
      <c r="H2123" s="28"/>
      <c r="I2123" s="28"/>
      <c r="J2123" s="28"/>
    </row>
    <row r="2124" spans="3:10" ht="21.75" customHeight="1" x14ac:dyDescent="0.25">
      <c r="C2124" s="27"/>
      <c r="D2124" s="28"/>
      <c r="E2124" s="28"/>
      <c r="F2124" s="28"/>
      <c r="G2124" s="28"/>
      <c r="H2124" s="28"/>
      <c r="I2124" s="28"/>
      <c r="J2124" s="28"/>
    </row>
    <row r="2125" spans="3:10" ht="21.75" customHeight="1" x14ac:dyDescent="0.25">
      <c r="C2125" s="27"/>
      <c r="D2125" s="28"/>
      <c r="E2125" s="28"/>
      <c r="F2125" s="28"/>
      <c r="G2125" s="28"/>
      <c r="H2125" s="28"/>
      <c r="I2125" s="28"/>
      <c r="J2125" s="28"/>
    </row>
    <row r="2126" spans="3:10" ht="21.75" customHeight="1" x14ac:dyDescent="0.25">
      <c r="C2126" s="27"/>
      <c r="D2126" s="28"/>
      <c r="E2126" s="28"/>
      <c r="F2126" s="28"/>
      <c r="G2126" s="28"/>
      <c r="H2126" s="28"/>
      <c r="I2126" s="28"/>
      <c r="J2126" s="28"/>
    </row>
    <row r="2127" spans="3:10" ht="21.75" customHeight="1" x14ac:dyDescent="0.25">
      <c r="C2127" s="27"/>
      <c r="D2127" s="28"/>
      <c r="E2127" s="28"/>
      <c r="F2127" s="28"/>
      <c r="G2127" s="28"/>
      <c r="H2127" s="28"/>
      <c r="I2127" s="28"/>
      <c r="J2127" s="28"/>
    </row>
    <row r="2128" spans="3:10" ht="21.75" customHeight="1" x14ac:dyDescent="0.25">
      <c r="C2128" s="27"/>
      <c r="D2128" s="28"/>
      <c r="E2128" s="28"/>
      <c r="F2128" s="28"/>
      <c r="G2128" s="28"/>
      <c r="H2128" s="28"/>
      <c r="I2128" s="28"/>
      <c r="J2128" s="28"/>
    </row>
    <row r="2129" spans="3:10" ht="21.75" customHeight="1" x14ac:dyDescent="0.25">
      <c r="C2129" s="27"/>
      <c r="D2129" s="28"/>
      <c r="E2129" s="28"/>
      <c r="F2129" s="28"/>
      <c r="G2129" s="28"/>
      <c r="H2129" s="28"/>
      <c r="I2129" s="28"/>
      <c r="J2129" s="28"/>
    </row>
    <row r="2130" spans="3:10" ht="21.75" customHeight="1" x14ac:dyDescent="0.25">
      <c r="C2130" s="27"/>
      <c r="D2130" s="28"/>
      <c r="E2130" s="28"/>
      <c r="F2130" s="28"/>
      <c r="G2130" s="28"/>
      <c r="H2130" s="28"/>
      <c r="I2130" s="28"/>
      <c r="J2130" s="28"/>
    </row>
    <row r="2131" spans="3:10" ht="21.75" customHeight="1" x14ac:dyDescent="0.25">
      <c r="C2131" s="27"/>
      <c r="D2131" s="28"/>
      <c r="E2131" s="28"/>
      <c r="F2131" s="28"/>
      <c r="G2131" s="28"/>
      <c r="H2131" s="28"/>
      <c r="I2131" s="28"/>
      <c r="J2131" s="28"/>
    </row>
    <row r="2132" spans="3:10" ht="21.75" customHeight="1" x14ac:dyDescent="0.25">
      <c r="C2132" s="27"/>
      <c r="D2132" s="28"/>
      <c r="E2132" s="28"/>
      <c r="F2132" s="28"/>
      <c r="G2132" s="28"/>
      <c r="H2132" s="28"/>
      <c r="I2132" s="28"/>
      <c r="J2132" s="28"/>
    </row>
    <row r="2133" spans="3:10" ht="21.75" customHeight="1" x14ac:dyDescent="0.25">
      <c r="C2133" s="27"/>
      <c r="D2133" s="28"/>
      <c r="E2133" s="28"/>
      <c r="F2133" s="28"/>
      <c r="G2133" s="28"/>
      <c r="H2133" s="28"/>
      <c r="I2133" s="28"/>
      <c r="J2133" s="28"/>
    </row>
    <row r="2134" spans="3:10" ht="21.75" customHeight="1" x14ac:dyDescent="0.25">
      <c r="C2134" s="27"/>
      <c r="D2134" s="28"/>
      <c r="E2134" s="28"/>
      <c r="F2134" s="28"/>
      <c r="G2134" s="28"/>
      <c r="H2134" s="28"/>
      <c r="I2134" s="28"/>
      <c r="J2134" s="28"/>
    </row>
    <row r="2135" spans="3:10" ht="21.75" customHeight="1" x14ac:dyDescent="0.25">
      <c r="C2135" s="27"/>
      <c r="D2135" s="28"/>
      <c r="E2135" s="28"/>
      <c r="F2135" s="28"/>
      <c r="G2135" s="28"/>
      <c r="H2135" s="28"/>
      <c r="I2135" s="28"/>
      <c r="J2135" s="28"/>
    </row>
    <row r="2136" spans="3:10" ht="21.75" customHeight="1" x14ac:dyDescent="0.25">
      <c r="C2136" s="27"/>
      <c r="D2136" s="28"/>
      <c r="E2136" s="28"/>
      <c r="F2136" s="28"/>
      <c r="G2136" s="28"/>
      <c r="H2136" s="28"/>
      <c r="I2136" s="28"/>
      <c r="J2136" s="28"/>
    </row>
    <row r="2137" spans="3:10" ht="21.75" customHeight="1" x14ac:dyDescent="0.25">
      <c r="C2137" s="27"/>
      <c r="D2137" s="28"/>
      <c r="E2137" s="28"/>
      <c r="F2137" s="28"/>
      <c r="G2137" s="28"/>
      <c r="H2137" s="28"/>
      <c r="I2137" s="28"/>
      <c r="J2137" s="28"/>
    </row>
    <row r="2138" spans="3:10" ht="21.75" customHeight="1" x14ac:dyDescent="0.25">
      <c r="C2138" s="27"/>
      <c r="D2138" s="28"/>
      <c r="E2138" s="28"/>
      <c r="F2138" s="28"/>
      <c r="G2138" s="28"/>
      <c r="H2138" s="28"/>
      <c r="I2138" s="28"/>
      <c r="J2138" s="28"/>
    </row>
    <row r="2139" spans="3:10" ht="21.75" customHeight="1" x14ac:dyDescent="0.25">
      <c r="C2139" s="27"/>
      <c r="D2139" s="28"/>
      <c r="E2139" s="28"/>
      <c r="F2139" s="28"/>
      <c r="G2139" s="28"/>
      <c r="H2139" s="28"/>
      <c r="I2139" s="28"/>
      <c r="J2139" s="28"/>
    </row>
    <row r="2140" spans="3:10" ht="21.75" customHeight="1" x14ac:dyDescent="0.25">
      <c r="C2140" s="27"/>
      <c r="D2140" s="28"/>
      <c r="E2140" s="28"/>
      <c r="F2140" s="28"/>
      <c r="G2140" s="28"/>
      <c r="H2140" s="28"/>
      <c r="I2140" s="28"/>
      <c r="J2140" s="28"/>
    </row>
    <row r="2141" spans="3:10" ht="21.75" customHeight="1" x14ac:dyDescent="0.25">
      <c r="C2141" s="27"/>
      <c r="D2141" s="28"/>
      <c r="E2141" s="28"/>
      <c r="F2141" s="28"/>
      <c r="G2141" s="28"/>
      <c r="H2141" s="28"/>
      <c r="I2141" s="28"/>
      <c r="J2141" s="28"/>
    </row>
    <row r="2142" spans="3:10" ht="21.75" customHeight="1" x14ac:dyDescent="0.25">
      <c r="C2142" s="27"/>
      <c r="D2142" s="28"/>
      <c r="E2142" s="28"/>
      <c r="F2142" s="28"/>
      <c r="G2142" s="28"/>
      <c r="H2142" s="28"/>
      <c r="I2142" s="28"/>
      <c r="J2142" s="28"/>
    </row>
    <row r="2143" spans="3:10" ht="21.75" customHeight="1" x14ac:dyDescent="0.25">
      <c r="C2143" s="27"/>
      <c r="D2143" s="28"/>
      <c r="E2143" s="28"/>
      <c r="F2143" s="28"/>
      <c r="G2143" s="28"/>
      <c r="H2143" s="28"/>
      <c r="I2143" s="28"/>
      <c r="J2143" s="28"/>
    </row>
    <row r="2144" spans="3:10" ht="21.75" customHeight="1" x14ac:dyDescent="0.25">
      <c r="C2144" s="27"/>
      <c r="D2144" s="28"/>
      <c r="E2144" s="28"/>
      <c r="F2144" s="28"/>
      <c r="G2144" s="28"/>
      <c r="H2144" s="28"/>
      <c r="I2144" s="28"/>
      <c r="J2144" s="28"/>
    </row>
    <row r="2145" spans="3:10" ht="21.75" customHeight="1" x14ac:dyDescent="0.25">
      <c r="C2145" s="27"/>
      <c r="D2145" s="28"/>
      <c r="E2145" s="28"/>
      <c r="F2145" s="28"/>
      <c r="G2145" s="28"/>
      <c r="H2145" s="28"/>
      <c r="I2145" s="28"/>
      <c r="J2145" s="28"/>
    </row>
    <row r="2146" spans="3:10" ht="21.75" customHeight="1" x14ac:dyDescent="0.25">
      <c r="C2146" s="27"/>
      <c r="D2146" s="28"/>
      <c r="E2146" s="28"/>
      <c r="F2146" s="28"/>
      <c r="G2146" s="28"/>
      <c r="H2146" s="28"/>
      <c r="I2146" s="28"/>
      <c r="J2146" s="28"/>
    </row>
    <row r="2147" spans="3:10" ht="21.75" customHeight="1" x14ac:dyDescent="0.25">
      <c r="C2147" s="27"/>
      <c r="D2147" s="28"/>
      <c r="E2147" s="28"/>
      <c r="F2147" s="28"/>
      <c r="G2147" s="28"/>
      <c r="H2147" s="28"/>
      <c r="I2147" s="28"/>
      <c r="J2147" s="28"/>
    </row>
    <row r="2148" spans="3:10" ht="21.75" customHeight="1" x14ac:dyDescent="0.25">
      <c r="C2148" s="27"/>
      <c r="D2148" s="28"/>
      <c r="E2148" s="28"/>
      <c r="F2148" s="28"/>
      <c r="G2148" s="28"/>
      <c r="H2148" s="28"/>
      <c r="I2148" s="28"/>
      <c r="J2148" s="28"/>
    </row>
    <row r="2149" spans="3:10" ht="21.75" customHeight="1" x14ac:dyDescent="0.25">
      <c r="C2149" s="27"/>
      <c r="D2149" s="28"/>
      <c r="E2149" s="28"/>
      <c r="F2149" s="28"/>
      <c r="G2149" s="28"/>
      <c r="H2149" s="28"/>
      <c r="I2149" s="28"/>
      <c r="J2149" s="28"/>
    </row>
    <row r="2150" spans="3:10" ht="21.75" customHeight="1" x14ac:dyDescent="0.25">
      <c r="C2150" s="27"/>
      <c r="D2150" s="28"/>
      <c r="E2150" s="28"/>
      <c r="F2150" s="28"/>
      <c r="G2150" s="28"/>
      <c r="H2150" s="28"/>
      <c r="I2150" s="28"/>
      <c r="J2150" s="28"/>
    </row>
    <row r="2151" spans="3:10" ht="21.75" customHeight="1" x14ac:dyDescent="0.25">
      <c r="C2151" s="27"/>
      <c r="D2151" s="28"/>
      <c r="E2151" s="28"/>
      <c r="F2151" s="28"/>
      <c r="G2151" s="28"/>
      <c r="H2151" s="28"/>
      <c r="I2151" s="28"/>
      <c r="J2151" s="28"/>
    </row>
    <row r="2152" spans="3:10" ht="21.75" customHeight="1" x14ac:dyDescent="0.25">
      <c r="C2152" s="27"/>
      <c r="D2152" s="28"/>
      <c r="E2152" s="28"/>
      <c r="F2152" s="28"/>
      <c r="G2152" s="28"/>
      <c r="H2152" s="28"/>
      <c r="I2152" s="28"/>
      <c r="J2152" s="28"/>
    </row>
    <row r="2153" spans="3:10" ht="21.75" customHeight="1" x14ac:dyDescent="0.25">
      <c r="C2153" s="27"/>
      <c r="D2153" s="28"/>
      <c r="E2153" s="28"/>
      <c r="F2153" s="28"/>
      <c r="G2153" s="28"/>
      <c r="H2153" s="28"/>
      <c r="I2153" s="28"/>
      <c r="J2153" s="28"/>
    </row>
    <row r="2154" spans="3:10" ht="21.75" customHeight="1" x14ac:dyDescent="0.25">
      <c r="C2154" s="27"/>
      <c r="D2154" s="28"/>
      <c r="E2154" s="28"/>
      <c r="F2154" s="28"/>
      <c r="G2154" s="28"/>
      <c r="H2154" s="28"/>
      <c r="I2154" s="28"/>
      <c r="J2154" s="28"/>
    </row>
    <row r="2155" spans="3:10" ht="21.75" customHeight="1" x14ac:dyDescent="0.25">
      <c r="C2155" s="27"/>
      <c r="D2155" s="28"/>
      <c r="E2155" s="28"/>
      <c r="F2155" s="28"/>
      <c r="G2155" s="28"/>
      <c r="H2155" s="28"/>
      <c r="I2155" s="28"/>
      <c r="J2155" s="28"/>
    </row>
    <row r="2156" spans="3:10" ht="21.75" customHeight="1" x14ac:dyDescent="0.25">
      <c r="C2156" s="27"/>
      <c r="D2156" s="28"/>
      <c r="E2156" s="28"/>
      <c r="F2156" s="28"/>
      <c r="G2156" s="28"/>
      <c r="H2156" s="28"/>
      <c r="I2156" s="28"/>
      <c r="J2156" s="28"/>
    </row>
    <row r="2157" spans="3:10" ht="21.75" customHeight="1" x14ac:dyDescent="0.25">
      <c r="C2157" s="27"/>
      <c r="D2157" s="28"/>
      <c r="E2157" s="28"/>
      <c r="F2157" s="28"/>
      <c r="G2157" s="28"/>
      <c r="H2157" s="28"/>
      <c r="I2157" s="28"/>
      <c r="J2157" s="28"/>
    </row>
    <row r="2158" spans="3:10" ht="21.75" customHeight="1" x14ac:dyDescent="0.25">
      <c r="C2158" s="27"/>
      <c r="D2158" s="28"/>
      <c r="E2158" s="28"/>
      <c r="F2158" s="28"/>
      <c r="G2158" s="28"/>
      <c r="H2158" s="28"/>
      <c r="I2158" s="28"/>
      <c r="J2158" s="28"/>
    </row>
    <row r="2159" spans="3:10" ht="21.75" customHeight="1" x14ac:dyDescent="0.25">
      <c r="C2159" s="27"/>
      <c r="D2159" s="28"/>
      <c r="E2159" s="28"/>
      <c r="F2159" s="28"/>
      <c r="G2159" s="28"/>
      <c r="H2159" s="28"/>
      <c r="I2159" s="28"/>
      <c r="J2159" s="28"/>
    </row>
    <row r="2160" spans="3:10" ht="21.75" customHeight="1" x14ac:dyDescent="0.25">
      <c r="C2160" s="27"/>
      <c r="D2160" s="28"/>
      <c r="E2160" s="28"/>
      <c r="F2160" s="28"/>
      <c r="G2160" s="28"/>
      <c r="H2160" s="28"/>
      <c r="I2160" s="28"/>
      <c r="J2160" s="28"/>
    </row>
    <row r="2161" spans="3:10" ht="21.75" customHeight="1" x14ac:dyDescent="0.25">
      <c r="C2161" s="27"/>
      <c r="D2161" s="28"/>
      <c r="E2161" s="28"/>
      <c r="F2161" s="28"/>
      <c r="G2161" s="28"/>
      <c r="H2161" s="28"/>
      <c r="I2161" s="28"/>
      <c r="J2161" s="28"/>
    </row>
    <row r="2162" spans="3:10" ht="21.75" customHeight="1" x14ac:dyDescent="0.25">
      <c r="C2162" s="27"/>
      <c r="D2162" s="28"/>
      <c r="E2162" s="28"/>
      <c r="F2162" s="28"/>
      <c r="G2162" s="28"/>
      <c r="H2162" s="28"/>
      <c r="I2162" s="28"/>
      <c r="J2162" s="28"/>
    </row>
    <row r="2163" spans="3:10" ht="21.75" customHeight="1" x14ac:dyDescent="0.25">
      <c r="C2163" s="27"/>
      <c r="D2163" s="28"/>
      <c r="E2163" s="28"/>
      <c r="F2163" s="28"/>
      <c r="G2163" s="28"/>
      <c r="H2163" s="28"/>
      <c r="I2163" s="28"/>
      <c r="J2163" s="28"/>
    </row>
    <row r="2164" spans="3:10" ht="21.75" customHeight="1" x14ac:dyDescent="0.25">
      <c r="C2164" s="27"/>
      <c r="D2164" s="28"/>
      <c r="E2164" s="28"/>
      <c r="F2164" s="28"/>
      <c r="G2164" s="28"/>
      <c r="H2164" s="28"/>
      <c r="I2164" s="28"/>
      <c r="J2164" s="28"/>
    </row>
    <row r="2165" spans="3:10" ht="21.75" customHeight="1" x14ac:dyDescent="0.25">
      <c r="C2165" s="27"/>
      <c r="D2165" s="28"/>
      <c r="E2165" s="28"/>
      <c r="F2165" s="28"/>
      <c r="G2165" s="28"/>
      <c r="H2165" s="28"/>
      <c r="I2165" s="28"/>
      <c r="J2165" s="28"/>
    </row>
    <row r="2166" spans="3:10" ht="21.75" customHeight="1" x14ac:dyDescent="0.25">
      <c r="C2166" s="27"/>
      <c r="D2166" s="28"/>
      <c r="E2166" s="28"/>
      <c r="F2166" s="28"/>
      <c r="G2166" s="28"/>
      <c r="H2166" s="28"/>
      <c r="I2166" s="28"/>
      <c r="J2166" s="28"/>
    </row>
    <row r="2167" spans="3:10" ht="21.75" customHeight="1" x14ac:dyDescent="0.25">
      <c r="C2167" s="27"/>
      <c r="D2167" s="28"/>
      <c r="E2167" s="28"/>
      <c r="F2167" s="28"/>
      <c r="G2167" s="28"/>
      <c r="H2167" s="28"/>
      <c r="I2167" s="28"/>
      <c r="J2167" s="28"/>
    </row>
    <row r="2168" spans="3:10" ht="21.75" customHeight="1" x14ac:dyDescent="0.25">
      <c r="C2168" s="27"/>
      <c r="D2168" s="28"/>
      <c r="E2168" s="28"/>
      <c r="F2168" s="28"/>
      <c r="G2168" s="28"/>
      <c r="H2168" s="28"/>
      <c r="I2168" s="28"/>
      <c r="J2168" s="28"/>
    </row>
    <row r="2169" spans="3:10" ht="21.75" customHeight="1" x14ac:dyDescent="0.25">
      <c r="C2169" s="27"/>
      <c r="D2169" s="28"/>
      <c r="E2169" s="28"/>
      <c r="F2169" s="28"/>
      <c r="G2169" s="28"/>
      <c r="H2169" s="28"/>
      <c r="I2169" s="28"/>
      <c r="J2169" s="28"/>
    </row>
    <row r="2170" spans="3:10" ht="21.75" customHeight="1" x14ac:dyDescent="0.25">
      <c r="C2170" s="27"/>
      <c r="D2170" s="28"/>
      <c r="E2170" s="28"/>
      <c r="F2170" s="28"/>
      <c r="G2170" s="28"/>
      <c r="H2170" s="28"/>
      <c r="I2170" s="28"/>
      <c r="J2170" s="28"/>
    </row>
    <row r="2171" spans="3:10" ht="21.75" customHeight="1" x14ac:dyDescent="0.25">
      <c r="C2171" s="27"/>
      <c r="D2171" s="28"/>
      <c r="E2171" s="28"/>
      <c r="F2171" s="28"/>
      <c r="G2171" s="28"/>
      <c r="H2171" s="28"/>
      <c r="I2171" s="28"/>
      <c r="J2171" s="28"/>
    </row>
    <row r="2172" spans="3:10" ht="21.75" customHeight="1" x14ac:dyDescent="0.25">
      <c r="C2172" s="27"/>
      <c r="D2172" s="28"/>
      <c r="E2172" s="28"/>
      <c r="F2172" s="28"/>
      <c r="G2172" s="28"/>
      <c r="H2172" s="28"/>
      <c r="I2172" s="28"/>
      <c r="J2172" s="28"/>
    </row>
    <row r="2173" spans="3:10" ht="21.75" customHeight="1" x14ac:dyDescent="0.25">
      <c r="C2173" s="27"/>
      <c r="D2173" s="28"/>
      <c r="E2173" s="28"/>
      <c r="F2173" s="28"/>
      <c r="G2173" s="28"/>
      <c r="H2173" s="28"/>
      <c r="I2173" s="28"/>
      <c r="J2173" s="28"/>
    </row>
    <row r="2174" spans="3:10" ht="21.75" customHeight="1" x14ac:dyDescent="0.25">
      <c r="C2174" s="27"/>
      <c r="D2174" s="28"/>
      <c r="E2174" s="28"/>
      <c r="F2174" s="28"/>
      <c r="G2174" s="28"/>
      <c r="H2174" s="28"/>
      <c r="I2174" s="28"/>
      <c r="J2174" s="28"/>
    </row>
    <row r="2175" spans="3:10" ht="21.75" customHeight="1" x14ac:dyDescent="0.25">
      <c r="C2175" s="27"/>
      <c r="D2175" s="28"/>
      <c r="E2175" s="28"/>
      <c r="F2175" s="28"/>
      <c r="G2175" s="28"/>
      <c r="H2175" s="28"/>
      <c r="I2175" s="28"/>
      <c r="J2175" s="28"/>
    </row>
    <row r="2176" spans="3:10" ht="21.75" customHeight="1" x14ac:dyDescent="0.25">
      <c r="C2176" s="27"/>
      <c r="D2176" s="28"/>
      <c r="E2176" s="28"/>
      <c r="F2176" s="28"/>
      <c r="G2176" s="28"/>
      <c r="H2176" s="28"/>
      <c r="I2176" s="28"/>
      <c r="J2176" s="28"/>
    </row>
    <row r="2177" spans="3:10" ht="21.75" customHeight="1" x14ac:dyDescent="0.25">
      <c r="C2177" s="27"/>
      <c r="D2177" s="28"/>
      <c r="E2177" s="28"/>
      <c r="F2177" s="28"/>
      <c r="G2177" s="28"/>
      <c r="H2177" s="28"/>
      <c r="I2177" s="28"/>
      <c r="J2177" s="28"/>
    </row>
    <row r="2178" spans="3:10" ht="21.75" customHeight="1" x14ac:dyDescent="0.25">
      <c r="C2178" s="27"/>
      <c r="D2178" s="28"/>
      <c r="E2178" s="28"/>
      <c r="F2178" s="28"/>
      <c r="G2178" s="28"/>
      <c r="H2178" s="28"/>
      <c r="I2178" s="28"/>
      <c r="J2178" s="28"/>
    </row>
    <row r="2179" spans="3:10" ht="21.75" customHeight="1" x14ac:dyDescent="0.25">
      <c r="C2179" s="27"/>
      <c r="D2179" s="28"/>
      <c r="E2179" s="28"/>
      <c r="F2179" s="28"/>
      <c r="G2179" s="28"/>
      <c r="H2179" s="28"/>
      <c r="I2179" s="28"/>
      <c r="J2179" s="28"/>
    </row>
    <row r="2180" spans="3:10" ht="21.75" customHeight="1" x14ac:dyDescent="0.25">
      <c r="C2180" s="27"/>
      <c r="D2180" s="28"/>
      <c r="E2180" s="28"/>
      <c r="F2180" s="28"/>
      <c r="G2180" s="28"/>
      <c r="H2180" s="28"/>
      <c r="I2180" s="28"/>
      <c r="J2180" s="28"/>
    </row>
    <row r="2181" spans="3:10" ht="21.75" customHeight="1" x14ac:dyDescent="0.25">
      <c r="C2181" s="27"/>
      <c r="D2181" s="28"/>
      <c r="E2181" s="28"/>
      <c r="F2181" s="28"/>
      <c r="G2181" s="28"/>
      <c r="H2181" s="28"/>
      <c r="I2181" s="28"/>
      <c r="J2181" s="28"/>
    </row>
    <row r="2182" spans="3:10" ht="21.75" customHeight="1" x14ac:dyDescent="0.25">
      <c r="C2182" s="27"/>
      <c r="D2182" s="28"/>
      <c r="E2182" s="28"/>
      <c r="F2182" s="28"/>
      <c r="G2182" s="28"/>
      <c r="H2182" s="28"/>
      <c r="I2182" s="28"/>
      <c r="J2182" s="28"/>
    </row>
    <row r="2183" spans="3:10" ht="21.75" customHeight="1" x14ac:dyDescent="0.25">
      <c r="C2183" s="27"/>
      <c r="D2183" s="28"/>
      <c r="E2183" s="28"/>
      <c r="F2183" s="28"/>
      <c r="G2183" s="28"/>
      <c r="H2183" s="28"/>
      <c r="I2183" s="28"/>
      <c r="J2183" s="28"/>
    </row>
    <row r="2184" spans="3:10" ht="21.75" customHeight="1" x14ac:dyDescent="0.25">
      <c r="C2184" s="27"/>
      <c r="D2184" s="28"/>
      <c r="E2184" s="28"/>
      <c r="F2184" s="28"/>
      <c r="G2184" s="28"/>
      <c r="H2184" s="28"/>
      <c r="I2184" s="28"/>
      <c r="J2184" s="28"/>
    </row>
    <row r="2185" spans="3:10" ht="21.75" customHeight="1" x14ac:dyDescent="0.25">
      <c r="C2185" s="27"/>
      <c r="D2185" s="28"/>
      <c r="E2185" s="28"/>
      <c r="F2185" s="28"/>
      <c r="G2185" s="28"/>
      <c r="H2185" s="28"/>
      <c r="I2185" s="28"/>
      <c r="J2185" s="28"/>
    </row>
    <row r="2186" spans="3:10" ht="21.75" customHeight="1" x14ac:dyDescent="0.25">
      <c r="C2186" s="27"/>
      <c r="D2186" s="28"/>
      <c r="E2186" s="28"/>
      <c r="F2186" s="28"/>
      <c r="G2186" s="28"/>
      <c r="H2186" s="28"/>
      <c r="I2186" s="28"/>
      <c r="J2186" s="28"/>
    </row>
    <row r="2187" spans="3:10" ht="21.75" customHeight="1" x14ac:dyDescent="0.25">
      <c r="C2187" s="27"/>
      <c r="D2187" s="28"/>
      <c r="E2187" s="28"/>
      <c r="F2187" s="28"/>
      <c r="G2187" s="28"/>
      <c r="H2187" s="28"/>
      <c r="I2187" s="28"/>
      <c r="J2187" s="28"/>
    </row>
    <row r="2188" spans="3:10" ht="21.75" customHeight="1" x14ac:dyDescent="0.25">
      <c r="C2188" s="27"/>
      <c r="D2188" s="28"/>
      <c r="E2188" s="28"/>
      <c r="F2188" s="28"/>
      <c r="G2188" s="28"/>
      <c r="H2188" s="28"/>
      <c r="I2188" s="28"/>
      <c r="J2188" s="28"/>
    </row>
    <row r="2189" spans="3:10" ht="21.75" customHeight="1" x14ac:dyDescent="0.25">
      <c r="C2189" s="27"/>
      <c r="D2189" s="28"/>
      <c r="E2189" s="28"/>
      <c r="F2189" s="28"/>
      <c r="G2189" s="28"/>
      <c r="H2189" s="28"/>
      <c r="I2189" s="28"/>
      <c r="J2189" s="28"/>
    </row>
    <row r="2190" spans="3:10" ht="21.75" customHeight="1" x14ac:dyDescent="0.25">
      <c r="C2190" s="27"/>
      <c r="D2190" s="28"/>
      <c r="E2190" s="28"/>
      <c r="F2190" s="28"/>
      <c r="G2190" s="28"/>
      <c r="H2190" s="28"/>
      <c r="I2190" s="28"/>
      <c r="J2190" s="28"/>
    </row>
    <row r="2191" spans="3:10" ht="21.75" customHeight="1" x14ac:dyDescent="0.25">
      <c r="C2191" s="27"/>
      <c r="D2191" s="28"/>
      <c r="E2191" s="28"/>
      <c r="F2191" s="28"/>
      <c r="G2191" s="28"/>
      <c r="H2191" s="28"/>
      <c r="I2191" s="28"/>
      <c r="J2191" s="28"/>
    </row>
    <row r="2192" spans="3:10" ht="21.75" customHeight="1" x14ac:dyDescent="0.25">
      <c r="C2192" s="27"/>
      <c r="D2192" s="28"/>
      <c r="E2192" s="28"/>
      <c r="F2192" s="28"/>
      <c r="G2192" s="28"/>
      <c r="H2192" s="28"/>
      <c r="I2192" s="28"/>
      <c r="J2192" s="28"/>
    </row>
    <row r="2193" spans="3:10" ht="21.75" customHeight="1" x14ac:dyDescent="0.25">
      <c r="C2193" s="27"/>
      <c r="D2193" s="28"/>
      <c r="E2193" s="28"/>
      <c r="F2193" s="28"/>
      <c r="G2193" s="28"/>
      <c r="H2193" s="28"/>
      <c r="I2193" s="28"/>
      <c r="J2193" s="28"/>
    </row>
    <row r="2194" spans="3:10" ht="21.75" customHeight="1" x14ac:dyDescent="0.25">
      <c r="C2194" s="27"/>
      <c r="D2194" s="28"/>
      <c r="E2194" s="28"/>
      <c r="F2194" s="28"/>
      <c r="G2194" s="28"/>
      <c r="H2194" s="28"/>
      <c r="I2194" s="28"/>
      <c r="J2194" s="28"/>
    </row>
    <row r="2195" spans="3:10" ht="21.75" customHeight="1" x14ac:dyDescent="0.25">
      <c r="C2195" s="27"/>
      <c r="D2195" s="28"/>
      <c r="E2195" s="28"/>
      <c r="F2195" s="28"/>
      <c r="G2195" s="28"/>
      <c r="H2195" s="28"/>
      <c r="I2195" s="28"/>
      <c r="J2195" s="28"/>
    </row>
    <row r="2196" spans="3:10" ht="21.75" customHeight="1" x14ac:dyDescent="0.25">
      <c r="C2196" s="27"/>
      <c r="D2196" s="28"/>
      <c r="E2196" s="28"/>
      <c r="F2196" s="28"/>
      <c r="G2196" s="28"/>
      <c r="H2196" s="28"/>
      <c r="I2196" s="28"/>
      <c r="J2196" s="28"/>
    </row>
    <row r="2197" spans="3:10" ht="21.75" customHeight="1" x14ac:dyDescent="0.25">
      <c r="C2197" s="27"/>
      <c r="D2197" s="28"/>
      <c r="E2197" s="28"/>
      <c r="F2197" s="28"/>
      <c r="G2197" s="28"/>
      <c r="H2197" s="28"/>
      <c r="I2197" s="28"/>
      <c r="J2197" s="28"/>
    </row>
    <row r="2198" spans="3:10" ht="21.75" customHeight="1" x14ac:dyDescent="0.25">
      <c r="C2198" s="27"/>
      <c r="D2198" s="28"/>
      <c r="E2198" s="28"/>
      <c r="F2198" s="28"/>
      <c r="G2198" s="28"/>
      <c r="H2198" s="28"/>
      <c r="I2198" s="28"/>
      <c r="J2198" s="28"/>
    </row>
    <row r="2199" spans="3:10" ht="21.75" customHeight="1" x14ac:dyDescent="0.25">
      <c r="C2199" s="27"/>
      <c r="D2199" s="28"/>
      <c r="E2199" s="28"/>
      <c r="F2199" s="28"/>
      <c r="G2199" s="28"/>
      <c r="H2199" s="28"/>
      <c r="I2199" s="28"/>
      <c r="J2199" s="28"/>
    </row>
    <row r="2200" spans="3:10" ht="21.75" customHeight="1" x14ac:dyDescent="0.25">
      <c r="C2200" s="27"/>
      <c r="D2200" s="28"/>
      <c r="E2200" s="28"/>
      <c r="F2200" s="28"/>
      <c r="G2200" s="28"/>
      <c r="H2200" s="28"/>
      <c r="I2200" s="28"/>
      <c r="J2200" s="28"/>
    </row>
    <row r="2201" spans="3:10" ht="21.75" customHeight="1" x14ac:dyDescent="0.25">
      <c r="C2201" s="27"/>
      <c r="D2201" s="28"/>
      <c r="E2201" s="28"/>
      <c r="F2201" s="28"/>
      <c r="G2201" s="28"/>
      <c r="H2201" s="28"/>
      <c r="I2201" s="28"/>
      <c r="J2201" s="28"/>
    </row>
    <row r="2202" spans="3:10" ht="21.75" customHeight="1" x14ac:dyDescent="0.25">
      <c r="C2202" s="27"/>
      <c r="D2202" s="28"/>
      <c r="E2202" s="28"/>
      <c r="F2202" s="28"/>
      <c r="G2202" s="28"/>
      <c r="H2202" s="28"/>
      <c r="I2202" s="28"/>
      <c r="J2202" s="28"/>
    </row>
    <row r="2203" spans="3:10" ht="21.75" customHeight="1" x14ac:dyDescent="0.25">
      <c r="C2203" s="27"/>
      <c r="D2203" s="28"/>
      <c r="E2203" s="28"/>
      <c r="F2203" s="28"/>
      <c r="G2203" s="28"/>
      <c r="H2203" s="28"/>
      <c r="I2203" s="28"/>
      <c r="J2203" s="28"/>
    </row>
    <row r="2204" spans="3:10" ht="21.75" customHeight="1" x14ac:dyDescent="0.25">
      <c r="C2204" s="27"/>
      <c r="D2204" s="28"/>
      <c r="E2204" s="28"/>
      <c r="F2204" s="28"/>
      <c r="G2204" s="28"/>
      <c r="H2204" s="28"/>
      <c r="I2204" s="28"/>
      <c r="J2204" s="28"/>
    </row>
    <row r="2205" spans="3:10" ht="21.75" customHeight="1" x14ac:dyDescent="0.25">
      <c r="C2205" s="27"/>
      <c r="D2205" s="28"/>
      <c r="E2205" s="28"/>
      <c r="F2205" s="28"/>
      <c r="G2205" s="28"/>
      <c r="H2205" s="28"/>
      <c r="I2205" s="28"/>
      <c r="J2205" s="28"/>
    </row>
    <row r="2206" spans="3:10" ht="21.75" customHeight="1" x14ac:dyDescent="0.25">
      <c r="C2206" s="27"/>
      <c r="D2206" s="28"/>
      <c r="E2206" s="28"/>
      <c r="F2206" s="28"/>
      <c r="G2206" s="28"/>
      <c r="H2206" s="28"/>
      <c r="I2206" s="28"/>
      <c r="J2206" s="28"/>
    </row>
    <row r="2207" spans="3:10" ht="21.75" customHeight="1" x14ac:dyDescent="0.25">
      <c r="C2207" s="27"/>
      <c r="D2207" s="28"/>
      <c r="E2207" s="28"/>
      <c r="F2207" s="28"/>
      <c r="G2207" s="28"/>
      <c r="H2207" s="28"/>
      <c r="I2207" s="28"/>
      <c r="J2207" s="28"/>
    </row>
    <row r="2208" spans="3:10" ht="21.75" customHeight="1" x14ac:dyDescent="0.25">
      <c r="C2208" s="27"/>
      <c r="D2208" s="28"/>
      <c r="E2208" s="28"/>
      <c r="F2208" s="28"/>
      <c r="G2208" s="28"/>
      <c r="H2208" s="28"/>
      <c r="I2208" s="28"/>
      <c r="J2208" s="28"/>
    </row>
    <row r="2209" spans="3:10" ht="21.75" customHeight="1" x14ac:dyDescent="0.25">
      <c r="C2209" s="27"/>
      <c r="D2209" s="28"/>
      <c r="E2209" s="28"/>
      <c r="F2209" s="28"/>
      <c r="G2209" s="28"/>
      <c r="H2209" s="28"/>
      <c r="I2209" s="28"/>
      <c r="J2209" s="28"/>
    </row>
    <row r="2210" spans="3:10" ht="21.75" customHeight="1" x14ac:dyDescent="0.25">
      <c r="C2210" s="27"/>
      <c r="D2210" s="28"/>
      <c r="E2210" s="28"/>
      <c r="F2210" s="28"/>
      <c r="G2210" s="28"/>
      <c r="H2210" s="28"/>
      <c r="I2210" s="28"/>
      <c r="J2210" s="28"/>
    </row>
    <row r="2211" spans="3:10" ht="21.75" customHeight="1" x14ac:dyDescent="0.25">
      <c r="C2211" s="27"/>
      <c r="D2211" s="28"/>
      <c r="E2211" s="28"/>
      <c r="F2211" s="28"/>
      <c r="G2211" s="28"/>
      <c r="H2211" s="28"/>
      <c r="I2211" s="28"/>
      <c r="J2211" s="28"/>
    </row>
    <row r="2212" spans="3:10" ht="21.75" customHeight="1" x14ac:dyDescent="0.25">
      <c r="C2212" s="27"/>
      <c r="D2212" s="28"/>
      <c r="E2212" s="28"/>
      <c r="F2212" s="28"/>
      <c r="G2212" s="28"/>
      <c r="H2212" s="28"/>
      <c r="I2212" s="28"/>
      <c r="J2212" s="28"/>
    </row>
    <row r="2213" spans="3:10" ht="21.75" customHeight="1" x14ac:dyDescent="0.25">
      <c r="C2213" s="27"/>
      <c r="D2213" s="28"/>
      <c r="E2213" s="28"/>
      <c r="F2213" s="28"/>
      <c r="G2213" s="28"/>
      <c r="H2213" s="28"/>
      <c r="I2213" s="28"/>
      <c r="J2213" s="28"/>
    </row>
    <row r="2214" spans="3:10" ht="21.75" customHeight="1" x14ac:dyDescent="0.25">
      <c r="C2214" s="27"/>
      <c r="D2214" s="28"/>
      <c r="E2214" s="28"/>
      <c r="F2214" s="28"/>
      <c r="G2214" s="28"/>
      <c r="H2214" s="28"/>
      <c r="I2214" s="28"/>
      <c r="J2214" s="28"/>
    </row>
    <row r="2215" spans="3:10" ht="21.75" customHeight="1" x14ac:dyDescent="0.25">
      <c r="C2215" s="27"/>
      <c r="D2215" s="28"/>
      <c r="E2215" s="28"/>
      <c r="F2215" s="28"/>
      <c r="G2215" s="28"/>
      <c r="H2215" s="28"/>
      <c r="I2215" s="28"/>
      <c r="J2215" s="28"/>
    </row>
    <row r="2216" spans="3:10" ht="21.75" customHeight="1" x14ac:dyDescent="0.25">
      <c r="C2216" s="27"/>
      <c r="D2216" s="28"/>
      <c r="E2216" s="28"/>
      <c r="F2216" s="28"/>
      <c r="G2216" s="28"/>
      <c r="H2216" s="28"/>
      <c r="I2216" s="28"/>
      <c r="J2216" s="28"/>
    </row>
    <row r="2217" spans="3:10" ht="21.75" customHeight="1" x14ac:dyDescent="0.25">
      <c r="C2217" s="27"/>
      <c r="D2217" s="28"/>
      <c r="E2217" s="28"/>
      <c r="F2217" s="28"/>
      <c r="G2217" s="28"/>
      <c r="H2217" s="28"/>
      <c r="I2217" s="28"/>
      <c r="J2217" s="28"/>
    </row>
    <row r="2218" spans="3:10" ht="21.75" customHeight="1" x14ac:dyDescent="0.25">
      <c r="C2218" s="27"/>
      <c r="D2218" s="28"/>
      <c r="E2218" s="28"/>
      <c r="F2218" s="28"/>
      <c r="G2218" s="28"/>
      <c r="H2218" s="28"/>
      <c r="I2218" s="28"/>
      <c r="J2218" s="28"/>
    </row>
    <row r="2219" spans="3:10" ht="21.75" customHeight="1" x14ac:dyDescent="0.25">
      <c r="C2219" s="27"/>
      <c r="D2219" s="28"/>
      <c r="E2219" s="28"/>
      <c r="F2219" s="28"/>
      <c r="G2219" s="28"/>
      <c r="H2219" s="28"/>
      <c r="I2219" s="28"/>
      <c r="J2219" s="28"/>
    </row>
    <row r="2220" spans="3:10" ht="21.75" customHeight="1" x14ac:dyDescent="0.25">
      <c r="C2220" s="27"/>
      <c r="D2220" s="28"/>
      <c r="E2220" s="28"/>
      <c r="F2220" s="28"/>
      <c r="G2220" s="28"/>
      <c r="H2220" s="28"/>
      <c r="I2220" s="28"/>
      <c r="J2220" s="28"/>
    </row>
    <row r="2221" spans="3:10" ht="21.75" customHeight="1" x14ac:dyDescent="0.25">
      <c r="C2221" s="27"/>
      <c r="D2221" s="28"/>
      <c r="E2221" s="28"/>
      <c r="F2221" s="28"/>
      <c r="G2221" s="28"/>
      <c r="H2221" s="28"/>
      <c r="I2221" s="28"/>
      <c r="J2221" s="28"/>
    </row>
    <row r="2222" spans="3:10" ht="21.75" customHeight="1" x14ac:dyDescent="0.25">
      <c r="C2222" s="27"/>
      <c r="D2222" s="28"/>
      <c r="E2222" s="28"/>
      <c r="F2222" s="28"/>
      <c r="G2222" s="28"/>
      <c r="H2222" s="28"/>
      <c r="I2222" s="28"/>
      <c r="J2222" s="28"/>
    </row>
    <row r="2223" spans="3:10" ht="21.75" customHeight="1" x14ac:dyDescent="0.25">
      <c r="C2223" s="27"/>
      <c r="D2223" s="28"/>
      <c r="E2223" s="28"/>
      <c r="F2223" s="28"/>
      <c r="G2223" s="28"/>
      <c r="H2223" s="28"/>
      <c r="I2223" s="28"/>
      <c r="J2223" s="28"/>
    </row>
    <row r="2224" spans="3:10" ht="21.75" customHeight="1" x14ac:dyDescent="0.25">
      <c r="C2224" s="27"/>
      <c r="D2224" s="28"/>
      <c r="E2224" s="28"/>
      <c r="F2224" s="28"/>
      <c r="G2224" s="28"/>
      <c r="H2224" s="28"/>
      <c r="I2224" s="28"/>
      <c r="J2224" s="28"/>
    </row>
    <row r="2225" spans="3:10" ht="21.75" customHeight="1" x14ac:dyDescent="0.25">
      <c r="C2225" s="27"/>
      <c r="D2225" s="28"/>
      <c r="E2225" s="28"/>
      <c r="F2225" s="28"/>
      <c r="G2225" s="28"/>
      <c r="H2225" s="28"/>
      <c r="I2225" s="28"/>
      <c r="J2225" s="28"/>
    </row>
    <row r="2226" spans="3:10" ht="21.75" customHeight="1" x14ac:dyDescent="0.25">
      <c r="C2226" s="27"/>
      <c r="D2226" s="28"/>
      <c r="E2226" s="28"/>
      <c r="F2226" s="28"/>
      <c r="G2226" s="28"/>
      <c r="H2226" s="28"/>
      <c r="I2226" s="28"/>
      <c r="J2226" s="28"/>
    </row>
    <row r="2227" spans="3:10" ht="21.75" customHeight="1" x14ac:dyDescent="0.25">
      <c r="C2227" s="27"/>
      <c r="D2227" s="28"/>
      <c r="E2227" s="28"/>
      <c r="F2227" s="28"/>
      <c r="G2227" s="28"/>
      <c r="H2227" s="28"/>
      <c r="I2227" s="28"/>
      <c r="J2227" s="28"/>
    </row>
    <row r="2228" spans="3:10" ht="21.75" customHeight="1" x14ac:dyDescent="0.25">
      <c r="C2228" s="27"/>
      <c r="D2228" s="28"/>
      <c r="E2228" s="28"/>
      <c r="F2228" s="28"/>
      <c r="G2228" s="28"/>
      <c r="H2228" s="28"/>
      <c r="I2228" s="28"/>
      <c r="J2228" s="28"/>
    </row>
    <row r="2229" spans="3:10" ht="21.75" customHeight="1" x14ac:dyDescent="0.25">
      <c r="C2229" s="27"/>
      <c r="D2229" s="28"/>
      <c r="E2229" s="28"/>
      <c r="F2229" s="28"/>
      <c r="G2229" s="28"/>
      <c r="H2229" s="28"/>
      <c r="I2229" s="28"/>
      <c r="J2229" s="28"/>
    </row>
    <row r="2230" spans="3:10" ht="21.75" customHeight="1" x14ac:dyDescent="0.25">
      <c r="C2230" s="27"/>
      <c r="D2230" s="28"/>
      <c r="E2230" s="28"/>
      <c r="F2230" s="28"/>
      <c r="G2230" s="28"/>
      <c r="H2230" s="28"/>
      <c r="I2230" s="28"/>
      <c r="J2230" s="28"/>
    </row>
    <row r="2231" spans="3:10" ht="21.75" customHeight="1" x14ac:dyDescent="0.25">
      <c r="C2231" s="27"/>
      <c r="D2231" s="28"/>
      <c r="E2231" s="28"/>
      <c r="F2231" s="28"/>
      <c r="G2231" s="28"/>
      <c r="H2231" s="28"/>
      <c r="I2231" s="28"/>
      <c r="J2231" s="28"/>
    </row>
    <row r="2232" spans="3:10" ht="21.75" customHeight="1" x14ac:dyDescent="0.25">
      <c r="C2232" s="27"/>
      <c r="D2232" s="28"/>
      <c r="E2232" s="28"/>
      <c r="F2232" s="28"/>
      <c r="G2232" s="28"/>
      <c r="H2232" s="28"/>
      <c r="I2232" s="28"/>
      <c r="J2232" s="28"/>
    </row>
    <row r="2233" spans="3:10" ht="21.75" customHeight="1" x14ac:dyDescent="0.25">
      <c r="C2233" s="27"/>
      <c r="D2233" s="28"/>
      <c r="E2233" s="28"/>
      <c r="F2233" s="28"/>
      <c r="G2233" s="28"/>
      <c r="H2233" s="28"/>
      <c r="I2233" s="28"/>
      <c r="J2233" s="28"/>
    </row>
    <row r="2234" spans="3:10" ht="21.75" customHeight="1" x14ac:dyDescent="0.25">
      <c r="C2234" s="27"/>
      <c r="D2234" s="28"/>
      <c r="E2234" s="28"/>
      <c r="F2234" s="28"/>
      <c r="G2234" s="28"/>
      <c r="H2234" s="28"/>
      <c r="I2234" s="28"/>
      <c r="J2234" s="28"/>
    </row>
    <row r="2235" spans="3:10" ht="21.75" customHeight="1" x14ac:dyDescent="0.25">
      <c r="C2235" s="27"/>
      <c r="D2235" s="28"/>
      <c r="E2235" s="28"/>
      <c r="F2235" s="28"/>
      <c r="G2235" s="28"/>
      <c r="H2235" s="28"/>
      <c r="I2235" s="28"/>
      <c r="J2235" s="28"/>
    </row>
    <row r="2236" spans="3:10" ht="21.75" customHeight="1" x14ac:dyDescent="0.25">
      <c r="C2236" s="27"/>
      <c r="D2236" s="28"/>
      <c r="E2236" s="28"/>
      <c r="F2236" s="28"/>
      <c r="G2236" s="28"/>
      <c r="H2236" s="28"/>
      <c r="I2236" s="28"/>
      <c r="J2236" s="28"/>
    </row>
    <row r="2237" spans="3:10" ht="21.75" customHeight="1" x14ac:dyDescent="0.25">
      <c r="C2237" s="27"/>
      <c r="D2237" s="28"/>
      <c r="E2237" s="28"/>
      <c r="F2237" s="28"/>
      <c r="G2237" s="28"/>
      <c r="H2237" s="28"/>
      <c r="I2237" s="28"/>
      <c r="J2237" s="28"/>
    </row>
    <row r="2238" spans="3:10" ht="21.75" customHeight="1" x14ac:dyDescent="0.25">
      <c r="C2238" s="27"/>
      <c r="D2238" s="28"/>
      <c r="E2238" s="28"/>
      <c r="F2238" s="28"/>
      <c r="G2238" s="28"/>
      <c r="H2238" s="28"/>
      <c r="I2238" s="28"/>
      <c r="J2238" s="28"/>
    </row>
    <row r="2239" spans="3:10" ht="21.75" customHeight="1" x14ac:dyDescent="0.25">
      <c r="C2239" s="27"/>
      <c r="D2239" s="28"/>
      <c r="E2239" s="28"/>
      <c r="F2239" s="28"/>
      <c r="G2239" s="28"/>
      <c r="H2239" s="28"/>
      <c r="I2239" s="28"/>
      <c r="J2239" s="28"/>
    </row>
    <row r="2240" spans="3:10" ht="21.75" customHeight="1" x14ac:dyDescent="0.25">
      <c r="C2240" s="27"/>
      <c r="D2240" s="28"/>
      <c r="E2240" s="28"/>
      <c r="F2240" s="28"/>
      <c r="G2240" s="28"/>
      <c r="H2240" s="28"/>
      <c r="I2240" s="28"/>
      <c r="J2240" s="28"/>
    </row>
    <row r="2241" spans="3:10" ht="21.75" customHeight="1" x14ac:dyDescent="0.25">
      <c r="C2241" s="27"/>
      <c r="D2241" s="28"/>
      <c r="E2241" s="28"/>
      <c r="F2241" s="28"/>
      <c r="G2241" s="28"/>
      <c r="H2241" s="28"/>
      <c r="I2241" s="28"/>
      <c r="J2241" s="28"/>
    </row>
    <row r="2242" spans="3:10" ht="21.75" customHeight="1" x14ac:dyDescent="0.25">
      <c r="C2242" s="27"/>
      <c r="D2242" s="28"/>
      <c r="E2242" s="28"/>
      <c r="F2242" s="28"/>
      <c r="G2242" s="28"/>
      <c r="H2242" s="28"/>
      <c r="I2242" s="28"/>
      <c r="J2242" s="28"/>
    </row>
    <row r="2243" spans="3:10" ht="21.75" customHeight="1" x14ac:dyDescent="0.25">
      <c r="C2243" s="27"/>
      <c r="D2243" s="28"/>
      <c r="E2243" s="28"/>
      <c r="F2243" s="28"/>
      <c r="G2243" s="28"/>
      <c r="H2243" s="28"/>
      <c r="I2243" s="28"/>
      <c r="J2243" s="28"/>
    </row>
    <row r="2244" spans="3:10" ht="21.75" customHeight="1" x14ac:dyDescent="0.25">
      <c r="C2244" s="27"/>
      <c r="D2244" s="28"/>
      <c r="E2244" s="28"/>
      <c r="F2244" s="28"/>
      <c r="G2244" s="28"/>
      <c r="H2244" s="28"/>
      <c r="I2244" s="28"/>
      <c r="J2244" s="28"/>
    </row>
    <row r="2245" spans="3:10" ht="21.75" customHeight="1" x14ac:dyDescent="0.25">
      <c r="C2245" s="27"/>
      <c r="D2245" s="28"/>
      <c r="E2245" s="28"/>
      <c r="F2245" s="28"/>
      <c r="G2245" s="28"/>
      <c r="H2245" s="28"/>
      <c r="I2245" s="28"/>
      <c r="J2245" s="28"/>
    </row>
    <row r="2246" spans="3:10" ht="21.75" customHeight="1" x14ac:dyDescent="0.25">
      <c r="C2246" s="27"/>
      <c r="D2246" s="28"/>
      <c r="E2246" s="28"/>
      <c r="F2246" s="28"/>
      <c r="G2246" s="28"/>
      <c r="H2246" s="28"/>
      <c r="I2246" s="28"/>
      <c r="J2246" s="28"/>
    </row>
    <row r="2247" spans="3:10" ht="21.75" customHeight="1" x14ac:dyDescent="0.25">
      <c r="C2247" s="27"/>
      <c r="D2247" s="28"/>
      <c r="E2247" s="28"/>
      <c r="F2247" s="28"/>
      <c r="G2247" s="28"/>
      <c r="H2247" s="28"/>
      <c r="I2247" s="28"/>
      <c r="J2247" s="28"/>
    </row>
    <row r="2248" spans="3:10" ht="21.75" customHeight="1" x14ac:dyDescent="0.25">
      <c r="C2248" s="27"/>
      <c r="D2248" s="28"/>
      <c r="E2248" s="28"/>
      <c r="F2248" s="28"/>
      <c r="G2248" s="28"/>
      <c r="H2248" s="28"/>
      <c r="I2248" s="28"/>
      <c r="J2248" s="28"/>
    </row>
    <row r="2249" spans="3:10" ht="21.75" customHeight="1" x14ac:dyDescent="0.25">
      <c r="C2249" s="27"/>
      <c r="D2249" s="28"/>
      <c r="E2249" s="28"/>
      <c r="F2249" s="28"/>
      <c r="G2249" s="28"/>
      <c r="H2249" s="28"/>
      <c r="I2249" s="28"/>
      <c r="J2249" s="28"/>
    </row>
    <row r="2250" spans="3:10" ht="21.75" customHeight="1" x14ac:dyDescent="0.25">
      <c r="C2250" s="27"/>
      <c r="D2250" s="28"/>
      <c r="E2250" s="28"/>
      <c r="F2250" s="28"/>
      <c r="G2250" s="28"/>
      <c r="H2250" s="28"/>
      <c r="I2250" s="28"/>
      <c r="J2250" s="28"/>
    </row>
    <row r="2251" spans="3:10" ht="21.75" customHeight="1" x14ac:dyDescent="0.25">
      <c r="C2251" s="27"/>
      <c r="D2251" s="28"/>
      <c r="E2251" s="28"/>
      <c r="F2251" s="28"/>
      <c r="G2251" s="28"/>
      <c r="H2251" s="28"/>
      <c r="I2251" s="28"/>
      <c r="J2251" s="28"/>
    </row>
    <row r="2252" spans="3:10" ht="21.75" customHeight="1" x14ac:dyDescent="0.25">
      <c r="C2252" s="27"/>
      <c r="D2252" s="28"/>
      <c r="E2252" s="28"/>
      <c r="F2252" s="28"/>
      <c r="G2252" s="28"/>
      <c r="H2252" s="28"/>
      <c r="I2252" s="28"/>
      <c r="J2252" s="28"/>
    </row>
    <row r="2253" spans="3:10" ht="21.75" customHeight="1" x14ac:dyDescent="0.25">
      <c r="C2253" s="27"/>
      <c r="D2253" s="28"/>
      <c r="E2253" s="28"/>
      <c r="F2253" s="28"/>
      <c r="G2253" s="28"/>
      <c r="H2253" s="28"/>
      <c r="I2253" s="28"/>
      <c r="J2253" s="28"/>
    </row>
    <row r="2254" spans="3:10" ht="21.75" customHeight="1" x14ac:dyDescent="0.25">
      <c r="C2254" s="27"/>
      <c r="D2254" s="28"/>
      <c r="E2254" s="28"/>
      <c r="F2254" s="28"/>
      <c r="G2254" s="28"/>
      <c r="H2254" s="28"/>
      <c r="I2254" s="28"/>
      <c r="J2254" s="28"/>
    </row>
    <row r="2255" spans="3:10" ht="21.75" customHeight="1" x14ac:dyDescent="0.25">
      <c r="C2255" s="27"/>
      <c r="D2255" s="28"/>
      <c r="E2255" s="28"/>
      <c r="F2255" s="28"/>
      <c r="G2255" s="28"/>
      <c r="H2255" s="28"/>
      <c r="I2255" s="28"/>
      <c r="J2255" s="28"/>
    </row>
    <row r="2256" spans="3:10" ht="21.75" customHeight="1" x14ac:dyDescent="0.25">
      <c r="C2256" s="27"/>
      <c r="D2256" s="28"/>
      <c r="E2256" s="28"/>
      <c r="F2256" s="28"/>
      <c r="G2256" s="28"/>
      <c r="H2256" s="28"/>
      <c r="I2256" s="28"/>
      <c r="J2256" s="28"/>
    </row>
    <row r="2257" spans="3:10" ht="21.75" customHeight="1" x14ac:dyDescent="0.25">
      <c r="C2257" s="27"/>
      <c r="D2257" s="28"/>
      <c r="E2257" s="28"/>
      <c r="F2257" s="28"/>
      <c r="G2257" s="28"/>
      <c r="H2257" s="28"/>
      <c r="I2257" s="28"/>
      <c r="J2257" s="28"/>
    </row>
    <row r="2258" spans="3:10" ht="21.75" customHeight="1" x14ac:dyDescent="0.25">
      <c r="C2258" s="27"/>
      <c r="D2258" s="28"/>
      <c r="E2258" s="28"/>
      <c r="F2258" s="28"/>
      <c r="G2258" s="28"/>
      <c r="H2258" s="28"/>
      <c r="I2258" s="28"/>
      <c r="J2258" s="28"/>
    </row>
    <row r="2259" spans="3:10" ht="21.75" customHeight="1" x14ac:dyDescent="0.25">
      <c r="C2259" s="27"/>
      <c r="D2259" s="28"/>
      <c r="E2259" s="28"/>
      <c r="F2259" s="28"/>
      <c r="G2259" s="28"/>
      <c r="H2259" s="28"/>
      <c r="I2259" s="28"/>
      <c r="J2259" s="28"/>
    </row>
    <row r="2260" spans="3:10" ht="21.75" customHeight="1" x14ac:dyDescent="0.25">
      <c r="C2260" s="27"/>
      <c r="D2260" s="28"/>
      <c r="E2260" s="28"/>
      <c r="F2260" s="28"/>
      <c r="G2260" s="28"/>
      <c r="H2260" s="28"/>
      <c r="I2260" s="28"/>
      <c r="J2260" s="28"/>
    </row>
    <row r="2261" spans="3:10" ht="21.75" customHeight="1" x14ac:dyDescent="0.25">
      <c r="C2261" s="27"/>
      <c r="D2261" s="28"/>
      <c r="E2261" s="28"/>
      <c r="F2261" s="28"/>
      <c r="G2261" s="28"/>
      <c r="H2261" s="28"/>
      <c r="I2261" s="28"/>
      <c r="J2261" s="28"/>
    </row>
    <row r="2262" spans="3:10" ht="21.75" customHeight="1" x14ac:dyDescent="0.25">
      <c r="C2262" s="27"/>
      <c r="D2262" s="28"/>
      <c r="E2262" s="28"/>
      <c r="F2262" s="28"/>
      <c r="G2262" s="28"/>
      <c r="H2262" s="28"/>
      <c r="I2262" s="28"/>
      <c r="J2262" s="28"/>
    </row>
    <row r="2263" spans="3:10" ht="21.75" customHeight="1" x14ac:dyDescent="0.25">
      <c r="C2263" s="27"/>
      <c r="D2263" s="28"/>
      <c r="E2263" s="28"/>
      <c r="F2263" s="28"/>
      <c r="G2263" s="28"/>
      <c r="H2263" s="28"/>
      <c r="I2263" s="28"/>
      <c r="J2263" s="28"/>
    </row>
    <row r="2264" spans="3:10" ht="21.75" customHeight="1" x14ac:dyDescent="0.25">
      <c r="C2264" s="27"/>
      <c r="D2264" s="28"/>
      <c r="E2264" s="28"/>
      <c r="F2264" s="28"/>
      <c r="G2264" s="28"/>
      <c r="H2264" s="28"/>
      <c r="I2264" s="28"/>
      <c r="J2264" s="28"/>
    </row>
    <row r="2265" spans="3:10" ht="21.75" customHeight="1" x14ac:dyDescent="0.25">
      <c r="C2265" s="27"/>
      <c r="D2265" s="28"/>
      <c r="E2265" s="28"/>
      <c r="F2265" s="28"/>
      <c r="G2265" s="28"/>
      <c r="H2265" s="28"/>
      <c r="I2265" s="28"/>
      <c r="J2265" s="28"/>
    </row>
    <row r="2266" spans="3:10" ht="21.75" customHeight="1" x14ac:dyDescent="0.25">
      <c r="C2266" s="27"/>
      <c r="D2266" s="28"/>
      <c r="E2266" s="28"/>
      <c r="F2266" s="28"/>
      <c r="G2266" s="28"/>
      <c r="H2266" s="28"/>
      <c r="I2266" s="28"/>
      <c r="J2266" s="28"/>
    </row>
    <row r="2267" spans="3:10" ht="21.75" customHeight="1" x14ac:dyDescent="0.25">
      <c r="C2267" s="27"/>
      <c r="D2267" s="28"/>
      <c r="E2267" s="28"/>
      <c r="F2267" s="28"/>
      <c r="G2267" s="28"/>
      <c r="H2267" s="28"/>
      <c r="I2267" s="28"/>
      <c r="J2267" s="28"/>
    </row>
    <row r="2268" spans="3:10" ht="21.75" customHeight="1" x14ac:dyDescent="0.25">
      <c r="C2268" s="27"/>
      <c r="D2268" s="28"/>
      <c r="E2268" s="28"/>
      <c r="F2268" s="28"/>
      <c r="G2268" s="28"/>
      <c r="H2268" s="28"/>
      <c r="I2268" s="28"/>
      <c r="J2268" s="28"/>
    </row>
    <row r="2269" spans="3:10" ht="21.75" customHeight="1" x14ac:dyDescent="0.25">
      <c r="C2269" s="27"/>
      <c r="D2269" s="28"/>
      <c r="E2269" s="28"/>
      <c r="F2269" s="28"/>
      <c r="G2269" s="28"/>
      <c r="H2269" s="28"/>
      <c r="I2269" s="28"/>
      <c r="J2269" s="28"/>
    </row>
    <row r="2270" spans="3:10" ht="21.75" customHeight="1" x14ac:dyDescent="0.25">
      <c r="C2270" s="27"/>
      <c r="D2270" s="28"/>
      <c r="E2270" s="28"/>
      <c r="F2270" s="28"/>
      <c r="G2270" s="28"/>
      <c r="H2270" s="28"/>
      <c r="I2270" s="28"/>
      <c r="J2270" s="28"/>
    </row>
    <row r="2271" spans="3:10" ht="21.75" customHeight="1" x14ac:dyDescent="0.25">
      <c r="C2271" s="27"/>
      <c r="D2271" s="28"/>
      <c r="E2271" s="28"/>
      <c r="F2271" s="28"/>
      <c r="G2271" s="28"/>
      <c r="H2271" s="28"/>
      <c r="I2271" s="28"/>
      <c r="J2271" s="28"/>
    </row>
    <row r="2272" spans="3:10" ht="21.75" customHeight="1" x14ac:dyDescent="0.25">
      <c r="C2272" s="27"/>
      <c r="D2272" s="28"/>
      <c r="E2272" s="28"/>
      <c r="F2272" s="28"/>
      <c r="G2272" s="28"/>
      <c r="H2272" s="28"/>
      <c r="I2272" s="28"/>
      <c r="J2272" s="28"/>
    </row>
    <row r="2273" spans="3:10" ht="21.75" customHeight="1" x14ac:dyDescent="0.25">
      <c r="C2273" s="27"/>
      <c r="D2273" s="28"/>
      <c r="E2273" s="28"/>
      <c r="F2273" s="28"/>
      <c r="G2273" s="28"/>
      <c r="H2273" s="28"/>
      <c r="I2273" s="28"/>
      <c r="J2273" s="28"/>
    </row>
    <row r="2274" spans="3:10" ht="21.75" customHeight="1" x14ac:dyDescent="0.25">
      <c r="C2274" s="27"/>
      <c r="D2274" s="28"/>
      <c r="E2274" s="28"/>
      <c r="F2274" s="28"/>
      <c r="G2274" s="28"/>
      <c r="H2274" s="28"/>
      <c r="I2274" s="28"/>
      <c r="J2274" s="28"/>
    </row>
    <row r="2275" spans="3:10" ht="21.75" customHeight="1" x14ac:dyDescent="0.25">
      <c r="C2275" s="27"/>
      <c r="D2275" s="28"/>
      <c r="E2275" s="28"/>
      <c r="F2275" s="28"/>
      <c r="G2275" s="28"/>
      <c r="H2275" s="28"/>
      <c r="I2275" s="28"/>
      <c r="J2275" s="28"/>
    </row>
    <row r="2276" spans="3:10" ht="21.75" customHeight="1" x14ac:dyDescent="0.25">
      <c r="C2276" s="27"/>
      <c r="D2276" s="28"/>
      <c r="E2276" s="28"/>
      <c r="F2276" s="28"/>
      <c r="G2276" s="28"/>
      <c r="H2276" s="28"/>
      <c r="I2276" s="28"/>
      <c r="J2276" s="28"/>
    </row>
    <row r="2277" spans="3:10" ht="21.75" customHeight="1" x14ac:dyDescent="0.25">
      <c r="C2277" s="27"/>
      <c r="D2277" s="28"/>
      <c r="E2277" s="28"/>
      <c r="F2277" s="28"/>
      <c r="G2277" s="28"/>
      <c r="H2277" s="28"/>
      <c r="I2277" s="28"/>
      <c r="J2277" s="28"/>
    </row>
    <row r="2278" spans="3:10" ht="21.75" customHeight="1" x14ac:dyDescent="0.25">
      <c r="C2278" s="27"/>
      <c r="D2278" s="28"/>
      <c r="E2278" s="28"/>
      <c r="F2278" s="28"/>
      <c r="G2278" s="28"/>
      <c r="H2278" s="28"/>
      <c r="I2278" s="28"/>
      <c r="J2278" s="28"/>
    </row>
    <row r="2279" spans="3:10" ht="21.75" customHeight="1" x14ac:dyDescent="0.25">
      <c r="C2279" s="27"/>
      <c r="D2279" s="28"/>
      <c r="E2279" s="28"/>
      <c r="F2279" s="28"/>
      <c r="G2279" s="28"/>
      <c r="H2279" s="28"/>
      <c r="I2279" s="28"/>
      <c r="J2279" s="28"/>
    </row>
    <row r="2280" spans="3:10" ht="21.75" customHeight="1" x14ac:dyDescent="0.25">
      <c r="C2280" s="27"/>
      <c r="D2280" s="28"/>
      <c r="E2280" s="28"/>
      <c r="F2280" s="28"/>
      <c r="G2280" s="28"/>
      <c r="H2280" s="28"/>
      <c r="I2280" s="28"/>
      <c r="J2280" s="28"/>
    </row>
    <row r="2281" spans="3:10" ht="21.75" customHeight="1" x14ac:dyDescent="0.25">
      <c r="C2281" s="27"/>
      <c r="D2281" s="28"/>
      <c r="E2281" s="28"/>
      <c r="F2281" s="28"/>
      <c r="G2281" s="28"/>
      <c r="H2281" s="28"/>
      <c r="I2281" s="28"/>
      <c r="J2281" s="28"/>
    </row>
    <row r="2282" spans="3:10" ht="21.75" customHeight="1" x14ac:dyDescent="0.25">
      <c r="C2282" s="27"/>
      <c r="D2282" s="28"/>
      <c r="E2282" s="28"/>
      <c r="F2282" s="28"/>
      <c r="G2282" s="28"/>
      <c r="H2282" s="28"/>
      <c r="I2282" s="28"/>
      <c r="J2282" s="28"/>
    </row>
    <row r="2283" spans="3:10" ht="21.75" customHeight="1" x14ac:dyDescent="0.25">
      <c r="C2283" s="27"/>
      <c r="D2283" s="28"/>
      <c r="E2283" s="28"/>
      <c r="F2283" s="28"/>
      <c r="G2283" s="28"/>
      <c r="H2283" s="28"/>
      <c r="I2283" s="28"/>
      <c r="J2283" s="28"/>
    </row>
    <row r="2284" spans="3:10" ht="21.75" customHeight="1" x14ac:dyDescent="0.25">
      <c r="C2284" s="27"/>
      <c r="D2284" s="28"/>
      <c r="E2284" s="28"/>
      <c r="F2284" s="28"/>
      <c r="G2284" s="28"/>
      <c r="H2284" s="28"/>
      <c r="I2284" s="28"/>
      <c r="J2284" s="28"/>
    </row>
    <row r="2285" spans="3:10" ht="21.75" customHeight="1" x14ac:dyDescent="0.25">
      <c r="C2285" s="27"/>
      <c r="D2285" s="28"/>
      <c r="E2285" s="28"/>
      <c r="F2285" s="28"/>
      <c r="G2285" s="28"/>
      <c r="H2285" s="28"/>
      <c r="I2285" s="28"/>
      <c r="J2285" s="28"/>
    </row>
    <row r="2286" spans="3:10" ht="21.75" customHeight="1" x14ac:dyDescent="0.25">
      <c r="C2286" s="27"/>
      <c r="D2286" s="28"/>
      <c r="E2286" s="28"/>
      <c r="F2286" s="28"/>
      <c r="G2286" s="28"/>
      <c r="H2286" s="28"/>
      <c r="I2286" s="28"/>
      <c r="J2286" s="28"/>
    </row>
    <row r="2287" spans="3:10" ht="21.75" customHeight="1" x14ac:dyDescent="0.25">
      <c r="C2287" s="27"/>
      <c r="D2287" s="28"/>
      <c r="E2287" s="28"/>
      <c r="F2287" s="28"/>
      <c r="G2287" s="28"/>
      <c r="H2287" s="28"/>
      <c r="I2287" s="28"/>
      <c r="J2287" s="28"/>
    </row>
    <row r="2288" spans="3:10" ht="21.75" customHeight="1" x14ac:dyDescent="0.25">
      <c r="C2288" s="27"/>
      <c r="D2288" s="28"/>
      <c r="E2288" s="28"/>
      <c r="F2288" s="28"/>
      <c r="G2288" s="28"/>
      <c r="H2288" s="28"/>
      <c r="I2288" s="28"/>
      <c r="J2288" s="28"/>
    </row>
    <row r="2289" spans="3:10" ht="21.75" customHeight="1" x14ac:dyDescent="0.25">
      <c r="C2289" s="27"/>
      <c r="D2289" s="28"/>
      <c r="E2289" s="28"/>
      <c r="F2289" s="28"/>
      <c r="G2289" s="28"/>
      <c r="H2289" s="28"/>
      <c r="I2289" s="28"/>
      <c r="J2289" s="28"/>
    </row>
    <row r="2290" spans="3:10" ht="21.75" customHeight="1" x14ac:dyDescent="0.25">
      <c r="C2290" s="27"/>
      <c r="D2290" s="28"/>
      <c r="E2290" s="28"/>
      <c r="F2290" s="28"/>
      <c r="G2290" s="28"/>
      <c r="H2290" s="28"/>
      <c r="I2290" s="28"/>
      <c r="J2290" s="28"/>
    </row>
    <row r="2291" spans="3:10" ht="21.75" customHeight="1" x14ac:dyDescent="0.25">
      <c r="C2291" s="27"/>
      <c r="D2291" s="28"/>
      <c r="E2291" s="28"/>
      <c r="F2291" s="28"/>
      <c r="G2291" s="28"/>
      <c r="H2291" s="28"/>
      <c r="I2291" s="28"/>
      <c r="J2291" s="28"/>
    </row>
    <row r="2292" spans="3:10" ht="21.75" customHeight="1" x14ac:dyDescent="0.25">
      <c r="C2292" s="27"/>
      <c r="D2292" s="28"/>
      <c r="E2292" s="28"/>
      <c r="F2292" s="28"/>
      <c r="G2292" s="28"/>
      <c r="H2292" s="28"/>
      <c r="I2292" s="28"/>
      <c r="J2292" s="28"/>
    </row>
    <row r="2293" spans="3:10" ht="21.75" customHeight="1" x14ac:dyDescent="0.25">
      <c r="C2293" s="27"/>
      <c r="D2293" s="28"/>
      <c r="E2293" s="28"/>
      <c r="F2293" s="28"/>
      <c r="G2293" s="28"/>
      <c r="H2293" s="28"/>
      <c r="I2293" s="28"/>
      <c r="J2293" s="28"/>
    </row>
    <row r="2294" spans="3:10" ht="21.75" customHeight="1" x14ac:dyDescent="0.25">
      <c r="C2294" s="27"/>
      <c r="D2294" s="28"/>
      <c r="E2294" s="28"/>
      <c r="F2294" s="28"/>
      <c r="G2294" s="28"/>
      <c r="H2294" s="28"/>
      <c r="I2294" s="28"/>
      <c r="J2294" s="28"/>
    </row>
    <row r="2295" spans="3:10" ht="21.75" customHeight="1" x14ac:dyDescent="0.25">
      <c r="C2295" s="27"/>
      <c r="D2295" s="28"/>
      <c r="E2295" s="28"/>
      <c r="F2295" s="28"/>
      <c r="G2295" s="28"/>
      <c r="H2295" s="28"/>
      <c r="I2295" s="28"/>
      <c r="J2295" s="28"/>
    </row>
    <row r="2296" spans="3:10" ht="21.75" customHeight="1" x14ac:dyDescent="0.25">
      <c r="C2296" s="27"/>
      <c r="D2296" s="28"/>
      <c r="E2296" s="28"/>
      <c r="F2296" s="28"/>
      <c r="G2296" s="28"/>
      <c r="H2296" s="28"/>
      <c r="I2296" s="28"/>
      <c r="J2296" s="28"/>
    </row>
    <row r="2297" spans="3:10" ht="21.75" customHeight="1" x14ac:dyDescent="0.25">
      <c r="C2297" s="27"/>
      <c r="D2297" s="28"/>
      <c r="E2297" s="28"/>
      <c r="F2297" s="28"/>
      <c r="G2297" s="28"/>
      <c r="H2297" s="28"/>
      <c r="I2297" s="28"/>
      <c r="J2297" s="28"/>
    </row>
    <row r="2298" spans="3:10" ht="21.75" customHeight="1" x14ac:dyDescent="0.25">
      <c r="C2298" s="27"/>
      <c r="D2298" s="28"/>
      <c r="E2298" s="28"/>
      <c r="F2298" s="28"/>
      <c r="G2298" s="28"/>
      <c r="H2298" s="28"/>
      <c r="I2298" s="28"/>
      <c r="J2298" s="28"/>
    </row>
    <row r="2299" spans="3:10" ht="21.75" customHeight="1" x14ac:dyDescent="0.25">
      <c r="C2299" s="27"/>
      <c r="D2299" s="28"/>
      <c r="E2299" s="28"/>
      <c r="F2299" s="28"/>
      <c r="G2299" s="28"/>
      <c r="H2299" s="28"/>
      <c r="I2299" s="28"/>
      <c r="J2299" s="28"/>
    </row>
    <row r="2300" spans="3:10" ht="21.75" customHeight="1" x14ac:dyDescent="0.25">
      <c r="C2300" s="27"/>
      <c r="D2300" s="28"/>
      <c r="E2300" s="28"/>
      <c r="F2300" s="28"/>
      <c r="G2300" s="28"/>
      <c r="H2300" s="28"/>
      <c r="I2300" s="28"/>
      <c r="J2300" s="28"/>
    </row>
    <row r="2301" spans="3:10" ht="21.75" customHeight="1" x14ac:dyDescent="0.25">
      <c r="C2301" s="27"/>
      <c r="D2301" s="28"/>
      <c r="E2301" s="28"/>
      <c r="F2301" s="28"/>
      <c r="G2301" s="28"/>
      <c r="H2301" s="28"/>
      <c r="I2301" s="28"/>
      <c r="J2301" s="28"/>
    </row>
    <row r="2302" spans="3:10" ht="21.75" customHeight="1" x14ac:dyDescent="0.25">
      <c r="C2302" s="27"/>
      <c r="D2302" s="28"/>
      <c r="E2302" s="28"/>
      <c r="F2302" s="28"/>
      <c r="G2302" s="28"/>
      <c r="H2302" s="28"/>
      <c r="I2302" s="28"/>
      <c r="J2302" s="28"/>
    </row>
    <row r="2303" spans="3:10" ht="21.75" customHeight="1" x14ac:dyDescent="0.25">
      <c r="C2303" s="27"/>
      <c r="D2303" s="28"/>
      <c r="E2303" s="28"/>
      <c r="F2303" s="28"/>
      <c r="G2303" s="28"/>
      <c r="H2303" s="28"/>
      <c r="I2303" s="28"/>
      <c r="J2303" s="28"/>
    </row>
    <row r="2304" spans="3:10" ht="21.75" customHeight="1" x14ac:dyDescent="0.25">
      <c r="C2304" s="27"/>
      <c r="D2304" s="28"/>
      <c r="E2304" s="28"/>
      <c r="F2304" s="28"/>
      <c r="G2304" s="28"/>
      <c r="H2304" s="28"/>
      <c r="I2304" s="28"/>
      <c r="J2304" s="28"/>
    </row>
    <row r="2305" spans="3:10" ht="21.75" customHeight="1" x14ac:dyDescent="0.25">
      <c r="C2305" s="27"/>
      <c r="D2305" s="28"/>
      <c r="E2305" s="28"/>
      <c r="F2305" s="28"/>
      <c r="G2305" s="28"/>
      <c r="H2305" s="28"/>
      <c r="I2305" s="28"/>
      <c r="J2305" s="28"/>
    </row>
    <row r="2306" spans="3:10" ht="21.75" customHeight="1" x14ac:dyDescent="0.25">
      <c r="C2306" s="27"/>
      <c r="D2306" s="28"/>
      <c r="E2306" s="28"/>
      <c r="F2306" s="28"/>
      <c r="G2306" s="28"/>
      <c r="H2306" s="28"/>
      <c r="I2306" s="28"/>
      <c r="J2306" s="28"/>
    </row>
    <row r="2307" spans="3:10" ht="21.75" customHeight="1" x14ac:dyDescent="0.25">
      <c r="C2307" s="27"/>
      <c r="D2307" s="28"/>
      <c r="E2307" s="28"/>
      <c r="F2307" s="28"/>
      <c r="G2307" s="28"/>
      <c r="H2307" s="28"/>
      <c r="I2307" s="28"/>
      <c r="J2307" s="28"/>
    </row>
    <row r="2308" spans="3:10" ht="21.75" customHeight="1" x14ac:dyDescent="0.25">
      <c r="C2308" s="27"/>
      <c r="D2308" s="28"/>
      <c r="E2308" s="28"/>
      <c r="F2308" s="28"/>
      <c r="G2308" s="28"/>
      <c r="H2308" s="28"/>
      <c r="I2308" s="28"/>
      <c r="J2308" s="28"/>
    </row>
    <row r="2309" spans="3:10" ht="21.75" customHeight="1" x14ac:dyDescent="0.25">
      <c r="C2309" s="27"/>
      <c r="D2309" s="28"/>
      <c r="E2309" s="28"/>
      <c r="F2309" s="28"/>
      <c r="G2309" s="28"/>
      <c r="H2309" s="28"/>
      <c r="I2309" s="28"/>
      <c r="J2309" s="28"/>
    </row>
    <row r="2310" spans="3:10" ht="21.75" customHeight="1" x14ac:dyDescent="0.25">
      <c r="C2310" s="27"/>
      <c r="D2310" s="28"/>
      <c r="E2310" s="28"/>
      <c r="F2310" s="28"/>
      <c r="G2310" s="28"/>
      <c r="H2310" s="28"/>
      <c r="I2310" s="28"/>
      <c r="J2310" s="28"/>
    </row>
    <row r="2311" spans="3:10" ht="21.75" customHeight="1" x14ac:dyDescent="0.25">
      <c r="C2311" s="27"/>
      <c r="D2311" s="28"/>
      <c r="E2311" s="28"/>
      <c r="F2311" s="28"/>
      <c r="G2311" s="28"/>
      <c r="H2311" s="28"/>
      <c r="I2311" s="28"/>
      <c r="J2311" s="28"/>
    </row>
    <row r="2312" spans="3:10" ht="21.75" customHeight="1" x14ac:dyDescent="0.25">
      <c r="C2312" s="27"/>
      <c r="D2312" s="28"/>
      <c r="E2312" s="28"/>
      <c r="F2312" s="28"/>
      <c r="G2312" s="28"/>
      <c r="H2312" s="28"/>
      <c r="I2312" s="28"/>
      <c r="J2312" s="28"/>
    </row>
    <row r="2313" spans="3:10" ht="21.75" customHeight="1" x14ac:dyDescent="0.25">
      <c r="C2313" s="27"/>
      <c r="D2313" s="28"/>
      <c r="E2313" s="28"/>
      <c r="F2313" s="28"/>
      <c r="G2313" s="28"/>
      <c r="H2313" s="28"/>
      <c r="I2313" s="28"/>
      <c r="J2313" s="28"/>
    </row>
    <row r="2314" spans="3:10" ht="21.75" customHeight="1" x14ac:dyDescent="0.25">
      <c r="C2314" s="27"/>
      <c r="D2314" s="28"/>
      <c r="E2314" s="28"/>
      <c r="F2314" s="28"/>
      <c r="G2314" s="28"/>
      <c r="H2314" s="28"/>
      <c r="I2314" s="28"/>
      <c r="J2314" s="28"/>
    </row>
    <row r="2315" spans="3:10" ht="21.75" customHeight="1" x14ac:dyDescent="0.25">
      <c r="C2315" s="27"/>
      <c r="D2315" s="28"/>
      <c r="E2315" s="28"/>
      <c r="F2315" s="28"/>
      <c r="G2315" s="28"/>
      <c r="H2315" s="28"/>
      <c r="I2315" s="28"/>
      <c r="J2315" s="28"/>
    </row>
    <row r="2316" spans="3:10" ht="21.75" customHeight="1" x14ac:dyDescent="0.25">
      <c r="C2316" s="27"/>
      <c r="D2316" s="28"/>
      <c r="E2316" s="28"/>
      <c r="F2316" s="28"/>
      <c r="G2316" s="28"/>
      <c r="H2316" s="28"/>
      <c r="I2316" s="28"/>
      <c r="J2316" s="28"/>
    </row>
    <row r="2317" spans="3:10" ht="21.75" customHeight="1" x14ac:dyDescent="0.25">
      <c r="C2317" s="27"/>
      <c r="D2317" s="28"/>
      <c r="E2317" s="28"/>
      <c r="F2317" s="28"/>
      <c r="G2317" s="28"/>
      <c r="H2317" s="28"/>
      <c r="I2317" s="28"/>
      <c r="J2317" s="28"/>
    </row>
    <row r="2318" spans="3:10" ht="21.75" customHeight="1" x14ac:dyDescent="0.25">
      <c r="C2318" s="27"/>
      <c r="D2318" s="28"/>
      <c r="E2318" s="28"/>
      <c r="F2318" s="28"/>
      <c r="G2318" s="28"/>
      <c r="H2318" s="28"/>
      <c r="I2318" s="28"/>
      <c r="J2318" s="28"/>
    </row>
    <row r="2319" spans="3:10" ht="21.75" customHeight="1" x14ac:dyDescent="0.25">
      <c r="C2319" s="27"/>
      <c r="D2319" s="28"/>
      <c r="E2319" s="28"/>
      <c r="F2319" s="28"/>
      <c r="G2319" s="28"/>
      <c r="H2319" s="28"/>
      <c r="I2319" s="28"/>
      <c r="J2319" s="28"/>
    </row>
    <row r="2320" spans="3:10" ht="21.75" customHeight="1" x14ac:dyDescent="0.25">
      <c r="C2320" s="27"/>
      <c r="D2320" s="28"/>
      <c r="E2320" s="28"/>
      <c r="F2320" s="28"/>
      <c r="G2320" s="28"/>
      <c r="H2320" s="28"/>
      <c r="I2320" s="28"/>
      <c r="J2320" s="28"/>
    </row>
    <row r="2321" spans="3:10" ht="21.75" customHeight="1" x14ac:dyDescent="0.25">
      <c r="C2321" s="27"/>
      <c r="D2321" s="28"/>
      <c r="E2321" s="28"/>
      <c r="F2321" s="28"/>
      <c r="G2321" s="28"/>
      <c r="H2321" s="28"/>
      <c r="I2321" s="28"/>
      <c r="J2321" s="28"/>
    </row>
    <row r="2322" spans="3:10" ht="21.75" customHeight="1" x14ac:dyDescent="0.25">
      <c r="C2322" s="27"/>
      <c r="D2322" s="28"/>
      <c r="E2322" s="28"/>
      <c r="F2322" s="28"/>
      <c r="G2322" s="28"/>
      <c r="H2322" s="28"/>
      <c r="I2322" s="28"/>
      <c r="J2322" s="28"/>
    </row>
    <row r="2323" spans="3:10" ht="21.75" customHeight="1" x14ac:dyDescent="0.25">
      <c r="C2323" s="27"/>
      <c r="D2323" s="28"/>
      <c r="E2323" s="28"/>
      <c r="F2323" s="28"/>
      <c r="G2323" s="28"/>
      <c r="H2323" s="28"/>
      <c r="I2323" s="28"/>
      <c r="J2323" s="28"/>
    </row>
    <row r="2324" spans="3:10" ht="21.75" customHeight="1" x14ac:dyDescent="0.25">
      <c r="C2324" s="27"/>
      <c r="D2324" s="28"/>
      <c r="E2324" s="28"/>
      <c r="F2324" s="28"/>
      <c r="G2324" s="28"/>
      <c r="H2324" s="28"/>
      <c r="I2324" s="28"/>
      <c r="J2324" s="28"/>
    </row>
    <row r="2325" spans="3:10" ht="21.75" customHeight="1" x14ac:dyDescent="0.25">
      <c r="C2325" s="27"/>
      <c r="D2325" s="28"/>
      <c r="E2325" s="28"/>
      <c r="F2325" s="28"/>
      <c r="G2325" s="28"/>
      <c r="H2325" s="28"/>
      <c r="I2325" s="28"/>
      <c r="J2325" s="28"/>
    </row>
    <row r="2326" spans="3:10" ht="21.75" customHeight="1" x14ac:dyDescent="0.25">
      <c r="C2326" s="27"/>
      <c r="D2326" s="28"/>
      <c r="E2326" s="28"/>
      <c r="F2326" s="28"/>
      <c r="G2326" s="28"/>
      <c r="H2326" s="28"/>
      <c r="I2326" s="28"/>
      <c r="J2326" s="28"/>
    </row>
    <row r="2327" spans="3:10" ht="21.75" customHeight="1" x14ac:dyDescent="0.25">
      <c r="C2327" s="27"/>
      <c r="D2327" s="28"/>
      <c r="E2327" s="28"/>
      <c r="F2327" s="28"/>
      <c r="G2327" s="28"/>
      <c r="H2327" s="28"/>
      <c r="I2327" s="28"/>
      <c r="J2327" s="28"/>
    </row>
    <row r="2328" spans="3:10" ht="21.75" customHeight="1" x14ac:dyDescent="0.25">
      <c r="C2328" s="27"/>
      <c r="D2328" s="28"/>
      <c r="E2328" s="28"/>
      <c r="F2328" s="28"/>
      <c r="G2328" s="28"/>
      <c r="H2328" s="28"/>
      <c r="I2328" s="28"/>
      <c r="J2328" s="28"/>
    </row>
    <row r="2329" spans="3:10" ht="21.75" customHeight="1" x14ac:dyDescent="0.25">
      <c r="C2329" s="27"/>
      <c r="D2329" s="28"/>
      <c r="E2329" s="28"/>
      <c r="F2329" s="28"/>
      <c r="G2329" s="28"/>
      <c r="H2329" s="28"/>
      <c r="I2329" s="28"/>
      <c r="J2329" s="28"/>
    </row>
    <row r="2330" spans="3:10" ht="21.75" customHeight="1" x14ac:dyDescent="0.25">
      <c r="C2330" s="27"/>
      <c r="D2330" s="28"/>
      <c r="E2330" s="28"/>
      <c r="F2330" s="28"/>
      <c r="G2330" s="28"/>
      <c r="H2330" s="28"/>
      <c r="I2330" s="28"/>
      <c r="J2330" s="28"/>
    </row>
    <row r="2331" spans="3:10" ht="21.75" customHeight="1" x14ac:dyDescent="0.25">
      <c r="C2331" s="27"/>
      <c r="D2331" s="28"/>
      <c r="E2331" s="28"/>
      <c r="F2331" s="28"/>
      <c r="G2331" s="28"/>
      <c r="H2331" s="28"/>
      <c r="I2331" s="28"/>
      <c r="J2331" s="28"/>
    </row>
    <row r="2332" spans="3:10" ht="21.75" customHeight="1" x14ac:dyDescent="0.25">
      <c r="C2332" s="27"/>
      <c r="D2332" s="28"/>
      <c r="E2332" s="28"/>
      <c r="F2332" s="28"/>
      <c r="G2332" s="28"/>
      <c r="H2332" s="28"/>
      <c r="I2332" s="28"/>
      <c r="J2332" s="28"/>
    </row>
    <row r="2333" spans="3:10" ht="21.75" customHeight="1" x14ac:dyDescent="0.25">
      <c r="C2333" s="27"/>
      <c r="D2333" s="28"/>
      <c r="E2333" s="28"/>
      <c r="F2333" s="28"/>
      <c r="G2333" s="28"/>
      <c r="H2333" s="28"/>
      <c r="I2333" s="28"/>
      <c r="J2333" s="28"/>
    </row>
    <row r="2334" spans="3:10" ht="21.75" customHeight="1" x14ac:dyDescent="0.25">
      <c r="C2334" s="27"/>
      <c r="D2334" s="28"/>
      <c r="E2334" s="28"/>
      <c r="F2334" s="28"/>
      <c r="G2334" s="28"/>
      <c r="H2334" s="28"/>
      <c r="I2334" s="28"/>
      <c r="J2334" s="28"/>
    </row>
    <row r="2335" spans="3:10" ht="21.75" customHeight="1" x14ac:dyDescent="0.25">
      <c r="C2335" s="27"/>
      <c r="D2335" s="28"/>
      <c r="E2335" s="28"/>
      <c r="F2335" s="28"/>
      <c r="G2335" s="28"/>
      <c r="H2335" s="28"/>
      <c r="I2335" s="28"/>
      <c r="J2335" s="28"/>
    </row>
    <row r="2336" spans="3:10" ht="21.75" customHeight="1" x14ac:dyDescent="0.25">
      <c r="C2336" s="27"/>
      <c r="D2336" s="28"/>
      <c r="E2336" s="28"/>
      <c r="F2336" s="28"/>
      <c r="G2336" s="28"/>
      <c r="H2336" s="28"/>
      <c r="I2336" s="28"/>
      <c r="J2336" s="28"/>
    </row>
    <row r="2337" spans="3:10" ht="21.75" customHeight="1" x14ac:dyDescent="0.25">
      <c r="C2337" s="27"/>
      <c r="D2337" s="28"/>
      <c r="E2337" s="28"/>
      <c r="F2337" s="28"/>
      <c r="G2337" s="28"/>
      <c r="H2337" s="28"/>
      <c r="I2337" s="28"/>
      <c r="J2337" s="28"/>
    </row>
    <row r="2338" spans="3:10" ht="21.75" customHeight="1" x14ac:dyDescent="0.25">
      <c r="C2338" s="27"/>
      <c r="D2338" s="28"/>
      <c r="E2338" s="28"/>
      <c r="F2338" s="28"/>
      <c r="G2338" s="28"/>
      <c r="H2338" s="28"/>
      <c r="I2338" s="28"/>
      <c r="J2338" s="28"/>
    </row>
    <row r="2339" spans="3:10" ht="21.75" customHeight="1" x14ac:dyDescent="0.25">
      <c r="C2339" s="27"/>
      <c r="D2339" s="28"/>
      <c r="E2339" s="28"/>
      <c r="F2339" s="28"/>
      <c r="G2339" s="28"/>
      <c r="H2339" s="28"/>
      <c r="I2339" s="28"/>
      <c r="J2339" s="28"/>
    </row>
    <row r="2340" spans="3:10" ht="21.75" customHeight="1" x14ac:dyDescent="0.25">
      <c r="C2340" s="27"/>
      <c r="D2340" s="28"/>
      <c r="E2340" s="28"/>
      <c r="F2340" s="28"/>
      <c r="G2340" s="28"/>
      <c r="H2340" s="28"/>
      <c r="I2340" s="28"/>
      <c r="J2340" s="28"/>
    </row>
    <row r="2341" spans="3:10" ht="21.75" customHeight="1" x14ac:dyDescent="0.25">
      <c r="C2341" s="27"/>
      <c r="D2341" s="28"/>
      <c r="E2341" s="28"/>
      <c r="F2341" s="28"/>
      <c r="G2341" s="28"/>
      <c r="H2341" s="28"/>
      <c r="I2341" s="28"/>
      <c r="J2341" s="28"/>
    </row>
    <row r="2342" spans="3:10" ht="21.75" customHeight="1" x14ac:dyDescent="0.25">
      <c r="C2342" s="27"/>
      <c r="D2342" s="28"/>
      <c r="E2342" s="28"/>
      <c r="F2342" s="28"/>
      <c r="G2342" s="28"/>
      <c r="H2342" s="28"/>
      <c r="I2342" s="28"/>
      <c r="J2342" s="28"/>
    </row>
    <row r="2343" spans="3:10" ht="21.75" customHeight="1" x14ac:dyDescent="0.25">
      <c r="C2343" s="27"/>
      <c r="D2343" s="28"/>
      <c r="E2343" s="28"/>
      <c r="F2343" s="28"/>
      <c r="G2343" s="28"/>
      <c r="H2343" s="28"/>
      <c r="I2343" s="28"/>
      <c r="J2343" s="28"/>
    </row>
    <row r="2344" spans="3:10" ht="21.75" customHeight="1" x14ac:dyDescent="0.25">
      <c r="C2344" s="27"/>
      <c r="D2344" s="28"/>
      <c r="E2344" s="28"/>
      <c r="F2344" s="28"/>
      <c r="G2344" s="28"/>
      <c r="H2344" s="28"/>
      <c r="I2344" s="28"/>
      <c r="J2344" s="28"/>
    </row>
    <row r="2345" spans="3:10" ht="21.75" customHeight="1" x14ac:dyDescent="0.25">
      <c r="C2345" s="27"/>
      <c r="D2345" s="28"/>
      <c r="E2345" s="28"/>
      <c r="F2345" s="28"/>
      <c r="G2345" s="28"/>
      <c r="H2345" s="28"/>
      <c r="I2345" s="28"/>
      <c r="J2345" s="28"/>
    </row>
    <row r="2346" spans="3:10" ht="21.75" customHeight="1" x14ac:dyDescent="0.25">
      <c r="C2346" s="27"/>
      <c r="D2346" s="28"/>
      <c r="E2346" s="28"/>
      <c r="F2346" s="28"/>
      <c r="G2346" s="28"/>
      <c r="H2346" s="28"/>
      <c r="I2346" s="28"/>
      <c r="J2346" s="28"/>
    </row>
    <row r="2347" spans="3:10" ht="21.75" customHeight="1" x14ac:dyDescent="0.25">
      <c r="C2347" s="27"/>
      <c r="D2347" s="28"/>
      <c r="E2347" s="28"/>
      <c r="F2347" s="28"/>
      <c r="G2347" s="28"/>
      <c r="H2347" s="28"/>
      <c r="I2347" s="28"/>
      <c r="J2347" s="28"/>
    </row>
    <row r="2348" spans="3:10" ht="21.75" customHeight="1" x14ac:dyDescent="0.25">
      <c r="C2348" s="27"/>
      <c r="D2348" s="28"/>
      <c r="E2348" s="28"/>
      <c r="F2348" s="28"/>
      <c r="G2348" s="28"/>
      <c r="H2348" s="28"/>
      <c r="I2348" s="28"/>
      <c r="J2348" s="28"/>
    </row>
    <row r="2349" spans="3:10" ht="21.75" customHeight="1" x14ac:dyDescent="0.25">
      <c r="C2349" s="27"/>
      <c r="D2349" s="28"/>
      <c r="E2349" s="28"/>
      <c r="F2349" s="28"/>
      <c r="G2349" s="28"/>
      <c r="H2349" s="28"/>
      <c r="I2349" s="28"/>
      <c r="J2349" s="28"/>
    </row>
    <row r="2350" spans="3:10" ht="21.75" customHeight="1" x14ac:dyDescent="0.25">
      <c r="C2350" s="27"/>
      <c r="D2350" s="28"/>
      <c r="E2350" s="28"/>
      <c r="F2350" s="28"/>
      <c r="G2350" s="28"/>
      <c r="H2350" s="28"/>
      <c r="I2350" s="28"/>
      <c r="J2350" s="28"/>
    </row>
    <row r="2351" spans="3:10" ht="21.75" customHeight="1" x14ac:dyDescent="0.25">
      <c r="C2351" s="27"/>
      <c r="D2351" s="28"/>
      <c r="E2351" s="28"/>
      <c r="F2351" s="28"/>
      <c r="G2351" s="28"/>
      <c r="H2351" s="28"/>
      <c r="I2351" s="28"/>
      <c r="J2351" s="28"/>
    </row>
    <row r="2352" spans="3:10" ht="21.75" customHeight="1" x14ac:dyDescent="0.25">
      <c r="C2352" s="27"/>
      <c r="D2352" s="28"/>
      <c r="E2352" s="28"/>
      <c r="F2352" s="28"/>
      <c r="G2352" s="28"/>
      <c r="H2352" s="28"/>
      <c r="I2352" s="28"/>
      <c r="J2352" s="28"/>
    </row>
    <row r="2353" spans="3:10" ht="21.75" customHeight="1" x14ac:dyDescent="0.25">
      <c r="C2353" s="27"/>
      <c r="D2353" s="28"/>
      <c r="E2353" s="28"/>
      <c r="F2353" s="28"/>
      <c r="G2353" s="28"/>
      <c r="H2353" s="28"/>
      <c r="I2353" s="28"/>
      <c r="J2353" s="28"/>
    </row>
    <row r="2354" spans="3:10" ht="21.75" customHeight="1" x14ac:dyDescent="0.25">
      <c r="C2354" s="27"/>
      <c r="D2354" s="28"/>
      <c r="E2354" s="28"/>
      <c r="F2354" s="28"/>
      <c r="G2354" s="28"/>
      <c r="H2354" s="28"/>
      <c r="I2354" s="28"/>
      <c r="J2354" s="28"/>
    </row>
    <row r="2355" spans="3:10" ht="21.75" customHeight="1" x14ac:dyDescent="0.25">
      <c r="C2355" s="27"/>
      <c r="D2355" s="28"/>
      <c r="E2355" s="28"/>
      <c r="F2355" s="28"/>
      <c r="G2355" s="28"/>
      <c r="H2355" s="28"/>
      <c r="I2355" s="28"/>
      <c r="J2355" s="28"/>
    </row>
    <row r="2356" spans="3:10" ht="21.75" customHeight="1" x14ac:dyDescent="0.25">
      <c r="C2356" s="27"/>
      <c r="D2356" s="28"/>
      <c r="E2356" s="28"/>
      <c r="F2356" s="28"/>
      <c r="G2356" s="28"/>
      <c r="H2356" s="28"/>
      <c r="I2356" s="28"/>
      <c r="J2356" s="28"/>
    </row>
    <row r="2357" spans="3:10" ht="21.75" customHeight="1" x14ac:dyDescent="0.25">
      <c r="C2357" s="27"/>
      <c r="D2357" s="28"/>
      <c r="E2357" s="28"/>
      <c r="F2357" s="28"/>
      <c r="G2357" s="28"/>
      <c r="H2357" s="28"/>
      <c r="I2357" s="28"/>
      <c r="J2357" s="28"/>
    </row>
    <row r="2358" spans="3:10" ht="21.75" customHeight="1" x14ac:dyDescent="0.25">
      <c r="C2358" s="27"/>
      <c r="D2358" s="28"/>
      <c r="E2358" s="28"/>
      <c r="F2358" s="28"/>
      <c r="G2358" s="28"/>
      <c r="H2358" s="28"/>
      <c r="I2358" s="28"/>
      <c r="J2358" s="28"/>
    </row>
    <row r="2359" spans="3:10" ht="21.75" customHeight="1" x14ac:dyDescent="0.25">
      <c r="C2359" s="27"/>
      <c r="D2359" s="28"/>
      <c r="E2359" s="28"/>
      <c r="F2359" s="28"/>
      <c r="G2359" s="28"/>
      <c r="H2359" s="28"/>
      <c r="I2359" s="28"/>
      <c r="J2359" s="28"/>
    </row>
    <row r="2360" spans="3:10" ht="21.75" customHeight="1" x14ac:dyDescent="0.25">
      <c r="C2360" s="27"/>
      <c r="D2360" s="28"/>
      <c r="E2360" s="28"/>
      <c r="F2360" s="28"/>
      <c r="G2360" s="28"/>
      <c r="H2360" s="28"/>
      <c r="I2360" s="28"/>
      <c r="J2360" s="28"/>
    </row>
    <row r="2361" spans="3:10" ht="21.75" customHeight="1" x14ac:dyDescent="0.25">
      <c r="C2361" s="27"/>
      <c r="D2361" s="28"/>
      <c r="E2361" s="28"/>
      <c r="F2361" s="28"/>
      <c r="G2361" s="28"/>
      <c r="H2361" s="28"/>
      <c r="I2361" s="28"/>
      <c r="J2361" s="28"/>
    </row>
    <row r="2362" spans="3:10" ht="21.75" customHeight="1" x14ac:dyDescent="0.25">
      <c r="C2362" s="27"/>
      <c r="D2362" s="28"/>
      <c r="E2362" s="28"/>
      <c r="F2362" s="28"/>
      <c r="G2362" s="28"/>
      <c r="H2362" s="28"/>
      <c r="I2362" s="28"/>
      <c r="J2362" s="28"/>
    </row>
    <row r="2363" spans="3:10" ht="21.75" customHeight="1" x14ac:dyDescent="0.25">
      <c r="C2363" s="27"/>
      <c r="D2363" s="28"/>
      <c r="E2363" s="28"/>
      <c r="F2363" s="28"/>
      <c r="G2363" s="28"/>
      <c r="H2363" s="28"/>
      <c r="I2363" s="28"/>
      <c r="J2363" s="28"/>
    </row>
    <row r="2364" spans="3:10" ht="21.75" customHeight="1" x14ac:dyDescent="0.25">
      <c r="C2364" s="27"/>
      <c r="D2364" s="28"/>
      <c r="E2364" s="28"/>
      <c r="F2364" s="28"/>
      <c r="G2364" s="28"/>
      <c r="H2364" s="28"/>
      <c r="I2364" s="28"/>
      <c r="J2364" s="28"/>
    </row>
    <row r="2365" spans="3:10" ht="21.75" customHeight="1" x14ac:dyDescent="0.25">
      <c r="C2365" s="27"/>
      <c r="D2365" s="28"/>
      <c r="E2365" s="28"/>
      <c r="F2365" s="28"/>
      <c r="G2365" s="28"/>
      <c r="H2365" s="28"/>
      <c r="I2365" s="28"/>
      <c r="J2365" s="28"/>
    </row>
    <row r="2366" spans="3:10" ht="21.75" customHeight="1" x14ac:dyDescent="0.25">
      <c r="C2366" s="27"/>
      <c r="D2366" s="28"/>
      <c r="E2366" s="28"/>
      <c r="F2366" s="28"/>
      <c r="G2366" s="28"/>
      <c r="H2366" s="28"/>
      <c r="I2366" s="28"/>
      <c r="J2366" s="28"/>
    </row>
    <row r="2367" spans="3:10" ht="21.75" customHeight="1" x14ac:dyDescent="0.25">
      <c r="C2367" s="27"/>
      <c r="D2367" s="28"/>
      <c r="E2367" s="28"/>
      <c r="F2367" s="28"/>
      <c r="G2367" s="28"/>
      <c r="H2367" s="28"/>
      <c r="I2367" s="28"/>
      <c r="J2367" s="28"/>
    </row>
    <row r="2368" spans="3:10" ht="21.75" customHeight="1" x14ac:dyDescent="0.25">
      <c r="C2368" s="27"/>
      <c r="D2368" s="28"/>
      <c r="E2368" s="28"/>
      <c r="F2368" s="28"/>
      <c r="G2368" s="28"/>
      <c r="H2368" s="28"/>
      <c r="I2368" s="28"/>
      <c r="J2368" s="28"/>
    </row>
    <row r="2369" spans="3:10" ht="21.75" customHeight="1" x14ac:dyDescent="0.25">
      <c r="C2369" s="27"/>
      <c r="D2369" s="28"/>
      <c r="E2369" s="28"/>
      <c r="F2369" s="28"/>
      <c r="G2369" s="28"/>
      <c r="H2369" s="28"/>
      <c r="I2369" s="28"/>
      <c r="J2369" s="28"/>
    </row>
    <row r="2370" spans="3:10" ht="21.75" customHeight="1" x14ac:dyDescent="0.25">
      <c r="C2370" s="27"/>
      <c r="D2370" s="28"/>
      <c r="E2370" s="28"/>
      <c r="F2370" s="28"/>
      <c r="G2370" s="28"/>
      <c r="H2370" s="28"/>
      <c r="I2370" s="28"/>
      <c r="J2370" s="28"/>
    </row>
    <row r="2371" spans="3:10" ht="21.75" customHeight="1" x14ac:dyDescent="0.25">
      <c r="C2371" s="27"/>
      <c r="D2371" s="28"/>
      <c r="E2371" s="28"/>
      <c r="F2371" s="28"/>
      <c r="G2371" s="28"/>
      <c r="H2371" s="28"/>
      <c r="I2371" s="28"/>
      <c r="J2371" s="28"/>
    </row>
    <row r="2372" spans="3:10" ht="21.75" customHeight="1" x14ac:dyDescent="0.25">
      <c r="C2372" s="27"/>
      <c r="D2372" s="28"/>
      <c r="E2372" s="28"/>
      <c r="F2372" s="28"/>
      <c r="G2372" s="28"/>
      <c r="H2372" s="28"/>
      <c r="I2372" s="28"/>
      <c r="J2372" s="28"/>
    </row>
    <row r="2373" spans="3:10" ht="21.75" customHeight="1" x14ac:dyDescent="0.25">
      <c r="C2373" s="27"/>
      <c r="D2373" s="28"/>
      <c r="E2373" s="28"/>
      <c r="F2373" s="28"/>
      <c r="G2373" s="28"/>
      <c r="H2373" s="28"/>
      <c r="I2373" s="28"/>
      <c r="J2373" s="28"/>
    </row>
    <row r="2374" spans="3:10" ht="21.75" customHeight="1" x14ac:dyDescent="0.25">
      <c r="C2374" s="27"/>
      <c r="D2374" s="28"/>
      <c r="E2374" s="28"/>
      <c r="F2374" s="28"/>
      <c r="G2374" s="28"/>
      <c r="H2374" s="28"/>
      <c r="I2374" s="28"/>
      <c r="J2374" s="28"/>
    </row>
    <row r="2375" spans="3:10" ht="21.75" customHeight="1" x14ac:dyDescent="0.25">
      <c r="C2375" s="27"/>
      <c r="D2375" s="28"/>
      <c r="E2375" s="28"/>
      <c r="F2375" s="28"/>
      <c r="G2375" s="28"/>
      <c r="H2375" s="28"/>
      <c r="I2375" s="28"/>
      <c r="J2375" s="28"/>
    </row>
    <row r="2376" spans="3:10" ht="21.75" customHeight="1" x14ac:dyDescent="0.25">
      <c r="C2376" s="27"/>
      <c r="D2376" s="28"/>
      <c r="E2376" s="28"/>
      <c r="F2376" s="28"/>
      <c r="G2376" s="28"/>
      <c r="H2376" s="28"/>
      <c r="I2376" s="28"/>
      <c r="J2376" s="28"/>
    </row>
    <row r="2377" spans="3:10" ht="21.75" customHeight="1" x14ac:dyDescent="0.25">
      <c r="C2377" s="27"/>
      <c r="D2377" s="28"/>
      <c r="E2377" s="28"/>
      <c r="F2377" s="28"/>
      <c r="G2377" s="28"/>
      <c r="H2377" s="28"/>
      <c r="I2377" s="28"/>
      <c r="J2377" s="28"/>
    </row>
    <row r="2378" spans="3:10" ht="21.75" customHeight="1" x14ac:dyDescent="0.25">
      <c r="C2378" s="27"/>
      <c r="D2378" s="28"/>
      <c r="E2378" s="28"/>
      <c r="F2378" s="28"/>
      <c r="G2378" s="28"/>
      <c r="H2378" s="28"/>
      <c r="I2378" s="28"/>
      <c r="J2378" s="28"/>
    </row>
    <row r="2379" spans="3:10" ht="21.75" customHeight="1" x14ac:dyDescent="0.25">
      <c r="C2379" s="27"/>
      <c r="D2379" s="28"/>
      <c r="E2379" s="28"/>
      <c r="F2379" s="28"/>
      <c r="G2379" s="28"/>
      <c r="H2379" s="28"/>
      <c r="I2379" s="28"/>
      <c r="J2379" s="28"/>
    </row>
    <row r="2380" spans="3:10" ht="21.75" customHeight="1" x14ac:dyDescent="0.25">
      <c r="C2380" s="27"/>
      <c r="D2380" s="28"/>
      <c r="E2380" s="28"/>
      <c r="F2380" s="28"/>
      <c r="G2380" s="28"/>
      <c r="H2380" s="28"/>
      <c r="I2380" s="28"/>
      <c r="J2380" s="28"/>
    </row>
    <row r="2381" spans="3:10" ht="21.75" customHeight="1" x14ac:dyDescent="0.25">
      <c r="C2381" s="27"/>
      <c r="D2381" s="28"/>
      <c r="E2381" s="28"/>
      <c r="F2381" s="28"/>
      <c r="G2381" s="28"/>
      <c r="H2381" s="28"/>
      <c r="I2381" s="28"/>
      <c r="J2381" s="28"/>
    </row>
    <row r="2382" spans="3:10" ht="21.75" customHeight="1" x14ac:dyDescent="0.25">
      <c r="C2382" s="27"/>
      <c r="D2382" s="28"/>
      <c r="E2382" s="28"/>
      <c r="F2382" s="28"/>
      <c r="G2382" s="28"/>
      <c r="H2382" s="28"/>
      <c r="I2382" s="28"/>
      <c r="J2382" s="28"/>
    </row>
    <row r="2383" spans="3:10" ht="21.75" customHeight="1" x14ac:dyDescent="0.25">
      <c r="C2383" s="27"/>
      <c r="D2383" s="28"/>
      <c r="E2383" s="28"/>
      <c r="F2383" s="28"/>
      <c r="G2383" s="28"/>
      <c r="H2383" s="28"/>
      <c r="I2383" s="28"/>
      <c r="J2383" s="28"/>
    </row>
    <row r="2384" spans="3:10" ht="21.75" customHeight="1" x14ac:dyDescent="0.25">
      <c r="C2384" s="27"/>
      <c r="D2384" s="28"/>
      <c r="E2384" s="28"/>
      <c r="F2384" s="28"/>
      <c r="G2384" s="28"/>
      <c r="H2384" s="28"/>
      <c r="I2384" s="28"/>
      <c r="J2384" s="28"/>
    </row>
    <row r="2385" spans="3:10" ht="21.75" customHeight="1" x14ac:dyDescent="0.25">
      <c r="C2385" s="27"/>
      <c r="D2385" s="28"/>
      <c r="E2385" s="28"/>
      <c r="F2385" s="28"/>
      <c r="G2385" s="28"/>
      <c r="H2385" s="28"/>
      <c r="I2385" s="28"/>
      <c r="J2385" s="28"/>
    </row>
    <row r="2386" spans="3:10" ht="21.75" customHeight="1" x14ac:dyDescent="0.25">
      <c r="C2386" s="27"/>
      <c r="D2386" s="28"/>
      <c r="E2386" s="28"/>
      <c r="F2386" s="28"/>
      <c r="G2386" s="28"/>
      <c r="H2386" s="28"/>
      <c r="I2386" s="28"/>
      <c r="J2386" s="28"/>
    </row>
    <row r="2387" spans="3:10" ht="21.75" customHeight="1" x14ac:dyDescent="0.25">
      <c r="C2387" s="27"/>
      <c r="D2387" s="28"/>
      <c r="E2387" s="28"/>
      <c r="F2387" s="28"/>
      <c r="G2387" s="28"/>
      <c r="H2387" s="28"/>
      <c r="I2387" s="28"/>
      <c r="J2387" s="28"/>
    </row>
    <row r="2388" spans="3:10" ht="21.75" customHeight="1" x14ac:dyDescent="0.25">
      <c r="C2388" s="27"/>
      <c r="D2388" s="28"/>
      <c r="E2388" s="28"/>
      <c r="F2388" s="28"/>
      <c r="G2388" s="28"/>
      <c r="H2388" s="28"/>
      <c r="I2388" s="28"/>
      <c r="J2388" s="28"/>
    </row>
    <row r="2389" spans="3:10" ht="21.75" customHeight="1" x14ac:dyDescent="0.25">
      <c r="C2389" s="27"/>
      <c r="D2389" s="28"/>
      <c r="E2389" s="28"/>
      <c r="F2389" s="28"/>
      <c r="G2389" s="28"/>
      <c r="H2389" s="28"/>
      <c r="I2389" s="28"/>
      <c r="J2389" s="28"/>
    </row>
    <row r="2390" spans="3:10" ht="21.75" customHeight="1" x14ac:dyDescent="0.25">
      <c r="C2390" s="27"/>
      <c r="D2390" s="28"/>
      <c r="E2390" s="28"/>
      <c r="F2390" s="28"/>
      <c r="G2390" s="28"/>
      <c r="H2390" s="28"/>
      <c r="I2390" s="28"/>
      <c r="J2390" s="28"/>
    </row>
    <row r="2391" spans="3:10" ht="21.75" customHeight="1" x14ac:dyDescent="0.25">
      <c r="C2391" s="27"/>
      <c r="D2391" s="28"/>
      <c r="E2391" s="28"/>
      <c r="F2391" s="28"/>
      <c r="G2391" s="28"/>
      <c r="H2391" s="28"/>
      <c r="I2391" s="28"/>
      <c r="J2391" s="28"/>
    </row>
    <row r="2392" spans="3:10" ht="21.75" customHeight="1" x14ac:dyDescent="0.25">
      <c r="C2392" s="27"/>
      <c r="D2392" s="28"/>
      <c r="E2392" s="28"/>
      <c r="F2392" s="28"/>
      <c r="G2392" s="28"/>
      <c r="H2392" s="28"/>
      <c r="I2392" s="28"/>
      <c r="J2392" s="28"/>
    </row>
    <row r="2393" spans="3:10" ht="21.75" customHeight="1" x14ac:dyDescent="0.25">
      <c r="C2393" s="27"/>
      <c r="D2393" s="28"/>
      <c r="E2393" s="28"/>
      <c r="F2393" s="28"/>
      <c r="G2393" s="28"/>
      <c r="H2393" s="28"/>
      <c r="I2393" s="28"/>
      <c r="J2393" s="28"/>
    </row>
    <row r="2394" spans="3:10" ht="21.75" customHeight="1" x14ac:dyDescent="0.25">
      <c r="C2394" s="27"/>
      <c r="D2394" s="28"/>
      <c r="E2394" s="28"/>
      <c r="F2394" s="28"/>
      <c r="G2394" s="28"/>
      <c r="H2394" s="28"/>
      <c r="I2394" s="28"/>
      <c r="J2394" s="28"/>
    </row>
    <row r="2395" spans="3:10" ht="21.75" customHeight="1" x14ac:dyDescent="0.25">
      <c r="C2395" s="27"/>
      <c r="D2395" s="28"/>
      <c r="E2395" s="28"/>
      <c r="F2395" s="28"/>
      <c r="G2395" s="28"/>
      <c r="H2395" s="28"/>
      <c r="I2395" s="28"/>
      <c r="J2395" s="28"/>
    </row>
    <row r="2396" spans="3:10" ht="21.75" customHeight="1" x14ac:dyDescent="0.25">
      <c r="C2396" s="27"/>
      <c r="D2396" s="28"/>
      <c r="E2396" s="28"/>
      <c r="F2396" s="28"/>
      <c r="G2396" s="28"/>
      <c r="H2396" s="28"/>
      <c r="I2396" s="28"/>
      <c r="J2396" s="28"/>
    </row>
    <row r="2397" spans="3:10" ht="21.75" customHeight="1" x14ac:dyDescent="0.25">
      <c r="C2397" s="27"/>
      <c r="D2397" s="28"/>
      <c r="E2397" s="28"/>
      <c r="F2397" s="28"/>
      <c r="G2397" s="28"/>
      <c r="H2397" s="28"/>
      <c r="I2397" s="28"/>
      <c r="J2397" s="28"/>
    </row>
    <row r="2398" spans="3:10" ht="21.75" customHeight="1" x14ac:dyDescent="0.25">
      <c r="C2398" s="27"/>
      <c r="D2398" s="28"/>
      <c r="E2398" s="28"/>
      <c r="F2398" s="28"/>
      <c r="G2398" s="28"/>
      <c r="H2398" s="28"/>
      <c r="I2398" s="28"/>
      <c r="J2398" s="28"/>
    </row>
    <row r="2399" spans="3:10" ht="21.75" customHeight="1" x14ac:dyDescent="0.25">
      <c r="C2399" s="27"/>
      <c r="D2399" s="28"/>
      <c r="E2399" s="28"/>
      <c r="F2399" s="28"/>
      <c r="G2399" s="28"/>
      <c r="H2399" s="28"/>
      <c r="I2399" s="28"/>
      <c r="J2399" s="28"/>
    </row>
    <row r="2400" spans="3:10" ht="21.75" customHeight="1" x14ac:dyDescent="0.25">
      <c r="C2400" s="27"/>
      <c r="D2400" s="28"/>
      <c r="E2400" s="28"/>
      <c r="F2400" s="28"/>
      <c r="G2400" s="28"/>
      <c r="H2400" s="28"/>
      <c r="I2400" s="28"/>
      <c r="J2400" s="28"/>
    </row>
    <row r="2401" spans="3:10" ht="21.75" customHeight="1" x14ac:dyDescent="0.25">
      <c r="C2401" s="27"/>
      <c r="D2401" s="28"/>
      <c r="E2401" s="28"/>
      <c r="F2401" s="28"/>
      <c r="G2401" s="28"/>
      <c r="H2401" s="28"/>
      <c r="I2401" s="28"/>
      <c r="J2401" s="28"/>
    </row>
    <row r="2402" spans="3:10" ht="21.75" customHeight="1" x14ac:dyDescent="0.25">
      <c r="C2402" s="27"/>
      <c r="D2402" s="28"/>
      <c r="E2402" s="28"/>
      <c r="F2402" s="28"/>
      <c r="G2402" s="28"/>
      <c r="H2402" s="28"/>
      <c r="I2402" s="28"/>
      <c r="J2402" s="28"/>
    </row>
    <row r="2403" spans="3:10" ht="21.75" customHeight="1" x14ac:dyDescent="0.25">
      <c r="C2403" s="27"/>
      <c r="D2403" s="28"/>
      <c r="E2403" s="28"/>
      <c r="F2403" s="28"/>
      <c r="G2403" s="28"/>
      <c r="H2403" s="28"/>
      <c r="I2403" s="28"/>
      <c r="J2403" s="28"/>
    </row>
    <row r="2404" spans="3:10" ht="21.75" customHeight="1" x14ac:dyDescent="0.25">
      <c r="C2404" s="27"/>
      <c r="D2404" s="28"/>
      <c r="E2404" s="28"/>
      <c r="F2404" s="28"/>
      <c r="G2404" s="28"/>
      <c r="H2404" s="28"/>
      <c r="I2404" s="28"/>
      <c r="J2404" s="28"/>
    </row>
    <row r="2405" spans="3:10" ht="21.75" customHeight="1" x14ac:dyDescent="0.25">
      <c r="C2405" s="27"/>
      <c r="D2405" s="28"/>
      <c r="E2405" s="28"/>
      <c r="F2405" s="28"/>
      <c r="G2405" s="28"/>
      <c r="H2405" s="28"/>
      <c r="I2405" s="28"/>
      <c r="J2405" s="28"/>
    </row>
    <row r="2406" spans="3:10" ht="21.75" customHeight="1" x14ac:dyDescent="0.25">
      <c r="C2406" s="27"/>
      <c r="D2406" s="28"/>
      <c r="E2406" s="28"/>
      <c r="F2406" s="28"/>
      <c r="G2406" s="28"/>
      <c r="H2406" s="28"/>
      <c r="I2406" s="28"/>
      <c r="J2406" s="28"/>
    </row>
    <row r="2407" spans="3:10" ht="21.75" customHeight="1" x14ac:dyDescent="0.25">
      <c r="C2407" s="27"/>
      <c r="D2407" s="28"/>
      <c r="E2407" s="28"/>
      <c r="F2407" s="28"/>
      <c r="G2407" s="28"/>
      <c r="H2407" s="28"/>
      <c r="I2407" s="28"/>
      <c r="J2407" s="28"/>
    </row>
    <row r="2408" spans="3:10" ht="21.75" customHeight="1" x14ac:dyDescent="0.25">
      <c r="C2408" s="27"/>
      <c r="D2408" s="28"/>
      <c r="E2408" s="28"/>
      <c r="F2408" s="28"/>
      <c r="G2408" s="28"/>
      <c r="H2408" s="28"/>
      <c r="I2408" s="28"/>
      <c r="J2408" s="28"/>
    </row>
    <row r="2409" spans="3:10" ht="21.75" customHeight="1" x14ac:dyDescent="0.25">
      <c r="C2409" s="27"/>
      <c r="D2409" s="28"/>
      <c r="E2409" s="28"/>
      <c r="F2409" s="28"/>
      <c r="G2409" s="28"/>
      <c r="H2409" s="28"/>
      <c r="I2409" s="28"/>
      <c r="J2409" s="28"/>
    </row>
    <row r="2410" spans="3:10" ht="21.75" customHeight="1" x14ac:dyDescent="0.25">
      <c r="C2410" s="27"/>
      <c r="D2410" s="28"/>
      <c r="E2410" s="28"/>
      <c r="F2410" s="28"/>
      <c r="G2410" s="28"/>
      <c r="H2410" s="28"/>
      <c r="I2410" s="28"/>
      <c r="J2410" s="28"/>
    </row>
    <row r="2411" spans="3:10" ht="21.75" customHeight="1" x14ac:dyDescent="0.25">
      <c r="C2411" s="27"/>
      <c r="D2411" s="28"/>
      <c r="E2411" s="28"/>
      <c r="F2411" s="28"/>
      <c r="G2411" s="28"/>
      <c r="H2411" s="28"/>
      <c r="I2411" s="28"/>
      <c r="J2411" s="28"/>
    </row>
    <row r="2412" spans="3:10" ht="21.75" customHeight="1" x14ac:dyDescent="0.25">
      <c r="C2412" s="27"/>
      <c r="D2412" s="28"/>
      <c r="E2412" s="28"/>
      <c r="F2412" s="28"/>
      <c r="G2412" s="28"/>
      <c r="H2412" s="28"/>
      <c r="I2412" s="28"/>
      <c r="J2412" s="28"/>
    </row>
    <row r="2413" spans="3:10" ht="21.75" customHeight="1" x14ac:dyDescent="0.25">
      <c r="C2413" s="27"/>
      <c r="D2413" s="28"/>
      <c r="E2413" s="28"/>
      <c r="F2413" s="28"/>
      <c r="G2413" s="28"/>
      <c r="H2413" s="28"/>
      <c r="I2413" s="28"/>
      <c r="J2413" s="28"/>
    </row>
    <row r="2414" spans="3:10" ht="21.75" customHeight="1" x14ac:dyDescent="0.25">
      <c r="C2414" s="27"/>
      <c r="D2414" s="28"/>
      <c r="E2414" s="28"/>
      <c r="F2414" s="28"/>
      <c r="G2414" s="28"/>
      <c r="H2414" s="28"/>
      <c r="I2414" s="28"/>
      <c r="J2414" s="28"/>
    </row>
    <row r="2415" spans="3:10" ht="21.75" customHeight="1" x14ac:dyDescent="0.25">
      <c r="C2415" s="27"/>
      <c r="D2415" s="28"/>
      <c r="E2415" s="28"/>
      <c r="F2415" s="28"/>
      <c r="G2415" s="28"/>
      <c r="H2415" s="28"/>
      <c r="I2415" s="28"/>
      <c r="J2415" s="28"/>
    </row>
    <row r="2416" spans="3:10" ht="21.75" customHeight="1" x14ac:dyDescent="0.25">
      <c r="C2416" s="27"/>
      <c r="D2416" s="28"/>
      <c r="E2416" s="28"/>
      <c r="F2416" s="28"/>
      <c r="G2416" s="28"/>
      <c r="H2416" s="28"/>
      <c r="I2416" s="28"/>
      <c r="J2416" s="28"/>
    </row>
    <row r="2417" spans="3:10" ht="21.75" customHeight="1" x14ac:dyDescent="0.25">
      <c r="C2417" s="27"/>
      <c r="D2417" s="28"/>
      <c r="E2417" s="28"/>
      <c r="F2417" s="28"/>
      <c r="G2417" s="28"/>
      <c r="H2417" s="28"/>
      <c r="I2417" s="28"/>
      <c r="J2417" s="28"/>
    </row>
    <row r="2418" spans="3:10" ht="21.75" customHeight="1" x14ac:dyDescent="0.25">
      <c r="C2418" s="27"/>
      <c r="D2418" s="28"/>
      <c r="E2418" s="28"/>
      <c r="F2418" s="28"/>
      <c r="G2418" s="28"/>
      <c r="H2418" s="28"/>
      <c r="I2418" s="28"/>
      <c r="J2418" s="28"/>
    </row>
    <row r="2419" spans="3:10" ht="21.75" customHeight="1" x14ac:dyDescent="0.25">
      <c r="C2419" s="27"/>
      <c r="D2419" s="28"/>
      <c r="E2419" s="28"/>
      <c r="F2419" s="28"/>
      <c r="G2419" s="28"/>
      <c r="H2419" s="28"/>
      <c r="I2419" s="28"/>
      <c r="J2419" s="28"/>
    </row>
    <row r="2420" spans="3:10" ht="21.75" customHeight="1" x14ac:dyDescent="0.25">
      <c r="C2420" s="27"/>
      <c r="D2420" s="28"/>
      <c r="E2420" s="28"/>
      <c r="F2420" s="28"/>
      <c r="G2420" s="28"/>
      <c r="H2420" s="28"/>
      <c r="I2420" s="28"/>
      <c r="J2420" s="28"/>
    </row>
    <row r="2421" spans="3:10" ht="21.75" customHeight="1" x14ac:dyDescent="0.25">
      <c r="C2421" s="27"/>
      <c r="D2421" s="28"/>
      <c r="E2421" s="28"/>
      <c r="F2421" s="28"/>
      <c r="G2421" s="28"/>
      <c r="H2421" s="28"/>
      <c r="I2421" s="28"/>
      <c r="J2421" s="28"/>
    </row>
    <row r="2422" spans="3:10" ht="21.75" customHeight="1" x14ac:dyDescent="0.25">
      <c r="C2422" s="27"/>
      <c r="D2422" s="28"/>
      <c r="E2422" s="28"/>
      <c r="F2422" s="28"/>
      <c r="G2422" s="28"/>
      <c r="H2422" s="28"/>
      <c r="I2422" s="28"/>
      <c r="J2422" s="28"/>
    </row>
    <row r="2423" spans="3:10" ht="21.75" customHeight="1" x14ac:dyDescent="0.25">
      <c r="C2423" s="27"/>
      <c r="D2423" s="28"/>
      <c r="E2423" s="28"/>
      <c r="F2423" s="28"/>
      <c r="G2423" s="28"/>
      <c r="H2423" s="28"/>
      <c r="I2423" s="28"/>
      <c r="J2423" s="28"/>
    </row>
    <row r="2424" spans="3:10" ht="21.75" customHeight="1" x14ac:dyDescent="0.25">
      <c r="C2424" s="27"/>
      <c r="D2424" s="28"/>
      <c r="E2424" s="28"/>
      <c r="F2424" s="28"/>
      <c r="G2424" s="28"/>
      <c r="H2424" s="28"/>
      <c r="I2424" s="28"/>
      <c r="J2424" s="28"/>
    </row>
    <row r="2425" spans="3:10" ht="21.75" customHeight="1" x14ac:dyDescent="0.25">
      <c r="C2425" s="27"/>
      <c r="D2425" s="28"/>
      <c r="E2425" s="28"/>
      <c r="F2425" s="28"/>
      <c r="G2425" s="28"/>
      <c r="H2425" s="28"/>
      <c r="I2425" s="28"/>
      <c r="J2425" s="28"/>
    </row>
    <row r="2426" spans="3:10" ht="21.75" customHeight="1" x14ac:dyDescent="0.25">
      <c r="C2426" s="27"/>
      <c r="D2426" s="28"/>
      <c r="E2426" s="28"/>
      <c r="F2426" s="28"/>
      <c r="G2426" s="28"/>
      <c r="H2426" s="28"/>
      <c r="I2426" s="28"/>
      <c r="J2426" s="28"/>
    </row>
    <row r="2427" spans="3:10" ht="21.75" customHeight="1" x14ac:dyDescent="0.25">
      <c r="C2427" s="27"/>
      <c r="D2427" s="28"/>
      <c r="E2427" s="28"/>
      <c r="F2427" s="28"/>
      <c r="G2427" s="28"/>
      <c r="H2427" s="28"/>
      <c r="I2427" s="28"/>
      <c r="J2427" s="28"/>
    </row>
    <row r="2428" spans="3:10" ht="21.75" customHeight="1" x14ac:dyDescent="0.25">
      <c r="C2428" s="27"/>
      <c r="D2428" s="28"/>
      <c r="E2428" s="28"/>
      <c r="F2428" s="28"/>
      <c r="G2428" s="28"/>
      <c r="H2428" s="28"/>
      <c r="I2428" s="28"/>
      <c r="J2428" s="28"/>
    </row>
    <row r="2429" spans="3:10" ht="21.75" customHeight="1" x14ac:dyDescent="0.25">
      <c r="C2429" s="27"/>
      <c r="D2429" s="28"/>
      <c r="E2429" s="28"/>
      <c r="F2429" s="28"/>
      <c r="G2429" s="28"/>
      <c r="H2429" s="28"/>
      <c r="I2429" s="28"/>
      <c r="J2429" s="28"/>
    </row>
    <row r="2430" spans="3:10" ht="21.75" customHeight="1" x14ac:dyDescent="0.25">
      <c r="C2430" s="27"/>
      <c r="D2430" s="28"/>
      <c r="E2430" s="28"/>
      <c r="F2430" s="28"/>
      <c r="G2430" s="28"/>
      <c r="H2430" s="28"/>
      <c r="I2430" s="28"/>
      <c r="J2430" s="28"/>
    </row>
    <row r="2431" spans="3:10" ht="21.75" customHeight="1" x14ac:dyDescent="0.25">
      <c r="C2431" s="27"/>
      <c r="D2431" s="28"/>
      <c r="E2431" s="28"/>
      <c r="F2431" s="28"/>
      <c r="G2431" s="28"/>
      <c r="H2431" s="28"/>
      <c r="I2431" s="28"/>
      <c r="J2431" s="28"/>
    </row>
    <row r="2432" spans="3:10" ht="21.75" customHeight="1" x14ac:dyDescent="0.25">
      <c r="C2432" s="27"/>
      <c r="D2432" s="28"/>
      <c r="E2432" s="28"/>
      <c r="F2432" s="28"/>
      <c r="G2432" s="28"/>
      <c r="H2432" s="28"/>
      <c r="I2432" s="28"/>
      <c r="J2432" s="28"/>
    </row>
    <row r="2433" spans="3:10" ht="21.75" customHeight="1" x14ac:dyDescent="0.25">
      <c r="C2433" s="27"/>
      <c r="D2433" s="28"/>
      <c r="E2433" s="28"/>
      <c r="F2433" s="28"/>
      <c r="G2433" s="28"/>
      <c r="H2433" s="28"/>
      <c r="I2433" s="28"/>
      <c r="J2433" s="28"/>
    </row>
    <row r="2434" spans="3:10" ht="21.75" customHeight="1" x14ac:dyDescent="0.25">
      <c r="C2434" s="27"/>
      <c r="D2434" s="28"/>
      <c r="E2434" s="28"/>
      <c r="F2434" s="28"/>
      <c r="G2434" s="28"/>
      <c r="H2434" s="28"/>
      <c r="I2434" s="28"/>
      <c r="J2434" s="28"/>
    </row>
    <row r="2435" spans="3:10" ht="21.75" customHeight="1" x14ac:dyDescent="0.25">
      <c r="C2435" s="27"/>
      <c r="D2435" s="28"/>
      <c r="E2435" s="28"/>
      <c r="F2435" s="28"/>
      <c r="G2435" s="28"/>
      <c r="H2435" s="28"/>
      <c r="I2435" s="28"/>
      <c r="J2435" s="28"/>
    </row>
    <row r="2436" spans="3:10" ht="21.75" customHeight="1" x14ac:dyDescent="0.25">
      <c r="C2436" s="27"/>
      <c r="D2436" s="28"/>
      <c r="E2436" s="28"/>
      <c r="F2436" s="28"/>
      <c r="G2436" s="28"/>
      <c r="H2436" s="28"/>
      <c r="I2436" s="28"/>
      <c r="J2436" s="28"/>
    </row>
    <row r="2437" spans="3:10" ht="21.75" customHeight="1" x14ac:dyDescent="0.25">
      <c r="C2437" s="27"/>
      <c r="D2437" s="28"/>
      <c r="E2437" s="28"/>
      <c r="F2437" s="28"/>
      <c r="G2437" s="28"/>
      <c r="H2437" s="28"/>
      <c r="I2437" s="28"/>
      <c r="J2437" s="28"/>
    </row>
    <row r="2438" spans="3:10" ht="21.75" customHeight="1" x14ac:dyDescent="0.25">
      <c r="C2438" s="27"/>
      <c r="D2438" s="28"/>
      <c r="E2438" s="28"/>
      <c r="F2438" s="28"/>
      <c r="G2438" s="28"/>
      <c r="H2438" s="28"/>
      <c r="I2438" s="28"/>
      <c r="J2438" s="28"/>
    </row>
    <row r="2439" spans="3:10" ht="21.75" customHeight="1" x14ac:dyDescent="0.25">
      <c r="C2439" s="27"/>
      <c r="D2439" s="28"/>
      <c r="E2439" s="28"/>
      <c r="F2439" s="28"/>
      <c r="G2439" s="28"/>
      <c r="H2439" s="28"/>
      <c r="I2439" s="28"/>
      <c r="J2439" s="28"/>
    </row>
    <row r="2440" spans="3:10" ht="21.75" customHeight="1" x14ac:dyDescent="0.25">
      <c r="C2440" s="27"/>
      <c r="D2440" s="28"/>
      <c r="E2440" s="28"/>
      <c r="F2440" s="28"/>
      <c r="G2440" s="28"/>
      <c r="H2440" s="28"/>
      <c r="I2440" s="28"/>
      <c r="J2440" s="28"/>
    </row>
    <row r="2441" spans="3:10" ht="21.75" customHeight="1" x14ac:dyDescent="0.25">
      <c r="C2441" s="27"/>
      <c r="D2441" s="28"/>
      <c r="E2441" s="28"/>
      <c r="F2441" s="28"/>
      <c r="G2441" s="28"/>
      <c r="H2441" s="28"/>
      <c r="I2441" s="28"/>
      <c r="J2441" s="28"/>
    </row>
    <row r="2442" spans="3:10" ht="21.75" customHeight="1" x14ac:dyDescent="0.25">
      <c r="C2442" s="27"/>
      <c r="D2442" s="28"/>
      <c r="E2442" s="28"/>
      <c r="F2442" s="28"/>
      <c r="G2442" s="28"/>
      <c r="H2442" s="28"/>
      <c r="I2442" s="28"/>
      <c r="J2442" s="28"/>
    </row>
    <row r="2443" spans="3:10" ht="21.75" customHeight="1" x14ac:dyDescent="0.25">
      <c r="C2443" s="27"/>
      <c r="D2443" s="28"/>
      <c r="E2443" s="28"/>
      <c r="F2443" s="28"/>
      <c r="G2443" s="28"/>
      <c r="H2443" s="28"/>
      <c r="I2443" s="28"/>
      <c r="J2443" s="28"/>
    </row>
    <row r="2444" spans="3:10" ht="21.75" customHeight="1" x14ac:dyDescent="0.25">
      <c r="C2444" s="27"/>
      <c r="D2444" s="28"/>
      <c r="E2444" s="28"/>
      <c r="F2444" s="28"/>
      <c r="G2444" s="28"/>
      <c r="H2444" s="28"/>
      <c r="I2444" s="28"/>
      <c r="J2444" s="28"/>
    </row>
    <row r="2445" spans="3:10" ht="21.75" customHeight="1" x14ac:dyDescent="0.25">
      <c r="C2445" s="27"/>
      <c r="D2445" s="28"/>
      <c r="E2445" s="28"/>
      <c r="F2445" s="28"/>
      <c r="G2445" s="28"/>
      <c r="H2445" s="28"/>
      <c r="I2445" s="28"/>
      <c r="J2445" s="28"/>
    </row>
    <row r="2446" spans="3:10" ht="21.75" customHeight="1" x14ac:dyDescent="0.25">
      <c r="C2446" s="27"/>
      <c r="D2446" s="28"/>
      <c r="E2446" s="28"/>
      <c r="F2446" s="28"/>
      <c r="G2446" s="28"/>
      <c r="H2446" s="28"/>
      <c r="I2446" s="28"/>
      <c r="J2446" s="28"/>
    </row>
    <row r="2447" spans="3:10" ht="21.75" customHeight="1" x14ac:dyDescent="0.25">
      <c r="C2447" s="27"/>
      <c r="D2447" s="28"/>
      <c r="E2447" s="28"/>
      <c r="F2447" s="28"/>
      <c r="G2447" s="28"/>
      <c r="H2447" s="28"/>
      <c r="I2447" s="28"/>
      <c r="J2447" s="28"/>
    </row>
    <row r="2448" spans="3:10" ht="21.75" customHeight="1" x14ac:dyDescent="0.25">
      <c r="C2448" s="27"/>
      <c r="D2448" s="28"/>
      <c r="E2448" s="28"/>
      <c r="F2448" s="28"/>
      <c r="G2448" s="28"/>
      <c r="H2448" s="28"/>
      <c r="I2448" s="28"/>
      <c r="J2448" s="28"/>
    </row>
    <row r="2449" spans="3:10" ht="21.75" customHeight="1" x14ac:dyDescent="0.25">
      <c r="C2449" s="27"/>
      <c r="D2449" s="28"/>
      <c r="E2449" s="28"/>
      <c r="F2449" s="28"/>
      <c r="G2449" s="28"/>
      <c r="H2449" s="28"/>
      <c r="I2449" s="28"/>
      <c r="J2449" s="28"/>
    </row>
    <row r="2450" spans="3:10" ht="21.75" customHeight="1" x14ac:dyDescent="0.25">
      <c r="C2450" s="27"/>
      <c r="D2450" s="28"/>
      <c r="E2450" s="28"/>
      <c r="F2450" s="28"/>
      <c r="G2450" s="28"/>
      <c r="H2450" s="28"/>
      <c r="I2450" s="28"/>
      <c r="J2450" s="28"/>
    </row>
    <row r="2451" spans="3:10" ht="21.75" customHeight="1" x14ac:dyDescent="0.25">
      <c r="C2451" s="27"/>
      <c r="D2451" s="28"/>
      <c r="E2451" s="28"/>
      <c r="F2451" s="28"/>
      <c r="G2451" s="28"/>
      <c r="H2451" s="28"/>
      <c r="I2451" s="28"/>
      <c r="J2451" s="28"/>
    </row>
    <row r="2452" spans="3:10" ht="21.75" customHeight="1" x14ac:dyDescent="0.25">
      <c r="C2452" s="27"/>
      <c r="D2452" s="28"/>
      <c r="E2452" s="28"/>
      <c r="F2452" s="28"/>
      <c r="G2452" s="28"/>
      <c r="H2452" s="28"/>
      <c r="I2452" s="28"/>
      <c r="J2452" s="28"/>
    </row>
    <row r="2453" spans="3:10" ht="21.75" customHeight="1" x14ac:dyDescent="0.25">
      <c r="C2453" s="27"/>
      <c r="D2453" s="28"/>
      <c r="E2453" s="28"/>
      <c r="F2453" s="28"/>
      <c r="G2453" s="28"/>
      <c r="H2453" s="28"/>
      <c r="I2453" s="28"/>
      <c r="J2453" s="28"/>
    </row>
    <row r="2454" spans="3:10" ht="21.75" customHeight="1" x14ac:dyDescent="0.25">
      <c r="C2454" s="27"/>
      <c r="D2454" s="28"/>
      <c r="E2454" s="28"/>
      <c r="F2454" s="28"/>
      <c r="G2454" s="28"/>
      <c r="H2454" s="28"/>
      <c r="I2454" s="28"/>
      <c r="J2454" s="28"/>
    </row>
    <row r="2455" spans="3:10" ht="21.75" customHeight="1" x14ac:dyDescent="0.25">
      <c r="C2455" s="27"/>
      <c r="D2455" s="28"/>
      <c r="E2455" s="28"/>
      <c r="F2455" s="28"/>
      <c r="G2455" s="28"/>
      <c r="H2455" s="28"/>
      <c r="I2455" s="28"/>
      <c r="J2455" s="28"/>
    </row>
    <row r="2456" spans="3:10" ht="21.75" customHeight="1" x14ac:dyDescent="0.25">
      <c r="C2456" s="27"/>
      <c r="D2456" s="28"/>
      <c r="E2456" s="28"/>
      <c r="F2456" s="28"/>
      <c r="G2456" s="28"/>
      <c r="H2456" s="28"/>
      <c r="I2456" s="28"/>
      <c r="J2456" s="28"/>
    </row>
    <row r="2457" spans="3:10" ht="21.75" customHeight="1" x14ac:dyDescent="0.25">
      <c r="C2457" s="27"/>
      <c r="D2457" s="28"/>
      <c r="E2457" s="28"/>
      <c r="F2457" s="28"/>
      <c r="G2457" s="28"/>
      <c r="H2457" s="28"/>
      <c r="I2457" s="28"/>
      <c r="J2457" s="28"/>
    </row>
    <row r="2458" spans="3:10" ht="21.75" customHeight="1" x14ac:dyDescent="0.25">
      <c r="C2458" s="27"/>
      <c r="D2458" s="28"/>
      <c r="E2458" s="28"/>
      <c r="F2458" s="28"/>
      <c r="G2458" s="28"/>
      <c r="H2458" s="28"/>
      <c r="I2458" s="28"/>
      <c r="J2458" s="28"/>
    </row>
    <row r="2459" spans="3:10" ht="21.75" customHeight="1" x14ac:dyDescent="0.25">
      <c r="C2459" s="27"/>
      <c r="D2459" s="28"/>
      <c r="E2459" s="28"/>
      <c r="F2459" s="28"/>
      <c r="G2459" s="28"/>
      <c r="H2459" s="28"/>
      <c r="I2459" s="28"/>
      <c r="J2459" s="28"/>
    </row>
    <row r="2460" spans="3:10" ht="21.75" customHeight="1" x14ac:dyDescent="0.25">
      <c r="C2460" s="27"/>
      <c r="D2460" s="28"/>
      <c r="E2460" s="28"/>
      <c r="F2460" s="28"/>
      <c r="G2460" s="28"/>
      <c r="H2460" s="28"/>
      <c r="I2460" s="28"/>
      <c r="J2460" s="28"/>
    </row>
    <row r="2461" spans="3:10" ht="21.75" customHeight="1" x14ac:dyDescent="0.25">
      <c r="C2461" s="27"/>
      <c r="D2461" s="28"/>
      <c r="E2461" s="28"/>
      <c r="F2461" s="28"/>
      <c r="G2461" s="28"/>
      <c r="H2461" s="28"/>
      <c r="I2461" s="28"/>
      <c r="J2461" s="28"/>
    </row>
    <row r="2462" spans="3:10" ht="21.75" customHeight="1" x14ac:dyDescent="0.25">
      <c r="C2462" s="27"/>
      <c r="D2462" s="28"/>
      <c r="E2462" s="28"/>
      <c r="F2462" s="28"/>
      <c r="G2462" s="28"/>
      <c r="H2462" s="28"/>
      <c r="I2462" s="28"/>
      <c r="J2462" s="28"/>
    </row>
    <row r="2463" spans="3:10" ht="21.75" customHeight="1" x14ac:dyDescent="0.25">
      <c r="C2463" s="27"/>
      <c r="D2463" s="28"/>
      <c r="E2463" s="28"/>
      <c r="F2463" s="28"/>
      <c r="G2463" s="28"/>
      <c r="H2463" s="28"/>
      <c r="I2463" s="28"/>
      <c r="J2463" s="28"/>
    </row>
    <row r="2464" spans="3:10" ht="21.75" customHeight="1" x14ac:dyDescent="0.25">
      <c r="C2464" s="27"/>
      <c r="D2464" s="28"/>
      <c r="E2464" s="28"/>
      <c r="F2464" s="28"/>
      <c r="G2464" s="28"/>
      <c r="H2464" s="28"/>
      <c r="I2464" s="28"/>
      <c r="J2464" s="28"/>
    </row>
    <row r="2465" spans="3:10" ht="21.75" customHeight="1" x14ac:dyDescent="0.25">
      <c r="C2465" s="27"/>
      <c r="D2465" s="28"/>
      <c r="E2465" s="28"/>
      <c r="F2465" s="28"/>
      <c r="G2465" s="28"/>
      <c r="H2465" s="28"/>
      <c r="I2465" s="28"/>
      <c r="J2465" s="28"/>
    </row>
    <row r="2466" spans="3:10" ht="21.75" customHeight="1" x14ac:dyDescent="0.25">
      <c r="C2466" s="27"/>
      <c r="D2466" s="28"/>
      <c r="E2466" s="28"/>
      <c r="F2466" s="28"/>
      <c r="G2466" s="28"/>
      <c r="H2466" s="28"/>
      <c r="I2466" s="28"/>
      <c r="J2466" s="28"/>
    </row>
    <row r="2467" spans="3:10" ht="21.75" customHeight="1" x14ac:dyDescent="0.25">
      <c r="C2467" s="27"/>
      <c r="D2467" s="28"/>
      <c r="E2467" s="28"/>
      <c r="F2467" s="28"/>
      <c r="G2467" s="28"/>
      <c r="H2467" s="28"/>
      <c r="I2467" s="28"/>
      <c r="J2467" s="28"/>
    </row>
    <row r="2468" spans="3:10" ht="21.75" customHeight="1" x14ac:dyDescent="0.25">
      <c r="C2468" s="27"/>
      <c r="D2468" s="28"/>
      <c r="E2468" s="28"/>
      <c r="F2468" s="28"/>
      <c r="G2468" s="28"/>
      <c r="H2468" s="28"/>
      <c r="I2468" s="28"/>
      <c r="J2468" s="28"/>
    </row>
    <row r="2469" spans="3:10" ht="21.75" customHeight="1" x14ac:dyDescent="0.25">
      <c r="C2469" s="27"/>
      <c r="D2469" s="28"/>
      <c r="E2469" s="28"/>
      <c r="F2469" s="28"/>
      <c r="G2469" s="28"/>
      <c r="H2469" s="28"/>
      <c r="I2469" s="28"/>
      <c r="J2469" s="28"/>
    </row>
    <row r="2470" spans="3:10" ht="21.75" customHeight="1" x14ac:dyDescent="0.25">
      <c r="C2470" s="27"/>
      <c r="D2470" s="28"/>
      <c r="E2470" s="28"/>
      <c r="F2470" s="28"/>
      <c r="G2470" s="28"/>
      <c r="H2470" s="28"/>
      <c r="I2470" s="28"/>
      <c r="J2470" s="28"/>
    </row>
    <row r="2471" spans="3:10" ht="21.75" customHeight="1" x14ac:dyDescent="0.25">
      <c r="C2471" s="27"/>
      <c r="D2471" s="28"/>
      <c r="E2471" s="28"/>
      <c r="F2471" s="28"/>
      <c r="G2471" s="28"/>
      <c r="H2471" s="28"/>
      <c r="I2471" s="28"/>
      <c r="J2471" s="28"/>
    </row>
    <row r="2472" spans="3:10" ht="21.75" customHeight="1" x14ac:dyDescent="0.25">
      <c r="C2472" s="27"/>
      <c r="D2472" s="28"/>
      <c r="E2472" s="28"/>
      <c r="F2472" s="28"/>
      <c r="G2472" s="28"/>
      <c r="H2472" s="28"/>
      <c r="I2472" s="28"/>
      <c r="J2472" s="28"/>
    </row>
    <row r="2473" spans="3:10" ht="21.75" customHeight="1" x14ac:dyDescent="0.25">
      <c r="C2473" s="27"/>
      <c r="D2473" s="28"/>
      <c r="E2473" s="28"/>
      <c r="F2473" s="28"/>
      <c r="G2473" s="28"/>
      <c r="H2473" s="28"/>
      <c r="I2473" s="28"/>
      <c r="J2473" s="28"/>
    </row>
    <row r="2474" spans="3:10" ht="21.75" customHeight="1" x14ac:dyDescent="0.25">
      <c r="C2474" s="27"/>
      <c r="D2474" s="28"/>
      <c r="E2474" s="28"/>
      <c r="F2474" s="28"/>
      <c r="G2474" s="28"/>
      <c r="H2474" s="28"/>
      <c r="I2474" s="28"/>
      <c r="J2474" s="28"/>
    </row>
    <row r="2475" spans="3:10" ht="21.75" customHeight="1" x14ac:dyDescent="0.25">
      <c r="C2475" s="27"/>
      <c r="D2475" s="28"/>
      <c r="E2475" s="28"/>
      <c r="F2475" s="28"/>
      <c r="G2475" s="28"/>
      <c r="H2475" s="28"/>
      <c r="I2475" s="28"/>
      <c r="J2475" s="28"/>
    </row>
    <row r="2476" spans="3:10" ht="21.75" customHeight="1" x14ac:dyDescent="0.25">
      <c r="C2476" s="27"/>
      <c r="D2476" s="28"/>
      <c r="E2476" s="28"/>
      <c r="F2476" s="28"/>
      <c r="G2476" s="28"/>
      <c r="H2476" s="28"/>
      <c r="I2476" s="28"/>
      <c r="J2476" s="28"/>
    </row>
    <row r="2477" spans="3:10" ht="21.75" customHeight="1" x14ac:dyDescent="0.25">
      <c r="C2477" s="27"/>
      <c r="D2477" s="28"/>
      <c r="E2477" s="28"/>
      <c r="F2477" s="28"/>
      <c r="G2477" s="28"/>
      <c r="H2477" s="28"/>
      <c r="I2477" s="28"/>
      <c r="J2477" s="28"/>
    </row>
    <row r="2478" spans="3:10" ht="21.75" customHeight="1" x14ac:dyDescent="0.25">
      <c r="C2478" s="27"/>
      <c r="D2478" s="28"/>
      <c r="E2478" s="28"/>
      <c r="F2478" s="28"/>
      <c r="G2478" s="28"/>
      <c r="H2478" s="28"/>
      <c r="I2478" s="28"/>
      <c r="J2478" s="28"/>
    </row>
    <row r="2479" spans="3:10" ht="21.75" customHeight="1" x14ac:dyDescent="0.25">
      <c r="C2479" s="27"/>
      <c r="D2479" s="28"/>
      <c r="E2479" s="28"/>
      <c r="F2479" s="28"/>
      <c r="G2479" s="28"/>
      <c r="H2479" s="28"/>
      <c r="I2479" s="28"/>
      <c r="J2479" s="28"/>
    </row>
    <row r="2480" spans="3:10" ht="21.75" customHeight="1" x14ac:dyDescent="0.25">
      <c r="C2480" s="27"/>
      <c r="D2480" s="28"/>
      <c r="E2480" s="28"/>
      <c r="F2480" s="28"/>
      <c r="G2480" s="28"/>
      <c r="H2480" s="28"/>
      <c r="I2480" s="28"/>
      <c r="J2480" s="28"/>
    </row>
    <row r="2481" spans="3:10" ht="21.75" customHeight="1" x14ac:dyDescent="0.25">
      <c r="C2481" s="27"/>
      <c r="D2481" s="28"/>
      <c r="E2481" s="28"/>
      <c r="F2481" s="28"/>
      <c r="G2481" s="28"/>
      <c r="H2481" s="28"/>
      <c r="I2481" s="28"/>
      <c r="J2481" s="28"/>
    </row>
    <row r="2482" spans="3:10" ht="21.75" customHeight="1" x14ac:dyDescent="0.25">
      <c r="C2482" s="27"/>
      <c r="D2482" s="28"/>
      <c r="E2482" s="28"/>
      <c r="F2482" s="28"/>
      <c r="G2482" s="28"/>
      <c r="H2482" s="28"/>
      <c r="I2482" s="28"/>
      <c r="J2482" s="28"/>
    </row>
    <row r="2483" spans="3:10" ht="21.75" customHeight="1" x14ac:dyDescent="0.25">
      <c r="C2483" s="27"/>
      <c r="D2483" s="28"/>
      <c r="E2483" s="28"/>
      <c r="F2483" s="28"/>
      <c r="G2483" s="28"/>
      <c r="H2483" s="28"/>
      <c r="I2483" s="28"/>
      <c r="J2483" s="28"/>
    </row>
    <row r="2484" spans="3:10" ht="21.75" customHeight="1" x14ac:dyDescent="0.25">
      <c r="C2484" s="27"/>
      <c r="D2484" s="28"/>
      <c r="E2484" s="28"/>
      <c r="F2484" s="28"/>
      <c r="G2484" s="28"/>
      <c r="H2484" s="28"/>
      <c r="I2484" s="28"/>
      <c r="J2484" s="28"/>
    </row>
    <row r="2485" spans="3:10" ht="21.75" customHeight="1" x14ac:dyDescent="0.25">
      <c r="C2485" s="27"/>
      <c r="D2485" s="28"/>
      <c r="E2485" s="28"/>
      <c r="F2485" s="28"/>
      <c r="G2485" s="28"/>
      <c r="H2485" s="28"/>
      <c r="I2485" s="28"/>
      <c r="J2485" s="28"/>
    </row>
    <row r="2486" spans="3:10" ht="21.75" customHeight="1" x14ac:dyDescent="0.25">
      <c r="C2486" s="27"/>
      <c r="D2486" s="28"/>
      <c r="E2486" s="28"/>
      <c r="F2486" s="28"/>
      <c r="G2486" s="28"/>
      <c r="H2486" s="28"/>
      <c r="I2486" s="28"/>
      <c r="J2486" s="28"/>
    </row>
    <row r="2487" spans="3:10" ht="21.75" customHeight="1" x14ac:dyDescent="0.25">
      <c r="C2487" s="27"/>
      <c r="D2487" s="28"/>
      <c r="E2487" s="28"/>
      <c r="F2487" s="28"/>
      <c r="G2487" s="28"/>
      <c r="H2487" s="28"/>
      <c r="I2487" s="28"/>
      <c r="J2487" s="28"/>
    </row>
    <row r="2488" spans="3:10" ht="21.75" customHeight="1" x14ac:dyDescent="0.25">
      <c r="C2488" s="27"/>
      <c r="D2488" s="28"/>
      <c r="E2488" s="28"/>
      <c r="F2488" s="28"/>
      <c r="G2488" s="28"/>
      <c r="H2488" s="28"/>
      <c r="I2488" s="28"/>
      <c r="J2488" s="28"/>
    </row>
    <row r="2489" spans="3:10" ht="21.75" customHeight="1" x14ac:dyDescent="0.25">
      <c r="C2489" s="27"/>
      <c r="D2489" s="28"/>
      <c r="E2489" s="28"/>
      <c r="F2489" s="28"/>
      <c r="G2489" s="28"/>
      <c r="H2489" s="28"/>
      <c r="I2489" s="28"/>
      <c r="J2489" s="28"/>
    </row>
    <row r="2490" spans="3:10" ht="21.75" customHeight="1" x14ac:dyDescent="0.25">
      <c r="C2490" s="27"/>
      <c r="D2490" s="28"/>
      <c r="E2490" s="28"/>
      <c r="F2490" s="28"/>
      <c r="G2490" s="28"/>
      <c r="H2490" s="28"/>
      <c r="I2490" s="28"/>
      <c r="J2490" s="28"/>
    </row>
    <row r="2491" spans="3:10" ht="21.75" customHeight="1" x14ac:dyDescent="0.25">
      <c r="C2491" s="27"/>
      <c r="D2491" s="28"/>
      <c r="E2491" s="28"/>
      <c r="F2491" s="28"/>
      <c r="G2491" s="28"/>
      <c r="H2491" s="28"/>
      <c r="I2491" s="28"/>
      <c r="J2491" s="28"/>
    </row>
    <row r="2492" spans="3:10" ht="21.75" customHeight="1" x14ac:dyDescent="0.25">
      <c r="C2492" s="27"/>
      <c r="D2492" s="28"/>
      <c r="E2492" s="28"/>
      <c r="F2492" s="28"/>
      <c r="G2492" s="28"/>
      <c r="H2492" s="28"/>
      <c r="I2492" s="28"/>
      <c r="J2492" s="28"/>
    </row>
    <row r="2493" spans="3:10" ht="21.75" customHeight="1" x14ac:dyDescent="0.25">
      <c r="C2493" s="27"/>
      <c r="D2493" s="28"/>
      <c r="E2493" s="28"/>
      <c r="F2493" s="28"/>
      <c r="G2493" s="28"/>
      <c r="H2493" s="28"/>
      <c r="I2493" s="28"/>
      <c r="J2493" s="28"/>
    </row>
    <row r="2494" spans="3:10" ht="21.75" customHeight="1" x14ac:dyDescent="0.25">
      <c r="C2494" s="27"/>
      <c r="D2494" s="28"/>
      <c r="E2494" s="28"/>
      <c r="F2494" s="28"/>
      <c r="G2494" s="28"/>
      <c r="H2494" s="28"/>
      <c r="I2494" s="28"/>
      <c r="J2494" s="28"/>
    </row>
    <row r="2495" spans="3:10" ht="21.75" customHeight="1" x14ac:dyDescent="0.25">
      <c r="C2495" s="27"/>
      <c r="D2495" s="28"/>
      <c r="E2495" s="28"/>
      <c r="F2495" s="28"/>
      <c r="G2495" s="28"/>
      <c r="H2495" s="28"/>
      <c r="I2495" s="28"/>
      <c r="J2495" s="28"/>
    </row>
    <row r="2496" spans="3:10" ht="21.75" customHeight="1" x14ac:dyDescent="0.25">
      <c r="C2496" s="27"/>
      <c r="D2496" s="28"/>
      <c r="E2496" s="28"/>
      <c r="F2496" s="28"/>
      <c r="G2496" s="28"/>
      <c r="H2496" s="28"/>
      <c r="I2496" s="28"/>
      <c r="J2496" s="28"/>
    </row>
    <row r="2497" spans="3:10" ht="21.75" customHeight="1" x14ac:dyDescent="0.25">
      <c r="C2497" s="27"/>
      <c r="D2497" s="28"/>
      <c r="E2497" s="28"/>
      <c r="F2497" s="28"/>
      <c r="G2497" s="28"/>
      <c r="H2497" s="28"/>
      <c r="I2497" s="28"/>
      <c r="J2497" s="28"/>
    </row>
    <row r="2498" spans="3:10" ht="21.75" customHeight="1" x14ac:dyDescent="0.25">
      <c r="C2498" s="27"/>
      <c r="D2498" s="28"/>
      <c r="E2498" s="28"/>
      <c r="F2498" s="28"/>
      <c r="G2498" s="28"/>
      <c r="H2498" s="28"/>
      <c r="I2498" s="28"/>
      <c r="J2498" s="28"/>
    </row>
    <row r="2499" spans="3:10" ht="21.75" customHeight="1" x14ac:dyDescent="0.25">
      <c r="C2499" s="27"/>
      <c r="D2499" s="28"/>
      <c r="E2499" s="28"/>
      <c r="F2499" s="28"/>
      <c r="G2499" s="28"/>
      <c r="H2499" s="28"/>
      <c r="I2499" s="28"/>
      <c r="J2499" s="28"/>
    </row>
    <row r="2500" spans="3:10" ht="21.75" customHeight="1" x14ac:dyDescent="0.25">
      <c r="C2500" s="27"/>
      <c r="D2500" s="28"/>
      <c r="E2500" s="28"/>
      <c r="F2500" s="28"/>
      <c r="G2500" s="28"/>
      <c r="H2500" s="28"/>
      <c r="I2500" s="28"/>
      <c r="J2500" s="28"/>
    </row>
    <row r="2501" spans="3:10" ht="21.75" customHeight="1" x14ac:dyDescent="0.25">
      <c r="C2501" s="27"/>
      <c r="D2501" s="28"/>
      <c r="E2501" s="28"/>
      <c r="F2501" s="28"/>
      <c r="G2501" s="28"/>
      <c r="H2501" s="28"/>
      <c r="I2501" s="28"/>
      <c r="J2501" s="28"/>
    </row>
    <row r="2502" spans="3:10" ht="21.75" customHeight="1" x14ac:dyDescent="0.25">
      <c r="C2502" s="27"/>
      <c r="D2502" s="28"/>
      <c r="E2502" s="28"/>
      <c r="F2502" s="28"/>
      <c r="G2502" s="28"/>
      <c r="H2502" s="28"/>
      <c r="I2502" s="28"/>
      <c r="J2502" s="28"/>
    </row>
    <row r="2503" spans="3:10" ht="21.75" customHeight="1" x14ac:dyDescent="0.25">
      <c r="C2503" s="27"/>
      <c r="D2503" s="28"/>
      <c r="E2503" s="28"/>
      <c r="F2503" s="28"/>
      <c r="G2503" s="28"/>
      <c r="H2503" s="28"/>
      <c r="I2503" s="28"/>
      <c r="J2503" s="28"/>
    </row>
    <row r="2504" spans="3:10" ht="21.75" customHeight="1" x14ac:dyDescent="0.25">
      <c r="C2504" s="27"/>
      <c r="D2504" s="28"/>
      <c r="E2504" s="28"/>
      <c r="F2504" s="28"/>
      <c r="G2504" s="28"/>
      <c r="H2504" s="28"/>
      <c r="I2504" s="28"/>
      <c r="J2504" s="28"/>
    </row>
    <row r="2505" spans="3:10" ht="21.75" customHeight="1" x14ac:dyDescent="0.25">
      <c r="C2505" s="27"/>
      <c r="D2505" s="28"/>
      <c r="E2505" s="28"/>
      <c r="F2505" s="28"/>
      <c r="G2505" s="28"/>
      <c r="H2505" s="28"/>
      <c r="I2505" s="28"/>
      <c r="J2505" s="28"/>
    </row>
    <row r="2506" spans="3:10" ht="21.75" customHeight="1" x14ac:dyDescent="0.25">
      <c r="C2506" s="27"/>
      <c r="D2506" s="28"/>
      <c r="E2506" s="28"/>
      <c r="F2506" s="28"/>
      <c r="G2506" s="28"/>
      <c r="H2506" s="28"/>
      <c r="I2506" s="28"/>
      <c r="J2506" s="28"/>
    </row>
    <row r="2507" spans="3:10" ht="21.75" customHeight="1" x14ac:dyDescent="0.25">
      <c r="C2507" s="27"/>
      <c r="D2507" s="28"/>
      <c r="E2507" s="28"/>
      <c r="F2507" s="28"/>
      <c r="G2507" s="28"/>
      <c r="H2507" s="28"/>
      <c r="I2507" s="28"/>
      <c r="J2507" s="28"/>
    </row>
    <row r="2508" spans="3:10" ht="21.75" customHeight="1" x14ac:dyDescent="0.25">
      <c r="C2508" s="27"/>
      <c r="D2508" s="28"/>
      <c r="E2508" s="28"/>
      <c r="F2508" s="28"/>
      <c r="G2508" s="28"/>
      <c r="H2508" s="28"/>
      <c r="I2508" s="28"/>
      <c r="J2508" s="28"/>
    </row>
    <row r="2509" spans="3:10" ht="21.75" customHeight="1" x14ac:dyDescent="0.25">
      <c r="C2509" s="27"/>
      <c r="D2509" s="28"/>
      <c r="E2509" s="28"/>
      <c r="F2509" s="28"/>
      <c r="G2509" s="28"/>
      <c r="H2509" s="28"/>
      <c r="I2509" s="28"/>
      <c r="J2509" s="28"/>
    </row>
    <row r="2510" spans="3:10" ht="21.75" customHeight="1" x14ac:dyDescent="0.25">
      <c r="C2510" s="27"/>
      <c r="D2510" s="28"/>
      <c r="E2510" s="28"/>
      <c r="F2510" s="28"/>
      <c r="G2510" s="28"/>
      <c r="H2510" s="28"/>
      <c r="I2510" s="28"/>
      <c r="J2510" s="28"/>
    </row>
    <row r="2511" spans="3:10" ht="21.75" customHeight="1" x14ac:dyDescent="0.25">
      <c r="C2511" s="27"/>
      <c r="D2511" s="28"/>
      <c r="E2511" s="28"/>
      <c r="F2511" s="28"/>
      <c r="G2511" s="28"/>
      <c r="H2511" s="28"/>
      <c r="I2511" s="28"/>
      <c r="J2511" s="28"/>
    </row>
    <row r="2512" spans="3:10" ht="21.75" customHeight="1" x14ac:dyDescent="0.25">
      <c r="C2512" s="27"/>
      <c r="D2512" s="28"/>
      <c r="E2512" s="28"/>
      <c r="F2512" s="28"/>
      <c r="G2512" s="28"/>
      <c r="H2512" s="28"/>
      <c r="I2512" s="28"/>
      <c r="J2512" s="28"/>
    </row>
    <row r="2513" spans="3:10" ht="21.75" customHeight="1" x14ac:dyDescent="0.25">
      <c r="C2513" s="27"/>
      <c r="D2513" s="28"/>
      <c r="E2513" s="28"/>
      <c r="F2513" s="28"/>
      <c r="G2513" s="28"/>
      <c r="H2513" s="28"/>
      <c r="I2513" s="28"/>
      <c r="J2513" s="28"/>
    </row>
    <row r="2514" spans="3:10" ht="21.75" customHeight="1" x14ac:dyDescent="0.25">
      <c r="C2514" s="27"/>
      <c r="D2514" s="28"/>
      <c r="E2514" s="28"/>
      <c r="F2514" s="28"/>
      <c r="G2514" s="28"/>
      <c r="H2514" s="28"/>
      <c r="I2514" s="28"/>
      <c r="J2514" s="28"/>
    </row>
    <row r="2515" spans="3:10" ht="21.75" customHeight="1" x14ac:dyDescent="0.25">
      <c r="C2515" s="27"/>
      <c r="D2515" s="28"/>
      <c r="E2515" s="28"/>
      <c r="F2515" s="28"/>
      <c r="G2515" s="28"/>
      <c r="H2515" s="28"/>
      <c r="I2515" s="28"/>
      <c r="J2515" s="28"/>
    </row>
    <row r="2516" spans="3:10" ht="21.75" customHeight="1" x14ac:dyDescent="0.25">
      <c r="C2516" s="27"/>
      <c r="D2516" s="28"/>
      <c r="E2516" s="28"/>
      <c r="F2516" s="28"/>
      <c r="G2516" s="28"/>
      <c r="H2516" s="28"/>
      <c r="I2516" s="28"/>
      <c r="J2516" s="28"/>
    </row>
    <row r="2517" spans="3:10" ht="21.75" customHeight="1" x14ac:dyDescent="0.25">
      <c r="C2517" s="27"/>
      <c r="D2517" s="28"/>
      <c r="E2517" s="28"/>
      <c r="F2517" s="28"/>
      <c r="G2517" s="28"/>
      <c r="H2517" s="28"/>
      <c r="I2517" s="28"/>
      <c r="J2517" s="28"/>
    </row>
    <row r="2518" spans="3:10" ht="21.75" customHeight="1" x14ac:dyDescent="0.25">
      <c r="C2518" s="27"/>
      <c r="D2518" s="28"/>
      <c r="E2518" s="28"/>
      <c r="F2518" s="28"/>
      <c r="G2518" s="28"/>
      <c r="H2518" s="28"/>
      <c r="I2518" s="28"/>
      <c r="J2518" s="28"/>
    </row>
    <row r="2519" spans="3:10" ht="21.75" customHeight="1" x14ac:dyDescent="0.25">
      <c r="C2519" s="27"/>
      <c r="D2519" s="28"/>
      <c r="E2519" s="28"/>
      <c r="F2519" s="28"/>
      <c r="G2519" s="28"/>
      <c r="H2519" s="28"/>
      <c r="I2519" s="28"/>
      <c r="J2519" s="28"/>
    </row>
    <row r="2520" spans="3:10" ht="21.75" customHeight="1" x14ac:dyDescent="0.25">
      <c r="C2520" s="27"/>
      <c r="D2520" s="28"/>
      <c r="E2520" s="28"/>
      <c r="F2520" s="28"/>
      <c r="G2520" s="28"/>
      <c r="H2520" s="28"/>
      <c r="I2520" s="28"/>
      <c r="J2520" s="28"/>
    </row>
    <row r="2521" spans="3:10" ht="21.75" customHeight="1" x14ac:dyDescent="0.25">
      <c r="C2521" s="27"/>
      <c r="D2521" s="28"/>
      <c r="E2521" s="28"/>
      <c r="F2521" s="28"/>
      <c r="G2521" s="28"/>
      <c r="H2521" s="28"/>
      <c r="I2521" s="28"/>
      <c r="J2521" s="28"/>
    </row>
    <row r="2522" spans="3:10" ht="21.75" customHeight="1" x14ac:dyDescent="0.25">
      <c r="C2522" s="27"/>
      <c r="D2522" s="28"/>
      <c r="E2522" s="28"/>
      <c r="F2522" s="28"/>
      <c r="G2522" s="28"/>
      <c r="H2522" s="28"/>
      <c r="I2522" s="28"/>
      <c r="J2522" s="28"/>
    </row>
    <row r="2523" spans="3:10" ht="21.75" customHeight="1" x14ac:dyDescent="0.25">
      <c r="C2523" s="27"/>
      <c r="D2523" s="28"/>
      <c r="E2523" s="28"/>
      <c r="F2523" s="28"/>
      <c r="G2523" s="28"/>
      <c r="H2523" s="28"/>
      <c r="I2523" s="28"/>
      <c r="J2523" s="28"/>
    </row>
    <row r="2524" spans="3:10" ht="21.75" customHeight="1" x14ac:dyDescent="0.25">
      <c r="C2524" s="27"/>
      <c r="D2524" s="28"/>
      <c r="E2524" s="28"/>
      <c r="F2524" s="28"/>
      <c r="G2524" s="28"/>
      <c r="H2524" s="28"/>
      <c r="I2524" s="28"/>
      <c r="J2524" s="28"/>
    </row>
    <row r="2525" spans="3:10" ht="21.75" customHeight="1" x14ac:dyDescent="0.25">
      <c r="C2525" s="27"/>
      <c r="D2525" s="28"/>
      <c r="E2525" s="28"/>
      <c r="F2525" s="28"/>
      <c r="G2525" s="28"/>
      <c r="H2525" s="28"/>
      <c r="I2525" s="28"/>
      <c r="J2525" s="28"/>
    </row>
    <row r="2526" spans="3:10" ht="21.75" customHeight="1" x14ac:dyDescent="0.25">
      <c r="C2526" s="27"/>
      <c r="D2526" s="28"/>
      <c r="E2526" s="28"/>
      <c r="F2526" s="28"/>
      <c r="G2526" s="28"/>
      <c r="H2526" s="28"/>
      <c r="I2526" s="28"/>
      <c r="J2526" s="28"/>
    </row>
    <row r="2527" spans="3:10" ht="21.75" customHeight="1" x14ac:dyDescent="0.25">
      <c r="C2527" s="27"/>
      <c r="D2527" s="28"/>
      <c r="E2527" s="28"/>
      <c r="F2527" s="28"/>
      <c r="G2527" s="28"/>
      <c r="H2527" s="28"/>
      <c r="I2527" s="28"/>
      <c r="J2527" s="28"/>
    </row>
    <row r="2528" spans="3:10" ht="21.75" customHeight="1" x14ac:dyDescent="0.25">
      <c r="C2528" s="27"/>
      <c r="D2528" s="28"/>
      <c r="E2528" s="28"/>
      <c r="F2528" s="28"/>
      <c r="G2528" s="28"/>
      <c r="H2528" s="28"/>
      <c r="I2528" s="28"/>
      <c r="J2528" s="28"/>
    </row>
    <row r="2529" spans="3:10" ht="21.75" customHeight="1" x14ac:dyDescent="0.25">
      <c r="C2529" s="27"/>
      <c r="D2529" s="28"/>
      <c r="E2529" s="28"/>
      <c r="F2529" s="28"/>
      <c r="G2529" s="28"/>
      <c r="H2529" s="28"/>
      <c r="I2529" s="28"/>
      <c r="J2529" s="28"/>
    </row>
    <row r="2530" spans="3:10" ht="21.75" customHeight="1" x14ac:dyDescent="0.25">
      <c r="C2530" s="27"/>
      <c r="D2530" s="28"/>
      <c r="E2530" s="28"/>
      <c r="F2530" s="28"/>
      <c r="G2530" s="28"/>
      <c r="H2530" s="28"/>
      <c r="I2530" s="28"/>
      <c r="J2530" s="28"/>
    </row>
    <row r="2531" spans="3:10" ht="21.75" customHeight="1" x14ac:dyDescent="0.25">
      <c r="C2531" s="27"/>
      <c r="D2531" s="28"/>
      <c r="E2531" s="28"/>
      <c r="F2531" s="28"/>
      <c r="G2531" s="28"/>
      <c r="H2531" s="28"/>
      <c r="I2531" s="28"/>
      <c r="J2531" s="28"/>
    </row>
    <row r="2532" spans="3:10" ht="21.75" customHeight="1" x14ac:dyDescent="0.25">
      <c r="C2532" s="27"/>
      <c r="D2532" s="28"/>
      <c r="E2532" s="28"/>
      <c r="F2532" s="28"/>
      <c r="G2532" s="28"/>
      <c r="H2532" s="28"/>
      <c r="I2532" s="28"/>
      <c r="J2532" s="28"/>
    </row>
    <row r="2533" spans="3:10" ht="21.75" customHeight="1" x14ac:dyDescent="0.25">
      <c r="C2533" s="27"/>
      <c r="D2533" s="28"/>
      <c r="E2533" s="28"/>
      <c r="F2533" s="28"/>
      <c r="G2533" s="28"/>
      <c r="H2533" s="28"/>
      <c r="I2533" s="28"/>
      <c r="J2533" s="28"/>
    </row>
    <row r="2534" spans="3:10" ht="21.75" customHeight="1" x14ac:dyDescent="0.25">
      <c r="C2534" s="27"/>
      <c r="D2534" s="28"/>
      <c r="E2534" s="28"/>
      <c r="F2534" s="28"/>
      <c r="G2534" s="28"/>
      <c r="H2534" s="28"/>
      <c r="I2534" s="28"/>
      <c r="J2534" s="28"/>
    </row>
    <row r="2535" spans="3:10" ht="21.75" customHeight="1" x14ac:dyDescent="0.25">
      <c r="C2535" s="27"/>
      <c r="D2535" s="28"/>
      <c r="E2535" s="28"/>
      <c r="F2535" s="28"/>
      <c r="G2535" s="28"/>
      <c r="H2535" s="28"/>
      <c r="I2535" s="28"/>
      <c r="J2535" s="28"/>
    </row>
    <row r="2536" spans="3:10" ht="21.75" customHeight="1" x14ac:dyDescent="0.25">
      <c r="C2536" s="27"/>
      <c r="D2536" s="28"/>
      <c r="E2536" s="28"/>
      <c r="F2536" s="28"/>
      <c r="G2536" s="28"/>
      <c r="H2536" s="28"/>
      <c r="I2536" s="28"/>
      <c r="J2536" s="28"/>
    </row>
    <row r="2537" spans="3:10" ht="21.75" customHeight="1" x14ac:dyDescent="0.25">
      <c r="C2537" s="27"/>
      <c r="D2537" s="28"/>
      <c r="E2537" s="28"/>
      <c r="F2537" s="28"/>
      <c r="G2537" s="28"/>
      <c r="H2537" s="28"/>
      <c r="I2537" s="28"/>
      <c r="J2537" s="28"/>
    </row>
    <row r="2538" spans="3:10" ht="21.75" customHeight="1" x14ac:dyDescent="0.25">
      <c r="C2538" s="27"/>
      <c r="D2538" s="28"/>
      <c r="E2538" s="28"/>
      <c r="F2538" s="28"/>
      <c r="G2538" s="28"/>
      <c r="H2538" s="28"/>
      <c r="I2538" s="28"/>
      <c r="J2538" s="28"/>
    </row>
    <row r="2539" spans="3:10" ht="21.75" customHeight="1" x14ac:dyDescent="0.25">
      <c r="C2539" s="27"/>
      <c r="D2539" s="28"/>
      <c r="E2539" s="28"/>
      <c r="F2539" s="28"/>
      <c r="G2539" s="28"/>
      <c r="H2539" s="28"/>
      <c r="I2539" s="28"/>
      <c r="J2539" s="28"/>
    </row>
    <row r="2540" spans="3:10" ht="21.75" customHeight="1" x14ac:dyDescent="0.25">
      <c r="C2540" s="27"/>
      <c r="D2540" s="28"/>
      <c r="E2540" s="28"/>
      <c r="F2540" s="28"/>
      <c r="G2540" s="28"/>
      <c r="H2540" s="28"/>
      <c r="I2540" s="28"/>
      <c r="J2540" s="28"/>
    </row>
    <row r="2541" spans="3:10" ht="21.75" customHeight="1" x14ac:dyDescent="0.25">
      <c r="C2541" s="27"/>
      <c r="D2541" s="28"/>
      <c r="E2541" s="28"/>
      <c r="F2541" s="28"/>
      <c r="G2541" s="28"/>
      <c r="H2541" s="28"/>
      <c r="I2541" s="28"/>
      <c r="J2541" s="28"/>
    </row>
    <row r="2542" spans="3:10" ht="21.75" customHeight="1" x14ac:dyDescent="0.25">
      <c r="C2542" s="27"/>
      <c r="D2542" s="28"/>
      <c r="E2542" s="28"/>
      <c r="F2542" s="28"/>
      <c r="G2542" s="28"/>
      <c r="H2542" s="28"/>
      <c r="I2542" s="28"/>
      <c r="J2542" s="28"/>
    </row>
    <row r="2543" spans="3:10" ht="21.75" customHeight="1" x14ac:dyDescent="0.25">
      <c r="C2543" s="27"/>
      <c r="D2543" s="28"/>
      <c r="E2543" s="28"/>
      <c r="F2543" s="28"/>
      <c r="G2543" s="28"/>
      <c r="H2543" s="28"/>
      <c r="I2543" s="28"/>
      <c r="J2543" s="28"/>
    </row>
    <row r="2544" spans="3:10" ht="21.75" customHeight="1" x14ac:dyDescent="0.25">
      <c r="C2544" s="27"/>
      <c r="D2544" s="28"/>
      <c r="E2544" s="28"/>
      <c r="F2544" s="28"/>
      <c r="G2544" s="28"/>
      <c r="H2544" s="28"/>
      <c r="I2544" s="28"/>
      <c r="J2544" s="28"/>
    </row>
    <row r="2545" spans="3:10" ht="21.75" customHeight="1" x14ac:dyDescent="0.25">
      <c r="C2545" s="27"/>
      <c r="D2545" s="28"/>
      <c r="E2545" s="28"/>
      <c r="F2545" s="28"/>
      <c r="G2545" s="28"/>
      <c r="H2545" s="28"/>
      <c r="I2545" s="28"/>
      <c r="J2545" s="28"/>
    </row>
    <row r="2546" spans="3:10" ht="21.75" customHeight="1" x14ac:dyDescent="0.25">
      <c r="C2546" s="27"/>
      <c r="D2546" s="28"/>
      <c r="E2546" s="28"/>
      <c r="F2546" s="28"/>
      <c r="G2546" s="28"/>
      <c r="H2546" s="28"/>
      <c r="I2546" s="28"/>
      <c r="J2546" s="28"/>
    </row>
    <row r="2547" spans="3:10" ht="21.75" customHeight="1" x14ac:dyDescent="0.25">
      <c r="C2547" s="27"/>
      <c r="D2547" s="28"/>
      <c r="E2547" s="28"/>
      <c r="F2547" s="28"/>
      <c r="G2547" s="28"/>
      <c r="H2547" s="28"/>
      <c r="I2547" s="28"/>
      <c r="J2547" s="28"/>
    </row>
    <row r="2548" spans="3:10" ht="21.75" customHeight="1" x14ac:dyDescent="0.25">
      <c r="C2548" s="27"/>
      <c r="D2548" s="28"/>
      <c r="E2548" s="28"/>
      <c r="F2548" s="28"/>
      <c r="G2548" s="28"/>
      <c r="H2548" s="28"/>
      <c r="I2548" s="28"/>
      <c r="J2548" s="28"/>
    </row>
    <row r="2549" spans="3:10" ht="21.75" customHeight="1" x14ac:dyDescent="0.25">
      <c r="C2549" s="27"/>
      <c r="D2549" s="28"/>
      <c r="E2549" s="28"/>
      <c r="F2549" s="28"/>
      <c r="G2549" s="28"/>
      <c r="H2549" s="28"/>
      <c r="I2549" s="28"/>
      <c r="J2549" s="28"/>
    </row>
    <row r="2550" spans="3:10" ht="21.75" customHeight="1" x14ac:dyDescent="0.25">
      <c r="C2550" s="27"/>
      <c r="D2550" s="28"/>
      <c r="E2550" s="28"/>
      <c r="F2550" s="28"/>
      <c r="G2550" s="28"/>
      <c r="H2550" s="28"/>
      <c r="I2550" s="28"/>
      <c r="J2550" s="28"/>
    </row>
    <row r="2551" spans="3:10" ht="21.75" customHeight="1" x14ac:dyDescent="0.25">
      <c r="C2551" s="27"/>
      <c r="D2551" s="28"/>
      <c r="E2551" s="28"/>
      <c r="F2551" s="28"/>
      <c r="G2551" s="28"/>
      <c r="H2551" s="28"/>
      <c r="I2551" s="28"/>
      <c r="J2551" s="28"/>
    </row>
    <row r="2552" spans="3:10" ht="21.75" customHeight="1" x14ac:dyDescent="0.25">
      <c r="C2552" s="27"/>
      <c r="D2552" s="28"/>
      <c r="E2552" s="28"/>
      <c r="F2552" s="28"/>
      <c r="G2552" s="28"/>
      <c r="H2552" s="28"/>
      <c r="I2552" s="28"/>
      <c r="J2552" s="28"/>
    </row>
    <row r="2553" spans="3:10" ht="21.75" customHeight="1" x14ac:dyDescent="0.25">
      <c r="C2553" s="27"/>
      <c r="D2553" s="28"/>
      <c r="E2553" s="28"/>
      <c r="F2553" s="28"/>
      <c r="G2553" s="28"/>
      <c r="H2553" s="28"/>
      <c r="I2553" s="28"/>
      <c r="J2553" s="28"/>
    </row>
    <row r="2554" spans="3:10" ht="21.75" customHeight="1" x14ac:dyDescent="0.25">
      <c r="C2554" s="27"/>
      <c r="D2554" s="28"/>
      <c r="E2554" s="28"/>
      <c r="F2554" s="28"/>
      <c r="G2554" s="28"/>
      <c r="H2554" s="28"/>
      <c r="I2554" s="28"/>
      <c r="J2554" s="28"/>
    </row>
    <row r="2555" spans="3:10" ht="21.75" customHeight="1" x14ac:dyDescent="0.25">
      <c r="C2555" s="27"/>
      <c r="D2555" s="28"/>
      <c r="E2555" s="28"/>
      <c r="F2555" s="28"/>
      <c r="G2555" s="28"/>
      <c r="H2555" s="28"/>
      <c r="I2555" s="28"/>
      <c r="J2555" s="28"/>
    </row>
    <row r="2556" spans="3:10" ht="21.75" customHeight="1" x14ac:dyDescent="0.25">
      <c r="C2556" s="27"/>
      <c r="D2556" s="28"/>
      <c r="E2556" s="28"/>
      <c r="F2556" s="28"/>
      <c r="G2556" s="28"/>
      <c r="H2556" s="28"/>
      <c r="I2556" s="28"/>
      <c r="J2556" s="28"/>
    </row>
    <row r="2557" spans="3:10" ht="21.75" customHeight="1" x14ac:dyDescent="0.25">
      <c r="C2557" s="27"/>
      <c r="D2557" s="28"/>
      <c r="E2557" s="28"/>
      <c r="F2557" s="28"/>
      <c r="G2557" s="28"/>
      <c r="H2557" s="28"/>
      <c r="I2557" s="28"/>
      <c r="J2557" s="28"/>
    </row>
    <row r="2558" spans="3:10" ht="21.75" customHeight="1" x14ac:dyDescent="0.25">
      <c r="C2558" s="27"/>
      <c r="D2558" s="28"/>
      <c r="E2558" s="28"/>
      <c r="F2558" s="28"/>
      <c r="G2558" s="28"/>
      <c r="H2558" s="28"/>
      <c r="I2558" s="28"/>
      <c r="J2558" s="28"/>
    </row>
    <row r="2559" spans="3:10" ht="21.75" customHeight="1" x14ac:dyDescent="0.25">
      <c r="C2559" s="27"/>
      <c r="D2559" s="28"/>
      <c r="E2559" s="28"/>
      <c r="F2559" s="28"/>
      <c r="G2559" s="28"/>
      <c r="H2559" s="28"/>
      <c r="I2559" s="28"/>
      <c r="J2559" s="28"/>
    </row>
    <row r="2560" spans="3:10" ht="21.75" customHeight="1" x14ac:dyDescent="0.25">
      <c r="C2560" s="27"/>
      <c r="D2560" s="28"/>
      <c r="E2560" s="28"/>
      <c r="F2560" s="28"/>
      <c r="G2560" s="28"/>
      <c r="H2560" s="28"/>
      <c r="I2560" s="28"/>
      <c r="J2560" s="28"/>
    </row>
    <row r="2561" spans="3:10" ht="21.75" customHeight="1" x14ac:dyDescent="0.25">
      <c r="C2561" s="27"/>
      <c r="D2561" s="28"/>
      <c r="E2561" s="28"/>
      <c r="F2561" s="28"/>
      <c r="G2561" s="28"/>
      <c r="H2561" s="28"/>
      <c r="I2561" s="28"/>
      <c r="J2561" s="28"/>
    </row>
    <row r="2562" spans="3:10" ht="21.75" customHeight="1" x14ac:dyDescent="0.25">
      <c r="C2562" s="27"/>
      <c r="D2562" s="28"/>
      <c r="E2562" s="28"/>
      <c r="F2562" s="28"/>
      <c r="G2562" s="28"/>
      <c r="H2562" s="28"/>
      <c r="I2562" s="28"/>
      <c r="J2562" s="28"/>
    </row>
    <row r="2563" spans="3:10" ht="21.75" customHeight="1" x14ac:dyDescent="0.25">
      <c r="C2563" s="27"/>
      <c r="D2563" s="28"/>
      <c r="E2563" s="28"/>
      <c r="F2563" s="28"/>
      <c r="G2563" s="28"/>
      <c r="H2563" s="28"/>
      <c r="I2563" s="28"/>
      <c r="J2563" s="28"/>
    </row>
    <row r="2564" spans="3:10" ht="21.75" customHeight="1" x14ac:dyDescent="0.25">
      <c r="C2564" s="27"/>
      <c r="D2564" s="28"/>
      <c r="E2564" s="28"/>
      <c r="F2564" s="28"/>
      <c r="G2564" s="28"/>
      <c r="H2564" s="28"/>
      <c r="I2564" s="28"/>
      <c r="J2564" s="28"/>
    </row>
    <row r="2565" spans="3:10" ht="21.75" customHeight="1" x14ac:dyDescent="0.25">
      <c r="C2565" s="27"/>
      <c r="D2565" s="28"/>
      <c r="E2565" s="28"/>
      <c r="F2565" s="28"/>
      <c r="G2565" s="28"/>
      <c r="H2565" s="28"/>
      <c r="I2565" s="28"/>
      <c r="J2565" s="28"/>
    </row>
    <row r="2566" spans="3:10" ht="21.75" customHeight="1" x14ac:dyDescent="0.25">
      <c r="C2566" s="27"/>
      <c r="D2566" s="28"/>
      <c r="E2566" s="28"/>
      <c r="F2566" s="28"/>
      <c r="G2566" s="28"/>
      <c r="H2566" s="28"/>
      <c r="I2566" s="28"/>
      <c r="J2566" s="28"/>
    </row>
    <row r="2567" spans="3:10" ht="21.75" customHeight="1" x14ac:dyDescent="0.25">
      <c r="C2567" s="27"/>
      <c r="D2567" s="28"/>
      <c r="E2567" s="28"/>
      <c r="F2567" s="28"/>
      <c r="G2567" s="28"/>
      <c r="H2567" s="28"/>
      <c r="I2567" s="28"/>
      <c r="J2567" s="28"/>
    </row>
    <row r="2568" spans="3:10" ht="21.75" customHeight="1" x14ac:dyDescent="0.25">
      <c r="C2568" s="27"/>
      <c r="D2568" s="28"/>
      <c r="E2568" s="28"/>
      <c r="F2568" s="28"/>
      <c r="G2568" s="28"/>
      <c r="H2568" s="28"/>
      <c r="I2568" s="28"/>
      <c r="J2568" s="28"/>
    </row>
    <row r="2569" spans="3:10" ht="21.75" customHeight="1" x14ac:dyDescent="0.25">
      <c r="C2569" s="27"/>
      <c r="D2569" s="28"/>
      <c r="E2569" s="28"/>
      <c r="F2569" s="28"/>
      <c r="G2569" s="28"/>
      <c r="H2569" s="28"/>
      <c r="I2569" s="28"/>
      <c r="J2569" s="28"/>
    </row>
    <row r="2570" spans="3:10" ht="21.75" customHeight="1" x14ac:dyDescent="0.25">
      <c r="C2570" s="27"/>
      <c r="D2570" s="28"/>
      <c r="E2570" s="28"/>
      <c r="F2570" s="28"/>
      <c r="G2570" s="28"/>
      <c r="H2570" s="28"/>
      <c r="I2570" s="28"/>
      <c r="J2570" s="28"/>
    </row>
    <row r="2571" spans="3:10" ht="21.75" customHeight="1" x14ac:dyDescent="0.25">
      <c r="C2571" s="27"/>
      <c r="D2571" s="28"/>
      <c r="E2571" s="28"/>
      <c r="F2571" s="28"/>
      <c r="G2571" s="28"/>
      <c r="H2571" s="28"/>
      <c r="I2571" s="28"/>
      <c r="J2571" s="28"/>
    </row>
    <row r="2572" spans="3:10" ht="21.75" customHeight="1" x14ac:dyDescent="0.25">
      <c r="C2572" s="27"/>
      <c r="D2572" s="28"/>
      <c r="E2572" s="28"/>
      <c r="F2572" s="28"/>
      <c r="G2572" s="28"/>
      <c r="H2572" s="28"/>
      <c r="I2572" s="28"/>
      <c r="J2572" s="28"/>
    </row>
    <row r="2573" spans="3:10" ht="21.75" customHeight="1" x14ac:dyDescent="0.25">
      <c r="C2573" s="27"/>
      <c r="D2573" s="28"/>
      <c r="E2573" s="28"/>
      <c r="F2573" s="28"/>
      <c r="G2573" s="28"/>
      <c r="H2573" s="28"/>
      <c r="I2573" s="28"/>
      <c r="J2573" s="28"/>
    </row>
    <row r="2574" spans="3:10" ht="21.75" customHeight="1" x14ac:dyDescent="0.25">
      <c r="C2574" s="27"/>
      <c r="D2574" s="28"/>
      <c r="E2574" s="28"/>
      <c r="F2574" s="28"/>
      <c r="G2574" s="28"/>
      <c r="H2574" s="28"/>
      <c r="I2574" s="28"/>
      <c r="J2574" s="28"/>
    </row>
    <row r="2575" spans="3:10" ht="21.75" customHeight="1" x14ac:dyDescent="0.25">
      <c r="C2575" s="27"/>
      <c r="D2575" s="28"/>
      <c r="E2575" s="28"/>
      <c r="F2575" s="28"/>
      <c r="G2575" s="28"/>
      <c r="H2575" s="28"/>
      <c r="I2575" s="28"/>
      <c r="J2575" s="28"/>
    </row>
    <row r="2576" spans="3:10" ht="21.75" customHeight="1" x14ac:dyDescent="0.25">
      <c r="C2576" s="27"/>
      <c r="D2576" s="28"/>
      <c r="E2576" s="28"/>
      <c r="F2576" s="28"/>
      <c r="G2576" s="28"/>
      <c r="H2576" s="28"/>
      <c r="I2576" s="28"/>
      <c r="J2576" s="28"/>
    </row>
    <row r="2577" spans="3:10" ht="21.75" customHeight="1" x14ac:dyDescent="0.25">
      <c r="C2577" s="27"/>
      <c r="D2577" s="28"/>
      <c r="E2577" s="28"/>
      <c r="F2577" s="28"/>
      <c r="G2577" s="28"/>
      <c r="H2577" s="28"/>
      <c r="I2577" s="28"/>
      <c r="J2577" s="28"/>
    </row>
    <row r="2578" spans="3:10" ht="21.75" customHeight="1" x14ac:dyDescent="0.25">
      <c r="C2578" s="27"/>
      <c r="D2578" s="28"/>
      <c r="E2578" s="28"/>
      <c r="F2578" s="28"/>
      <c r="G2578" s="28"/>
      <c r="H2578" s="28"/>
      <c r="I2578" s="28"/>
      <c r="J2578" s="28"/>
    </row>
    <row r="2579" spans="3:10" ht="21.75" customHeight="1" x14ac:dyDescent="0.25">
      <c r="C2579" s="27"/>
      <c r="D2579" s="28"/>
      <c r="E2579" s="28"/>
      <c r="F2579" s="28"/>
      <c r="G2579" s="28"/>
      <c r="H2579" s="28"/>
      <c r="I2579" s="28"/>
      <c r="J2579" s="28"/>
    </row>
    <row r="2580" spans="3:10" ht="21.75" customHeight="1" x14ac:dyDescent="0.25">
      <c r="C2580" s="27"/>
      <c r="D2580" s="28"/>
      <c r="E2580" s="28"/>
      <c r="F2580" s="28"/>
      <c r="G2580" s="28"/>
      <c r="H2580" s="28"/>
      <c r="I2580" s="28"/>
      <c r="J2580" s="28"/>
    </row>
    <row r="2581" spans="3:10" ht="21.75" customHeight="1" x14ac:dyDescent="0.25">
      <c r="C2581" s="27"/>
      <c r="D2581" s="28"/>
      <c r="E2581" s="28"/>
      <c r="F2581" s="28"/>
      <c r="G2581" s="28"/>
      <c r="H2581" s="28"/>
      <c r="I2581" s="28"/>
      <c r="J2581" s="28"/>
    </row>
    <row r="2582" spans="3:10" ht="21.75" customHeight="1" x14ac:dyDescent="0.25">
      <c r="C2582" s="27"/>
      <c r="D2582" s="28"/>
      <c r="E2582" s="28"/>
      <c r="F2582" s="28"/>
      <c r="G2582" s="28"/>
      <c r="H2582" s="28"/>
      <c r="I2582" s="28"/>
      <c r="J2582" s="28"/>
    </row>
    <row r="2583" spans="3:10" ht="21.75" customHeight="1" x14ac:dyDescent="0.25">
      <c r="C2583" s="27"/>
      <c r="D2583" s="28"/>
      <c r="E2583" s="28"/>
      <c r="F2583" s="28"/>
      <c r="G2583" s="28"/>
      <c r="H2583" s="28"/>
      <c r="I2583" s="28"/>
      <c r="J2583" s="28"/>
    </row>
    <row r="2584" spans="3:10" ht="21.75" customHeight="1" x14ac:dyDescent="0.25">
      <c r="C2584" s="27"/>
      <c r="D2584" s="28"/>
      <c r="E2584" s="28"/>
      <c r="F2584" s="28"/>
      <c r="G2584" s="28"/>
      <c r="H2584" s="28"/>
      <c r="I2584" s="28"/>
      <c r="J2584" s="28"/>
    </row>
    <row r="2585" spans="3:10" ht="21.75" customHeight="1" x14ac:dyDescent="0.25">
      <c r="C2585" s="27"/>
      <c r="D2585" s="28"/>
      <c r="E2585" s="28"/>
      <c r="F2585" s="28"/>
      <c r="G2585" s="28"/>
      <c r="H2585" s="28"/>
      <c r="I2585" s="28"/>
      <c r="J2585" s="28"/>
    </row>
    <row r="2586" spans="3:10" ht="21.75" customHeight="1" x14ac:dyDescent="0.25">
      <c r="C2586" s="27"/>
      <c r="D2586" s="28"/>
      <c r="E2586" s="28"/>
      <c r="F2586" s="28"/>
      <c r="G2586" s="28"/>
      <c r="H2586" s="28"/>
      <c r="I2586" s="28"/>
      <c r="J2586" s="28"/>
    </row>
    <row r="2587" spans="3:10" ht="21.75" customHeight="1" x14ac:dyDescent="0.25">
      <c r="C2587" s="27"/>
      <c r="D2587" s="28"/>
      <c r="E2587" s="28"/>
      <c r="F2587" s="28"/>
      <c r="G2587" s="28"/>
      <c r="H2587" s="28"/>
      <c r="I2587" s="28"/>
      <c r="J2587" s="28"/>
    </row>
    <row r="2588" spans="3:10" ht="21.75" customHeight="1" x14ac:dyDescent="0.25">
      <c r="C2588" s="27"/>
      <c r="D2588" s="28"/>
      <c r="E2588" s="28"/>
      <c r="F2588" s="28"/>
      <c r="G2588" s="28"/>
      <c r="H2588" s="28"/>
      <c r="I2588" s="28"/>
      <c r="J2588" s="28"/>
    </row>
    <row r="2589" spans="3:10" ht="21.75" customHeight="1" x14ac:dyDescent="0.25">
      <c r="C2589" s="27"/>
      <c r="D2589" s="28"/>
      <c r="E2589" s="28"/>
      <c r="F2589" s="28"/>
      <c r="G2589" s="28"/>
      <c r="H2589" s="28"/>
      <c r="I2589" s="28"/>
      <c r="J2589" s="28"/>
    </row>
    <row r="2590" spans="3:10" ht="21.75" customHeight="1" x14ac:dyDescent="0.25">
      <c r="C2590" s="27"/>
      <c r="D2590" s="28"/>
      <c r="E2590" s="28"/>
      <c r="F2590" s="28"/>
      <c r="G2590" s="28"/>
      <c r="H2590" s="28"/>
      <c r="I2590" s="28"/>
      <c r="J2590" s="28"/>
    </row>
    <row r="2591" spans="3:10" ht="21.75" customHeight="1" x14ac:dyDescent="0.25">
      <c r="C2591" s="27"/>
      <c r="D2591" s="28"/>
      <c r="E2591" s="28"/>
      <c r="F2591" s="28"/>
      <c r="G2591" s="28"/>
      <c r="H2591" s="28"/>
      <c r="I2591" s="28"/>
      <c r="J2591" s="28"/>
    </row>
    <row r="2592" spans="3:10" ht="21.75" customHeight="1" x14ac:dyDescent="0.25">
      <c r="C2592" s="27"/>
      <c r="D2592" s="28"/>
      <c r="E2592" s="28"/>
      <c r="F2592" s="28"/>
      <c r="G2592" s="28"/>
      <c r="H2592" s="28"/>
      <c r="I2592" s="28"/>
      <c r="J2592" s="28"/>
    </row>
    <row r="2593" spans="3:10" ht="21.75" customHeight="1" x14ac:dyDescent="0.25">
      <c r="C2593" s="27"/>
      <c r="D2593" s="28"/>
      <c r="E2593" s="28"/>
      <c r="F2593" s="28"/>
      <c r="G2593" s="28"/>
      <c r="H2593" s="28"/>
      <c r="I2593" s="28"/>
      <c r="J2593" s="28"/>
    </row>
    <row r="2594" spans="3:10" ht="21.75" customHeight="1" x14ac:dyDescent="0.25">
      <c r="C2594" s="27"/>
      <c r="D2594" s="28"/>
      <c r="E2594" s="28"/>
      <c r="F2594" s="28"/>
      <c r="G2594" s="28"/>
      <c r="H2594" s="28"/>
      <c r="I2594" s="28"/>
      <c r="J2594" s="28"/>
    </row>
    <row r="2595" spans="3:10" ht="21.75" customHeight="1" x14ac:dyDescent="0.25">
      <c r="C2595" s="27"/>
      <c r="D2595" s="28"/>
      <c r="E2595" s="28"/>
      <c r="F2595" s="28"/>
      <c r="G2595" s="28"/>
      <c r="H2595" s="28"/>
      <c r="I2595" s="28"/>
      <c r="J2595" s="28"/>
    </row>
    <row r="2596" spans="3:10" ht="21.75" customHeight="1" x14ac:dyDescent="0.25">
      <c r="C2596" s="27"/>
      <c r="D2596" s="28"/>
      <c r="E2596" s="28"/>
      <c r="F2596" s="28"/>
      <c r="G2596" s="28"/>
      <c r="H2596" s="28"/>
      <c r="I2596" s="28"/>
      <c r="J2596" s="28"/>
    </row>
    <row r="2597" spans="3:10" ht="21.75" customHeight="1" x14ac:dyDescent="0.25">
      <c r="C2597" s="27"/>
      <c r="D2597" s="28"/>
      <c r="E2597" s="28"/>
      <c r="F2597" s="28"/>
      <c r="G2597" s="28"/>
      <c r="H2597" s="28"/>
      <c r="I2597" s="28"/>
      <c r="J2597" s="28"/>
    </row>
    <row r="2598" spans="3:10" ht="21.75" customHeight="1" x14ac:dyDescent="0.25">
      <c r="C2598" s="27"/>
      <c r="D2598" s="28"/>
      <c r="E2598" s="28"/>
      <c r="F2598" s="28"/>
      <c r="G2598" s="28"/>
      <c r="H2598" s="28"/>
      <c r="I2598" s="28"/>
      <c r="J2598" s="28"/>
    </row>
    <row r="2599" spans="3:10" ht="21.75" customHeight="1" x14ac:dyDescent="0.25">
      <c r="C2599" s="27"/>
      <c r="D2599" s="28"/>
      <c r="E2599" s="28"/>
      <c r="F2599" s="28"/>
      <c r="G2599" s="28"/>
      <c r="H2599" s="28"/>
      <c r="I2599" s="28"/>
      <c r="J2599" s="28"/>
    </row>
    <row r="2600" spans="3:10" ht="21.75" customHeight="1" x14ac:dyDescent="0.25">
      <c r="C2600" s="27"/>
      <c r="D2600" s="28"/>
      <c r="E2600" s="28"/>
      <c r="F2600" s="28"/>
      <c r="G2600" s="28"/>
      <c r="H2600" s="28"/>
      <c r="I2600" s="28"/>
      <c r="J2600" s="28"/>
    </row>
    <row r="2601" spans="3:10" ht="21.75" customHeight="1" x14ac:dyDescent="0.25">
      <c r="C2601" s="27"/>
      <c r="D2601" s="28"/>
      <c r="E2601" s="28"/>
      <c r="F2601" s="28"/>
      <c r="G2601" s="28"/>
      <c r="H2601" s="28"/>
      <c r="I2601" s="28"/>
      <c r="J2601" s="28"/>
    </row>
    <row r="2602" spans="3:10" ht="21.75" customHeight="1" x14ac:dyDescent="0.25">
      <c r="C2602" s="27"/>
      <c r="D2602" s="28"/>
      <c r="E2602" s="28"/>
      <c r="F2602" s="28"/>
      <c r="G2602" s="28"/>
      <c r="H2602" s="28"/>
      <c r="I2602" s="28"/>
      <c r="J2602" s="28"/>
    </row>
    <row r="2603" spans="3:10" ht="21.75" customHeight="1" x14ac:dyDescent="0.25">
      <c r="C2603" s="27"/>
      <c r="D2603" s="28"/>
      <c r="E2603" s="28"/>
      <c r="F2603" s="28"/>
      <c r="G2603" s="28"/>
      <c r="H2603" s="28"/>
      <c r="I2603" s="28"/>
      <c r="J2603" s="28"/>
    </row>
    <row r="2604" spans="3:10" ht="21.75" customHeight="1" x14ac:dyDescent="0.25">
      <c r="C2604" s="27"/>
      <c r="D2604" s="28"/>
      <c r="E2604" s="28"/>
      <c r="F2604" s="28"/>
      <c r="G2604" s="28"/>
      <c r="H2604" s="28"/>
      <c r="I2604" s="28"/>
      <c r="J2604" s="28"/>
    </row>
    <row r="2605" spans="3:10" ht="21.75" customHeight="1" x14ac:dyDescent="0.25">
      <c r="C2605" s="27"/>
      <c r="D2605" s="28"/>
      <c r="E2605" s="28"/>
      <c r="F2605" s="28"/>
      <c r="G2605" s="28"/>
      <c r="H2605" s="28"/>
      <c r="I2605" s="28"/>
      <c r="J2605" s="28"/>
    </row>
    <row r="2606" spans="3:10" ht="21.75" customHeight="1" x14ac:dyDescent="0.25">
      <c r="C2606" s="27"/>
      <c r="D2606" s="28"/>
      <c r="E2606" s="28"/>
      <c r="F2606" s="28"/>
      <c r="G2606" s="28"/>
      <c r="H2606" s="28"/>
      <c r="I2606" s="28"/>
      <c r="J2606" s="28"/>
    </row>
    <row r="2607" spans="3:10" ht="21.75" customHeight="1" x14ac:dyDescent="0.25">
      <c r="C2607" s="27"/>
      <c r="D2607" s="28"/>
      <c r="E2607" s="28"/>
      <c r="F2607" s="28"/>
      <c r="G2607" s="28"/>
      <c r="H2607" s="28"/>
      <c r="I2607" s="28"/>
      <c r="J2607" s="28"/>
    </row>
    <row r="2608" spans="3:10" ht="21.75" customHeight="1" x14ac:dyDescent="0.25">
      <c r="C2608" s="27"/>
      <c r="D2608" s="28"/>
      <c r="E2608" s="28"/>
      <c r="F2608" s="28"/>
      <c r="G2608" s="28"/>
      <c r="H2608" s="28"/>
      <c r="I2608" s="28"/>
      <c r="J2608" s="28"/>
    </row>
    <row r="2609" spans="3:10" ht="21.75" customHeight="1" x14ac:dyDescent="0.25">
      <c r="C2609" s="27"/>
      <c r="D2609" s="28"/>
      <c r="E2609" s="28"/>
      <c r="F2609" s="28"/>
      <c r="G2609" s="28"/>
      <c r="H2609" s="28"/>
      <c r="I2609" s="28"/>
      <c r="J2609" s="28"/>
    </row>
    <row r="2610" spans="3:10" ht="21.75" customHeight="1" x14ac:dyDescent="0.25">
      <c r="C2610" s="27"/>
      <c r="D2610" s="28"/>
      <c r="E2610" s="28"/>
      <c r="F2610" s="28"/>
      <c r="G2610" s="28"/>
      <c r="H2610" s="28"/>
      <c r="I2610" s="28"/>
      <c r="J2610" s="28"/>
    </row>
    <row r="2611" spans="3:10" ht="21.75" customHeight="1" x14ac:dyDescent="0.25">
      <c r="C2611" s="27"/>
      <c r="D2611" s="28"/>
      <c r="E2611" s="28"/>
      <c r="F2611" s="28"/>
      <c r="G2611" s="28"/>
      <c r="H2611" s="28"/>
      <c r="I2611" s="28"/>
      <c r="J2611" s="28"/>
    </row>
    <row r="2612" spans="3:10" ht="21.75" customHeight="1" x14ac:dyDescent="0.25">
      <c r="C2612" s="27"/>
      <c r="D2612" s="28"/>
      <c r="E2612" s="28"/>
      <c r="F2612" s="28"/>
      <c r="G2612" s="28"/>
      <c r="H2612" s="28"/>
      <c r="I2612" s="28"/>
      <c r="J2612" s="28"/>
    </row>
    <row r="2613" spans="3:10" ht="21.75" customHeight="1" x14ac:dyDescent="0.25">
      <c r="C2613" s="27"/>
      <c r="D2613" s="28"/>
      <c r="E2613" s="28"/>
      <c r="F2613" s="28"/>
      <c r="G2613" s="28"/>
      <c r="H2613" s="28"/>
      <c r="I2613" s="28"/>
      <c r="J2613" s="28"/>
    </row>
    <row r="2614" spans="3:10" ht="21.75" customHeight="1" x14ac:dyDescent="0.25">
      <c r="C2614" s="27"/>
      <c r="D2614" s="28"/>
      <c r="E2614" s="28"/>
      <c r="F2614" s="28"/>
      <c r="G2614" s="28"/>
      <c r="H2614" s="28"/>
      <c r="I2614" s="28"/>
      <c r="J2614" s="28"/>
    </row>
    <row r="2615" spans="3:10" ht="21.75" customHeight="1" x14ac:dyDescent="0.25">
      <c r="C2615" s="27"/>
      <c r="D2615" s="28"/>
      <c r="E2615" s="28"/>
      <c r="F2615" s="28"/>
      <c r="G2615" s="28"/>
      <c r="H2615" s="28"/>
      <c r="I2615" s="28"/>
      <c r="J2615" s="28"/>
    </row>
    <row r="2616" spans="3:10" ht="21.75" customHeight="1" x14ac:dyDescent="0.25">
      <c r="C2616" s="27"/>
      <c r="D2616" s="28"/>
      <c r="E2616" s="28"/>
      <c r="F2616" s="28"/>
      <c r="G2616" s="28"/>
      <c r="H2616" s="28"/>
      <c r="I2616" s="28"/>
      <c r="J2616" s="28"/>
    </row>
    <row r="2617" spans="3:10" ht="21.75" customHeight="1" x14ac:dyDescent="0.25">
      <c r="C2617" s="27"/>
      <c r="D2617" s="28"/>
      <c r="E2617" s="28"/>
      <c r="F2617" s="28"/>
      <c r="G2617" s="28"/>
      <c r="H2617" s="28"/>
      <c r="I2617" s="28"/>
      <c r="J2617" s="28"/>
    </row>
    <row r="2618" spans="3:10" ht="21.75" customHeight="1" x14ac:dyDescent="0.25">
      <c r="C2618" s="27"/>
      <c r="D2618" s="28"/>
      <c r="E2618" s="28"/>
      <c r="F2618" s="28"/>
      <c r="G2618" s="28"/>
      <c r="H2618" s="28"/>
      <c r="I2618" s="28"/>
      <c r="J2618" s="28"/>
    </row>
    <row r="2619" spans="3:10" ht="21.75" customHeight="1" x14ac:dyDescent="0.25">
      <c r="C2619" s="27"/>
      <c r="D2619" s="28"/>
      <c r="E2619" s="28"/>
      <c r="F2619" s="28"/>
      <c r="G2619" s="28"/>
      <c r="H2619" s="28"/>
      <c r="I2619" s="28"/>
      <c r="J2619" s="28"/>
    </row>
    <row r="2620" spans="3:10" ht="21.75" customHeight="1" x14ac:dyDescent="0.25">
      <c r="C2620" s="27"/>
      <c r="D2620" s="28"/>
      <c r="E2620" s="28"/>
      <c r="F2620" s="28"/>
      <c r="G2620" s="28"/>
      <c r="H2620" s="28"/>
      <c r="I2620" s="28"/>
      <c r="J2620" s="28"/>
    </row>
    <row r="2621" spans="3:10" ht="21.75" customHeight="1" x14ac:dyDescent="0.25">
      <c r="C2621" s="27"/>
      <c r="D2621" s="28"/>
      <c r="E2621" s="28"/>
      <c r="F2621" s="28"/>
      <c r="G2621" s="28"/>
      <c r="H2621" s="28"/>
      <c r="I2621" s="28"/>
      <c r="J2621" s="28"/>
    </row>
    <row r="2622" spans="3:10" ht="21.75" customHeight="1" x14ac:dyDescent="0.25">
      <c r="C2622" s="27"/>
      <c r="D2622" s="28"/>
      <c r="E2622" s="28"/>
      <c r="F2622" s="28"/>
      <c r="G2622" s="28"/>
      <c r="H2622" s="28"/>
      <c r="I2622" s="28"/>
      <c r="J2622" s="28"/>
    </row>
    <row r="2623" spans="3:10" ht="21.75" customHeight="1" x14ac:dyDescent="0.25">
      <c r="C2623" s="27"/>
      <c r="D2623" s="28"/>
      <c r="E2623" s="28"/>
      <c r="F2623" s="28"/>
      <c r="G2623" s="28"/>
      <c r="H2623" s="28"/>
      <c r="I2623" s="28"/>
      <c r="J2623" s="28"/>
    </row>
    <row r="2624" spans="3:10" ht="21.75" customHeight="1" x14ac:dyDescent="0.25">
      <c r="C2624" s="27"/>
      <c r="D2624" s="28"/>
      <c r="E2624" s="28"/>
      <c r="F2624" s="28"/>
      <c r="G2624" s="28"/>
      <c r="H2624" s="28"/>
      <c r="I2624" s="28"/>
      <c r="J2624" s="28"/>
    </row>
    <row r="2625" spans="3:10" ht="21.75" customHeight="1" x14ac:dyDescent="0.25">
      <c r="C2625" s="27"/>
      <c r="D2625" s="28"/>
      <c r="E2625" s="28"/>
      <c r="F2625" s="28"/>
      <c r="G2625" s="28"/>
      <c r="H2625" s="28"/>
      <c r="I2625" s="28"/>
      <c r="J2625" s="28"/>
    </row>
    <row r="2626" spans="3:10" ht="21.75" customHeight="1" x14ac:dyDescent="0.25">
      <c r="C2626" s="27"/>
      <c r="D2626" s="28"/>
      <c r="E2626" s="28"/>
      <c r="F2626" s="28"/>
      <c r="G2626" s="28"/>
      <c r="H2626" s="28"/>
      <c r="I2626" s="28"/>
      <c r="J2626" s="28"/>
    </row>
    <row r="2627" spans="3:10" ht="21.75" customHeight="1" x14ac:dyDescent="0.25">
      <c r="C2627" s="27"/>
      <c r="D2627" s="28"/>
      <c r="E2627" s="28"/>
      <c r="F2627" s="28"/>
      <c r="G2627" s="28"/>
      <c r="H2627" s="28"/>
      <c r="I2627" s="28"/>
      <c r="J2627" s="28"/>
    </row>
    <row r="2628" spans="3:10" ht="21.75" customHeight="1" x14ac:dyDescent="0.25">
      <c r="C2628" s="27"/>
      <c r="D2628" s="28"/>
      <c r="E2628" s="28"/>
      <c r="F2628" s="28"/>
      <c r="G2628" s="28"/>
      <c r="H2628" s="28"/>
      <c r="I2628" s="28"/>
      <c r="J2628" s="28"/>
    </row>
    <row r="2629" spans="3:10" ht="21.75" customHeight="1" x14ac:dyDescent="0.25">
      <c r="C2629" s="27"/>
      <c r="D2629" s="28"/>
      <c r="E2629" s="28"/>
      <c r="F2629" s="28"/>
      <c r="G2629" s="28"/>
      <c r="H2629" s="28"/>
      <c r="I2629" s="28"/>
      <c r="J2629" s="28"/>
    </row>
    <row r="2630" spans="3:10" ht="21.75" customHeight="1" x14ac:dyDescent="0.25">
      <c r="C2630" s="27"/>
      <c r="D2630" s="28"/>
      <c r="E2630" s="28"/>
      <c r="F2630" s="28"/>
      <c r="G2630" s="28"/>
      <c r="H2630" s="28"/>
      <c r="I2630" s="28"/>
      <c r="J2630" s="28"/>
    </row>
    <row r="2631" spans="3:10" ht="21.75" customHeight="1" x14ac:dyDescent="0.25">
      <c r="C2631" s="27"/>
      <c r="D2631" s="28"/>
      <c r="E2631" s="28"/>
      <c r="F2631" s="28"/>
      <c r="G2631" s="28"/>
      <c r="H2631" s="28"/>
      <c r="I2631" s="28"/>
      <c r="J2631" s="28"/>
    </row>
    <row r="2632" spans="3:10" ht="21.75" customHeight="1" x14ac:dyDescent="0.25">
      <c r="C2632" s="27"/>
      <c r="D2632" s="28"/>
      <c r="E2632" s="28"/>
      <c r="F2632" s="28"/>
      <c r="G2632" s="28"/>
      <c r="H2632" s="28"/>
      <c r="I2632" s="28"/>
      <c r="J2632" s="28"/>
    </row>
    <row r="2633" spans="3:10" ht="21.75" customHeight="1" x14ac:dyDescent="0.25">
      <c r="C2633" s="27"/>
      <c r="D2633" s="28"/>
      <c r="E2633" s="28"/>
      <c r="F2633" s="28"/>
      <c r="G2633" s="28"/>
      <c r="H2633" s="28"/>
      <c r="I2633" s="28"/>
      <c r="J2633" s="28"/>
    </row>
    <row r="2634" spans="3:10" ht="21.75" customHeight="1" x14ac:dyDescent="0.25">
      <c r="C2634" s="27"/>
      <c r="D2634" s="28"/>
      <c r="E2634" s="28"/>
      <c r="F2634" s="28"/>
      <c r="G2634" s="28"/>
      <c r="H2634" s="28"/>
      <c r="I2634" s="28"/>
      <c r="J2634" s="28"/>
    </row>
    <row r="2635" spans="3:10" ht="21.75" customHeight="1" x14ac:dyDescent="0.25">
      <c r="C2635" s="27"/>
      <c r="D2635" s="28"/>
      <c r="E2635" s="28"/>
      <c r="F2635" s="28"/>
      <c r="G2635" s="28"/>
      <c r="H2635" s="28"/>
      <c r="I2635" s="28"/>
      <c r="J2635" s="28"/>
    </row>
    <row r="2636" spans="3:10" ht="21.75" customHeight="1" x14ac:dyDescent="0.25">
      <c r="C2636" s="27"/>
      <c r="D2636" s="28"/>
      <c r="E2636" s="28"/>
      <c r="F2636" s="28"/>
      <c r="G2636" s="28"/>
      <c r="H2636" s="28"/>
      <c r="I2636" s="28"/>
      <c r="J2636" s="28"/>
    </row>
    <row r="2637" spans="3:10" ht="21.75" customHeight="1" x14ac:dyDescent="0.25">
      <c r="C2637" s="27"/>
      <c r="D2637" s="28"/>
      <c r="E2637" s="28"/>
      <c r="F2637" s="28"/>
      <c r="G2637" s="28"/>
      <c r="H2637" s="28"/>
      <c r="I2637" s="28"/>
      <c r="J2637" s="28"/>
    </row>
    <row r="2638" spans="3:10" ht="21.75" customHeight="1" x14ac:dyDescent="0.25">
      <c r="C2638" s="27"/>
      <c r="D2638" s="28"/>
      <c r="E2638" s="28"/>
      <c r="F2638" s="28"/>
      <c r="G2638" s="28"/>
      <c r="H2638" s="28"/>
      <c r="I2638" s="28"/>
      <c r="J2638" s="28"/>
    </row>
    <row r="2639" spans="3:10" ht="21.75" customHeight="1" x14ac:dyDescent="0.25">
      <c r="C2639" s="27"/>
      <c r="D2639" s="28"/>
      <c r="E2639" s="28"/>
      <c r="F2639" s="28"/>
      <c r="G2639" s="28"/>
      <c r="H2639" s="28"/>
      <c r="I2639" s="28"/>
      <c r="J2639" s="28"/>
    </row>
    <row r="2640" spans="3:10" ht="21.75" customHeight="1" x14ac:dyDescent="0.25">
      <c r="C2640" s="27"/>
      <c r="D2640" s="28"/>
      <c r="E2640" s="28"/>
      <c r="F2640" s="28"/>
      <c r="G2640" s="28"/>
      <c r="H2640" s="28"/>
      <c r="I2640" s="28"/>
      <c r="J2640" s="28"/>
    </row>
    <row r="2641" spans="3:10" ht="21.75" customHeight="1" x14ac:dyDescent="0.25">
      <c r="C2641" s="27"/>
      <c r="D2641" s="28"/>
      <c r="E2641" s="28"/>
      <c r="F2641" s="28"/>
      <c r="G2641" s="28"/>
      <c r="H2641" s="28"/>
      <c r="I2641" s="28"/>
      <c r="J2641" s="28"/>
    </row>
    <row r="2642" spans="3:10" ht="21.75" customHeight="1" x14ac:dyDescent="0.25">
      <c r="C2642" s="27"/>
      <c r="D2642" s="28"/>
      <c r="E2642" s="28"/>
      <c r="F2642" s="28"/>
      <c r="G2642" s="28"/>
      <c r="H2642" s="28"/>
      <c r="I2642" s="28"/>
      <c r="J2642" s="28"/>
    </row>
    <row r="2643" spans="3:10" ht="21.75" customHeight="1" x14ac:dyDescent="0.25">
      <c r="C2643" s="27"/>
      <c r="D2643" s="28"/>
      <c r="E2643" s="28"/>
      <c r="F2643" s="28"/>
      <c r="G2643" s="28"/>
      <c r="H2643" s="28"/>
      <c r="I2643" s="28"/>
      <c r="J2643" s="28"/>
    </row>
    <row r="2644" spans="3:10" ht="21.75" customHeight="1" x14ac:dyDescent="0.25">
      <c r="C2644" s="27"/>
      <c r="D2644" s="28"/>
      <c r="E2644" s="28"/>
      <c r="F2644" s="28"/>
      <c r="G2644" s="28"/>
      <c r="H2644" s="28"/>
      <c r="I2644" s="28"/>
      <c r="J2644" s="28"/>
    </row>
    <row r="2645" spans="3:10" ht="21.75" customHeight="1" x14ac:dyDescent="0.25">
      <c r="C2645" s="27"/>
      <c r="D2645" s="28"/>
      <c r="E2645" s="28"/>
      <c r="F2645" s="28"/>
      <c r="G2645" s="28"/>
      <c r="H2645" s="28"/>
      <c r="I2645" s="28"/>
      <c r="J2645" s="28"/>
    </row>
    <row r="2646" spans="3:10" ht="21.75" customHeight="1" x14ac:dyDescent="0.25">
      <c r="C2646" s="27"/>
      <c r="D2646" s="28"/>
      <c r="E2646" s="28"/>
      <c r="F2646" s="28"/>
      <c r="G2646" s="28"/>
      <c r="H2646" s="28"/>
      <c r="I2646" s="28"/>
      <c r="J2646" s="28"/>
    </row>
    <row r="2647" spans="3:10" ht="21.75" customHeight="1" x14ac:dyDescent="0.25">
      <c r="C2647" s="27"/>
      <c r="D2647" s="28"/>
      <c r="E2647" s="28"/>
      <c r="F2647" s="28"/>
      <c r="G2647" s="28"/>
      <c r="H2647" s="28"/>
      <c r="I2647" s="28"/>
      <c r="J2647" s="28"/>
    </row>
    <row r="2648" spans="3:10" ht="21.75" customHeight="1" x14ac:dyDescent="0.25">
      <c r="C2648" s="27"/>
      <c r="D2648" s="28"/>
      <c r="E2648" s="28"/>
      <c r="F2648" s="28"/>
      <c r="G2648" s="28"/>
      <c r="H2648" s="28"/>
      <c r="I2648" s="28"/>
      <c r="J2648" s="28"/>
    </row>
    <row r="2649" spans="3:10" ht="21.75" customHeight="1" x14ac:dyDescent="0.25">
      <c r="C2649" s="27"/>
      <c r="D2649" s="28"/>
      <c r="E2649" s="28"/>
      <c r="F2649" s="28"/>
      <c r="G2649" s="28"/>
      <c r="H2649" s="28"/>
      <c r="I2649" s="28"/>
      <c r="J2649" s="28"/>
    </row>
    <row r="2650" spans="3:10" ht="21.75" customHeight="1" x14ac:dyDescent="0.25">
      <c r="C2650" s="27"/>
      <c r="D2650" s="28"/>
      <c r="E2650" s="28"/>
      <c r="F2650" s="28"/>
      <c r="G2650" s="28"/>
      <c r="H2650" s="28"/>
      <c r="I2650" s="28"/>
      <c r="J2650" s="28"/>
    </row>
    <row r="2651" spans="3:10" ht="21.75" customHeight="1" x14ac:dyDescent="0.25">
      <c r="C2651" s="27"/>
      <c r="D2651" s="28"/>
      <c r="E2651" s="28"/>
      <c r="F2651" s="28"/>
      <c r="G2651" s="28"/>
      <c r="H2651" s="28"/>
      <c r="I2651" s="28"/>
      <c r="J2651" s="28"/>
    </row>
    <row r="2652" spans="3:10" ht="21.75" customHeight="1" x14ac:dyDescent="0.25">
      <c r="C2652" s="27"/>
      <c r="D2652" s="28"/>
      <c r="E2652" s="28"/>
      <c r="F2652" s="28"/>
      <c r="G2652" s="28"/>
      <c r="H2652" s="28"/>
      <c r="I2652" s="28"/>
      <c r="J2652" s="28"/>
    </row>
    <row r="2653" spans="3:10" ht="21.75" customHeight="1" x14ac:dyDescent="0.25">
      <c r="C2653" s="27"/>
      <c r="D2653" s="28"/>
      <c r="E2653" s="28"/>
      <c r="F2653" s="28"/>
      <c r="G2653" s="28"/>
      <c r="H2653" s="28"/>
      <c r="I2653" s="28"/>
      <c r="J2653" s="28"/>
    </row>
    <row r="2654" spans="3:10" ht="21.75" customHeight="1" x14ac:dyDescent="0.25">
      <c r="C2654" s="27"/>
      <c r="D2654" s="28"/>
      <c r="E2654" s="28"/>
      <c r="F2654" s="28"/>
      <c r="G2654" s="28"/>
      <c r="H2654" s="28"/>
      <c r="I2654" s="28"/>
      <c r="J2654" s="28"/>
    </row>
    <row r="2655" spans="3:10" ht="21.75" customHeight="1" x14ac:dyDescent="0.25">
      <c r="C2655" s="27"/>
      <c r="D2655" s="28"/>
      <c r="E2655" s="28"/>
      <c r="F2655" s="28"/>
      <c r="G2655" s="28"/>
      <c r="H2655" s="28"/>
      <c r="I2655" s="28"/>
      <c r="J2655" s="28"/>
    </row>
    <row r="2656" spans="3:10" ht="21.75" customHeight="1" x14ac:dyDescent="0.25">
      <c r="C2656" s="27"/>
      <c r="D2656" s="28"/>
      <c r="E2656" s="28"/>
      <c r="F2656" s="28"/>
      <c r="G2656" s="28"/>
      <c r="H2656" s="28"/>
      <c r="I2656" s="28"/>
      <c r="J2656" s="28"/>
    </row>
    <row r="2657" spans="3:10" ht="21.75" customHeight="1" x14ac:dyDescent="0.25">
      <c r="C2657" s="27"/>
      <c r="D2657" s="28"/>
      <c r="E2657" s="28"/>
      <c r="F2657" s="28"/>
      <c r="G2657" s="28"/>
      <c r="H2657" s="28"/>
      <c r="I2657" s="28"/>
      <c r="J2657" s="28"/>
    </row>
    <row r="2658" spans="3:10" ht="21.75" customHeight="1" x14ac:dyDescent="0.25">
      <c r="C2658" s="27"/>
      <c r="D2658" s="28"/>
      <c r="E2658" s="28"/>
      <c r="F2658" s="28"/>
      <c r="G2658" s="28"/>
      <c r="H2658" s="28"/>
      <c r="I2658" s="28"/>
      <c r="J2658" s="28"/>
    </row>
    <row r="2659" spans="3:10" ht="21.75" customHeight="1" x14ac:dyDescent="0.25">
      <c r="C2659" s="27"/>
      <c r="D2659" s="28"/>
      <c r="E2659" s="28"/>
      <c r="F2659" s="28"/>
      <c r="G2659" s="28"/>
      <c r="H2659" s="28"/>
      <c r="I2659" s="28"/>
      <c r="J2659" s="28"/>
    </row>
    <row r="2660" spans="3:10" ht="21.75" customHeight="1" x14ac:dyDescent="0.25">
      <c r="C2660" s="27"/>
      <c r="D2660" s="28"/>
      <c r="E2660" s="28"/>
      <c r="F2660" s="28"/>
      <c r="G2660" s="28"/>
      <c r="H2660" s="28"/>
      <c r="I2660" s="28"/>
      <c r="J2660" s="28"/>
    </row>
    <row r="2661" spans="3:10" ht="21.75" customHeight="1" x14ac:dyDescent="0.25">
      <c r="C2661" s="27"/>
      <c r="D2661" s="28"/>
      <c r="E2661" s="28"/>
      <c r="F2661" s="28"/>
      <c r="G2661" s="28"/>
      <c r="H2661" s="28"/>
      <c r="I2661" s="28"/>
      <c r="J2661" s="28"/>
    </row>
    <row r="2662" spans="3:10" ht="21.75" customHeight="1" x14ac:dyDescent="0.25">
      <c r="C2662" s="27"/>
      <c r="D2662" s="28"/>
      <c r="E2662" s="28"/>
      <c r="F2662" s="28"/>
      <c r="G2662" s="28"/>
      <c r="H2662" s="28"/>
      <c r="I2662" s="28"/>
      <c r="J2662" s="28"/>
    </row>
    <row r="2663" spans="3:10" ht="21.75" customHeight="1" x14ac:dyDescent="0.25">
      <c r="C2663" s="27"/>
      <c r="D2663" s="28"/>
      <c r="E2663" s="28"/>
      <c r="F2663" s="28"/>
      <c r="G2663" s="28"/>
      <c r="H2663" s="28"/>
      <c r="I2663" s="28"/>
      <c r="J2663" s="28"/>
    </row>
    <row r="2664" spans="3:10" ht="21.75" customHeight="1" x14ac:dyDescent="0.25">
      <c r="C2664" s="27"/>
      <c r="D2664" s="28"/>
      <c r="E2664" s="28"/>
      <c r="F2664" s="28"/>
      <c r="G2664" s="28"/>
      <c r="H2664" s="28"/>
      <c r="I2664" s="28"/>
      <c r="J2664" s="28"/>
    </row>
    <row r="2665" spans="3:10" ht="21.75" customHeight="1" x14ac:dyDescent="0.25">
      <c r="C2665" s="27"/>
      <c r="D2665" s="28"/>
      <c r="E2665" s="28"/>
      <c r="F2665" s="28"/>
      <c r="G2665" s="28"/>
      <c r="H2665" s="28"/>
      <c r="I2665" s="28"/>
      <c r="J2665" s="28"/>
    </row>
    <row r="2666" spans="3:10" ht="21.75" customHeight="1" x14ac:dyDescent="0.25">
      <c r="C2666" s="27"/>
      <c r="D2666" s="28"/>
      <c r="E2666" s="28"/>
      <c r="F2666" s="28"/>
      <c r="G2666" s="28"/>
      <c r="H2666" s="28"/>
      <c r="I2666" s="28"/>
      <c r="J2666" s="28"/>
    </row>
    <row r="2667" spans="3:10" ht="21.75" customHeight="1" x14ac:dyDescent="0.25">
      <c r="C2667" s="27"/>
      <c r="D2667" s="28"/>
      <c r="E2667" s="28"/>
      <c r="F2667" s="28"/>
      <c r="G2667" s="28"/>
      <c r="H2667" s="28"/>
      <c r="I2667" s="28"/>
      <c r="J2667" s="28"/>
    </row>
    <row r="2668" spans="3:10" ht="21.75" customHeight="1" x14ac:dyDescent="0.25">
      <c r="C2668" s="27"/>
      <c r="D2668" s="28"/>
      <c r="E2668" s="28"/>
      <c r="F2668" s="28"/>
      <c r="G2668" s="28"/>
      <c r="H2668" s="28"/>
      <c r="I2668" s="28"/>
      <c r="J2668" s="28"/>
    </row>
    <row r="2669" spans="3:10" ht="21.75" customHeight="1" x14ac:dyDescent="0.25">
      <c r="C2669" s="27"/>
      <c r="D2669" s="28"/>
      <c r="E2669" s="28"/>
      <c r="F2669" s="28"/>
      <c r="G2669" s="28"/>
      <c r="H2669" s="28"/>
      <c r="I2669" s="28"/>
      <c r="J2669" s="28"/>
    </row>
    <row r="2670" spans="3:10" ht="21.75" customHeight="1" x14ac:dyDescent="0.25">
      <c r="C2670" s="27"/>
      <c r="D2670" s="28"/>
      <c r="E2670" s="28"/>
      <c r="F2670" s="28"/>
      <c r="G2670" s="28"/>
      <c r="H2670" s="28"/>
      <c r="I2670" s="28"/>
      <c r="J2670" s="28"/>
    </row>
    <row r="2671" spans="3:10" ht="21.75" customHeight="1" x14ac:dyDescent="0.25">
      <c r="C2671" s="27"/>
      <c r="D2671" s="28"/>
      <c r="E2671" s="28"/>
      <c r="F2671" s="28"/>
      <c r="G2671" s="28"/>
      <c r="H2671" s="28"/>
      <c r="I2671" s="28"/>
      <c r="J2671" s="28"/>
    </row>
    <row r="2672" spans="3:10" ht="21.75" customHeight="1" x14ac:dyDescent="0.25">
      <c r="C2672" s="27"/>
      <c r="D2672" s="28"/>
      <c r="E2672" s="28"/>
      <c r="F2672" s="28"/>
      <c r="G2672" s="28"/>
      <c r="H2672" s="28"/>
      <c r="I2672" s="28"/>
      <c r="J2672" s="28"/>
    </row>
    <row r="2673" spans="3:10" ht="21.75" customHeight="1" x14ac:dyDescent="0.25">
      <c r="C2673" s="27"/>
      <c r="D2673" s="28"/>
      <c r="E2673" s="28"/>
      <c r="F2673" s="28"/>
      <c r="G2673" s="28"/>
      <c r="H2673" s="28"/>
      <c r="I2673" s="28"/>
      <c r="J2673" s="28"/>
    </row>
    <row r="2674" spans="3:10" ht="21.75" customHeight="1" x14ac:dyDescent="0.25">
      <c r="C2674" s="27"/>
      <c r="D2674" s="28"/>
      <c r="E2674" s="28"/>
      <c r="F2674" s="28"/>
      <c r="G2674" s="28"/>
      <c r="H2674" s="28"/>
      <c r="I2674" s="28"/>
      <c r="J2674" s="28"/>
    </row>
    <row r="2675" spans="3:10" ht="21.75" customHeight="1" x14ac:dyDescent="0.25">
      <c r="C2675" s="27"/>
      <c r="D2675" s="28"/>
      <c r="E2675" s="28"/>
      <c r="F2675" s="28"/>
      <c r="G2675" s="28"/>
      <c r="H2675" s="28"/>
      <c r="I2675" s="28"/>
      <c r="J2675" s="28"/>
    </row>
    <row r="2676" spans="3:10" ht="21.75" customHeight="1" x14ac:dyDescent="0.25">
      <c r="C2676" s="27"/>
      <c r="D2676" s="28"/>
      <c r="E2676" s="28"/>
      <c r="F2676" s="28"/>
      <c r="G2676" s="28"/>
      <c r="H2676" s="28"/>
      <c r="I2676" s="28"/>
      <c r="J2676" s="28"/>
    </row>
    <row r="2677" spans="3:10" ht="21.75" customHeight="1" x14ac:dyDescent="0.25">
      <c r="C2677" s="27"/>
      <c r="D2677" s="28"/>
      <c r="E2677" s="28"/>
      <c r="F2677" s="28"/>
      <c r="G2677" s="28"/>
      <c r="H2677" s="28"/>
      <c r="I2677" s="28"/>
      <c r="J2677" s="28"/>
    </row>
    <row r="2678" spans="3:10" ht="21.75" customHeight="1" x14ac:dyDescent="0.25">
      <c r="C2678" s="27"/>
      <c r="D2678" s="28"/>
      <c r="E2678" s="28"/>
      <c r="F2678" s="28"/>
      <c r="G2678" s="28"/>
      <c r="H2678" s="28"/>
      <c r="I2678" s="28"/>
      <c r="J2678" s="28"/>
    </row>
    <row r="2679" spans="3:10" ht="21.75" customHeight="1" x14ac:dyDescent="0.25">
      <c r="C2679" s="27"/>
      <c r="D2679" s="28"/>
      <c r="E2679" s="28"/>
      <c r="F2679" s="28"/>
      <c r="G2679" s="28"/>
      <c r="H2679" s="28"/>
      <c r="I2679" s="28"/>
      <c r="J2679" s="28"/>
    </row>
    <row r="2680" spans="3:10" ht="21.75" customHeight="1" x14ac:dyDescent="0.25">
      <c r="C2680" s="27"/>
      <c r="D2680" s="28"/>
      <c r="E2680" s="28"/>
      <c r="F2680" s="28"/>
      <c r="G2680" s="28"/>
      <c r="H2680" s="28"/>
      <c r="I2680" s="28"/>
      <c r="J2680" s="28"/>
    </row>
    <row r="2681" spans="3:10" ht="21.75" customHeight="1" x14ac:dyDescent="0.25">
      <c r="C2681" s="27"/>
      <c r="D2681" s="28"/>
      <c r="E2681" s="28"/>
      <c r="F2681" s="28"/>
      <c r="G2681" s="28"/>
      <c r="H2681" s="28"/>
      <c r="I2681" s="28"/>
      <c r="J2681" s="28"/>
    </row>
    <row r="2682" spans="3:10" ht="21.75" customHeight="1" x14ac:dyDescent="0.25">
      <c r="C2682" s="27"/>
      <c r="D2682" s="28"/>
      <c r="E2682" s="28"/>
      <c r="F2682" s="28"/>
      <c r="G2682" s="28"/>
      <c r="H2682" s="28"/>
      <c r="I2682" s="28"/>
      <c r="J2682" s="28"/>
    </row>
    <row r="2683" spans="3:10" ht="21.75" customHeight="1" x14ac:dyDescent="0.25">
      <c r="C2683" s="27"/>
      <c r="D2683" s="28"/>
      <c r="E2683" s="28"/>
      <c r="F2683" s="28"/>
      <c r="G2683" s="28"/>
      <c r="H2683" s="28"/>
      <c r="I2683" s="28"/>
      <c r="J2683" s="28"/>
    </row>
    <row r="2684" spans="3:10" ht="21.75" customHeight="1" x14ac:dyDescent="0.25">
      <c r="C2684" s="27"/>
      <c r="D2684" s="28"/>
      <c r="E2684" s="28"/>
      <c r="F2684" s="28"/>
      <c r="G2684" s="28"/>
      <c r="H2684" s="28"/>
      <c r="I2684" s="28"/>
      <c r="J2684" s="28"/>
    </row>
    <row r="2685" spans="3:10" ht="21.75" customHeight="1" x14ac:dyDescent="0.25">
      <c r="C2685" s="27"/>
      <c r="D2685" s="28"/>
      <c r="E2685" s="28"/>
      <c r="F2685" s="28"/>
      <c r="G2685" s="28"/>
      <c r="H2685" s="28"/>
      <c r="I2685" s="28"/>
      <c r="J2685" s="28"/>
    </row>
    <row r="2686" spans="3:10" ht="21.75" customHeight="1" x14ac:dyDescent="0.25">
      <c r="C2686" s="27"/>
      <c r="D2686" s="28"/>
      <c r="E2686" s="28"/>
      <c r="F2686" s="28"/>
      <c r="G2686" s="28"/>
      <c r="H2686" s="28"/>
      <c r="I2686" s="28"/>
      <c r="J2686" s="28"/>
    </row>
    <row r="2687" spans="3:10" ht="21.75" customHeight="1" x14ac:dyDescent="0.25">
      <c r="C2687" s="27"/>
      <c r="D2687" s="28"/>
      <c r="E2687" s="28"/>
      <c r="F2687" s="28"/>
      <c r="G2687" s="28"/>
      <c r="H2687" s="28"/>
      <c r="I2687" s="28"/>
      <c r="J2687" s="28"/>
    </row>
    <row r="2688" spans="3:10" ht="21.75" customHeight="1" x14ac:dyDescent="0.25">
      <c r="C2688" s="27"/>
      <c r="D2688" s="28"/>
      <c r="E2688" s="28"/>
      <c r="F2688" s="28"/>
      <c r="G2688" s="28"/>
      <c r="H2688" s="28"/>
      <c r="I2688" s="28"/>
      <c r="J2688" s="28"/>
    </row>
    <row r="2689" spans="3:10" ht="21.75" customHeight="1" x14ac:dyDescent="0.25">
      <c r="C2689" s="27"/>
      <c r="D2689" s="28"/>
      <c r="E2689" s="28"/>
      <c r="F2689" s="28"/>
      <c r="G2689" s="28"/>
      <c r="H2689" s="28"/>
      <c r="I2689" s="28"/>
      <c r="J2689" s="28"/>
    </row>
    <row r="2690" spans="3:10" ht="21.75" customHeight="1" x14ac:dyDescent="0.25">
      <c r="C2690" s="27"/>
      <c r="D2690" s="28"/>
      <c r="E2690" s="28"/>
      <c r="F2690" s="28"/>
      <c r="G2690" s="28"/>
      <c r="H2690" s="28"/>
      <c r="I2690" s="28"/>
      <c r="J2690" s="28"/>
    </row>
    <row r="2691" spans="3:10" ht="21.75" customHeight="1" x14ac:dyDescent="0.25">
      <c r="C2691" s="27"/>
      <c r="D2691" s="28"/>
      <c r="E2691" s="28"/>
      <c r="F2691" s="28"/>
      <c r="G2691" s="28"/>
      <c r="H2691" s="28"/>
      <c r="I2691" s="28"/>
      <c r="J2691" s="28"/>
    </row>
    <row r="2692" spans="3:10" ht="21.75" customHeight="1" x14ac:dyDescent="0.25">
      <c r="C2692" s="27"/>
      <c r="D2692" s="28"/>
      <c r="E2692" s="28"/>
      <c r="F2692" s="28"/>
      <c r="G2692" s="28"/>
      <c r="H2692" s="28"/>
      <c r="I2692" s="28"/>
      <c r="J2692" s="28"/>
    </row>
    <row r="2693" spans="3:10" ht="21.75" customHeight="1" x14ac:dyDescent="0.25">
      <c r="C2693" s="27"/>
      <c r="D2693" s="28"/>
      <c r="E2693" s="28"/>
      <c r="F2693" s="28"/>
      <c r="G2693" s="28"/>
      <c r="H2693" s="28"/>
      <c r="I2693" s="28"/>
      <c r="J2693" s="28"/>
    </row>
    <row r="2694" spans="3:10" ht="21.75" customHeight="1" x14ac:dyDescent="0.25">
      <c r="C2694" s="27"/>
      <c r="D2694" s="28"/>
      <c r="E2694" s="28"/>
      <c r="F2694" s="28"/>
      <c r="G2694" s="28"/>
      <c r="H2694" s="28"/>
      <c r="I2694" s="28"/>
      <c r="J2694" s="28"/>
    </row>
    <row r="2695" spans="3:10" ht="21.75" customHeight="1" x14ac:dyDescent="0.25">
      <c r="C2695" s="27"/>
      <c r="D2695" s="28"/>
      <c r="E2695" s="28"/>
      <c r="F2695" s="28"/>
      <c r="G2695" s="28"/>
      <c r="H2695" s="28"/>
      <c r="I2695" s="28"/>
      <c r="J2695" s="28"/>
    </row>
    <row r="2696" spans="3:10" ht="21.75" customHeight="1" x14ac:dyDescent="0.25">
      <c r="C2696" s="27"/>
      <c r="D2696" s="28"/>
      <c r="E2696" s="28"/>
      <c r="F2696" s="28"/>
      <c r="G2696" s="28"/>
      <c r="H2696" s="28"/>
      <c r="I2696" s="28"/>
      <c r="J2696" s="28"/>
    </row>
    <row r="2697" spans="3:10" ht="21.75" customHeight="1" x14ac:dyDescent="0.25">
      <c r="C2697" s="27"/>
      <c r="D2697" s="28"/>
      <c r="E2697" s="28"/>
      <c r="F2697" s="28"/>
      <c r="G2697" s="28"/>
      <c r="H2697" s="28"/>
      <c r="I2697" s="28"/>
      <c r="J2697" s="28"/>
    </row>
    <row r="2698" spans="3:10" ht="21.75" customHeight="1" x14ac:dyDescent="0.25">
      <c r="C2698" s="27"/>
      <c r="D2698" s="28"/>
      <c r="E2698" s="28"/>
      <c r="F2698" s="28"/>
      <c r="G2698" s="28"/>
      <c r="H2698" s="28"/>
      <c r="I2698" s="28"/>
      <c r="J2698" s="28"/>
    </row>
    <row r="2699" spans="3:10" ht="21.75" customHeight="1" x14ac:dyDescent="0.25">
      <c r="C2699" s="27"/>
      <c r="D2699" s="28"/>
      <c r="E2699" s="28"/>
      <c r="F2699" s="28"/>
      <c r="G2699" s="28"/>
      <c r="H2699" s="28"/>
      <c r="I2699" s="28"/>
      <c r="J2699" s="28"/>
    </row>
    <row r="2700" spans="3:10" ht="21.75" customHeight="1" x14ac:dyDescent="0.25">
      <c r="C2700" s="27"/>
      <c r="D2700" s="28"/>
      <c r="E2700" s="28"/>
      <c r="F2700" s="28"/>
      <c r="G2700" s="28"/>
      <c r="H2700" s="28"/>
      <c r="I2700" s="28"/>
      <c r="J2700" s="28"/>
    </row>
    <row r="2701" spans="3:10" ht="21.75" customHeight="1" x14ac:dyDescent="0.25">
      <c r="C2701" s="27"/>
      <c r="D2701" s="28"/>
      <c r="E2701" s="28"/>
      <c r="F2701" s="28"/>
      <c r="G2701" s="28"/>
      <c r="H2701" s="28"/>
      <c r="I2701" s="28"/>
      <c r="J2701" s="28"/>
    </row>
    <row r="2702" spans="3:10" ht="21.75" customHeight="1" x14ac:dyDescent="0.25">
      <c r="C2702" s="27"/>
      <c r="D2702" s="28"/>
      <c r="E2702" s="28"/>
      <c r="F2702" s="28"/>
      <c r="G2702" s="28"/>
      <c r="H2702" s="28"/>
      <c r="I2702" s="28"/>
      <c r="J2702" s="28"/>
    </row>
    <row r="2703" spans="3:10" ht="21.75" customHeight="1" x14ac:dyDescent="0.25">
      <c r="C2703" s="27"/>
      <c r="D2703" s="28"/>
      <c r="E2703" s="28"/>
      <c r="F2703" s="28"/>
      <c r="G2703" s="28"/>
      <c r="H2703" s="28"/>
      <c r="I2703" s="28"/>
      <c r="J2703" s="28"/>
    </row>
    <row r="2704" spans="3:10" ht="21.75" customHeight="1" x14ac:dyDescent="0.25">
      <c r="C2704" s="27"/>
      <c r="D2704" s="28"/>
      <c r="E2704" s="28"/>
      <c r="F2704" s="28"/>
      <c r="G2704" s="28"/>
      <c r="H2704" s="28"/>
      <c r="I2704" s="28"/>
      <c r="J2704" s="28"/>
    </row>
    <row r="2705" spans="3:10" ht="21.75" customHeight="1" x14ac:dyDescent="0.25">
      <c r="C2705" s="27"/>
      <c r="D2705" s="28"/>
      <c r="E2705" s="28"/>
      <c r="F2705" s="28"/>
      <c r="G2705" s="28"/>
      <c r="H2705" s="28"/>
      <c r="I2705" s="28"/>
      <c r="J2705" s="28"/>
    </row>
    <row r="2706" spans="3:10" ht="21.75" customHeight="1" x14ac:dyDescent="0.25">
      <c r="C2706" s="27"/>
      <c r="D2706" s="28"/>
      <c r="E2706" s="28"/>
      <c r="F2706" s="28"/>
      <c r="G2706" s="28"/>
      <c r="H2706" s="28"/>
      <c r="I2706" s="28"/>
      <c r="J2706" s="28"/>
    </row>
    <row r="2707" spans="3:10" ht="21.75" customHeight="1" x14ac:dyDescent="0.25">
      <c r="C2707" s="27"/>
      <c r="D2707" s="28"/>
      <c r="E2707" s="28"/>
      <c r="F2707" s="28"/>
      <c r="G2707" s="28"/>
      <c r="H2707" s="28"/>
      <c r="I2707" s="28"/>
      <c r="J2707" s="28"/>
    </row>
    <row r="2708" spans="3:10" ht="21.75" customHeight="1" x14ac:dyDescent="0.25">
      <c r="C2708" s="27"/>
      <c r="D2708" s="28"/>
      <c r="E2708" s="28"/>
      <c r="F2708" s="28"/>
      <c r="G2708" s="28"/>
      <c r="H2708" s="28"/>
      <c r="I2708" s="28"/>
      <c r="J2708" s="28"/>
    </row>
    <row r="2709" spans="3:10" ht="21.75" customHeight="1" x14ac:dyDescent="0.25">
      <c r="C2709" s="27"/>
      <c r="D2709" s="28"/>
      <c r="E2709" s="28"/>
      <c r="F2709" s="28"/>
      <c r="G2709" s="28"/>
      <c r="H2709" s="28"/>
      <c r="I2709" s="28"/>
      <c r="J2709" s="28"/>
    </row>
    <row r="2710" spans="3:10" ht="21.75" customHeight="1" x14ac:dyDescent="0.25">
      <c r="C2710" s="27"/>
      <c r="D2710" s="28"/>
      <c r="E2710" s="28"/>
      <c r="F2710" s="28"/>
      <c r="G2710" s="28"/>
      <c r="H2710" s="28"/>
      <c r="I2710" s="28"/>
      <c r="J2710" s="28"/>
    </row>
    <row r="2711" spans="3:10" ht="21.75" customHeight="1" x14ac:dyDescent="0.25">
      <c r="C2711" s="27"/>
      <c r="D2711" s="28"/>
      <c r="E2711" s="28"/>
      <c r="F2711" s="28"/>
      <c r="G2711" s="28"/>
      <c r="H2711" s="28"/>
      <c r="I2711" s="28"/>
      <c r="J2711" s="28"/>
    </row>
    <row r="2712" spans="3:10" ht="21.75" customHeight="1" x14ac:dyDescent="0.25">
      <c r="C2712" s="27"/>
      <c r="D2712" s="28"/>
      <c r="E2712" s="28"/>
      <c r="F2712" s="28"/>
      <c r="G2712" s="28"/>
      <c r="H2712" s="28"/>
      <c r="I2712" s="28"/>
      <c r="J2712" s="28"/>
    </row>
    <row r="2713" spans="3:10" ht="21.75" customHeight="1" x14ac:dyDescent="0.25">
      <c r="C2713" s="27"/>
      <c r="D2713" s="28"/>
      <c r="E2713" s="28"/>
      <c r="F2713" s="28"/>
      <c r="G2713" s="28"/>
      <c r="H2713" s="28"/>
      <c r="I2713" s="28"/>
      <c r="J2713" s="28"/>
    </row>
    <row r="2714" spans="3:10" ht="21.75" customHeight="1" x14ac:dyDescent="0.25">
      <c r="C2714" s="27"/>
      <c r="D2714" s="28"/>
      <c r="E2714" s="28"/>
      <c r="F2714" s="28"/>
      <c r="G2714" s="28"/>
      <c r="H2714" s="28"/>
      <c r="I2714" s="28"/>
      <c r="J2714" s="28"/>
    </row>
    <row r="2715" spans="3:10" ht="21.75" customHeight="1" x14ac:dyDescent="0.25">
      <c r="C2715" s="27"/>
      <c r="D2715" s="28"/>
      <c r="E2715" s="28"/>
      <c r="F2715" s="28"/>
      <c r="G2715" s="28"/>
      <c r="H2715" s="28"/>
      <c r="I2715" s="28"/>
      <c r="J2715" s="28"/>
    </row>
    <row r="2716" spans="3:10" ht="21.75" customHeight="1" x14ac:dyDescent="0.25">
      <c r="C2716" s="27"/>
      <c r="D2716" s="28"/>
      <c r="E2716" s="28"/>
      <c r="F2716" s="28"/>
      <c r="G2716" s="28"/>
      <c r="H2716" s="28"/>
      <c r="I2716" s="28"/>
      <c r="J2716" s="28"/>
    </row>
    <row r="2717" spans="3:10" ht="21.75" customHeight="1" x14ac:dyDescent="0.25">
      <c r="C2717" s="27"/>
      <c r="D2717" s="28"/>
      <c r="E2717" s="28"/>
      <c r="F2717" s="28"/>
      <c r="G2717" s="28"/>
      <c r="H2717" s="28"/>
      <c r="I2717" s="28"/>
      <c r="J2717" s="28"/>
    </row>
    <row r="2718" spans="3:10" ht="21.75" customHeight="1" x14ac:dyDescent="0.25">
      <c r="C2718" s="27"/>
      <c r="D2718" s="28"/>
      <c r="E2718" s="28"/>
      <c r="F2718" s="28"/>
      <c r="G2718" s="28"/>
      <c r="H2718" s="28"/>
      <c r="I2718" s="28"/>
      <c r="J2718" s="28"/>
    </row>
    <row r="2719" spans="3:10" ht="21.75" customHeight="1" x14ac:dyDescent="0.25">
      <c r="C2719" s="27"/>
      <c r="D2719" s="28"/>
      <c r="E2719" s="28"/>
      <c r="F2719" s="28"/>
      <c r="G2719" s="28"/>
      <c r="H2719" s="28"/>
      <c r="I2719" s="28"/>
      <c r="J2719" s="28"/>
    </row>
    <row r="2720" spans="3:10" ht="21.75" customHeight="1" x14ac:dyDescent="0.25">
      <c r="C2720" s="27"/>
      <c r="D2720" s="28"/>
      <c r="E2720" s="28"/>
      <c r="F2720" s="28"/>
      <c r="G2720" s="28"/>
      <c r="H2720" s="28"/>
      <c r="I2720" s="28"/>
      <c r="J2720" s="28"/>
    </row>
    <row r="2721" spans="3:10" ht="21.75" customHeight="1" x14ac:dyDescent="0.25">
      <c r="C2721" s="27"/>
      <c r="D2721" s="28"/>
      <c r="E2721" s="28"/>
      <c r="F2721" s="28"/>
      <c r="G2721" s="28"/>
      <c r="H2721" s="28"/>
      <c r="I2721" s="28"/>
      <c r="J2721" s="28"/>
    </row>
    <row r="2722" spans="3:10" ht="21.75" customHeight="1" x14ac:dyDescent="0.25">
      <c r="C2722" s="27"/>
      <c r="D2722" s="28"/>
      <c r="E2722" s="28"/>
      <c r="F2722" s="28"/>
      <c r="G2722" s="28"/>
      <c r="H2722" s="28"/>
      <c r="I2722" s="28"/>
      <c r="J2722" s="28"/>
    </row>
    <row r="2723" spans="3:10" ht="21.75" customHeight="1" x14ac:dyDescent="0.25">
      <c r="C2723" s="27"/>
      <c r="D2723" s="28"/>
      <c r="E2723" s="28"/>
      <c r="F2723" s="28"/>
      <c r="G2723" s="28"/>
      <c r="H2723" s="28"/>
      <c r="I2723" s="28"/>
      <c r="J2723" s="28"/>
    </row>
    <row r="2724" spans="3:10" ht="21.75" customHeight="1" x14ac:dyDescent="0.25">
      <c r="C2724" s="27"/>
      <c r="D2724" s="28"/>
      <c r="E2724" s="28"/>
      <c r="F2724" s="28"/>
      <c r="G2724" s="28"/>
      <c r="H2724" s="28"/>
      <c r="I2724" s="28"/>
      <c r="J2724" s="28"/>
    </row>
    <row r="2725" spans="3:10" ht="21.75" customHeight="1" x14ac:dyDescent="0.25">
      <c r="C2725" s="27"/>
      <c r="D2725" s="28"/>
      <c r="E2725" s="28"/>
      <c r="F2725" s="28"/>
      <c r="G2725" s="28"/>
      <c r="H2725" s="28"/>
      <c r="I2725" s="28"/>
      <c r="J2725" s="28"/>
    </row>
    <row r="2726" spans="3:10" ht="21.75" customHeight="1" x14ac:dyDescent="0.25">
      <c r="C2726" s="27"/>
      <c r="D2726" s="28"/>
      <c r="E2726" s="28"/>
      <c r="F2726" s="28"/>
      <c r="G2726" s="28"/>
      <c r="H2726" s="28"/>
      <c r="I2726" s="28"/>
      <c r="J2726" s="28"/>
    </row>
    <row r="2727" spans="3:10" ht="21.75" customHeight="1" x14ac:dyDescent="0.25">
      <c r="C2727" s="27"/>
      <c r="D2727" s="28"/>
      <c r="E2727" s="28"/>
      <c r="F2727" s="28"/>
      <c r="G2727" s="28"/>
      <c r="H2727" s="28"/>
      <c r="I2727" s="28"/>
      <c r="J2727" s="28"/>
    </row>
    <row r="2728" spans="3:10" ht="21.75" customHeight="1" x14ac:dyDescent="0.25">
      <c r="C2728" s="27"/>
      <c r="D2728" s="28"/>
      <c r="E2728" s="28"/>
      <c r="F2728" s="28"/>
      <c r="G2728" s="28"/>
      <c r="H2728" s="28"/>
      <c r="I2728" s="28"/>
      <c r="J2728" s="28"/>
    </row>
    <row r="2729" spans="3:10" ht="21.75" customHeight="1" x14ac:dyDescent="0.25">
      <c r="C2729" s="27"/>
      <c r="D2729" s="28"/>
      <c r="E2729" s="28"/>
      <c r="F2729" s="28"/>
      <c r="G2729" s="28"/>
      <c r="H2729" s="28"/>
      <c r="I2729" s="28"/>
      <c r="J2729" s="28"/>
    </row>
    <row r="2730" spans="3:10" ht="21.75" customHeight="1" x14ac:dyDescent="0.25">
      <c r="C2730" s="27"/>
      <c r="D2730" s="28"/>
      <c r="E2730" s="28"/>
      <c r="F2730" s="28"/>
      <c r="G2730" s="28"/>
      <c r="H2730" s="28"/>
      <c r="I2730" s="28"/>
      <c r="J2730" s="28"/>
    </row>
    <row r="2731" spans="3:10" ht="21.75" customHeight="1" x14ac:dyDescent="0.25">
      <c r="C2731" s="27"/>
      <c r="D2731" s="28"/>
      <c r="E2731" s="28"/>
      <c r="F2731" s="28"/>
      <c r="G2731" s="28"/>
      <c r="H2731" s="28"/>
      <c r="I2731" s="28"/>
      <c r="J2731" s="28"/>
    </row>
    <row r="2732" spans="3:10" ht="21.75" customHeight="1" x14ac:dyDescent="0.25">
      <c r="C2732" s="27"/>
      <c r="D2732" s="28"/>
      <c r="E2732" s="28"/>
      <c r="F2732" s="28"/>
      <c r="G2732" s="28"/>
      <c r="H2732" s="28"/>
      <c r="I2732" s="28"/>
      <c r="J2732" s="28"/>
    </row>
    <row r="2733" spans="3:10" ht="21.75" customHeight="1" x14ac:dyDescent="0.25">
      <c r="C2733" s="27"/>
      <c r="D2733" s="28"/>
      <c r="E2733" s="28"/>
      <c r="F2733" s="28"/>
      <c r="G2733" s="28"/>
      <c r="H2733" s="28"/>
      <c r="I2733" s="28"/>
      <c r="J2733" s="28"/>
    </row>
    <row r="2734" spans="3:10" ht="21.75" customHeight="1" x14ac:dyDescent="0.25">
      <c r="C2734" s="27"/>
      <c r="D2734" s="28"/>
      <c r="E2734" s="28"/>
      <c r="F2734" s="28"/>
      <c r="G2734" s="28"/>
      <c r="H2734" s="28"/>
      <c r="I2734" s="28"/>
      <c r="J2734" s="28"/>
    </row>
    <row r="2735" spans="3:10" ht="21.75" customHeight="1" x14ac:dyDescent="0.25">
      <c r="C2735" s="27"/>
      <c r="D2735" s="28"/>
      <c r="E2735" s="28"/>
      <c r="F2735" s="28"/>
      <c r="G2735" s="28"/>
      <c r="H2735" s="28"/>
      <c r="I2735" s="28"/>
      <c r="J2735" s="28"/>
    </row>
    <row r="2736" spans="3:10" ht="21.75" customHeight="1" x14ac:dyDescent="0.25">
      <c r="C2736" s="27"/>
      <c r="D2736" s="28"/>
      <c r="E2736" s="28"/>
      <c r="F2736" s="28"/>
      <c r="G2736" s="28"/>
      <c r="H2736" s="28"/>
      <c r="I2736" s="28"/>
      <c r="J2736" s="28"/>
    </row>
    <row r="2737" spans="3:10" ht="21.75" customHeight="1" x14ac:dyDescent="0.25">
      <c r="C2737" s="27"/>
      <c r="D2737" s="28"/>
      <c r="E2737" s="28"/>
      <c r="F2737" s="28"/>
      <c r="G2737" s="28"/>
      <c r="H2737" s="28"/>
      <c r="I2737" s="28"/>
      <c r="J2737" s="28"/>
    </row>
    <row r="2738" spans="3:10" ht="21.75" customHeight="1" x14ac:dyDescent="0.25">
      <c r="C2738" s="27"/>
      <c r="D2738" s="28"/>
      <c r="E2738" s="28"/>
      <c r="F2738" s="28"/>
      <c r="G2738" s="28"/>
      <c r="H2738" s="28"/>
      <c r="I2738" s="28"/>
      <c r="J2738" s="28"/>
    </row>
    <row r="2739" spans="3:10" ht="21.75" customHeight="1" x14ac:dyDescent="0.25">
      <c r="C2739" s="27"/>
      <c r="D2739" s="28"/>
      <c r="E2739" s="28"/>
      <c r="F2739" s="28"/>
      <c r="G2739" s="28"/>
      <c r="H2739" s="28"/>
      <c r="I2739" s="28"/>
      <c r="J2739" s="28"/>
    </row>
    <row r="2740" spans="3:10" ht="21.75" customHeight="1" x14ac:dyDescent="0.25">
      <c r="C2740" s="27"/>
      <c r="D2740" s="28"/>
      <c r="E2740" s="28"/>
      <c r="F2740" s="28"/>
      <c r="G2740" s="28"/>
      <c r="H2740" s="28"/>
      <c r="I2740" s="28"/>
      <c r="J2740" s="28"/>
    </row>
    <row r="2741" spans="3:10" ht="21.75" customHeight="1" x14ac:dyDescent="0.25">
      <c r="C2741" s="27"/>
      <c r="D2741" s="28"/>
      <c r="E2741" s="28"/>
      <c r="F2741" s="28"/>
      <c r="G2741" s="28"/>
      <c r="H2741" s="28"/>
      <c r="I2741" s="28"/>
      <c r="J2741" s="28"/>
    </row>
    <row r="2742" spans="3:10" ht="21.75" customHeight="1" x14ac:dyDescent="0.25">
      <c r="C2742" s="27"/>
      <c r="D2742" s="28"/>
      <c r="E2742" s="28"/>
      <c r="F2742" s="28"/>
      <c r="G2742" s="28"/>
      <c r="H2742" s="28"/>
      <c r="I2742" s="28"/>
      <c r="J2742" s="28"/>
    </row>
    <row r="2743" spans="3:10" ht="21.75" customHeight="1" x14ac:dyDescent="0.25">
      <c r="C2743" s="27"/>
      <c r="D2743" s="28"/>
      <c r="E2743" s="28"/>
      <c r="F2743" s="28"/>
      <c r="G2743" s="28"/>
      <c r="H2743" s="28"/>
      <c r="I2743" s="28"/>
      <c r="J2743" s="28"/>
    </row>
    <row r="2744" spans="3:10" ht="21.75" customHeight="1" x14ac:dyDescent="0.25">
      <c r="C2744" s="27"/>
      <c r="D2744" s="28"/>
      <c r="E2744" s="28"/>
      <c r="F2744" s="28"/>
      <c r="G2744" s="28"/>
      <c r="H2744" s="28"/>
      <c r="I2744" s="28"/>
      <c r="J2744" s="28"/>
    </row>
    <row r="2745" spans="3:10" ht="21.75" customHeight="1" x14ac:dyDescent="0.25">
      <c r="C2745" s="27"/>
      <c r="D2745" s="28"/>
      <c r="E2745" s="28"/>
      <c r="F2745" s="28"/>
      <c r="G2745" s="28"/>
      <c r="H2745" s="28"/>
      <c r="I2745" s="28"/>
      <c r="J2745" s="28"/>
    </row>
    <row r="2746" spans="3:10" ht="21.75" customHeight="1" x14ac:dyDescent="0.25">
      <c r="C2746" s="27"/>
      <c r="D2746" s="28"/>
      <c r="E2746" s="28"/>
      <c r="F2746" s="28"/>
      <c r="G2746" s="28"/>
      <c r="H2746" s="28"/>
      <c r="I2746" s="28"/>
      <c r="J2746" s="28"/>
    </row>
    <row r="2747" spans="3:10" ht="21.75" customHeight="1" x14ac:dyDescent="0.25">
      <c r="C2747" s="27"/>
      <c r="D2747" s="28"/>
      <c r="E2747" s="28"/>
      <c r="F2747" s="28"/>
      <c r="G2747" s="28"/>
      <c r="H2747" s="28"/>
      <c r="I2747" s="28"/>
      <c r="J2747" s="28"/>
    </row>
    <row r="2748" spans="3:10" ht="21.75" customHeight="1" x14ac:dyDescent="0.25">
      <c r="C2748" s="27"/>
      <c r="D2748" s="28"/>
      <c r="E2748" s="28"/>
      <c r="F2748" s="28"/>
      <c r="G2748" s="28"/>
      <c r="H2748" s="28"/>
      <c r="I2748" s="28"/>
      <c r="J2748" s="28"/>
    </row>
    <row r="2749" spans="3:10" ht="21.75" customHeight="1" x14ac:dyDescent="0.25">
      <c r="C2749" s="27"/>
      <c r="D2749" s="28"/>
      <c r="E2749" s="28"/>
      <c r="F2749" s="28"/>
      <c r="G2749" s="28"/>
      <c r="H2749" s="28"/>
      <c r="I2749" s="28"/>
      <c r="J2749" s="28"/>
    </row>
    <row r="2750" spans="3:10" ht="21.75" customHeight="1" x14ac:dyDescent="0.25">
      <c r="C2750" s="27"/>
      <c r="D2750" s="28"/>
      <c r="E2750" s="28"/>
      <c r="F2750" s="28"/>
      <c r="G2750" s="28"/>
      <c r="H2750" s="28"/>
      <c r="I2750" s="28"/>
      <c r="J2750" s="28"/>
    </row>
    <row r="2751" spans="3:10" ht="21.75" customHeight="1" x14ac:dyDescent="0.25">
      <c r="C2751" s="27"/>
      <c r="D2751" s="28"/>
      <c r="E2751" s="28"/>
      <c r="F2751" s="28"/>
      <c r="G2751" s="28"/>
      <c r="H2751" s="28"/>
      <c r="I2751" s="28"/>
      <c r="J2751" s="28"/>
    </row>
    <row r="2752" spans="3:10" ht="21.75" customHeight="1" x14ac:dyDescent="0.25">
      <c r="C2752" s="27"/>
      <c r="D2752" s="28"/>
      <c r="E2752" s="28"/>
      <c r="F2752" s="28"/>
      <c r="G2752" s="28"/>
      <c r="H2752" s="28"/>
      <c r="I2752" s="28"/>
      <c r="J2752" s="28"/>
    </row>
    <row r="2753" spans="3:10" ht="21.75" customHeight="1" x14ac:dyDescent="0.25">
      <c r="C2753" s="27"/>
      <c r="D2753" s="28"/>
      <c r="E2753" s="28"/>
      <c r="F2753" s="28"/>
      <c r="G2753" s="28"/>
      <c r="H2753" s="28"/>
      <c r="I2753" s="28"/>
      <c r="J2753" s="28"/>
    </row>
    <row r="2754" spans="3:10" ht="21.75" customHeight="1" x14ac:dyDescent="0.25">
      <c r="C2754" s="27"/>
      <c r="D2754" s="28"/>
      <c r="E2754" s="28"/>
      <c r="F2754" s="28"/>
      <c r="G2754" s="28"/>
      <c r="H2754" s="28"/>
      <c r="I2754" s="28"/>
      <c r="J2754" s="28"/>
    </row>
    <row r="2755" spans="3:10" ht="21.75" customHeight="1" x14ac:dyDescent="0.25">
      <c r="C2755" s="27"/>
      <c r="D2755" s="28"/>
      <c r="E2755" s="28"/>
      <c r="F2755" s="28"/>
      <c r="G2755" s="28"/>
      <c r="H2755" s="28"/>
      <c r="I2755" s="28"/>
      <c r="J2755" s="28"/>
    </row>
    <row r="2756" spans="3:10" ht="21.75" customHeight="1" x14ac:dyDescent="0.25">
      <c r="C2756" s="27"/>
      <c r="D2756" s="28"/>
      <c r="E2756" s="28"/>
      <c r="F2756" s="28"/>
      <c r="G2756" s="28"/>
      <c r="H2756" s="28"/>
      <c r="I2756" s="28"/>
      <c r="J2756" s="28"/>
    </row>
    <row r="2757" spans="3:10" ht="21.75" customHeight="1" x14ac:dyDescent="0.25">
      <c r="C2757" s="27"/>
      <c r="D2757" s="28"/>
      <c r="E2757" s="28"/>
      <c r="F2757" s="28"/>
      <c r="G2757" s="28"/>
      <c r="H2757" s="28"/>
      <c r="I2757" s="28"/>
      <c r="J2757" s="28"/>
    </row>
    <row r="2758" spans="3:10" ht="21.75" customHeight="1" x14ac:dyDescent="0.25">
      <c r="C2758" s="27"/>
      <c r="D2758" s="28"/>
      <c r="E2758" s="28"/>
      <c r="F2758" s="28"/>
      <c r="G2758" s="28"/>
      <c r="H2758" s="28"/>
      <c r="I2758" s="28"/>
      <c r="J2758" s="28"/>
    </row>
    <row r="2759" spans="3:10" ht="21.75" customHeight="1" x14ac:dyDescent="0.25">
      <c r="C2759" s="27"/>
      <c r="D2759" s="28"/>
      <c r="E2759" s="28"/>
      <c r="F2759" s="28"/>
      <c r="G2759" s="28"/>
      <c r="H2759" s="28"/>
      <c r="I2759" s="28"/>
      <c r="J2759" s="28"/>
    </row>
    <row r="2760" spans="3:10" ht="21.75" customHeight="1" x14ac:dyDescent="0.25">
      <c r="C2760" s="27"/>
      <c r="D2760" s="28"/>
      <c r="E2760" s="28"/>
      <c r="F2760" s="28"/>
      <c r="G2760" s="28"/>
      <c r="H2760" s="28"/>
      <c r="I2760" s="28"/>
      <c r="J2760" s="28"/>
    </row>
    <row r="2761" spans="3:10" ht="21.75" customHeight="1" x14ac:dyDescent="0.25">
      <c r="C2761" s="27"/>
      <c r="D2761" s="28"/>
      <c r="E2761" s="28"/>
      <c r="F2761" s="28"/>
      <c r="G2761" s="28"/>
      <c r="H2761" s="28"/>
      <c r="I2761" s="28"/>
      <c r="J2761" s="28"/>
    </row>
    <row r="2762" spans="3:10" ht="21.75" customHeight="1" x14ac:dyDescent="0.25">
      <c r="C2762" s="27"/>
      <c r="D2762" s="28"/>
      <c r="E2762" s="28"/>
      <c r="F2762" s="28"/>
      <c r="G2762" s="28"/>
      <c r="H2762" s="28"/>
      <c r="I2762" s="28"/>
      <c r="J2762" s="28"/>
    </row>
    <row r="2763" spans="3:10" ht="21.75" customHeight="1" x14ac:dyDescent="0.25">
      <c r="C2763" s="27"/>
      <c r="D2763" s="28"/>
      <c r="E2763" s="28"/>
      <c r="F2763" s="28"/>
      <c r="G2763" s="28"/>
      <c r="H2763" s="28"/>
      <c r="I2763" s="28"/>
      <c r="J2763" s="28"/>
    </row>
    <row r="2764" spans="3:10" ht="21.75" customHeight="1" x14ac:dyDescent="0.25">
      <c r="C2764" s="27"/>
      <c r="D2764" s="28"/>
      <c r="E2764" s="28"/>
      <c r="F2764" s="28"/>
      <c r="G2764" s="28"/>
      <c r="H2764" s="28"/>
      <c r="I2764" s="28"/>
      <c r="J2764" s="28"/>
    </row>
    <row r="2765" spans="3:10" ht="21.75" customHeight="1" x14ac:dyDescent="0.25">
      <c r="C2765" s="27"/>
      <c r="D2765" s="28"/>
      <c r="E2765" s="28"/>
      <c r="F2765" s="28"/>
      <c r="G2765" s="28"/>
      <c r="H2765" s="28"/>
      <c r="I2765" s="28"/>
      <c r="J2765" s="28"/>
    </row>
    <row r="2766" spans="3:10" ht="21.75" customHeight="1" x14ac:dyDescent="0.25">
      <c r="C2766" s="27"/>
      <c r="D2766" s="28"/>
      <c r="E2766" s="28"/>
      <c r="F2766" s="28"/>
      <c r="G2766" s="28"/>
      <c r="H2766" s="28"/>
      <c r="I2766" s="28"/>
      <c r="J2766" s="28"/>
    </row>
    <row r="2767" spans="3:10" ht="21.75" customHeight="1" x14ac:dyDescent="0.25">
      <c r="C2767" s="27"/>
      <c r="D2767" s="28"/>
      <c r="E2767" s="28"/>
      <c r="F2767" s="28"/>
      <c r="G2767" s="28"/>
      <c r="H2767" s="28"/>
      <c r="I2767" s="28"/>
      <c r="J2767" s="28"/>
    </row>
    <row r="2768" spans="3:10" ht="21.75" customHeight="1" x14ac:dyDescent="0.25">
      <c r="C2768" s="27"/>
      <c r="D2768" s="28"/>
      <c r="E2768" s="28"/>
      <c r="F2768" s="28"/>
      <c r="G2768" s="28"/>
      <c r="H2768" s="28"/>
      <c r="I2768" s="28"/>
      <c r="J2768" s="28"/>
    </row>
    <row r="2769" spans="3:10" ht="21.75" customHeight="1" x14ac:dyDescent="0.25">
      <c r="C2769" s="27"/>
      <c r="D2769" s="28"/>
      <c r="E2769" s="28"/>
      <c r="F2769" s="28"/>
      <c r="G2769" s="28"/>
      <c r="H2769" s="28"/>
      <c r="I2769" s="28"/>
      <c r="J2769" s="28"/>
    </row>
    <row r="2770" spans="3:10" ht="21.75" customHeight="1" x14ac:dyDescent="0.25">
      <c r="C2770" s="27"/>
      <c r="D2770" s="28"/>
      <c r="E2770" s="28"/>
      <c r="F2770" s="28"/>
      <c r="G2770" s="28"/>
      <c r="H2770" s="28"/>
      <c r="I2770" s="28"/>
      <c r="J2770" s="28"/>
    </row>
    <row r="2771" spans="3:10" ht="21.75" customHeight="1" x14ac:dyDescent="0.25">
      <c r="C2771" s="27"/>
      <c r="D2771" s="28"/>
      <c r="E2771" s="28"/>
      <c r="F2771" s="28"/>
      <c r="G2771" s="28"/>
      <c r="H2771" s="28"/>
      <c r="I2771" s="28"/>
      <c r="J2771" s="28"/>
    </row>
    <row r="2772" spans="3:10" ht="21.75" customHeight="1" x14ac:dyDescent="0.25">
      <c r="C2772" s="27"/>
      <c r="D2772" s="28"/>
      <c r="E2772" s="28"/>
      <c r="F2772" s="28"/>
      <c r="G2772" s="28"/>
      <c r="H2772" s="28"/>
      <c r="I2772" s="28"/>
      <c r="J2772" s="28"/>
    </row>
    <row r="2773" spans="3:10" ht="21.75" customHeight="1" x14ac:dyDescent="0.25">
      <c r="C2773" s="27"/>
      <c r="D2773" s="28"/>
      <c r="E2773" s="28"/>
      <c r="F2773" s="28"/>
      <c r="G2773" s="28"/>
      <c r="H2773" s="28"/>
      <c r="I2773" s="28"/>
      <c r="J2773" s="28"/>
    </row>
    <row r="2774" spans="3:10" ht="21.75" customHeight="1" x14ac:dyDescent="0.25">
      <c r="C2774" s="27"/>
      <c r="D2774" s="28"/>
      <c r="E2774" s="28"/>
      <c r="F2774" s="28"/>
      <c r="G2774" s="28"/>
      <c r="H2774" s="28"/>
      <c r="I2774" s="28"/>
      <c r="J2774" s="28"/>
    </row>
    <row r="2775" spans="3:10" ht="21.75" customHeight="1" x14ac:dyDescent="0.25">
      <c r="C2775" s="27"/>
      <c r="D2775" s="28"/>
      <c r="E2775" s="28"/>
      <c r="F2775" s="28"/>
      <c r="G2775" s="28"/>
      <c r="H2775" s="28"/>
      <c r="I2775" s="28"/>
      <c r="J2775" s="28"/>
    </row>
    <row r="2776" spans="3:10" ht="21.75" customHeight="1" x14ac:dyDescent="0.25">
      <c r="C2776" s="27"/>
      <c r="D2776" s="28"/>
      <c r="E2776" s="28"/>
      <c r="F2776" s="28"/>
      <c r="G2776" s="28"/>
      <c r="H2776" s="28"/>
      <c r="I2776" s="28"/>
      <c r="J2776" s="28"/>
    </row>
    <row r="2777" spans="3:10" ht="21.75" customHeight="1" x14ac:dyDescent="0.25">
      <c r="C2777" s="27"/>
      <c r="D2777" s="28"/>
      <c r="E2777" s="28"/>
      <c r="F2777" s="28"/>
      <c r="G2777" s="28"/>
      <c r="H2777" s="28"/>
      <c r="I2777" s="28"/>
      <c r="J2777" s="28"/>
    </row>
    <row r="2778" spans="3:10" ht="21.75" customHeight="1" x14ac:dyDescent="0.25">
      <c r="C2778" s="27"/>
      <c r="D2778" s="28"/>
      <c r="E2778" s="28"/>
      <c r="F2778" s="28"/>
      <c r="G2778" s="28"/>
      <c r="H2778" s="28"/>
      <c r="I2778" s="28"/>
      <c r="J2778" s="28"/>
    </row>
    <row r="2779" spans="3:10" ht="21.75" customHeight="1" x14ac:dyDescent="0.25">
      <c r="C2779" s="27"/>
      <c r="D2779" s="28"/>
      <c r="E2779" s="28"/>
      <c r="F2779" s="28"/>
      <c r="G2779" s="28"/>
      <c r="H2779" s="28"/>
      <c r="I2779" s="28"/>
      <c r="J2779" s="28"/>
    </row>
    <row r="2780" spans="3:10" ht="21.75" customHeight="1" x14ac:dyDescent="0.25">
      <c r="C2780" s="27"/>
      <c r="D2780" s="28"/>
      <c r="E2780" s="28"/>
      <c r="F2780" s="28"/>
      <c r="G2780" s="28"/>
      <c r="H2780" s="28"/>
      <c r="I2780" s="28"/>
      <c r="J2780" s="28"/>
    </row>
    <row r="2781" spans="3:10" ht="21.75" customHeight="1" x14ac:dyDescent="0.25">
      <c r="C2781" s="27"/>
      <c r="D2781" s="28"/>
      <c r="E2781" s="28"/>
      <c r="F2781" s="28"/>
      <c r="G2781" s="28"/>
      <c r="H2781" s="28"/>
      <c r="I2781" s="28"/>
      <c r="J2781" s="28"/>
    </row>
    <row r="2782" spans="3:10" ht="21.75" customHeight="1" x14ac:dyDescent="0.25">
      <c r="C2782" s="27"/>
      <c r="D2782" s="28"/>
      <c r="E2782" s="28"/>
      <c r="F2782" s="28"/>
      <c r="G2782" s="28"/>
      <c r="H2782" s="28"/>
      <c r="I2782" s="28"/>
      <c r="J2782" s="28"/>
    </row>
    <row r="2783" spans="3:10" ht="21.75" customHeight="1" x14ac:dyDescent="0.25">
      <c r="C2783" s="27"/>
      <c r="D2783" s="28"/>
      <c r="E2783" s="28"/>
      <c r="F2783" s="28"/>
      <c r="G2783" s="28"/>
      <c r="H2783" s="28"/>
      <c r="I2783" s="28"/>
      <c r="J2783" s="28"/>
    </row>
    <row r="2784" spans="3:10" ht="21.75" customHeight="1" x14ac:dyDescent="0.25">
      <c r="C2784" s="27"/>
      <c r="D2784" s="28"/>
      <c r="E2784" s="28"/>
      <c r="F2784" s="28"/>
      <c r="G2784" s="28"/>
      <c r="H2784" s="28"/>
      <c r="I2784" s="28"/>
      <c r="J2784" s="28"/>
    </row>
    <row r="2785" spans="3:10" ht="21.75" customHeight="1" x14ac:dyDescent="0.25">
      <c r="C2785" s="27"/>
      <c r="D2785" s="28"/>
      <c r="E2785" s="28"/>
      <c r="F2785" s="28"/>
      <c r="G2785" s="28"/>
      <c r="H2785" s="28"/>
      <c r="I2785" s="28"/>
      <c r="J2785" s="28"/>
    </row>
    <row r="2786" spans="3:10" ht="21.75" customHeight="1" x14ac:dyDescent="0.25">
      <c r="C2786" s="27"/>
      <c r="D2786" s="28"/>
      <c r="E2786" s="28"/>
      <c r="F2786" s="28"/>
      <c r="G2786" s="28"/>
      <c r="H2786" s="28"/>
      <c r="I2786" s="28"/>
      <c r="J2786" s="28"/>
    </row>
    <row r="2787" spans="3:10" ht="21.75" customHeight="1" x14ac:dyDescent="0.25">
      <c r="C2787" s="27"/>
      <c r="D2787" s="28"/>
      <c r="E2787" s="28"/>
      <c r="F2787" s="28"/>
      <c r="G2787" s="28"/>
      <c r="H2787" s="28"/>
      <c r="I2787" s="28"/>
      <c r="J2787" s="28"/>
    </row>
    <row r="2788" spans="3:10" ht="21.75" customHeight="1" x14ac:dyDescent="0.25">
      <c r="C2788" s="27"/>
      <c r="D2788" s="28"/>
      <c r="E2788" s="28"/>
      <c r="F2788" s="28"/>
      <c r="G2788" s="28"/>
      <c r="H2788" s="28"/>
      <c r="I2788" s="28"/>
      <c r="J2788" s="28"/>
    </row>
    <row r="2789" spans="3:10" ht="21.75" customHeight="1" x14ac:dyDescent="0.25">
      <c r="C2789" s="27"/>
      <c r="D2789" s="28"/>
      <c r="E2789" s="28"/>
      <c r="F2789" s="28"/>
      <c r="G2789" s="28"/>
      <c r="H2789" s="28"/>
      <c r="I2789" s="28"/>
      <c r="J2789" s="28"/>
    </row>
    <row r="2790" spans="3:10" ht="21.75" customHeight="1" x14ac:dyDescent="0.25">
      <c r="C2790" s="27"/>
      <c r="D2790" s="28"/>
      <c r="E2790" s="28"/>
      <c r="F2790" s="28"/>
      <c r="G2790" s="28"/>
      <c r="H2790" s="28"/>
      <c r="I2790" s="28"/>
      <c r="J2790" s="28"/>
    </row>
    <row r="2791" spans="3:10" ht="21.75" customHeight="1" x14ac:dyDescent="0.25">
      <c r="C2791" s="27"/>
      <c r="D2791" s="28"/>
      <c r="E2791" s="28"/>
      <c r="F2791" s="28"/>
      <c r="G2791" s="28"/>
      <c r="H2791" s="28"/>
      <c r="I2791" s="28"/>
      <c r="J2791" s="28"/>
    </row>
    <row r="2792" spans="3:10" ht="21.75" customHeight="1" x14ac:dyDescent="0.25">
      <c r="C2792" s="27"/>
      <c r="D2792" s="28"/>
      <c r="E2792" s="28"/>
      <c r="F2792" s="28"/>
      <c r="G2792" s="28"/>
      <c r="H2792" s="28"/>
      <c r="I2792" s="28"/>
      <c r="J2792" s="28"/>
    </row>
    <row r="2793" spans="3:10" ht="21.75" customHeight="1" x14ac:dyDescent="0.25">
      <c r="C2793" s="27"/>
      <c r="D2793" s="28"/>
      <c r="E2793" s="28"/>
      <c r="F2793" s="28"/>
      <c r="G2793" s="28"/>
      <c r="H2793" s="28"/>
      <c r="I2793" s="28"/>
      <c r="J2793" s="28"/>
    </row>
    <row r="2794" spans="3:10" ht="21.75" customHeight="1" x14ac:dyDescent="0.25">
      <c r="C2794" s="27"/>
      <c r="D2794" s="28"/>
      <c r="E2794" s="28"/>
      <c r="F2794" s="28"/>
      <c r="G2794" s="28"/>
      <c r="H2794" s="28"/>
      <c r="I2794" s="28"/>
      <c r="J2794" s="28"/>
    </row>
    <row r="2795" spans="3:10" ht="21.75" customHeight="1" x14ac:dyDescent="0.25">
      <c r="C2795" s="27"/>
      <c r="D2795" s="28"/>
      <c r="E2795" s="28"/>
      <c r="F2795" s="28"/>
      <c r="G2795" s="28"/>
      <c r="H2795" s="28"/>
      <c r="I2795" s="28"/>
      <c r="J2795" s="28"/>
    </row>
    <row r="2796" spans="3:10" ht="21.75" customHeight="1" x14ac:dyDescent="0.25">
      <c r="C2796" s="27"/>
      <c r="D2796" s="28"/>
      <c r="E2796" s="28"/>
      <c r="F2796" s="28"/>
      <c r="G2796" s="28"/>
      <c r="H2796" s="28"/>
      <c r="I2796" s="28"/>
      <c r="J2796" s="28"/>
    </row>
    <row r="2797" spans="3:10" ht="21.75" customHeight="1" x14ac:dyDescent="0.25">
      <c r="C2797" s="27"/>
      <c r="D2797" s="28"/>
      <c r="E2797" s="28"/>
      <c r="F2797" s="28"/>
      <c r="G2797" s="28"/>
      <c r="H2797" s="28"/>
      <c r="I2797" s="28"/>
      <c r="J2797" s="28"/>
    </row>
    <row r="2798" spans="3:10" ht="21.75" customHeight="1" x14ac:dyDescent="0.25">
      <c r="C2798" s="27"/>
      <c r="D2798" s="28"/>
      <c r="E2798" s="28"/>
      <c r="F2798" s="28"/>
      <c r="G2798" s="28"/>
      <c r="H2798" s="28"/>
      <c r="I2798" s="28"/>
      <c r="J2798" s="28"/>
    </row>
    <row r="2799" spans="3:10" ht="21.75" customHeight="1" x14ac:dyDescent="0.25">
      <c r="C2799" s="27"/>
      <c r="D2799" s="28"/>
      <c r="E2799" s="28"/>
      <c r="F2799" s="28"/>
      <c r="G2799" s="28"/>
      <c r="H2799" s="28"/>
      <c r="I2799" s="28"/>
      <c r="J2799" s="28"/>
    </row>
    <row r="2800" spans="3:10" ht="21.75" customHeight="1" x14ac:dyDescent="0.25">
      <c r="C2800" s="27"/>
      <c r="D2800" s="28"/>
      <c r="E2800" s="28"/>
      <c r="F2800" s="28"/>
      <c r="G2800" s="28"/>
      <c r="H2800" s="28"/>
      <c r="I2800" s="28"/>
      <c r="J2800" s="28"/>
    </row>
    <row r="2801" spans="3:10" ht="21.75" customHeight="1" x14ac:dyDescent="0.25">
      <c r="C2801" s="27"/>
      <c r="D2801" s="28"/>
      <c r="E2801" s="28"/>
      <c r="F2801" s="28"/>
      <c r="G2801" s="28"/>
      <c r="H2801" s="28"/>
      <c r="I2801" s="28"/>
      <c r="J2801" s="28"/>
    </row>
    <row r="2802" spans="3:10" ht="21.75" customHeight="1" x14ac:dyDescent="0.25">
      <c r="C2802" s="27"/>
      <c r="D2802" s="28"/>
      <c r="E2802" s="28"/>
      <c r="F2802" s="28"/>
      <c r="G2802" s="28"/>
      <c r="H2802" s="28"/>
      <c r="I2802" s="28"/>
      <c r="J2802" s="28"/>
    </row>
    <row r="2803" spans="3:10" ht="21.75" customHeight="1" x14ac:dyDescent="0.25">
      <c r="C2803" s="27"/>
      <c r="D2803" s="28"/>
      <c r="E2803" s="28"/>
      <c r="F2803" s="28"/>
      <c r="G2803" s="28"/>
      <c r="H2803" s="28"/>
      <c r="I2803" s="28"/>
      <c r="J2803" s="28"/>
    </row>
    <row r="2804" spans="3:10" ht="21.75" customHeight="1" x14ac:dyDescent="0.25">
      <c r="C2804" s="27"/>
      <c r="D2804" s="28"/>
      <c r="E2804" s="28"/>
      <c r="F2804" s="28"/>
      <c r="G2804" s="28"/>
      <c r="H2804" s="28"/>
      <c r="I2804" s="28"/>
      <c r="J2804" s="28"/>
    </row>
    <row r="2805" spans="3:10" ht="21.75" customHeight="1" x14ac:dyDescent="0.25">
      <c r="C2805" s="27"/>
      <c r="D2805" s="28"/>
      <c r="E2805" s="28"/>
      <c r="F2805" s="28"/>
      <c r="G2805" s="28"/>
      <c r="H2805" s="28"/>
      <c r="I2805" s="28"/>
      <c r="J2805" s="28"/>
    </row>
    <row r="2806" spans="3:10" ht="21.75" customHeight="1" x14ac:dyDescent="0.25">
      <c r="C2806" s="27"/>
      <c r="D2806" s="28"/>
      <c r="E2806" s="28"/>
      <c r="F2806" s="28"/>
      <c r="G2806" s="28"/>
      <c r="H2806" s="28"/>
      <c r="I2806" s="28"/>
      <c r="J2806" s="28"/>
    </row>
    <row r="2807" spans="3:10" ht="21.75" customHeight="1" x14ac:dyDescent="0.25">
      <c r="C2807" s="27"/>
      <c r="D2807" s="28"/>
      <c r="E2807" s="28"/>
      <c r="F2807" s="28"/>
      <c r="G2807" s="28"/>
      <c r="H2807" s="28"/>
      <c r="I2807" s="28"/>
      <c r="J2807" s="28"/>
    </row>
    <row r="2808" spans="3:10" ht="21.75" customHeight="1" x14ac:dyDescent="0.25">
      <c r="C2808" s="27"/>
      <c r="D2808" s="28"/>
      <c r="E2808" s="28"/>
      <c r="F2808" s="28"/>
      <c r="G2808" s="28"/>
      <c r="H2808" s="28"/>
      <c r="I2808" s="28"/>
      <c r="J2808" s="28"/>
    </row>
    <row r="2809" spans="3:10" ht="21.75" customHeight="1" x14ac:dyDescent="0.25">
      <c r="C2809" s="27"/>
      <c r="D2809" s="28"/>
      <c r="E2809" s="28"/>
      <c r="F2809" s="28"/>
      <c r="G2809" s="28"/>
      <c r="H2809" s="28"/>
      <c r="I2809" s="28"/>
      <c r="J2809" s="28"/>
    </row>
    <row r="2810" spans="3:10" ht="21.75" customHeight="1" x14ac:dyDescent="0.25">
      <c r="C2810" s="27"/>
      <c r="D2810" s="28"/>
      <c r="E2810" s="28"/>
      <c r="F2810" s="28"/>
      <c r="G2810" s="28"/>
      <c r="H2810" s="28"/>
      <c r="I2810" s="28"/>
      <c r="J2810" s="28"/>
    </row>
    <row r="2811" spans="3:10" ht="21.75" customHeight="1" x14ac:dyDescent="0.25">
      <c r="C2811" s="27"/>
      <c r="D2811" s="28"/>
      <c r="E2811" s="28"/>
      <c r="F2811" s="28"/>
      <c r="G2811" s="28"/>
      <c r="H2811" s="28"/>
      <c r="I2811" s="28"/>
      <c r="J2811" s="28"/>
    </row>
    <row r="2812" spans="3:10" ht="21.75" customHeight="1" x14ac:dyDescent="0.25">
      <c r="C2812" s="27"/>
      <c r="D2812" s="28"/>
      <c r="E2812" s="28"/>
      <c r="F2812" s="28"/>
      <c r="G2812" s="28"/>
      <c r="H2812" s="28"/>
      <c r="I2812" s="28"/>
      <c r="J2812" s="28"/>
    </row>
    <row r="2813" spans="3:10" ht="21.75" customHeight="1" x14ac:dyDescent="0.25">
      <c r="C2813" s="27"/>
      <c r="D2813" s="28"/>
      <c r="E2813" s="28"/>
      <c r="F2813" s="28"/>
      <c r="G2813" s="28"/>
      <c r="H2813" s="28"/>
      <c r="I2813" s="28"/>
      <c r="J2813" s="28"/>
    </row>
    <row r="2814" spans="3:10" ht="21.75" customHeight="1" x14ac:dyDescent="0.25">
      <c r="C2814" s="27"/>
      <c r="D2814" s="28"/>
      <c r="E2814" s="28"/>
      <c r="F2814" s="28"/>
      <c r="G2814" s="28"/>
      <c r="H2814" s="28"/>
      <c r="I2814" s="28"/>
      <c r="J2814" s="28"/>
    </row>
    <row r="2815" spans="3:10" ht="21.75" customHeight="1" x14ac:dyDescent="0.25">
      <c r="C2815" s="27"/>
      <c r="D2815" s="28"/>
      <c r="E2815" s="28"/>
      <c r="F2815" s="28"/>
      <c r="G2815" s="28"/>
      <c r="H2815" s="28"/>
      <c r="I2815" s="28"/>
      <c r="J2815" s="28"/>
    </row>
    <row r="2816" spans="3:10" ht="21.75" customHeight="1" x14ac:dyDescent="0.25">
      <c r="C2816" s="27"/>
      <c r="D2816" s="28"/>
      <c r="E2816" s="28"/>
      <c r="F2816" s="28"/>
      <c r="G2816" s="28"/>
      <c r="H2816" s="28"/>
      <c r="I2816" s="28"/>
      <c r="J2816" s="28"/>
    </row>
    <row r="2817" spans="3:10" ht="21.75" customHeight="1" x14ac:dyDescent="0.25">
      <c r="C2817" s="27"/>
      <c r="D2817" s="28"/>
      <c r="E2817" s="28"/>
      <c r="F2817" s="28"/>
      <c r="G2817" s="28"/>
      <c r="H2817" s="28"/>
      <c r="I2817" s="28"/>
      <c r="J2817" s="28"/>
    </row>
    <row r="2818" spans="3:10" ht="21.75" customHeight="1" x14ac:dyDescent="0.25">
      <c r="C2818" s="27"/>
      <c r="D2818" s="28"/>
      <c r="E2818" s="28"/>
      <c r="F2818" s="28"/>
      <c r="G2818" s="28"/>
      <c r="H2818" s="28"/>
      <c r="I2818" s="28"/>
      <c r="J2818" s="28"/>
    </row>
    <row r="2819" spans="3:10" ht="21.75" customHeight="1" x14ac:dyDescent="0.25">
      <c r="C2819" s="27"/>
      <c r="D2819" s="28"/>
      <c r="E2819" s="28"/>
      <c r="F2819" s="28"/>
      <c r="G2819" s="28"/>
      <c r="H2819" s="28"/>
      <c r="I2819" s="28"/>
      <c r="J2819" s="28"/>
    </row>
    <row r="2820" spans="3:10" ht="21.75" customHeight="1" x14ac:dyDescent="0.25">
      <c r="C2820" s="27"/>
      <c r="D2820" s="28"/>
      <c r="E2820" s="28"/>
      <c r="F2820" s="28"/>
      <c r="G2820" s="28"/>
      <c r="H2820" s="28"/>
      <c r="I2820" s="28"/>
      <c r="J2820" s="28"/>
    </row>
    <row r="2821" spans="3:10" ht="21.75" customHeight="1" x14ac:dyDescent="0.25">
      <c r="C2821" s="27"/>
      <c r="D2821" s="28"/>
      <c r="E2821" s="28"/>
      <c r="F2821" s="28"/>
      <c r="G2821" s="28"/>
      <c r="H2821" s="28"/>
      <c r="I2821" s="28"/>
      <c r="J2821" s="28"/>
    </row>
    <row r="2822" spans="3:10" ht="21.75" customHeight="1" x14ac:dyDescent="0.25">
      <c r="C2822" s="27"/>
      <c r="D2822" s="28"/>
      <c r="E2822" s="28"/>
      <c r="F2822" s="28"/>
      <c r="G2822" s="28"/>
      <c r="H2822" s="28"/>
      <c r="I2822" s="28"/>
      <c r="J2822" s="28"/>
    </row>
    <row r="2823" spans="3:10" ht="21.75" customHeight="1" x14ac:dyDescent="0.25">
      <c r="C2823" s="27"/>
      <c r="D2823" s="28"/>
      <c r="E2823" s="28"/>
      <c r="F2823" s="28"/>
      <c r="G2823" s="28"/>
      <c r="H2823" s="28"/>
      <c r="I2823" s="28"/>
      <c r="J2823" s="28"/>
    </row>
    <row r="2824" spans="3:10" ht="21.75" customHeight="1" x14ac:dyDescent="0.25">
      <c r="C2824" s="27"/>
      <c r="D2824" s="28"/>
      <c r="E2824" s="28"/>
      <c r="F2824" s="28"/>
      <c r="G2824" s="28"/>
      <c r="H2824" s="28"/>
      <c r="I2824" s="28"/>
      <c r="J2824" s="28"/>
    </row>
    <row r="2825" spans="3:10" ht="21.75" customHeight="1" x14ac:dyDescent="0.25">
      <c r="C2825" s="27"/>
      <c r="D2825" s="28"/>
      <c r="E2825" s="28"/>
      <c r="F2825" s="28"/>
      <c r="G2825" s="28"/>
      <c r="H2825" s="28"/>
      <c r="I2825" s="28"/>
      <c r="J2825" s="28"/>
    </row>
    <row r="2826" spans="3:10" ht="21.75" customHeight="1" x14ac:dyDescent="0.25">
      <c r="C2826" s="27"/>
      <c r="D2826" s="28"/>
      <c r="E2826" s="28"/>
      <c r="F2826" s="28"/>
      <c r="G2826" s="28"/>
      <c r="H2826" s="28"/>
      <c r="I2826" s="28"/>
      <c r="J2826" s="28"/>
    </row>
    <row r="2827" spans="3:10" ht="21.75" customHeight="1" x14ac:dyDescent="0.25">
      <c r="C2827" s="27"/>
      <c r="D2827" s="28"/>
      <c r="E2827" s="28"/>
      <c r="F2827" s="28"/>
      <c r="G2827" s="28"/>
      <c r="H2827" s="28"/>
      <c r="I2827" s="28"/>
      <c r="J2827" s="28"/>
    </row>
    <row r="2828" spans="3:10" ht="21.75" customHeight="1" x14ac:dyDescent="0.25">
      <c r="C2828" s="27"/>
      <c r="D2828" s="28"/>
      <c r="E2828" s="28"/>
      <c r="F2828" s="28"/>
      <c r="G2828" s="28"/>
      <c r="H2828" s="28"/>
      <c r="I2828" s="28"/>
      <c r="J2828" s="28"/>
    </row>
    <row r="2829" spans="3:10" ht="21.75" customHeight="1" x14ac:dyDescent="0.25">
      <c r="C2829" s="27"/>
      <c r="D2829" s="28"/>
      <c r="E2829" s="28"/>
      <c r="F2829" s="28"/>
      <c r="G2829" s="28"/>
      <c r="H2829" s="28"/>
      <c r="I2829" s="28"/>
      <c r="J2829" s="28"/>
    </row>
    <row r="2830" spans="3:10" ht="21.75" customHeight="1" x14ac:dyDescent="0.25">
      <c r="C2830" s="27"/>
      <c r="D2830" s="28"/>
      <c r="E2830" s="28"/>
      <c r="F2830" s="28"/>
      <c r="G2830" s="28"/>
      <c r="H2830" s="28"/>
      <c r="I2830" s="28"/>
      <c r="J2830" s="28"/>
    </row>
    <row r="2831" spans="3:10" ht="21.75" customHeight="1" x14ac:dyDescent="0.25">
      <c r="C2831" s="27"/>
      <c r="D2831" s="28"/>
      <c r="E2831" s="28"/>
      <c r="F2831" s="28"/>
      <c r="G2831" s="28"/>
      <c r="H2831" s="28"/>
      <c r="I2831" s="28"/>
      <c r="J2831" s="28"/>
    </row>
    <row r="2832" spans="3:10" ht="21.75" customHeight="1" x14ac:dyDescent="0.25">
      <c r="C2832" s="27"/>
      <c r="D2832" s="28"/>
      <c r="E2832" s="28"/>
      <c r="F2832" s="28"/>
      <c r="G2832" s="28"/>
      <c r="H2832" s="28"/>
      <c r="I2832" s="28"/>
      <c r="J2832" s="28"/>
    </row>
    <row r="2833" spans="3:10" ht="21.75" customHeight="1" x14ac:dyDescent="0.25">
      <c r="C2833" s="27"/>
      <c r="D2833" s="28"/>
      <c r="E2833" s="28"/>
      <c r="F2833" s="28"/>
      <c r="G2833" s="28"/>
      <c r="H2833" s="28"/>
      <c r="I2833" s="28"/>
      <c r="J2833" s="28"/>
    </row>
    <row r="2834" spans="3:10" ht="21.75" customHeight="1" x14ac:dyDescent="0.25">
      <c r="C2834" s="27"/>
      <c r="D2834" s="28"/>
      <c r="E2834" s="28"/>
      <c r="F2834" s="28"/>
      <c r="G2834" s="28"/>
      <c r="H2834" s="28"/>
      <c r="I2834" s="28"/>
      <c r="J2834" s="28"/>
    </row>
    <row r="2835" spans="3:10" ht="21.75" customHeight="1" x14ac:dyDescent="0.25">
      <c r="C2835" s="27"/>
      <c r="D2835" s="28"/>
      <c r="E2835" s="28"/>
      <c r="F2835" s="28"/>
      <c r="G2835" s="28"/>
      <c r="H2835" s="28"/>
      <c r="I2835" s="28"/>
      <c r="J2835" s="28"/>
    </row>
    <row r="2836" spans="3:10" ht="21.75" customHeight="1" x14ac:dyDescent="0.25">
      <c r="C2836" s="27"/>
      <c r="D2836" s="28"/>
      <c r="E2836" s="28"/>
      <c r="F2836" s="28"/>
      <c r="G2836" s="28"/>
      <c r="H2836" s="28"/>
      <c r="I2836" s="28"/>
      <c r="J2836" s="28"/>
    </row>
    <row r="2837" spans="3:10" ht="21.75" customHeight="1" x14ac:dyDescent="0.25">
      <c r="C2837" s="27"/>
      <c r="D2837" s="28"/>
      <c r="E2837" s="28"/>
      <c r="F2837" s="28"/>
      <c r="G2837" s="28"/>
      <c r="H2837" s="28"/>
      <c r="I2837" s="28"/>
      <c r="J2837" s="28"/>
    </row>
    <row r="2838" spans="3:10" ht="21.75" customHeight="1" x14ac:dyDescent="0.25">
      <c r="C2838" s="27"/>
      <c r="D2838" s="28"/>
      <c r="E2838" s="28"/>
      <c r="F2838" s="28"/>
      <c r="G2838" s="28"/>
      <c r="H2838" s="28"/>
      <c r="I2838" s="28"/>
      <c r="J2838" s="28"/>
    </row>
    <row r="2839" spans="3:10" ht="21.75" customHeight="1" x14ac:dyDescent="0.25">
      <c r="C2839" s="27"/>
      <c r="D2839" s="28"/>
      <c r="E2839" s="28"/>
      <c r="F2839" s="28"/>
      <c r="G2839" s="28"/>
      <c r="H2839" s="28"/>
      <c r="I2839" s="28"/>
      <c r="J2839" s="28"/>
    </row>
    <row r="2840" spans="3:10" ht="21.75" customHeight="1" x14ac:dyDescent="0.25">
      <c r="C2840" s="27"/>
      <c r="D2840" s="28"/>
      <c r="E2840" s="28"/>
      <c r="F2840" s="28"/>
      <c r="G2840" s="28"/>
      <c r="H2840" s="28"/>
      <c r="I2840" s="28"/>
      <c r="J2840" s="28"/>
    </row>
    <row r="2841" spans="3:10" ht="21.75" customHeight="1" x14ac:dyDescent="0.25">
      <c r="C2841" s="27"/>
      <c r="D2841" s="28"/>
      <c r="E2841" s="28"/>
      <c r="F2841" s="28"/>
      <c r="G2841" s="28"/>
      <c r="H2841" s="28"/>
      <c r="I2841" s="28"/>
      <c r="J2841" s="28"/>
    </row>
    <row r="2842" spans="3:10" ht="21.75" customHeight="1" x14ac:dyDescent="0.25">
      <c r="C2842" s="27"/>
      <c r="D2842" s="28"/>
      <c r="E2842" s="28"/>
      <c r="F2842" s="28"/>
      <c r="G2842" s="28"/>
      <c r="H2842" s="28"/>
      <c r="I2842" s="28"/>
      <c r="J2842" s="28"/>
    </row>
    <row r="2843" spans="3:10" ht="21.75" customHeight="1" x14ac:dyDescent="0.25">
      <c r="C2843" s="27"/>
      <c r="D2843" s="28"/>
      <c r="E2843" s="28"/>
      <c r="F2843" s="28"/>
      <c r="G2843" s="28"/>
      <c r="H2843" s="28"/>
      <c r="I2843" s="28"/>
      <c r="J2843" s="28"/>
    </row>
    <row r="2844" spans="3:10" ht="21.75" customHeight="1" x14ac:dyDescent="0.25">
      <c r="C2844" s="27"/>
      <c r="D2844" s="28"/>
      <c r="E2844" s="28"/>
      <c r="F2844" s="28"/>
      <c r="G2844" s="28"/>
      <c r="H2844" s="28"/>
      <c r="I2844" s="28"/>
      <c r="J2844" s="28"/>
    </row>
    <row r="2845" spans="3:10" ht="21.75" customHeight="1" x14ac:dyDescent="0.25">
      <c r="C2845" s="27"/>
      <c r="D2845" s="28"/>
      <c r="E2845" s="28"/>
      <c r="F2845" s="28"/>
      <c r="G2845" s="28"/>
      <c r="H2845" s="28"/>
      <c r="I2845" s="28"/>
      <c r="J2845" s="28"/>
    </row>
    <row r="2846" spans="3:10" ht="21.75" customHeight="1" x14ac:dyDescent="0.25">
      <c r="C2846" s="27"/>
      <c r="D2846" s="28"/>
      <c r="E2846" s="28"/>
      <c r="F2846" s="28"/>
      <c r="G2846" s="28"/>
      <c r="H2846" s="28"/>
      <c r="I2846" s="28"/>
      <c r="J2846" s="28"/>
    </row>
    <row r="2847" spans="3:10" ht="21.75" customHeight="1" x14ac:dyDescent="0.25">
      <c r="C2847" s="27"/>
      <c r="D2847" s="28"/>
      <c r="E2847" s="28"/>
      <c r="F2847" s="28"/>
      <c r="G2847" s="28"/>
      <c r="H2847" s="28"/>
      <c r="I2847" s="28"/>
      <c r="J2847" s="28"/>
    </row>
    <row r="2848" spans="3:10" ht="21.75" customHeight="1" x14ac:dyDescent="0.25">
      <c r="C2848" s="27"/>
      <c r="D2848" s="28"/>
      <c r="E2848" s="28"/>
      <c r="F2848" s="28"/>
      <c r="G2848" s="28"/>
      <c r="H2848" s="28"/>
      <c r="I2848" s="28"/>
      <c r="J2848" s="28"/>
    </row>
    <row r="2849" spans="3:10" ht="21.75" customHeight="1" x14ac:dyDescent="0.25">
      <c r="C2849" s="27"/>
      <c r="D2849" s="28"/>
      <c r="E2849" s="28"/>
      <c r="F2849" s="28"/>
      <c r="G2849" s="28"/>
      <c r="H2849" s="28"/>
      <c r="I2849" s="28"/>
      <c r="J2849" s="28"/>
    </row>
    <row r="2850" spans="3:10" ht="21.75" customHeight="1" x14ac:dyDescent="0.25">
      <c r="C2850" s="27"/>
      <c r="D2850" s="28"/>
      <c r="E2850" s="28"/>
      <c r="F2850" s="28"/>
      <c r="G2850" s="28"/>
      <c r="H2850" s="28"/>
      <c r="I2850" s="28"/>
      <c r="J2850" s="28"/>
    </row>
    <row r="2851" spans="3:10" ht="21.75" customHeight="1" x14ac:dyDescent="0.25">
      <c r="C2851" s="27"/>
      <c r="D2851" s="28"/>
      <c r="E2851" s="28"/>
      <c r="F2851" s="28"/>
      <c r="G2851" s="28"/>
      <c r="H2851" s="28"/>
      <c r="I2851" s="28"/>
      <c r="J2851" s="28"/>
    </row>
    <row r="2852" spans="3:10" ht="21.75" customHeight="1" x14ac:dyDescent="0.25">
      <c r="C2852" s="27"/>
      <c r="D2852" s="28"/>
      <c r="E2852" s="28"/>
      <c r="F2852" s="28"/>
      <c r="G2852" s="28"/>
      <c r="H2852" s="28"/>
      <c r="I2852" s="28"/>
      <c r="J2852" s="28"/>
    </row>
    <row r="2853" spans="3:10" ht="21.75" customHeight="1" x14ac:dyDescent="0.25">
      <c r="C2853" s="27"/>
      <c r="D2853" s="28"/>
      <c r="E2853" s="28"/>
      <c r="F2853" s="28"/>
      <c r="G2853" s="28"/>
      <c r="H2853" s="28"/>
      <c r="I2853" s="28"/>
      <c r="J2853" s="28"/>
    </row>
    <row r="2854" spans="3:10" ht="21.75" customHeight="1" x14ac:dyDescent="0.25">
      <c r="C2854" s="27"/>
      <c r="D2854" s="28"/>
      <c r="E2854" s="28"/>
      <c r="F2854" s="28"/>
      <c r="G2854" s="28"/>
      <c r="H2854" s="28"/>
      <c r="I2854" s="28"/>
      <c r="J2854" s="28"/>
    </row>
    <row r="2855" spans="3:10" ht="21.75" customHeight="1" x14ac:dyDescent="0.25">
      <c r="C2855" s="27"/>
      <c r="D2855" s="28"/>
      <c r="E2855" s="28"/>
      <c r="F2855" s="28"/>
      <c r="G2855" s="28"/>
      <c r="H2855" s="28"/>
      <c r="I2855" s="28"/>
      <c r="J2855" s="28"/>
    </row>
    <row r="2856" spans="3:10" ht="21.75" customHeight="1" x14ac:dyDescent="0.25">
      <c r="C2856" s="27"/>
      <c r="D2856" s="28"/>
      <c r="E2856" s="28"/>
      <c r="F2856" s="28"/>
      <c r="G2856" s="28"/>
      <c r="H2856" s="28"/>
      <c r="I2856" s="28"/>
      <c r="J2856" s="28"/>
    </row>
    <row r="2857" spans="3:10" ht="21.75" customHeight="1" x14ac:dyDescent="0.25">
      <c r="C2857" s="27"/>
      <c r="D2857" s="28"/>
      <c r="E2857" s="28"/>
      <c r="F2857" s="28"/>
      <c r="G2857" s="28"/>
      <c r="H2857" s="28"/>
      <c r="I2857" s="28"/>
      <c r="J2857" s="28"/>
    </row>
    <row r="2858" spans="3:10" ht="21.75" customHeight="1" x14ac:dyDescent="0.25">
      <c r="C2858" s="27"/>
      <c r="D2858" s="28"/>
      <c r="E2858" s="28"/>
      <c r="F2858" s="28"/>
      <c r="G2858" s="28"/>
      <c r="H2858" s="28"/>
      <c r="I2858" s="28"/>
      <c r="J2858" s="28"/>
    </row>
    <row r="2859" spans="3:10" ht="21.75" customHeight="1" x14ac:dyDescent="0.25">
      <c r="C2859" s="27"/>
      <c r="D2859" s="28"/>
      <c r="E2859" s="28"/>
      <c r="F2859" s="28"/>
      <c r="G2859" s="28"/>
      <c r="H2859" s="28"/>
      <c r="I2859" s="28"/>
      <c r="J2859" s="28"/>
    </row>
    <row r="2860" spans="3:10" ht="21.75" customHeight="1" x14ac:dyDescent="0.25">
      <c r="C2860" s="27"/>
      <c r="D2860" s="28"/>
      <c r="E2860" s="28"/>
      <c r="F2860" s="28"/>
      <c r="G2860" s="28"/>
      <c r="H2860" s="28"/>
      <c r="I2860" s="28"/>
      <c r="J2860" s="28"/>
    </row>
    <row r="2861" spans="3:10" ht="21.75" customHeight="1" x14ac:dyDescent="0.25">
      <c r="C2861" s="27"/>
      <c r="D2861" s="28"/>
      <c r="E2861" s="28"/>
      <c r="F2861" s="28"/>
      <c r="G2861" s="28"/>
      <c r="H2861" s="28"/>
      <c r="I2861" s="28"/>
      <c r="J2861" s="28"/>
    </row>
    <row r="2862" spans="3:10" ht="21.75" customHeight="1" x14ac:dyDescent="0.25">
      <c r="C2862" s="27"/>
      <c r="D2862" s="28"/>
      <c r="E2862" s="28"/>
      <c r="F2862" s="28"/>
      <c r="G2862" s="28"/>
      <c r="H2862" s="28"/>
      <c r="I2862" s="28"/>
      <c r="J2862" s="28"/>
    </row>
    <row r="2863" spans="3:10" ht="21.75" customHeight="1" x14ac:dyDescent="0.25">
      <c r="C2863" s="27"/>
      <c r="D2863" s="28"/>
      <c r="E2863" s="28"/>
      <c r="F2863" s="28"/>
      <c r="G2863" s="28"/>
      <c r="H2863" s="28"/>
      <c r="I2863" s="28"/>
      <c r="J2863" s="28"/>
    </row>
    <row r="2864" spans="3:10" ht="21.75" customHeight="1" x14ac:dyDescent="0.25">
      <c r="C2864" s="27"/>
      <c r="D2864" s="28"/>
      <c r="E2864" s="28"/>
      <c r="F2864" s="28"/>
      <c r="G2864" s="28"/>
      <c r="H2864" s="28"/>
      <c r="I2864" s="28"/>
      <c r="J2864" s="28"/>
    </row>
    <row r="2865" spans="3:10" ht="21.75" customHeight="1" x14ac:dyDescent="0.25">
      <c r="C2865" s="27"/>
      <c r="D2865" s="28"/>
      <c r="E2865" s="28"/>
      <c r="F2865" s="28"/>
      <c r="G2865" s="28"/>
      <c r="H2865" s="28"/>
      <c r="I2865" s="28"/>
      <c r="J2865" s="28"/>
    </row>
    <row r="2866" spans="3:10" ht="21.75" customHeight="1" x14ac:dyDescent="0.25">
      <c r="C2866" s="27"/>
      <c r="D2866" s="28"/>
      <c r="E2866" s="28"/>
      <c r="F2866" s="28"/>
      <c r="G2866" s="28"/>
      <c r="H2866" s="28"/>
      <c r="I2866" s="28"/>
      <c r="J2866" s="28"/>
    </row>
    <row r="2867" spans="3:10" ht="21.75" customHeight="1" x14ac:dyDescent="0.25">
      <c r="C2867" s="27"/>
      <c r="D2867" s="28"/>
      <c r="E2867" s="28"/>
      <c r="F2867" s="28"/>
      <c r="G2867" s="28"/>
      <c r="H2867" s="28"/>
      <c r="I2867" s="28"/>
      <c r="J2867" s="28"/>
    </row>
    <row r="2868" spans="3:10" ht="21.75" customHeight="1" x14ac:dyDescent="0.25">
      <c r="C2868" s="27"/>
      <c r="D2868" s="28"/>
      <c r="E2868" s="28"/>
      <c r="F2868" s="28"/>
      <c r="G2868" s="28"/>
      <c r="H2868" s="28"/>
      <c r="I2868" s="28"/>
      <c r="J2868" s="28"/>
    </row>
    <row r="2869" spans="3:10" ht="21.75" customHeight="1" x14ac:dyDescent="0.25">
      <c r="C2869" s="27"/>
      <c r="D2869" s="28"/>
      <c r="E2869" s="28"/>
      <c r="F2869" s="28"/>
      <c r="G2869" s="28"/>
      <c r="H2869" s="28"/>
      <c r="I2869" s="28"/>
      <c r="J2869" s="28"/>
    </row>
    <row r="2870" spans="3:10" ht="21.75" customHeight="1" x14ac:dyDescent="0.25">
      <c r="C2870" s="27"/>
      <c r="D2870" s="28"/>
      <c r="E2870" s="28"/>
      <c r="F2870" s="28"/>
      <c r="G2870" s="28"/>
      <c r="H2870" s="28"/>
      <c r="I2870" s="28"/>
      <c r="J2870" s="28"/>
    </row>
    <row r="2871" spans="3:10" ht="21.75" customHeight="1" x14ac:dyDescent="0.25">
      <c r="C2871" s="27"/>
      <c r="D2871" s="28"/>
      <c r="E2871" s="28"/>
      <c r="F2871" s="28"/>
      <c r="G2871" s="28"/>
      <c r="H2871" s="28"/>
      <c r="I2871" s="28"/>
      <c r="J2871" s="28"/>
    </row>
    <row r="2872" spans="3:10" ht="21.75" customHeight="1" x14ac:dyDescent="0.25">
      <c r="C2872" s="27"/>
      <c r="D2872" s="28"/>
      <c r="E2872" s="28"/>
      <c r="F2872" s="28"/>
      <c r="G2872" s="28"/>
      <c r="H2872" s="28"/>
      <c r="I2872" s="28"/>
      <c r="J2872" s="28"/>
    </row>
    <row r="2873" spans="3:10" ht="21.75" customHeight="1" x14ac:dyDescent="0.25">
      <c r="C2873" s="27"/>
      <c r="D2873" s="28"/>
      <c r="E2873" s="28"/>
      <c r="F2873" s="28"/>
      <c r="G2873" s="28"/>
      <c r="H2873" s="28"/>
      <c r="I2873" s="28"/>
      <c r="J2873" s="28"/>
    </row>
    <row r="2874" spans="3:10" ht="21.75" customHeight="1" x14ac:dyDescent="0.25">
      <c r="C2874" s="27"/>
      <c r="D2874" s="28"/>
      <c r="E2874" s="28"/>
      <c r="F2874" s="28"/>
      <c r="G2874" s="28"/>
      <c r="H2874" s="28"/>
      <c r="I2874" s="28"/>
      <c r="J2874" s="28"/>
    </row>
    <row r="2875" spans="3:10" ht="21.75" customHeight="1" x14ac:dyDescent="0.25">
      <c r="C2875" s="27"/>
      <c r="D2875" s="28"/>
      <c r="E2875" s="28"/>
      <c r="F2875" s="28"/>
      <c r="G2875" s="28"/>
      <c r="H2875" s="28"/>
      <c r="I2875" s="28"/>
      <c r="J2875" s="28"/>
    </row>
    <row r="2876" spans="3:10" ht="21.75" customHeight="1" x14ac:dyDescent="0.25">
      <c r="C2876" s="27"/>
      <c r="D2876" s="28"/>
      <c r="E2876" s="28"/>
      <c r="F2876" s="28"/>
      <c r="G2876" s="28"/>
      <c r="H2876" s="28"/>
      <c r="I2876" s="28"/>
      <c r="J2876" s="28"/>
    </row>
    <row r="2877" spans="3:10" ht="21.75" customHeight="1" x14ac:dyDescent="0.25">
      <c r="C2877" s="27"/>
      <c r="D2877" s="28"/>
      <c r="E2877" s="28"/>
      <c r="F2877" s="28"/>
      <c r="G2877" s="28"/>
      <c r="H2877" s="28"/>
      <c r="I2877" s="28"/>
      <c r="J2877" s="28"/>
    </row>
    <row r="2878" spans="3:10" ht="21.75" customHeight="1" x14ac:dyDescent="0.25">
      <c r="C2878" s="27"/>
      <c r="D2878" s="28"/>
      <c r="E2878" s="28"/>
      <c r="F2878" s="28"/>
      <c r="G2878" s="28"/>
      <c r="H2878" s="28"/>
      <c r="I2878" s="28"/>
      <c r="J2878" s="28"/>
    </row>
    <row r="2879" spans="3:10" ht="21.75" customHeight="1" x14ac:dyDescent="0.25">
      <c r="C2879" s="27"/>
      <c r="D2879" s="28"/>
      <c r="E2879" s="28"/>
      <c r="F2879" s="28"/>
      <c r="G2879" s="28"/>
      <c r="H2879" s="28"/>
      <c r="I2879" s="28"/>
      <c r="J2879" s="28"/>
    </row>
    <row r="2880" spans="3:10" ht="21.75" customHeight="1" x14ac:dyDescent="0.25">
      <c r="C2880" s="27"/>
      <c r="D2880" s="28"/>
      <c r="E2880" s="28"/>
      <c r="F2880" s="28"/>
      <c r="G2880" s="28"/>
      <c r="H2880" s="28"/>
      <c r="I2880" s="28"/>
      <c r="J2880" s="28"/>
    </row>
    <row r="2881" spans="3:10" ht="21.75" customHeight="1" x14ac:dyDescent="0.25">
      <c r="C2881" s="27"/>
      <c r="D2881" s="28"/>
      <c r="E2881" s="28"/>
      <c r="F2881" s="28"/>
      <c r="G2881" s="28"/>
      <c r="H2881" s="28"/>
      <c r="I2881" s="28"/>
      <c r="J2881" s="28"/>
    </row>
    <row r="2882" spans="3:10" ht="21.75" customHeight="1" x14ac:dyDescent="0.25">
      <c r="C2882" s="27"/>
      <c r="D2882" s="28"/>
      <c r="E2882" s="28"/>
      <c r="F2882" s="28"/>
      <c r="G2882" s="28"/>
      <c r="H2882" s="28"/>
      <c r="I2882" s="28"/>
      <c r="J2882" s="28"/>
    </row>
    <row r="2883" spans="3:10" ht="21.75" customHeight="1" x14ac:dyDescent="0.25">
      <c r="C2883" s="27"/>
      <c r="D2883" s="28"/>
      <c r="E2883" s="28"/>
      <c r="F2883" s="28"/>
      <c r="G2883" s="28"/>
      <c r="H2883" s="28"/>
      <c r="I2883" s="28"/>
      <c r="J2883" s="28"/>
    </row>
    <row r="2884" spans="3:10" ht="21.75" customHeight="1" x14ac:dyDescent="0.25">
      <c r="C2884" s="27"/>
      <c r="D2884" s="28"/>
      <c r="E2884" s="28"/>
      <c r="F2884" s="28"/>
      <c r="G2884" s="28"/>
      <c r="H2884" s="28"/>
      <c r="I2884" s="28"/>
      <c r="J2884" s="28"/>
    </row>
    <row r="2885" spans="3:10" ht="21.75" customHeight="1" x14ac:dyDescent="0.25">
      <c r="C2885" s="27"/>
      <c r="D2885" s="28"/>
      <c r="E2885" s="28"/>
      <c r="F2885" s="28"/>
      <c r="G2885" s="28"/>
      <c r="H2885" s="28"/>
      <c r="I2885" s="28"/>
      <c r="J2885" s="28"/>
    </row>
    <row r="2886" spans="3:10" ht="21.75" customHeight="1" x14ac:dyDescent="0.25">
      <c r="C2886" s="27"/>
      <c r="D2886" s="28"/>
      <c r="E2886" s="28"/>
      <c r="F2886" s="28"/>
      <c r="G2886" s="28"/>
      <c r="H2886" s="28"/>
      <c r="I2886" s="28"/>
      <c r="J2886" s="28"/>
    </row>
    <row r="2887" spans="3:10" ht="21.75" customHeight="1" x14ac:dyDescent="0.25">
      <c r="C2887" s="27"/>
      <c r="D2887" s="28"/>
      <c r="E2887" s="28"/>
      <c r="F2887" s="28"/>
      <c r="G2887" s="28"/>
      <c r="H2887" s="28"/>
      <c r="I2887" s="28"/>
      <c r="J2887" s="28"/>
    </row>
    <row r="2888" spans="3:10" ht="21.75" customHeight="1" x14ac:dyDescent="0.25">
      <c r="C2888" s="27"/>
      <c r="D2888" s="28"/>
      <c r="E2888" s="28"/>
      <c r="F2888" s="28"/>
      <c r="G2888" s="28"/>
      <c r="H2888" s="28"/>
      <c r="I2888" s="28"/>
      <c r="J2888" s="28"/>
    </row>
    <row r="2889" spans="3:10" ht="21.75" customHeight="1" x14ac:dyDescent="0.25">
      <c r="C2889" s="27"/>
      <c r="D2889" s="28"/>
      <c r="E2889" s="28"/>
      <c r="F2889" s="28"/>
      <c r="G2889" s="28"/>
      <c r="H2889" s="28"/>
      <c r="I2889" s="28"/>
      <c r="J2889" s="28"/>
    </row>
    <row r="2890" spans="3:10" ht="21.75" customHeight="1" x14ac:dyDescent="0.25">
      <c r="C2890" s="27"/>
      <c r="D2890" s="28"/>
      <c r="E2890" s="28"/>
      <c r="F2890" s="28"/>
      <c r="G2890" s="28"/>
      <c r="H2890" s="28"/>
      <c r="I2890" s="28"/>
      <c r="J2890" s="28"/>
    </row>
    <row r="2891" spans="3:10" ht="21.75" customHeight="1" x14ac:dyDescent="0.25">
      <c r="C2891" s="27"/>
      <c r="D2891" s="28"/>
      <c r="E2891" s="28"/>
      <c r="F2891" s="28"/>
      <c r="G2891" s="28"/>
      <c r="H2891" s="28"/>
      <c r="I2891" s="28"/>
      <c r="J2891" s="28"/>
    </row>
    <row r="2892" spans="3:10" ht="21.75" customHeight="1" x14ac:dyDescent="0.25">
      <c r="C2892" s="27"/>
      <c r="D2892" s="28"/>
      <c r="E2892" s="28"/>
      <c r="F2892" s="28"/>
      <c r="G2892" s="28"/>
      <c r="H2892" s="28"/>
      <c r="I2892" s="28"/>
      <c r="J2892" s="28"/>
    </row>
    <row r="2893" spans="3:10" ht="21.75" customHeight="1" x14ac:dyDescent="0.25">
      <c r="C2893" s="27"/>
      <c r="D2893" s="28"/>
      <c r="E2893" s="28"/>
      <c r="F2893" s="28"/>
      <c r="G2893" s="28"/>
      <c r="H2893" s="28"/>
      <c r="I2893" s="28"/>
      <c r="J2893" s="28"/>
    </row>
    <row r="2894" spans="3:10" ht="21.75" customHeight="1" x14ac:dyDescent="0.25">
      <c r="C2894" s="27"/>
      <c r="D2894" s="28"/>
      <c r="E2894" s="28"/>
      <c r="F2894" s="28"/>
      <c r="G2894" s="28"/>
      <c r="H2894" s="28"/>
      <c r="I2894" s="28"/>
      <c r="J2894" s="28"/>
    </row>
    <row r="2895" spans="3:10" ht="21.75" customHeight="1" x14ac:dyDescent="0.25">
      <c r="C2895" s="27"/>
      <c r="D2895" s="28"/>
      <c r="E2895" s="28"/>
      <c r="F2895" s="28"/>
      <c r="G2895" s="28"/>
      <c r="H2895" s="28"/>
      <c r="I2895" s="28"/>
      <c r="J2895" s="28"/>
    </row>
    <row r="2896" spans="3:10" ht="21.75" customHeight="1" x14ac:dyDescent="0.25">
      <c r="C2896" s="27"/>
      <c r="D2896" s="28"/>
      <c r="E2896" s="28"/>
      <c r="F2896" s="28"/>
      <c r="G2896" s="28"/>
      <c r="H2896" s="28"/>
      <c r="I2896" s="28"/>
      <c r="J2896" s="28"/>
    </row>
    <row r="2897" spans="3:10" ht="21.75" customHeight="1" x14ac:dyDescent="0.25">
      <c r="C2897" s="27"/>
      <c r="D2897" s="28"/>
      <c r="E2897" s="28"/>
      <c r="F2897" s="28"/>
      <c r="G2897" s="28"/>
      <c r="H2897" s="28"/>
      <c r="I2897" s="28"/>
      <c r="J2897" s="28"/>
    </row>
    <row r="2898" spans="3:10" ht="21.75" customHeight="1" x14ac:dyDescent="0.25">
      <c r="C2898" s="27"/>
      <c r="D2898" s="28"/>
      <c r="E2898" s="28"/>
      <c r="F2898" s="28"/>
      <c r="G2898" s="28"/>
      <c r="H2898" s="28"/>
      <c r="I2898" s="28"/>
      <c r="J2898" s="28"/>
    </row>
    <row r="2899" spans="3:10" ht="21.75" customHeight="1" x14ac:dyDescent="0.25">
      <c r="C2899" s="27"/>
      <c r="D2899" s="28"/>
      <c r="E2899" s="28"/>
      <c r="F2899" s="28"/>
      <c r="G2899" s="28"/>
      <c r="H2899" s="28"/>
      <c r="I2899" s="28"/>
      <c r="J2899" s="28"/>
    </row>
    <row r="2900" spans="3:10" ht="21.75" customHeight="1" x14ac:dyDescent="0.25">
      <c r="C2900" s="27"/>
      <c r="D2900" s="28"/>
      <c r="E2900" s="28"/>
      <c r="F2900" s="28"/>
      <c r="G2900" s="28"/>
      <c r="H2900" s="28"/>
      <c r="I2900" s="28"/>
      <c r="J2900" s="28"/>
    </row>
    <row r="2901" spans="3:10" ht="21.75" customHeight="1" x14ac:dyDescent="0.25">
      <c r="C2901" s="27"/>
      <c r="D2901" s="28"/>
      <c r="E2901" s="28"/>
      <c r="F2901" s="28"/>
      <c r="G2901" s="28"/>
      <c r="H2901" s="28"/>
      <c r="I2901" s="28"/>
      <c r="J2901" s="28"/>
    </row>
    <row r="2902" spans="3:10" ht="21.75" customHeight="1" x14ac:dyDescent="0.25">
      <c r="C2902" s="27"/>
      <c r="D2902" s="28"/>
      <c r="E2902" s="28"/>
      <c r="F2902" s="28"/>
      <c r="G2902" s="28"/>
      <c r="H2902" s="28"/>
      <c r="I2902" s="28"/>
      <c r="J2902" s="28"/>
    </row>
    <row r="2903" spans="3:10" ht="21.75" customHeight="1" x14ac:dyDescent="0.25">
      <c r="C2903" s="27"/>
      <c r="D2903" s="28"/>
      <c r="E2903" s="28"/>
      <c r="F2903" s="28"/>
      <c r="G2903" s="28"/>
      <c r="H2903" s="28"/>
      <c r="I2903" s="28"/>
      <c r="J2903" s="28"/>
    </row>
    <row r="2904" spans="3:10" ht="21.75" customHeight="1" x14ac:dyDescent="0.25">
      <c r="C2904" s="27"/>
      <c r="D2904" s="28"/>
      <c r="E2904" s="28"/>
      <c r="F2904" s="28"/>
      <c r="G2904" s="28"/>
      <c r="H2904" s="28"/>
      <c r="I2904" s="28"/>
      <c r="J2904" s="28"/>
    </row>
    <row r="2905" spans="3:10" ht="21.75" customHeight="1" x14ac:dyDescent="0.25">
      <c r="C2905" s="27"/>
      <c r="D2905" s="28"/>
      <c r="E2905" s="28"/>
      <c r="F2905" s="28"/>
      <c r="G2905" s="28"/>
      <c r="H2905" s="28"/>
      <c r="I2905" s="28"/>
      <c r="J2905" s="28"/>
    </row>
    <row r="2906" spans="3:10" ht="21.75" customHeight="1" x14ac:dyDescent="0.25">
      <c r="C2906" s="27"/>
      <c r="D2906" s="28"/>
      <c r="E2906" s="28"/>
      <c r="F2906" s="28"/>
      <c r="G2906" s="28"/>
      <c r="H2906" s="28"/>
      <c r="I2906" s="28"/>
      <c r="J2906" s="28"/>
    </row>
    <row r="2907" spans="3:10" ht="21.75" customHeight="1" x14ac:dyDescent="0.25">
      <c r="C2907" s="27"/>
      <c r="D2907" s="28"/>
      <c r="E2907" s="28"/>
      <c r="F2907" s="28"/>
      <c r="G2907" s="28"/>
      <c r="H2907" s="28"/>
      <c r="I2907" s="28"/>
      <c r="J2907" s="28"/>
    </row>
    <row r="2908" spans="3:10" ht="21.75" customHeight="1" x14ac:dyDescent="0.25">
      <c r="C2908" s="27"/>
      <c r="D2908" s="28"/>
      <c r="E2908" s="28"/>
      <c r="F2908" s="28"/>
      <c r="G2908" s="28"/>
      <c r="H2908" s="28"/>
      <c r="I2908" s="28"/>
      <c r="J2908" s="28"/>
    </row>
    <row r="2909" spans="3:10" ht="21.75" customHeight="1" x14ac:dyDescent="0.25">
      <c r="C2909" s="27"/>
      <c r="D2909" s="28"/>
      <c r="E2909" s="28"/>
      <c r="F2909" s="28"/>
      <c r="G2909" s="28"/>
      <c r="H2909" s="28"/>
      <c r="I2909" s="28"/>
      <c r="J2909" s="28"/>
    </row>
    <row r="2910" spans="3:10" ht="21.75" customHeight="1" x14ac:dyDescent="0.25">
      <c r="C2910" s="27"/>
      <c r="D2910" s="28"/>
      <c r="E2910" s="28"/>
      <c r="F2910" s="28"/>
      <c r="G2910" s="28"/>
      <c r="H2910" s="28"/>
      <c r="I2910" s="28"/>
      <c r="J2910" s="28"/>
    </row>
    <row r="2911" spans="3:10" ht="21.75" customHeight="1" x14ac:dyDescent="0.25">
      <c r="C2911" s="27"/>
      <c r="D2911" s="28"/>
      <c r="E2911" s="28"/>
      <c r="F2911" s="28"/>
      <c r="G2911" s="28"/>
      <c r="H2911" s="28"/>
      <c r="I2911" s="28"/>
      <c r="J2911" s="28"/>
    </row>
    <row r="2912" spans="3:10" ht="21.75" customHeight="1" x14ac:dyDescent="0.25">
      <c r="C2912" s="27"/>
      <c r="D2912" s="28"/>
      <c r="E2912" s="28"/>
      <c r="F2912" s="28"/>
      <c r="G2912" s="28"/>
      <c r="H2912" s="28"/>
      <c r="I2912" s="28"/>
      <c r="J2912" s="28"/>
    </row>
    <row r="2913" spans="3:10" ht="21.75" customHeight="1" x14ac:dyDescent="0.25">
      <c r="C2913" s="27"/>
      <c r="D2913" s="28"/>
      <c r="E2913" s="28"/>
      <c r="F2913" s="28"/>
      <c r="G2913" s="28"/>
      <c r="H2913" s="28"/>
      <c r="I2913" s="28"/>
      <c r="J2913" s="28"/>
    </row>
    <row r="2914" spans="3:10" ht="21.75" customHeight="1" x14ac:dyDescent="0.25">
      <c r="C2914" s="27"/>
      <c r="D2914" s="28"/>
      <c r="E2914" s="28"/>
      <c r="F2914" s="28"/>
      <c r="G2914" s="28"/>
      <c r="H2914" s="28"/>
      <c r="I2914" s="28"/>
      <c r="J2914" s="28"/>
    </row>
    <row r="2915" spans="3:10" ht="21.75" customHeight="1" x14ac:dyDescent="0.25">
      <c r="C2915" s="27"/>
      <c r="D2915" s="28"/>
      <c r="E2915" s="28"/>
      <c r="F2915" s="28"/>
      <c r="G2915" s="28"/>
      <c r="H2915" s="28"/>
      <c r="I2915" s="28"/>
      <c r="J2915" s="28"/>
    </row>
    <row r="2916" spans="3:10" ht="21.75" customHeight="1" x14ac:dyDescent="0.25">
      <c r="C2916" s="27"/>
      <c r="D2916" s="28"/>
      <c r="E2916" s="28"/>
      <c r="F2916" s="28"/>
      <c r="G2916" s="28"/>
      <c r="H2916" s="28"/>
      <c r="I2916" s="28"/>
      <c r="J2916" s="28"/>
    </row>
    <row r="2917" spans="3:10" ht="21.75" customHeight="1" x14ac:dyDescent="0.25">
      <c r="C2917" s="27"/>
      <c r="D2917" s="28"/>
      <c r="E2917" s="28"/>
      <c r="F2917" s="28"/>
      <c r="G2917" s="28"/>
      <c r="H2917" s="28"/>
      <c r="I2917" s="28"/>
      <c r="J2917" s="28"/>
    </row>
    <row r="2918" spans="3:10" ht="21.75" customHeight="1" x14ac:dyDescent="0.25">
      <c r="C2918" s="27"/>
      <c r="D2918" s="28"/>
      <c r="E2918" s="28"/>
      <c r="F2918" s="28"/>
      <c r="G2918" s="28"/>
      <c r="H2918" s="28"/>
      <c r="I2918" s="28"/>
      <c r="J2918" s="28"/>
    </row>
    <row r="2919" spans="3:10" ht="21.75" customHeight="1" x14ac:dyDescent="0.25">
      <c r="C2919" s="27"/>
      <c r="D2919" s="28"/>
      <c r="E2919" s="28"/>
      <c r="F2919" s="28"/>
      <c r="G2919" s="28"/>
      <c r="H2919" s="28"/>
      <c r="I2919" s="28"/>
      <c r="J2919" s="28"/>
    </row>
    <row r="2920" spans="3:10" ht="21.75" customHeight="1" x14ac:dyDescent="0.25">
      <c r="C2920" s="27"/>
      <c r="D2920" s="28"/>
      <c r="E2920" s="28"/>
      <c r="F2920" s="28"/>
      <c r="G2920" s="28"/>
      <c r="H2920" s="28"/>
      <c r="I2920" s="28"/>
      <c r="J2920" s="28"/>
    </row>
    <row r="2921" spans="3:10" ht="21.75" customHeight="1" x14ac:dyDescent="0.25">
      <c r="C2921" s="27"/>
      <c r="D2921" s="28"/>
      <c r="E2921" s="28"/>
      <c r="F2921" s="28"/>
      <c r="G2921" s="28"/>
      <c r="H2921" s="28"/>
      <c r="I2921" s="28"/>
      <c r="J2921" s="28"/>
    </row>
    <row r="2922" spans="3:10" ht="21.75" customHeight="1" x14ac:dyDescent="0.25">
      <c r="C2922" s="27"/>
      <c r="D2922" s="28"/>
      <c r="E2922" s="28"/>
      <c r="F2922" s="28"/>
      <c r="G2922" s="28"/>
      <c r="H2922" s="28"/>
      <c r="I2922" s="28"/>
      <c r="J2922" s="28"/>
    </row>
    <row r="2923" spans="3:10" ht="21.75" customHeight="1" x14ac:dyDescent="0.25">
      <c r="C2923" s="27"/>
      <c r="D2923" s="28"/>
      <c r="E2923" s="28"/>
      <c r="F2923" s="28"/>
      <c r="G2923" s="28"/>
      <c r="H2923" s="28"/>
      <c r="I2923" s="28"/>
      <c r="J2923" s="28"/>
    </row>
    <row r="2924" spans="3:10" ht="21.75" customHeight="1" x14ac:dyDescent="0.25">
      <c r="C2924" s="27"/>
      <c r="D2924" s="28"/>
      <c r="E2924" s="28"/>
      <c r="F2924" s="28"/>
      <c r="G2924" s="28"/>
      <c r="H2924" s="28"/>
      <c r="I2924" s="28"/>
      <c r="J2924" s="28"/>
    </row>
    <row r="2925" spans="3:10" ht="21.75" customHeight="1" x14ac:dyDescent="0.25">
      <c r="C2925" s="27"/>
      <c r="D2925" s="28"/>
      <c r="E2925" s="28"/>
      <c r="F2925" s="28"/>
      <c r="G2925" s="28"/>
      <c r="H2925" s="28"/>
      <c r="I2925" s="28"/>
      <c r="J2925" s="28"/>
    </row>
    <row r="2926" spans="3:10" ht="21.75" customHeight="1" x14ac:dyDescent="0.25">
      <c r="C2926" s="27"/>
      <c r="D2926" s="28"/>
      <c r="E2926" s="28"/>
      <c r="F2926" s="28"/>
      <c r="G2926" s="28"/>
      <c r="H2926" s="28"/>
      <c r="I2926" s="28"/>
      <c r="J2926" s="28"/>
    </row>
    <row r="2927" spans="3:10" ht="21.75" customHeight="1" x14ac:dyDescent="0.25">
      <c r="C2927" s="27"/>
      <c r="D2927" s="28"/>
      <c r="E2927" s="28"/>
      <c r="F2927" s="28"/>
      <c r="G2927" s="28"/>
      <c r="H2927" s="28"/>
      <c r="I2927" s="28"/>
      <c r="J2927" s="28"/>
    </row>
    <row r="2928" spans="3:10" ht="21.75" customHeight="1" x14ac:dyDescent="0.25">
      <c r="C2928" s="27"/>
      <c r="D2928" s="28"/>
      <c r="E2928" s="28"/>
      <c r="F2928" s="28"/>
      <c r="G2928" s="28"/>
      <c r="H2928" s="28"/>
      <c r="I2928" s="28"/>
      <c r="J2928" s="28"/>
    </row>
    <row r="2929" spans="3:10" ht="21.75" customHeight="1" x14ac:dyDescent="0.25">
      <c r="C2929" s="27"/>
      <c r="D2929" s="28"/>
      <c r="E2929" s="28"/>
      <c r="F2929" s="28"/>
      <c r="G2929" s="28"/>
      <c r="H2929" s="28"/>
      <c r="I2929" s="28"/>
      <c r="J2929" s="28"/>
    </row>
    <row r="2930" spans="3:10" ht="21.75" customHeight="1" x14ac:dyDescent="0.25">
      <c r="C2930" s="27"/>
      <c r="D2930" s="28"/>
      <c r="E2930" s="28"/>
      <c r="F2930" s="28"/>
      <c r="G2930" s="28"/>
      <c r="H2930" s="28"/>
      <c r="I2930" s="28"/>
      <c r="J2930" s="28"/>
    </row>
    <row r="2931" spans="3:10" ht="21.75" customHeight="1" x14ac:dyDescent="0.25">
      <c r="C2931" s="27"/>
      <c r="D2931" s="28"/>
      <c r="E2931" s="28"/>
      <c r="F2931" s="28"/>
      <c r="G2931" s="28"/>
      <c r="H2931" s="28"/>
      <c r="I2931" s="28"/>
      <c r="J2931" s="28"/>
    </row>
    <row r="2932" spans="3:10" ht="21.75" customHeight="1" x14ac:dyDescent="0.25">
      <c r="C2932" s="27"/>
      <c r="D2932" s="28"/>
      <c r="E2932" s="28"/>
      <c r="F2932" s="28"/>
      <c r="G2932" s="28"/>
      <c r="H2932" s="28"/>
      <c r="I2932" s="28"/>
      <c r="J2932" s="28"/>
    </row>
    <row r="2933" spans="3:10" ht="21.75" customHeight="1" x14ac:dyDescent="0.25">
      <c r="C2933" s="27"/>
      <c r="D2933" s="28"/>
      <c r="E2933" s="28"/>
      <c r="F2933" s="28"/>
      <c r="G2933" s="28"/>
      <c r="H2933" s="28"/>
      <c r="I2933" s="28"/>
      <c r="J2933" s="28"/>
    </row>
    <row r="2934" spans="3:10" ht="21.75" customHeight="1" x14ac:dyDescent="0.25">
      <c r="C2934" s="27"/>
      <c r="D2934" s="28"/>
      <c r="E2934" s="28"/>
      <c r="F2934" s="28"/>
      <c r="G2934" s="28"/>
      <c r="H2934" s="28"/>
      <c r="I2934" s="28"/>
      <c r="J2934" s="28"/>
    </row>
    <row r="2935" spans="3:10" ht="21.75" customHeight="1" x14ac:dyDescent="0.25">
      <c r="C2935" s="27"/>
      <c r="D2935" s="28"/>
      <c r="E2935" s="28"/>
      <c r="F2935" s="28"/>
      <c r="G2935" s="28"/>
      <c r="H2935" s="28"/>
      <c r="I2935" s="28"/>
      <c r="J2935" s="28"/>
    </row>
    <row r="2936" spans="3:10" ht="21.75" customHeight="1" x14ac:dyDescent="0.25">
      <c r="C2936" s="27"/>
      <c r="D2936" s="28"/>
      <c r="E2936" s="28"/>
      <c r="F2936" s="28"/>
      <c r="G2936" s="28"/>
      <c r="H2936" s="28"/>
      <c r="I2936" s="28"/>
      <c r="J2936" s="28"/>
    </row>
    <row r="2937" spans="3:10" ht="21.75" customHeight="1" x14ac:dyDescent="0.25">
      <c r="C2937" s="27"/>
      <c r="D2937" s="28"/>
      <c r="E2937" s="28"/>
      <c r="F2937" s="28"/>
      <c r="G2937" s="28"/>
      <c r="H2937" s="28"/>
      <c r="I2937" s="28"/>
      <c r="J2937" s="28"/>
    </row>
    <row r="2938" spans="3:10" ht="21.75" customHeight="1" x14ac:dyDescent="0.25">
      <c r="C2938" s="27"/>
      <c r="D2938" s="28"/>
      <c r="E2938" s="28"/>
      <c r="F2938" s="28"/>
      <c r="G2938" s="28"/>
      <c r="H2938" s="28"/>
      <c r="I2938" s="28"/>
      <c r="J2938" s="28"/>
    </row>
    <row r="2939" spans="3:10" ht="21.75" customHeight="1" x14ac:dyDescent="0.25">
      <c r="C2939" s="27"/>
      <c r="D2939" s="28"/>
      <c r="E2939" s="28"/>
      <c r="F2939" s="28"/>
      <c r="G2939" s="28"/>
      <c r="H2939" s="28"/>
      <c r="I2939" s="28"/>
      <c r="J2939" s="28"/>
    </row>
    <row r="2940" spans="3:10" ht="21.75" customHeight="1" x14ac:dyDescent="0.25">
      <c r="C2940" s="27"/>
      <c r="D2940" s="28"/>
      <c r="E2940" s="28"/>
      <c r="F2940" s="28"/>
      <c r="G2940" s="28"/>
      <c r="H2940" s="28"/>
      <c r="I2940" s="28"/>
      <c r="J2940" s="28"/>
    </row>
    <row r="2941" spans="3:10" ht="21.75" customHeight="1" x14ac:dyDescent="0.25">
      <c r="C2941" s="27"/>
      <c r="D2941" s="28"/>
      <c r="E2941" s="28"/>
      <c r="F2941" s="28"/>
      <c r="G2941" s="28"/>
      <c r="H2941" s="28"/>
      <c r="I2941" s="28"/>
      <c r="J2941" s="28"/>
    </row>
    <row r="2942" spans="3:10" ht="21.75" customHeight="1" x14ac:dyDescent="0.25">
      <c r="C2942" s="27"/>
      <c r="D2942" s="28"/>
      <c r="E2942" s="28"/>
      <c r="F2942" s="28"/>
      <c r="G2942" s="28"/>
      <c r="H2942" s="28"/>
      <c r="I2942" s="28"/>
      <c r="J2942" s="28"/>
    </row>
    <row r="2943" spans="3:10" ht="21.75" customHeight="1" x14ac:dyDescent="0.25">
      <c r="C2943" s="27"/>
      <c r="D2943" s="28"/>
      <c r="E2943" s="28"/>
      <c r="F2943" s="28"/>
      <c r="G2943" s="28"/>
      <c r="H2943" s="28"/>
      <c r="I2943" s="28"/>
      <c r="J2943" s="28"/>
    </row>
    <row r="2944" spans="3:10" ht="21.75" customHeight="1" x14ac:dyDescent="0.25">
      <c r="C2944" s="27"/>
      <c r="D2944" s="28"/>
      <c r="E2944" s="28"/>
      <c r="F2944" s="28"/>
      <c r="G2944" s="28"/>
      <c r="H2944" s="28"/>
      <c r="I2944" s="28"/>
      <c r="J2944" s="28"/>
    </row>
    <row r="2945" spans="3:10" ht="21.75" customHeight="1" x14ac:dyDescent="0.25">
      <c r="C2945" s="27"/>
      <c r="D2945" s="28"/>
      <c r="E2945" s="28"/>
      <c r="F2945" s="28"/>
      <c r="G2945" s="28"/>
      <c r="H2945" s="28"/>
      <c r="I2945" s="28"/>
      <c r="J2945" s="28"/>
    </row>
    <row r="2946" spans="3:10" ht="21.75" customHeight="1" x14ac:dyDescent="0.25">
      <c r="C2946" s="27"/>
      <c r="D2946" s="28"/>
      <c r="E2946" s="28"/>
      <c r="F2946" s="28"/>
      <c r="G2946" s="28"/>
      <c r="H2946" s="28"/>
      <c r="I2946" s="28"/>
      <c r="J2946" s="28"/>
    </row>
    <row r="2947" spans="3:10" ht="21.75" customHeight="1" x14ac:dyDescent="0.25">
      <c r="C2947" s="27"/>
      <c r="D2947" s="28"/>
      <c r="E2947" s="28"/>
      <c r="F2947" s="28"/>
      <c r="G2947" s="28"/>
      <c r="H2947" s="28"/>
      <c r="I2947" s="28"/>
      <c r="J2947" s="28"/>
    </row>
    <row r="2948" spans="3:10" ht="21.75" customHeight="1" x14ac:dyDescent="0.25">
      <c r="C2948" s="27"/>
      <c r="D2948" s="28"/>
      <c r="E2948" s="28"/>
      <c r="F2948" s="28"/>
      <c r="G2948" s="28"/>
      <c r="H2948" s="28"/>
      <c r="I2948" s="28"/>
      <c r="J2948" s="28"/>
    </row>
    <row r="2949" spans="3:10" ht="21.75" customHeight="1" x14ac:dyDescent="0.25">
      <c r="C2949" s="27"/>
      <c r="D2949" s="28"/>
      <c r="E2949" s="28"/>
      <c r="F2949" s="28"/>
      <c r="G2949" s="28"/>
      <c r="H2949" s="28"/>
      <c r="I2949" s="28"/>
      <c r="J2949" s="28"/>
    </row>
    <row r="2950" spans="3:10" ht="21.75" customHeight="1" x14ac:dyDescent="0.25">
      <c r="C2950" s="27"/>
      <c r="D2950" s="28"/>
      <c r="E2950" s="28"/>
      <c r="F2950" s="28"/>
      <c r="G2950" s="28"/>
      <c r="H2950" s="28"/>
      <c r="I2950" s="28"/>
      <c r="J2950" s="28"/>
    </row>
    <row r="2951" spans="3:10" ht="21.75" customHeight="1" x14ac:dyDescent="0.25">
      <c r="C2951" s="27"/>
      <c r="D2951" s="28"/>
      <c r="E2951" s="28"/>
      <c r="F2951" s="28"/>
      <c r="G2951" s="28"/>
      <c r="H2951" s="28"/>
      <c r="I2951" s="28"/>
      <c r="J2951" s="28"/>
    </row>
    <row r="2952" spans="3:10" ht="21.75" customHeight="1" x14ac:dyDescent="0.25">
      <c r="C2952" s="27"/>
      <c r="D2952" s="28"/>
      <c r="E2952" s="28"/>
      <c r="F2952" s="28"/>
      <c r="G2952" s="28"/>
      <c r="H2952" s="28"/>
      <c r="I2952" s="28"/>
      <c r="J2952" s="28"/>
    </row>
    <row r="2953" spans="3:10" ht="21.75" customHeight="1" x14ac:dyDescent="0.25">
      <c r="C2953" s="27"/>
      <c r="D2953" s="28"/>
      <c r="E2953" s="28"/>
      <c r="F2953" s="28"/>
      <c r="G2953" s="28"/>
      <c r="H2953" s="28"/>
      <c r="I2953" s="28"/>
      <c r="J2953" s="28"/>
    </row>
    <row r="2954" spans="3:10" ht="21.75" customHeight="1" x14ac:dyDescent="0.25">
      <c r="C2954" s="27"/>
      <c r="D2954" s="28"/>
      <c r="E2954" s="28"/>
      <c r="F2954" s="28"/>
      <c r="G2954" s="28"/>
      <c r="H2954" s="28"/>
      <c r="I2954" s="28"/>
      <c r="J2954" s="28"/>
    </row>
    <row r="2955" spans="3:10" ht="21.75" customHeight="1" x14ac:dyDescent="0.25">
      <c r="C2955" s="27"/>
      <c r="D2955" s="28"/>
      <c r="E2955" s="28"/>
      <c r="F2955" s="28"/>
      <c r="G2955" s="28"/>
      <c r="H2955" s="28"/>
      <c r="I2955" s="28"/>
      <c r="J2955" s="28"/>
    </row>
    <row r="2956" spans="3:10" ht="21.75" customHeight="1" x14ac:dyDescent="0.25">
      <c r="C2956" s="27"/>
      <c r="D2956" s="28"/>
      <c r="E2956" s="28"/>
      <c r="F2956" s="28"/>
      <c r="G2956" s="28"/>
      <c r="H2956" s="28"/>
      <c r="I2956" s="28"/>
      <c r="J2956" s="28"/>
    </row>
    <row r="2957" spans="3:10" ht="21.75" customHeight="1" x14ac:dyDescent="0.25">
      <c r="C2957" s="27"/>
      <c r="D2957" s="28"/>
      <c r="E2957" s="28"/>
      <c r="F2957" s="28"/>
      <c r="G2957" s="28"/>
      <c r="H2957" s="28"/>
      <c r="I2957" s="28"/>
      <c r="J2957" s="28"/>
    </row>
    <row r="2958" spans="3:10" ht="21.75" customHeight="1" x14ac:dyDescent="0.25">
      <c r="C2958" s="27"/>
      <c r="D2958" s="28"/>
      <c r="E2958" s="28"/>
      <c r="F2958" s="28"/>
      <c r="G2958" s="28"/>
      <c r="H2958" s="28"/>
      <c r="I2958" s="28"/>
      <c r="J2958" s="28"/>
    </row>
    <row r="2959" spans="3:10" ht="21.75" customHeight="1" x14ac:dyDescent="0.25">
      <c r="C2959" s="27"/>
      <c r="D2959" s="28"/>
      <c r="E2959" s="28"/>
      <c r="F2959" s="28"/>
      <c r="G2959" s="28"/>
      <c r="H2959" s="28"/>
      <c r="I2959" s="28"/>
      <c r="J2959" s="28"/>
    </row>
    <row r="2960" spans="3:10" ht="21.75" customHeight="1" x14ac:dyDescent="0.25">
      <c r="C2960" s="27"/>
      <c r="D2960" s="28"/>
      <c r="E2960" s="28"/>
      <c r="F2960" s="28"/>
      <c r="G2960" s="28"/>
      <c r="H2960" s="28"/>
      <c r="I2960" s="28"/>
      <c r="J2960" s="28"/>
    </row>
    <row r="2961" spans="3:10" ht="21.75" customHeight="1" x14ac:dyDescent="0.25">
      <c r="C2961" s="27"/>
      <c r="D2961" s="28"/>
      <c r="E2961" s="28"/>
      <c r="F2961" s="28"/>
      <c r="G2961" s="28"/>
      <c r="H2961" s="28"/>
      <c r="I2961" s="28"/>
      <c r="J2961" s="28"/>
    </row>
    <row r="2962" spans="3:10" ht="21.75" customHeight="1" x14ac:dyDescent="0.25">
      <c r="C2962" s="27"/>
      <c r="D2962" s="28"/>
      <c r="E2962" s="28"/>
      <c r="F2962" s="28"/>
      <c r="G2962" s="28"/>
      <c r="H2962" s="28"/>
      <c r="I2962" s="28"/>
      <c r="J2962" s="28"/>
    </row>
    <row r="2963" spans="3:10" ht="21.75" customHeight="1" x14ac:dyDescent="0.25">
      <c r="C2963" s="27"/>
      <c r="D2963" s="28"/>
      <c r="E2963" s="28"/>
      <c r="F2963" s="28"/>
      <c r="G2963" s="28"/>
      <c r="H2963" s="28"/>
      <c r="I2963" s="28"/>
      <c r="J2963" s="28"/>
    </row>
    <row r="2964" spans="3:10" ht="21.75" customHeight="1" x14ac:dyDescent="0.25">
      <c r="C2964" s="27"/>
      <c r="D2964" s="28"/>
      <c r="E2964" s="28"/>
      <c r="F2964" s="28"/>
      <c r="G2964" s="28"/>
      <c r="H2964" s="28"/>
      <c r="I2964" s="28"/>
      <c r="J2964" s="28"/>
    </row>
    <row r="2965" spans="3:10" ht="21.75" customHeight="1" x14ac:dyDescent="0.25">
      <c r="C2965" s="27"/>
      <c r="D2965" s="28"/>
      <c r="E2965" s="28"/>
      <c r="F2965" s="28"/>
      <c r="G2965" s="28"/>
      <c r="H2965" s="28"/>
      <c r="I2965" s="28"/>
      <c r="J2965" s="28"/>
    </row>
    <row r="2966" spans="3:10" ht="21.75" customHeight="1" x14ac:dyDescent="0.25">
      <c r="C2966" s="27"/>
      <c r="D2966" s="28"/>
      <c r="E2966" s="28"/>
      <c r="F2966" s="28"/>
      <c r="G2966" s="28"/>
      <c r="H2966" s="28"/>
      <c r="I2966" s="28"/>
      <c r="J2966" s="28"/>
    </row>
    <row r="2967" spans="3:10" ht="21.75" customHeight="1" x14ac:dyDescent="0.25">
      <c r="C2967" s="27"/>
      <c r="D2967" s="28"/>
      <c r="E2967" s="28"/>
      <c r="F2967" s="28"/>
      <c r="G2967" s="28"/>
      <c r="H2967" s="28"/>
      <c r="I2967" s="28"/>
      <c r="J2967" s="28"/>
    </row>
    <row r="2968" spans="3:10" ht="21.75" customHeight="1" x14ac:dyDescent="0.25">
      <c r="C2968" s="27"/>
      <c r="D2968" s="28"/>
      <c r="E2968" s="28"/>
      <c r="F2968" s="28"/>
      <c r="G2968" s="28"/>
      <c r="H2968" s="28"/>
      <c r="I2968" s="28"/>
      <c r="J2968" s="28"/>
    </row>
    <row r="2969" spans="3:10" ht="21.75" customHeight="1" x14ac:dyDescent="0.25">
      <c r="C2969" s="27"/>
      <c r="D2969" s="28"/>
      <c r="E2969" s="28"/>
      <c r="F2969" s="28"/>
      <c r="G2969" s="28"/>
      <c r="H2969" s="28"/>
      <c r="I2969" s="28"/>
      <c r="J2969" s="28"/>
    </row>
    <row r="2970" spans="3:10" ht="21.75" customHeight="1" x14ac:dyDescent="0.25">
      <c r="C2970" s="27"/>
      <c r="D2970" s="28"/>
      <c r="E2970" s="28"/>
      <c r="F2970" s="28"/>
      <c r="G2970" s="28"/>
      <c r="H2970" s="28"/>
      <c r="I2970" s="28"/>
      <c r="J2970" s="28"/>
    </row>
    <row r="2971" spans="3:10" ht="21.75" customHeight="1" x14ac:dyDescent="0.25">
      <c r="C2971" s="27"/>
      <c r="D2971" s="28"/>
      <c r="E2971" s="28"/>
      <c r="F2971" s="28"/>
      <c r="G2971" s="28"/>
      <c r="H2971" s="28"/>
      <c r="I2971" s="28"/>
      <c r="J2971" s="28"/>
    </row>
    <row r="2972" spans="3:10" ht="21.75" customHeight="1" x14ac:dyDescent="0.25">
      <c r="C2972" s="27"/>
      <c r="D2972" s="28"/>
      <c r="E2972" s="28"/>
      <c r="F2972" s="28"/>
      <c r="G2972" s="28"/>
      <c r="H2972" s="28"/>
      <c r="I2972" s="28"/>
      <c r="J2972" s="28"/>
    </row>
    <row r="2973" spans="3:10" ht="21.75" customHeight="1" x14ac:dyDescent="0.25">
      <c r="C2973" s="27"/>
      <c r="D2973" s="28"/>
      <c r="E2973" s="28"/>
      <c r="F2973" s="28"/>
      <c r="G2973" s="28"/>
      <c r="H2973" s="28"/>
      <c r="I2973" s="28"/>
      <c r="J2973" s="28"/>
    </row>
    <row r="2974" spans="3:10" ht="21.75" customHeight="1" x14ac:dyDescent="0.25">
      <c r="C2974" s="27"/>
      <c r="D2974" s="28"/>
      <c r="E2974" s="28"/>
      <c r="F2974" s="28"/>
      <c r="G2974" s="28"/>
      <c r="H2974" s="28"/>
      <c r="I2974" s="28"/>
      <c r="J2974" s="28"/>
    </row>
    <row r="2975" spans="3:10" ht="21.75" customHeight="1" x14ac:dyDescent="0.25">
      <c r="C2975" s="27"/>
      <c r="D2975" s="28"/>
      <c r="E2975" s="28"/>
      <c r="F2975" s="28"/>
      <c r="G2975" s="28"/>
      <c r="H2975" s="28"/>
      <c r="I2975" s="28"/>
      <c r="J2975" s="28"/>
    </row>
    <row r="2976" spans="3:10" ht="21.75" customHeight="1" x14ac:dyDescent="0.25">
      <c r="C2976" s="27"/>
      <c r="D2976" s="28"/>
      <c r="E2976" s="28"/>
      <c r="F2976" s="28"/>
      <c r="G2976" s="28"/>
      <c r="H2976" s="28"/>
      <c r="I2976" s="28"/>
      <c r="J2976" s="28"/>
    </row>
    <row r="2977" spans="3:10" ht="21.75" customHeight="1" x14ac:dyDescent="0.25">
      <c r="C2977" s="27"/>
      <c r="D2977" s="28"/>
      <c r="E2977" s="28"/>
      <c r="F2977" s="28"/>
      <c r="G2977" s="28"/>
      <c r="H2977" s="28"/>
      <c r="I2977" s="28"/>
      <c r="J2977" s="28"/>
    </row>
    <row r="2978" spans="3:10" ht="21.75" customHeight="1" x14ac:dyDescent="0.25">
      <c r="C2978" s="27"/>
      <c r="D2978" s="28"/>
      <c r="E2978" s="28"/>
      <c r="F2978" s="28"/>
      <c r="G2978" s="28"/>
      <c r="H2978" s="28"/>
      <c r="I2978" s="28"/>
      <c r="J2978" s="28"/>
    </row>
    <row r="2979" spans="3:10" ht="21.75" customHeight="1" x14ac:dyDescent="0.25">
      <c r="C2979" s="27"/>
      <c r="D2979" s="28"/>
      <c r="E2979" s="28"/>
      <c r="F2979" s="28"/>
      <c r="G2979" s="28"/>
      <c r="H2979" s="28"/>
      <c r="I2979" s="28"/>
      <c r="J2979" s="28"/>
    </row>
    <row r="2980" spans="3:10" ht="21.75" customHeight="1" x14ac:dyDescent="0.25">
      <c r="C2980" s="27"/>
      <c r="D2980" s="28"/>
      <c r="E2980" s="28"/>
      <c r="F2980" s="28"/>
      <c r="G2980" s="28"/>
      <c r="H2980" s="28"/>
      <c r="I2980" s="28"/>
      <c r="J2980" s="28"/>
    </row>
    <row r="2981" spans="3:10" ht="21.75" customHeight="1" x14ac:dyDescent="0.25">
      <c r="C2981" s="27"/>
      <c r="D2981" s="28"/>
      <c r="E2981" s="28"/>
      <c r="F2981" s="28"/>
      <c r="G2981" s="28"/>
      <c r="H2981" s="28"/>
      <c r="I2981" s="28"/>
      <c r="J2981" s="28"/>
    </row>
    <row r="2982" spans="3:10" ht="21.75" customHeight="1" x14ac:dyDescent="0.25">
      <c r="C2982" s="27"/>
      <c r="D2982" s="28"/>
      <c r="E2982" s="28"/>
      <c r="F2982" s="28"/>
      <c r="G2982" s="28"/>
      <c r="H2982" s="28"/>
      <c r="I2982" s="28"/>
      <c r="J2982" s="28"/>
    </row>
    <row r="2983" spans="3:10" ht="21.75" customHeight="1" x14ac:dyDescent="0.25">
      <c r="C2983" s="27"/>
      <c r="D2983" s="28"/>
      <c r="E2983" s="28"/>
      <c r="F2983" s="28"/>
      <c r="G2983" s="28"/>
      <c r="H2983" s="28"/>
      <c r="I2983" s="28"/>
      <c r="J2983" s="28"/>
    </row>
    <row r="2984" spans="3:10" ht="21.75" customHeight="1" x14ac:dyDescent="0.25">
      <c r="C2984" s="27"/>
      <c r="D2984" s="28"/>
      <c r="E2984" s="28"/>
      <c r="F2984" s="28"/>
      <c r="G2984" s="28"/>
      <c r="H2984" s="28"/>
      <c r="I2984" s="28"/>
      <c r="J2984" s="28"/>
    </row>
    <row r="2985" spans="3:10" ht="21.75" customHeight="1" x14ac:dyDescent="0.25">
      <c r="C2985" s="27"/>
      <c r="D2985" s="28"/>
      <c r="E2985" s="28"/>
      <c r="F2985" s="28"/>
      <c r="G2985" s="28"/>
      <c r="H2985" s="28"/>
      <c r="I2985" s="28"/>
      <c r="J2985" s="28"/>
    </row>
    <row r="2986" spans="3:10" ht="21.75" customHeight="1" x14ac:dyDescent="0.25">
      <c r="C2986" s="27"/>
      <c r="D2986" s="28"/>
      <c r="E2986" s="28"/>
      <c r="F2986" s="28"/>
      <c r="G2986" s="28"/>
      <c r="H2986" s="28"/>
      <c r="I2986" s="28"/>
      <c r="J2986" s="28"/>
    </row>
    <row r="2987" spans="3:10" ht="21.75" customHeight="1" x14ac:dyDescent="0.25">
      <c r="C2987" s="27"/>
      <c r="D2987" s="28"/>
      <c r="E2987" s="28"/>
      <c r="F2987" s="28"/>
      <c r="G2987" s="28"/>
      <c r="H2987" s="28"/>
      <c r="I2987" s="28"/>
      <c r="J2987" s="28"/>
    </row>
    <row r="2988" spans="3:10" ht="21.75" customHeight="1" x14ac:dyDescent="0.25">
      <c r="C2988" s="27"/>
      <c r="D2988" s="28"/>
      <c r="E2988" s="28"/>
      <c r="F2988" s="28"/>
      <c r="G2988" s="28"/>
      <c r="H2988" s="28"/>
      <c r="I2988" s="28"/>
      <c r="J2988" s="28"/>
    </row>
    <row r="2989" spans="3:10" ht="21.75" customHeight="1" x14ac:dyDescent="0.25">
      <c r="C2989" s="27"/>
      <c r="D2989" s="28"/>
      <c r="E2989" s="28"/>
      <c r="F2989" s="28"/>
      <c r="G2989" s="28"/>
      <c r="H2989" s="28"/>
      <c r="I2989" s="28"/>
      <c r="J2989" s="28"/>
    </row>
    <row r="2990" spans="3:10" ht="21.75" customHeight="1" x14ac:dyDescent="0.25">
      <c r="C2990" s="27"/>
      <c r="D2990" s="28"/>
      <c r="E2990" s="28"/>
      <c r="F2990" s="28"/>
      <c r="G2990" s="28"/>
      <c r="H2990" s="28"/>
      <c r="I2990" s="28"/>
      <c r="J2990" s="28"/>
    </row>
    <row r="2991" spans="3:10" ht="21.75" customHeight="1" x14ac:dyDescent="0.25">
      <c r="C2991" s="27"/>
      <c r="D2991" s="28"/>
      <c r="E2991" s="28"/>
      <c r="F2991" s="28"/>
      <c r="G2991" s="28"/>
      <c r="H2991" s="28"/>
      <c r="I2991" s="28"/>
      <c r="J2991" s="28"/>
    </row>
    <row r="2992" spans="3:10" ht="21.75" customHeight="1" x14ac:dyDescent="0.25">
      <c r="C2992" s="27"/>
      <c r="D2992" s="28"/>
      <c r="E2992" s="28"/>
      <c r="F2992" s="28"/>
      <c r="G2992" s="28"/>
      <c r="H2992" s="28"/>
      <c r="I2992" s="28"/>
      <c r="J2992" s="28"/>
    </row>
    <row r="2993" spans="3:10" ht="21.75" customHeight="1" x14ac:dyDescent="0.25">
      <c r="C2993" s="27"/>
      <c r="D2993" s="28"/>
      <c r="E2993" s="28"/>
      <c r="F2993" s="28"/>
      <c r="G2993" s="28"/>
      <c r="H2993" s="28"/>
      <c r="I2993" s="28"/>
      <c r="J2993" s="28"/>
    </row>
    <row r="2994" spans="3:10" ht="21.75" customHeight="1" x14ac:dyDescent="0.25">
      <c r="C2994" s="27"/>
      <c r="D2994" s="28"/>
      <c r="E2994" s="28"/>
      <c r="F2994" s="28"/>
      <c r="G2994" s="28"/>
      <c r="H2994" s="28"/>
      <c r="I2994" s="28"/>
      <c r="J2994" s="28"/>
    </row>
    <row r="2995" spans="3:10" ht="21.75" customHeight="1" x14ac:dyDescent="0.25">
      <c r="C2995" s="27"/>
      <c r="D2995" s="28"/>
      <c r="E2995" s="28"/>
      <c r="F2995" s="28"/>
      <c r="G2995" s="28"/>
      <c r="H2995" s="28"/>
      <c r="I2995" s="28"/>
      <c r="J2995" s="28"/>
    </row>
    <row r="2996" spans="3:10" ht="21.75" customHeight="1" x14ac:dyDescent="0.25">
      <c r="C2996" s="27"/>
      <c r="D2996" s="28"/>
      <c r="E2996" s="28"/>
      <c r="F2996" s="28"/>
      <c r="G2996" s="28"/>
      <c r="H2996" s="28"/>
      <c r="I2996" s="28"/>
      <c r="J2996" s="28"/>
    </row>
    <row r="2997" spans="3:10" ht="21.75" customHeight="1" x14ac:dyDescent="0.25">
      <c r="C2997" s="27"/>
      <c r="D2997" s="28"/>
      <c r="E2997" s="28"/>
      <c r="F2997" s="28"/>
      <c r="G2997" s="28"/>
      <c r="H2997" s="28"/>
      <c r="I2997" s="28"/>
      <c r="J2997" s="28"/>
    </row>
    <row r="2998" spans="3:10" ht="21.75" customHeight="1" x14ac:dyDescent="0.25">
      <c r="C2998" s="27"/>
      <c r="D2998" s="28"/>
      <c r="E2998" s="28"/>
      <c r="F2998" s="28"/>
      <c r="G2998" s="28"/>
      <c r="H2998" s="28"/>
      <c r="I2998" s="28"/>
      <c r="J2998" s="28"/>
    </row>
    <row r="2999" spans="3:10" ht="21.75" customHeight="1" x14ac:dyDescent="0.25">
      <c r="C2999" s="27"/>
      <c r="D2999" s="28"/>
      <c r="E2999" s="28"/>
      <c r="F2999" s="28"/>
      <c r="G2999" s="28"/>
      <c r="H2999" s="28"/>
      <c r="I2999" s="28"/>
      <c r="J2999" s="28"/>
    </row>
    <row r="3000" spans="3:10" ht="21.75" customHeight="1" x14ac:dyDescent="0.25">
      <c r="C3000" s="27"/>
      <c r="D3000" s="28"/>
      <c r="E3000" s="28"/>
      <c r="F3000" s="28"/>
      <c r="G3000" s="28"/>
      <c r="H3000" s="28"/>
      <c r="I3000" s="28"/>
      <c r="J3000" s="28"/>
    </row>
    <row r="3001" spans="3:10" ht="21.75" customHeight="1" x14ac:dyDescent="0.25">
      <c r="C3001" s="27"/>
      <c r="D3001" s="28"/>
      <c r="E3001" s="28"/>
      <c r="F3001" s="28"/>
      <c r="G3001" s="28"/>
      <c r="H3001" s="28"/>
      <c r="I3001" s="28"/>
      <c r="J3001" s="28"/>
    </row>
    <row r="3002" spans="3:10" ht="21.75" customHeight="1" x14ac:dyDescent="0.25">
      <c r="C3002" s="27"/>
      <c r="D3002" s="28"/>
      <c r="E3002" s="28"/>
      <c r="F3002" s="28"/>
      <c r="G3002" s="28"/>
      <c r="H3002" s="28"/>
      <c r="I3002" s="28"/>
      <c r="J3002" s="28"/>
    </row>
    <row r="3003" spans="3:10" ht="21.75" customHeight="1" x14ac:dyDescent="0.25">
      <c r="C3003" s="27"/>
      <c r="D3003" s="28"/>
      <c r="E3003" s="28"/>
      <c r="F3003" s="28"/>
      <c r="G3003" s="28"/>
      <c r="H3003" s="28"/>
      <c r="I3003" s="28"/>
      <c r="J3003" s="28"/>
    </row>
    <row r="3004" spans="3:10" ht="21.75" customHeight="1" x14ac:dyDescent="0.25">
      <c r="C3004" s="27"/>
      <c r="D3004" s="28"/>
      <c r="E3004" s="28"/>
      <c r="F3004" s="28"/>
      <c r="G3004" s="28"/>
      <c r="H3004" s="28"/>
      <c r="I3004" s="28"/>
      <c r="J3004" s="28"/>
    </row>
    <row r="3005" spans="3:10" ht="21.75" customHeight="1" x14ac:dyDescent="0.25">
      <c r="C3005" s="27"/>
      <c r="D3005" s="28"/>
      <c r="E3005" s="28"/>
      <c r="F3005" s="28"/>
      <c r="G3005" s="28"/>
      <c r="H3005" s="28"/>
      <c r="I3005" s="28"/>
      <c r="J3005" s="28"/>
    </row>
    <row r="3006" spans="3:10" ht="21.75" customHeight="1" x14ac:dyDescent="0.25">
      <c r="C3006" s="27"/>
      <c r="D3006" s="28"/>
      <c r="E3006" s="28"/>
      <c r="F3006" s="28"/>
      <c r="G3006" s="28"/>
      <c r="H3006" s="28"/>
      <c r="I3006" s="28"/>
      <c r="J3006" s="28"/>
    </row>
    <row r="3007" spans="3:10" ht="21.75" customHeight="1" x14ac:dyDescent="0.25">
      <c r="C3007" s="27"/>
      <c r="D3007" s="28"/>
      <c r="E3007" s="28"/>
      <c r="F3007" s="28"/>
      <c r="G3007" s="28"/>
      <c r="H3007" s="28"/>
      <c r="I3007" s="28"/>
      <c r="J3007" s="28"/>
    </row>
    <row r="3008" spans="3:10" ht="21.75" customHeight="1" x14ac:dyDescent="0.25">
      <c r="C3008" s="27"/>
      <c r="D3008" s="28"/>
      <c r="E3008" s="28"/>
      <c r="F3008" s="28"/>
      <c r="G3008" s="28"/>
      <c r="H3008" s="28"/>
      <c r="I3008" s="28"/>
      <c r="J3008" s="28"/>
    </row>
    <row r="3009" spans="3:10" ht="21.75" customHeight="1" x14ac:dyDescent="0.25">
      <c r="C3009" s="27"/>
      <c r="D3009" s="28"/>
      <c r="E3009" s="28"/>
      <c r="F3009" s="28"/>
      <c r="G3009" s="28"/>
      <c r="H3009" s="28"/>
      <c r="I3009" s="28"/>
      <c r="J3009" s="28"/>
    </row>
    <row r="3010" spans="3:10" ht="21.75" customHeight="1" x14ac:dyDescent="0.25">
      <c r="C3010" s="27"/>
      <c r="D3010" s="28"/>
      <c r="E3010" s="28"/>
      <c r="F3010" s="28"/>
      <c r="G3010" s="28"/>
      <c r="H3010" s="28"/>
      <c r="I3010" s="28"/>
      <c r="J3010" s="28"/>
    </row>
    <row r="3011" spans="3:10" ht="21.75" customHeight="1" x14ac:dyDescent="0.25">
      <c r="C3011" s="27"/>
      <c r="D3011" s="28"/>
      <c r="E3011" s="28"/>
      <c r="F3011" s="28"/>
      <c r="G3011" s="28"/>
      <c r="H3011" s="28"/>
      <c r="I3011" s="28"/>
      <c r="J3011" s="28"/>
    </row>
    <row r="3012" spans="3:10" ht="21.75" customHeight="1" x14ac:dyDescent="0.25">
      <c r="C3012" s="27"/>
      <c r="D3012" s="28"/>
      <c r="E3012" s="28"/>
      <c r="F3012" s="28"/>
      <c r="G3012" s="28"/>
      <c r="H3012" s="28"/>
      <c r="I3012" s="28"/>
      <c r="J3012" s="28"/>
    </row>
    <row r="3013" spans="3:10" ht="21.75" customHeight="1" x14ac:dyDescent="0.25">
      <c r="C3013" s="27"/>
      <c r="D3013" s="28"/>
      <c r="E3013" s="28"/>
      <c r="F3013" s="28"/>
      <c r="G3013" s="28"/>
      <c r="H3013" s="28"/>
      <c r="I3013" s="28"/>
      <c r="J3013" s="28"/>
    </row>
    <row r="3014" spans="3:10" ht="21.75" customHeight="1" x14ac:dyDescent="0.25">
      <c r="C3014" s="27"/>
      <c r="D3014" s="28"/>
      <c r="E3014" s="28"/>
      <c r="F3014" s="28"/>
      <c r="G3014" s="28"/>
      <c r="H3014" s="28"/>
      <c r="I3014" s="28"/>
      <c r="J3014" s="28"/>
    </row>
    <row r="3015" spans="3:10" ht="21.75" customHeight="1" x14ac:dyDescent="0.25">
      <c r="C3015" s="27"/>
      <c r="D3015" s="28"/>
      <c r="E3015" s="28"/>
      <c r="F3015" s="28"/>
      <c r="G3015" s="28"/>
      <c r="H3015" s="28"/>
      <c r="I3015" s="28"/>
      <c r="J3015" s="28"/>
    </row>
    <row r="3016" spans="3:10" ht="21.75" customHeight="1" x14ac:dyDescent="0.25">
      <c r="C3016" s="27"/>
      <c r="D3016" s="28"/>
      <c r="E3016" s="28"/>
      <c r="F3016" s="28"/>
      <c r="G3016" s="28"/>
      <c r="H3016" s="28"/>
      <c r="I3016" s="28"/>
      <c r="J3016" s="28"/>
    </row>
    <row r="3017" spans="3:10" ht="21.75" customHeight="1" x14ac:dyDescent="0.25">
      <c r="C3017" s="27"/>
      <c r="D3017" s="28"/>
      <c r="E3017" s="28"/>
      <c r="F3017" s="28"/>
      <c r="G3017" s="28"/>
      <c r="H3017" s="28"/>
      <c r="I3017" s="28"/>
      <c r="J3017" s="28"/>
    </row>
    <row r="3018" spans="3:10" ht="21.75" customHeight="1" x14ac:dyDescent="0.25">
      <c r="C3018" s="27"/>
      <c r="D3018" s="28"/>
      <c r="E3018" s="28"/>
      <c r="F3018" s="28"/>
      <c r="G3018" s="28"/>
      <c r="H3018" s="28"/>
      <c r="I3018" s="28"/>
      <c r="J3018" s="28"/>
    </row>
    <row r="3019" spans="3:10" ht="21.75" customHeight="1" x14ac:dyDescent="0.25">
      <c r="C3019" s="27"/>
      <c r="D3019" s="28"/>
      <c r="E3019" s="28"/>
      <c r="F3019" s="28"/>
      <c r="G3019" s="28"/>
      <c r="H3019" s="28"/>
      <c r="I3019" s="28"/>
      <c r="J3019" s="28"/>
    </row>
    <row r="3020" spans="3:10" ht="21.75" customHeight="1" x14ac:dyDescent="0.25">
      <c r="C3020" s="27"/>
      <c r="D3020" s="28"/>
      <c r="E3020" s="28"/>
      <c r="F3020" s="28"/>
      <c r="G3020" s="28"/>
      <c r="H3020" s="28"/>
      <c r="I3020" s="28"/>
      <c r="J3020" s="28"/>
    </row>
    <row r="3021" spans="3:10" ht="21.75" customHeight="1" x14ac:dyDescent="0.25">
      <c r="C3021" s="27"/>
      <c r="D3021" s="28"/>
      <c r="E3021" s="28"/>
      <c r="F3021" s="28"/>
      <c r="G3021" s="28"/>
      <c r="H3021" s="28"/>
      <c r="I3021" s="28"/>
      <c r="J3021" s="28"/>
    </row>
    <row r="3022" spans="3:10" ht="21.75" customHeight="1" x14ac:dyDescent="0.25">
      <c r="C3022" s="27"/>
      <c r="D3022" s="28"/>
      <c r="E3022" s="28"/>
      <c r="F3022" s="28"/>
      <c r="G3022" s="28"/>
      <c r="H3022" s="28"/>
      <c r="I3022" s="28"/>
      <c r="J3022" s="28"/>
    </row>
    <row r="3023" spans="3:10" ht="21.75" customHeight="1" x14ac:dyDescent="0.25">
      <c r="C3023" s="27"/>
      <c r="D3023" s="28"/>
      <c r="E3023" s="28"/>
      <c r="F3023" s="28"/>
      <c r="G3023" s="28"/>
      <c r="H3023" s="28"/>
      <c r="I3023" s="28"/>
      <c r="J3023" s="28"/>
    </row>
    <row r="3024" spans="3:10" ht="21.75" customHeight="1" x14ac:dyDescent="0.25">
      <c r="C3024" s="27"/>
      <c r="D3024" s="28"/>
      <c r="E3024" s="28"/>
      <c r="F3024" s="28"/>
      <c r="G3024" s="28"/>
      <c r="H3024" s="28"/>
      <c r="I3024" s="28"/>
      <c r="J3024" s="28"/>
    </row>
    <row r="3025" spans="3:10" ht="21.75" customHeight="1" x14ac:dyDescent="0.25">
      <c r="C3025" s="27"/>
      <c r="D3025" s="28"/>
      <c r="E3025" s="28"/>
      <c r="F3025" s="28"/>
      <c r="G3025" s="28"/>
      <c r="H3025" s="28"/>
      <c r="I3025" s="28"/>
      <c r="J3025" s="28"/>
    </row>
    <row r="3026" spans="3:10" ht="21.75" customHeight="1" x14ac:dyDescent="0.25">
      <c r="C3026" s="27"/>
      <c r="D3026" s="28"/>
      <c r="E3026" s="28"/>
      <c r="F3026" s="28"/>
      <c r="G3026" s="28"/>
      <c r="H3026" s="28"/>
      <c r="I3026" s="28"/>
      <c r="J3026" s="28"/>
    </row>
    <row r="3027" spans="3:10" ht="21.75" customHeight="1" x14ac:dyDescent="0.25">
      <c r="C3027" s="27"/>
      <c r="D3027" s="28"/>
      <c r="E3027" s="28"/>
      <c r="F3027" s="28"/>
      <c r="G3027" s="28"/>
      <c r="H3027" s="28"/>
      <c r="I3027" s="28"/>
      <c r="J3027" s="28"/>
    </row>
    <row r="3028" spans="3:10" ht="21.75" customHeight="1" x14ac:dyDescent="0.25">
      <c r="C3028" s="27"/>
      <c r="D3028" s="28"/>
      <c r="E3028" s="28"/>
      <c r="F3028" s="28"/>
      <c r="G3028" s="28"/>
      <c r="H3028" s="28"/>
      <c r="I3028" s="28"/>
      <c r="J3028" s="28"/>
    </row>
    <row r="3029" spans="3:10" ht="21.75" customHeight="1" x14ac:dyDescent="0.25">
      <c r="C3029" s="27"/>
      <c r="D3029" s="28"/>
      <c r="E3029" s="28"/>
      <c r="F3029" s="28"/>
      <c r="G3029" s="28"/>
      <c r="H3029" s="28"/>
      <c r="I3029" s="28"/>
      <c r="J3029" s="28"/>
    </row>
    <row r="3030" spans="3:10" ht="21.75" customHeight="1" x14ac:dyDescent="0.25">
      <c r="C3030" s="27"/>
      <c r="D3030" s="28"/>
      <c r="E3030" s="28"/>
      <c r="F3030" s="28"/>
      <c r="G3030" s="28"/>
      <c r="H3030" s="28"/>
      <c r="I3030" s="28"/>
      <c r="J3030" s="28"/>
    </row>
    <row r="3031" spans="3:10" ht="21.75" customHeight="1" x14ac:dyDescent="0.25">
      <c r="C3031" s="27"/>
      <c r="D3031" s="28"/>
      <c r="E3031" s="28"/>
      <c r="F3031" s="28"/>
      <c r="G3031" s="28"/>
      <c r="H3031" s="28"/>
      <c r="I3031" s="28"/>
      <c r="J3031" s="28"/>
    </row>
    <row r="3032" spans="3:10" ht="21.75" customHeight="1" x14ac:dyDescent="0.25">
      <c r="C3032" s="27"/>
      <c r="D3032" s="28"/>
      <c r="E3032" s="28"/>
      <c r="F3032" s="28"/>
      <c r="G3032" s="28"/>
      <c r="H3032" s="28"/>
      <c r="I3032" s="28"/>
      <c r="J3032" s="28"/>
    </row>
    <row r="3033" spans="3:10" ht="21.75" customHeight="1" x14ac:dyDescent="0.25">
      <c r="C3033" s="27"/>
      <c r="D3033" s="28"/>
      <c r="E3033" s="28"/>
      <c r="F3033" s="28"/>
      <c r="G3033" s="28"/>
      <c r="H3033" s="28"/>
      <c r="I3033" s="28"/>
      <c r="J3033" s="28"/>
    </row>
    <row r="3034" spans="3:10" ht="21.75" customHeight="1" x14ac:dyDescent="0.25">
      <c r="C3034" s="27"/>
      <c r="D3034" s="28"/>
      <c r="E3034" s="28"/>
      <c r="F3034" s="28"/>
      <c r="G3034" s="28"/>
      <c r="H3034" s="28"/>
      <c r="I3034" s="28"/>
      <c r="J3034" s="28"/>
    </row>
    <row r="3035" spans="3:10" ht="21.75" customHeight="1" x14ac:dyDescent="0.25">
      <c r="C3035" s="27"/>
      <c r="D3035" s="28"/>
      <c r="E3035" s="28"/>
      <c r="F3035" s="28"/>
      <c r="G3035" s="28"/>
      <c r="H3035" s="28"/>
      <c r="I3035" s="28"/>
      <c r="J3035" s="28"/>
    </row>
    <row r="3036" spans="3:10" ht="21.75" customHeight="1" x14ac:dyDescent="0.25">
      <c r="C3036" s="27"/>
      <c r="D3036" s="28"/>
      <c r="E3036" s="28"/>
      <c r="F3036" s="28"/>
      <c r="G3036" s="28"/>
      <c r="H3036" s="28"/>
      <c r="I3036" s="28"/>
      <c r="J3036" s="28"/>
    </row>
    <row r="3037" spans="3:10" ht="21.75" customHeight="1" x14ac:dyDescent="0.25">
      <c r="C3037" s="27"/>
      <c r="D3037" s="28"/>
      <c r="E3037" s="28"/>
      <c r="F3037" s="28"/>
      <c r="G3037" s="28"/>
      <c r="H3037" s="28"/>
      <c r="I3037" s="28"/>
      <c r="J3037" s="28"/>
    </row>
    <row r="3038" spans="3:10" ht="21.75" customHeight="1" x14ac:dyDescent="0.25">
      <c r="C3038" s="27"/>
      <c r="D3038" s="28"/>
      <c r="E3038" s="28"/>
      <c r="F3038" s="28"/>
      <c r="G3038" s="28"/>
      <c r="H3038" s="28"/>
      <c r="I3038" s="28"/>
      <c r="J3038" s="28"/>
    </row>
    <row r="3039" spans="3:10" ht="21.75" customHeight="1" x14ac:dyDescent="0.25">
      <c r="C3039" s="27"/>
      <c r="D3039" s="28"/>
      <c r="E3039" s="28"/>
      <c r="F3039" s="28"/>
      <c r="G3039" s="28"/>
      <c r="H3039" s="28"/>
      <c r="I3039" s="28"/>
      <c r="J3039" s="28"/>
    </row>
    <row r="3040" spans="3:10" ht="21.75" customHeight="1" x14ac:dyDescent="0.25">
      <c r="C3040" s="27"/>
      <c r="D3040" s="28"/>
      <c r="E3040" s="28"/>
      <c r="F3040" s="28"/>
      <c r="G3040" s="28"/>
      <c r="H3040" s="28"/>
      <c r="I3040" s="28"/>
      <c r="J3040" s="28"/>
    </row>
    <row r="3041" spans="3:10" ht="21.75" customHeight="1" x14ac:dyDescent="0.25">
      <c r="C3041" s="27"/>
      <c r="D3041" s="28"/>
      <c r="E3041" s="28"/>
      <c r="F3041" s="28"/>
      <c r="G3041" s="28"/>
      <c r="H3041" s="28"/>
      <c r="I3041" s="28"/>
      <c r="J3041" s="28"/>
    </row>
    <row r="3042" spans="3:10" ht="21.75" customHeight="1" x14ac:dyDescent="0.25">
      <c r="C3042" s="27"/>
      <c r="D3042" s="28"/>
      <c r="E3042" s="28"/>
      <c r="F3042" s="28"/>
      <c r="G3042" s="28"/>
      <c r="H3042" s="28"/>
      <c r="I3042" s="28"/>
      <c r="J3042" s="28"/>
    </row>
    <row r="3043" spans="3:10" ht="21.75" customHeight="1" x14ac:dyDescent="0.25">
      <c r="C3043" s="27"/>
      <c r="D3043" s="28"/>
      <c r="E3043" s="28"/>
      <c r="F3043" s="28"/>
      <c r="G3043" s="28"/>
      <c r="H3043" s="28"/>
      <c r="I3043" s="28"/>
      <c r="J3043" s="28"/>
    </row>
    <row r="3044" spans="3:10" ht="21.75" customHeight="1" x14ac:dyDescent="0.25">
      <c r="C3044" s="27"/>
      <c r="D3044" s="28"/>
      <c r="E3044" s="28"/>
      <c r="F3044" s="28"/>
      <c r="G3044" s="28"/>
      <c r="H3044" s="28"/>
      <c r="I3044" s="28"/>
      <c r="J3044" s="28"/>
    </row>
    <row r="3045" spans="3:10" ht="21.75" customHeight="1" x14ac:dyDescent="0.25">
      <c r="C3045" s="27"/>
      <c r="D3045" s="28"/>
      <c r="E3045" s="28"/>
      <c r="F3045" s="28"/>
      <c r="G3045" s="28"/>
      <c r="H3045" s="28"/>
      <c r="I3045" s="28"/>
      <c r="J3045" s="28"/>
    </row>
    <row r="3046" spans="3:10" ht="21.75" customHeight="1" x14ac:dyDescent="0.25">
      <c r="C3046" s="27"/>
      <c r="D3046" s="28"/>
      <c r="E3046" s="28"/>
      <c r="F3046" s="28"/>
      <c r="G3046" s="28"/>
      <c r="H3046" s="28"/>
      <c r="I3046" s="28"/>
      <c r="J3046" s="28"/>
    </row>
    <row r="3047" spans="3:10" ht="21.75" customHeight="1" x14ac:dyDescent="0.25">
      <c r="C3047" s="27"/>
      <c r="D3047" s="28"/>
      <c r="E3047" s="28"/>
      <c r="F3047" s="28"/>
      <c r="G3047" s="28"/>
      <c r="H3047" s="28"/>
      <c r="I3047" s="28"/>
      <c r="J3047" s="28"/>
    </row>
    <row r="3048" spans="3:10" ht="21.75" customHeight="1" x14ac:dyDescent="0.25">
      <c r="C3048" s="27"/>
      <c r="D3048" s="28"/>
      <c r="E3048" s="28"/>
      <c r="F3048" s="28"/>
      <c r="G3048" s="28"/>
      <c r="H3048" s="28"/>
      <c r="I3048" s="28"/>
      <c r="J3048" s="28"/>
    </row>
    <row r="3049" spans="3:10" ht="21.75" customHeight="1" x14ac:dyDescent="0.25">
      <c r="C3049" s="27"/>
      <c r="D3049" s="28"/>
      <c r="E3049" s="28"/>
      <c r="F3049" s="28"/>
      <c r="G3049" s="28"/>
      <c r="H3049" s="28"/>
      <c r="I3049" s="28"/>
      <c r="J3049" s="28"/>
    </row>
    <row r="3050" spans="3:10" ht="21.75" customHeight="1" x14ac:dyDescent="0.25">
      <c r="C3050" s="27"/>
      <c r="D3050" s="28"/>
      <c r="E3050" s="28"/>
      <c r="F3050" s="28"/>
      <c r="G3050" s="28"/>
      <c r="H3050" s="28"/>
      <c r="I3050" s="28"/>
      <c r="J3050" s="28"/>
    </row>
    <row r="3051" spans="3:10" ht="21.75" customHeight="1" x14ac:dyDescent="0.25">
      <c r="C3051" s="27"/>
      <c r="D3051" s="28"/>
      <c r="E3051" s="28"/>
      <c r="F3051" s="28"/>
      <c r="G3051" s="28"/>
      <c r="H3051" s="28"/>
      <c r="I3051" s="28"/>
      <c r="J3051" s="28"/>
    </row>
    <row r="3052" spans="3:10" ht="21.75" customHeight="1" x14ac:dyDescent="0.25">
      <c r="C3052" s="27"/>
      <c r="D3052" s="28"/>
      <c r="E3052" s="28"/>
      <c r="F3052" s="28"/>
      <c r="G3052" s="28"/>
      <c r="H3052" s="28"/>
      <c r="I3052" s="28"/>
      <c r="J3052" s="28"/>
    </row>
    <row r="3053" spans="3:10" ht="21.75" customHeight="1" x14ac:dyDescent="0.25">
      <c r="C3053" s="27"/>
      <c r="D3053" s="28"/>
      <c r="E3053" s="28"/>
      <c r="F3053" s="28"/>
      <c r="G3053" s="28"/>
      <c r="H3053" s="28"/>
      <c r="I3053" s="28"/>
      <c r="J3053" s="28"/>
    </row>
    <row r="3054" spans="3:10" ht="21.75" customHeight="1" x14ac:dyDescent="0.25">
      <c r="C3054" s="27"/>
      <c r="D3054" s="28"/>
      <c r="E3054" s="28"/>
      <c r="F3054" s="28"/>
      <c r="G3054" s="28"/>
      <c r="H3054" s="28"/>
      <c r="I3054" s="28"/>
      <c r="J3054" s="28"/>
    </row>
    <row r="3055" spans="3:10" ht="21.75" customHeight="1" x14ac:dyDescent="0.25">
      <c r="C3055" s="27"/>
      <c r="D3055" s="28"/>
      <c r="E3055" s="28"/>
      <c r="F3055" s="28"/>
      <c r="G3055" s="28"/>
      <c r="H3055" s="28"/>
      <c r="I3055" s="28"/>
      <c r="J3055" s="28"/>
    </row>
    <row r="3056" spans="3:10" ht="21.75" customHeight="1" x14ac:dyDescent="0.25">
      <c r="C3056" s="27"/>
      <c r="D3056" s="28"/>
      <c r="E3056" s="28"/>
      <c r="F3056" s="28"/>
      <c r="G3056" s="28"/>
      <c r="H3056" s="28"/>
      <c r="I3056" s="28"/>
      <c r="J3056" s="28"/>
    </row>
    <row r="3057" spans="3:10" ht="21.75" customHeight="1" x14ac:dyDescent="0.25">
      <c r="C3057" s="27"/>
      <c r="D3057" s="28"/>
      <c r="E3057" s="28"/>
      <c r="F3057" s="28"/>
      <c r="G3057" s="28"/>
      <c r="H3057" s="28"/>
      <c r="I3057" s="28"/>
      <c r="J3057" s="28"/>
    </row>
    <row r="3058" spans="3:10" ht="21.75" customHeight="1" x14ac:dyDescent="0.25">
      <c r="C3058" s="27"/>
      <c r="D3058" s="28"/>
      <c r="E3058" s="28"/>
      <c r="F3058" s="28"/>
      <c r="G3058" s="28"/>
      <c r="H3058" s="28"/>
      <c r="I3058" s="28"/>
      <c r="J3058" s="28"/>
    </row>
    <row r="3059" spans="3:10" ht="21.75" customHeight="1" x14ac:dyDescent="0.25">
      <c r="C3059" s="27"/>
      <c r="D3059" s="28"/>
      <c r="E3059" s="28"/>
      <c r="F3059" s="28"/>
      <c r="G3059" s="28"/>
      <c r="H3059" s="28"/>
      <c r="I3059" s="28"/>
      <c r="J3059" s="28"/>
    </row>
    <row r="3060" spans="3:10" ht="21.75" customHeight="1" x14ac:dyDescent="0.25">
      <c r="C3060" s="27"/>
      <c r="D3060" s="28"/>
      <c r="E3060" s="28"/>
      <c r="F3060" s="28"/>
      <c r="G3060" s="28"/>
      <c r="H3060" s="28"/>
      <c r="I3060" s="28"/>
      <c r="J3060" s="28"/>
    </row>
    <row r="3061" spans="3:10" ht="21.75" customHeight="1" x14ac:dyDescent="0.25">
      <c r="C3061" s="27"/>
      <c r="D3061" s="28"/>
      <c r="E3061" s="28"/>
      <c r="F3061" s="28"/>
      <c r="G3061" s="28"/>
      <c r="H3061" s="28"/>
      <c r="I3061" s="28"/>
      <c r="J3061" s="28"/>
    </row>
    <row r="3062" spans="3:10" ht="21.75" customHeight="1" x14ac:dyDescent="0.25">
      <c r="C3062" s="27"/>
      <c r="D3062" s="28"/>
      <c r="E3062" s="28"/>
      <c r="F3062" s="28"/>
      <c r="G3062" s="28"/>
      <c r="H3062" s="28"/>
      <c r="I3062" s="28"/>
      <c r="J3062" s="28"/>
    </row>
    <row r="3063" spans="3:10" ht="21.75" customHeight="1" x14ac:dyDescent="0.25">
      <c r="C3063" s="27"/>
      <c r="D3063" s="28"/>
      <c r="E3063" s="28"/>
      <c r="F3063" s="28"/>
      <c r="G3063" s="28"/>
      <c r="H3063" s="28"/>
      <c r="I3063" s="28"/>
      <c r="J3063" s="28"/>
    </row>
    <row r="3064" spans="3:10" ht="21.75" customHeight="1" x14ac:dyDescent="0.25">
      <c r="C3064" s="27"/>
      <c r="D3064" s="28"/>
      <c r="E3064" s="28"/>
      <c r="F3064" s="28"/>
      <c r="G3064" s="28"/>
      <c r="H3064" s="28"/>
      <c r="I3064" s="28"/>
      <c r="J3064" s="28"/>
    </row>
    <row r="3065" spans="3:10" ht="21.75" customHeight="1" x14ac:dyDescent="0.25">
      <c r="C3065" s="27"/>
      <c r="D3065" s="28"/>
      <c r="E3065" s="28"/>
      <c r="F3065" s="28"/>
      <c r="G3065" s="28"/>
      <c r="H3065" s="28"/>
      <c r="I3065" s="28"/>
      <c r="J3065" s="28"/>
    </row>
    <row r="3066" spans="3:10" ht="21.75" customHeight="1" x14ac:dyDescent="0.25">
      <c r="C3066" s="27"/>
      <c r="D3066" s="28"/>
      <c r="E3066" s="28"/>
      <c r="F3066" s="28"/>
      <c r="G3066" s="28"/>
      <c r="H3066" s="28"/>
      <c r="I3066" s="28"/>
      <c r="J3066" s="28"/>
    </row>
    <row r="3067" spans="3:10" ht="21.75" customHeight="1" x14ac:dyDescent="0.25">
      <c r="C3067" s="27"/>
      <c r="D3067" s="28"/>
      <c r="E3067" s="28"/>
      <c r="F3067" s="28"/>
      <c r="G3067" s="28"/>
      <c r="H3067" s="28"/>
      <c r="I3067" s="28"/>
      <c r="J3067" s="28"/>
    </row>
    <row r="3068" spans="3:10" ht="21.75" customHeight="1" x14ac:dyDescent="0.25">
      <c r="C3068" s="27"/>
      <c r="D3068" s="28"/>
      <c r="E3068" s="28"/>
      <c r="F3068" s="28"/>
      <c r="G3068" s="28"/>
      <c r="H3068" s="28"/>
      <c r="I3068" s="28"/>
      <c r="J3068" s="28"/>
    </row>
    <row r="3069" spans="3:10" ht="21.75" customHeight="1" x14ac:dyDescent="0.25">
      <c r="C3069" s="27"/>
      <c r="D3069" s="28"/>
      <c r="E3069" s="28"/>
      <c r="F3069" s="28"/>
      <c r="G3069" s="28"/>
      <c r="H3069" s="28"/>
      <c r="I3069" s="28"/>
      <c r="J3069" s="28"/>
    </row>
    <row r="3070" spans="3:10" ht="21.75" customHeight="1" x14ac:dyDescent="0.25">
      <c r="C3070" s="27"/>
      <c r="D3070" s="28"/>
      <c r="E3070" s="28"/>
      <c r="F3070" s="28"/>
      <c r="G3070" s="28"/>
      <c r="H3070" s="28"/>
      <c r="I3070" s="28"/>
      <c r="J3070" s="28"/>
    </row>
    <row r="3071" spans="3:10" ht="21.75" customHeight="1" x14ac:dyDescent="0.25">
      <c r="C3071" s="27"/>
      <c r="D3071" s="28"/>
      <c r="E3071" s="28"/>
      <c r="F3071" s="28"/>
      <c r="G3071" s="28"/>
      <c r="H3071" s="28"/>
      <c r="I3071" s="28"/>
      <c r="J3071" s="28"/>
    </row>
    <row r="3072" spans="3:10" ht="21.75" customHeight="1" x14ac:dyDescent="0.25">
      <c r="C3072" s="27"/>
      <c r="D3072" s="28"/>
      <c r="E3072" s="28"/>
      <c r="F3072" s="28"/>
      <c r="G3072" s="28"/>
      <c r="H3072" s="28"/>
      <c r="I3072" s="28"/>
      <c r="J3072" s="28"/>
    </row>
    <row r="3073" spans="3:10" ht="21.75" customHeight="1" x14ac:dyDescent="0.25">
      <c r="C3073" s="27"/>
      <c r="D3073" s="28"/>
      <c r="E3073" s="28"/>
      <c r="F3073" s="28"/>
      <c r="G3073" s="28"/>
      <c r="H3073" s="28"/>
      <c r="I3073" s="28"/>
      <c r="J3073" s="28"/>
    </row>
    <row r="3074" spans="3:10" ht="21.75" customHeight="1" x14ac:dyDescent="0.25">
      <c r="C3074" s="27"/>
      <c r="D3074" s="28"/>
      <c r="E3074" s="28"/>
      <c r="F3074" s="28"/>
      <c r="G3074" s="28"/>
      <c r="H3074" s="28"/>
      <c r="I3074" s="28"/>
      <c r="J3074" s="28"/>
    </row>
    <row r="3075" spans="3:10" ht="21.75" customHeight="1" x14ac:dyDescent="0.25">
      <c r="C3075" s="27"/>
      <c r="D3075" s="28"/>
      <c r="E3075" s="28"/>
      <c r="F3075" s="28"/>
      <c r="G3075" s="28"/>
      <c r="H3075" s="28"/>
      <c r="I3075" s="28"/>
      <c r="J3075" s="28"/>
    </row>
    <row r="3076" spans="3:10" ht="21.75" customHeight="1" x14ac:dyDescent="0.25">
      <c r="C3076" s="27"/>
      <c r="D3076" s="28"/>
      <c r="E3076" s="28"/>
      <c r="F3076" s="28"/>
      <c r="G3076" s="28"/>
      <c r="H3076" s="28"/>
      <c r="I3076" s="28"/>
      <c r="J3076" s="28"/>
    </row>
    <row r="3077" spans="3:10" ht="21.75" customHeight="1" x14ac:dyDescent="0.25">
      <c r="C3077" s="27"/>
      <c r="D3077" s="28"/>
      <c r="E3077" s="28"/>
      <c r="F3077" s="28"/>
      <c r="G3077" s="28"/>
      <c r="H3077" s="28"/>
      <c r="I3077" s="28"/>
      <c r="J3077" s="28"/>
    </row>
    <row r="3078" spans="3:10" ht="21.75" customHeight="1" x14ac:dyDescent="0.25">
      <c r="C3078" s="27"/>
      <c r="D3078" s="28"/>
      <c r="E3078" s="28"/>
      <c r="F3078" s="28"/>
      <c r="G3078" s="28"/>
      <c r="H3078" s="28"/>
      <c r="I3078" s="28"/>
      <c r="J3078" s="28"/>
    </row>
    <row r="3079" spans="3:10" ht="21.75" customHeight="1" x14ac:dyDescent="0.25">
      <c r="C3079" s="27"/>
      <c r="D3079" s="28"/>
      <c r="E3079" s="28"/>
      <c r="F3079" s="28"/>
      <c r="G3079" s="28"/>
      <c r="H3079" s="28"/>
      <c r="I3079" s="28"/>
      <c r="J3079" s="28"/>
    </row>
    <row r="3080" spans="3:10" ht="21.75" customHeight="1" x14ac:dyDescent="0.25">
      <c r="C3080" s="27"/>
      <c r="D3080" s="28"/>
      <c r="E3080" s="28"/>
      <c r="F3080" s="28"/>
      <c r="G3080" s="28"/>
      <c r="H3080" s="28"/>
      <c r="I3080" s="28"/>
      <c r="J3080" s="28"/>
    </row>
    <row r="3081" spans="3:10" ht="21.75" customHeight="1" x14ac:dyDescent="0.25">
      <c r="C3081" s="27"/>
      <c r="D3081" s="28"/>
      <c r="E3081" s="28"/>
      <c r="F3081" s="28"/>
      <c r="G3081" s="28"/>
      <c r="H3081" s="28"/>
      <c r="I3081" s="28"/>
      <c r="J3081" s="28"/>
    </row>
    <row r="3082" spans="3:10" ht="21.75" customHeight="1" x14ac:dyDescent="0.25">
      <c r="C3082" s="27"/>
      <c r="D3082" s="28"/>
      <c r="E3082" s="28"/>
      <c r="F3082" s="28"/>
      <c r="G3082" s="28"/>
      <c r="H3082" s="28"/>
      <c r="I3082" s="28"/>
      <c r="J3082" s="28"/>
    </row>
    <row r="3083" spans="3:10" ht="21.75" customHeight="1" x14ac:dyDescent="0.25">
      <c r="C3083" s="27"/>
      <c r="D3083" s="28"/>
      <c r="E3083" s="28"/>
      <c r="F3083" s="28"/>
      <c r="G3083" s="28"/>
      <c r="H3083" s="28"/>
      <c r="I3083" s="28"/>
      <c r="J3083" s="28"/>
    </row>
    <row r="3084" spans="3:10" ht="21.75" customHeight="1" x14ac:dyDescent="0.25">
      <c r="C3084" s="27"/>
      <c r="D3084" s="28"/>
      <c r="E3084" s="28"/>
      <c r="F3084" s="28"/>
      <c r="G3084" s="28"/>
      <c r="H3084" s="28"/>
      <c r="I3084" s="28"/>
      <c r="J3084" s="28"/>
    </row>
    <row r="3085" spans="3:10" ht="21.75" customHeight="1" x14ac:dyDescent="0.25">
      <c r="C3085" s="27"/>
      <c r="D3085" s="28"/>
      <c r="E3085" s="28"/>
      <c r="F3085" s="28"/>
      <c r="G3085" s="28"/>
      <c r="H3085" s="28"/>
      <c r="I3085" s="28"/>
      <c r="J3085" s="28"/>
    </row>
    <row r="3086" spans="3:10" ht="21.75" customHeight="1" x14ac:dyDescent="0.25">
      <c r="C3086" s="27"/>
      <c r="D3086" s="28"/>
      <c r="E3086" s="28"/>
      <c r="F3086" s="28"/>
      <c r="G3086" s="28"/>
      <c r="H3086" s="28"/>
      <c r="I3086" s="28"/>
      <c r="J3086" s="28"/>
    </row>
    <row r="3087" spans="3:10" ht="21.75" customHeight="1" x14ac:dyDescent="0.25">
      <c r="C3087" s="27"/>
      <c r="D3087" s="28"/>
      <c r="E3087" s="28"/>
      <c r="F3087" s="28"/>
      <c r="G3087" s="28"/>
      <c r="H3087" s="28"/>
      <c r="I3087" s="28"/>
      <c r="J3087" s="28"/>
    </row>
    <row r="3088" spans="3:10" ht="21.75" customHeight="1" x14ac:dyDescent="0.25">
      <c r="C3088" s="27"/>
      <c r="D3088" s="28"/>
      <c r="E3088" s="28"/>
      <c r="F3088" s="28"/>
      <c r="G3088" s="28"/>
      <c r="H3088" s="28"/>
      <c r="I3088" s="28"/>
      <c r="J3088" s="28"/>
    </row>
    <row r="3089" spans="3:10" ht="21.75" customHeight="1" x14ac:dyDescent="0.25">
      <c r="C3089" s="27"/>
      <c r="D3089" s="28"/>
      <c r="E3089" s="28"/>
      <c r="F3089" s="28"/>
      <c r="G3089" s="28"/>
      <c r="H3089" s="28"/>
      <c r="I3089" s="28"/>
      <c r="J3089" s="28"/>
    </row>
    <row r="3090" spans="3:10" ht="21.75" customHeight="1" x14ac:dyDescent="0.25">
      <c r="C3090" s="27"/>
      <c r="D3090" s="28"/>
      <c r="E3090" s="28"/>
      <c r="F3090" s="28"/>
      <c r="G3090" s="28"/>
      <c r="H3090" s="28"/>
      <c r="I3090" s="28"/>
      <c r="J3090" s="28"/>
    </row>
    <row r="3091" spans="3:10" ht="21.75" customHeight="1" x14ac:dyDescent="0.25">
      <c r="C3091" s="27"/>
      <c r="D3091" s="28"/>
      <c r="E3091" s="28"/>
      <c r="F3091" s="28"/>
      <c r="G3091" s="28"/>
      <c r="H3091" s="28"/>
      <c r="I3091" s="28"/>
      <c r="J3091" s="28"/>
    </row>
    <row r="3092" spans="3:10" ht="21.75" customHeight="1" x14ac:dyDescent="0.25">
      <c r="C3092" s="27"/>
      <c r="D3092" s="28"/>
      <c r="E3092" s="28"/>
      <c r="F3092" s="28"/>
      <c r="G3092" s="28"/>
      <c r="H3092" s="28"/>
      <c r="I3092" s="28"/>
      <c r="J3092" s="28"/>
    </row>
    <row r="3093" spans="3:10" ht="21.75" customHeight="1" x14ac:dyDescent="0.25">
      <c r="C3093" s="27"/>
      <c r="D3093" s="28"/>
      <c r="E3093" s="28"/>
      <c r="F3093" s="28"/>
      <c r="G3093" s="28"/>
      <c r="H3093" s="28"/>
      <c r="I3093" s="28"/>
      <c r="J3093" s="28"/>
    </row>
    <row r="3094" spans="3:10" ht="21.75" customHeight="1" x14ac:dyDescent="0.25">
      <c r="C3094" s="27"/>
      <c r="D3094" s="28"/>
      <c r="E3094" s="28"/>
      <c r="F3094" s="28"/>
      <c r="G3094" s="28"/>
      <c r="H3094" s="28"/>
      <c r="I3094" s="28"/>
      <c r="J3094" s="28"/>
    </row>
    <row r="3095" spans="3:10" ht="21.75" customHeight="1" x14ac:dyDescent="0.25">
      <c r="C3095" s="27"/>
      <c r="D3095" s="28"/>
      <c r="E3095" s="28"/>
      <c r="F3095" s="28"/>
      <c r="G3095" s="28"/>
      <c r="H3095" s="28"/>
      <c r="I3095" s="28"/>
      <c r="J3095" s="28"/>
    </row>
    <row r="3096" spans="3:10" ht="21.75" customHeight="1" x14ac:dyDescent="0.25">
      <c r="C3096" s="27"/>
      <c r="D3096" s="28"/>
      <c r="E3096" s="28"/>
      <c r="F3096" s="28"/>
      <c r="G3096" s="28"/>
      <c r="H3096" s="28"/>
      <c r="I3096" s="28"/>
      <c r="J3096" s="28"/>
    </row>
    <row r="3097" spans="3:10" ht="21.75" customHeight="1" x14ac:dyDescent="0.25">
      <c r="C3097" s="27"/>
      <c r="D3097" s="28"/>
      <c r="E3097" s="28"/>
      <c r="F3097" s="28"/>
      <c r="G3097" s="28"/>
      <c r="H3097" s="28"/>
      <c r="I3097" s="28"/>
      <c r="J3097" s="28"/>
    </row>
    <row r="3098" spans="3:10" ht="21.75" customHeight="1" x14ac:dyDescent="0.25">
      <c r="C3098" s="27"/>
      <c r="D3098" s="28"/>
      <c r="E3098" s="28"/>
      <c r="F3098" s="28"/>
      <c r="G3098" s="28"/>
      <c r="H3098" s="28"/>
      <c r="I3098" s="28"/>
      <c r="J3098" s="28"/>
    </row>
    <row r="3099" spans="3:10" ht="21.75" customHeight="1" x14ac:dyDescent="0.25">
      <c r="C3099" s="27"/>
      <c r="D3099" s="28"/>
      <c r="E3099" s="28"/>
      <c r="F3099" s="28"/>
      <c r="G3099" s="28"/>
      <c r="H3099" s="28"/>
      <c r="I3099" s="28"/>
      <c r="J3099" s="28"/>
    </row>
    <row r="3100" spans="3:10" ht="21.75" customHeight="1" x14ac:dyDescent="0.25">
      <c r="C3100" s="27"/>
      <c r="D3100" s="28"/>
      <c r="E3100" s="28"/>
      <c r="F3100" s="28"/>
      <c r="G3100" s="28"/>
      <c r="H3100" s="28"/>
      <c r="I3100" s="28"/>
      <c r="J3100" s="28"/>
    </row>
    <row r="3101" spans="3:10" ht="21.75" customHeight="1" x14ac:dyDescent="0.25">
      <c r="C3101" s="27"/>
      <c r="D3101" s="28"/>
      <c r="E3101" s="28"/>
      <c r="F3101" s="28"/>
      <c r="G3101" s="28"/>
      <c r="H3101" s="28"/>
      <c r="I3101" s="28"/>
      <c r="J3101" s="28"/>
    </row>
    <row r="3102" spans="3:10" ht="21.75" customHeight="1" x14ac:dyDescent="0.25">
      <c r="C3102" s="27"/>
      <c r="D3102" s="28"/>
      <c r="E3102" s="28"/>
      <c r="F3102" s="28"/>
      <c r="G3102" s="28"/>
      <c r="H3102" s="28"/>
      <c r="I3102" s="28"/>
      <c r="J3102" s="28"/>
    </row>
    <row r="3103" spans="3:10" ht="21.75" customHeight="1" x14ac:dyDescent="0.25">
      <c r="C3103" s="27"/>
      <c r="D3103" s="28"/>
      <c r="E3103" s="28"/>
      <c r="F3103" s="28"/>
      <c r="G3103" s="28"/>
      <c r="H3103" s="28"/>
      <c r="I3103" s="28"/>
      <c r="J3103" s="28"/>
    </row>
    <row r="3104" spans="3:10" ht="21.75" customHeight="1" x14ac:dyDescent="0.25">
      <c r="C3104" s="27"/>
      <c r="D3104" s="28"/>
      <c r="E3104" s="28"/>
      <c r="F3104" s="28"/>
      <c r="G3104" s="28"/>
      <c r="H3104" s="28"/>
      <c r="I3104" s="28"/>
      <c r="J3104" s="28"/>
    </row>
    <row r="3105" spans="3:10" ht="21.75" customHeight="1" x14ac:dyDescent="0.25">
      <c r="C3105" s="27"/>
      <c r="D3105" s="28"/>
      <c r="E3105" s="28"/>
      <c r="F3105" s="28"/>
      <c r="G3105" s="28"/>
      <c r="H3105" s="28"/>
      <c r="I3105" s="28"/>
      <c r="J3105" s="28"/>
    </row>
    <row r="3106" spans="3:10" ht="21.75" customHeight="1" x14ac:dyDescent="0.25">
      <c r="C3106" s="27"/>
      <c r="D3106" s="28"/>
      <c r="E3106" s="28"/>
      <c r="F3106" s="28"/>
      <c r="G3106" s="28"/>
      <c r="H3106" s="28"/>
      <c r="I3106" s="28"/>
      <c r="J3106" s="28"/>
    </row>
    <row r="3107" spans="3:10" ht="21.75" customHeight="1" x14ac:dyDescent="0.25">
      <c r="C3107" s="27"/>
      <c r="D3107" s="28"/>
      <c r="E3107" s="28"/>
      <c r="F3107" s="28"/>
      <c r="G3107" s="28"/>
      <c r="H3107" s="28"/>
      <c r="I3107" s="28"/>
      <c r="J3107" s="28"/>
    </row>
    <row r="3108" spans="3:10" ht="21.75" customHeight="1" x14ac:dyDescent="0.25">
      <c r="C3108" s="27"/>
      <c r="D3108" s="28"/>
      <c r="E3108" s="28"/>
      <c r="F3108" s="28"/>
      <c r="G3108" s="28"/>
      <c r="H3108" s="28"/>
      <c r="I3108" s="28"/>
      <c r="J3108" s="28"/>
    </row>
    <row r="3109" spans="3:10" ht="21.75" customHeight="1" x14ac:dyDescent="0.25">
      <c r="C3109" s="27"/>
      <c r="D3109" s="28"/>
      <c r="E3109" s="28"/>
      <c r="F3109" s="28"/>
      <c r="G3109" s="28"/>
      <c r="H3109" s="28"/>
      <c r="I3109" s="28"/>
      <c r="J3109" s="28"/>
    </row>
    <row r="3110" spans="3:10" ht="21.75" customHeight="1" x14ac:dyDescent="0.25">
      <c r="C3110" s="27"/>
      <c r="D3110" s="28"/>
      <c r="E3110" s="28"/>
      <c r="F3110" s="28"/>
      <c r="G3110" s="28"/>
      <c r="H3110" s="28"/>
      <c r="I3110" s="28"/>
      <c r="J3110" s="28"/>
    </row>
    <row r="3111" spans="3:10" ht="21.75" customHeight="1" x14ac:dyDescent="0.25">
      <c r="C3111" s="27"/>
      <c r="D3111" s="28"/>
      <c r="E3111" s="28"/>
      <c r="F3111" s="28"/>
      <c r="G3111" s="28"/>
      <c r="H3111" s="28"/>
      <c r="I3111" s="28"/>
      <c r="J3111" s="28"/>
    </row>
    <row r="3112" spans="3:10" ht="21.75" customHeight="1" x14ac:dyDescent="0.25">
      <c r="C3112" s="27"/>
      <c r="D3112" s="28"/>
      <c r="E3112" s="28"/>
      <c r="F3112" s="28"/>
      <c r="G3112" s="28"/>
      <c r="H3112" s="28"/>
      <c r="I3112" s="28"/>
      <c r="J3112" s="28"/>
    </row>
    <row r="3113" spans="3:10" ht="21.75" customHeight="1" x14ac:dyDescent="0.25">
      <c r="C3113" s="27"/>
      <c r="D3113" s="28"/>
      <c r="E3113" s="28"/>
      <c r="F3113" s="28"/>
      <c r="G3113" s="28"/>
      <c r="H3113" s="28"/>
      <c r="I3113" s="28"/>
      <c r="J3113" s="28"/>
    </row>
    <row r="3114" spans="3:10" ht="21.75" customHeight="1" x14ac:dyDescent="0.25">
      <c r="C3114" s="27"/>
      <c r="D3114" s="28"/>
      <c r="E3114" s="28"/>
      <c r="F3114" s="28"/>
      <c r="G3114" s="28"/>
      <c r="H3114" s="28"/>
      <c r="I3114" s="28"/>
      <c r="J3114" s="28"/>
    </row>
    <row r="3115" spans="3:10" ht="21.75" customHeight="1" x14ac:dyDescent="0.25">
      <c r="C3115" s="27"/>
      <c r="D3115" s="28"/>
      <c r="E3115" s="28"/>
      <c r="F3115" s="28"/>
      <c r="G3115" s="28"/>
      <c r="H3115" s="28"/>
      <c r="I3115" s="28"/>
      <c r="J3115" s="28"/>
    </row>
    <row r="3116" spans="3:10" ht="21.75" customHeight="1" x14ac:dyDescent="0.25">
      <c r="C3116" s="27"/>
      <c r="D3116" s="28"/>
      <c r="E3116" s="28"/>
      <c r="F3116" s="28"/>
      <c r="G3116" s="28"/>
      <c r="H3116" s="28"/>
      <c r="I3116" s="28"/>
      <c r="J3116" s="28"/>
    </row>
    <row r="3117" spans="3:10" ht="21.75" customHeight="1" x14ac:dyDescent="0.25">
      <c r="C3117" s="27"/>
      <c r="D3117" s="28"/>
      <c r="E3117" s="28"/>
      <c r="F3117" s="28"/>
      <c r="G3117" s="28"/>
      <c r="H3117" s="28"/>
      <c r="I3117" s="28"/>
      <c r="J3117" s="28"/>
    </row>
    <row r="3118" spans="3:10" ht="21.75" customHeight="1" x14ac:dyDescent="0.25">
      <c r="C3118" s="27"/>
      <c r="D3118" s="28"/>
      <c r="E3118" s="28"/>
      <c r="F3118" s="28"/>
      <c r="G3118" s="28"/>
      <c r="H3118" s="28"/>
      <c r="I3118" s="28"/>
      <c r="J3118" s="28"/>
    </row>
    <row r="3119" spans="3:10" ht="21.75" customHeight="1" x14ac:dyDescent="0.25">
      <c r="C3119" s="27"/>
      <c r="D3119" s="28"/>
      <c r="E3119" s="28"/>
      <c r="F3119" s="28"/>
      <c r="G3119" s="28"/>
      <c r="H3119" s="28"/>
      <c r="I3119" s="28"/>
      <c r="J3119" s="28"/>
    </row>
    <row r="3120" spans="3:10" ht="21.75" customHeight="1" x14ac:dyDescent="0.25">
      <c r="C3120" s="27"/>
      <c r="D3120" s="28"/>
      <c r="E3120" s="28"/>
      <c r="F3120" s="28"/>
      <c r="G3120" s="28"/>
      <c r="H3120" s="28"/>
      <c r="I3120" s="28"/>
      <c r="J3120" s="28"/>
    </row>
    <row r="3121" spans="3:10" ht="21.75" customHeight="1" x14ac:dyDescent="0.25">
      <c r="C3121" s="27"/>
      <c r="D3121" s="28"/>
      <c r="E3121" s="28"/>
      <c r="F3121" s="28"/>
      <c r="G3121" s="28"/>
      <c r="H3121" s="28"/>
      <c r="I3121" s="28"/>
      <c r="J3121" s="28"/>
    </row>
    <row r="3122" spans="3:10" ht="21.75" customHeight="1" x14ac:dyDescent="0.25">
      <c r="C3122" s="27"/>
      <c r="D3122" s="28"/>
      <c r="E3122" s="28"/>
      <c r="F3122" s="28"/>
      <c r="G3122" s="28"/>
      <c r="H3122" s="28"/>
      <c r="I3122" s="28"/>
      <c r="J3122" s="28"/>
    </row>
    <row r="3123" spans="3:10" ht="21.75" customHeight="1" x14ac:dyDescent="0.25">
      <c r="C3123" s="27"/>
      <c r="D3123" s="28"/>
      <c r="E3123" s="28"/>
      <c r="F3123" s="28"/>
      <c r="G3123" s="28"/>
      <c r="H3123" s="28"/>
      <c r="I3123" s="28"/>
      <c r="J3123" s="28"/>
    </row>
    <row r="3124" spans="3:10" ht="21.75" customHeight="1" x14ac:dyDescent="0.25">
      <c r="C3124" s="27"/>
      <c r="D3124" s="28"/>
      <c r="E3124" s="28"/>
      <c r="F3124" s="28"/>
      <c r="G3124" s="28"/>
      <c r="H3124" s="28"/>
      <c r="I3124" s="28"/>
      <c r="J3124" s="28"/>
    </row>
    <row r="3125" spans="3:10" ht="21.75" customHeight="1" x14ac:dyDescent="0.25">
      <c r="C3125" s="27"/>
      <c r="D3125" s="28"/>
      <c r="E3125" s="28"/>
      <c r="F3125" s="28"/>
      <c r="G3125" s="28"/>
      <c r="H3125" s="28"/>
      <c r="I3125" s="28"/>
      <c r="J3125" s="28"/>
    </row>
    <row r="3126" spans="3:10" ht="21.75" customHeight="1" x14ac:dyDescent="0.25">
      <c r="C3126" s="27"/>
      <c r="D3126" s="28"/>
      <c r="E3126" s="28"/>
      <c r="F3126" s="28"/>
      <c r="G3126" s="28"/>
      <c r="H3126" s="28"/>
      <c r="I3126" s="28"/>
      <c r="J3126" s="28"/>
    </row>
    <row r="3127" spans="3:10" ht="21.75" customHeight="1" x14ac:dyDescent="0.25">
      <c r="C3127" s="27"/>
      <c r="D3127" s="28"/>
      <c r="E3127" s="28"/>
      <c r="F3127" s="28"/>
      <c r="G3127" s="28"/>
      <c r="H3127" s="28"/>
      <c r="I3127" s="28"/>
      <c r="J3127" s="28"/>
    </row>
    <row r="3128" spans="3:10" ht="21.75" customHeight="1" x14ac:dyDescent="0.25">
      <c r="C3128" s="27"/>
      <c r="D3128" s="28"/>
      <c r="E3128" s="28"/>
      <c r="F3128" s="28"/>
      <c r="G3128" s="28"/>
      <c r="H3128" s="28"/>
      <c r="I3128" s="28"/>
      <c r="J3128" s="28"/>
    </row>
    <row r="3129" spans="3:10" ht="21.75" customHeight="1" x14ac:dyDescent="0.25">
      <c r="C3129" s="27"/>
      <c r="D3129" s="28"/>
      <c r="E3129" s="28"/>
      <c r="F3129" s="28"/>
      <c r="G3129" s="28"/>
      <c r="H3129" s="28"/>
      <c r="I3129" s="28"/>
      <c r="J3129" s="28"/>
    </row>
    <row r="3130" spans="3:10" ht="21.75" customHeight="1" x14ac:dyDescent="0.25">
      <c r="C3130" s="27"/>
      <c r="D3130" s="28"/>
      <c r="E3130" s="28"/>
      <c r="F3130" s="28"/>
      <c r="G3130" s="28"/>
      <c r="H3130" s="28"/>
      <c r="I3130" s="28"/>
      <c r="J3130" s="28"/>
    </row>
    <row r="3131" spans="3:10" ht="21.75" customHeight="1" x14ac:dyDescent="0.25">
      <c r="C3131" s="27"/>
      <c r="D3131" s="28"/>
      <c r="E3131" s="28"/>
      <c r="F3131" s="28"/>
      <c r="G3131" s="28"/>
      <c r="H3131" s="28"/>
      <c r="I3131" s="28"/>
      <c r="J3131" s="28"/>
    </row>
    <row r="3132" spans="3:10" ht="21.75" customHeight="1" x14ac:dyDescent="0.25">
      <c r="C3132" s="27"/>
      <c r="D3132" s="28"/>
      <c r="E3132" s="28"/>
      <c r="F3132" s="28"/>
      <c r="G3132" s="28"/>
      <c r="H3132" s="28"/>
      <c r="I3132" s="28"/>
      <c r="J3132" s="28"/>
    </row>
    <row r="3133" spans="3:10" ht="21.75" customHeight="1" x14ac:dyDescent="0.25">
      <c r="C3133" s="27"/>
      <c r="D3133" s="28"/>
      <c r="E3133" s="28"/>
      <c r="F3133" s="28"/>
      <c r="G3133" s="28"/>
      <c r="H3133" s="28"/>
      <c r="I3133" s="28"/>
      <c r="J3133" s="28"/>
    </row>
    <row r="3134" spans="3:10" ht="21.75" customHeight="1" x14ac:dyDescent="0.25">
      <c r="C3134" s="27"/>
      <c r="D3134" s="28"/>
      <c r="E3134" s="28"/>
      <c r="F3134" s="28"/>
      <c r="G3134" s="28"/>
      <c r="H3134" s="28"/>
      <c r="I3134" s="28"/>
      <c r="J3134" s="28"/>
    </row>
    <row r="3135" spans="3:10" ht="21.75" customHeight="1" x14ac:dyDescent="0.25">
      <c r="C3135" s="27"/>
      <c r="D3135" s="28"/>
      <c r="E3135" s="28"/>
      <c r="F3135" s="28"/>
      <c r="G3135" s="28"/>
      <c r="H3135" s="28"/>
      <c r="I3135" s="28"/>
      <c r="J3135" s="28"/>
    </row>
    <row r="3136" spans="3:10" ht="21.75" customHeight="1" x14ac:dyDescent="0.25">
      <c r="C3136" s="27"/>
      <c r="D3136" s="28"/>
      <c r="E3136" s="28"/>
      <c r="F3136" s="28"/>
      <c r="G3136" s="28"/>
      <c r="H3136" s="28"/>
      <c r="I3136" s="28"/>
      <c r="J3136" s="28"/>
    </row>
    <row r="3137" spans="3:10" ht="21.75" customHeight="1" x14ac:dyDescent="0.25">
      <c r="C3137" s="27"/>
      <c r="D3137" s="28"/>
      <c r="E3137" s="28"/>
      <c r="F3137" s="28"/>
      <c r="G3137" s="28"/>
      <c r="H3137" s="28"/>
      <c r="I3137" s="28"/>
      <c r="J3137" s="28"/>
    </row>
    <row r="3138" spans="3:10" ht="21.75" customHeight="1" x14ac:dyDescent="0.25">
      <c r="C3138" s="27"/>
      <c r="D3138" s="28"/>
      <c r="E3138" s="28"/>
      <c r="F3138" s="28"/>
      <c r="G3138" s="28"/>
      <c r="H3138" s="28"/>
      <c r="I3138" s="28"/>
      <c r="J3138" s="28"/>
    </row>
    <row r="3139" spans="3:10" ht="21.75" customHeight="1" x14ac:dyDescent="0.25">
      <c r="C3139" s="27"/>
      <c r="D3139" s="28"/>
      <c r="E3139" s="28"/>
      <c r="F3139" s="28"/>
      <c r="G3139" s="28"/>
      <c r="H3139" s="28"/>
      <c r="I3139" s="28"/>
      <c r="J3139" s="28"/>
    </row>
    <row r="3140" spans="3:10" ht="21.75" customHeight="1" x14ac:dyDescent="0.25">
      <c r="C3140" s="27"/>
      <c r="D3140" s="28"/>
      <c r="E3140" s="28"/>
      <c r="F3140" s="28"/>
      <c r="G3140" s="28"/>
      <c r="H3140" s="28"/>
      <c r="I3140" s="28"/>
      <c r="J3140" s="28"/>
    </row>
    <row r="3141" spans="3:10" ht="21.75" customHeight="1" x14ac:dyDescent="0.25">
      <c r="C3141" s="27"/>
      <c r="D3141" s="28"/>
      <c r="E3141" s="28"/>
      <c r="F3141" s="28"/>
      <c r="G3141" s="28"/>
      <c r="H3141" s="28"/>
      <c r="I3141" s="28"/>
      <c r="J3141" s="28"/>
    </row>
    <row r="3142" spans="3:10" ht="21.75" customHeight="1" x14ac:dyDescent="0.25">
      <c r="C3142" s="27"/>
      <c r="D3142" s="28"/>
      <c r="E3142" s="28"/>
      <c r="F3142" s="28"/>
      <c r="G3142" s="28"/>
      <c r="H3142" s="28"/>
      <c r="I3142" s="28"/>
      <c r="J3142" s="28"/>
    </row>
    <row r="3143" spans="3:10" ht="21.75" customHeight="1" x14ac:dyDescent="0.25">
      <c r="C3143" s="27"/>
      <c r="D3143" s="28"/>
      <c r="E3143" s="28"/>
      <c r="F3143" s="28"/>
      <c r="G3143" s="28"/>
      <c r="H3143" s="28"/>
      <c r="I3143" s="28"/>
      <c r="J3143" s="28"/>
    </row>
    <row r="3144" spans="3:10" ht="21.75" customHeight="1" x14ac:dyDescent="0.25">
      <c r="C3144" s="27"/>
      <c r="D3144" s="28"/>
      <c r="E3144" s="28"/>
      <c r="F3144" s="28"/>
      <c r="G3144" s="28"/>
      <c r="H3144" s="28"/>
      <c r="I3144" s="28"/>
      <c r="J3144" s="28"/>
    </row>
    <row r="3145" spans="3:10" ht="21.75" customHeight="1" x14ac:dyDescent="0.25">
      <c r="C3145" s="27"/>
      <c r="D3145" s="28"/>
      <c r="E3145" s="28"/>
      <c r="F3145" s="28"/>
      <c r="G3145" s="28"/>
      <c r="H3145" s="28"/>
      <c r="I3145" s="28"/>
      <c r="J3145" s="28"/>
    </row>
    <row r="3146" spans="3:10" ht="21.75" customHeight="1" x14ac:dyDescent="0.25">
      <c r="C3146" s="27"/>
      <c r="D3146" s="28"/>
      <c r="E3146" s="28"/>
      <c r="F3146" s="28"/>
      <c r="G3146" s="28"/>
      <c r="H3146" s="28"/>
      <c r="I3146" s="28"/>
      <c r="J3146" s="28"/>
    </row>
    <row r="3147" spans="3:10" ht="21.75" customHeight="1" x14ac:dyDescent="0.25">
      <c r="C3147" s="27"/>
      <c r="D3147" s="28"/>
      <c r="E3147" s="28"/>
      <c r="F3147" s="28"/>
      <c r="G3147" s="28"/>
      <c r="H3147" s="28"/>
      <c r="I3147" s="28"/>
      <c r="J3147" s="28"/>
    </row>
    <row r="3148" spans="3:10" ht="21.75" customHeight="1" x14ac:dyDescent="0.25">
      <c r="C3148" s="27"/>
      <c r="D3148" s="28"/>
      <c r="E3148" s="28"/>
      <c r="F3148" s="28"/>
      <c r="G3148" s="28"/>
      <c r="H3148" s="28"/>
      <c r="I3148" s="28"/>
      <c r="J3148" s="28"/>
    </row>
    <row r="3149" spans="3:10" ht="21.75" customHeight="1" x14ac:dyDescent="0.25">
      <c r="C3149" s="27"/>
      <c r="D3149" s="28"/>
      <c r="E3149" s="28"/>
      <c r="F3149" s="28"/>
      <c r="G3149" s="28"/>
      <c r="H3149" s="28"/>
      <c r="I3149" s="28"/>
      <c r="J3149" s="28"/>
    </row>
    <row r="3150" spans="3:10" ht="21.75" customHeight="1" x14ac:dyDescent="0.25">
      <c r="C3150" s="27"/>
      <c r="D3150" s="28"/>
      <c r="E3150" s="28"/>
      <c r="F3150" s="28"/>
      <c r="G3150" s="28"/>
      <c r="H3150" s="28"/>
      <c r="I3150" s="28"/>
      <c r="J3150" s="28"/>
    </row>
    <row r="3151" spans="3:10" ht="21.75" customHeight="1" x14ac:dyDescent="0.25">
      <c r="C3151" s="27"/>
      <c r="D3151" s="28"/>
      <c r="E3151" s="28"/>
      <c r="F3151" s="28"/>
      <c r="G3151" s="28"/>
      <c r="H3151" s="28"/>
      <c r="I3151" s="28"/>
      <c r="J3151" s="28"/>
    </row>
    <row r="3152" spans="3:10" ht="21.75" customHeight="1" x14ac:dyDescent="0.25">
      <c r="C3152" s="27"/>
      <c r="D3152" s="28"/>
      <c r="E3152" s="28"/>
      <c r="F3152" s="28"/>
      <c r="G3152" s="28"/>
      <c r="H3152" s="28"/>
      <c r="I3152" s="28"/>
      <c r="J3152" s="28"/>
    </row>
    <row r="3153" spans="3:10" ht="21.75" customHeight="1" x14ac:dyDescent="0.25">
      <c r="C3153" s="27"/>
      <c r="D3153" s="28"/>
      <c r="E3153" s="28"/>
      <c r="F3153" s="28"/>
      <c r="G3153" s="28"/>
      <c r="H3153" s="28"/>
      <c r="I3153" s="28"/>
      <c r="J3153" s="28"/>
    </row>
    <row r="3154" spans="3:10" ht="21.75" customHeight="1" x14ac:dyDescent="0.25">
      <c r="C3154" s="27"/>
      <c r="D3154" s="28"/>
      <c r="E3154" s="28"/>
      <c r="F3154" s="28"/>
      <c r="G3154" s="28"/>
      <c r="H3154" s="28"/>
      <c r="I3154" s="28"/>
      <c r="J3154" s="28"/>
    </row>
    <row r="3155" spans="3:10" ht="21.75" customHeight="1" x14ac:dyDescent="0.25">
      <c r="C3155" s="27"/>
      <c r="D3155" s="28"/>
      <c r="E3155" s="28"/>
      <c r="F3155" s="28"/>
      <c r="G3155" s="28"/>
      <c r="H3155" s="28"/>
      <c r="I3155" s="28"/>
      <c r="J3155" s="28"/>
    </row>
    <row r="3156" spans="3:10" ht="21.75" customHeight="1" x14ac:dyDescent="0.25">
      <c r="C3156" s="27"/>
      <c r="D3156" s="28"/>
      <c r="E3156" s="28"/>
      <c r="F3156" s="28"/>
      <c r="G3156" s="28"/>
      <c r="H3156" s="28"/>
      <c r="I3156" s="28"/>
      <c r="J3156" s="28"/>
    </row>
    <row r="3157" spans="3:10" ht="21.75" customHeight="1" x14ac:dyDescent="0.25">
      <c r="C3157" s="27"/>
      <c r="D3157" s="28"/>
      <c r="E3157" s="28"/>
      <c r="F3157" s="28"/>
      <c r="G3157" s="28"/>
      <c r="H3157" s="28"/>
      <c r="I3157" s="28"/>
      <c r="J3157" s="28"/>
    </row>
    <row r="3158" spans="3:10" ht="21.75" customHeight="1" x14ac:dyDescent="0.25">
      <c r="C3158" s="27"/>
      <c r="D3158" s="28"/>
      <c r="E3158" s="28"/>
      <c r="F3158" s="28"/>
      <c r="G3158" s="28"/>
      <c r="H3158" s="28"/>
      <c r="I3158" s="28"/>
      <c r="J3158" s="28"/>
    </row>
    <row r="3159" spans="3:10" ht="21.75" customHeight="1" x14ac:dyDescent="0.25">
      <c r="C3159" s="27"/>
      <c r="D3159" s="28"/>
      <c r="E3159" s="28"/>
      <c r="F3159" s="28"/>
      <c r="G3159" s="28"/>
      <c r="H3159" s="28"/>
      <c r="I3159" s="28"/>
      <c r="J3159" s="28"/>
    </row>
    <row r="3160" spans="3:10" ht="21.75" customHeight="1" x14ac:dyDescent="0.25">
      <c r="C3160" s="27"/>
      <c r="D3160" s="28"/>
      <c r="E3160" s="28"/>
      <c r="F3160" s="28"/>
      <c r="G3160" s="28"/>
      <c r="H3160" s="28"/>
      <c r="I3160" s="28"/>
      <c r="J3160" s="28"/>
    </row>
    <row r="3161" spans="3:10" ht="21.75" customHeight="1" x14ac:dyDescent="0.25">
      <c r="C3161" s="27"/>
      <c r="D3161" s="28"/>
      <c r="E3161" s="28"/>
      <c r="F3161" s="28"/>
      <c r="G3161" s="28"/>
      <c r="H3161" s="28"/>
      <c r="I3161" s="28"/>
      <c r="J3161" s="28"/>
    </row>
    <row r="3162" spans="3:10" ht="21.75" customHeight="1" x14ac:dyDescent="0.25">
      <c r="C3162" s="27"/>
      <c r="D3162" s="28"/>
      <c r="E3162" s="28"/>
      <c r="F3162" s="28"/>
      <c r="G3162" s="28"/>
      <c r="H3162" s="28"/>
      <c r="I3162" s="28"/>
      <c r="J3162" s="28"/>
    </row>
    <row r="3163" spans="3:10" ht="21.75" customHeight="1" x14ac:dyDescent="0.25">
      <c r="C3163" s="27"/>
      <c r="D3163" s="28"/>
      <c r="E3163" s="28"/>
      <c r="F3163" s="28"/>
      <c r="G3163" s="28"/>
      <c r="H3163" s="28"/>
      <c r="I3163" s="28"/>
      <c r="J3163" s="28"/>
    </row>
    <row r="3164" spans="3:10" ht="21.75" customHeight="1" x14ac:dyDescent="0.25">
      <c r="C3164" s="27"/>
      <c r="D3164" s="28"/>
      <c r="E3164" s="28"/>
      <c r="F3164" s="28"/>
      <c r="G3164" s="28"/>
      <c r="H3164" s="28"/>
      <c r="I3164" s="28"/>
      <c r="J3164" s="28"/>
    </row>
    <row r="3165" spans="3:10" ht="21.75" customHeight="1" x14ac:dyDescent="0.25">
      <c r="C3165" s="27"/>
      <c r="D3165" s="28"/>
      <c r="E3165" s="28"/>
      <c r="F3165" s="28"/>
      <c r="G3165" s="28"/>
      <c r="H3165" s="28"/>
      <c r="I3165" s="28"/>
      <c r="J3165" s="28"/>
    </row>
    <row r="3166" spans="3:10" ht="21.75" customHeight="1" x14ac:dyDescent="0.25">
      <c r="C3166" s="27"/>
      <c r="D3166" s="28"/>
      <c r="E3166" s="28"/>
      <c r="F3166" s="28"/>
      <c r="G3166" s="28"/>
      <c r="H3166" s="28"/>
      <c r="I3166" s="28"/>
      <c r="J3166" s="28"/>
    </row>
    <row r="3167" spans="3:10" ht="21.75" customHeight="1" x14ac:dyDescent="0.25">
      <c r="C3167" s="27"/>
      <c r="D3167" s="28"/>
      <c r="E3167" s="28"/>
      <c r="F3167" s="28"/>
      <c r="G3167" s="28"/>
      <c r="H3167" s="28"/>
      <c r="I3167" s="28"/>
      <c r="J3167" s="28"/>
    </row>
    <row r="3168" spans="3:10" ht="21.75" customHeight="1" x14ac:dyDescent="0.25">
      <c r="C3168" s="27"/>
      <c r="D3168" s="28"/>
      <c r="E3168" s="28"/>
      <c r="F3168" s="28"/>
      <c r="G3168" s="28"/>
      <c r="H3168" s="28"/>
      <c r="I3168" s="28"/>
      <c r="J3168" s="28"/>
    </row>
    <row r="3169" spans="3:10" ht="21.75" customHeight="1" x14ac:dyDescent="0.25">
      <c r="C3169" s="27"/>
      <c r="D3169" s="28"/>
      <c r="E3169" s="28"/>
      <c r="F3169" s="28"/>
      <c r="G3169" s="28"/>
      <c r="H3169" s="28"/>
      <c r="I3169" s="28"/>
      <c r="J3169" s="28"/>
    </row>
    <row r="3170" spans="3:10" ht="21.75" customHeight="1" x14ac:dyDescent="0.25">
      <c r="C3170" s="27"/>
      <c r="D3170" s="28"/>
      <c r="E3170" s="28"/>
      <c r="F3170" s="28"/>
      <c r="G3170" s="28"/>
      <c r="H3170" s="28"/>
      <c r="I3170" s="28"/>
      <c r="J3170" s="28"/>
    </row>
    <row r="3171" spans="3:10" ht="21.75" customHeight="1" x14ac:dyDescent="0.25">
      <c r="C3171" s="27"/>
      <c r="D3171" s="28"/>
      <c r="E3171" s="28"/>
      <c r="F3171" s="28"/>
      <c r="G3171" s="28"/>
      <c r="H3171" s="28"/>
      <c r="I3171" s="28"/>
      <c r="J3171" s="28"/>
    </row>
    <row r="3172" spans="3:10" ht="21.75" customHeight="1" x14ac:dyDescent="0.25">
      <c r="C3172" s="27"/>
      <c r="D3172" s="28"/>
      <c r="E3172" s="28"/>
      <c r="F3172" s="28"/>
      <c r="G3172" s="28"/>
      <c r="H3172" s="28"/>
      <c r="I3172" s="28"/>
      <c r="J3172" s="28"/>
    </row>
    <row r="3173" spans="3:10" ht="21.75" customHeight="1" x14ac:dyDescent="0.25">
      <c r="C3173" s="27"/>
      <c r="D3173" s="28"/>
      <c r="E3173" s="28"/>
      <c r="F3173" s="28"/>
      <c r="G3173" s="28"/>
      <c r="H3173" s="28"/>
      <c r="I3173" s="28"/>
      <c r="J3173" s="28"/>
    </row>
    <row r="3174" spans="3:10" ht="21.75" customHeight="1" x14ac:dyDescent="0.25">
      <c r="C3174" s="27"/>
      <c r="D3174" s="28"/>
      <c r="E3174" s="28"/>
      <c r="F3174" s="28"/>
      <c r="G3174" s="28"/>
      <c r="H3174" s="28"/>
      <c r="I3174" s="28"/>
      <c r="J3174" s="28"/>
    </row>
    <row r="3175" spans="3:10" ht="21.75" customHeight="1" x14ac:dyDescent="0.25">
      <c r="C3175" s="27"/>
      <c r="D3175" s="28"/>
      <c r="E3175" s="28"/>
      <c r="F3175" s="28"/>
      <c r="G3175" s="28"/>
      <c r="H3175" s="28"/>
      <c r="I3175" s="28"/>
      <c r="J3175" s="28"/>
    </row>
    <row r="3176" spans="3:10" ht="21.75" customHeight="1" x14ac:dyDescent="0.25">
      <c r="C3176" s="27"/>
      <c r="D3176" s="28"/>
      <c r="E3176" s="28"/>
      <c r="F3176" s="28"/>
      <c r="G3176" s="28"/>
      <c r="H3176" s="28"/>
      <c r="I3176" s="28"/>
      <c r="J3176" s="28"/>
    </row>
    <row r="3177" spans="3:10" ht="21.75" customHeight="1" x14ac:dyDescent="0.25">
      <c r="C3177" s="27"/>
      <c r="D3177" s="28"/>
      <c r="E3177" s="28"/>
      <c r="F3177" s="28"/>
      <c r="G3177" s="28"/>
      <c r="H3177" s="28"/>
      <c r="I3177" s="28"/>
      <c r="J3177" s="28"/>
    </row>
    <row r="3178" spans="3:10" ht="21.75" customHeight="1" x14ac:dyDescent="0.25">
      <c r="C3178" s="27"/>
      <c r="D3178" s="28"/>
      <c r="E3178" s="28"/>
      <c r="F3178" s="28"/>
      <c r="G3178" s="28"/>
      <c r="H3178" s="28"/>
      <c r="I3178" s="28"/>
      <c r="J3178" s="28"/>
    </row>
    <row r="3179" spans="3:10" ht="21.75" customHeight="1" x14ac:dyDescent="0.25">
      <c r="C3179" s="27"/>
      <c r="D3179" s="28"/>
      <c r="E3179" s="28"/>
      <c r="F3179" s="28"/>
      <c r="G3179" s="28"/>
      <c r="H3179" s="28"/>
      <c r="I3179" s="28"/>
      <c r="J3179" s="28"/>
    </row>
    <row r="3180" spans="3:10" ht="21.75" customHeight="1" x14ac:dyDescent="0.25">
      <c r="C3180" s="27"/>
      <c r="D3180" s="28"/>
      <c r="E3180" s="28"/>
      <c r="F3180" s="28"/>
      <c r="G3180" s="28"/>
      <c r="H3180" s="28"/>
      <c r="I3180" s="28"/>
      <c r="J3180" s="28"/>
    </row>
    <row r="3181" spans="3:10" ht="21.75" customHeight="1" x14ac:dyDescent="0.25">
      <c r="C3181" s="27"/>
      <c r="D3181" s="28"/>
      <c r="E3181" s="28"/>
      <c r="F3181" s="28"/>
      <c r="G3181" s="28"/>
      <c r="H3181" s="28"/>
      <c r="I3181" s="28"/>
      <c r="J3181" s="28"/>
    </row>
    <row r="3182" spans="3:10" ht="21.75" customHeight="1" x14ac:dyDescent="0.25">
      <c r="C3182" s="27"/>
      <c r="D3182" s="28"/>
      <c r="E3182" s="28"/>
      <c r="F3182" s="28"/>
      <c r="G3182" s="28"/>
      <c r="H3182" s="28"/>
      <c r="I3182" s="28"/>
      <c r="J3182" s="28"/>
    </row>
    <row r="3183" spans="3:10" ht="21.75" customHeight="1" x14ac:dyDescent="0.25">
      <c r="C3183" s="27"/>
      <c r="D3183" s="28"/>
      <c r="E3183" s="28"/>
      <c r="F3183" s="28"/>
      <c r="G3183" s="28"/>
      <c r="H3183" s="28"/>
      <c r="I3183" s="28"/>
      <c r="J3183" s="28"/>
    </row>
    <row r="3184" spans="3:10" ht="21.75" customHeight="1" x14ac:dyDescent="0.25">
      <c r="C3184" s="27"/>
      <c r="D3184" s="28"/>
      <c r="E3184" s="28"/>
      <c r="F3184" s="28"/>
      <c r="G3184" s="28"/>
      <c r="H3184" s="28"/>
      <c r="I3184" s="28"/>
      <c r="J3184" s="28"/>
    </row>
    <row r="3185" spans="3:10" ht="21.75" customHeight="1" x14ac:dyDescent="0.25">
      <c r="C3185" s="27"/>
      <c r="D3185" s="28"/>
      <c r="E3185" s="28"/>
      <c r="F3185" s="28"/>
      <c r="G3185" s="28"/>
      <c r="H3185" s="28"/>
      <c r="I3185" s="28"/>
      <c r="J3185" s="28"/>
    </row>
    <row r="3186" spans="3:10" ht="21.75" customHeight="1" x14ac:dyDescent="0.25">
      <c r="C3186" s="27"/>
      <c r="D3186" s="28"/>
      <c r="E3186" s="28"/>
      <c r="F3186" s="28"/>
      <c r="G3186" s="28"/>
      <c r="H3186" s="28"/>
      <c r="I3186" s="28"/>
      <c r="J3186" s="28"/>
    </row>
    <row r="3187" spans="3:10" ht="21.75" customHeight="1" x14ac:dyDescent="0.25">
      <c r="C3187" s="27"/>
      <c r="D3187" s="28"/>
      <c r="E3187" s="28"/>
      <c r="F3187" s="28"/>
      <c r="G3187" s="28"/>
      <c r="H3187" s="28"/>
      <c r="I3187" s="28"/>
      <c r="J3187" s="28"/>
    </row>
    <row r="3188" spans="3:10" ht="21.75" customHeight="1" x14ac:dyDescent="0.25">
      <c r="C3188" s="27"/>
      <c r="D3188" s="28"/>
      <c r="E3188" s="28"/>
      <c r="F3188" s="28"/>
      <c r="G3188" s="28"/>
      <c r="H3188" s="28"/>
      <c r="I3188" s="28"/>
      <c r="J3188" s="28"/>
    </row>
    <row r="3189" spans="3:10" ht="21.75" customHeight="1" x14ac:dyDescent="0.25">
      <c r="C3189" s="27"/>
      <c r="D3189" s="28"/>
      <c r="E3189" s="28"/>
      <c r="F3189" s="28"/>
      <c r="G3189" s="28"/>
      <c r="H3189" s="28"/>
      <c r="I3189" s="28"/>
      <c r="J3189" s="28"/>
    </row>
    <row r="3190" spans="3:10" ht="21.75" customHeight="1" x14ac:dyDescent="0.25">
      <c r="C3190" s="27"/>
      <c r="D3190" s="28"/>
      <c r="E3190" s="28"/>
      <c r="F3190" s="28"/>
      <c r="G3190" s="28"/>
      <c r="H3190" s="28"/>
      <c r="I3190" s="28"/>
      <c r="J3190" s="28"/>
    </row>
    <row r="3191" spans="3:10" ht="21.75" customHeight="1" x14ac:dyDescent="0.25">
      <c r="C3191" s="27"/>
      <c r="D3191" s="28"/>
      <c r="E3191" s="28"/>
      <c r="F3191" s="28"/>
      <c r="G3191" s="28"/>
      <c r="H3191" s="28"/>
      <c r="I3191" s="28"/>
      <c r="J3191" s="28"/>
    </row>
    <row r="3192" spans="3:10" ht="21.75" customHeight="1" x14ac:dyDescent="0.25">
      <c r="C3192" s="27"/>
      <c r="D3192" s="28"/>
      <c r="E3192" s="28"/>
      <c r="F3192" s="28"/>
      <c r="G3192" s="28"/>
      <c r="H3192" s="28"/>
      <c r="I3192" s="28"/>
      <c r="J3192" s="28"/>
    </row>
    <row r="3193" spans="3:10" ht="21.75" customHeight="1" x14ac:dyDescent="0.25">
      <c r="C3193" s="27"/>
      <c r="D3193" s="28"/>
      <c r="E3193" s="28"/>
      <c r="F3193" s="28"/>
      <c r="G3193" s="28"/>
      <c r="H3193" s="28"/>
      <c r="I3193" s="28"/>
      <c r="J3193" s="28"/>
    </row>
    <row r="3194" spans="3:10" ht="21.75" customHeight="1" x14ac:dyDescent="0.25">
      <c r="C3194" s="27"/>
      <c r="D3194" s="28"/>
      <c r="E3194" s="28"/>
      <c r="F3194" s="28"/>
      <c r="G3194" s="28"/>
      <c r="H3194" s="28"/>
      <c r="I3194" s="28"/>
      <c r="J3194" s="28"/>
    </row>
    <row r="3195" spans="3:10" ht="21.75" customHeight="1" x14ac:dyDescent="0.25">
      <c r="C3195" s="27"/>
      <c r="D3195" s="28"/>
      <c r="E3195" s="28"/>
      <c r="F3195" s="28"/>
      <c r="G3195" s="28"/>
      <c r="H3195" s="28"/>
      <c r="I3195" s="28"/>
      <c r="J3195" s="28"/>
    </row>
    <row r="3196" spans="3:10" ht="21.75" customHeight="1" x14ac:dyDescent="0.25">
      <c r="C3196" s="27"/>
      <c r="D3196" s="28"/>
      <c r="E3196" s="28"/>
      <c r="F3196" s="28"/>
      <c r="G3196" s="28"/>
      <c r="H3196" s="28"/>
      <c r="I3196" s="28"/>
      <c r="J3196" s="28"/>
    </row>
    <row r="3197" spans="3:10" ht="21.75" customHeight="1" x14ac:dyDescent="0.25">
      <c r="C3197" s="27"/>
      <c r="D3197" s="28"/>
      <c r="E3197" s="28"/>
      <c r="F3197" s="28"/>
      <c r="G3197" s="28"/>
      <c r="H3197" s="28"/>
      <c r="I3197" s="28"/>
      <c r="J3197" s="28"/>
    </row>
    <row r="3198" spans="3:10" ht="21.75" customHeight="1" x14ac:dyDescent="0.25">
      <c r="C3198" s="27"/>
      <c r="D3198" s="28"/>
      <c r="E3198" s="28"/>
      <c r="F3198" s="28"/>
      <c r="G3198" s="28"/>
      <c r="H3198" s="28"/>
      <c r="I3198" s="28"/>
      <c r="J3198" s="28"/>
    </row>
    <row r="3199" spans="3:10" ht="21.75" customHeight="1" x14ac:dyDescent="0.25">
      <c r="C3199" s="27"/>
      <c r="D3199" s="28"/>
      <c r="E3199" s="28"/>
      <c r="F3199" s="28"/>
      <c r="G3199" s="28"/>
      <c r="H3199" s="28"/>
      <c r="I3199" s="28"/>
      <c r="J3199" s="28"/>
    </row>
    <row r="3200" spans="3:10" ht="21.75" customHeight="1" x14ac:dyDescent="0.25">
      <c r="C3200" s="27"/>
      <c r="D3200" s="28"/>
      <c r="E3200" s="28"/>
      <c r="F3200" s="28"/>
      <c r="G3200" s="28"/>
      <c r="H3200" s="28"/>
      <c r="I3200" s="28"/>
      <c r="J3200" s="28"/>
    </row>
    <row r="3201" spans="3:10" ht="21.75" customHeight="1" x14ac:dyDescent="0.25">
      <c r="C3201" s="27"/>
      <c r="D3201" s="28"/>
      <c r="E3201" s="28"/>
      <c r="F3201" s="28"/>
      <c r="G3201" s="28"/>
      <c r="H3201" s="28"/>
      <c r="I3201" s="28"/>
      <c r="J3201" s="28"/>
    </row>
    <row r="3202" spans="3:10" ht="21.75" customHeight="1" x14ac:dyDescent="0.25">
      <c r="C3202" s="27"/>
      <c r="D3202" s="28"/>
      <c r="E3202" s="28"/>
      <c r="F3202" s="28"/>
      <c r="G3202" s="28"/>
      <c r="H3202" s="28"/>
      <c r="I3202" s="28"/>
      <c r="J3202" s="28"/>
    </row>
    <row r="3203" spans="3:10" ht="21.75" customHeight="1" x14ac:dyDescent="0.25">
      <c r="C3203" s="27"/>
      <c r="D3203" s="28"/>
      <c r="E3203" s="28"/>
      <c r="F3203" s="28"/>
      <c r="G3203" s="28"/>
      <c r="H3203" s="28"/>
      <c r="I3203" s="28"/>
      <c r="J3203" s="28"/>
    </row>
    <row r="3204" spans="3:10" ht="21.75" customHeight="1" x14ac:dyDescent="0.25">
      <c r="C3204" s="27"/>
      <c r="D3204" s="28"/>
      <c r="E3204" s="28"/>
      <c r="F3204" s="28"/>
      <c r="G3204" s="28"/>
      <c r="H3204" s="28"/>
      <c r="I3204" s="28"/>
      <c r="J3204" s="28"/>
    </row>
    <row r="3205" spans="3:10" ht="21.75" customHeight="1" x14ac:dyDescent="0.25">
      <c r="C3205" s="27"/>
      <c r="D3205" s="28"/>
      <c r="E3205" s="28"/>
      <c r="F3205" s="28"/>
      <c r="G3205" s="28"/>
      <c r="H3205" s="28"/>
      <c r="I3205" s="28"/>
      <c r="J3205" s="28"/>
    </row>
    <row r="3206" spans="3:10" ht="21.75" customHeight="1" x14ac:dyDescent="0.25">
      <c r="C3206" s="27"/>
      <c r="D3206" s="28"/>
      <c r="E3206" s="28"/>
      <c r="F3206" s="28"/>
      <c r="G3206" s="28"/>
      <c r="H3206" s="28"/>
      <c r="I3206" s="28"/>
      <c r="J3206" s="28"/>
    </row>
    <row r="3207" spans="3:10" ht="21.75" customHeight="1" x14ac:dyDescent="0.25">
      <c r="C3207" s="27"/>
      <c r="D3207" s="28"/>
      <c r="E3207" s="28"/>
      <c r="F3207" s="28"/>
      <c r="G3207" s="28"/>
      <c r="H3207" s="28"/>
      <c r="I3207" s="28"/>
      <c r="J3207" s="28"/>
    </row>
    <row r="3208" spans="3:10" ht="21.75" customHeight="1" x14ac:dyDescent="0.25">
      <c r="C3208" s="27"/>
      <c r="D3208" s="28"/>
      <c r="E3208" s="28"/>
      <c r="F3208" s="28"/>
      <c r="G3208" s="28"/>
      <c r="H3208" s="28"/>
      <c r="I3208" s="28"/>
      <c r="J3208" s="28"/>
    </row>
    <row r="3209" spans="3:10" ht="21.75" customHeight="1" x14ac:dyDescent="0.25">
      <c r="C3209" s="27"/>
      <c r="D3209" s="28"/>
      <c r="E3209" s="28"/>
      <c r="F3209" s="28"/>
      <c r="G3209" s="28"/>
      <c r="H3209" s="28"/>
      <c r="I3209" s="28"/>
      <c r="J3209" s="28"/>
    </row>
    <row r="3210" spans="3:10" ht="21.75" customHeight="1" x14ac:dyDescent="0.25">
      <c r="C3210" s="27"/>
      <c r="D3210" s="28"/>
      <c r="E3210" s="28"/>
      <c r="F3210" s="28"/>
      <c r="G3210" s="28"/>
      <c r="H3210" s="28"/>
      <c r="I3210" s="28"/>
      <c r="J3210" s="28"/>
    </row>
    <row r="3211" spans="3:10" ht="21.75" customHeight="1" x14ac:dyDescent="0.25">
      <c r="C3211" s="27"/>
      <c r="D3211" s="28"/>
      <c r="E3211" s="28"/>
      <c r="F3211" s="28"/>
      <c r="G3211" s="28"/>
      <c r="H3211" s="28"/>
      <c r="I3211" s="28"/>
      <c r="J3211" s="28"/>
    </row>
    <row r="3212" spans="3:10" ht="21.75" customHeight="1" x14ac:dyDescent="0.25">
      <c r="C3212" s="27"/>
      <c r="D3212" s="28"/>
      <c r="E3212" s="28"/>
      <c r="F3212" s="28"/>
      <c r="G3212" s="28"/>
      <c r="H3212" s="28"/>
      <c r="I3212" s="28"/>
      <c r="J3212" s="28"/>
    </row>
    <row r="3213" spans="3:10" ht="21.75" customHeight="1" x14ac:dyDescent="0.25">
      <c r="C3213" s="27"/>
      <c r="D3213" s="28"/>
      <c r="E3213" s="28"/>
      <c r="F3213" s="28"/>
      <c r="G3213" s="28"/>
      <c r="H3213" s="28"/>
      <c r="I3213" s="28"/>
      <c r="J3213" s="28"/>
    </row>
    <row r="3214" spans="3:10" ht="21.75" customHeight="1" x14ac:dyDescent="0.25">
      <c r="C3214" s="27"/>
      <c r="D3214" s="28"/>
      <c r="E3214" s="28"/>
      <c r="F3214" s="28"/>
      <c r="G3214" s="28"/>
      <c r="H3214" s="28"/>
      <c r="I3214" s="28"/>
      <c r="J3214" s="28"/>
    </row>
    <row r="3215" spans="3:10" ht="21.75" customHeight="1" x14ac:dyDescent="0.25">
      <c r="C3215" s="27"/>
      <c r="D3215" s="28"/>
      <c r="E3215" s="28"/>
      <c r="F3215" s="28"/>
      <c r="G3215" s="28"/>
      <c r="H3215" s="28"/>
      <c r="I3215" s="28"/>
      <c r="J3215" s="28"/>
    </row>
    <row r="3216" spans="3:10" ht="21.75" customHeight="1" x14ac:dyDescent="0.25">
      <c r="C3216" s="27"/>
      <c r="D3216" s="28"/>
      <c r="E3216" s="28"/>
      <c r="F3216" s="28"/>
      <c r="G3216" s="28"/>
      <c r="H3216" s="28"/>
      <c r="I3216" s="28"/>
      <c r="J3216" s="28"/>
    </row>
    <row r="3217" spans="3:10" ht="21.75" customHeight="1" x14ac:dyDescent="0.25">
      <c r="C3217" s="27"/>
      <c r="D3217" s="28"/>
      <c r="E3217" s="28"/>
      <c r="F3217" s="28"/>
      <c r="G3217" s="28"/>
      <c r="H3217" s="28"/>
      <c r="I3217" s="28"/>
      <c r="J3217" s="28"/>
    </row>
    <row r="3218" spans="3:10" ht="21.75" customHeight="1" x14ac:dyDescent="0.25">
      <c r="C3218" s="27"/>
      <c r="D3218" s="28"/>
      <c r="E3218" s="28"/>
      <c r="F3218" s="28"/>
      <c r="G3218" s="28"/>
      <c r="H3218" s="28"/>
      <c r="I3218" s="28"/>
      <c r="J3218" s="28"/>
    </row>
    <row r="3219" spans="3:10" ht="21.75" customHeight="1" x14ac:dyDescent="0.25">
      <c r="C3219" s="27"/>
      <c r="D3219" s="28"/>
      <c r="E3219" s="28"/>
      <c r="F3219" s="28"/>
      <c r="G3219" s="28"/>
      <c r="H3219" s="28"/>
      <c r="I3219" s="28"/>
      <c r="J3219" s="28"/>
    </row>
    <row r="3220" spans="3:10" ht="21.75" customHeight="1" x14ac:dyDescent="0.25">
      <c r="C3220" s="27"/>
      <c r="D3220" s="28"/>
      <c r="E3220" s="28"/>
      <c r="F3220" s="28"/>
      <c r="G3220" s="28"/>
      <c r="H3220" s="28"/>
      <c r="I3220" s="28"/>
      <c r="J3220" s="28"/>
    </row>
    <row r="3221" spans="3:10" ht="21.75" customHeight="1" x14ac:dyDescent="0.25">
      <c r="C3221" s="27"/>
      <c r="D3221" s="28"/>
      <c r="E3221" s="28"/>
      <c r="F3221" s="28"/>
      <c r="G3221" s="28"/>
      <c r="H3221" s="28"/>
      <c r="I3221" s="28"/>
      <c r="J3221" s="28"/>
    </row>
    <row r="3222" spans="3:10" ht="21.75" customHeight="1" x14ac:dyDescent="0.25">
      <c r="C3222" s="27"/>
      <c r="D3222" s="28"/>
      <c r="E3222" s="28"/>
      <c r="F3222" s="28"/>
      <c r="G3222" s="28"/>
      <c r="H3222" s="28"/>
      <c r="I3222" s="28"/>
      <c r="J3222" s="28"/>
    </row>
    <row r="3223" spans="3:10" ht="21.75" customHeight="1" x14ac:dyDescent="0.25">
      <c r="C3223" s="27"/>
      <c r="D3223" s="28"/>
      <c r="E3223" s="28"/>
      <c r="F3223" s="28"/>
      <c r="G3223" s="28"/>
      <c r="H3223" s="28"/>
      <c r="I3223" s="28"/>
      <c r="J3223" s="28"/>
    </row>
    <row r="3224" spans="3:10" ht="21.75" customHeight="1" x14ac:dyDescent="0.25">
      <c r="C3224" s="27"/>
      <c r="D3224" s="28"/>
      <c r="E3224" s="28"/>
      <c r="F3224" s="28"/>
      <c r="G3224" s="28"/>
      <c r="H3224" s="28"/>
      <c r="I3224" s="28"/>
      <c r="J3224" s="28"/>
    </row>
    <row r="3225" spans="3:10" ht="21.75" customHeight="1" x14ac:dyDescent="0.25">
      <c r="C3225" s="27"/>
      <c r="D3225" s="28"/>
      <c r="E3225" s="28"/>
      <c r="F3225" s="28"/>
      <c r="G3225" s="28"/>
      <c r="H3225" s="28"/>
      <c r="I3225" s="28"/>
      <c r="J3225" s="28"/>
    </row>
    <row r="3226" spans="3:10" ht="21.75" customHeight="1" x14ac:dyDescent="0.25">
      <c r="C3226" s="27"/>
      <c r="D3226" s="28"/>
      <c r="E3226" s="28"/>
      <c r="F3226" s="28"/>
      <c r="G3226" s="28"/>
      <c r="H3226" s="28"/>
      <c r="I3226" s="28"/>
      <c r="J3226" s="28"/>
    </row>
    <row r="3227" spans="3:10" ht="21.75" customHeight="1" x14ac:dyDescent="0.25">
      <c r="C3227" s="27"/>
      <c r="D3227" s="28"/>
      <c r="E3227" s="28"/>
      <c r="F3227" s="28"/>
      <c r="G3227" s="28"/>
      <c r="H3227" s="28"/>
      <c r="I3227" s="28"/>
      <c r="J3227" s="28"/>
    </row>
    <row r="3228" spans="3:10" ht="21.75" customHeight="1" x14ac:dyDescent="0.25">
      <c r="C3228" s="27"/>
      <c r="D3228" s="28"/>
      <c r="E3228" s="28"/>
      <c r="F3228" s="28"/>
      <c r="G3228" s="28"/>
      <c r="H3228" s="28"/>
      <c r="I3228" s="28"/>
      <c r="J3228" s="28"/>
    </row>
    <row r="3229" spans="3:10" ht="21.75" customHeight="1" x14ac:dyDescent="0.25">
      <c r="C3229" s="27"/>
      <c r="D3229" s="28"/>
      <c r="E3229" s="28"/>
      <c r="F3229" s="28"/>
      <c r="G3229" s="28"/>
      <c r="H3229" s="28"/>
      <c r="I3229" s="28"/>
      <c r="J3229" s="28"/>
    </row>
    <row r="3230" spans="3:10" ht="21.75" customHeight="1" x14ac:dyDescent="0.25">
      <c r="C3230" s="27"/>
      <c r="D3230" s="28"/>
      <c r="E3230" s="28"/>
      <c r="F3230" s="28"/>
      <c r="G3230" s="28"/>
      <c r="H3230" s="28"/>
      <c r="I3230" s="28"/>
      <c r="J3230" s="28"/>
    </row>
    <row r="3231" spans="3:10" ht="21.75" customHeight="1" x14ac:dyDescent="0.25">
      <c r="C3231" s="27"/>
      <c r="D3231" s="28"/>
      <c r="E3231" s="28"/>
      <c r="F3231" s="28"/>
      <c r="G3231" s="28"/>
      <c r="H3231" s="28"/>
      <c r="I3231" s="28"/>
      <c r="J3231" s="28"/>
    </row>
    <row r="3232" spans="3:10" ht="21.75" customHeight="1" x14ac:dyDescent="0.25">
      <c r="C3232" s="27"/>
      <c r="D3232" s="28"/>
      <c r="E3232" s="28"/>
      <c r="F3232" s="28"/>
      <c r="G3232" s="28"/>
      <c r="H3232" s="28"/>
      <c r="I3232" s="28"/>
      <c r="J3232" s="28"/>
    </row>
    <row r="3233" spans="3:10" ht="21.75" customHeight="1" x14ac:dyDescent="0.25">
      <c r="C3233" s="27"/>
      <c r="D3233" s="28"/>
      <c r="E3233" s="28"/>
      <c r="F3233" s="28"/>
      <c r="G3233" s="28"/>
      <c r="H3233" s="28"/>
      <c r="I3233" s="28"/>
      <c r="J3233" s="28"/>
    </row>
    <row r="3234" spans="3:10" ht="21.75" customHeight="1" x14ac:dyDescent="0.25">
      <c r="C3234" s="27"/>
      <c r="D3234" s="28"/>
      <c r="E3234" s="28"/>
      <c r="F3234" s="28"/>
      <c r="G3234" s="28"/>
      <c r="H3234" s="28"/>
      <c r="I3234" s="28"/>
      <c r="J3234" s="28"/>
    </row>
    <row r="3235" spans="3:10" ht="21.75" customHeight="1" x14ac:dyDescent="0.25">
      <c r="C3235" s="27"/>
      <c r="D3235" s="28"/>
      <c r="E3235" s="28"/>
      <c r="F3235" s="28"/>
      <c r="G3235" s="28"/>
      <c r="H3235" s="28"/>
      <c r="I3235" s="28"/>
      <c r="J3235" s="28"/>
    </row>
    <row r="3236" spans="3:10" ht="21.75" customHeight="1" x14ac:dyDescent="0.25">
      <c r="C3236" s="27"/>
      <c r="D3236" s="28"/>
      <c r="E3236" s="28"/>
      <c r="F3236" s="28"/>
      <c r="G3236" s="28"/>
      <c r="H3236" s="28"/>
      <c r="I3236" s="28"/>
      <c r="J3236" s="28"/>
    </row>
    <row r="3237" spans="3:10" ht="21.75" customHeight="1" x14ac:dyDescent="0.25">
      <c r="C3237" s="27"/>
      <c r="D3237" s="28"/>
      <c r="E3237" s="28"/>
      <c r="F3237" s="28"/>
      <c r="G3237" s="28"/>
      <c r="H3237" s="28"/>
      <c r="I3237" s="28"/>
      <c r="J3237" s="28"/>
    </row>
    <row r="3238" spans="3:10" ht="21.75" customHeight="1" x14ac:dyDescent="0.25">
      <c r="C3238" s="27"/>
      <c r="D3238" s="28"/>
      <c r="E3238" s="28"/>
      <c r="F3238" s="28"/>
      <c r="G3238" s="28"/>
      <c r="H3238" s="28"/>
      <c r="I3238" s="28"/>
      <c r="J3238" s="28"/>
    </row>
    <row r="3239" spans="3:10" ht="21.75" customHeight="1" x14ac:dyDescent="0.25">
      <c r="C3239" s="27"/>
      <c r="D3239" s="28"/>
      <c r="E3239" s="28"/>
      <c r="F3239" s="28"/>
      <c r="G3239" s="28"/>
      <c r="H3239" s="28"/>
      <c r="I3239" s="28"/>
      <c r="J3239" s="28"/>
    </row>
    <row r="3240" spans="3:10" ht="21.75" customHeight="1" x14ac:dyDescent="0.25">
      <c r="C3240" s="27"/>
      <c r="D3240" s="28"/>
      <c r="E3240" s="28"/>
      <c r="F3240" s="28"/>
      <c r="G3240" s="28"/>
      <c r="H3240" s="28"/>
      <c r="I3240" s="28"/>
      <c r="J3240" s="28"/>
    </row>
    <row r="3241" spans="3:10" ht="21.75" customHeight="1" x14ac:dyDescent="0.25">
      <c r="C3241" s="27"/>
      <c r="D3241" s="28"/>
      <c r="E3241" s="28"/>
      <c r="F3241" s="28"/>
      <c r="G3241" s="28"/>
      <c r="H3241" s="28"/>
      <c r="I3241" s="28"/>
      <c r="J3241" s="28"/>
    </row>
    <row r="3242" spans="3:10" ht="21.75" customHeight="1" x14ac:dyDescent="0.25">
      <c r="C3242" s="27"/>
      <c r="D3242" s="28"/>
      <c r="E3242" s="28"/>
      <c r="F3242" s="28"/>
      <c r="G3242" s="28"/>
      <c r="H3242" s="28"/>
      <c r="I3242" s="28"/>
      <c r="J3242" s="28"/>
    </row>
    <row r="3243" spans="3:10" ht="21.75" customHeight="1" x14ac:dyDescent="0.25">
      <c r="C3243" s="27"/>
      <c r="D3243" s="28"/>
      <c r="E3243" s="28"/>
      <c r="F3243" s="28"/>
      <c r="G3243" s="28"/>
      <c r="H3243" s="28"/>
      <c r="I3243" s="28"/>
      <c r="J3243" s="28"/>
    </row>
    <row r="3244" spans="3:10" ht="21.75" customHeight="1" x14ac:dyDescent="0.25">
      <c r="C3244" s="27"/>
      <c r="D3244" s="28"/>
      <c r="E3244" s="28"/>
      <c r="F3244" s="28"/>
      <c r="G3244" s="28"/>
      <c r="H3244" s="28"/>
      <c r="I3244" s="28"/>
      <c r="J3244" s="28"/>
    </row>
    <row r="3245" spans="3:10" ht="21.75" customHeight="1" x14ac:dyDescent="0.25">
      <c r="C3245" s="27"/>
      <c r="D3245" s="28"/>
      <c r="E3245" s="28"/>
      <c r="F3245" s="28"/>
      <c r="G3245" s="28"/>
      <c r="H3245" s="28"/>
      <c r="I3245" s="28"/>
      <c r="J3245" s="28"/>
    </row>
    <row r="3246" spans="3:10" ht="21.75" customHeight="1" x14ac:dyDescent="0.25">
      <c r="C3246" s="27"/>
      <c r="D3246" s="28"/>
      <c r="E3246" s="28"/>
      <c r="F3246" s="28"/>
      <c r="G3246" s="28"/>
      <c r="H3246" s="28"/>
      <c r="I3246" s="28"/>
      <c r="J3246" s="28"/>
    </row>
    <row r="3247" spans="3:10" ht="21.75" customHeight="1" x14ac:dyDescent="0.25">
      <c r="C3247" s="27"/>
      <c r="D3247" s="28"/>
      <c r="E3247" s="28"/>
      <c r="F3247" s="28"/>
      <c r="G3247" s="28"/>
      <c r="H3247" s="28"/>
      <c r="I3247" s="28"/>
      <c r="J3247" s="28"/>
    </row>
    <row r="3248" spans="3:10" ht="21.75" customHeight="1" x14ac:dyDescent="0.25">
      <c r="C3248" s="27"/>
      <c r="D3248" s="28"/>
      <c r="E3248" s="28"/>
      <c r="F3248" s="28"/>
      <c r="G3248" s="28"/>
      <c r="H3248" s="28"/>
      <c r="I3248" s="28"/>
      <c r="J3248" s="28"/>
    </row>
    <row r="3249" spans="3:10" ht="21.75" customHeight="1" x14ac:dyDescent="0.25">
      <c r="C3249" s="27"/>
      <c r="D3249" s="28"/>
      <c r="E3249" s="28"/>
      <c r="F3249" s="28"/>
      <c r="G3249" s="28"/>
      <c r="H3249" s="28"/>
      <c r="I3249" s="28"/>
      <c r="J3249" s="28"/>
    </row>
    <row r="3250" spans="3:10" ht="21.75" customHeight="1" x14ac:dyDescent="0.25">
      <c r="C3250" s="27"/>
      <c r="D3250" s="28"/>
      <c r="E3250" s="28"/>
      <c r="F3250" s="28"/>
      <c r="G3250" s="28"/>
      <c r="H3250" s="28"/>
      <c r="I3250" s="28"/>
      <c r="J3250" s="28"/>
    </row>
    <row r="3251" spans="3:10" ht="21.75" customHeight="1" x14ac:dyDescent="0.25">
      <c r="C3251" s="27"/>
      <c r="D3251" s="28"/>
      <c r="E3251" s="28"/>
      <c r="F3251" s="28"/>
      <c r="G3251" s="28"/>
      <c r="H3251" s="28"/>
      <c r="I3251" s="28"/>
      <c r="J3251" s="28"/>
    </row>
    <row r="3252" spans="3:10" ht="21.75" customHeight="1" x14ac:dyDescent="0.25">
      <c r="C3252" s="27"/>
      <c r="D3252" s="28"/>
      <c r="E3252" s="28"/>
      <c r="F3252" s="28"/>
      <c r="G3252" s="28"/>
      <c r="H3252" s="28"/>
      <c r="I3252" s="28"/>
      <c r="J3252" s="28"/>
    </row>
    <row r="3253" spans="3:10" ht="21.75" customHeight="1" x14ac:dyDescent="0.25">
      <c r="C3253" s="27"/>
      <c r="D3253" s="28"/>
      <c r="E3253" s="28"/>
      <c r="F3253" s="28"/>
      <c r="G3253" s="28"/>
      <c r="H3253" s="28"/>
      <c r="I3253" s="28"/>
      <c r="J3253" s="28"/>
    </row>
    <row r="3254" spans="3:10" ht="21.75" customHeight="1" x14ac:dyDescent="0.25">
      <c r="C3254" s="27"/>
      <c r="D3254" s="28"/>
      <c r="E3254" s="28"/>
      <c r="F3254" s="28"/>
      <c r="G3254" s="28"/>
      <c r="H3254" s="28"/>
      <c r="I3254" s="28"/>
      <c r="J3254" s="28"/>
    </row>
    <row r="3255" spans="3:10" ht="21.75" customHeight="1" x14ac:dyDescent="0.25">
      <c r="C3255" s="27"/>
      <c r="D3255" s="28"/>
      <c r="E3255" s="28"/>
      <c r="F3255" s="28"/>
      <c r="G3255" s="28"/>
      <c r="H3255" s="28"/>
      <c r="I3255" s="28"/>
      <c r="J3255" s="28"/>
    </row>
    <row r="3256" spans="3:10" ht="21.75" customHeight="1" x14ac:dyDescent="0.25">
      <c r="C3256" s="27"/>
      <c r="D3256" s="28"/>
      <c r="E3256" s="28"/>
      <c r="F3256" s="28"/>
      <c r="G3256" s="28"/>
      <c r="H3256" s="28"/>
      <c r="I3256" s="28"/>
      <c r="J3256" s="28"/>
    </row>
    <row r="3257" spans="3:10" ht="21.75" customHeight="1" x14ac:dyDescent="0.25">
      <c r="C3257" s="27"/>
      <c r="D3257" s="28"/>
      <c r="E3257" s="28"/>
      <c r="F3257" s="28"/>
      <c r="G3257" s="28"/>
      <c r="H3257" s="28"/>
      <c r="I3257" s="28"/>
      <c r="J3257" s="28"/>
    </row>
    <row r="3258" spans="3:10" ht="21.75" customHeight="1" x14ac:dyDescent="0.25">
      <c r="C3258" s="27"/>
      <c r="D3258" s="28"/>
      <c r="E3258" s="28"/>
      <c r="F3258" s="28"/>
      <c r="G3258" s="28"/>
      <c r="H3258" s="28"/>
      <c r="I3258" s="28"/>
      <c r="J3258" s="28"/>
    </row>
    <row r="3259" spans="3:10" ht="21.75" customHeight="1" x14ac:dyDescent="0.25">
      <c r="C3259" s="27"/>
      <c r="D3259" s="28"/>
      <c r="E3259" s="28"/>
      <c r="F3259" s="28"/>
      <c r="G3259" s="28"/>
      <c r="H3259" s="28"/>
      <c r="I3259" s="28"/>
      <c r="J3259" s="28"/>
    </row>
    <row r="3260" spans="3:10" ht="21.75" customHeight="1" x14ac:dyDescent="0.25">
      <c r="C3260" s="27"/>
      <c r="D3260" s="28"/>
      <c r="E3260" s="28"/>
      <c r="F3260" s="28"/>
      <c r="G3260" s="28"/>
      <c r="H3260" s="28"/>
      <c r="I3260" s="28"/>
      <c r="J3260" s="28"/>
    </row>
    <row r="3261" spans="3:10" ht="21.75" customHeight="1" x14ac:dyDescent="0.25">
      <c r="C3261" s="27"/>
      <c r="D3261" s="28"/>
      <c r="E3261" s="28"/>
      <c r="F3261" s="28"/>
      <c r="G3261" s="28"/>
      <c r="H3261" s="28"/>
      <c r="I3261" s="28"/>
      <c r="J3261" s="28"/>
    </row>
    <row r="3262" spans="3:10" ht="21.75" customHeight="1" x14ac:dyDescent="0.25">
      <c r="C3262" s="27"/>
      <c r="D3262" s="28"/>
      <c r="E3262" s="28"/>
      <c r="F3262" s="28"/>
      <c r="G3262" s="28"/>
      <c r="H3262" s="28"/>
      <c r="I3262" s="28"/>
      <c r="J3262" s="28"/>
    </row>
    <row r="3263" spans="3:10" ht="21.75" customHeight="1" x14ac:dyDescent="0.25">
      <c r="C3263" s="27"/>
      <c r="D3263" s="28"/>
      <c r="E3263" s="28"/>
      <c r="F3263" s="28"/>
      <c r="G3263" s="28"/>
      <c r="H3263" s="28"/>
      <c r="I3263" s="28"/>
      <c r="J3263" s="28"/>
    </row>
    <row r="3264" spans="3:10" ht="21.75" customHeight="1" x14ac:dyDescent="0.25">
      <c r="C3264" s="27"/>
      <c r="D3264" s="28"/>
      <c r="E3264" s="28"/>
      <c r="F3264" s="28"/>
      <c r="G3264" s="28"/>
      <c r="H3264" s="28"/>
      <c r="I3264" s="28"/>
      <c r="J3264" s="28"/>
    </row>
    <row r="3265" spans="3:10" ht="21.75" customHeight="1" x14ac:dyDescent="0.25">
      <c r="C3265" s="27"/>
      <c r="D3265" s="28"/>
      <c r="E3265" s="28"/>
      <c r="F3265" s="28"/>
      <c r="G3265" s="28"/>
      <c r="H3265" s="28"/>
      <c r="I3265" s="28"/>
      <c r="J3265" s="28"/>
    </row>
    <row r="3266" spans="3:10" ht="21.75" customHeight="1" x14ac:dyDescent="0.25">
      <c r="C3266" s="27"/>
      <c r="D3266" s="28"/>
      <c r="E3266" s="28"/>
      <c r="F3266" s="28"/>
      <c r="G3266" s="28"/>
      <c r="H3266" s="28"/>
      <c r="I3266" s="28"/>
      <c r="J3266" s="28"/>
    </row>
    <row r="3267" spans="3:10" ht="21.75" customHeight="1" x14ac:dyDescent="0.25">
      <c r="C3267" s="27"/>
      <c r="D3267" s="28"/>
      <c r="E3267" s="28"/>
      <c r="F3267" s="28"/>
      <c r="G3267" s="28"/>
      <c r="H3267" s="28"/>
      <c r="I3267" s="28"/>
      <c r="J3267" s="28"/>
    </row>
    <row r="3268" spans="3:10" ht="21.75" customHeight="1" x14ac:dyDescent="0.25">
      <c r="C3268" s="27"/>
      <c r="D3268" s="28"/>
      <c r="E3268" s="28"/>
      <c r="F3268" s="28"/>
      <c r="G3268" s="28"/>
      <c r="H3268" s="28"/>
      <c r="I3268" s="28"/>
      <c r="J3268" s="28"/>
    </row>
    <row r="3269" spans="3:10" ht="21.75" customHeight="1" x14ac:dyDescent="0.25">
      <c r="C3269" s="27"/>
      <c r="D3269" s="28"/>
      <c r="E3269" s="28"/>
      <c r="F3269" s="28"/>
      <c r="G3269" s="28"/>
      <c r="H3269" s="28"/>
      <c r="I3269" s="28"/>
      <c r="J3269" s="28"/>
    </row>
    <row r="3270" spans="3:10" ht="21.75" customHeight="1" x14ac:dyDescent="0.25">
      <c r="C3270" s="27"/>
      <c r="D3270" s="28"/>
      <c r="E3270" s="28"/>
      <c r="F3270" s="28"/>
      <c r="G3270" s="28"/>
      <c r="H3270" s="28"/>
      <c r="I3270" s="28"/>
      <c r="J3270" s="28"/>
    </row>
    <row r="3271" spans="3:10" ht="21.75" customHeight="1" x14ac:dyDescent="0.25">
      <c r="C3271" s="27"/>
      <c r="D3271" s="28"/>
      <c r="E3271" s="28"/>
      <c r="F3271" s="28"/>
      <c r="G3271" s="28"/>
      <c r="H3271" s="28"/>
      <c r="I3271" s="28"/>
      <c r="J3271" s="28"/>
    </row>
    <row r="3272" spans="3:10" ht="21.75" customHeight="1" x14ac:dyDescent="0.25">
      <c r="C3272" s="27"/>
      <c r="D3272" s="28"/>
      <c r="E3272" s="28"/>
      <c r="F3272" s="28"/>
      <c r="G3272" s="28"/>
      <c r="H3272" s="28"/>
      <c r="I3272" s="28"/>
      <c r="J3272" s="28"/>
    </row>
    <row r="3273" spans="3:10" ht="21.75" customHeight="1" x14ac:dyDescent="0.25">
      <c r="C3273" s="27"/>
      <c r="D3273" s="28"/>
      <c r="E3273" s="28"/>
      <c r="F3273" s="28"/>
      <c r="G3273" s="28"/>
      <c r="H3273" s="28"/>
      <c r="I3273" s="28"/>
      <c r="J3273" s="28"/>
    </row>
    <row r="3274" spans="3:10" ht="21.75" customHeight="1" x14ac:dyDescent="0.25">
      <c r="C3274" s="27"/>
      <c r="D3274" s="28"/>
      <c r="E3274" s="28"/>
      <c r="F3274" s="28"/>
      <c r="G3274" s="28"/>
      <c r="H3274" s="28"/>
      <c r="I3274" s="28"/>
      <c r="J3274" s="28"/>
    </row>
    <row r="3275" spans="3:10" ht="21.75" customHeight="1" x14ac:dyDescent="0.25">
      <c r="C3275" s="27"/>
      <c r="D3275" s="28"/>
      <c r="E3275" s="28"/>
      <c r="F3275" s="28"/>
      <c r="G3275" s="28"/>
      <c r="H3275" s="28"/>
      <c r="I3275" s="28"/>
      <c r="J3275" s="28"/>
    </row>
    <row r="3276" spans="3:10" ht="21.75" customHeight="1" x14ac:dyDescent="0.25">
      <c r="C3276" s="27"/>
      <c r="D3276" s="28"/>
      <c r="E3276" s="28"/>
      <c r="F3276" s="28"/>
      <c r="G3276" s="28"/>
      <c r="H3276" s="28"/>
      <c r="I3276" s="28"/>
      <c r="J3276" s="28"/>
    </row>
    <row r="3277" spans="3:10" ht="21.75" customHeight="1" x14ac:dyDescent="0.25">
      <c r="C3277" s="27"/>
      <c r="D3277" s="28"/>
      <c r="E3277" s="28"/>
      <c r="F3277" s="28"/>
      <c r="G3277" s="28"/>
      <c r="H3277" s="28"/>
      <c r="I3277" s="28"/>
      <c r="J3277" s="28"/>
    </row>
    <row r="3278" spans="3:10" ht="21.75" customHeight="1" x14ac:dyDescent="0.25">
      <c r="C3278" s="27"/>
      <c r="D3278" s="28"/>
      <c r="E3278" s="28"/>
      <c r="F3278" s="28"/>
      <c r="G3278" s="28"/>
      <c r="H3278" s="28"/>
      <c r="I3278" s="28"/>
      <c r="J3278" s="28"/>
    </row>
    <row r="3279" spans="3:10" ht="21.75" customHeight="1" x14ac:dyDescent="0.25">
      <c r="C3279" s="27"/>
      <c r="D3279" s="28"/>
      <c r="E3279" s="28"/>
      <c r="F3279" s="28"/>
      <c r="G3279" s="28"/>
      <c r="H3279" s="28"/>
      <c r="I3279" s="28"/>
      <c r="J3279" s="28"/>
    </row>
    <row r="3280" spans="3:10" ht="21.75" customHeight="1" x14ac:dyDescent="0.25">
      <c r="C3280" s="27"/>
      <c r="D3280" s="28"/>
      <c r="E3280" s="28"/>
      <c r="F3280" s="28"/>
      <c r="G3280" s="28"/>
      <c r="H3280" s="28"/>
      <c r="I3280" s="28"/>
      <c r="J3280" s="28"/>
    </row>
    <row r="3281" spans="3:10" ht="21.75" customHeight="1" x14ac:dyDescent="0.25">
      <c r="C3281" s="27"/>
      <c r="D3281" s="28"/>
      <c r="E3281" s="28"/>
      <c r="F3281" s="28"/>
      <c r="G3281" s="28"/>
      <c r="H3281" s="28"/>
      <c r="I3281" s="28"/>
      <c r="J3281" s="28"/>
    </row>
    <row r="3282" spans="3:10" ht="21.75" customHeight="1" x14ac:dyDescent="0.25">
      <c r="C3282" s="27"/>
      <c r="D3282" s="28"/>
      <c r="E3282" s="28"/>
      <c r="F3282" s="28"/>
      <c r="G3282" s="28"/>
      <c r="H3282" s="28"/>
      <c r="I3282" s="28"/>
      <c r="J3282" s="28"/>
    </row>
    <row r="3283" spans="3:10" ht="21.75" customHeight="1" x14ac:dyDescent="0.25">
      <c r="C3283" s="27"/>
      <c r="D3283" s="28"/>
      <c r="E3283" s="28"/>
      <c r="F3283" s="28"/>
      <c r="G3283" s="28"/>
      <c r="H3283" s="28"/>
      <c r="I3283" s="28"/>
      <c r="J3283" s="28"/>
    </row>
    <row r="3284" spans="3:10" ht="21.75" customHeight="1" x14ac:dyDescent="0.25">
      <c r="C3284" s="27"/>
      <c r="D3284" s="28"/>
      <c r="E3284" s="28"/>
      <c r="F3284" s="28"/>
      <c r="G3284" s="28"/>
      <c r="H3284" s="28"/>
      <c r="I3284" s="28"/>
      <c r="J3284" s="28"/>
    </row>
    <row r="3285" spans="3:10" ht="21.75" customHeight="1" x14ac:dyDescent="0.25">
      <c r="C3285" s="27"/>
      <c r="D3285" s="28"/>
      <c r="E3285" s="28"/>
      <c r="F3285" s="28"/>
      <c r="G3285" s="28"/>
      <c r="H3285" s="28"/>
      <c r="I3285" s="28"/>
      <c r="J3285" s="28"/>
    </row>
    <row r="3286" spans="3:10" ht="21.75" customHeight="1" x14ac:dyDescent="0.25">
      <c r="C3286" s="27"/>
      <c r="D3286" s="28"/>
      <c r="E3286" s="28"/>
      <c r="F3286" s="28"/>
      <c r="G3286" s="28"/>
      <c r="H3286" s="28"/>
      <c r="I3286" s="28"/>
      <c r="J3286" s="28"/>
    </row>
    <row r="3287" spans="3:10" ht="21.75" customHeight="1" x14ac:dyDescent="0.25">
      <c r="C3287" s="27"/>
      <c r="D3287" s="28"/>
      <c r="E3287" s="28"/>
      <c r="F3287" s="28"/>
      <c r="G3287" s="28"/>
      <c r="H3287" s="28"/>
      <c r="I3287" s="28"/>
      <c r="J3287" s="28"/>
    </row>
    <row r="3288" spans="3:10" ht="21.75" customHeight="1" x14ac:dyDescent="0.25">
      <c r="C3288" s="27"/>
      <c r="D3288" s="28"/>
      <c r="E3288" s="28"/>
      <c r="F3288" s="28"/>
      <c r="G3288" s="28"/>
      <c r="H3288" s="28"/>
      <c r="I3288" s="28"/>
      <c r="J3288" s="28"/>
    </row>
    <row r="3289" spans="3:10" ht="21.75" customHeight="1" x14ac:dyDescent="0.25">
      <c r="C3289" s="27"/>
      <c r="D3289" s="28"/>
      <c r="E3289" s="28"/>
      <c r="F3289" s="28"/>
      <c r="G3289" s="28"/>
      <c r="H3289" s="28"/>
      <c r="I3289" s="28"/>
      <c r="J3289" s="28"/>
    </row>
    <row r="3290" spans="3:10" ht="21.75" customHeight="1" x14ac:dyDescent="0.25">
      <c r="C3290" s="27"/>
      <c r="D3290" s="28"/>
      <c r="E3290" s="28"/>
      <c r="F3290" s="28"/>
      <c r="G3290" s="28"/>
      <c r="H3290" s="28"/>
      <c r="I3290" s="28"/>
      <c r="J3290" s="28"/>
    </row>
    <row r="3291" spans="3:10" ht="21.75" customHeight="1" x14ac:dyDescent="0.25">
      <c r="C3291" s="27"/>
      <c r="D3291" s="28"/>
      <c r="E3291" s="28"/>
      <c r="F3291" s="28"/>
      <c r="G3291" s="28"/>
      <c r="H3291" s="28"/>
      <c r="I3291" s="28"/>
      <c r="J3291" s="28"/>
    </row>
    <row r="3292" spans="3:10" ht="21.75" customHeight="1" x14ac:dyDescent="0.25">
      <c r="C3292" s="27"/>
      <c r="D3292" s="28"/>
      <c r="E3292" s="28"/>
      <c r="F3292" s="28"/>
      <c r="G3292" s="28"/>
      <c r="H3292" s="28"/>
      <c r="I3292" s="28"/>
      <c r="J3292" s="28"/>
    </row>
    <row r="3293" spans="3:10" ht="21.75" customHeight="1" x14ac:dyDescent="0.25">
      <c r="C3293" s="27"/>
      <c r="D3293" s="28"/>
      <c r="E3293" s="28"/>
      <c r="F3293" s="28"/>
      <c r="G3293" s="28"/>
      <c r="H3293" s="28"/>
      <c r="I3293" s="28"/>
      <c r="J3293" s="28"/>
    </row>
    <row r="3294" spans="3:10" ht="21.75" customHeight="1" x14ac:dyDescent="0.25">
      <c r="C3294" s="27"/>
      <c r="D3294" s="28"/>
      <c r="E3294" s="28"/>
      <c r="F3294" s="28"/>
      <c r="G3294" s="28"/>
      <c r="H3294" s="28"/>
      <c r="I3294" s="28"/>
      <c r="J3294" s="28"/>
    </row>
    <row r="3295" spans="3:10" ht="21.75" customHeight="1" x14ac:dyDescent="0.25">
      <c r="C3295" s="27"/>
      <c r="D3295" s="28"/>
      <c r="E3295" s="28"/>
      <c r="F3295" s="28"/>
      <c r="G3295" s="28"/>
      <c r="H3295" s="28"/>
      <c r="I3295" s="28"/>
      <c r="J3295" s="28"/>
    </row>
    <row r="3296" spans="3:10" ht="21.75" customHeight="1" x14ac:dyDescent="0.25">
      <c r="C3296" s="27"/>
      <c r="D3296" s="28"/>
      <c r="E3296" s="28"/>
      <c r="F3296" s="28"/>
      <c r="G3296" s="28"/>
      <c r="H3296" s="28"/>
      <c r="I3296" s="28"/>
      <c r="J3296" s="28"/>
    </row>
    <row r="3297" spans="3:10" ht="21.75" customHeight="1" x14ac:dyDescent="0.25">
      <c r="C3297" s="27"/>
      <c r="D3297" s="28"/>
      <c r="E3297" s="28"/>
      <c r="F3297" s="28"/>
      <c r="G3297" s="28"/>
      <c r="H3297" s="28"/>
      <c r="I3297" s="28"/>
      <c r="J3297" s="28"/>
    </row>
    <row r="3298" spans="3:10" ht="21.75" customHeight="1" x14ac:dyDescent="0.25">
      <c r="C3298" s="27"/>
      <c r="D3298" s="28"/>
      <c r="E3298" s="28"/>
      <c r="F3298" s="28"/>
      <c r="G3298" s="28"/>
      <c r="H3298" s="28"/>
      <c r="I3298" s="28"/>
      <c r="J3298" s="28"/>
    </row>
    <row r="3299" spans="3:10" ht="21.75" customHeight="1" x14ac:dyDescent="0.25">
      <c r="C3299" s="27"/>
      <c r="D3299" s="28"/>
      <c r="E3299" s="28"/>
      <c r="F3299" s="28"/>
      <c r="G3299" s="28"/>
      <c r="H3299" s="28"/>
      <c r="I3299" s="28"/>
      <c r="J3299" s="28"/>
    </row>
    <row r="3300" spans="3:10" ht="21.75" customHeight="1" x14ac:dyDescent="0.25">
      <c r="C3300" s="27"/>
      <c r="D3300" s="28"/>
      <c r="E3300" s="28"/>
      <c r="F3300" s="28"/>
      <c r="G3300" s="28"/>
      <c r="H3300" s="28"/>
      <c r="I3300" s="28"/>
      <c r="J3300" s="28"/>
    </row>
    <row r="3301" spans="3:10" ht="21.75" customHeight="1" x14ac:dyDescent="0.25">
      <c r="C3301" s="27"/>
      <c r="D3301" s="28"/>
      <c r="E3301" s="28"/>
      <c r="F3301" s="28"/>
      <c r="G3301" s="28"/>
      <c r="H3301" s="28"/>
      <c r="I3301" s="28"/>
      <c r="J3301" s="28"/>
    </row>
    <row r="3302" spans="3:10" ht="21.75" customHeight="1" x14ac:dyDescent="0.25">
      <c r="C3302" s="27"/>
      <c r="D3302" s="28"/>
      <c r="E3302" s="28"/>
      <c r="F3302" s="28"/>
      <c r="G3302" s="28"/>
      <c r="H3302" s="28"/>
      <c r="I3302" s="28"/>
      <c r="J3302" s="28"/>
    </row>
    <row r="3303" spans="3:10" ht="21.75" customHeight="1" x14ac:dyDescent="0.25">
      <c r="C3303" s="27"/>
      <c r="D3303" s="28"/>
      <c r="E3303" s="28"/>
      <c r="F3303" s="28"/>
      <c r="G3303" s="28"/>
      <c r="H3303" s="28"/>
      <c r="I3303" s="28"/>
      <c r="J3303" s="28"/>
    </row>
    <row r="3304" spans="3:10" ht="21.75" customHeight="1" x14ac:dyDescent="0.25">
      <c r="C3304" s="27"/>
      <c r="D3304" s="28"/>
      <c r="E3304" s="28"/>
      <c r="F3304" s="28"/>
      <c r="G3304" s="28"/>
      <c r="H3304" s="28"/>
      <c r="I3304" s="28"/>
      <c r="J3304" s="28"/>
    </row>
    <row r="3305" spans="3:10" ht="21.75" customHeight="1" x14ac:dyDescent="0.25">
      <c r="C3305" s="27"/>
      <c r="D3305" s="28"/>
      <c r="E3305" s="28"/>
      <c r="F3305" s="28"/>
      <c r="G3305" s="28"/>
      <c r="H3305" s="28"/>
      <c r="I3305" s="28"/>
      <c r="J3305" s="28"/>
    </row>
    <row r="3306" spans="3:10" ht="21.75" customHeight="1" x14ac:dyDescent="0.25">
      <c r="C3306" s="27"/>
      <c r="D3306" s="28"/>
      <c r="E3306" s="28"/>
      <c r="F3306" s="28"/>
      <c r="G3306" s="28"/>
      <c r="H3306" s="28"/>
      <c r="I3306" s="28"/>
      <c r="J3306" s="28"/>
    </row>
    <row r="3307" spans="3:10" ht="21.75" customHeight="1" x14ac:dyDescent="0.25">
      <c r="C3307" s="27"/>
      <c r="D3307" s="28"/>
      <c r="E3307" s="28"/>
      <c r="F3307" s="28"/>
      <c r="G3307" s="28"/>
      <c r="H3307" s="28"/>
      <c r="I3307" s="28"/>
      <c r="J3307" s="28"/>
    </row>
    <row r="3308" spans="3:10" ht="21.75" customHeight="1" x14ac:dyDescent="0.25">
      <c r="C3308" s="27"/>
      <c r="D3308" s="28"/>
      <c r="E3308" s="28"/>
      <c r="F3308" s="28"/>
      <c r="G3308" s="28"/>
      <c r="H3308" s="28"/>
      <c r="I3308" s="28"/>
      <c r="J3308" s="28"/>
    </row>
    <row r="3309" spans="3:10" ht="21.75" customHeight="1" x14ac:dyDescent="0.25">
      <c r="C3309" s="27"/>
      <c r="D3309" s="28"/>
      <c r="E3309" s="28"/>
      <c r="F3309" s="28"/>
      <c r="G3309" s="28"/>
      <c r="H3309" s="28"/>
      <c r="I3309" s="28"/>
      <c r="J3309" s="28"/>
    </row>
    <row r="3310" spans="3:10" ht="21.75" customHeight="1" x14ac:dyDescent="0.25">
      <c r="C3310" s="27"/>
      <c r="D3310" s="28"/>
      <c r="E3310" s="28"/>
      <c r="F3310" s="28"/>
      <c r="G3310" s="28"/>
      <c r="H3310" s="28"/>
      <c r="I3310" s="28"/>
      <c r="J3310" s="28"/>
    </row>
    <row r="3311" spans="3:10" ht="21.75" customHeight="1" x14ac:dyDescent="0.25">
      <c r="C3311" s="27"/>
      <c r="D3311" s="28"/>
      <c r="E3311" s="28"/>
      <c r="F3311" s="28"/>
      <c r="G3311" s="28"/>
      <c r="H3311" s="28"/>
      <c r="I3311" s="28"/>
      <c r="J3311" s="28"/>
    </row>
    <row r="3312" spans="3:10" ht="21.75" customHeight="1" x14ac:dyDescent="0.25">
      <c r="C3312" s="27"/>
      <c r="D3312" s="28"/>
      <c r="E3312" s="28"/>
      <c r="F3312" s="28"/>
      <c r="G3312" s="28"/>
      <c r="H3312" s="28"/>
      <c r="I3312" s="28"/>
      <c r="J3312" s="28"/>
    </row>
    <row r="3313" spans="3:10" ht="21.75" customHeight="1" x14ac:dyDescent="0.25">
      <c r="C3313" s="27"/>
      <c r="D3313" s="28"/>
      <c r="E3313" s="28"/>
      <c r="F3313" s="28"/>
      <c r="G3313" s="28"/>
      <c r="H3313" s="28"/>
      <c r="I3313" s="28"/>
      <c r="J3313" s="28"/>
    </row>
    <row r="3314" spans="3:10" ht="21.75" customHeight="1" x14ac:dyDescent="0.25">
      <c r="C3314" s="27"/>
      <c r="D3314" s="28"/>
      <c r="E3314" s="28"/>
      <c r="F3314" s="28"/>
      <c r="G3314" s="28"/>
      <c r="H3314" s="28"/>
      <c r="I3314" s="28"/>
      <c r="J3314" s="28"/>
    </row>
    <row r="3315" spans="3:10" ht="21.75" customHeight="1" x14ac:dyDescent="0.25">
      <c r="C3315" s="27"/>
      <c r="D3315" s="28"/>
      <c r="E3315" s="28"/>
      <c r="F3315" s="28"/>
      <c r="G3315" s="28"/>
      <c r="H3315" s="28"/>
      <c r="I3315" s="28"/>
      <c r="J3315" s="28"/>
    </row>
    <row r="3316" spans="3:10" ht="21.75" customHeight="1" x14ac:dyDescent="0.25">
      <c r="C3316" s="27"/>
      <c r="D3316" s="28"/>
      <c r="E3316" s="28"/>
      <c r="F3316" s="28"/>
      <c r="G3316" s="28"/>
      <c r="H3316" s="28"/>
      <c r="I3316" s="28"/>
      <c r="J3316" s="28"/>
    </row>
    <row r="3317" spans="3:10" ht="21.75" customHeight="1" x14ac:dyDescent="0.25">
      <c r="C3317" s="27"/>
      <c r="D3317" s="28"/>
      <c r="E3317" s="28"/>
      <c r="F3317" s="28"/>
      <c r="G3317" s="28"/>
      <c r="H3317" s="28"/>
      <c r="I3317" s="28"/>
      <c r="J3317" s="28"/>
    </row>
    <row r="3318" spans="3:10" ht="21.75" customHeight="1" x14ac:dyDescent="0.25">
      <c r="C3318" s="27"/>
      <c r="D3318" s="28"/>
      <c r="E3318" s="28"/>
      <c r="F3318" s="28"/>
      <c r="G3318" s="28"/>
      <c r="H3318" s="28"/>
      <c r="I3318" s="28"/>
      <c r="J3318" s="28"/>
    </row>
    <row r="3319" spans="3:10" ht="21.75" customHeight="1" x14ac:dyDescent="0.25">
      <c r="C3319" s="27"/>
      <c r="D3319" s="28"/>
      <c r="E3319" s="28"/>
      <c r="F3319" s="28"/>
      <c r="G3319" s="28"/>
      <c r="H3319" s="28"/>
      <c r="I3319" s="28"/>
      <c r="J3319" s="28"/>
    </row>
    <row r="3320" spans="3:10" ht="21.75" customHeight="1" x14ac:dyDescent="0.25">
      <c r="C3320" s="27"/>
      <c r="D3320" s="28"/>
      <c r="E3320" s="28"/>
      <c r="F3320" s="28"/>
      <c r="G3320" s="28"/>
      <c r="H3320" s="28"/>
      <c r="I3320" s="28"/>
      <c r="J3320" s="28"/>
    </row>
    <row r="3321" spans="3:10" ht="21.75" customHeight="1" x14ac:dyDescent="0.25">
      <c r="C3321" s="27"/>
      <c r="D3321" s="28"/>
      <c r="E3321" s="28"/>
      <c r="F3321" s="28"/>
      <c r="G3321" s="28"/>
      <c r="H3321" s="28"/>
      <c r="I3321" s="28"/>
      <c r="J3321" s="28"/>
    </row>
    <row r="3322" spans="3:10" ht="21.75" customHeight="1" x14ac:dyDescent="0.25">
      <c r="C3322" s="27"/>
      <c r="D3322" s="28"/>
      <c r="E3322" s="28"/>
      <c r="F3322" s="28"/>
      <c r="G3322" s="28"/>
      <c r="H3322" s="28"/>
      <c r="I3322" s="28"/>
      <c r="J3322" s="28"/>
    </row>
    <row r="3323" spans="3:10" ht="21.75" customHeight="1" x14ac:dyDescent="0.25">
      <c r="C3323" s="27"/>
      <c r="D3323" s="28"/>
      <c r="E3323" s="28"/>
      <c r="F3323" s="28"/>
      <c r="G3323" s="28"/>
      <c r="H3323" s="28"/>
      <c r="I3323" s="28"/>
      <c r="J3323" s="28"/>
    </row>
    <row r="3324" spans="3:10" ht="21.75" customHeight="1" x14ac:dyDescent="0.25">
      <c r="C3324" s="27"/>
      <c r="D3324" s="28"/>
      <c r="E3324" s="28"/>
      <c r="F3324" s="28"/>
      <c r="G3324" s="28"/>
      <c r="H3324" s="28"/>
      <c r="I3324" s="28"/>
      <c r="J3324" s="28"/>
    </row>
    <row r="3325" spans="3:10" ht="21.75" customHeight="1" x14ac:dyDescent="0.25">
      <c r="C3325" s="27"/>
      <c r="D3325" s="28"/>
      <c r="E3325" s="28"/>
      <c r="F3325" s="28"/>
      <c r="G3325" s="28"/>
      <c r="H3325" s="28"/>
      <c r="I3325" s="28"/>
      <c r="J3325" s="28"/>
    </row>
    <row r="3326" spans="3:10" ht="21.75" customHeight="1" x14ac:dyDescent="0.25">
      <c r="C3326" s="27"/>
      <c r="D3326" s="28"/>
      <c r="E3326" s="28"/>
      <c r="F3326" s="28"/>
      <c r="G3326" s="28"/>
      <c r="H3326" s="28"/>
      <c r="I3326" s="28"/>
      <c r="J3326" s="28"/>
    </row>
    <row r="3327" spans="3:10" ht="21.75" customHeight="1" x14ac:dyDescent="0.25">
      <c r="C3327" s="27"/>
      <c r="D3327" s="28"/>
      <c r="E3327" s="28"/>
      <c r="F3327" s="28"/>
      <c r="G3327" s="28"/>
      <c r="H3327" s="28"/>
      <c r="I3327" s="28"/>
      <c r="J3327" s="28"/>
    </row>
    <row r="3328" spans="3:10" ht="21.75" customHeight="1" x14ac:dyDescent="0.25">
      <c r="C3328" s="27"/>
      <c r="D3328" s="28"/>
      <c r="E3328" s="28"/>
      <c r="F3328" s="28"/>
      <c r="G3328" s="28"/>
      <c r="H3328" s="28"/>
      <c r="I3328" s="28"/>
      <c r="J3328" s="28"/>
    </row>
    <row r="3329" spans="3:10" ht="21.75" customHeight="1" x14ac:dyDescent="0.25">
      <c r="C3329" s="27"/>
      <c r="D3329" s="28"/>
      <c r="E3329" s="28"/>
      <c r="F3329" s="28"/>
      <c r="G3329" s="28"/>
      <c r="H3329" s="28"/>
      <c r="I3329" s="28"/>
      <c r="J3329" s="28"/>
    </row>
    <row r="3330" spans="3:10" ht="21.75" customHeight="1" x14ac:dyDescent="0.25">
      <c r="C3330" s="27"/>
      <c r="D3330" s="28"/>
      <c r="E3330" s="28"/>
      <c r="F3330" s="28"/>
      <c r="G3330" s="28"/>
      <c r="H3330" s="28"/>
      <c r="I3330" s="28"/>
      <c r="J3330" s="28"/>
    </row>
    <row r="3331" spans="3:10" ht="21.75" customHeight="1" x14ac:dyDescent="0.25">
      <c r="C3331" s="27"/>
      <c r="D3331" s="28"/>
      <c r="E3331" s="28"/>
      <c r="F3331" s="28"/>
      <c r="G3331" s="28"/>
      <c r="H3331" s="28"/>
      <c r="I3331" s="28"/>
      <c r="J3331" s="28"/>
    </row>
    <row r="3332" spans="3:10" ht="21.75" customHeight="1" x14ac:dyDescent="0.25">
      <c r="C3332" s="27"/>
      <c r="D3332" s="28"/>
      <c r="E3332" s="28"/>
      <c r="F3332" s="28"/>
      <c r="G3332" s="28"/>
      <c r="H3332" s="28"/>
      <c r="I3332" s="28"/>
      <c r="J3332" s="28"/>
    </row>
    <row r="3333" spans="3:10" ht="21.75" customHeight="1" x14ac:dyDescent="0.25">
      <c r="C3333" s="27"/>
      <c r="D3333" s="28"/>
      <c r="E3333" s="28"/>
      <c r="F3333" s="28"/>
      <c r="G3333" s="28"/>
      <c r="H3333" s="28"/>
      <c r="I3333" s="28"/>
      <c r="J3333" s="28"/>
    </row>
    <row r="3334" spans="3:10" ht="21.75" customHeight="1" x14ac:dyDescent="0.25">
      <c r="C3334" s="27"/>
      <c r="D3334" s="28"/>
      <c r="E3334" s="28"/>
      <c r="F3334" s="28"/>
      <c r="G3334" s="28"/>
      <c r="H3334" s="28"/>
      <c r="I3334" s="28"/>
      <c r="J3334" s="28"/>
    </row>
    <row r="3335" spans="3:10" ht="21.75" customHeight="1" x14ac:dyDescent="0.25">
      <c r="C3335" s="27"/>
      <c r="D3335" s="28"/>
      <c r="E3335" s="28"/>
      <c r="F3335" s="28"/>
      <c r="G3335" s="28"/>
      <c r="H3335" s="28"/>
      <c r="I3335" s="28"/>
      <c r="J3335" s="28"/>
    </row>
    <row r="3336" spans="3:10" ht="21.75" customHeight="1" x14ac:dyDescent="0.25">
      <c r="C3336" s="27"/>
      <c r="D3336" s="28"/>
      <c r="E3336" s="28"/>
      <c r="F3336" s="28"/>
      <c r="G3336" s="28"/>
      <c r="H3336" s="28"/>
      <c r="I3336" s="28"/>
      <c r="J3336" s="28"/>
    </row>
    <row r="3337" spans="3:10" ht="21.75" customHeight="1" x14ac:dyDescent="0.25">
      <c r="C3337" s="27"/>
      <c r="D3337" s="28"/>
      <c r="E3337" s="28"/>
      <c r="F3337" s="28"/>
      <c r="G3337" s="28"/>
      <c r="H3337" s="28"/>
      <c r="I3337" s="28"/>
      <c r="J3337" s="28"/>
    </row>
    <row r="3338" spans="3:10" ht="21.75" customHeight="1" x14ac:dyDescent="0.25">
      <c r="C3338" s="27"/>
      <c r="D3338" s="28"/>
      <c r="E3338" s="28"/>
      <c r="F3338" s="28"/>
      <c r="G3338" s="28"/>
      <c r="H3338" s="28"/>
      <c r="I3338" s="28"/>
      <c r="J3338" s="28"/>
    </row>
    <row r="3339" spans="3:10" ht="21.75" customHeight="1" x14ac:dyDescent="0.25">
      <c r="C3339" s="27"/>
      <c r="D3339" s="28"/>
      <c r="E3339" s="28"/>
      <c r="F3339" s="28"/>
      <c r="G3339" s="28"/>
      <c r="H3339" s="28"/>
      <c r="I3339" s="28"/>
      <c r="J3339" s="28"/>
    </row>
    <row r="3340" spans="3:10" ht="21.75" customHeight="1" x14ac:dyDescent="0.25">
      <c r="C3340" s="27"/>
      <c r="D3340" s="28"/>
      <c r="E3340" s="28"/>
      <c r="F3340" s="28"/>
      <c r="G3340" s="28"/>
      <c r="H3340" s="28"/>
      <c r="I3340" s="28"/>
      <c r="J3340" s="28"/>
    </row>
    <row r="3341" spans="3:10" ht="21.75" customHeight="1" x14ac:dyDescent="0.25">
      <c r="C3341" s="27"/>
      <c r="D3341" s="28"/>
      <c r="E3341" s="28"/>
      <c r="F3341" s="28"/>
      <c r="G3341" s="28"/>
      <c r="H3341" s="28"/>
      <c r="I3341" s="28"/>
      <c r="J3341" s="28"/>
    </row>
    <row r="3342" spans="3:10" ht="21.75" customHeight="1" x14ac:dyDescent="0.25">
      <c r="C3342" s="27"/>
      <c r="D3342" s="28"/>
      <c r="E3342" s="28"/>
      <c r="F3342" s="28"/>
      <c r="G3342" s="28"/>
      <c r="H3342" s="28"/>
      <c r="I3342" s="28"/>
      <c r="J3342" s="28"/>
    </row>
    <row r="3343" spans="3:10" ht="21.75" customHeight="1" x14ac:dyDescent="0.25">
      <c r="C3343" s="27"/>
      <c r="D3343" s="28"/>
      <c r="E3343" s="28"/>
      <c r="F3343" s="28"/>
      <c r="G3343" s="28"/>
      <c r="H3343" s="28"/>
      <c r="I3343" s="28"/>
      <c r="J3343" s="28"/>
    </row>
    <row r="3344" spans="3:10" ht="21.75" customHeight="1" x14ac:dyDescent="0.25">
      <c r="C3344" s="27"/>
      <c r="D3344" s="28"/>
      <c r="E3344" s="28"/>
      <c r="F3344" s="28"/>
      <c r="G3344" s="28"/>
      <c r="H3344" s="28"/>
      <c r="I3344" s="28"/>
      <c r="J3344" s="28"/>
    </row>
    <row r="3345" spans="3:10" ht="21.75" customHeight="1" x14ac:dyDescent="0.25">
      <c r="C3345" s="27"/>
      <c r="D3345" s="28"/>
      <c r="E3345" s="28"/>
      <c r="F3345" s="28"/>
      <c r="G3345" s="28"/>
      <c r="H3345" s="28"/>
      <c r="I3345" s="28"/>
      <c r="J3345" s="28"/>
    </row>
    <row r="3346" spans="3:10" ht="21.75" customHeight="1" x14ac:dyDescent="0.25">
      <c r="C3346" s="27"/>
      <c r="D3346" s="28"/>
      <c r="E3346" s="28"/>
      <c r="F3346" s="28"/>
      <c r="G3346" s="28"/>
      <c r="H3346" s="28"/>
      <c r="I3346" s="28"/>
      <c r="J3346" s="28"/>
    </row>
    <row r="3347" spans="3:10" ht="21.75" customHeight="1" x14ac:dyDescent="0.25">
      <c r="C3347" s="27"/>
      <c r="D3347" s="28"/>
      <c r="E3347" s="28"/>
      <c r="F3347" s="28"/>
      <c r="G3347" s="28"/>
      <c r="H3347" s="28"/>
      <c r="I3347" s="28"/>
      <c r="J3347" s="28"/>
    </row>
    <row r="3348" spans="3:10" ht="21.75" customHeight="1" x14ac:dyDescent="0.25">
      <c r="C3348" s="27"/>
      <c r="D3348" s="28"/>
      <c r="E3348" s="28"/>
      <c r="F3348" s="28"/>
      <c r="G3348" s="28"/>
      <c r="H3348" s="28"/>
      <c r="I3348" s="28"/>
      <c r="J3348" s="28"/>
    </row>
    <row r="3349" spans="3:10" ht="21.75" customHeight="1" x14ac:dyDescent="0.25">
      <c r="C3349" s="27"/>
      <c r="D3349" s="28"/>
      <c r="E3349" s="28"/>
      <c r="F3349" s="28"/>
      <c r="G3349" s="28"/>
      <c r="H3349" s="28"/>
      <c r="I3349" s="28"/>
      <c r="J3349" s="28"/>
    </row>
    <row r="3350" spans="3:10" ht="21.75" customHeight="1" x14ac:dyDescent="0.25">
      <c r="C3350" s="27"/>
      <c r="D3350" s="28"/>
      <c r="E3350" s="28"/>
      <c r="F3350" s="28"/>
      <c r="G3350" s="28"/>
      <c r="H3350" s="28"/>
      <c r="I3350" s="28"/>
      <c r="J3350" s="28"/>
    </row>
    <row r="3351" spans="3:10" ht="21.75" customHeight="1" x14ac:dyDescent="0.25">
      <c r="C3351" s="27"/>
      <c r="D3351" s="28"/>
      <c r="E3351" s="28"/>
      <c r="F3351" s="28"/>
      <c r="G3351" s="28"/>
      <c r="H3351" s="28"/>
      <c r="I3351" s="28"/>
      <c r="J3351" s="28"/>
    </row>
    <row r="3352" spans="3:10" ht="21.75" customHeight="1" x14ac:dyDescent="0.25">
      <c r="C3352" s="27"/>
      <c r="D3352" s="28"/>
      <c r="E3352" s="28"/>
      <c r="F3352" s="28"/>
      <c r="G3352" s="28"/>
      <c r="H3352" s="28"/>
      <c r="I3352" s="28"/>
      <c r="J3352" s="28"/>
    </row>
    <row r="3353" spans="3:10" ht="21.75" customHeight="1" x14ac:dyDescent="0.25">
      <c r="C3353" s="27"/>
      <c r="D3353" s="28"/>
      <c r="E3353" s="28"/>
      <c r="F3353" s="28"/>
      <c r="G3353" s="28"/>
      <c r="H3353" s="28"/>
      <c r="I3353" s="28"/>
      <c r="J3353" s="28"/>
    </row>
    <row r="3354" spans="3:10" ht="21.75" customHeight="1" x14ac:dyDescent="0.25">
      <c r="C3354" s="27"/>
      <c r="D3354" s="28"/>
      <c r="E3354" s="28"/>
      <c r="F3354" s="28"/>
      <c r="G3354" s="28"/>
      <c r="H3354" s="28"/>
      <c r="I3354" s="28"/>
      <c r="J3354" s="28"/>
    </row>
    <row r="3355" spans="3:10" ht="21.75" customHeight="1" x14ac:dyDescent="0.25">
      <c r="C3355" s="27"/>
      <c r="D3355" s="28"/>
      <c r="E3355" s="28"/>
      <c r="F3355" s="28"/>
      <c r="G3355" s="28"/>
      <c r="H3355" s="28"/>
      <c r="I3355" s="28"/>
      <c r="J3355" s="28"/>
    </row>
    <row r="3356" spans="3:10" ht="21.75" customHeight="1" x14ac:dyDescent="0.25">
      <c r="C3356" s="27"/>
      <c r="D3356" s="28"/>
      <c r="E3356" s="28"/>
      <c r="F3356" s="28"/>
      <c r="G3356" s="28"/>
      <c r="H3356" s="28"/>
      <c r="I3356" s="28"/>
      <c r="J3356" s="28"/>
    </row>
    <row r="3357" spans="3:10" ht="21.75" customHeight="1" x14ac:dyDescent="0.25">
      <c r="C3357" s="27"/>
      <c r="D3357" s="28"/>
      <c r="E3357" s="28"/>
      <c r="F3357" s="28"/>
      <c r="G3357" s="28"/>
      <c r="H3357" s="28"/>
      <c r="I3357" s="28"/>
      <c r="J3357" s="28"/>
    </row>
    <row r="3358" spans="3:10" ht="21.75" customHeight="1" x14ac:dyDescent="0.25">
      <c r="C3358" s="27"/>
      <c r="D3358" s="28"/>
      <c r="E3358" s="28"/>
      <c r="F3358" s="28"/>
      <c r="G3358" s="28"/>
      <c r="H3358" s="28"/>
      <c r="I3358" s="28"/>
      <c r="J3358" s="28"/>
    </row>
    <row r="3359" spans="3:10" ht="21.75" customHeight="1" x14ac:dyDescent="0.25">
      <c r="C3359" s="27"/>
      <c r="D3359" s="28"/>
      <c r="E3359" s="28"/>
      <c r="F3359" s="28"/>
      <c r="G3359" s="28"/>
      <c r="H3359" s="28"/>
      <c r="I3359" s="28"/>
      <c r="J3359" s="28"/>
    </row>
    <row r="3360" spans="3:10" ht="21.75" customHeight="1" x14ac:dyDescent="0.25">
      <c r="C3360" s="27"/>
      <c r="D3360" s="28"/>
      <c r="E3360" s="28"/>
      <c r="F3360" s="28"/>
      <c r="G3360" s="28"/>
      <c r="H3360" s="28"/>
      <c r="I3360" s="28"/>
      <c r="J3360" s="28"/>
    </row>
    <row r="3361" spans="3:10" ht="21.75" customHeight="1" x14ac:dyDescent="0.25">
      <c r="C3361" s="27"/>
      <c r="D3361" s="28"/>
      <c r="E3361" s="28"/>
      <c r="F3361" s="28"/>
      <c r="G3361" s="28"/>
      <c r="H3361" s="28"/>
      <c r="I3361" s="28"/>
      <c r="J3361" s="28"/>
    </row>
    <row r="3362" spans="3:10" ht="21.75" customHeight="1" x14ac:dyDescent="0.25">
      <c r="C3362" s="27"/>
      <c r="D3362" s="28"/>
      <c r="E3362" s="28"/>
      <c r="F3362" s="28"/>
      <c r="G3362" s="28"/>
      <c r="H3362" s="28"/>
      <c r="I3362" s="28"/>
      <c r="J3362" s="28"/>
    </row>
    <row r="3363" spans="3:10" ht="21.75" customHeight="1" x14ac:dyDescent="0.25">
      <c r="C3363" s="27"/>
      <c r="D3363" s="28"/>
      <c r="E3363" s="28"/>
      <c r="F3363" s="28"/>
      <c r="G3363" s="28"/>
      <c r="H3363" s="28"/>
      <c r="I3363" s="28"/>
      <c r="J3363" s="28"/>
    </row>
    <row r="3364" spans="3:10" ht="21.75" customHeight="1" x14ac:dyDescent="0.25">
      <c r="C3364" s="27"/>
      <c r="D3364" s="28"/>
      <c r="E3364" s="28"/>
      <c r="F3364" s="28"/>
      <c r="G3364" s="28"/>
      <c r="H3364" s="28"/>
      <c r="I3364" s="28"/>
      <c r="J3364" s="28"/>
    </row>
    <row r="3365" spans="3:10" ht="21.75" customHeight="1" x14ac:dyDescent="0.25">
      <c r="C3365" s="27"/>
      <c r="D3365" s="28"/>
      <c r="E3365" s="28"/>
      <c r="F3365" s="28"/>
      <c r="G3365" s="28"/>
      <c r="H3365" s="28"/>
      <c r="I3365" s="28"/>
      <c r="J3365" s="28"/>
    </row>
    <row r="3366" spans="3:10" ht="21.75" customHeight="1" x14ac:dyDescent="0.25">
      <c r="C3366" s="27"/>
      <c r="D3366" s="28"/>
      <c r="E3366" s="28"/>
      <c r="F3366" s="28"/>
      <c r="G3366" s="28"/>
      <c r="H3366" s="28"/>
      <c r="I3366" s="28"/>
      <c r="J3366" s="28"/>
    </row>
    <row r="3367" spans="3:10" ht="21.75" customHeight="1" x14ac:dyDescent="0.25">
      <c r="C3367" s="27"/>
      <c r="D3367" s="28"/>
      <c r="E3367" s="28"/>
      <c r="F3367" s="28"/>
      <c r="G3367" s="28"/>
      <c r="H3367" s="28"/>
      <c r="I3367" s="28"/>
      <c r="J3367" s="28"/>
    </row>
    <row r="3368" spans="3:10" ht="21.75" customHeight="1" x14ac:dyDescent="0.25">
      <c r="C3368" s="27"/>
      <c r="D3368" s="28"/>
      <c r="E3368" s="28"/>
      <c r="F3368" s="28"/>
      <c r="G3368" s="28"/>
      <c r="H3368" s="28"/>
      <c r="I3368" s="28"/>
      <c r="J3368" s="28"/>
    </row>
    <row r="3369" spans="3:10" ht="21.75" customHeight="1" x14ac:dyDescent="0.25">
      <c r="C3369" s="27"/>
      <c r="D3369" s="28"/>
      <c r="E3369" s="28"/>
      <c r="F3369" s="28"/>
      <c r="G3369" s="28"/>
      <c r="H3369" s="28"/>
      <c r="I3369" s="28"/>
      <c r="J3369" s="28"/>
    </row>
    <row r="3370" spans="3:10" ht="21.75" customHeight="1" x14ac:dyDescent="0.25">
      <c r="C3370" s="27"/>
      <c r="D3370" s="28"/>
      <c r="E3370" s="28"/>
      <c r="F3370" s="28"/>
      <c r="G3370" s="28"/>
      <c r="H3370" s="28"/>
      <c r="I3370" s="28"/>
      <c r="J3370" s="28"/>
    </row>
    <row r="3371" spans="3:10" ht="21.75" customHeight="1" x14ac:dyDescent="0.25">
      <c r="C3371" s="27"/>
      <c r="D3371" s="28"/>
      <c r="E3371" s="28"/>
      <c r="F3371" s="28"/>
      <c r="G3371" s="28"/>
      <c r="H3371" s="28"/>
      <c r="I3371" s="28"/>
      <c r="J3371" s="28"/>
    </row>
    <row r="3372" spans="3:10" ht="21.75" customHeight="1" x14ac:dyDescent="0.25">
      <c r="C3372" s="27"/>
      <c r="D3372" s="28"/>
      <c r="E3372" s="28"/>
      <c r="F3372" s="28"/>
      <c r="G3372" s="28"/>
      <c r="H3372" s="28"/>
      <c r="I3372" s="28"/>
      <c r="J3372" s="28"/>
    </row>
    <row r="3373" spans="3:10" ht="21.75" customHeight="1" x14ac:dyDescent="0.25">
      <c r="C3373" s="27"/>
      <c r="D3373" s="28"/>
      <c r="E3373" s="28"/>
      <c r="F3373" s="28"/>
      <c r="G3373" s="28"/>
      <c r="H3373" s="28"/>
      <c r="I3373" s="28"/>
      <c r="J3373" s="28"/>
    </row>
    <row r="3374" spans="3:10" ht="21.75" customHeight="1" x14ac:dyDescent="0.25">
      <c r="C3374" s="27"/>
      <c r="D3374" s="28"/>
      <c r="E3374" s="28"/>
      <c r="F3374" s="28"/>
      <c r="G3374" s="28"/>
      <c r="H3374" s="28"/>
      <c r="I3374" s="28"/>
      <c r="J3374" s="28"/>
    </row>
    <row r="3375" spans="3:10" ht="21.75" customHeight="1" x14ac:dyDescent="0.25">
      <c r="C3375" s="27"/>
      <c r="D3375" s="28"/>
      <c r="E3375" s="28"/>
      <c r="F3375" s="28"/>
      <c r="G3375" s="28"/>
      <c r="H3375" s="28"/>
      <c r="I3375" s="28"/>
      <c r="J3375" s="28"/>
    </row>
    <row r="3376" spans="3:10" ht="21.75" customHeight="1" x14ac:dyDescent="0.25">
      <c r="C3376" s="27"/>
      <c r="D3376" s="28"/>
      <c r="E3376" s="28"/>
      <c r="F3376" s="28"/>
      <c r="G3376" s="28"/>
      <c r="H3376" s="28"/>
      <c r="I3376" s="28"/>
      <c r="J3376" s="28"/>
    </row>
    <row r="3377" spans="3:10" ht="21.75" customHeight="1" x14ac:dyDescent="0.25">
      <c r="C3377" s="27"/>
      <c r="D3377" s="28"/>
      <c r="E3377" s="28"/>
      <c r="F3377" s="28"/>
      <c r="G3377" s="28"/>
      <c r="H3377" s="28"/>
      <c r="I3377" s="28"/>
      <c r="J3377" s="28"/>
    </row>
    <row r="3378" spans="3:10" ht="21.75" customHeight="1" x14ac:dyDescent="0.25">
      <c r="C3378" s="27"/>
      <c r="D3378" s="28"/>
      <c r="E3378" s="28"/>
      <c r="F3378" s="28"/>
      <c r="G3378" s="28"/>
      <c r="H3378" s="28"/>
      <c r="I3378" s="28"/>
      <c r="J3378" s="28"/>
    </row>
    <row r="3379" spans="3:10" ht="21.75" customHeight="1" x14ac:dyDescent="0.25">
      <c r="C3379" s="27"/>
      <c r="D3379" s="28"/>
      <c r="E3379" s="28"/>
      <c r="F3379" s="28"/>
      <c r="G3379" s="28"/>
      <c r="H3379" s="28"/>
      <c r="I3379" s="28"/>
      <c r="J3379" s="28"/>
    </row>
    <row r="3380" spans="3:10" ht="21.75" customHeight="1" x14ac:dyDescent="0.25">
      <c r="C3380" s="27"/>
      <c r="D3380" s="28"/>
      <c r="E3380" s="28"/>
      <c r="F3380" s="28"/>
      <c r="G3380" s="28"/>
      <c r="H3380" s="28"/>
      <c r="I3380" s="28"/>
      <c r="J3380" s="28"/>
    </row>
    <row r="3381" spans="3:10" ht="21.75" customHeight="1" x14ac:dyDescent="0.25">
      <c r="C3381" s="27"/>
      <c r="D3381" s="28"/>
      <c r="E3381" s="28"/>
      <c r="F3381" s="28"/>
      <c r="G3381" s="28"/>
      <c r="H3381" s="28"/>
      <c r="I3381" s="28"/>
      <c r="J3381" s="28"/>
    </row>
    <row r="3382" spans="3:10" ht="21.75" customHeight="1" x14ac:dyDescent="0.25">
      <c r="C3382" s="27"/>
      <c r="D3382" s="28"/>
      <c r="E3382" s="28"/>
      <c r="F3382" s="28"/>
      <c r="G3382" s="28"/>
      <c r="H3382" s="28"/>
      <c r="I3382" s="28"/>
      <c r="J3382" s="28"/>
    </row>
    <row r="3383" spans="3:10" ht="21.75" customHeight="1" x14ac:dyDescent="0.25">
      <c r="C3383" s="27"/>
      <c r="D3383" s="28"/>
      <c r="E3383" s="28"/>
      <c r="F3383" s="28"/>
      <c r="G3383" s="28"/>
      <c r="H3383" s="28"/>
      <c r="I3383" s="28"/>
      <c r="J3383" s="28"/>
    </row>
    <row r="3384" spans="3:10" ht="21.75" customHeight="1" x14ac:dyDescent="0.25">
      <c r="C3384" s="27"/>
      <c r="D3384" s="28"/>
      <c r="E3384" s="28"/>
      <c r="F3384" s="28"/>
      <c r="G3384" s="28"/>
      <c r="H3384" s="28"/>
      <c r="I3384" s="28"/>
      <c r="J3384" s="28"/>
    </row>
    <row r="3385" spans="3:10" ht="21.75" customHeight="1" x14ac:dyDescent="0.25">
      <c r="C3385" s="27"/>
      <c r="D3385" s="28"/>
      <c r="E3385" s="28"/>
      <c r="F3385" s="28"/>
      <c r="G3385" s="28"/>
      <c r="H3385" s="28"/>
      <c r="I3385" s="28"/>
      <c r="J3385" s="28"/>
    </row>
    <row r="3386" spans="3:10" ht="21.75" customHeight="1" x14ac:dyDescent="0.25">
      <c r="C3386" s="27"/>
      <c r="D3386" s="28"/>
      <c r="E3386" s="28"/>
      <c r="F3386" s="28"/>
      <c r="G3386" s="28"/>
      <c r="H3386" s="28"/>
      <c r="I3386" s="28"/>
      <c r="J3386" s="28"/>
    </row>
    <row r="3387" spans="3:10" ht="21.75" customHeight="1" x14ac:dyDescent="0.25">
      <c r="C3387" s="27"/>
      <c r="D3387" s="28"/>
      <c r="E3387" s="28"/>
      <c r="F3387" s="28"/>
      <c r="G3387" s="28"/>
      <c r="H3387" s="28"/>
      <c r="I3387" s="28"/>
      <c r="J3387" s="28"/>
    </row>
    <row r="3388" spans="3:10" ht="21.75" customHeight="1" x14ac:dyDescent="0.25">
      <c r="C3388" s="27"/>
      <c r="D3388" s="28"/>
      <c r="E3388" s="28"/>
      <c r="F3388" s="28"/>
      <c r="G3388" s="28"/>
      <c r="H3388" s="28"/>
      <c r="I3388" s="28"/>
      <c r="J3388" s="28"/>
    </row>
    <row r="3389" spans="3:10" ht="21.75" customHeight="1" x14ac:dyDescent="0.25">
      <c r="C3389" s="27"/>
      <c r="D3389" s="28"/>
      <c r="E3389" s="28"/>
      <c r="F3389" s="28"/>
      <c r="G3389" s="28"/>
      <c r="H3389" s="28"/>
      <c r="I3389" s="28"/>
      <c r="J3389" s="28"/>
    </row>
    <row r="3390" spans="3:10" ht="21.75" customHeight="1" x14ac:dyDescent="0.25">
      <c r="C3390" s="27"/>
      <c r="D3390" s="28"/>
      <c r="E3390" s="28"/>
      <c r="F3390" s="28"/>
      <c r="G3390" s="28"/>
      <c r="H3390" s="28"/>
      <c r="I3390" s="28"/>
      <c r="J3390" s="28"/>
    </row>
    <row r="3391" spans="3:10" ht="21.75" customHeight="1" x14ac:dyDescent="0.25">
      <c r="C3391" s="27"/>
      <c r="D3391" s="28"/>
      <c r="E3391" s="28"/>
      <c r="F3391" s="28"/>
      <c r="G3391" s="28"/>
      <c r="H3391" s="28"/>
      <c r="I3391" s="28"/>
      <c r="J3391" s="28"/>
    </row>
    <row r="3392" spans="3:10" ht="21.75" customHeight="1" x14ac:dyDescent="0.25">
      <c r="C3392" s="27"/>
      <c r="D3392" s="28"/>
      <c r="E3392" s="28"/>
      <c r="F3392" s="28"/>
      <c r="G3392" s="28"/>
      <c r="H3392" s="28"/>
      <c r="I3392" s="28"/>
      <c r="J3392" s="28"/>
    </row>
    <row r="3393" spans="3:10" ht="21.75" customHeight="1" x14ac:dyDescent="0.25">
      <c r="C3393" s="27"/>
      <c r="D3393" s="28"/>
      <c r="E3393" s="28"/>
      <c r="F3393" s="28"/>
      <c r="G3393" s="28"/>
      <c r="H3393" s="28"/>
      <c r="I3393" s="28"/>
      <c r="J3393" s="28"/>
    </row>
    <row r="3394" spans="3:10" ht="21.75" customHeight="1" x14ac:dyDescent="0.25">
      <c r="C3394" s="27"/>
      <c r="D3394" s="28"/>
      <c r="E3394" s="28"/>
      <c r="F3394" s="28"/>
      <c r="G3394" s="28"/>
      <c r="H3394" s="28"/>
      <c r="I3394" s="28"/>
      <c r="J3394" s="28"/>
    </row>
    <row r="3395" spans="3:10" ht="21.75" customHeight="1" x14ac:dyDescent="0.25">
      <c r="C3395" s="27"/>
      <c r="D3395" s="28"/>
      <c r="E3395" s="28"/>
      <c r="F3395" s="28"/>
      <c r="G3395" s="28"/>
      <c r="H3395" s="28"/>
      <c r="I3395" s="28"/>
      <c r="J3395" s="28"/>
    </row>
    <row r="3396" spans="3:10" ht="21.75" customHeight="1" x14ac:dyDescent="0.25">
      <c r="C3396" s="27"/>
      <c r="D3396" s="28"/>
      <c r="E3396" s="28"/>
      <c r="F3396" s="28"/>
      <c r="G3396" s="28"/>
      <c r="H3396" s="28"/>
      <c r="I3396" s="28"/>
      <c r="J3396" s="28"/>
    </row>
    <row r="3397" spans="3:10" ht="21.75" customHeight="1" x14ac:dyDescent="0.25">
      <c r="C3397" s="27"/>
      <c r="D3397" s="28"/>
      <c r="E3397" s="28"/>
      <c r="F3397" s="28"/>
      <c r="G3397" s="28"/>
      <c r="H3397" s="28"/>
      <c r="I3397" s="28"/>
      <c r="J3397" s="28"/>
    </row>
    <row r="3398" spans="3:10" ht="21.75" customHeight="1" x14ac:dyDescent="0.25">
      <c r="C3398" s="27"/>
      <c r="D3398" s="28"/>
      <c r="E3398" s="28"/>
      <c r="F3398" s="28"/>
      <c r="G3398" s="28"/>
      <c r="H3398" s="28"/>
      <c r="I3398" s="28"/>
      <c r="J3398" s="28"/>
    </row>
    <row r="3399" spans="3:10" ht="21.75" customHeight="1" x14ac:dyDescent="0.25">
      <c r="C3399" s="27"/>
      <c r="D3399" s="28"/>
      <c r="E3399" s="28"/>
      <c r="F3399" s="28"/>
      <c r="G3399" s="28"/>
      <c r="H3399" s="28"/>
      <c r="I3399" s="28"/>
      <c r="J3399" s="28"/>
    </row>
    <row r="3400" spans="3:10" ht="21.75" customHeight="1" x14ac:dyDescent="0.25">
      <c r="C3400" s="27"/>
      <c r="D3400" s="28"/>
      <c r="E3400" s="28"/>
      <c r="F3400" s="28"/>
      <c r="G3400" s="28"/>
      <c r="H3400" s="28"/>
      <c r="I3400" s="28"/>
      <c r="J3400" s="28"/>
    </row>
    <row r="3401" spans="3:10" ht="21.75" customHeight="1" x14ac:dyDescent="0.25">
      <c r="C3401" s="27"/>
      <c r="D3401" s="28"/>
      <c r="E3401" s="28"/>
      <c r="F3401" s="28"/>
      <c r="G3401" s="28"/>
      <c r="H3401" s="28"/>
      <c r="I3401" s="28"/>
      <c r="J3401" s="28"/>
    </row>
    <row r="3402" spans="3:10" ht="21.75" customHeight="1" x14ac:dyDescent="0.25">
      <c r="C3402" s="27"/>
      <c r="D3402" s="28"/>
      <c r="E3402" s="28"/>
      <c r="F3402" s="28"/>
      <c r="G3402" s="28"/>
      <c r="H3402" s="28"/>
      <c r="I3402" s="28"/>
      <c r="J3402" s="28"/>
    </row>
    <row r="3403" spans="3:10" ht="21.75" customHeight="1" x14ac:dyDescent="0.25">
      <c r="C3403" s="27"/>
      <c r="D3403" s="28"/>
      <c r="E3403" s="28"/>
      <c r="F3403" s="28"/>
      <c r="G3403" s="28"/>
      <c r="H3403" s="28"/>
      <c r="I3403" s="28"/>
      <c r="J3403" s="28"/>
    </row>
    <row r="3404" spans="3:10" ht="21.75" customHeight="1" x14ac:dyDescent="0.25">
      <c r="C3404" s="27"/>
      <c r="D3404" s="28"/>
      <c r="E3404" s="28"/>
      <c r="F3404" s="28"/>
      <c r="G3404" s="28"/>
      <c r="H3404" s="28"/>
      <c r="I3404" s="28"/>
      <c r="J3404" s="28"/>
    </row>
    <row r="3405" spans="3:10" ht="21.75" customHeight="1" x14ac:dyDescent="0.25">
      <c r="C3405" s="27"/>
      <c r="D3405" s="28"/>
      <c r="E3405" s="28"/>
      <c r="F3405" s="28"/>
      <c r="G3405" s="28"/>
      <c r="H3405" s="28"/>
      <c r="I3405" s="28"/>
      <c r="J3405" s="28"/>
    </row>
    <row r="3406" spans="3:10" ht="21.75" customHeight="1" x14ac:dyDescent="0.25">
      <c r="C3406" s="27"/>
      <c r="D3406" s="28"/>
      <c r="E3406" s="28"/>
      <c r="F3406" s="28"/>
      <c r="G3406" s="28"/>
      <c r="H3406" s="28"/>
      <c r="I3406" s="28"/>
      <c r="J3406" s="28"/>
    </row>
    <row r="3407" spans="3:10" ht="21.75" customHeight="1" x14ac:dyDescent="0.25">
      <c r="C3407" s="27"/>
      <c r="D3407" s="28"/>
      <c r="E3407" s="28"/>
      <c r="F3407" s="28"/>
      <c r="G3407" s="28"/>
      <c r="H3407" s="28"/>
      <c r="I3407" s="28"/>
      <c r="J3407" s="28"/>
    </row>
    <row r="3408" spans="3:10" ht="21.75" customHeight="1" x14ac:dyDescent="0.25">
      <c r="C3408" s="27"/>
      <c r="D3408" s="28"/>
      <c r="E3408" s="28"/>
      <c r="F3408" s="28"/>
      <c r="G3408" s="28"/>
      <c r="H3408" s="28"/>
      <c r="I3408" s="28"/>
      <c r="J3408" s="28"/>
    </row>
    <row r="3409" spans="3:10" ht="21.75" customHeight="1" x14ac:dyDescent="0.25">
      <c r="C3409" s="27"/>
      <c r="D3409" s="28"/>
      <c r="E3409" s="28"/>
      <c r="F3409" s="28"/>
      <c r="G3409" s="28"/>
      <c r="H3409" s="28"/>
      <c r="I3409" s="28"/>
      <c r="J3409" s="28"/>
    </row>
    <row r="3410" spans="3:10" ht="21.75" customHeight="1" x14ac:dyDescent="0.25">
      <c r="C3410" s="27"/>
      <c r="D3410" s="28"/>
      <c r="E3410" s="28"/>
      <c r="F3410" s="28"/>
      <c r="G3410" s="28"/>
      <c r="H3410" s="28"/>
      <c r="I3410" s="28"/>
      <c r="J3410" s="28"/>
    </row>
    <row r="3411" spans="3:10" ht="21.75" customHeight="1" x14ac:dyDescent="0.25">
      <c r="C3411" s="27"/>
      <c r="D3411" s="28"/>
      <c r="E3411" s="28"/>
      <c r="F3411" s="28"/>
      <c r="G3411" s="28"/>
      <c r="H3411" s="28"/>
      <c r="I3411" s="28"/>
      <c r="J3411" s="28"/>
    </row>
    <row r="3412" spans="3:10" ht="21.75" customHeight="1" x14ac:dyDescent="0.25">
      <c r="C3412" s="27"/>
      <c r="D3412" s="28"/>
      <c r="E3412" s="28"/>
      <c r="F3412" s="28"/>
      <c r="G3412" s="28"/>
      <c r="H3412" s="28"/>
      <c r="I3412" s="28"/>
      <c r="J3412" s="28"/>
    </row>
    <row r="3413" spans="3:10" ht="21.75" customHeight="1" x14ac:dyDescent="0.25">
      <c r="C3413" s="27"/>
      <c r="D3413" s="28"/>
      <c r="E3413" s="28"/>
      <c r="F3413" s="28"/>
      <c r="G3413" s="28"/>
      <c r="H3413" s="28"/>
      <c r="I3413" s="28"/>
      <c r="J3413" s="28"/>
    </row>
    <row r="3414" spans="3:10" ht="21.75" customHeight="1" x14ac:dyDescent="0.25">
      <c r="C3414" s="27"/>
      <c r="D3414" s="28"/>
      <c r="E3414" s="28"/>
      <c r="F3414" s="28"/>
      <c r="G3414" s="28"/>
      <c r="H3414" s="28"/>
      <c r="I3414" s="28"/>
      <c r="J3414" s="28"/>
    </row>
    <row r="3415" spans="3:10" ht="21.75" customHeight="1" x14ac:dyDescent="0.25">
      <c r="C3415" s="27"/>
      <c r="D3415" s="28"/>
      <c r="E3415" s="28"/>
      <c r="F3415" s="28"/>
      <c r="G3415" s="28"/>
      <c r="H3415" s="28"/>
      <c r="I3415" s="28"/>
      <c r="J3415" s="28"/>
    </row>
    <row r="3416" spans="3:10" ht="21.75" customHeight="1" x14ac:dyDescent="0.25">
      <c r="C3416" s="27"/>
      <c r="D3416" s="28"/>
      <c r="E3416" s="28"/>
      <c r="F3416" s="28"/>
      <c r="G3416" s="28"/>
      <c r="H3416" s="28"/>
      <c r="I3416" s="28"/>
      <c r="J3416" s="28"/>
    </row>
    <row r="3417" spans="3:10" ht="21.75" customHeight="1" x14ac:dyDescent="0.25">
      <c r="C3417" s="27"/>
      <c r="D3417" s="28"/>
      <c r="E3417" s="28"/>
      <c r="F3417" s="28"/>
      <c r="G3417" s="28"/>
      <c r="H3417" s="28"/>
      <c r="I3417" s="28"/>
      <c r="J3417" s="28"/>
    </row>
    <row r="3418" spans="3:10" ht="21.75" customHeight="1" x14ac:dyDescent="0.25">
      <c r="C3418" s="27"/>
      <c r="D3418" s="28"/>
      <c r="E3418" s="28"/>
      <c r="F3418" s="28"/>
      <c r="G3418" s="28"/>
      <c r="H3418" s="28"/>
      <c r="I3418" s="28"/>
      <c r="J3418" s="28"/>
    </row>
    <row r="3419" spans="3:10" ht="21.75" customHeight="1" x14ac:dyDescent="0.25">
      <c r="C3419" s="27"/>
      <c r="D3419" s="28"/>
      <c r="E3419" s="28"/>
      <c r="F3419" s="28"/>
      <c r="G3419" s="28"/>
      <c r="H3419" s="28"/>
      <c r="I3419" s="28"/>
      <c r="J3419" s="28"/>
    </row>
    <row r="3420" spans="3:10" ht="21.75" customHeight="1" x14ac:dyDescent="0.25">
      <c r="C3420" s="27"/>
      <c r="D3420" s="28"/>
      <c r="E3420" s="28"/>
      <c r="F3420" s="28"/>
      <c r="G3420" s="28"/>
      <c r="H3420" s="28"/>
      <c r="I3420" s="28"/>
      <c r="J3420" s="28"/>
    </row>
    <row r="3421" spans="3:10" ht="21.75" customHeight="1" x14ac:dyDescent="0.25">
      <c r="C3421" s="27"/>
      <c r="D3421" s="28"/>
      <c r="E3421" s="28"/>
      <c r="F3421" s="28"/>
      <c r="G3421" s="28"/>
      <c r="H3421" s="28"/>
      <c r="I3421" s="28"/>
      <c r="J3421" s="28"/>
    </row>
    <row r="3422" spans="3:10" ht="21.75" customHeight="1" x14ac:dyDescent="0.25">
      <c r="C3422" s="27"/>
      <c r="D3422" s="28"/>
      <c r="E3422" s="28"/>
      <c r="F3422" s="28"/>
      <c r="G3422" s="28"/>
      <c r="H3422" s="28"/>
      <c r="I3422" s="28"/>
      <c r="J3422" s="28"/>
    </row>
    <row r="3423" spans="3:10" ht="21.75" customHeight="1" x14ac:dyDescent="0.25">
      <c r="C3423" s="27"/>
      <c r="D3423" s="28"/>
      <c r="E3423" s="28"/>
      <c r="F3423" s="28"/>
      <c r="G3423" s="28"/>
      <c r="H3423" s="28"/>
      <c r="I3423" s="28"/>
      <c r="J3423" s="28"/>
    </row>
    <row r="3424" spans="3:10" ht="21.75" customHeight="1" x14ac:dyDescent="0.25">
      <c r="C3424" s="27"/>
      <c r="D3424" s="28"/>
      <c r="E3424" s="28"/>
      <c r="F3424" s="28"/>
      <c r="G3424" s="28"/>
      <c r="H3424" s="28"/>
      <c r="I3424" s="28"/>
      <c r="J3424" s="28"/>
    </row>
    <row r="3425" spans="3:10" ht="21.75" customHeight="1" x14ac:dyDescent="0.25">
      <c r="C3425" s="27"/>
      <c r="D3425" s="28"/>
      <c r="E3425" s="28"/>
      <c r="F3425" s="28"/>
      <c r="G3425" s="28"/>
      <c r="H3425" s="28"/>
      <c r="I3425" s="28"/>
      <c r="J3425" s="28"/>
    </row>
    <row r="3426" spans="3:10" ht="21.75" customHeight="1" x14ac:dyDescent="0.25">
      <c r="C3426" s="27"/>
      <c r="D3426" s="28"/>
      <c r="E3426" s="28"/>
      <c r="F3426" s="28"/>
      <c r="G3426" s="28"/>
      <c r="H3426" s="28"/>
      <c r="I3426" s="28"/>
      <c r="J3426" s="28"/>
    </row>
    <row r="3427" spans="3:10" ht="21.75" customHeight="1" x14ac:dyDescent="0.25">
      <c r="C3427" s="27"/>
      <c r="D3427" s="28"/>
      <c r="E3427" s="28"/>
      <c r="F3427" s="28"/>
      <c r="G3427" s="28"/>
      <c r="H3427" s="28"/>
      <c r="I3427" s="28"/>
      <c r="J3427" s="28"/>
    </row>
    <row r="3428" spans="3:10" ht="21.75" customHeight="1" x14ac:dyDescent="0.25">
      <c r="C3428" s="27"/>
      <c r="D3428" s="28"/>
      <c r="E3428" s="28"/>
      <c r="F3428" s="28"/>
      <c r="G3428" s="28"/>
      <c r="H3428" s="28"/>
      <c r="I3428" s="28"/>
      <c r="J3428" s="28"/>
    </row>
    <row r="3429" spans="3:10" ht="21.75" customHeight="1" x14ac:dyDescent="0.25">
      <c r="C3429" s="27"/>
      <c r="D3429" s="28"/>
      <c r="E3429" s="28"/>
      <c r="F3429" s="28"/>
      <c r="G3429" s="28"/>
      <c r="H3429" s="28"/>
      <c r="I3429" s="28"/>
      <c r="J3429" s="28"/>
    </row>
    <row r="3430" spans="3:10" ht="21.75" customHeight="1" x14ac:dyDescent="0.25">
      <c r="C3430" s="27"/>
      <c r="D3430" s="28"/>
      <c r="E3430" s="28"/>
      <c r="F3430" s="28"/>
      <c r="G3430" s="28"/>
      <c r="H3430" s="28"/>
      <c r="I3430" s="28"/>
      <c r="J3430" s="28"/>
    </row>
    <row r="3431" spans="3:10" ht="21.75" customHeight="1" x14ac:dyDescent="0.25">
      <c r="C3431" s="27"/>
      <c r="D3431" s="28"/>
      <c r="E3431" s="28"/>
      <c r="F3431" s="28"/>
      <c r="G3431" s="28"/>
      <c r="H3431" s="28"/>
      <c r="I3431" s="28"/>
      <c r="J3431" s="28"/>
    </row>
    <row r="3432" spans="3:10" ht="21.75" customHeight="1" x14ac:dyDescent="0.25">
      <c r="C3432" s="27"/>
      <c r="D3432" s="28"/>
      <c r="E3432" s="28"/>
      <c r="F3432" s="28"/>
      <c r="G3432" s="28"/>
      <c r="H3432" s="28"/>
      <c r="I3432" s="28"/>
      <c r="J3432" s="28"/>
    </row>
    <row r="3433" spans="3:10" ht="21.75" customHeight="1" x14ac:dyDescent="0.25">
      <c r="C3433" s="27"/>
      <c r="D3433" s="28"/>
      <c r="E3433" s="28"/>
      <c r="F3433" s="28"/>
      <c r="G3433" s="28"/>
      <c r="H3433" s="28"/>
      <c r="I3433" s="28"/>
      <c r="J3433" s="28"/>
    </row>
    <row r="3434" spans="3:10" ht="21.75" customHeight="1" x14ac:dyDescent="0.25">
      <c r="C3434" s="27"/>
      <c r="D3434" s="28"/>
      <c r="E3434" s="28"/>
      <c r="F3434" s="28"/>
      <c r="G3434" s="28"/>
      <c r="H3434" s="28"/>
      <c r="I3434" s="28"/>
      <c r="J3434" s="28"/>
    </row>
    <row r="3435" spans="3:10" ht="21.75" customHeight="1" x14ac:dyDescent="0.25">
      <c r="C3435" s="27"/>
      <c r="D3435" s="28"/>
      <c r="E3435" s="28"/>
      <c r="F3435" s="28"/>
      <c r="G3435" s="28"/>
      <c r="H3435" s="28"/>
      <c r="I3435" s="28"/>
      <c r="J3435" s="28"/>
    </row>
    <row r="3436" spans="3:10" ht="21.75" customHeight="1" x14ac:dyDescent="0.25">
      <c r="C3436" s="27"/>
      <c r="D3436" s="28"/>
      <c r="E3436" s="28"/>
      <c r="F3436" s="28"/>
      <c r="G3436" s="28"/>
      <c r="H3436" s="28"/>
      <c r="I3436" s="28"/>
      <c r="J3436" s="28"/>
    </row>
    <row r="3437" spans="3:10" ht="21.75" customHeight="1" x14ac:dyDescent="0.25">
      <c r="C3437" s="27"/>
      <c r="D3437" s="28"/>
      <c r="E3437" s="28"/>
      <c r="F3437" s="28"/>
      <c r="G3437" s="28"/>
      <c r="H3437" s="28"/>
      <c r="I3437" s="28"/>
      <c r="J3437" s="28"/>
    </row>
    <row r="3438" spans="3:10" ht="21.75" customHeight="1" x14ac:dyDescent="0.25">
      <c r="C3438" s="27"/>
      <c r="D3438" s="28"/>
      <c r="E3438" s="28"/>
      <c r="F3438" s="28"/>
      <c r="G3438" s="28"/>
      <c r="H3438" s="28"/>
      <c r="I3438" s="28"/>
      <c r="J3438" s="28"/>
    </row>
    <row r="3439" spans="3:10" ht="21.75" customHeight="1" x14ac:dyDescent="0.25">
      <c r="C3439" s="27"/>
      <c r="D3439" s="28"/>
      <c r="E3439" s="28"/>
      <c r="F3439" s="28"/>
      <c r="G3439" s="28"/>
      <c r="H3439" s="28"/>
      <c r="I3439" s="28"/>
      <c r="J3439" s="28"/>
    </row>
    <row r="3440" spans="3:10" ht="21.75" customHeight="1" x14ac:dyDescent="0.25">
      <c r="C3440" s="27"/>
      <c r="D3440" s="28"/>
      <c r="E3440" s="28"/>
      <c r="F3440" s="28"/>
      <c r="G3440" s="28"/>
      <c r="H3440" s="28"/>
      <c r="I3440" s="28"/>
      <c r="J3440" s="28"/>
    </row>
    <row r="3441" spans="3:10" ht="21.75" customHeight="1" x14ac:dyDescent="0.25">
      <c r="C3441" s="27"/>
      <c r="D3441" s="28"/>
      <c r="E3441" s="28"/>
      <c r="F3441" s="28"/>
      <c r="G3441" s="28"/>
      <c r="H3441" s="28"/>
      <c r="I3441" s="28"/>
      <c r="J3441" s="28"/>
    </row>
    <row r="3442" spans="3:10" ht="21.75" customHeight="1" x14ac:dyDescent="0.25">
      <c r="C3442" s="27"/>
      <c r="D3442" s="28"/>
      <c r="E3442" s="28"/>
      <c r="F3442" s="28"/>
      <c r="G3442" s="28"/>
      <c r="H3442" s="28"/>
      <c r="I3442" s="28"/>
      <c r="J3442" s="28"/>
    </row>
    <row r="3443" spans="3:10" ht="21.75" customHeight="1" x14ac:dyDescent="0.25">
      <c r="C3443" s="27"/>
      <c r="D3443" s="28"/>
      <c r="E3443" s="28"/>
      <c r="F3443" s="28"/>
      <c r="G3443" s="28"/>
      <c r="H3443" s="28"/>
      <c r="I3443" s="28"/>
      <c r="J3443" s="28"/>
    </row>
    <row r="3444" spans="3:10" ht="21.75" customHeight="1" x14ac:dyDescent="0.25">
      <c r="C3444" s="27"/>
      <c r="D3444" s="28"/>
      <c r="E3444" s="28"/>
      <c r="F3444" s="28"/>
      <c r="G3444" s="28"/>
      <c r="H3444" s="28"/>
      <c r="I3444" s="28"/>
      <c r="J3444" s="28"/>
    </row>
    <row r="3445" spans="3:10" ht="21.75" customHeight="1" x14ac:dyDescent="0.25">
      <c r="C3445" s="27"/>
      <c r="D3445" s="28"/>
      <c r="E3445" s="28"/>
      <c r="F3445" s="28"/>
      <c r="G3445" s="28"/>
      <c r="H3445" s="28"/>
      <c r="I3445" s="28"/>
      <c r="J3445" s="28"/>
    </row>
    <row r="3446" spans="3:10" ht="21.75" customHeight="1" x14ac:dyDescent="0.25">
      <c r="C3446" s="27"/>
      <c r="D3446" s="28"/>
      <c r="E3446" s="28"/>
      <c r="F3446" s="28"/>
      <c r="G3446" s="28"/>
      <c r="H3446" s="28"/>
      <c r="I3446" s="28"/>
      <c r="J3446" s="28"/>
    </row>
    <row r="3447" spans="3:10" ht="21.75" customHeight="1" x14ac:dyDescent="0.25">
      <c r="C3447" s="27"/>
      <c r="D3447" s="28"/>
      <c r="E3447" s="28"/>
      <c r="F3447" s="28"/>
      <c r="G3447" s="28"/>
      <c r="H3447" s="28"/>
      <c r="I3447" s="28"/>
      <c r="J3447" s="28"/>
    </row>
    <row r="3448" spans="3:10" ht="21.75" customHeight="1" x14ac:dyDescent="0.25">
      <c r="C3448" s="27"/>
      <c r="D3448" s="28"/>
      <c r="E3448" s="28"/>
      <c r="F3448" s="28"/>
      <c r="G3448" s="28"/>
      <c r="H3448" s="28"/>
      <c r="I3448" s="28"/>
      <c r="J3448" s="28"/>
    </row>
    <row r="3449" spans="3:10" ht="21.75" customHeight="1" x14ac:dyDescent="0.25">
      <c r="C3449" s="27"/>
      <c r="D3449" s="28"/>
      <c r="E3449" s="28"/>
      <c r="F3449" s="28"/>
      <c r="G3449" s="28"/>
      <c r="H3449" s="28"/>
      <c r="I3449" s="28"/>
      <c r="J3449" s="28"/>
    </row>
    <row r="3450" spans="3:10" ht="21.75" customHeight="1" x14ac:dyDescent="0.25">
      <c r="C3450" s="27"/>
      <c r="D3450" s="28"/>
      <c r="E3450" s="28"/>
      <c r="F3450" s="28"/>
      <c r="G3450" s="28"/>
      <c r="H3450" s="28"/>
      <c r="I3450" s="28"/>
      <c r="J3450" s="28"/>
    </row>
    <row r="3451" spans="3:10" ht="21.75" customHeight="1" x14ac:dyDescent="0.25">
      <c r="C3451" s="27"/>
      <c r="D3451" s="28"/>
      <c r="E3451" s="28"/>
      <c r="F3451" s="28"/>
      <c r="G3451" s="28"/>
      <c r="H3451" s="28"/>
      <c r="I3451" s="28"/>
      <c r="J3451" s="28"/>
    </row>
    <row r="3452" spans="3:10" ht="21.75" customHeight="1" x14ac:dyDescent="0.25">
      <c r="C3452" s="27"/>
      <c r="D3452" s="28"/>
      <c r="E3452" s="28"/>
      <c r="F3452" s="28"/>
      <c r="G3452" s="28"/>
      <c r="H3452" s="28"/>
      <c r="I3452" s="28"/>
      <c r="J3452" s="28"/>
    </row>
    <row r="3453" spans="3:10" ht="21.75" customHeight="1" x14ac:dyDescent="0.25">
      <c r="C3453" s="27"/>
      <c r="D3453" s="28"/>
      <c r="E3453" s="28"/>
      <c r="F3453" s="28"/>
      <c r="G3453" s="28"/>
      <c r="H3453" s="28"/>
      <c r="I3453" s="28"/>
      <c r="J3453" s="28"/>
    </row>
    <row r="3454" spans="3:10" ht="21.75" customHeight="1" x14ac:dyDescent="0.25">
      <c r="C3454" s="27"/>
      <c r="D3454" s="28"/>
      <c r="E3454" s="28"/>
      <c r="F3454" s="28"/>
      <c r="G3454" s="28"/>
      <c r="H3454" s="28"/>
      <c r="I3454" s="28"/>
      <c r="J3454" s="28"/>
    </row>
    <row r="3455" spans="3:10" ht="21.75" customHeight="1" x14ac:dyDescent="0.25">
      <c r="C3455" s="27"/>
      <c r="D3455" s="28"/>
      <c r="E3455" s="28"/>
      <c r="F3455" s="28"/>
      <c r="G3455" s="28"/>
      <c r="H3455" s="28"/>
      <c r="I3455" s="28"/>
      <c r="J3455" s="28"/>
    </row>
    <row r="3456" spans="3:10" ht="21.75" customHeight="1" x14ac:dyDescent="0.25">
      <c r="C3456" s="27"/>
      <c r="D3456" s="28"/>
      <c r="E3456" s="28"/>
      <c r="F3456" s="28"/>
      <c r="G3456" s="28"/>
      <c r="H3456" s="28"/>
      <c r="I3456" s="28"/>
      <c r="J3456" s="28"/>
    </row>
    <row r="3457" spans="3:10" ht="21.75" customHeight="1" x14ac:dyDescent="0.25">
      <c r="C3457" s="27"/>
      <c r="D3457" s="28"/>
      <c r="E3457" s="28"/>
      <c r="F3457" s="28"/>
      <c r="G3457" s="28"/>
      <c r="H3457" s="28"/>
      <c r="I3457" s="28"/>
      <c r="J3457" s="28"/>
    </row>
    <row r="3458" spans="3:10" ht="21.75" customHeight="1" x14ac:dyDescent="0.25">
      <c r="C3458" s="27"/>
      <c r="D3458" s="28"/>
      <c r="E3458" s="28"/>
      <c r="F3458" s="28"/>
      <c r="G3458" s="28"/>
      <c r="H3458" s="28"/>
      <c r="I3458" s="28"/>
      <c r="J3458" s="28"/>
    </row>
    <row r="3459" spans="3:10" ht="21.75" customHeight="1" x14ac:dyDescent="0.25">
      <c r="C3459" s="27"/>
      <c r="D3459" s="28"/>
      <c r="E3459" s="28"/>
      <c r="F3459" s="28"/>
      <c r="G3459" s="28"/>
      <c r="H3459" s="28"/>
      <c r="I3459" s="28"/>
      <c r="J3459" s="28"/>
    </row>
    <row r="3460" spans="3:10" ht="21.75" customHeight="1" x14ac:dyDescent="0.25">
      <c r="C3460" s="27"/>
      <c r="D3460" s="28"/>
      <c r="E3460" s="28"/>
      <c r="F3460" s="28"/>
      <c r="G3460" s="28"/>
      <c r="H3460" s="28"/>
      <c r="I3460" s="28"/>
      <c r="J3460" s="28"/>
    </row>
    <row r="3461" spans="3:10" ht="21.75" customHeight="1" x14ac:dyDescent="0.25">
      <c r="C3461" s="27"/>
      <c r="D3461" s="28"/>
      <c r="E3461" s="28"/>
      <c r="F3461" s="28"/>
      <c r="G3461" s="28"/>
      <c r="H3461" s="28"/>
      <c r="I3461" s="28"/>
      <c r="J3461" s="28"/>
    </row>
    <row r="3462" spans="3:10" ht="21.75" customHeight="1" x14ac:dyDescent="0.25">
      <c r="C3462" s="27"/>
      <c r="D3462" s="28"/>
      <c r="E3462" s="28"/>
      <c r="F3462" s="28"/>
      <c r="G3462" s="28"/>
      <c r="H3462" s="28"/>
      <c r="I3462" s="28"/>
      <c r="J3462" s="28"/>
    </row>
    <row r="3463" spans="3:10" ht="21.75" customHeight="1" x14ac:dyDescent="0.25">
      <c r="C3463" s="27"/>
      <c r="D3463" s="28"/>
      <c r="E3463" s="28"/>
      <c r="F3463" s="28"/>
      <c r="G3463" s="28"/>
      <c r="H3463" s="28"/>
      <c r="I3463" s="28"/>
      <c r="J3463" s="28"/>
    </row>
    <row r="3464" spans="3:10" ht="21.75" customHeight="1" x14ac:dyDescent="0.25">
      <c r="C3464" s="27"/>
      <c r="D3464" s="28"/>
      <c r="E3464" s="28"/>
      <c r="F3464" s="28"/>
      <c r="G3464" s="28"/>
      <c r="H3464" s="28"/>
      <c r="I3464" s="28"/>
      <c r="J3464" s="28"/>
    </row>
    <row r="3465" spans="3:10" ht="21.75" customHeight="1" x14ac:dyDescent="0.25">
      <c r="C3465" s="27"/>
      <c r="D3465" s="28"/>
      <c r="E3465" s="28"/>
      <c r="F3465" s="28"/>
      <c r="G3465" s="28"/>
      <c r="H3465" s="28"/>
      <c r="I3465" s="28"/>
      <c r="J3465" s="28"/>
    </row>
    <row r="3466" spans="3:10" ht="21.75" customHeight="1" x14ac:dyDescent="0.25">
      <c r="C3466" s="27"/>
      <c r="D3466" s="28"/>
      <c r="E3466" s="28"/>
      <c r="F3466" s="28"/>
      <c r="G3466" s="28"/>
      <c r="H3466" s="28"/>
      <c r="I3466" s="28"/>
      <c r="J3466" s="28"/>
    </row>
    <row r="3467" spans="3:10" ht="21.75" customHeight="1" x14ac:dyDescent="0.25">
      <c r="C3467" s="27"/>
      <c r="D3467" s="28"/>
      <c r="E3467" s="28"/>
      <c r="F3467" s="28"/>
      <c r="G3467" s="28"/>
      <c r="H3467" s="28"/>
      <c r="I3467" s="28"/>
      <c r="J3467" s="28"/>
    </row>
    <row r="3468" spans="3:10" ht="21.75" customHeight="1" x14ac:dyDescent="0.25">
      <c r="C3468" s="27"/>
      <c r="D3468" s="28"/>
      <c r="E3468" s="28"/>
      <c r="F3468" s="28"/>
      <c r="G3468" s="28"/>
      <c r="H3468" s="28"/>
      <c r="I3468" s="28"/>
      <c r="J3468" s="28"/>
    </row>
    <row r="3469" spans="3:10" ht="21.75" customHeight="1" x14ac:dyDescent="0.25">
      <c r="C3469" s="27"/>
      <c r="D3469" s="28"/>
      <c r="E3469" s="28"/>
      <c r="F3469" s="28"/>
      <c r="G3469" s="28"/>
      <c r="H3469" s="28"/>
      <c r="I3469" s="28"/>
      <c r="J3469" s="28"/>
    </row>
    <row r="3470" spans="3:10" ht="21.75" customHeight="1" x14ac:dyDescent="0.25">
      <c r="C3470" s="27"/>
      <c r="D3470" s="28"/>
      <c r="E3470" s="28"/>
      <c r="F3470" s="28"/>
      <c r="G3470" s="28"/>
      <c r="H3470" s="28"/>
      <c r="I3470" s="28"/>
      <c r="J3470" s="28"/>
    </row>
    <row r="3471" spans="3:10" ht="21.75" customHeight="1" x14ac:dyDescent="0.25">
      <c r="C3471" s="27"/>
      <c r="D3471" s="28"/>
      <c r="E3471" s="28"/>
      <c r="F3471" s="28"/>
      <c r="G3471" s="28"/>
      <c r="H3471" s="28"/>
      <c r="I3471" s="28"/>
      <c r="J3471" s="28"/>
    </row>
    <row r="3472" spans="3:10" ht="21.75" customHeight="1" x14ac:dyDescent="0.25">
      <c r="C3472" s="27"/>
      <c r="D3472" s="28"/>
      <c r="E3472" s="28"/>
      <c r="F3472" s="28"/>
      <c r="G3472" s="28"/>
      <c r="H3472" s="28"/>
      <c r="I3472" s="28"/>
      <c r="J3472" s="28"/>
    </row>
    <row r="3473" spans="3:10" ht="21.75" customHeight="1" x14ac:dyDescent="0.25">
      <c r="C3473" s="27"/>
      <c r="D3473" s="28"/>
      <c r="E3473" s="28"/>
      <c r="F3473" s="28"/>
      <c r="G3473" s="28"/>
      <c r="H3473" s="28"/>
      <c r="I3473" s="28"/>
      <c r="J3473" s="28"/>
    </row>
    <row r="3474" spans="3:10" ht="21.75" customHeight="1" x14ac:dyDescent="0.25">
      <c r="C3474" s="27"/>
      <c r="D3474" s="28"/>
      <c r="E3474" s="28"/>
      <c r="F3474" s="28"/>
      <c r="G3474" s="28"/>
      <c r="H3474" s="28"/>
      <c r="I3474" s="28"/>
      <c r="J3474" s="28"/>
    </row>
    <row r="3475" spans="3:10" ht="21.75" customHeight="1" x14ac:dyDescent="0.25">
      <c r="C3475" s="27"/>
      <c r="D3475" s="28"/>
      <c r="E3475" s="28"/>
      <c r="F3475" s="28"/>
      <c r="G3475" s="28"/>
      <c r="H3475" s="28"/>
      <c r="I3475" s="28"/>
      <c r="J3475" s="28"/>
    </row>
    <row r="3476" spans="3:10" ht="21.75" customHeight="1" x14ac:dyDescent="0.25">
      <c r="C3476" s="27"/>
      <c r="D3476" s="28"/>
      <c r="E3476" s="28"/>
      <c r="F3476" s="28"/>
      <c r="G3476" s="28"/>
      <c r="H3476" s="28"/>
      <c r="I3476" s="28"/>
      <c r="J3476" s="28"/>
    </row>
    <row r="3477" spans="3:10" ht="21.75" customHeight="1" x14ac:dyDescent="0.25">
      <c r="C3477" s="27"/>
      <c r="D3477" s="28"/>
      <c r="E3477" s="28"/>
      <c r="F3477" s="28"/>
      <c r="G3477" s="28"/>
      <c r="H3477" s="28"/>
      <c r="I3477" s="28"/>
      <c r="J3477" s="28"/>
    </row>
    <row r="3478" spans="3:10" ht="21.75" customHeight="1" x14ac:dyDescent="0.25">
      <c r="C3478" s="27"/>
      <c r="D3478" s="28"/>
      <c r="E3478" s="28"/>
      <c r="F3478" s="28"/>
      <c r="G3478" s="28"/>
      <c r="H3478" s="28"/>
      <c r="I3478" s="28"/>
      <c r="J3478" s="28"/>
    </row>
    <row r="3479" spans="3:10" ht="21.75" customHeight="1" x14ac:dyDescent="0.25">
      <c r="C3479" s="27"/>
      <c r="D3479" s="28"/>
      <c r="E3479" s="28"/>
      <c r="F3479" s="28"/>
      <c r="G3479" s="28"/>
      <c r="H3479" s="28"/>
      <c r="I3479" s="28"/>
      <c r="J3479" s="28"/>
    </row>
    <row r="3480" spans="3:10" ht="21.75" customHeight="1" x14ac:dyDescent="0.25">
      <c r="C3480" s="27"/>
      <c r="D3480" s="28"/>
      <c r="E3480" s="28"/>
      <c r="F3480" s="28"/>
      <c r="G3480" s="28"/>
      <c r="H3480" s="28"/>
      <c r="I3480" s="28"/>
      <c r="J3480" s="28"/>
    </row>
    <row r="3481" spans="3:10" ht="21.75" customHeight="1" x14ac:dyDescent="0.25">
      <c r="C3481" s="27"/>
      <c r="D3481" s="28"/>
      <c r="E3481" s="28"/>
      <c r="F3481" s="28"/>
      <c r="G3481" s="28"/>
      <c r="H3481" s="28"/>
      <c r="I3481" s="28"/>
      <c r="J3481" s="28"/>
    </row>
    <row r="3482" spans="3:10" ht="21.75" customHeight="1" x14ac:dyDescent="0.25">
      <c r="C3482" s="27"/>
      <c r="D3482" s="28"/>
      <c r="E3482" s="28"/>
      <c r="F3482" s="28"/>
      <c r="G3482" s="28"/>
      <c r="H3482" s="28"/>
      <c r="I3482" s="28"/>
      <c r="J3482" s="28"/>
    </row>
    <row r="3483" spans="3:10" ht="21.75" customHeight="1" x14ac:dyDescent="0.25">
      <c r="C3483" s="27"/>
      <c r="D3483" s="28"/>
      <c r="E3483" s="28"/>
      <c r="F3483" s="28"/>
      <c r="G3483" s="28"/>
      <c r="H3483" s="28"/>
      <c r="I3483" s="28"/>
      <c r="J3483" s="28"/>
    </row>
    <row r="3484" spans="3:10" ht="21.75" customHeight="1" x14ac:dyDescent="0.25">
      <c r="C3484" s="27"/>
      <c r="D3484" s="28"/>
      <c r="E3484" s="28"/>
      <c r="F3484" s="28"/>
      <c r="G3484" s="28"/>
      <c r="H3484" s="28"/>
      <c r="I3484" s="28"/>
      <c r="J3484" s="28"/>
    </row>
    <row r="3485" spans="3:10" ht="21.75" customHeight="1" x14ac:dyDescent="0.25">
      <c r="C3485" s="27"/>
      <c r="D3485" s="28"/>
      <c r="E3485" s="28"/>
      <c r="F3485" s="28"/>
      <c r="G3485" s="28"/>
      <c r="H3485" s="28"/>
      <c r="I3485" s="28"/>
      <c r="J3485" s="28"/>
    </row>
    <row r="3486" spans="3:10" ht="21.75" customHeight="1" x14ac:dyDescent="0.25">
      <c r="C3486" s="27"/>
      <c r="D3486" s="28"/>
      <c r="E3486" s="28"/>
      <c r="F3486" s="28"/>
      <c r="G3486" s="28"/>
      <c r="H3486" s="28"/>
      <c r="I3486" s="28"/>
      <c r="J3486" s="28"/>
    </row>
    <row r="3487" spans="3:10" ht="21.75" customHeight="1" x14ac:dyDescent="0.25">
      <c r="C3487" s="27"/>
      <c r="D3487" s="28"/>
      <c r="E3487" s="28"/>
      <c r="F3487" s="28"/>
      <c r="G3487" s="28"/>
      <c r="H3487" s="28"/>
      <c r="I3487" s="28"/>
      <c r="J3487" s="28"/>
    </row>
    <row r="3488" spans="3:10" ht="21.75" customHeight="1" x14ac:dyDescent="0.25">
      <c r="C3488" s="27"/>
      <c r="D3488" s="28"/>
      <c r="E3488" s="28"/>
      <c r="F3488" s="28"/>
      <c r="G3488" s="28"/>
      <c r="H3488" s="28"/>
      <c r="I3488" s="28"/>
      <c r="J3488" s="28"/>
    </row>
    <row r="3489" spans="3:10" ht="21.75" customHeight="1" x14ac:dyDescent="0.25">
      <c r="C3489" s="27"/>
      <c r="D3489" s="28"/>
      <c r="E3489" s="28"/>
      <c r="F3489" s="28"/>
      <c r="G3489" s="28"/>
      <c r="H3489" s="28"/>
      <c r="I3489" s="28"/>
      <c r="J3489" s="28"/>
    </row>
    <row r="3490" spans="3:10" ht="21.75" customHeight="1" x14ac:dyDescent="0.25">
      <c r="C3490" s="27"/>
      <c r="D3490" s="28"/>
      <c r="E3490" s="28"/>
      <c r="F3490" s="28"/>
      <c r="G3490" s="28"/>
      <c r="H3490" s="28"/>
      <c r="I3490" s="28"/>
      <c r="J3490" s="28"/>
    </row>
    <row r="3491" spans="3:10" ht="21.75" customHeight="1" x14ac:dyDescent="0.25">
      <c r="C3491" s="27"/>
      <c r="D3491" s="28"/>
      <c r="E3491" s="28"/>
      <c r="F3491" s="28"/>
      <c r="G3491" s="28"/>
      <c r="H3491" s="28"/>
      <c r="I3491" s="28"/>
      <c r="J3491" s="28"/>
    </row>
    <row r="3492" spans="3:10" ht="21.75" customHeight="1" x14ac:dyDescent="0.25">
      <c r="C3492" s="27"/>
      <c r="D3492" s="28"/>
      <c r="E3492" s="28"/>
      <c r="F3492" s="28"/>
      <c r="G3492" s="28"/>
      <c r="H3492" s="28"/>
      <c r="I3492" s="28"/>
      <c r="J3492" s="28"/>
    </row>
    <row r="3493" spans="3:10" ht="21.75" customHeight="1" x14ac:dyDescent="0.25">
      <c r="C3493" s="27"/>
      <c r="D3493" s="28"/>
      <c r="E3493" s="28"/>
      <c r="F3493" s="28"/>
      <c r="G3493" s="28"/>
      <c r="H3493" s="28"/>
      <c r="I3493" s="28"/>
      <c r="J3493" s="28"/>
    </row>
    <row r="3494" spans="3:10" ht="21.75" customHeight="1" x14ac:dyDescent="0.25">
      <c r="C3494" s="27"/>
      <c r="D3494" s="28"/>
      <c r="E3494" s="28"/>
      <c r="F3494" s="28"/>
      <c r="G3494" s="28"/>
      <c r="H3494" s="28"/>
      <c r="I3494" s="28"/>
      <c r="J3494" s="28"/>
    </row>
    <row r="3495" spans="3:10" ht="21.75" customHeight="1" x14ac:dyDescent="0.25">
      <c r="C3495" s="27"/>
      <c r="D3495" s="28"/>
      <c r="E3495" s="28"/>
      <c r="F3495" s="28"/>
      <c r="G3495" s="28"/>
      <c r="H3495" s="28"/>
      <c r="I3495" s="28"/>
      <c r="J3495" s="28"/>
    </row>
    <row r="3496" spans="3:10" ht="21.75" customHeight="1" x14ac:dyDescent="0.25">
      <c r="C3496" s="27"/>
      <c r="D3496" s="28"/>
      <c r="E3496" s="28"/>
      <c r="F3496" s="28"/>
      <c r="G3496" s="28"/>
      <c r="H3496" s="28"/>
      <c r="I3496" s="28"/>
      <c r="J3496" s="28"/>
    </row>
    <row r="3497" spans="3:10" ht="21.75" customHeight="1" x14ac:dyDescent="0.25">
      <c r="C3497" s="27"/>
      <c r="D3497" s="28"/>
      <c r="E3497" s="28"/>
      <c r="F3497" s="28"/>
      <c r="G3497" s="28"/>
      <c r="H3497" s="28"/>
      <c r="I3497" s="28"/>
      <c r="J3497" s="28"/>
    </row>
    <row r="3498" spans="3:10" ht="21.75" customHeight="1" x14ac:dyDescent="0.25">
      <c r="C3498" s="27"/>
      <c r="D3498" s="28"/>
      <c r="E3498" s="28"/>
      <c r="F3498" s="28"/>
      <c r="G3498" s="28"/>
      <c r="H3498" s="28"/>
      <c r="I3498" s="28"/>
      <c r="J3498" s="28"/>
    </row>
    <row r="3499" spans="3:10" ht="21.75" customHeight="1" x14ac:dyDescent="0.25">
      <c r="C3499" s="27"/>
      <c r="D3499" s="28"/>
      <c r="E3499" s="28"/>
      <c r="F3499" s="28"/>
      <c r="G3499" s="28"/>
      <c r="H3499" s="28"/>
      <c r="I3499" s="28"/>
      <c r="J3499" s="28"/>
    </row>
    <row r="3500" spans="3:10" ht="21.75" customHeight="1" x14ac:dyDescent="0.25">
      <c r="C3500" s="27"/>
      <c r="D3500" s="28"/>
      <c r="E3500" s="28"/>
      <c r="F3500" s="28"/>
      <c r="G3500" s="28"/>
      <c r="H3500" s="28"/>
      <c r="I3500" s="28"/>
      <c r="J3500" s="28"/>
    </row>
    <row r="3501" spans="3:10" ht="21.75" customHeight="1" x14ac:dyDescent="0.25">
      <c r="C3501" s="27"/>
      <c r="D3501" s="28"/>
      <c r="E3501" s="28"/>
      <c r="F3501" s="28"/>
      <c r="G3501" s="28"/>
      <c r="H3501" s="28"/>
      <c r="I3501" s="28"/>
      <c r="J3501" s="28"/>
    </row>
    <row r="3502" spans="3:10" ht="21.75" customHeight="1" x14ac:dyDescent="0.25">
      <c r="C3502" s="27"/>
      <c r="D3502" s="28"/>
      <c r="E3502" s="28"/>
      <c r="F3502" s="28"/>
      <c r="G3502" s="28"/>
      <c r="H3502" s="28"/>
      <c r="I3502" s="28"/>
      <c r="J3502" s="28"/>
    </row>
    <row r="3503" spans="3:10" ht="21.75" customHeight="1" x14ac:dyDescent="0.25">
      <c r="C3503" s="27"/>
      <c r="D3503" s="28"/>
      <c r="E3503" s="28"/>
      <c r="F3503" s="28"/>
      <c r="G3503" s="28"/>
      <c r="H3503" s="28"/>
      <c r="I3503" s="28"/>
      <c r="J3503" s="28"/>
    </row>
    <row r="3504" spans="3:10" ht="21.75" customHeight="1" x14ac:dyDescent="0.25">
      <c r="C3504" s="27"/>
      <c r="D3504" s="28"/>
      <c r="E3504" s="28"/>
      <c r="F3504" s="28"/>
      <c r="G3504" s="28"/>
      <c r="H3504" s="28"/>
      <c r="I3504" s="28"/>
      <c r="J3504" s="28"/>
    </row>
    <row r="3505" spans="3:10" ht="21.75" customHeight="1" x14ac:dyDescent="0.25">
      <c r="C3505" s="27"/>
      <c r="D3505" s="28"/>
      <c r="E3505" s="28"/>
      <c r="F3505" s="28"/>
      <c r="G3505" s="28"/>
      <c r="H3505" s="28"/>
      <c r="I3505" s="28"/>
      <c r="J3505" s="28"/>
    </row>
    <row r="3506" spans="3:10" ht="21.75" customHeight="1" x14ac:dyDescent="0.25">
      <c r="C3506" s="27"/>
      <c r="D3506" s="28"/>
      <c r="E3506" s="28"/>
      <c r="F3506" s="28"/>
      <c r="G3506" s="28"/>
      <c r="H3506" s="28"/>
      <c r="I3506" s="28"/>
      <c r="J3506" s="28"/>
    </row>
    <row r="3507" spans="3:10" ht="21.75" customHeight="1" x14ac:dyDescent="0.25">
      <c r="C3507" s="27"/>
      <c r="D3507" s="28"/>
      <c r="E3507" s="28"/>
      <c r="F3507" s="28"/>
      <c r="G3507" s="28"/>
      <c r="H3507" s="28"/>
      <c r="I3507" s="28"/>
      <c r="J3507" s="28"/>
    </row>
    <row r="3508" spans="3:10" ht="21.75" customHeight="1" x14ac:dyDescent="0.25">
      <c r="C3508" s="27"/>
      <c r="D3508" s="28"/>
      <c r="E3508" s="28"/>
      <c r="F3508" s="28"/>
      <c r="G3508" s="28"/>
      <c r="H3508" s="28"/>
      <c r="I3508" s="28"/>
      <c r="J3508" s="28"/>
    </row>
    <row r="3509" spans="3:10" ht="21.75" customHeight="1" x14ac:dyDescent="0.25">
      <c r="C3509" s="27"/>
      <c r="D3509" s="28"/>
      <c r="E3509" s="28"/>
      <c r="F3509" s="28"/>
      <c r="G3509" s="28"/>
      <c r="H3509" s="28"/>
      <c r="I3509" s="28"/>
      <c r="J3509" s="28"/>
    </row>
    <row r="3510" spans="3:10" ht="21.75" customHeight="1" x14ac:dyDescent="0.25">
      <c r="C3510" s="27"/>
      <c r="D3510" s="28"/>
      <c r="E3510" s="28"/>
      <c r="F3510" s="28"/>
      <c r="G3510" s="28"/>
      <c r="H3510" s="28"/>
      <c r="I3510" s="28"/>
      <c r="J3510" s="28"/>
    </row>
    <row r="3511" spans="3:10" ht="21.75" customHeight="1" x14ac:dyDescent="0.25">
      <c r="C3511" s="27"/>
      <c r="D3511" s="28"/>
      <c r="E3511" s="28"/>
      <c r="F3511" s="28"/>
      <c r="G3511" s="28"/>
      <c r="H3511" s="28"/>
      <c r="I3511" s="28"/>
      <c r="J3511" s="28"/>
    </row>
    <row r="3512" spans="3:10" ht="21.75" customHeight="1" x14ac:dyDescent="0.25">
      <c r="C3512" s="27"/>
      <c r="D3512" s="28"/>
      <c r="E3512" s="28"/>
      <c r="F3512" s="28"/>
      <c r="G3512" s="28"/>
      <c r="H3512" s="28"/>
      <c r="I3512" s="28"/>
      <c r="J3512" s="28"/>
    </row>
    <row r="3513" spans="3:10" ht="21.75" customHeight="1" x14ac:dyDescent="0.25">
      <c r="C3513" s="27"/>
      <c r="D3513" s="28"/>
      <c r="E3513" s="28"/>
      <c r="F3513" s="28"/>
      <c r="G3513" s="28"/>
      <c r="H3513" s="28"/>
      <c r="I3513" s="28"/>
      <c r="J3513" s="28"/>
    </row>
    <row r="3514" spans="3:10" ht="21.75" customHeight="1" x14ac:dyDescent="0.25">
      <c r="C3514" s="27"/>
      <c r="D3514" s="28"/>
      <c r="E3514" s="28"/>
      <c r="F3514" s="28"/>
      <c r="G3514" s="28"/>
      <c r="H3514" s="28"/>
      <c r="I3514" s="28"/>
      <c r="J3514" s="28"/>
    </row>
    <row r="3515" spans="3:10" ht="21.75" customHeight="1" x14ac:dyDescent="0.25">
      <c r="C3515" s="27"/>
      <c r="D3515" s="28"/>
      <c r="E3515" s="28"/>
      <c r="F3515" s="28"/>
      <c r="G3515" s="28"/>
      <c r="H3515" s="28"/>
      <c r="I3515" s="28"/>
      <c r="J3515" s="28"/>
    </row>
    <row r="3516" spans="3:10" ht="21.75" customHeight="1" x14ac:dyDescent="0.25">
      <c r="C3516" s="27"/>
      <c r="D3516" s="28"/>
      <c r="E3516" s="28"/>
      <c r="F3516" s="28"/>
      <c r="G3516" s="28"/>
      <c r="H3516" s="28"/>
      <c r="I3516" s="28"/>
      <c r="J3516" s="28"/>
    </row>
    <row r="3517" spans="3:10" ht="21.75" customHeight="1" x14ac:dyDescent="0.25">
      <c r="C3517" s="27"/>
      <c r="D3517" s="28"/>
      <c r="E3517" s="28"/>
      <c r="F3517" s="28"/>
      <c r="G3517" s="28"/>
      <c r="H3517" s="28"/>
      <c r="I3517" s="28"/>
      <c r="J3517" s="28"/>
    </row>
    <row r="3518" spans="3:10" ht="21.75" customHeight="1" x14ac:dyDescent="0.25">
      <c r="C3518" s="27"/>
      <c r="D3518" s="28"/>
      <c r="E3518" s="28"/>
      <c r="F3518" s="28"/>
      <c r="G3518" s="28"/>
      <c r="H3518" s="28"/>
      <c r="I3518" s="28"/>
      <c r="J3518" s="28"/>
    </row>
    <row r="3519" spans="3:10" ht="21.75" customHeight="1" x14ac:dyDescent="0.25">
      <c r="C3519" s="27"/>
      <c r="D3519" s="28"/>
      <c r="E3519" s="28"/>
      <c r="F3519" s="28"/>
      <c r="G3519" s="28"/>
      <c r="H3519" s="28"/>
      <c r="I3519" s="28"/>
      <c r="J3519" s="28"/>
    </row>
    <row r="3520" spans="3:10" ht="21.75" customHeight="1" x14ac:dyDescent="0.25">
      <c r="C3520" s="27"/>
      <c r="D3520" s="28"/>
      <c r="E3520" s="28"/>
      <c r="F3520" s="28"/>
      <c r="G3520" s="28"/>
      <c r="H3520" s="28"/>
      <c r="I3520" s="28"/>
      <c r="J3520" s="28"/>
    </row>
    <row r="3521" spans="3:10" ht="21.75" customHeight="1" x14ac:dyDescent="0.25">
      <c r="C3521" s="27"/>
      <c r="D3521" s="28"/>
      <c r="E3521" s="28"/>
      <c r="F3521" s="28"/>
      <c r="G3521" s="28"/>
      <c r="H3521" s="28"/>
      <c r="I3521" s="28"/>
      <c r="J3521" s="28"/>
    </row>
    <row r="3522" spans="3:10" ht="21.75" customHeight="1" x14ac:dyDescent="0.25">
      <c r="C3522" s="27"/>
      <c r="D3522" s="28"/>
      <c r="E3522" s="28"/>
      <c r="F3522" s="28"/>
      <c r="G3522" s="28"/>
      <c r="H3522" s="28"/>
      <c r="I3522" s="28"/>
      <c r="J3522" s="28"/>
    </row>
    <row r="3523" spans="3:10" ht="21.75" customHeight="1" x14ac:dyDescent="0.25">
      <c r="C3523" s="27"/>
      <c r="D3523" s="28"/>
      <c r="E3523" s="28"/>
      <c r="F3523" s="28"/>
      <c r="G3523" s="28"/>
      <c r="H3523" s="28"/>
      <c r="I3523" s="28"/>
      <c r="J3523" s="28"/>
    </row>
    <row r="3524" spans="3:10" ht="21.75" customHeight="1" x14ac:dyDescent="0.25">
      <c r="C3524" s="27"/>
      <c r="D3524" s="28"/>
      <c r="E3524" s="28"/>
      <c r="F3524" s="28"/>
      <c r="G3524" s="28"/>
      <c r="H3524" s="28"/>
      <c r="I3524" s="28"/>
      <c r="J3524" s="28"/>
    </row>
    <row r="3525" spans="3:10" ht="21.75" customHeight="1" x14ac:dyDescent="0.25">
      <c r="C3525" s="27"/>
      <c r="D3525" s="28"/>
      <c r="E3525" s="28"/>
      <c r="F3525" s="28"/>
      <c r="G3525" s="28"/>
      <c r="H3525" s="28"/>
      <c r="I3525" s="28"/>
      <c r="J3525" s="28"/>
    </row>
    <row r="3526" spans="3:10" ht="21.75" customHeight="1" x14ac:dyDescent="0.25">
      <c r="C3526" s="27"/>
      <c r="D3526" s="28"/>
      <c r="E3526" s="28"/>
      <c r="F3526" s="28"/>
      <c r="G3526" s="28"/>
      <c r="H3526" s="28"/>
      <c r="I3526" s="28"/>
      <c r="J3526" s="28"/>
    </row>
    <row r="3527" spans="3:10" ht="21.75" customHeight="1" x14ac:dyDescent="0.25">
      <c r="C3527" s="27"/>
      <c r="D3527" s="28"/>
      <c r="E3527" s="28"/>
      <c r="F3527" s="28"/>
      <c r="G3527" s="28"/>
      <c r="H3527" s="28"/>
      <c r="I3527" s="28"/>
      <c r="J3527" s="28"/>
    </row>
    <row r="3528" spans="3:10" ht="21.75" customHeight="1" x14ac:dyDescent="0.25">
      <c r="C3528" s="27"/>
      <c r="D3528" s="28"/>
      <c r="E3528" s="28"/>
      <c r="F3528" s="28"/>
      <c r="G3528" s="28"/>
      <c r="H3528" s="28"/>
      <c r="I3528" s="28"/>
      <c r="J3528" s="28"/>
    </row>
    <row r="3529" spans="3:10" ht="21.75" customHeight="1" x14ac:dyDescent="0.25">
      <c r="C3529" s="27"/>
      <c r="D3529" s="28"/>
      <c r="E3529" s="28"/>
      <c r="F3529" s="28"/>
      <c r="G3529" s="28"/>
      <c r="H3529" s="28"/>
      <c r="I3529" s="28"/>
      <c r="J3529" s="28"/>
    </row>
    <row r="3530" spans="3:10" ht="21.75" customHeight="1" x14ac:dyDescent="0.25">
      <c r="C3530" s="27"/>
      <c r="D3530" s="28"/>
      <c r="E3530" s="28"/>
      <c r="F3530" s="28"/>
      <c r="G3530" s="28"/>
      <c r="H3530" s="28"/>
      <c r="I3530" s="28"/>
      <c r="J3530" s="28"/>
    </row>
    <row r="3531" spans="3:10" ht="21.75" customHeight="1" x14ac:dyDescent="0.25">
      <c r="C3531" s="27"/>
      <c r="D3531" s="28"/>
      <c r="E3531" s="28"/>
      <c r="F3531" s="28"/>
      <c r="G3531" s="28"/>
      <c r="H3531" s="28"/>
      <c r="I3531" s="28"/>
      <c r="J3531" s="28"/>
    </row>
    <row r="3532" spans="3:10" ht="21.75" customHeight="1" x14ac:dyDescent="0.25">
      <c r="C3532" s="27"/>
      <c r="D3532" s="28"/>
      <c r="E3532" s="28"/>
      <c r="F3532" s="28"/>
      <c r="G3532" s="28"/>
      <c r="H3532" s="28"/>
      <c r="I3532" s="28"/>
      <c r="J3532" s="28"/>
    </row>
    <row r="3533" spans="3:10" ht="21.75" customHeight="1" x14ac:dyDescent="0.25">
      <c r="C3533" s="27"/>
      <c r="D3533" s="28"/>
      <c r="E3533" s="28"/>
      <c r="F3533" s="28"/>
      <c r="G3533" s="28"/>
      <c r="H3533" s="28"/>
      <c r="I3533" s="28"/>
      <c r="J3533" s="28"/>
    </row>
    <row r="3534" spans="3:10" ht="21.75" customHeight="1" x14ac:dyDescent="0.25">
      <c r="C3534" s="27"/>
      <c r="D3534" s="28"/>
      <c r="E3534" s="28"/>
      <c r="F3534" s="28"/>
      <c r="G3534" s="28"/>
      <c r="H3534" s="28"/>
      <c r="I3534" s="28"/>
      <c r="J3534" s="28"/>
    </row>
    <row r="3535" spans="3:10" ht="21.75" customHeight="1" x14ac:dyDescent="0.25">
      <c r="C3535" s="27"/>
      <c r="D3535" s="28"/>
      <c r="E3535" s="28"/>
      <c r="F3535" s="28"/>
      <c r="G3535" s="28"/>
      <c r="H3535" s="28"/>
      <c r="I3535" s="28"/>
      <c r="J3535" s="28"/>
    </row>
    <row r="3536" spans="3:10" ht="21.75" customHeight="1" x14ac:dyDescent="0.25">
      <c r="C3536" s="27"/>
      <c r="D3536" s="28"/>
      <c r="E3536" s="28"/>
      <c r="F3536" s="28"/>
      <c r="G3536" s="28"/>
      <c r="H3536" s="28"/>
      <c r="I3536" s="28"/>
      <c r="J3536" s="28"/>
    </row>
    <row r="3537" spans="3:10" ht="21.75" customHeight="1" x14ac:dyDescent="0.25">
      <c r="C3537" s="27"/>
      <c r="D3537" s="28"/>
      <c r="E3537" s="28"/>
      <c r="F3537" s="28"/>
      <c r="G3537" s="28"/>
      <c r="H3537" s="28"/>
      <c r="I3537" s="28"/>
      <c r="J3537" s="28"/>
    </row>
    <row r="3538" spans="3:10" ht="21.75" customHeight="1" x14ac:dyDescent="0.25">
      <c r="C3538" s="27"/>
      <c r="D3538" s="28"/>
      <c r="E3538" s="28"/>
      <c r="F3538" s="28"/>
      <c r="G3538" s="28"/>
      <c r="H3538" s="28"/>
      <c r="I3538" s="28"/>
      <c r="J3538" s="28"/>
    </row>
    <row r="3539" spans="3:10" ht="21.75" customHeight="1" x14ac:dyDescent="0.25">
      <c r="C3539" s="27"/>
      <c r="D3539" s="28"/>
      <c r="E3539" s="28"/>
      <c r="F3539" s="28"/>
      <c r="G3539" s="28"/>
      <c r="H3539" s="28"/>
      <c r="I3539" s="28"/>
      <c r="J3539" s="28"/>
    </row>
    <row r="3540" spans="3:10" ht="21.75" customHeight="1" x14ac:dyDescent="0.25">
      <c r="C3540" s="27"/>
      <c r="D3540" s="28"/>
      <c r="E3540" s="28"/>
      <c r="F3540" s="28"/>
      <c r="G3540" s="28"/>
      <c r="H3540" s="28"/>
      <c r="I3540" s="28"/>
      <c r="J3540" s="28"/>
    </row>
    <row r="3541" spans="3:10" ht="21.75" customHeight="1" x14ac:dyDescent="0.25">
      <c r="C3541" s="27"/>
      <c r="D3541" s="28"/>
      <c r="E3541" s="28"/>
      <c r="F3541" s="28"/>
      <c r="G3541" s="28"/>
      <c r="H3541" s="28"/>
      <c r="I3541" s="28"/>
      <c r="J3541" s="28"/>
    </row>
    <row r="3542" spans="3:10" ht="21.75" customHeight="1" x14ac:dyDescent="0.25">
      <c r="C3542" s="27"/>
      <c r="D3542" s="28"/>
      <c r="E3542" s="28"/>
      <c r="F3542" s="28"/>
      <c r="G3542" s="28"/>
      <c r="H3542" s="28"/>
      <c r="I3542" s="28"/>
      <c r="J3542" s="28"/>
    </row>
    <row r="3543" spans="3:10" ht="21.75" customHeight="1" x14ac:dyDescent="0.25">
      <c r="C3543" s="27"/>
      <c r="D3543" s="28"/>
      <c r="E3543" s="28"/>
      <c r="F3543" s="28"/>
      <c r="G3543" s="28"/>
      <c r="H3543" s="28"/>
      <c r="I3543" s="28"/>
      <c r="J3543" s="28"/>
    </row>
    <row r="3544" spans="3:10" ht="21.75" customHeight="1" x14ac:dyDescent="0.25">
      <c r="C3544" s="27"/>
      <c r="D3544" s="28"/>
      <c r="E3544" s="28"/>
      <c r="F3544" s="28"/>
      <c r="G3544" s="28"/>
      <c r="H3544" s="28"/>
      <c r="I3544" s="28"/>
      <c r="J3544" s="28"/>
    </row>
    <row r="3545" spans="3:10" ht="21.75" customHeight="1" x14ac:dyDescent="0.25">
      <c r="C3545" s="27"/>
      <c r="D3545" s="28"/>
      <c r="E3545" s="28"/>
      <c r="F3545" s="28"/>
      <c r="G3545" s="28"/>
      <c r="H3545" s="28"/>
      <c r="I3545" s="28"/>
      <c r="J3545" s="28"/>
    </row>
    <row r="3546" spans="3:10" ht="21.75" customHeight="1" x14ac:dyDescent="0.25">
      <c r="C3546" s="27"/>
      <c r="D3546" s="28"/>
      <c r="E3546" s="28"/>
      <c r="F3546" s="28"/>
      <c r="G3546" s="28"/>
      <c r="H3546" s="28"/>
      <c r="I3546" s="28"/>
      <c r="J3546" s="28"/>
    </row>
    <row r="3547" spans="3:10" ht="21.75" customHeight="1" x14ac:dyDescent="0.25">
      <c r="C3547" s="27"/>
      <c r="D3547" s="28"/>
      <c r="E3547" s="28"/>
      <c r="F3547" s="28"/>
      <c r="G3547" s="28"/>
      <c r="H3547" s="28"/>
      <c r="I3547" s="28"/>
      <c r="J3547" s="28"/>
    </row>
    <row r="3548" spans="3:10" ht="21.75" customHeight="1" x14ac:dyDescent="0.25">
      <c r="C3548" s="27"/>
      <c r="D3548" s="28"/>
      <c r="E3548" s="28"/>
      <c r="F3548" s="28"/>
      <c r="G3548" s="28"/>
      <c r="H3548" s="28"/>
      <c r="I3548" s="28"/>
      <c r="J3548" s="28"/>
    </row>
    <row r="3549" spans="3:10" ht="21.75" customHeight="1" x14ac:dyDescent="0.25">
      <c r="C3549" s="27"/>
      <c r="D3549" s="28"/>
      <c r="E3549" s="28"/>
      <c r="F3549" s="28"/>
      <c r="G3549" s="28"/>
      <c r="H3549" s="28"/>
      <c r="I3549" s="28"/>
      <c r="J3549" s="28"/>
    </row>
    <row r="3550" spans="3:10" ht="21.75" customHeight="1" x14ac:dyDescent="0.25">
      <c r="C3550" s="27"/>
      <c r="D3550" s="28"/>
      <c r="E3550" s="28"/>
      <c r="F3550" s="28"/>
      <c r="G3550" s="28"/>
      <c r="H3550" s="28"/>
      <c r="I3550" s="28"/>
      <c r="J3550" s="28"/>
    </row>
    <row r="3551" spans="3:10" ht="21.75" customHeight="1" x14ac:dyDescent="0.25">
      <c r="C3551" s="27"/>
      <c r="D3551" s="28"/>
      <c r="E3551" s="28"/>
      <c r="F3551" s="28"/>
      <c r="G3551" s="28"/>
      <c r="H3551" s="28"/>
      <c r="I3551" s="28"/>
      <c r="J3551" s="28"/>
    </row>
    <row r="3552" spans="3:10" ht="21.75" customHeight="1" x14ac:dyDescent="0.25">
      <c r="C3552" s="27"/>
      <c r="D3552" s="28"/>
      <c r="E3552" s="28"/>
      <c r="F3552" s="28"/>
      <c r="G3552" s="28"/>
      <c r="H3552" s="28"/>
      <c r="I3552" s="28"/>
      <c r="J3552" s="28"/>
    </row>
    <row r="3553" spans="3:10" ht="21.75" customHeight="1" x14ac:dyDescent="0.25">
      <c r="C3553" s="27"/>
      <c r="D3553" s="28"/>
      <c r="E3553" s="28"/>
      <c r="F3553" s="28"/>
      <c r="G3553" s="28"/>
      <c r="H3553" s="28"/>
      <c r="I3553" s="28"/>
      <c r="J3553" s="28"/>
    </row>
    <row r="3554" spans="3:10" ht="21.75" customHeight="1" x14ac:dyDescent="0.25">
      <c r="C3554" s="27"/>
      <c r="D3554" s="28"/>
      <c r="E3554" s="28"/>
      <c r="F3554" s="28"/>
      <c r="G3554" s="28"/>
      <c r="H3554" s="28"/>
      <c r="I3554" s="28"/>
      <c r="J3554" s="28"/>
    </row>
    <row r="3555" spans="3:10" ht="21.75" customHeight="1" x14ac:dyDescent="0.25">
      <c r="C3555" s="27"/>
      <c r="D3555" s="28"/>
      <c r="E3555" s="28"/>
      <c r="F3555" s="28"/>
      <c r="G3555" s="28"/>
      <c r="H3555" s="28"/>
      <c r="I3555" s="28"/>
      <c r="J3555" s="28"/>
    </row>
    <row r="3556" spans="3:10" ht="21.75" customHeight="1" x14ac:dyDescent="0.25">
      <c r="C3556" s="27"/>
      <c r="D3556" s="28"/>
      <c r="E3556" s="28"/>
      <c r="F3556" s="28"/>
      <c r="G3556" s="28"/>
      <c r="H3556" s="28"/>
      <c r="I3556" s="28"/>
      <c r="J3556" s="28"/>
    </row>
    <row r="3557" spans="3:10" ht="21.75" customHeight="1" x14ac:dyDescent="0.25">
      <c r="C3557" s="27"/>
      <c r="D3557" s="28"/>
      <c r="E3557" s="28"/>
      <c r="F3557" s="28"/>
      <c r="G3557" s="28"/>
      <c r="H3557" s="28"/>
      <c r="I3557" s="28"/>
      <c r="J3557" s="28"/>
    </row>
    <row r="3558" spans="3:10" ht="21.75" customHeight="1" x14ac:dyDescent="0.25">
      <c r="C3558" s="27"/>
      <c r="D3558" s="28"/>
      <c r="E3558" s="28"/>
      <c r="F3558" s="28"/>
      <c r="G3558" s="28"/>
      <c r="H3558" s="28"/>
      <c r="I3558" s="28"/>
      <c r="J3558" s="28"/>
    </row>
    <row r="3559" spans="3:10" ht="21.75" customHeight="1" x14ac:dyDescent="0.25">
      <c r="C3559" s="27"/>
      <c r="D3559" s="28"/>
      <c r="E3559" s="28"/>
      <c r="F3559" s="28"/>
      <c r="G3559" s="28"/>
      <c r="H3559" s="28"/>
      <c r="I3559" s="28"/>
      <c r="J3559" s="28"/>
    </row>
    <row r="3560" spans="3:10" ht="21.75" customHeight="1" x14ac:dyDescent="0.25">
      <c r="C3560" s="27"/>
      <c r="D3560" s="28"/>
      <c r="E3560" s="28"/>
      <c r="F3560" s="28"/>
      <c r="G3560" s="28"/>
      <c r="H3560" s="28"/>
      <c r="I3560" s="28"/>
      <c r="J3560" s="28"/>
    </row>
    <row r="3561" spans="3:10" ht="21.75" customHeight="1" x14ac:dyDescent="0.25">
      <c r="C3561" s="27"/>
      <c r="D3561" s="28"/>
      <c r="E3561" s="28"/>
      <c r="F3561" s="28"/>
      <c r="G3561" s="28"/>
      <c r="H3561" s="28"/>
      <c r="I3561" s="28"/>
      <c r="J3561" s="28"/>
    </row>
    <row r="3562" spans="3:10" ht="21.75" customHeight="1" x14ac:dyDescent="0.25">
      <c r="C3562" s="27"/>
      <c r="D3562" s="28"/>
      <c r="E3562" s="28"/>
      <c r="F3562" s="28"/>
      <c r="G3562" s="28"/>
      <c r="H3562" s="28"/>
      <c r="I3562" s="28"/>
      <c r="J3562" s="28"/>
    </row>
    <row r="3563" spans="3:10" ht="21.75" customHeight="1" x14ac:dyDescent="0.25">
      <c r="C3563" s="27"/>
      <c r="D3563" s="28"/>
      <c r="E3563" s="28"/>
      <c r="F3563" s="28"/>
      <c r="G3563" s="28"/>
      <c r="H3563" s="28"/>
      <c r="I3563" s="28"/>
      <c r="J3563" s="28"/>
    </row>
    <row r="3564" spans="3:10" ht="21.75" customHeight="1" x14ac:dyDescent="0.25">
      <c r="C3564" s="27"/>
      <c r="D3564" s="28"/>
      <c r="E3564" s="28"/>
      <c r="F3564" s="28"/>
      <c r="G3564" s="28"/>
      <c r="H3564" s="28"/>
      <c r="I3564" s="28"/>
      <c r="J3564" s="28"/>
    </row>
    <row r="3565" spans="3:10" ht="21.75" customHeight="1" x14ac:dyDescent="0.25">
      <c r="C3565" s="27"/>
      <c r="D3565" s="28"/>
      <c r="E3565" s="28"/>
      <c r="F3565" s="28"/>
      <c r="G3565" s="28"/>
      <c r="H3565" s="28"/>
      <c r="I3565" s="28"/>
      <c r="J3565" s="28"/>
    </row>
    <row r="3566" spans="3:10" ht="21.75" customHeight="1" x14ac:dyDescent="0.25">
      <c r="C3566" s="27"/>
      <c r="D3566" s="28"/>
      <c r="E3566" s="28"/>
      <c r="F3566" s="28"/>
      <c r="G3566" s="28"/>
      <c r="H3566" s="28"/>
      <c r="I3566" s="28"/>
      <c r="J3566" s="28"/>
    </row>
    <row r="3567" spans="3:10" ht="21.75" customHeight="1" x14ac:dyDescent="0.25">
      <c r="C3567" s="27"/>
      <c r="D3567" s="28"/>
      <c r="E3567" s="28"/>
      <c r="F3567" s="28"/>
      <c r="G3567" s="28"/>
      <c r="H3567" s="28"/>
      <c r="I3567" s="28"/>
      <c r="J3567" s="28"/>
    </row>
    <row r="3568" spans="3:10" ht="21.75" customHeight="1" x14ac:dyDescent="0.25">
      <c r="C3568" s="27"/>
      <c r="D3568" s="28"/>
      <c r="E3568" s="28"/>
      <c r="F3568" s="28"/>
      <c r="G3568" s="28"/>
      <c r="H3568" s="28"/>
      <c r="I3568" s="28"/>
      <c r="J3568" s="28"/>
    </row>
    <row r="3569" spans="3:10" ht="21.75" customHeight="1" x14ac:dyDescent="0.25">
      <c r="C3569" s="27"/>
      <c r="D3569" s="28"/>
      <c r="E3569" s="28"/>
      <c r="F3569" s="28"/>
      <c r="G3569" s="28"/>
      <c r="H3569" s="28"/>
      <c r="I3569" s="28"/>
      <c r="J3569" s="28"/>
    </row>
    <row r="3570" spans="3:10" ht="21.75" customHeight="1" x14ac:dyDescent="0.25">
      <c r="C3570" s="27"/>
      <c r="D3570" s="28"/>
      <c r="E3570" s="28"/>
      <c r="F3570" s="28"/>
      <c r="G3570" s="28"/>
      <c r="H3570" s="28"/>
      <c r="I3570" s="28"/>
      <c r="J3570" s="28"/>
    </row>
    <row r="3571" spans="3:10" ht="21.75" customHeight="1" x14ac:dyDescent="0.25">
      <c r="C3571" s="27"/>
      <c r="D3571" s="28"/>
      <c r="E3571" s="28"/>
      <c r="F3571" s="28"/>
      <c r="G3571" s="28"/>
      <c r="H3571" s="28"/>
      <c r="I3571" s="28"/>
      <c r="J3571" s="28"/>
    </row>
    <row r="3572" spans="3:10" ht="21.75" customHeight="1" x14ac:dyDescent="0.25">
      <c r="C3572" s="27"/>
      <c r="D3572" s="28"/>
      <c r="E3572" s="28"/>
      <c r="F3572" s="28"/>
      <c r="G3572" s="28"/>
      <c r="H3572" s="28"/>
      <c r="I3572" s="28"/>
      <c r="J3572" s="28"/>
    </row>
    <row r="3573" spans="3:10" ht="21.75" customHeight="1" x14ac:dyDescent="0.25">
      <c r="C3573" s="27"/>
      <c r="D3573" s="28"/>
      <c r="E3573" s="28"/>
      <c r="F3573" s="28"/>
      <c r="G3573" s="28"/>
      <c r="H3573" s="28"/>
      <c r="I3573" s="28"/>
      <c r="J3573" s="28"/>
    </row>
    <row r="3574" spans="3:10" ht="21.75" customHeight="1" x14ac:dyDescent="0.25">
      <c r="C3574" s="27"/>
      <c r="D3574" s="28"/>
      <c r="E3574" s="28"/>
      <c r="F3574" s="28"/>
      <c r="G3574" s="28"/>
      <c r="H3574" s="28"/>
      <c r="I3574" s="28"/>
      <c r="J3574" s="28"/>
    </row>
    <row r="3575" spans="3:10" ht="21.75" customHeight="1" x14ac:dyDescent="0.25">
      <c r="C3575" s="27"/>
      <c r="D3575" s="28"/>
      <c r="E3575" s="28"/>
      <c r="F3575" s="28"/>
      <c r="G3575" s="28"/>
      <c r="H3575" s="28"/>
      <c r="I3575" s="28"/>
      <c r="J3575" s="28"/>
    </row>
    <row r="3576" spans="3:10" ht="21.75" customHeight="1" x14ac:dyDescent="0.25">
      <c r="C3576" s="27"/>
      <c r="D3576" s="28"/>
      <c r="E3576" s="28"/>
      <c r="F3576" s="28"/>
      <c r="G3576" s="28"/>
      <c r="H3576" s="28"/>
      <c r="I3576" s="28"/>
      <c r="J3576" s="28"/>
    </row>
    <row r="3577" spans="3:10" ht="21.75" customHeight="1" x14ac:dyDescent="0.25">
      <c r="C3577" s="27"/>
      <c r="D3577" s="28"/>
      <c r="E3577" s="28"/>
      <c r="F3577" s="28"/>
      <c r="G3577" s="28"/>
      <c r="H3577" s="28"/>
      <c r="I3577" s="28"/>
      <c r="J3577" s="28"/>
    </row>
    <row r="3578" spans="3:10" ht="21.75" customHeight="1" x14ac:dyDescent="0.25">
      <c r="C3578" s="27"/>
      <c r="D3578" s="28"/>
      <c r="E3578" s="28"/>
      <c r="F3578" s="28"/>
      <c r="G3578" s="28"/>
      <c r="H3578" s="28"/>
      <c r="I3578" s="28"/>
      <c r="J3578" s="28"/>
    </row>
    <row r="3579" spans="3:10" ht="21.75" customHeight="1" x14ac:dyDescent="0.25">
      <c r="C3579" s="27"/>
      <c r="D3579" s="28"/>
      <c r="E3579" s="28"/>
      <c r="F3579" s="28"/>
      <c r="G3579" s="28"/>
      <c r="H3579" s="28"/>
      <c r="I3579" s="28"/>
      <c r="J3579" s="28"/>
    </row>
    <row r="3580" spans="3:10" ht="21.75" customHeight="1" x14ac:dyDescent="0.25">
      <c r="C3580" s="27"/>
      <c r="D3580" s="28"/>
      <c r="E3580" s="28"/>
      <c r="F3580" s="28"/>
      <c r="G3580" s="28"/>
      <c r="H3580" s="28"/>
      <c r="I3580" s="28"/>
      <c r="J3580" s="28"/>
    </row>
    <row r="3581" spans="3:10" ht="21.75" customHeight="1" x14ac:dyDescent="0.25">
      <c r="C3581" s="27"/>
      <c r="D3581" s="28"/>
      <c r="E3581" s="28"/>
      <c r="F3581" s="28"/>
      <c r="G3581" s="28"/>
      <c r="H3581" s="28"/>
      <c r="I3581" s="28"/>
      <c r="J3581" s="28"/>
    </row>
    <row r="3582" spans="3:10" ht="21.75" customHeight="1" x14ac:dyDescent="0.25">
      <c r="C3582" s="27"/>
      <c r="D3582" s="28"/>
      <c r="E3582" s="28"/>
      <c r="F3582" s="28"/>
      <c r="G3582" s="28"/>
      <c r="H3582" s="28"/>
      <c r="I3582" s="28"/>
      <c r="J3582" s="28"/>
    </row>
    <row r="3583" spans="3:10" ht="21.75" customHeight="1" x14ac:dyDescent="0.25">
      <c r="C3583" s="27"/>
      <c r="D3583" s="28"/>
      <c r="E3583" s="28"/>
      <c r="F3583" s="28"/>
      <c r="G3583" s="28"/>
      <c r="H3583" s="28"/>
      <c r="I3583" s="28"/>
      <c r="J3583" s="28"/>
    </row>
    <row r="3584" spans="3:10" ht="21.75" customHeight="1" x14ac:dyDescent="0.25">
      <c r="C3584" s="27"/>
      <c r="D3584" s="28"/>
      <c r="E3584" s="28"/>
      <c r="F3584" s="28"/>
      <c r="G3584" s="28"/>
      <c r="H3584" s="28"/>
      <c r="I3584" s="28"/>
      <c r="J3584" s="28"/>
    </row>
    <row r="3585" spans="3:10" ht="21.75" customHeight="1" x14ac:dyDescent="0.25">
      <c r="C3585" s="27"/>
      <c r="D3585" s="28"/>
      <c r="E3585" s="28"/>
      <c r="F3585" s="28"/>
      <c r="G3585" s="28"/>
      <c r="H3585" s="28"/>
      <c r="I3585" s="28"/>
      <c r="J3585" s="28"/>
    </row>
    <row r="3586" spans="3:10" ht="21.75" customHeight="1" x14ac:dyDescent="0.25">
      <c r="C3586" s="27"/>
      <c r="D3586" s="28"/>
      <c r="E3586" s="28"/>
      <c r="F3586" s="28"/>
      <c r="G3586" s="28"/>
      <c r="H3586" s="28"/>
      <c r="I3586" s="28"/>
      <c r="J3586" s="28"/>
    </row>
    <row r="3587" spans="3:10" ht="21.75" customHeight="1" x14ac:dyDescent="0.25">
      <c r="C3587" s="27"/>
      <c r="D3587" s="28"/>
      <c r="E3587" s="28"/>
      <c r="F3587" s="28"/>
      <c r="G3587" s="28"/>
      <c r="H3587" s="28"/>
      <c r="I3587" s="28"/>
      <c r="J3587" s="28"/>
    </row>
    <row r="3588" spans="3:10" ht="21.75" customHeight="1" x14ac:dyDescent="0.25">
      <c r="C3588" s="27"/>
      <c r="D3588" s="28"/>
      <c r="E3588" s="28"/>
      <c r="F3588" s="28"/>
      <c r="G3588" s="28"/>
      <c r="H3588" s="28"/>
      <c r="I3588" s="28"/>
      <c r="J3588" s="28"/>
    </row>
    <row r="3589" spans="3:10" ht="21.75" customHeight="1" x14ac:dyDescent="0.25">
      <c r="C3589" s="27"/>
      <c r="D3589" s="28"/>
      <c r="E3589" s="28"/>
      <c r="F3589" s="28"/>
      <c r="G3589" s="28"/>
      <c r="H3589" s="28"/>
      <c r="I3589" s="28"/>
      <c r="J3589" s="28"/>
    </row>
    <row r="3590" spans="3:10" ht="21.75" customHeight="1" x14ac:dyDescent="0.25">
      <c r="C3590" s="27"/>
      <c r="D3590" s="28"/>
      <c r="E3590" s="28"/>
      <c r="F3590" s="28"/>
      <c r="G3590" s="28"/>
      <c r="H3590" s="28"/>
      <c r="I3590" s="28"/>
      <c r="J3590" s="28"/>
    </row>
    <row r="3591" spans="3:10" ht="21.75" customHeight="1" x14ac:dyDescent="0.25">
      <c r="C3591" s="27"/>
      <c r="D3591" s="28"/>
      <c r="E3591" s="28"/>
      <c r="F3591" s="28"/>
      <c r="G3591" s="28"/>
      <c r="H3591" s="28"/>
      <c r="I3591" s="28"/>
      <c r="J3591" s="28"/>
    </row>
    <row r="3592" spans="3:10" ht="21.75" customHeight="1" x14ac:dyDescent="0.25">
      <c r="C3592" s="27"/>
      <c r="D3592" s="28"/>
      <c r="E3592" s="28"/>
      <c r="F3592" s="28"/>
      <c r="G3592" s="28"/>
      <c r="H3592" s="28"/>
      <c r="I3592" s="28"/>
      <c r="J3592" s="28"/>
    </row>
    <row r="3593" spans="3:10" ht="21.75" customHeight="1" x14ac:dyDescent="0.25">
      <c r="C3593" s="27"/>
      <c r="D3593" s="28"/>
      <c r="E3593" s="28"/>
      <c r="F3593" s="28"/>
      <c r="G3593" s="28"/>
      <c r="H3593" s="28"/>
      <c r="I3593" s="28"/>
      <c r="J3593" s="28"/>
    </row>
    <row r="3594" spans="3:10" ht="21.75" customHeight="1" x14ac:dyDescent="0.25">
      <c r="C3594" s="27"/>
      <c r="D3594" s="28"/>
      <c r="E3594" s="28"/>
      <c r="F3594" s="28"/>
      <c r="G3594" s="28"/>
      <c r="H3594" s="28"/>
      <c r="I3594" s="28"/>
      <c r="J3594" s="28"/>
    </row>
    <row r="3595" spans="3:10" ht="21.75" customHeight="1" x14ac:dyDescent="0.25">
      <c r="C3595" s="27"/>
      <c r="D3595" s="28"/>
      <c r="E3595" s="28"/>
      <c r="F3595" s="28"/>
      <c r="G3595" s="28"/>
      <c r="H3595" s="28"/>
      <c r="I3595" s="28"/>
      <c r="J3595" s="28"/>
    </row>
    <row r="3596" spans="3:10" ht="21.75" customHeight="1" x14ac:dyDescent="0.25">
      <c r="C3596" s="27"/>
      <c r="D3596" s="28"/>
      <c r="E3596" s="28"/>
      <c r="F3596" s="28"/>
      <c r="G3596" s="28"/>
      <c r="H3596" s="28"/>
      <c r="I3596" s="28"/>
      <c r="J3596" s="28"/>
    </row>
    <row r="3597" spans="3:10" ht="21.75" customHeight="1" x14ac:dyDescent="0.25">
      <c r="C3597" s="27"/>
      <c r="D3597" s="28"/>
      <c r="E3597" s="28"/>
      <c r="F3597" s="28"/>
      <c r="G3597" s="28"/>
      <c r="H3597" s="28"/>
      <c r="I3597" s="28"/>
      <c r="J3597" s="28"/>
    </row>
    <row r="3598" spans="3:10" ht="21.75" customHeight="1" x14ac:dyDescent="0.25">
      <c r="C3598" s="27"/>
      <c r="D3598" s="28"/>
      <c r="E3598" s="28"/>
      <c r="F3598" s="28"/>
      <c r="G3598" s="28"/>
      <c r="H3598" s="28"/>
      <c r="I3598" s="28"/>
      <c r="J3598" s="28"/>
    </row>
    <row r="3599" spans="3:10" ht="21.75" customHeight="1" x14ac:dyDescent="0.25">
      <c r="C3599" s="27"/>
      <c r="D3599" s="28"/>
      <c r="E3599" s="28"/>
      <c r="F3599" s="28"/>
      <c r="G3599" s="28"/>
      <c r="H3599" s="28"/>
      <c r="I3599" s="28"/>
      <c r="J3599" s="28"/>
    </row>
    <row r="3600" spans="3:10" ht="21.75" customHeight="1" x14ac:dyDescent="0.25">
      <c r="C3600" s="27"/>
      <c r="D3600" s="28"/>
      <c r="E3600" s="28"/>
      <c r="F3600" s="28"/>
      <c r="G3600" s="28"/>
      <c r="H3600" s="28"/>
      <c r="I3600" s="28"/>
      <c r="J3600" s="28"/>
    </row>
    <row r="3601" spans="3:10" ht="21.75" customHeight="1" x14ac:dyDescent="0.25">
      <c r="C3601" s="27"/>
      <c r="D3601" s="28"/>
      <c r="E3601" s="28"/>
      <c r="F3601" s="28"/>
      <c r="G3601" s="28"/>
      <c r="H3601" s="28"/>
      <c r="I3601" s="28"/>
      <c r="J3601" s="28"/>
    </row>
    <row r="3602" spans="3:10" ht="21.75" customHeight="1" x14ac:dyDescent="0.25">
      <c r="C3602" s="27"/>
      <c r="D3602" s="28"/>
      <c r="E3602" s="28"/>
      <c r="F3602" s="28"/>
      <c r="G3602" s="28"/>
      <c r="H3602" s="28"/>
      <c r="I3602" s="28"/>
      <c r="J3602" s="28"/>
    </row>
    <row r="3603" spans="3:10" ht="21.75" customHeight="1" x14ac:dyDescent="0.25">
      <c r="C3603" s="27"/>
      <c r="D3603" s="28"/>
      <c r="E3603" s="28"/>
      <c r="F3603" s="28"/>
      <c r="G3603" s="28"/>
      <c r="H3603" s="28"/>
      <c r="I3603" s="28"/>
      <c r="J3603" s="28"/>
    </row>
    <row r="3604" spans="3:10" ht="21.75" customHeight="1" x14ac:dyDescent="0.25">
      <c r="C3604" s="27"/>
      <c r="D3604" s="28"/>
      <c r="E3604" s="28"/>
      <c r="F3604" s="28"/>
      <c r="G3604" s="28"/>
      <c r="H3604" s="28"/>
      <c r="I3604" s="28"/>
      <c r="J3604" s="28"/>
    </row>
    <row r="3605" spans="3:10" ht="21.75" customHeight="1" x14ac:dyDescent="0.25">
      <c r="C3605" s="27"/>
      <c r="D3605" s="28"/>
      <c r="E3605" s="28"/>
      <c r="F3605" s="28"/>
      <c r="G3605" s="28"/>
      <c r="H3605" s="28"/>
      <c r="I3605" s="28"/>
      <c r="J3605" s="28"/>
    </row>
    <row r="3606" spans="3:10" ht="21.75" customHeight="1" x14ac:dyDescent="0.25">
      <c r="C3606" s="27"/>
      <c r="D3606" s="28"/>
      <c r="E3606" s="28"/>
      <c r="F3606" s="28"/>
      <c r="G3606" s="28"/>
      <c r="H3606" s="28"/>
      <c r="I3606" s="28"/>
      <c r="J3606" s="28"/>
    </row>
    <row r="3607" spans="3:10" ht="21.75" customHeight="1" x14ac:dyDescent="0.25">
      <c r="C3607" s="27"/>
      <c r="D3607" s="28"/>
      <c r="E3607" s="28"/>
      <c r="F3607" s="28"/>
      <c r="G3607" s="28"/>
      <c r="H3607" s="28"/>
      <c r="I3607" s="28"/>
      <c r="J3607" s="28"/>
    </row>
    <row r="3608" spans="3:10" ht="21.75" customHeight="1" x14ac:dyDescent="0.25">
      <c r="C3608" s="27"/>
      <c r="D3608" s="28"/>
      <c r="E3608" s="28"/>
      <c r="F3608" s="28"/>
      <c r="G3608" s="28"/>
      <c r="H3608" s="28"/>
      <c r="I3608" s="28"/>
      <c r="J3608" s="28"/>
    </row>
    <row r="3609" spans="3:10" ht="21.75" customHeight="1" x14ac:dyDescent="0.25">
      <c r="C3609" s="27"/>
      <c r="D3609" s="28"/>
      <c r="E3609" s="28"/>
      <c r="F3609" s="28"/>
      <c r="G3609" s="28"/>
      <c r="H3609" s="28"/>
      <c r="I3609" s="28"/>
      <c r="J3609" s="28"/>
    </row>
    <row r="3610" spans="3:10" ht="21.75" customHeight="1" x14ac:dyDescent="0.25">
      <c r="C3610" s="27"/>
      <c r="D3610" s="28"/>
      <c r="E3610" s="28"/>
      <c r="F3610" s="28"/>
      <c r="G3610" s="28"/>
      <c r="H3610" s="28"/>
      <c r="I3610" s="28"/>
      <c r="J3610" s="28"/>
    </row>
    <row r="3611" spans="3:10" ht="21.75" customHeight="1" x14ac:dyDescent="0.25">
      <c r="C3611" s="27"/>
      <c r="D3611" s="28"/>
      <c r="E3611" s="28"/>
      <c r="F3611" s="28"/>
      <c r="G3611" s="28"/>
      <c r="H3611" s="28"/>
      <c r="I3611" s="28"/>
      <c r="J3611" s="28"/>
    </row>
    <row r="3612" spans="3:10" ht="21.75" customHeight="1" x14ac:dyDescent="0.25">
      <c r="C3612" s="27"/>
      <c r="D3612" s="28"/>
      <c r="E3612" s="28"/>
      <c r="F3612" s="28"/>
      <c r="G3612" s="28"/>
      <c r="H3612" s="28"/>
      <c r="I3612" s="28"/>
      <c r="J3612" s="28"/>
    </row>
    <row r="3613" spans="3:10" ht="21.75" customHeight="1" x14ac:dyDescent="0.25">
      <c r="C3613" s="27"/>
      <c r="D3613" s="28"/>
      <c r="E3613" s="28"/>
      <c r="F3613" s="28"/>
      <c r="G3613" s="28"/>
      <c r="H3613" s="28"/>
      <c r="I3613" s="28"/>
      <c r="J3613" s="28"/>
    </row>
    <row r="3614" spans="3:10" ht="21.75" customHeight="1" x14ac:dyDescent="0.25">
      <c r="C3614" s="27"/>
      <c r="D3614" s="28"/>
      <c r="E3614" s="28"/>
      <c r="F3614" s="28"/>
      <c r="G3614" s="28"/>
      <c r="H3614" s="28"/>
      <c r="I3614" s="28"/>
      <c r="J3614" s="28"/>
    </row>
    <row r="3615" spans="3:10" ht="21.75" customHeight="1" x14ac:dyDescent="0.25">
      <c r="C3615" s="27"/>
      <c r="D3615" s="28"/>
      <c r="E3615" s="28"/>
      <c r="F3615" s="28"/>
      <c r="G3615" s="28"/>
      <c r="H3615" s="28"/>
      <c r="I3615" s="28"/>
      <c r="J3615" s="28"/>
    </row>
    <row r="3616" spans="3:10" ht="21.75" customHeight="1" x14ac:dyDescent="0.25">
      <c r="C3616" s="27"/>
      <c r="D3616" s="28"/>
      <c r="E3616" s="28"/>
      <c r="F3616" s="28"/>
      <c r="G3616" s="28"/>
      <c r="H3616" s="28"/>
      <c r="I3616" s="28"/>
      <c r="J3616" s="28"/>
    </row>
    <row r="3617" spans="3:10" ht="21.75" customHeight="1" x14ac:dyDescent="0.25">
      <c r="C3617" s="27"/>
      <c r="D3617" s="28"/>
      <c r="E3617" s="28"/>
      <c r="F3617" s="28"/>
      <c r="G3617" s="28"/>
      <c r="H3617" s="28"/>
      <c r="I3617" s="28"/>
      <c r="J3617" s="28"/>
    </row>
    <row r="3618" spans="3:10" ht="21.75" customHeight="1" x14ac:dyDescent="0.25">
      <c r="C3618" s="27"/>
      <c r="D3618" s="28"/>
      <c r="E3618" s="28"/>
      <c r="F3618" s="28"/>
      <c r="G3618" s="28"/>
      <c r="H3618" s="28"/>
      <c r="I3618" s="28"/>
      <c r="J3618" s="28"/>
    </row>
    <row r="3619" spans="3:10" ht="21.75" customHeight="1" x14ac:dyDescent="0.25">
      <c r="C3619" s="27"/>
      <c r="D3619" s="28"/>
      <c r="E3619" s="28"/>
      <c r="F3619" s="28"/>
      <c r="G3619" s="28"/>
      <c r="H3619" s="28"/>
      <c r="I3619" s="28"/>
      <c r="J3619" s="28"/>
    </row>
    <row r="3620" spans="3:10" ht="21.75" customHeight="1" x14ac:dyDescent="0.25">
      <c r="C3620" s="27"/>
      <c r="D3620" s="28"/>
      <c r="E3620" s="28"/>
      <c r="F3620" s="28"/>
      <c r="G3620" s="28"/>
      <c r="H3620" s="28"/>
      <c r="I3620" s="28"/>
      <c r="J3620" s="28"/>
    </row>
    <row r="3621" spans="3:10" ht="21.75" customHeight="1" x14ac:dyDescent="0.25">
      <c r="C3621" s="27"/>
      <c r="D3621" s="28"/>
      <c r="E3621" s="28"/>
      <c r="F3621" s="28"/>
      <c r="G3621" s="28"/>
      <c r="H3621" s="28"/>
      <c r="I3621" s="28"/>
      <c r="J3621" s="28"/>
    </row>
    <row r="3622" spans="3:10" ht="21.75" customHeight="1" x14ac:dyDescent="0.25">
      <c r="C3622" s="27"/>
      <c r="D3622" s="28"/>
      <c r="E3622" s="28"/>
      <c r="F3622" s="28"/>
      <c r="G3622" s="28"/>
      <c r="H3622" s="28"/>
      <c r="I3622" s="28"/>
      <c r="J3622" s="28"/>
    </row>
    <row r="3623" spans="3:10" ht="21.75" customHeight="1" x14ac:dyDescent="0.25">
      <c r="C3623" s="27"/>
      <c r="D3623" s="28"/>
      <c r="E3623" s="28"/>
      <c r="F3623" s="28"/>
      <c r="G3623" s="28"/>
      <c r="H3623" s="28"/>
      <c r="I3623" s="28"/>
      <c r="J3623" s="28"/>
    </row>
    <row r="3624" spans="3:10" ht="21.75" customHeight="1" x14ac:dyDescent="0.25">
      <c r="C3624" s="27"/>
      <c r="D3624" s="28"/>
      <c r="E3624" s="28"/>
      <c r="F3624" s="28"/>
      <c r="G3624" s="28"/>
      <c r="H3624" s="28"/>
      <c r="I3624" s="28"/>
      <c r="J3624" s="28"/>
    </row>
    <row r="3625" spans="3:10" ht="21.75" customHeight="1" x14ac:dyDescent="0.25">
      <c r="C3625" s="27"/>
      <c r="D3625" s="28"/>
      <c r="E3625" s="28"/>
      <c r="F3625" s="28"/>
      <c r="G3625" s="28"/>
      <c r="H3625" s="28"/>
      <c r="I3625" s="28"/>
      <c r="J3625" s="28"/>
    </row>
    <row r="3626" spans="3:10" ht="21.75" customHeight="1" x14ac:dyDescent="0.25">
      <c r="C3626" s="27"/>
      <c r="D3626" s="28"/>
      <c r="E3626" s="28"/>
      <c r="F3626" s="28"/>
      <c r="G3626" s="28"/>
      <c r="H3626" s="28"/>
      <c r="I3626" s="28"/>
      <c r="J3626" s="28"/>
    </row>
    <row r="3627" spans="3:10" ht="21.75" customHeight="1" x14ac:dyDescent="0.25">
      <c r="C3627" s="27"/>
      <c r="D3627" s="28"/>
      <c r="E3627" s="28"/>
      <c r="F3627" s="28"/>
      <c r="G3627" s="28"/>
      <c r="H3627" s="28"/>
      <c r="I3627" s="28"/>
      <c r="J3627" s="28"/>
    </row>
    <row r="3628" spans="3:10" ht="21.75" customHeight="1" x14ac:dyDescent="0.25">
      <c r="C3628" s="27"/>
      <c r="D3628" s="28"/>
      <c r="E3628" s="28"/>
      <c r="F3628" s="28"/>
      <c r="G3628" s="28"/>
      <c r="H3628" s="28"/>
      <c r="I3628" s="28"/>
      <c r="J3628" s="28"/>
    </row>
    <row r="3629" spans="3:10" ht="21.75" customHeight="1" x14ac:dyDescent="0.25">
      <c r="C3629" s="27"/>
      <c r="D3629" s="28"/>
      <c r="E3629" s="28"/>
      <c r="F3629" s="28"/>
      <c r="G3629" s="28"/>
      <c r="H3629" s="28"/>
      <c r="I3629" s="28"/>
      <c r="J3629" s="28"/>
    </row>
    <row r="3630" spans="3:10" ht="21.75" customHeight="1" x14ac:dyDescent="0.25">
      <c r="C3630" s="27"/>
      <c r="D3630" s="28"/>
      <c r="E3630" s="28"/>
      <c r="F3630" s="28"/>
      <c r="G3630" s="28"/>
      <c r="H3630" s="28"/>
      <c r="I3630" s="28"/>
      <c r="J3630" s="28"/>
    </row>
    <row r="3631" spans="3:10" ht="21.75" customHeight="1" x14ac:dyDescent="0.25">
      <c r="C3631" s="27"/>
      <c r="D3631" s="28"/>
      <c r="E3631" s="28"/>
      <c r="F3631" s="28"/>
      <c r="G3631" s="28"/>
      <c r="H3631" s="28"/>
      <c r="I3631" s="28"/>
      <c r="J3631" s="28"/>
    </row>
    <row r="3632" spans="3:10" ht="21.75" customHeight="1" x14ac:dyDescent="0.25">
      <c r="C3632" s="27"/>
      <c r="D3632" s="28"/>
      <c r="E3632" s="28"/>
      <c r="F3632" s="28"/>
      <c r="G3632" s="28"/>
      <c r="H3632" s="28"/>
      <c r="I3632" s="28"/>
      <c r="J3632" s="28"/>
    </row>
    <row r="3633" spans="3:10" ht="21.75" customHeight="1" x14ac:dyDescent="0.25">
      <c r="C3633" s="27"/>
      <c r="D3633" s="28"/>
      <c r="E3633" s="28"/>
      <c r="F3633" s="28"/>
      <c r="G3633" s="28"/>
      <c r="H3633" s="28"/>
      <c r="I3633" s="28"/>
      <c r="J3633" s="28"/>
    </row>
    <row r="3634" spans="3:10" ht="21.75" customHeight="1" x14ac:dyDescent="0.25">
      <c r="C3634" s="27"/>
      <c r="D3634" s="28"/>
      <c r="E3634" s="28"/>
      <c r="F3634" s="28"/>
      <c r="G3634" s="28"/>
      <c r="H3634" s="28"/>
      <c r="I3634" s="28"/>
      <c r="J3634" s="28"/>
    </row>
    <row r="3635" spans="3:10" ht="21.75" customHeight="1" x14ac:dyDescent="0.25">
      <c r="C3635" s="27"/>
      <c r="D3635" s="28"/>
      <c r="E3635" s="28"/>
      <c r="F3635" s="28"/>
      <c r="G3635" s="28"/>
      <c r="H3635" s="28"/>
      <c r="I3635" s="28"/>
      <c r="J3635" s="28"/>
    </row>
    <row r="3636" spans="3:10" ht="21.75" customHeight="1" x14ac:dyDescent="0.25">
      <c r="C3636" s="27"/>
      <c r="D3636" s="28"/>
      <c r="E3636" s="28"/>
      <c r="F3636" s="28"/>
      <c r="G3636" s="28"/>
      <c r="H3636" s="28"/>
      <c r="I3636" s="28"/>
      <c r="J3636" s="28"/>
    </row>
    <row r="3637" spans="3:10" ht="21.75" customHeight="1" x14ac:dyDescent="0.25">
      <c r="C3637" s="27"/>
      <c r="D3637" s="28"/>
      <c r="E3637" s="28"/>
      <c r="F3637" s="28"/>
      <c r="G3637" s="28"/>
      <c r="H3637" s="28"/>
      <c r="I3637" s="28"/>
      <c r="J3637" s="28"/>
    </row>
    <row r="3638" spans="3:10" ht="21.75" customHeight="1" x14ac:dyDescent="0.25">
      <c r="C3638" s="27"/>
      <c r="D3638" s="28"/>
      <c r="E3638" s="28"/>
      <c r="F3638" s="28"/>
      <c r="G3638" s="28"/>
      <c r="H3638" s="28"/>
      <c r="I3638" s="28"/>
      <c r="J3638" s="28"/>
    </row>
    <row r="3639" spans="3:10" ht="21.75" customHeight="1" x14ac:dyDescent="0.25">
      <c r="C3639" s="27"/>
      <c r="D3639" s="28"/>
      <c r="E3639" s="28"/>
      <c r="F3639" s="28"/>
      <c r="G3639" s="28"/>
      <c r="H3639" s="28"/>
      <c r="I3639" s="28"/>
      <c r="J3639" s="28"/>
    </row>
    <row r="3640" spans="3:10" ht="21.75" customHeight="1" x14ac:dyDescent="0.25">
      <c r="C3640" s="27"/>
      <c r="D3640" s="28"/>
      <c r="E3640" s="28"/>
      <c r="F3640" s="28"/>
      <c r="G3640" s="28"/>
      <c r="H3640" s="28"/>
      <c r="I3640" s="28"/>
      <c r="J3640" s="28"/>
    </row>
    <row r="3641" spans="3:10" ht="21.75" customHeight="1" x14ac:dyDescent="0.25">
      <c r="C3641" s="27"/>
      <c r="D3641" s="28"/>
      <c r="E3641" s="28"/>
      <c r="F3641" s="28"/>
      <c r="G3641" s="28"/>
      <c r="H3641" s="28"/>
      <c r="I3641" s="28"/>
      <c r="J3641" s="28"/>
    </row>
    <row r="3642" spans="3:10" ht="21.75" customHeight="1" x14ac:dyDescent="0.25">
      <c r="C3642" s="27"/>
      <c r="D3642" s="28"/>
      <c r="E3642" s="28"/>
      <c r="F3642" s="28"/>
      <c r="G3642" s="28"/>
      <c r="H3642" s="28"/>
      <c r="I3642" s="28"/>
      <c r="J3642" s="28"/>
    </row>
    <row r="3643" spans="3:10" ht="21.75" customHeight="1" x14ac:dyDescent="0.25">
      <c r="C3643" s="27"/>
      <c r="D3643" s="28"/>
      <c r="E3643" s="28"/>
      <c r="F3643" s="28"/>
      <c r="G3643" s="28"/>
      <c r="H3643" s="28"/>
      <c r="I3643" s="28"/>
      <c r="J3643" s="28"/>
    </row>
    <row r="3644" spans="3:10" ht="21.75" customHeight="1" x14ac:dyDescent="0.25">
      <c r="C3644" s="27"/>
      <c r="D3644" s="28"/>
      <c r="E3644" s="28"/>
      <c r="F3644" s="28"/>
      <c r="G3644" s="28"/>
      <c r="H3644" s="28"/>
      <c r="I3644" s="28"/>
      <c r="J3644" s="28"/>
    </row>
    <row r="3645" spans="3:10" ht="21.75" customHeight="1" x14ac:dyDescent="0.25">
      <c r="C3645" s="27"/>
      <c r="D3645" s="28"/>
      <c r="E3645" s="28"/>
      <c r="F3645" s="28"/>
      <c r="G3645" s="28"/>
      <c r="H3645" s="28"/>
      <c r="I3645" s="28"/>
      <c r="J3645" s="28"/>
    </row>
    <row r="3646" spans="3:10" ht="21.75" customHeight="1" x14ac:dyDescent="0.25">
      <c r="C3646" s="27"/>
      <c r="D3646" s="28"/>
      <c r="E3646" s="28"/>
      <c r="F3646" s="28"/>
      <c r="G3646" s="28"/>
      <c r="H3646" s="28"/>
      <c r="I3646" s="28"/>
      <c r="J3646" s="28"/>
    </row>
    <row r="3647" spans="3:10" ht="21.75" customHeight="1" x14ac:dyDescent="0.25">
      <c r="C3647" s="27"/>
      <c r="D3647" s="28"/>
      <c r="E3647" s="28"/>
      <c r="F3647" s="28"/>
      <c r="G3647" s="28"/>
      <c r="H3647" s="28"/>
      <c r="I3647" s="28"/>
      <c r="J3647" s="28"/>
    </row>
    <row r="3648" spans="3:10" ht="21.75" customHeight="1" x14ac:dyDescent="0.25">
      <c r="C3648" s="27"/>
      <c r="D3648" s="28"/>
      <c r="E3648" s="28"/>
      <c r="F3648" s="28"/>
      <c r="G3648" s="28"/>
      <c r="H3648" s="28"/>
      <c r="I3648" s="28"/>
      <c r="J3648" s="28"/>
    </row>
    <row r="3649" spans="3:10" ht="21.75" customHeight="1" x14ac:dyDescent="0.25">
      <c r="C3649" s="27"/>
      <c r="D3649" s="28"/>
      <c r="E3649" s="28"/>
      <c r="F3649" s="28"/>
      <c r="G3649" s="28"/>
      <c r="H3649" s="28"/>
      <c r="I3649" s="28"/>
      <c r="J3649" s="28"/>
    </row>
    <row r="3650" spans="3:10" ht="21.75" customHeight="1" x14ac:dyDescent="0.25">
      <c r="C3650" s="27"/>
      <c r="D3650" s="28"/>
      <c r="E3650" s="28"/>
      <c r="F3650" s="28"/>
      <c r="G3650" s="28"/>
      <c r="H3650" s="28"/>
      <c r="I3650" s="28"/>
      <c r="J3650" s="28"/>
    </row>
    <row r="3651" spans="3:10" ht="21.75" customHeight="1" x14ac:dyDescent="0.25">
      <c r="C3651" s="27"/>
      <c r="D3651" s="28"/>
      <c r="E3651" s="28"/>
      <c r="F3651" s="28"/>
      <c r="G3651" s="28"/>
      <c r="H3651" s="28"/>
      <c r="I3651" s="28"/>
      <c r="J3651" s="28"/>
    </row>
    <row r="3652" spans="3:10" ht="21.75" customHeight="1" x14ac:dyDescent="0.25">
      <c r="C3652" s="27"/>
      <c r="D3652" s="28"/>
      <c r="E3652" s="28"/>
      <c r="F3652" s="28"/>
      <c r="G3652" s="28"/>
      <c r="H3652" s="28"/>
      <c r="I3652" s="28"/>
      <c r="J3652" s="28"/>
    </row>
    <row r="3653" spans="3:10" ht="21.75" customHeight="1" x14ac:dyDescent="0.25">
      <c r="C3653" s="27"/>
      <c r="D3653" s="28"/>
      <c r="E3653" s="28"/>
      <c r="F3653" s="28"/>
      <c r="G3653" s="28"/>
      <c r="H3653" s="28"/>
      <c r="I3653" s="28"/>
      <c r="J3653" s="28"/>
    </row>
    <row r="3654" spans="3:10" ht="21.75" customHeight="1" x14ac:dyDescent="0.25">
      <c r="C3654" s="27"/>
      <c r="D3654" s="28"/>
      <c r="E3654" s="28"/>
      <c r="F3654" s="28"/>
      <c r="G3654" s="28"/>
      <c r="H3654" s="28"/>
      <c r="I3654" s="28"/>
      <c r="J3654" s="28"/>
    </row>
    <row r="3655" spans="3:10" ht="21.75" customHeight="1" x14ac:dyDescent="0.25">
      <c r="C3655" s="27"/>
      <c r="D3655" s="28"/>
      <c r="E3655" s="28"/>
      <c r="F3655" s="28"/>
      <c r="G3655" s="28"/>
      <c r="H3655" s="28"/>
      <c r="I3655" s="28"/>
      <c r="J3655" s="28"/>
    </row>
    <row r="3656" spans="3:10" ht="21.75" customHeight="1" x14ac:dyDescent="0.25">
      <c r="C3656" s="27"/>
      <c r="D3656" s="28"/>
      <c r="E3656" s="28"/>
      <c r="F3656" s="28"/>
      <c r="G3656" s="28"/>
      <c r="H3656" s="28"/>
      <c r="I3656" s="28"/>
      <c r="J3656" s="28"/>
    </row>
    <row r="3657" spans="3:10" ht="21.75" customHeight="1" x14ac:dyDescent="0.25">
      <c r="C3657" s="27"/>
      <c r="D3657" s="28"/>
      <c r="E3657" s="28"/>
      <c r="F3657" s="28"/>
      <c r="G3657" s="28"/>
      <c r="H3657" s="28"/>
      <c r="I3657" s="28"/>
      <c r="J3657" s="28"/>
    </row>
    <row r="3658" spans="3:10" ht="21.75" customHeight="1" x14ac:dyDescent="0.25">
      <c r="C3658" s="27"/>
      <c r="D3658" s="28"/>
      <c r="E3658" s="28"/>
      <c r="F3658" s="28"/>
      <c r="G3658" s="28"/>
      <c r="H3658" s="28"/>
      <c r="I3658" s="28"/>
      <c r="J3658" s="28"/>
    </row>
    <row r="3659" spans="3:10" ht="21.75" customHeight="1" x14ac:dyDescent="0.25">
      <c r="C3659" s="27"/>
      <c r="D3659" s="28"/>
      <c r="E3659" s="28"/>
      <c r="F3659" s="28"/>
      <c r="G3659" s="28"/>
      <c r="H3659" s="28"/>
      <c r="I3659" s="28"/>
      <c r="J3659" s="28"/>
    </row>
    <row r="3660" spans="3:10" ht="21.75" customHeight="1" x14ac:dyDescent="0.25">
      <c r="C3660" s="27"/>
      <c r="D3660" s="28"/>
      <c r="E3660" s="28"/>
      <c r="F3660" s="28"/>
      <c r="G3660" s="28"/>
      <c r="H3660" s="28"/>
      <c r="I3660" s="28"/>
      <c r="J3660" s="28"/>
    </row>
    <row r="3661" spans="3:10" ht="21.75" customHeight="1" x14ac:dyDescent="0.25">
      <c r="C3661" s="27"/>
      <c r="D3661" s="28"/>
      <c r="E3661" s="28"/>
      <c r="F3661" s="28"/>
      <c r="G3661" s="28"/>
      <c r="H3661" s="28"/>
      <c r="I3661" s="28"/>
      <c r="J3661" s="28"/>
    </row>
    <row r="3662" spans="3:10" ht="21.75" customHeight="1" x14ac:dyDescent="0.25">
      <c r="C3662" s="27"/>
      <c r="D3662" s="28"/>
      <c r="E3662" s="28"/>
      <c r="F3662" s="28"/>
      <c r="G3662" s="28"/>
      <c r="H3662" s="28"/>
      <c r="I3662" s="28"/>
      <c r="J3662" s="28"/>
    </row>
    <row r="3663" spans="3:10" ht="21.75" customHeight="1" x14ac:dyDescent="0.25">
      <c r="C3663" s="27"/>
      <c r="D3663" s="28"/>
      <c r="E3663" s="28"/>
      <c r="F3663" s="28"/>
      <c r="G3663" s="28"/>
      <c r="H3663" s="28"/>
      <c r="I3663" s="28"/>
      <c r="J3663" s="28"/>
    </row>
    <row r="3664" spans="3:10" ht="21.75" customHeight="1" x14ac:dyDescent="0.25">
      <c r="C3664" s="27"/>
      <c r="D3664" s="28"/>
      <c r="E3664" s="28"/>
      <c r="F3664" s="28"/>
      <c r="G3664" s="28"/>
      <c r="H3664" s="28"/>
      <c r="I3664" s="28"/>
      <c r="J3664" s="28"/>
    </row>
    <row r="3665" spans="3:10" ht="21.75" customHeight="1" x14ac:dyDescent="0.25">
      <c r="C3665" s="27"/>
      <c r="D3665" s="28"/>
      <c r="E3665" s="28"/>
      <c r="F3665" s="28"/>
      <c r="G3665" s="28"/>
      <c r="H3665" s="28"/>
      <c r="I3665" s="28"/>
      <c r="J3665" s="28"/>
    </row>
    <row r="3666" spans="3:10" ht="21.75" customHeight="1" x14ac:dyDescent="0.25">
      <c r="C3666" s="27"/>
      <c r="D3666" s="28"/>
      <c r="E3666" s="28"/>
      <c r="F3666" s="28"/>
      <c r="G3666" s="28"/>
      <c r="H3666" s="28"/>
      <c r="I3666" s="28"/>
      <c r="J3666" s="28"/>
    </row>
    <row r="3667" spans="3:10" ht="21.75" customHeight="1" x14ac:dyDescent="0.25">
      <c r="C3667" s="27"/>
      <c r="D3667" s="28"/>
      <c r="E3667" s="28"/>
      <c r="F3667" s="28"/>
      <c r="G3667" s="28"/>
      <c r="H3667" s="28"/>
      <c r="I3667" s="28"/>
      <c r="J3667" s="28"/>
    </row>
    <row r="3668" spans="3:10" ht="21.75" customHeight="1" x14ac:dyDescent="0.25">
      <c r="C3668" s="27"/>
      <c r="D3668" s="28"/>
      <c r="E3668" s="28"/>
      <c r="F3668" s="28"/>
      <c r="G3668" s="28"/>
      <c r="H3668" s="28"/>
      <c r="I3668" s="28"/>
      <c r="J3668" s="28"/>
    </row>
    <row r="3669" spans="3:10" ht="21.75" customHeight="1" x14ac:dyDescent="0.25">
      <c r="C3669" s="27"/>
      <c r="D3669" s="28"/>
      <c r="E3669" s="28"/>
      <c r="F3669" s="28"/>
      <c r="G3669" s="28"/>
      <c r="H3669" s="28"/>
      <c r="I3669" s="28"/>
      <c r="J3669" s="28"/>
    </row>
    <row r="3670" spans="3:10" ht="21.75" customHeight="1" x14ac:dyDescent="0.25">
      <c r="C3670" s="27"/>
      <c r="D3670" s="28"/>
      <c r="E3670" s="28"/>
      <c r="F3670" s="28"/>
      <c r="G3670" s="28"/>
      <c r="H3670" s="28"/>
      <c r="I3670" s="28"/>
      <c r="J3670" s="28"/>
    </row>
    <row r="3671" spans="3:10" ht="21.75" customHeight="1" x14ac:dyDescent="0.25">
      <c r="C3671" s="27"/>
      <c r="D3671" s="28"/>
      <c r="E3671" s="28"/>
      <c r="F3671" s="28"/>
      <c r="G3671" s="28"/>
      <c r="H3671" s="28"/>
      <c r="I3671" s="28"/>
      <c r="J3671" s="28"/>
    </row>
    <row r="3672" spans="3:10" ht="21.75" customHeight="1" x14ac:dyDescent="0.25">
      <c r="C3672" s="27"/>
      <c r="D3672" s="28"/>
      <c r="E3672" s="28"/>
      <c r="F3672" s="28"/>
      <c r="G3672" s="28"/>
      <c r="H3672" s="28"/>
      <c r="I3672" s="28"/>
      <c r="J3672" s="28"/>
    </row>
    <row r="3673" spans="3:10" ht="21.75" customHeight="1" x14ac:dyDescent="0.25">
      <c r="C3673" s="27"/>
      <c r="D3673" s="28"/>
      <c r="E3673" s="28"/>
      <c r="F3673" s="28"/>
      <c r="G3673" s="28"/>
      <c r="H3673" s="28"/>
      <c r="I3673" s="28"/>
      <c r="J3673" s="28"/>
    </row>
    <row r="3674" spans="3:10" ht="21.75" customHeight="1" x14ac:dyDescent="0.25">
      <c r="C3674" s="27"/>
      <c r="D3674" s="28"/>
      <c r="E3674" s="28"/>
      <c r="F3674" s="28"/>
      <c r="G3674" s="28"/>
      <c r="H3674" s="28"/>
      <c r="I3674" s="28"/>
      <c r="J3674" s="28"/>
    </row>
    <row r="3675" spans="3:10" ht="21.75" customHeight="1" x14ac:dyDescent="0.25">
      <c r="C3675" s="27"/>
      <c r="D3675" s="28"/>
      <c r="E3675" s="28"/>
      <c r="F3675" s="28"/>
      <c r="G3675" s="28"/>
      <c r="H3675" s="28"/>
      <c r="I3675" s="28"/>
      <c r="J3675" s="28"/>
    </row>
    <row r="3676" spans="3:10" ht="21.75" customHeight="1" x14ac:dyDescent="0.25">
      <c r="C3676" s="27"/>
      <c r="D3676" s="28"/>
      <c r="E3676" s="28"/>
      <c r="F3676" s="28"/>
      <c r="G3676" s="28"/>
      <c r="H3676" s="28"/>
      <c r="I3676" s="28"/>
      <c r="J3676" s="28"/>
    </row>
    <row r="3677" spans="3:10" ht="21.75" customHeight="1" x14ac:dyDescent="0.25">
      <c r="C3677" s="27"/>
      <c r="D3677" s="28"/>
      <c r="E3677" s="28"/>
      <c r="F3677" s="28"/>
      <c r="G3677" s="28"/>
      <c r="H3677" s="28"/>
      <c r="I3677" s="28"/>
      <c r="J3677" s="28"/>
    </row>
    <row r="3678" spans="3:10" ht="21.75" customHeight="1" x14ac:dyDescent="0.25">
      <c r="C3678" s="27"/>
      <c r="D3678" s="28"/>
      <c r="E3678" s="28"/>
      <c r="F3678" s="28"/>
      <c r="G3678" s="28"/>
      <c r="H3678" s="28"/>
      <c r="I3678" s="28"/>
      <c r="J3678" s="28"/>
    </row>
    <row r="3679" spans="3:10" ht="21.75" customHeight="1" x14ac:dyDescent="0.25">
      <c r="C3679" s="27"/>
      <c r="D3679" s="28"/>
      <c r="E3679" s="28"/>
      <c r="F3679" s="28"/>
      <c r="G3679" s="28"/>
      <c r="H3679" s="28"/>
      <c r="I3679" s="28"/>
      <c r="J3679" s="28"/>
    </row>
    <row r="3680" spans="3:10" ht="21.75" customHeight="1" x14ac:dyDescent="0.25">
      <c r="C3680" s="27"/>
      <c r="D3680" s="28"/>
      <c r="E3680" s="28"/>
      <c r="F3680" s="28"/>
      <c r="G3680" s="28"/>
      <c r="H3680" s="28"/>
      <c r="I3680" s="28"/>
      <c r="J3680" s="28"/>
    </row>
    <row r="3681" spans="3:10" ht="21.75" customHeight="1" x14ac:dyDescent="0.25">
      <c r="C3681" s="27"/>
      <c r="D3681" s="28"/>
      <c r="E3681" s="28"/>
      <c r="F3681" s="28"/>
      <c r="G3681" s="28"/>
      <c r="H3681" s="28"/>
      <c r="I3681" s="28"/>
      <c r="J3681" s="28"/>
    </row>
    <row r="3682" spans="3:10" ht="21.75" customHeight="1" x14ac:dyDescent="0.25">
      <c r="C3682" s="27"/>
      <c r="D3682" s="28"/>
      <c r="E3682" s="28"/>
      <c r="F3682" s="28"/>
      <c r="G3682" s="28"/>
      <c r="H3682" s="28"/>
      <c r="I3682" s="28"/>
      <c r="J3682" s="28"/>
    </row>
    <row r="3683" spans="3:10" ht="21.75" customHeight="1" x14ac:dyDescent="0.25">
      <c r="C3683" s="27"/>
      <c r="D3683" s="28"/>
      <c r="E3683" s="28"/>
      <c r="F3683" s="28"/>
      <c r="G3683" s="28"/>
      <c r="H3683" s="28"/>
      <c r="I3683" s="28"/>
      <c r="J3683" s="28"/>
    </row>
    <row r="3684" spans="3:10" ht="21.75" customHeight="1" x14ac:dyDescent="0.25">
      <c r="C3684" s="27"/>
      <c r="D3684" s="28"/>
      <c r="E3684" s="28"/>
      <c r="F3684" s="28"/>
      <c r="G3684" s="28"/>
      <c r="H3684" s="28"/>
      <c r="I3684" s="28"/>
      <c r="J3684" s="28"/>
    </row>
    <row r="3685" spans="3:10" ht="21.75" customHeight="1" x14ac:dyDescent="0.25">
      <c r="C3685" s="27"/>
      <c r="D3685" s="28"/>
      <c r="E3685" s="28"/>
      <c r="F3685" s="28"/>
      <c r="G3685" s="28"/>
      <c r="H3685" s="28"/>
      <c r="I3685" s="28"/>
      <c r="J3685" s="28"/>
    </row>
    <row r="3686" spans="3:10" ht="21.75" customHeight="1" x14ac:dyDescent="0.25">
      <c r="C3686" s="27"/>
      <c r="D3686" s="28"/>
      <c r="E3686" s="28"/>
      <c r="F3686" s="28"/>
      <c r="G3686" s="28"/>
      <c r="H3686" s="28"/>
      <c r="I3686" s="28"/>
      <c r="J3686" s="28"/>
    </row>
    <row r="3687" spans="3:10" ht="21.75" customHeight="1" x14ac:dyDescent="0.25">
      <c r="C3687" s="27"/>
      <c r="D3687" s="28"/>
      <c r="E3687" s="28"/>
      <c r="F3687" s="28"/>
      <c r="G3687" s="28"/>
      <c r="H3687" s="28"/>
      <c r="I3687" s="28"/>
      <c r="J3687" s="28"/>
    </row>
    <row r="3688" spans="3:10" ht="21.75" customHeight="1" x14ac:dyDescent="0.25">
      <c r="C3688" s="27"/>
      <c r="D3688" s="28"/>
      <c r="E3688" s="28"/>
      <c r="F3688" s="28"/>
      <c r="G3688" s="28"/>
      <c r="H3688" s="28"/>
      <c r="I3688" s="28"/>
      <c r="J3688" s="28"/>
    </row>
    <row r="3689" spans="3:10" ht="21.75" customHeight="1" x14ac:dyDescent="0.25">
      <c r="C3689" s="27"/>
      <c r="D3689" s="28"/>
      <c r="E3689" s="28"/>
      <c r="F3689" s="28"/>
      <c r="G3689" s="28"/>
      <c r="H3689" s="28"/>
      <c r="I3689" s="28"/>
      <c r="J3689" s="28"/>
    </row>
    <row r="3690" spans="3:10" ht="21.75" customHeight="1" x14ac:dyDescent="0.25">
      <c r="C3690" s="27"/>
      <c r="D3690" s="28"/>
      <c r="E3690" s="28"/>
      <c r="F3690" s="28"/>
      <c r="G3690" s="28"/>
      <c r="H3690" s="28"/>
      <c r="I3690" s="28"/>
      <c r="J3690" s="28"/>
    </row>
    <row r="3691" spans="3:10" ht="21.75" customHeight="1" x14ac:dyDescent="0.25">
      <c r="C3691" s="27"/>
      <c r="D3691" s="28"/>
      <c r="E3691" s="28"/>
      <c r="F3691" s="28"/>
      <c r="G3691" s="28"/>
      <c r="H3691" s="28"/>
      <c r="I3691" s="28"/>
      <c r="J3691" s="28"/>
    </row>
    <row r="3692" spans="3:10" ht="21.75" customHeight="1" x14ac:dyDescent="0.25">
      <c r="C3692" s="27"/>
      <c r="D3692" s="28"/>
      <c r="E3692" s="28"/>
      <c r="F3692" s="28"/>
      <c r="G3692" s="28"/>
      <c r="H3692" s="28"/>
      <c r="I3692" s="28"/>
      <c r="J3692" s="28"/>
    </row>
    <row r="3693" spans="3:10" ht="21.75" customHeight="1" x14ac:dyDescent="0.25">
      <c r="C3693" s="27"/>
      <c r="D3693" s="28"/>
      <c r="E3693" s="28"/>
      <c r="F3693" s="28"/>
      <c r="G3693" s="28"/>
      <c r="H3693" s="28"/>
      <c r="I3693" s="28"/>
      <c r="J3693" s="28"/>
    </row>
    <row r="3694" spans="3:10" ht="21.75" customHeight="1" x14ac:dyDescent="0.25">
      <c r="C3694" s="27"/>
      <c r="D3694" s="28"/>
      <c r="E3694" s="28"/>
      <c r="F3694" s="28"/>
      <c r="G3694" s="28"/>
      <c r="H3694" s="28"/>
      <c r="I3694" s="28"/>
      <c r="J3694" s="28"/>
    </row>
    <row r="3695" spans="3:10" ht="21.75" customHeight="1" x14ac:dyDescent="0.25">
      <c r="C3695" s="27"/>
      <c r="D3695" s="28"/>
      <c r="E3695" s="28"/>
      <c r="F3695" s="28"/>
      <c r="G3695" s="28"/>
      <c r="H3695" s="28"/>
      <c r="I3695" s="28"/>
      <c r="J3695" s="28"/>
    </row>
    <row r="3696" spans="3:10" ht="21.75" customHeight="1" x14ac:dyDescent="0.25">
      <c r="C3696" s="27"/>
      <c r="D3696" s="28"/>
      <c r="E3696" s="28"/>
      <c r="F3696" s="28"/>
      <c r="G3696" s="28"/>
      <c r="H3696" s="28"/>
      <c r="I3696" s="28"/>
      <c r="J3696" s="28"/>
    </row>
    <row r="3697" spans="3:10" ht="21.75" customHeight="1" x14ac:dyDescent="0.25">
      <c r="C3697" s="27"/>
      <c r="D3697" s="28"/>
      <c r="E3697" s="28"/>
      <c r="F3697" s="28"/>
      <c r="G3697" s="28"/>
      <c r="H3697" s="28"/>
      <c r="I3697" s="28"/>
      <c r="J3697" s="28"/>
    </row>
    <row r="3698" spans="3:10" ht="21.75" customHeight="1" x14ac:dyDescent="0.25">
      <c r="C3698" s="27"/>
      <c r="D3698" s="28"/>
      <c r="E3698" s="28"/>
      <c r="F3698" s="28"/>
      <c r="G3698" s="28"/>
      <c r="H3698" s="28"/>
      <c r="I3698" s="28"/>
      <c r="J3698" s="28"/>
    </row>
    <row r="3699" spans="3:10" ht="21.75" customHeight="1" x14ac:dyDescent="0.25">
      <c r="C3699" s="27"/>
      <c r="D3699" s="28"/>
      <c r="E3699" s="28"/>
      <c r="F3699" s="28"/>
      <c r="G3699" s="28"/>
      <c r="H3699" s="28"/>
      <c r="I3699" s="28"/>
      <c r="J3699" s="28"/>
    </row>
    <row r="3700" spans="3:10" ht="21.75" customHeight="1" x14ac:dyDescent="0.25">
      <c r="C3700" s="27"/>
      <c r="D3700" s="28"/>
      <c r="E3700" s="28"/>
      <c r="F3700" s="28"/>
      <c r="G3700" s="28"/>
      <c r="H3700" s="28"/>
      <c r="I3700" s="28"/>
      <c r="J3700" s="28"/>
    </row>
    <row r="3701" spans="3:10" ht="21.75" customHeight="1" x14ac:dyDescent="0.25">
      <c r="C3701" s="27"/>
      <c r="D3701" s="28"/>
      <c r="E3701" s="28"/>
      <c r="F3701" s="28"/>
      <c r="G3701" s="28"/>
      <c r="H3701" s="28"/>
      <c r="I3701" s="28"/>
      <c r="J3701" s="28"/>
    </row>
    <row r="3702" spans="3:10" ht="21.75" customHeight="1" x14ac:dyDescent="0.25">
      <c r="C3702" s="27"/>
      <c r="D3702" s="28"/>
      <c r="E3702" s="28"/>
      <c r="F3702" s="28"/>
      <c r="G3702" s="28"/>
      <c r="H3702" s="28"/>
      <c r="I3702" s="28"/>
      <c r="J3702" s="28"/>
    </row>
    <row r="3703" spans="3:10" ht="21.75" customHeight="1" x14ac:dyDescent="0.25">
      <c r="C3703" s="27"/>
      <c r="D3703" s="28"/>
      <c r="E3703" s="28"/>
      <c r="F3703" s="28"/>
      <c r="G3703" s="28"/>
      <c r="H3703" s="28"/>
      <c r="I3703" s="28"/>
      <c r="J3703" s="28"/>
    </row>
    <row r="3704" spans="3:10" ht="21.75" customHeight="1" x14ac:dyDescent="0.25">
      <c r="C3704" s="27"/>
      <c r="D3704" s="28"/>
      <c r="E3704" s="28"/>
      <c r="F3704" s="28"/>
      <c r="G3704" s="28"/>
      <c r="H3704" s="28"/>
      <c r="I3704" s="28"/>
      <c r="J3704" s="28"/>
    </row>
    <row r="3705" spans="3:10" ht="21.75" customHeight="1" x14ac:dyDescent="0.25">
      <c r="C3705" s="27"/>
      <c r="D3705" s="28"/>
      <c r="E3705" s="28"/>
      <c r="F3705" s="28"/>
      <c r="G3705" s="28"/>
      <c r="H3705" s="28"/>
      <c r="I3705" s="28"/>
      <c r="J3705" s="28"/>
    </row>
    <row r="3706" spans="3:10" ht="21.75" customHeight="1" x14ac:dyDescent="0.25">
      <c r="C3706" s="27"/>
      <c r="D3706" s="28"/>
      <c r="E3706" s="28"/>
      <c r="F3706" s="28"/>
      <c r="G3706" s="28"/>
      <c r="H3706" s="28"/>
      <c r="I3706" s="28"/>
      <c r="J3706" s="28"/>
    </row>
    <row r="3707" spans="3:10" ht="21.75" customHeight="1" x14ac:dyDescent="0.25">
      <c r="C3707" s="27"/>
      <c r="D3707" s="28"/>
      <c r="E3707" s="28"/>
      <c r="F3707" s="28"/>
      <c r="G3707" s="28"/>
      <c r="H3707" s="28"/>
      <c r="I3707" s="28"/>
      <c r="J3707" s="28"/>
    </row>
    <row r="3708" spans="3:10" ht="21.75" customHeight="1" x14ac:dyDescent="0.25">
      <c r="C3708" s="27"/>
      <c r="D3708" s="28"/>
      <c r="E3708" s="28"/>
      <c r="F3708" s="28"/>
      <c r="G3708" s="28"/>
      <c r="H3708" s="28"/>
      <c r="I3708" s="28"/>
      <c r="J3708" s="28"/>
    </row>
    <row r="3709" spans="3:10" ht="21.75" customHeight="1" x14ac:dyDescent="0.25">
      <c r="C3709" s="27"/>
      <c r="D3709" s="28"/>
      <c r="E3709" s="28"/>
      <c r="F3709" s="28"/>
      <c r="G3709" s="28"/>
      <c r="H3709" s="28"/>
      <c r="I3709" s="28"/>
      <c r="J3709" s="28"/>
    </row>
    <row r="3710" spans="3:10" ht="21.75" customHeight="1" x14ac:dyDescent="0.25">
      <c r="C3710" s="27"/>
      <c r="D3710" s="28"/>
      <c r="E3710" s="28"/>
      <c r="F3710" s="28"/>
      <c r="G3710" s="28"/>
      <c r="H3710" s="28"/>
      <c r="I3710" s="28"/>
      <c r="J3710" s="28"/>
    </row>
    <row r="3711" spans="3:10" ht="21.75" customHeight="1" x14ac:dyDescent="0.25">
      <c r="C3711" s="27"/>
      <c r="D3711" s="28"/>
      <c r="E3711" s="28"/>
      <c r="F3711" s="28"/>
      <c r="G3711" s="28"/>
      <c r="H3711" s="28"/>
      <c r="I3711" s="28"/>
      <c r="J3711" s="28"/>
    </row>
    <row r="3712" spans="3:10" ht="21.75" customHeight="1" x14ac:dyDescent="0.25">
      <c r="C3712" s="27"/>
      <c r="D3712" s="28"/>
      <c r="E3712" s="28"/>
      <c r="F3712" s="28"/>
      <c r="G3712" s="28"/>
      <c r="H3712" s="28"/>
      <c r="I3712" s="28"/>
      <c r="J3712" s="28"/>
    </row>
    <row r="3713" spans="3:10" ht="21.75" customHeight="1" x14ac:dyDescent="0.25">
      <c r="C3713" s="27"/>
      <c r="D3713" s="28"/>
      <c r="E3713" s="28"/>
      <c r="F3713" s="28"/>
      <c r="G3713" s="28"/>
      <c r="H3713" s="28"/>
      <c r="I3713" s="28"/>
      <c r="J3713" s="28"/>
    </row>
    <row r="3714" spans="3:10" ht="21.75" customHeight="1" x14ac:dyDescent="0.25">
      <c r="C3714" s="27"/>
      <c r="D3714" s="28"/>
      <c r="E3714" s="28"/>
      <c r="F3714" s="28"/>
      <c r="G3714" s="28"/>
      <c r="H3714" s="28"/>
      <c r="I3714" s="28"/>
      <c r="J3714" s="28"/>
    </row>
    <row r="3715" spans="3:10" ht="21.75" customHeight="1" x14ac:dyDescent="0.25">
      <c r="C3715" s="27"/>
      <c r="D3715" s="28"/>
      <c r="E3715" s="28"/>
      <c r="F3715" s="28"/>
      <c r="G3715" s="28"/>
      <c r="H3715" s="28"/>
      <c r="I3715" s="28"/>
      <c r="J3715" s="28"/>
    </row>
    <row r="3716" spans="3:10" ht="21.75" customHeight="1" x14ac:dyDescent="0.25">
      <c r="C3716" s="27"/>
      <c r="D3716" s="28"/>
      <c r="E3716" s="28"/>
      <c r="F3716" s="28"/>
      <c r="G3716" s="28"/>
      <c r="H3716" s="28"/>
      <c r="I3716" s="28"/>
      <c r="J3716" s="28"/>
    </row>
    <row r="3717" spans="3:10" ht="21.75" customHeight="1" x14ac:dyDescent="0.25">
      <c r="C3717" s="27"/>
      <c r="D3717" s="28"/>
      <c r="E3717" s="28"/>
      <c r="F3717" s="28"/>
      <c r="G3717" s="28"/>
      <c r="H3717" s="28"/>
      <c r="I3717" s="28"/>
      <c r="J3717" s="28"/>
    </row>
    <row r="3718" spans="3:10" ht="21.75" customHeight="1" x14ac:dyDescent="0.25">
      <c r="C3718" s="27"/>
      <c r="D3718" s="28"/>
      <c r="E3718" s="28"/>
      <c r="F3718" s="28"/>
      <c r="G3718" s="28"/>
      <c r="H3718" s="28"/>
      <c r="I3718" s="28"/>
      <c r="J3718" s="28"/>
    </row>
    <row r="3719" spans="3:10" ht="21.75" customHeight="1" x14ac:dyDescent="0.25">
      <c r="C3719" s="27"/>
      <c r="D3719" s="28"/>
      <c r="E3719" s="28"/>
      <c r="F3719" s="28"/>
      <c r="G3719" s="28"/>
      <c r="H3719" s="28"/>
      <c r="I3719" s="28"/>
      <c r="J3719" s="28"/>
    </row>
    <row r="3720" spans="3:10" ht="21.75" customHeight="1" x14ac:dyDescent="0.25">
      <c r="C3720" s="27"/>
      <c r="D3720" s="28"/>
      <c r="E3720" s="28"/>
      <c r="F3720" s="28"/>
      <c r="G3720" s="28"/>
      <c r="H3720" s="28"/>
      <c r="I3720" s="28"/>
      <c r="J3720" s="28"/>
    </row>
    <row r="3721" spans="3:10" ht="21.75" customHeight="1" x14ac:dyDescent="0.25">
      <c r="C3721" s="27"/>
      <c r="D3721" s="28"/>
      <c r="E3721" s="28"/>
      <c r="F3721" s="28"/>
      <c r="G3721" s="28"/>
      <c r="H3721" s="28"/>
      <c r="I3721" s="28"/>
      <c r="J3721" s="28"/>
    </row>
    <row r="3722" spans="3:10" ht="21.75" customHeight="1" x14ac:dyDescent="0.25">
      <c r="C3722" s="27"/>
      <c r="D3722" s="28"/>
      <c r="E3722" s="28"/>
      <c r="F3722" s="28"/>
      <c r="G3722" s="28"/>
      <c r="H3722" s="28"/>
      <c r="I3722" s="28"/>
      <c r="J3722" s="28"/>
    </row>
    <row r="3723" spans="3:10" ht="21.75" customHeight="1" x14ac:dyDescent="0.25">
      <c r="C3723" s="27"/>
      <c r="D3723" s="28"/>
      <c r="E3723" s="28"/>
      <c r="F3723" s="28"/>
      <c r="G3723" s="28"/>
      <c r="H3723" s="28"/>
      <c r="I3723" s="28"/>
      <c r="J3723" s="28"/>
    </row>
    <row r="3724" spans="3:10" ht="21.75" customHeight="1" x14ac:dyDescent="0.25">
      <c r="C3724" s="27"/>
      <c r="D3724" s="28"/>
      <c r="E3724" s="28"/>
      <c r="F3724" s="28"/>
      <c r="G3724" s="28"/>
      <c r="H3724" s="28"/>
      <c r="I3724" s="28"/>
      <c r="J3724" s="28"/>
    </row>
    <row r="3725" spans="3:10" ht="21.75" customHeight="1" x14ac:dyDescent="0.25">
      <c r="C3725" s="27"/>
      <c r="D3725" s="28"/>
      <c r="E3725" s="28"/>
      <c r="F3725" s="28"/>
      <c r="G3725" s="28"/>
      <c r="H3725" s="28"/>
      <c r="I3725" s="28"/>
      <c r="J3725" s="28"/>
    </row>
    <row r="3726" spans="3:10" ht="21.75" customHeight="1" x14ac:dyDescent="0.25">
      <c r="C3726" s="27"/>
      <c r="D3726" s="28"/>
      <c r="E3726" s="28"/>
      <c r="F3726" s="28"/>
      <c r="G3726" s="28"/>
      <c r="H3726" s="28"/>
      <c r="I3726" s="28"/>
      <c r="J3726" s="28"/>
    </row>
    <row r="3727" spans="3:10" ht="21.75" customHeight="1" x14ac:dyDescent="0.25">
      <c r="C3727" s="27"/>
      <c r="D3727" s="28"/>
      <c r="E3727" s="28"/>
      <c r="F3727" s="28"/>
      <c r="G3727" s="28"/>
      <c r="H3727" s="28"/>
      <c r="I3727" s="28"/>
      <c r="J3727" s="28"/>
    </row>
    <row r="3728" spans="3:10" ht="21.75" customHeight="1" x14ac:dyDescent="0.25">
      <c r="C3728" s="27"/>
      <c r="D3728" s="28"/>
      <c r="E3728" s="28"/>
      <c r="F3728" s="28"/>
      <c r="G3728" s="28"/>
      <c r="H3728" s="28"/>
      <c r="I3728" s="28"/>
      <c r="J3728" s="28"/>
    </row>
    <row r="3729" spans="3:10" ht="21.75" customHeight="1" x14ac:dyDescent="0.25">
      <c r="C3729" s="27"/>
      <c r="D3729" s="28"/>
      <c r="E3729" s="28"/>
      <c r="F3729" s="28"/>
      <c r="G3729" s="28"/>
      <c r="H3729" s="28"/>
      <c r="I3729" s="28"/>
      <c r="J3729" s="28"/>
    </row>
    <row r="3730" spans="3:10" ht="21.75" customHeight="1" x14ac:dyDescent="0.25">
      <c r="C3730" s="27"/>
      <c r="D3730" s="28"/>
      <c r="E3730" s="28"/>
      <c r="F3730" s="28"/>
      <c r="G3730" s="28"/>
      <c r="H3730" s="28"/>
      <c r="I3730" s="28"/>
      <c r="J3730" s="28"/>
    </row>
    <row r="3731" spans="3:10" ht="21.75" customHeight="1" x14ac:dyDescent="0.25">
      <c r="C3731" s="27"/>
      <c r="D3731" s="28"/>
      <c r="E3731" s="28"/>
      <c r="F3731" s="28"/>
      <c r="G3731" s="28"/>
      <c r="H3731" s="28"/>
      <c r="I3731" s="28"/>
      <c r="J3731" s="28"/>
    </row>
    <row r="3732" spans="3:10" ht="21.75" customHeight="1" x14ac:dyDescent="0.25">
      <c r="C3732" s="27"/>
      <c r="D3732" s="28"/>
      <c r="E3732" s="28"/>
      <c r="F3732" s="28"/>
      <c r="G3732" s="28"/>
      <c r="H3732" s="28"/>
      <c r="I3732" s="28"/>
      <c r="J3732" s="28"/>
    </row>
    <row r="3733" spans="3:10" ht="21.75" customHeight="1" x14ac:dyDescent="0.25">
      <c r="C3733" s="27"/>
      <c r="D3733" s="28"/>
      <c r="E3733" s="28"/>
      <c r="F3733" s="28"/>
      <c r="G3733" s="28"/>
      <c r="H3733" s="28"/>
      <c r="I3733" s="28"/>
      <c r="J3733" s="28"/>
    </row>
    <row r="3734" spans="3:10" ht="21.75" customHeight="1" x14ac:dyDescent="0.25">
      <c r="C3734" s="27"/>
      <c r="D3734" s="28"/>
      <c r="E3734" s="28"/>
      <c r="F3734" s="28"/>
      <c r="G3734" s="28"/>
      <c r="H3734" s="28"/>
      <c r="I3734" s="28"/>
      <c r="J3734" s="28"/>
    </row>
    <row r="3735" spans="3:10" ht="21.75" customHeight="1" x14ac:dyDescent="0.25">
      <c r="C3735" s="27"/>
      <c r="D3735" s="28"/>
      <c r="E3735" s="28"/>
      <c r="F3735" s="28"/>
      <c r="G3735" s="28"/>
      <c r="H3735" s="28"/>
      <c r="I3735" s="28"/>
      <c r="J3735" s="28"/>
    </row>
    <row r="3736" spans="3:10" ht="21.75" customHeight="1" x14ac:dyDescent="0.25">
      <c r="C3736" s="27"/>
      <c r="D3736" s="28"/>
      <c r="E3736" s="28"/>
      <c r="F3736" s="28"/>
      <c r="G3736" s="28"/>
      <c r="H3736" s="28"/>
      <c r="I3736" s="28"/>
      <c r="J3736" s="28"/>
    </row>
    <row r="3737" spans="3:10" ht="21.75" customHeight="1" x14ac:dyDescent="0.25">
      <c r="C3737" s="27"/>
      <c r="D3737" s="28"/>
      <c r="E3737" s="28"/>
      <c r="F3737" s="28"/>
      <c r="G3737" s="28"/>
      <c r="H3737" s="28"/>
      <c r="I3737" s="28"/>
      <c r="J3737" s="28"/>
    </row>
    <row r="3738" spans="3:10" ht="21.75" customHeight="1" x14ac:dyDescent="0.25">
      <c r="C3738" s="27"/>
      <c r="D3738" s="28"/>
      <c r="E3738" s="28"/>
      <c r="F3738" s="28"/>
      <c r="G3738" s="28"/>
      <c r="H3738" s="28"/>
      <c r="I3738" s="28"/>
      <c r="J3738" s="28"/>
    </row>
    <row r="3739" spans="3:10" ht="21.75" customHeight="1" x14ac:dyDescent="0.25">
      <c r="C3739" s="27"/>
      <c r="D3739" s="28"/>
      <c r="E3739" s="28"/>
      <c r="F3739" s="28"/>
      <c r="G3739" s="28"/>
      <c r="H3739" s="28"/>
      <c r="I3739" s="28"/>
      <c r="J3739" s="28"/>
    </row>
    <row r="3740" spans="3:10" ht="21.75" customHeight="1" x14ac:dyDescent="0.25">
      <c r="C3740" s="27"/>
      <c r="D3740" s="28"/>
      <c r="E3740" s="28"/>
      <c r="F3740" s="28"/>
      <c r="G3740" s="28"/>
      <c r="H3740" s="28"/>
      <c r="I3740" s="28"/>
      <c r="J3740" s="28"/>
    </row>
    <row r="3741" spans="3:10" ht="21.75" customHeight="1" x14ac:dyDescent="0.25">
      <c r="C3741" s="27"/>
      <c r="D3741" s="28"/>
      <c r="E3741" s="28"/>
      <c r="F3741" s="28"/>
      <c r="G3741" s="28"/>
      <c r="H3741" s="28"/>
      <c r="I3741" s="28"/>
      <c r="J3741" s="28"/>
    </row>
    <row r="3742" spans="3:10" ht="21.75" customHeight="1" x14ac:dyDescent="0.25">
      <c r="C3742" s="27"/>
      <c r="D3742" s="28"/>
      <c r="E3742" s="28"/>
      <c r="F3742" s="28"/>
      <c r="G3742" s="28"/>
      <c r="H3742" s="28"/>
      <c r="I3742" s="28"/>
      <c r="J3742" s="28"/>
    </row>
    <row r="3743" spans="3:10" ht="21.75" customHeight="1" x14ac:dyDescent="0.25">
      <c r="C3743" s="27"/>
      <c r="D3743" s="28"/>
      <c r="E3743" s="28"/>
      <c r="F3743" s="28"/>
      <c r="G3743" s="28"/>
      <c r="H3743" s="28"/>
      <c r="I3743" s="28"/>
      <c r="J3743" s="28"/>
    </row>
    <row r="3744" spans="3:10" ht="21.75" customHeight="1" x14ac:dyDescent="0.25">
      <c r="C3744" s="27"/>
      <c r="D3744" s="28"/>
      <c r="E3744" s="28"/>
      <c r="F3744" s="28"/>
      <c r="G3744" s="28"/>
      <c r="H3744" s="28"/>
      <c r="I3744" s="28"/>
      <c r="J3744" s="28"/>
    </row>
    <row r="3745" spans="3:10" ht="21.75" customHeight="1" x14ac:dyDescent="0.25">
      <c r="C3745" s="27"/>
      <c r="D3745" s="28"/>
      <c r="E3745" s="28"/>
      <c r="F3745" s="28"/>
      <c r="G3745" s="28"/>
      <c r="H3745" s="28"/>
      <c r="I3745" s="28"/>
      <c r="J3745" s="28"/>
    </row>
    <row r="3746" spans="3:10" ht="21.75" customHeight="1" x14ac:dyDescent="0.25">
      <c r="C3746" s="27"/>
      <c r="D3746" s="28"/>
      <c r="E3746" s="28"/>
      <c r="F3746" s="28"/>
      <c r="G3746" s="28"/>
      <c r="H3746" s="28"/>
      <c r="I3746" s="28"/>
      <c r="J3746" s="28"/>
    </row>
    <row r="3747" spans="3:10" ht="21.75" customHeight="1" x14ac:dyDescent="0.25">
      <c r="C3747" s="27"/>
      <c r="D3747" s="28"/>
      <c r="E3747" s="28"/>
      <c r="F3747" s="28"/>
      <c r="G3747" s="28"/>
      <c r="H3747" s="28"/>
      <c r="I3747" s="28"/>
      <c r="J3747" s="28"/>
    </row>
    <row r="3748" spans="3:10" ht="21.75" customHeight="1" x14ac:dyDescent="0.25">
      <c r="C3748" s="27"/>
      <c r="D3748" s="28"/>
      <c r="E3748" s="28"/>
      <c r="F3748" s="28"/>
      <c r="G3748" s="28"/>
      <c r="H3748" s="28"/>
      <c r="I3748" s="28"/>
      <c r="J3748" s="28"/>
    </row>
    <row r="3749" spans="3:10" ht="21.75" customHeight="1" x14ac:dyDescent="0.25">
      <c r="C3749" s="27"/>
      <c r="D3749" s="28"/>
      <c r="E3749" s="28"/>
      <c r="F3749" s="28"/>
      <c r="G3749" s="28"/>
      <c r="H3749" s="28"/>
      <c r="I3749" s="28"/>
      <c r="J3749" s="28"/>
    </row>
    <row r="3750" spans="3:10" ht="21.75" customHeight="1" x14ac:dyDescent="0.25">
      <c r="C3750" s="27"/>
      <c r="D3750" s="28"/>
      <c r="E3750" s="28"/>
      <c r="F3750" s="28"/>
      <c r="G3750" s="28"/>
      <c r="H3750" s="28"/>
      <c r="I3750" s="28"/>
      <c r="J3750" s="28"/>
    </row>
    <row r="3751" spans="3:10" ht="21.75" customHeight="1" x14ac:dyDescent="0.25">
      <c r="C3751" s="27"/>
      <c r="D3751" s="28"/>
      <c r="E3751" s="28"/>
      <c r="F3751" s="28"/>
      <c r="G3751" s="28"/>
      <c r="H3751" s="28"/>
      <c r="I3751" s="28"/>
      <c r="J3751" s="28"/>
    </row>
    <row r="3752" spans="3:10" ht="21.75" customHeight="1" x14ac:dyDescent="0.25">
      <c r="C3752" s="27"/>
      <c r="D3752" s="28"/>
      <c r="E3752" s="28"/>
      <c r="F3752" s="28"/>
      <c r="G3752" s="28"/>
      <c r="H3752" s="28"/>
      <c r="I3752" s="28"/>
      <c r="J3752" s="28"/>
    </row>
    <row r="3753" spans="3:10" ht="21.75" customHeight="1" x14ac:dyDescent="0.25">
      <c r="C3753" s="27"/>
      <c r="D3753" s="28"/>
      <c r="E3753" s="28"/>
      <c r="F3753" s="28"/>
      <c r="G3753" s="28"/>
      <c r="H3753" s="28"/>
      <c r="I3753" s="28"/>
      <c r="J3753" s="28"/>
    </row>
    <row r="3754" spans="3:10" ht="21.75" customHeight="1" x14ac:dyDescent="0.25">
      <c r="C3754" s="27"/>
      <c r="D3754" s="28"/>
      <c r="E3754" s="28"/>
      <c r="F3754" s="28"/>
      <c r="G3754" s="28"/>
      <c r="H3754" s="28"/>
      <c r="I3754" s="28"/>
      <c r="J3754" s="28"/>
    </row>
    <row r="3755" spans="3:10" ht="21.75" customHeight="1" x14ac:dyDescent="0.25">
      <c r="C3755" s="27"/>
      <c r="D3755" s="28"/>
      <c r="E3755" s="28"/>
      <c r="F3755" s="28"/>
      <c r="G3755" s="28"/>
      <c r="H3755" s="28"/>
      <c r="I3755" s="28"/>
      <c r="J3755" s="28"/>
    </row>
    <row r="3756" spans="3:10" ht="21.75" customHeight="1" x14ac:dyDescent="0.25">
      <c r="C3756" s="27"/>
      <c r="D3756" s="28"/>
      <c r="E3756" s="28"/>
      <c r="F3756" s="28"/>
      <c r="G3756" s="28"/>
      <c r="H3756" s="28"/>
      <c r="I3756" s="28"/>
      <c r="J3756" s="28"/>
    </row>
    <row r="3757" spans="3:10" ht="21.75" customHeight="1" x14ac:dyDescent="0.25">
      <c r="C3757" s="27"/>
      <c r="D3757" s="28"/>
      <c r="E3757" s="28"/>
      <c r="F3757" s="28"/>
      <c r="G3757" s="28"/>
      <c r="H3757" s="28"/>
      <c r="I3757" s="28"/>
      <c r="J3757" s="28"/>
    </row>
    <row r="3758" spans="3:10" ht="21.75" customHeight="1" x14ac:dyDescent="0.25">
      <c r="C3758" s="27"/>
      <c r="D3758" s="28"/>
      <c r="E3758" s="28"/>
      <c r="F3758" s="28"/>
      <c r="G3758" s="28"/>
      <c r="H3758" s="28"/>
      <c r="I3758" s="28"/>
      <c r="J3758" s="28"/>
    </row>
    <row r="3759" spans="3:10" ht="21.75" customHeight="1" x14ac:dyDescent="0.25">
      <c r="C3759" s="27"/>
      <c r="D3759" s="28"/>
      <c r="E3759" s="28"/>
      <c r="F3759" s="28"/>
      <c r="G3759" s="28"/>
      <c r="H3759" s="28"/>
      <c r="I3759" s="28"/>
      <c r="J3759" s="28"/>
    </row>
    <row r="3760" spans="3:10" ht="21.75" customHeight="1" x14ac:dyDescent="0.25">
      <c r="C3760" s="27"/>
      <c r="D3760" s="28"/>
      <c r="E3760" s="28"/>
      <c r="F3760" s="28"/>
      <c r="G3760" s="28"/>
      <c r="H3760" s="28"/>
      <c r="I3760" s="28"/>
      <c r="J3760" s="28"/>
    </row>
    <row r="3761" spans="3:10" ht="21.75" customHeight="1" x14ac:dyDescent="0.25">
      <c r="C3761" s="27"/>
      <c r="D3761" s="28"/>
      <c r="E3761" s="28"/>
      <c r="F3761" s="28"/>
      <c r="G3761" s="28"/>
      <c r="H3761" s="28"/>
      <c r="I3761" s="28"/>
      <c r="J3761" s="28"/>
    </row>
    <row r="3762" spans="3:10" ht="21.75" customHeight="1" x14ac:dyDescent="0.25">
      <c r="C3762" s="27"/>
      <c r="D3762" s="28"/>
      <c r="E3762" s="28"/>
      <c r="F3762" s="28"/>
      <c r="G3762" s="28"/>
      <c r="H3762" s="28"/>
      <c r="I3762" s="28"/>
      <c r="J3762" s="28"/>
    </row>
    <row r="3763" spans="3:10" ht="21.75" customHeight="1" x14ac:dyDescent="0.25">
      <c r="C3763" s="27"/>
      <c r="D3763" s="28"/>
      <c r="E3763" s="28"/>
      <c r="F3763" s="28"/>
      <c r="G3763" s="28"/>
      <c r="H3763" s="28"/>
      <c r="I3763" s="28"/>
      <c r="J3763" s="28"/>
    </row>
    <row r="3764" spans="3:10" ht="21.75" customHeight="1" x14ac:dyDescent="0.25">
      <c r="C3764" s="27"/>
      <c r="D3764" s="28"/>
      <c r="E3764" s="28"/>
      <c r="F3764" s="28"/>
      <c r="G3764" s="28"/>
      <c r="H3764" s="28"/>
      <c r="I3764" s="28"/>
      <c r="J3764" s="28"/>
    </row>
    <row r="3765" spans="3:10" ht="21.75" customHeight="1" x14ac:dyDescent="0.25">
      <c r="C3765" s="27"/>
      <c r="D3765" s="28"/>
      <c r="E3765" s="28"/>
      <c r="F3765" s="28"/>
      <c r="G3765" s="28"/>
      <c r="H3765" s="28"/>
      <c r="I3765" s="28"/>
      <c r="J3765" s="28"/>
    </row>
    <row r="3766" spans="3:10" ht="21.75" customHeight="1" x14ac:dyDescent="0.25">
      <c r="C3766" s="27"/>
      <c r="D3766" s="28"/>
      <c r="E3766" s="28"/>
      <c r="F3766" s="28"/>
      <c r="G3766" s="28"/>
      <c r="H3766" s="28"/>
      <c r="I3766" s="28"/>
      <c r="J3766" s="28"/>
    </row>
    <row r="3767" spans="3:10" ht="21.75" customHeight="1" x14ac:dyDescent="0.25">
      <c r="C3767" s="27"/>
      <c r="D3767" s="28"/>
      <c r="E3767" s="28"/>
      <c r="F3767" s="28"/>
      <c r="G3767" s="28"/>
      <c r="H3767" s="28"/>
      <c r="I3767" s="28"/>
      <c r="J3767" s="28"/>
    </row>
    <row r="3768" spans="3:10" ht="21.75" customHeight="1" x14ac:dyDescent="0.25">
      <c r="C3768" s="27"/>
      <c r="D3768" s="28"/>
      <c r="E3768" s="28"/>
      <c r="F3768" s="28"/>
      <c r="G3768" s="28"/>
      <c r="H3768" s="28"/>
      <c r="I3768" s="28"/>
      <c r="J3768" s="28"/>
    </row>
    <row r="3769" spans="3:10" ht="21.75" customHeight="1" x14ac:dyDescent="0.25">
      <c r="C3769" s="27"/>
      <c r="D3769" s="28"/>
      <c r="E3769" s="28"/>
      <c r="F3769" s="28"/>
      <c r="G3769" s="28"/>
      <c r="H3769" s="28"/>
      <c r="I3769" s="28"/>
      <c r="J3769" s="28"/>
    </row>
    <row r="3770" spans="3:10" ht="21.75" customHeight="1" x14ac:dyDescent="0.25">
      <c r="C3770" s="27"/>
      <c r="D3770" s="28"/>
      <c r="E3770" s="28"/>
      <c r="F3770" s="28"/>
      <c r="G3770" s="28"/>
      <c r="H3770" s="28"/>
      <c r="I3770" s="28"/>
      <c r="J3770" s="28"/>
    </row>
    <row r="3771" spans="3:10" ht="21.75" customHeight="1" x14ac:dyDescent="0.25">
      <c r="C3771" s="27"/>
      <c r="D3771" s="28"/>
      <c r="E3771" s="28"/>
      <c r="F3771" s="28"/>
      <c r="G3771" s="28"/>
      <c r="H3771" s="28"/>
      <c r="I3771" s="28"/>
      <c r="J3771" s="28"/>
    </row>
    <row r="3772" spans="3:10" ht="21.75" customHeight="1" x14ac:dyDescent="0.25">
      <c r="C3772" s="27"/>
      <c r="D3772" s="28"/>
      <c r="E3772" s="28"/>
      <c r="F3772" s="28"/>
      <c r="G3772" s="28"/>
      <c r="H3772" s="28"/>
      <c r="I3772" s="28"/>
      <c r="J3772" s="28"/>
    </row>
    <row r="3773" spans="3:10" ht="21.75" customHeight="1" x14ac:dyDescent="0.25">
      <c r="C3773" s="27"/>
      <c r="D3773" s="28"/>
      <c r="E3773" s="28"/>
      <c r="F3773" s="28"/>
      <c r="G3773" s="28"/>
      <c r="H3773" s="28"/>
      <c r="I3773" s="28"/>
      <c r="J3773" s="28"/>
    </row>
    <row r="3774" spans="3:10" ht="21.75" customHeight="1" x14ac:dyDescent="0.25">
      <c r="C3774" s="27"/>
      <c r="D3774" s="28"/>
      <c r="E3774" s="28"/>
      <c r="F3774" s="28"/>
      <c r="G3774" s="28"/>
      <c r="H3774" s="28"/>
      <c r="I3774" s="28"/>
      <c r="J3774" s="28"/>
    </row>
    <row r="3775" spans="3:10" ht="21.75" customHeight="1" x14ac:dyDescent="0.25">
      <c r="C3775" s="27"/>
      <c r="D3775" s="28"/>
      <c r="E3775" s="28"/>
      <c r="F3775" s="28"/>
      <c r="G3775" s="28"/>
      <c r="H3775" s="28"/>
      <c r="I3775" s="28"/>
      <c r="J3775" s="28"/>
    </row>
    <row r="3776" spans="3:10" ht="21.75" customHeight="1" x14ac:dyDescent="0.25">
      <c r="C3776" s="27"/>
      <c r="D3776" s="28"/>
      <c r="E3776" s="28"/>
      <c r="F3776" s="28"/>
      <c r="G3776" s="28"/>
      <c r="H3776" s="28"/>
      <c r="I3776" s="28"/>
      <c r="J3776" s="28"/>
    </row>
    <row r="3777" spans="3:10" ht="21.75" customHeight="1" x14ac:dyDescent="0.25">
      <c r="C3777" s="27"/>
      <c r="D3777" s="28"/>
      <c r="E3777" s="28"/>
      <c r="F3777" s="28"/>
      <c r="G3777" s="28"/>
      <c r="H3777" s="28"/>
      <c r="I3777" s="28"/>
      <c r="J3777" s="28"/>
    </row>
    <row r="3778" spans="3:10" ht="21.75" customHeight="1" x14ac:dyDescent="0.25">
      <c r="C3778" s="27"/>
      <c r="D3778" s="28"/>
      <c r="E3778" s="28"/>
      <c r="F3778" s="28"/>
      <c r="G3778" s="28"/>
      <c r="H3778" s="28"/>
      <c r="I3778" s="28"/>
      <c r="J3778" s="28"/>
    </row>
    <row r="3779" spans="3:10" ht="21.75" customHeight="1" x14ac:dyDescent="0.25">
      <c r="C3779" s="27"/>
      <c r="D3779" s="28"/>
      <c r="E3779" s="28"/>
      <c r="F3779" s="28"/>
      <c r="G3779" s="28"/>
      <c r="H3779" s="28"/>
      <c r="I3779" s="28"/>
      <c r="J3779" s="28"/>
    </row>
    <row r="3780" spans="3:10" ht="21.75" customHeight="1" x14ac:dyDescent="0.25">
      <c r="C3780" s="27"/>
      <c r="D3780" s="28"/>
      <c r="E3780" s="28"/>
      <c r="F3780" s="28"/>
      <c r="G3780" s="28"/>
      <c r="H3780" s="28"/>
      <c r="I3780" s="28"/>
      <c r="J3780" s="28"/>
    </row>
    <row r="3781" spans="3:10" ht="21.75" customHeight="1" x14ac:dyDescent="0.25">
      <c r="C3781" s="27"/>
      <c r="D3781" s="28"/>
      <c r="E3781" s="28"/>
      <c r="F3781" s="28"/>
      <c r="G3781" s="28"/>
      <c r="H3781" s="28"/>
      <c r="I3781" s="28"/>
      <c r="J3781" s="28"/>
    </row>
    <row r="3782" spans="3:10" ht="21.75" customHeight="1" x14ac:dyDescent="0.25">
      <c r="C3782" s="27"/>
      <c r="D3782" s="28"/>
      <c r="E3782" s="28"/>
      <c r="F3782" s="28"/>
      <c r="G3782" s="28"/>
      <c r="H3782" s="28"/>
      <c r="I3782" s="28"/>
      <c r="J3782" s="28"/>
    </row>
    <row r="3783" spans="3:10" ht="21.75" customHeight="1" x14ac:dyDescent="0.25">
      <c r="C3783" s="27"/>
      <c r="D3783" s="28"/>
      <c r="E3783" s="28"/>
      <c r="F3783" s="28"/>
      <c r="G3783" s="28"/>
      <c r="H3783" s="28"/>
      <c r="I3783" s="28"/>
      <c r="J3783" s="28"/>
    </row>
    <row r="3784" spans="3:10" ht="21.75" customHeight="1" x14ac:dyDescent="0.25">
      <c r="C3784" s="27"/>
      <c r="D3784" s="28"/>
      <c r="E3784" s="28"/>
      <c r="F3784" s="28"/>
      <c r="G3784" s="28"/>
      <c r="H3784" s="28"/>
      <c r="I3784" s="28"/>
      <c r="J3784" s="28"/>
    </row>
    <row r="3785" spans="3:10" ht="21.75" customHeight="1" x14ac:dyDescent="0.25">
      <c r="C3785" s="27"/>
      <c r="D3785" s="28"/>
      <c r="E3785" s="28"/>
      <c r="F3785" s="28"/>
      <c r="G3785" s="28"/>
      <c r="H3785" s="28"/>
      <c r="I3785" s="28"/>
      <c r="J3785" s="28"/>
    </row>
    <row r="3786" spans="3:10" ht="21.75" customHeight="1" x14ac:dyDescent="0.25">
      <c r="C3786" s="27"/>
      <c r="D3786" s="28"/>
      <c r="E3786" s="28"/>
      <c r="F3786" s="28"/>
      <c r="G3786" s="28"/>
      <c r="H3786" s="28"/>
      <c r="I3786" s="28"/>
      <c r="J3786" s="28"/>
    </row>
    <row r="3787" spans="3:10" ht="21.75" customHeight="1" x14ac:dyDescent="0.25">
      <c r="C3787" s="27"/>
      <c r="D3787" s="28"/>
      <c r="E3787" s="28"/>
      <c r="F3787" s="28"/>
      <c r="G3787" s="28"/>
      <c r="H3787" s="28"/>
      <c r="I3787" s="28"/>
      <c r="J3787" s="28"/>
    </row>
    <row r="3788" spans="3:10" ht="21.75" customHeight="1" x14ac:dyDescent="0.25">
      <c r="C3788" s="27"/>
      <c r="D3788" s="28"/>
      <c r="E3788" s="28"/>
      <c r="F3788" s="28"/>
      <c r="G3788" s="28"/>
      <c r="H3788" s="28"/>
      <c r="I3788" s="28"/>
      <c r="J3788" s="28"/>
    </row>
    <row r="3789" spans="3:10" ht="21.75" customHeight="1" x14ac:dyDescent="0.25">
      <c r="C3789" s="27"/>
      <c r="D3789" s="28"/>
      <c r="E3789" s="28"/>
      <c r="F3789" s="28"/>
      <c r="G3789" s="28"/>
      <c r="H3789" s="28"/>
      <c r="I3789" s="28"/>
      <c r="J3789" s="28"/>
    </row>
    <row r="3790" spans="3:10" ht="21.75" customHeight="1" x14ac:dyDescent="0.25">
      <c r="C3790" s="27"/>
      <c r="D3790" s="28"/>
      <c r="E3790" s="28"/>
      <c r="F3790" s="28"/>
      <c r="G3790" s="28"/>
      <c r="H3790" s="28"/>
      <c r="I3790" s="28"/>
      <c r="J3790" s="28"/>
    </row>
    <row r="3791" spans="3:10" ht="21.75" customHeight="1" x14ac:dyDescent="0.25">
      <c r="C3791" s="27"/>
      <c r="D3791" s="28"/>
      <c r="E3791" s="28"/>
      <c r="F3791" s="28"/>
      <c r="G3791" s="28"/>
      <c r="H3791" s="28"/>
      <c r="I3791" s="28"/>
      <c r="J3791" s="28"/>
    </row>
    <row r="3792" spans="3:10" ht="21.75" customHeight="1" x14ac:dyDescent="0.25">
      <c r="C3792" s="27"/>
      <c r="D3792" s="28"/>
      <c r="E3792" s="28"/>
      <c r="F3792" s="28"/>
      <c r="G3792" s="28"/>
      <c r="H3792" s="28"/>
      <c r="I3792" s="28"/>
      <c r="J3792" s="28"/>
    </row>
    <row r="3793" spans="3:10" ht="21.75" customHeight="1" x14ac:dyDescent="0.25">
      <c r="C3793" s="27"/>
      <c r="D3793" s="28"/>
      <c r="E3793" s="28"/>
      <c r="F3793" s="28"/>
      <c r="G3793" s="28"/>
      <c r="H3793" s="28"/>
      <c r="I3793" s="28"/>
      <c r="J3793" s="28"/>
    </row>
    <row r="3794" spans="3:10" ht="21.75" customHeight="1" x14ac:dyDescent="0.25">
      <c r="C3794" s="27"/>
      <c r="D3794" s="28"/>
      <c r="E3794" s="28"/>
      <c r="F3794" s="28"/>
      <c r="G3794" s="28"/>
      <c r="H3794" s="28"/>
      <c r="I3794" s="28"/>
      <c r="J3794" s="28"/>
    </row>
    <row r="3795" spans="3:10" ht="21.75" customHeight="1" x14ac:dyDescent="0.25">
      <c r="C3795" s="27"/>
      <c r="D3795" s="28"/>
      <c r="E3795" s="28"/>
      <c r="F3795" s="28"/>
      <c r="G3795" s="28"/>
      <c r="H3795" s="28"/>
      <c r="I3795" s="28"/>
      <c r="J3795" s="28"/>
    </row>
    <row r="3796" spans="3:10" ht="21.75" customHeight="1" x14ac:dyDescent="0.25">
      <c r="C3796" s="27"/>
      <c r="D3796" s="28"/>
      <c r="E3796" s="28"/>
      <c r="F3796" s="28"/>
      <c r="G3796" s="28"/>
      <c r="H3796" s="28"/>
      <c r="I3796" s="28"/>
      <c r="J3796" s="28"/>
    </row>
    <row r="3797" spans="3:10" ht="21.75" customHeight="1" x14ac:dyDescent="0.25">
      <c r="C3797" s="27"/>
      <c r="D3797" s="28"/>
      <c r="E3797" s="28"/>
      <c r="F3797" s="28"/>
      <c r="G3797" s="28"/>
      <c r="H3797" s="28"/>
      <c r="I3797" s="28"/>
      <c r="J3797" s="28"/>
    </row>
    <row r="3798" spans="3:10" ht="21.75" customHeight="1" x14ac:dyDescent="0.25">
      <c r="C3798" s="27"/>
      <c r="D3798" s="28"/>
      <c r="E3798" s="28"/>
      <c r="F3798" s="28"/>
      <c r="G3798" s="28"/>
      <c r="H3798" s="28"/>
      <c r="I3798" s="28"/>
      <c r="J3798" s="28"/>
    </row>
    <row r="3799" spans="3:10" ht="21.75" customHeight="1" x14ac:dyDescent="0.25">
      <c r="C3799" s="27"/>
      <c r="D3799" s="28"/>
      <c r="E3799" s="28"/>
      <c r="F3799" s="28"/>
      <c r="G3799" s="28"/>
      <c r="H3799" s="28"/>
      <c r="I3799" s="28"/>
      <c r="J3799" s="28"/>
    </row>
    <row r="3800" spans="3:10" ht="21.75" customHeight="1" x14ac:dyDescent="0.25">
      <c r="C3800" s="27"/>
      <c r="D3800" s="28"/>
      <c r="E3800" s="28"/>
      <c r="F3800" s="28"/>
      <c r="G3800" s="28"/>
      <c r="H3800" s="28"/>
      <c r="I3800" s="28"/>
      <c r="J3800" s="28"/>
    </row>
    <row r="3801" spans="3:10" ht="21.75" customHeight="1" x14ac:dyDescent="0.25">
      <c r="C3801" s="27"/>
      <c r="D3801" s="28"/>
      <c r="E3801" s="28"/>
      <c r="F3801" s="28"/>
      <c r="G3801" s="28"/>
      <c r="H3801" s="28"/>
      <c r="I3801" s="28"/>
      <c r="J3801" s="28"/>
    </row>
    <row r="3802" spans="3:10" ht="21.75" customHeight="1" x14ac:dyDescent="0.25">
      <c r="C3802" s="27"/>
      <c r="D3802" s="28"/>
      <c r="E3802" s="28"/>
      <c r="F3802" s="28"/>
      <c r="G3802" s="28"/>
      <c r="H3802" s="28"/>
      <c r="I3802" s="28"/>
      <c r="J3802" s="28"/>
    </row>
    <row r="3803" spans="3:10" ht="21.75" customHeight="1" x14ac:dyDescent="0.25">
      <c r="C3803" s="27"/>
      <c r="D3803" s="28"/>
      <c r="E3803" s="28"/>
      <c r="F3803" s="28"/>
      <c r="G3803" s="28"/>
      <c r="H3803" s="28"/>
      <c r="I3803" s="28"/>
      <c r="J3803" s="28"/>
    </row>
    <row r="3804" spans="3:10" ht="21.75" customHeight="1" x14ac:dyDescent="0.25">
      <c r="C3804" s="27"/>
      <c r="D3804" s="28"/>
      <c r="E3804" s="28"/>
      <c r="F3804" s="28"/>
      <c r="G3804" s="28"/>
      <c r="H3804" s="28"/>
      <c r="I3804" s="28"/>
      <c r="J3804" s="28"/>
    </row>
    <row r="3805" spans="3:10" ht="21.75" customHeight="1" x14ac:dyDescent="0.25">
      <c r="C3805" s="27"/>
      <c r="D3805" s="28"/>
      <c r="E3805" s="28"/>
      <c r="F3805" s="28"/>
      <c r="G3805" s="28"/>
      <c r="H3805" s="28"/>
      <c r="I3805" s="28"/>
      <c r="J3805" s="28"/>
    </row>
    <row r="3806" spans="3:10" ht="21.75" customHeight="1" x14ac:dyDescent="0.25">
      <c r="C3806" s="27"/>
      <c r="D3806" s="28"/>
      <c r="E3806" s="28"/>
      <c r="F3806" s="28"/>
      <c r="G3806" s="28"/>
      <c r="H3806" s="28"/>
      <c r="I3806" s="28"/>
      <c r="J3806" s="28"/>
    </row>
    <row r="3807" spans="3:10" ht="21.75" customHeight="1" x14ac:dyDescent="0.25">
      <c r="C3807" s="27"/>
      <c r="D3807" s="28"/>
      <c r="E3807" s="28"/>
      <c r="F3807" s="28"/>
      <c r="G3807" s="28"/>
      <c r="H3807" s="28"/>
      <c r="I3807" s="28"/>
      <c r="J3807" s="28"/>
    </row>
    <row r="3808" spans="3:10" ht="21.75" customHeight="1" x14ac:dyDescent="0.25">
      <c r="C3808" s="27"/>
      <c r="D3808" s="28"/>
      <c r="E3808" s="28"/>
      <c r="F3808" s="28"/>
      <c r="G3808" s="28"/>
      <c r="H3808" s="28"/>
      <c r="I3808" s="28"/>
      <c r="J3808" s="28"/>
    </row>
    <row r="3809" spans="3:10" ht="21.75" customHeight="1" x14ac:dyDescent="0.25">
      <c r="C3809" s="27"/>
      <c r="D3809" s="28"/>
      <c r="E3809" s="28"/>
      <c r="F3809" s="28"/>
      <c r="G3809" s="28"/>
      <c r="H3809" s="28"/>
      <c r="I3809" s="28"/>
      <c r="J3809" s="28"/>
    </row>
    <row r="3810" spans="3:10" ht="21.75" customHeight="1" x14ac:dyDescent="0.25">
      <c r="C3810" s="27"/>
      <c r="D3810" s="28"/>
      <c r="E3810" s="28"/>
      <c r="F3810" s="28"/>
      <c r="G3810" s="28"/>
      <c r="H3810" s="28"/>
      <c r="I3810" s="28"/>
      <c r="J3810" s="28"/>
    </row>
    <row r="3811" spans="3:10" ht="21.75" customHeight="1" x14ac:dyDescent="0.25">
      <c r="C3811" s="27"/>
      <c r="D3811" s="28"/>
      <c r="E3811" s="28"/>
      <c r="F3811" s="28"/>
      <c r="G3811" s="28"/>
      <c r="H3811" s="28"/>
      <c r="I3811" s="28"/>
      <c r="J3811" s="28"/>
    </row>
    <row r="3812" spans="3:10" ht="21.75" customHeight="1" x14ac:dyDescent="0.25">
      <c r="C3812" s="27"/>
      <c r="D3812" s="28"/>
      <c r="E3812" s="28"/>
      <c r="F3812" s="28"/>
      <c r="G3812" s="28"/>
      <c r="H3812" s="28"/>
      <c r="I3812" s="28"/>
      <c r="J3812" s="28"/>
    </row>
    <row r="3813" spans="3:10" ht="21.75" customHeight="1" x14ac:dyDescent="0.25">
      <c r="C3813" s="27"/>
      <c r="D3813" s="28"/>
      <c r="E3813" s="28"/>
      <c r="F3813" s="28"/>
      <c r="G3813" s="28"/>
      <c r="H3813" s="28"/>
      <c r="I3813" s="28"/>
      <c r="J3813" s="28"/>
    </row>
    <row r="3814" spans="3:10" ht="21.75" customHeight="1" x14ac:dyDescent="0.25">
      <c r="C3814" s="27"/>
      <c r="D3814" s="28"/>
      <c r="E3814" s="28"/>
      <c r="F3814" s="28"/>
      <c r="G3814" s="28"/>
      <c r="H3814" s="28"/>
      <c r="I3814" s="28"/>
      <c r="J3814" s="28"/>
    </row>
    <row r="3815" spans="3:10" ht="21.75" customHeight="1" x14ac:dyDescent="0.25">
      <c r="C3815" s="27"/>
      <c r="D3815" s="28"/>
      <c r="E3815" s="28"/>
      <c r="F3815" s="28"/>
      <c r="G3815" s="28"/>
      <c r="H3815" s="28"/>
      <c r="I3815" s="28"/>
      <c r="J3815" s="28"/>
    </row>
    <row r="3816" spans="3:10" ht="21.75" customHeight="1" x14ac:dyDescent="0.25">
      <c r="C3816" s="27"/>
      <c r="D3816" s="28"/>
      <c r="E3816" s="28"/>
      <c r="F3816" s="28"/>
      <c r="G3816" s="28"/>
      <c r="H3816" s="28"/>
      <c r="I3816" s="28"/>
      <c r="J3816" s="28"/>
    </row>
    <row r="3817" spans="3:10" ht="21.75" customHeight="1" x14ac:dyDescent="0.25">
      <c r="C3817" s="27"/>
      <c r="D3817" s="28"/>
      <c r="E3817" s="28"/>
      <c r="F3817" s="28"/>
      <c r="G3817" s="28"/>
      <c r="H3817" s="28"/>
      <c r="I3817" s="28"/>
      <c r="J3817" s="28"/>
    </row>
    <row r="3818" spans="3:10" ht="21.75" customHeight="1" x14ac:dyDescent="0.25">
      <c r="C3818" s="27"/>
      <c r="D3818" s="28"/>
      <c r="E3818" s="28"/>
      <c r="F3818" s="28"/>
      <c r="G3818" s="28"/>
      <c r="H3818" s="28"/>
      <c r="I3818" s="28"/>
      <c r="J3818" s="28"/>
    </row>
    <row r="3819" spans="3:10" ht="21.75" customHeight="1" x14ac:dyDescent="0.25">
      <c r="C3819" s="27"/>
      <c r="D3819" s="28"/>
      <c r="E3819" s="28"/>
      <c r="F3819" s="28"/>
      <c r="G3819" s="28"/>
      <c r="H3819" s="28"/>
      <c r="I3819" s="28"/>
      <c r="J3819" s="28"/>
    </row>
    <row r="3820" spans="3:10" ht="21.75" customHeight="1" x14ac:dyDescent="0.25">
      <c r="C3820" s="27"/>
      <c r="D3820" s="28"/>
      <c r="E3820" s="28"/>
      <c r="F3820" s="28"/>
      <c r="G3820" s="28"/>
      <c r="H3820" s="28"/>
      <c r="I3820" s="28"/>
      <c r="J3820" s="28"/>
    </row>
    <row r="3821" spans="3:10" ht="21.75" customHeight="1" x14ac:dyDescent="0.25">
      <c r="C3821" s="27"/>
      <c r="D3821" s="28"/>
      <c r="E3821" s="28"/>
      <c r="F3821" s="28"/>
      <c r="G3821" s="28"/>
      <c r="H3821" s="28"/>
      <c r="I3821" s="28"/>
      <c r="J3821" s="28"/>
    </row>
    <row r="3822" spans="3:10" ht="21.75" customHeight="1" x14ac:dyDescent="0.25">
      <c r="C3822" s="27"/>
      <c r="D3822" s="28"/>
      <c r="E3822" s="28"/>
      <c r="F3822" s="28"/>
      <c r="G3822" s="28"/>
      <c r="H3822" s="28"/>
      <c r="I3822" s="28"/>
      <c r="J3822" s="28"/>
    </row>
    <row r="3823" spans="3:10" ht="21.75" customHeight="1" x14ac:dyDescent="0.25">
      <c r="C3823" s="27"/>
      <c r="D3823" s="28"/>
      <c r="E3823" s="28"/>
      <c r="F3823" s="28"/>
      <c r="G3823" s="28"/>
      <c r="H3823" s="28"/>
      <c r="I3823" s="28"/>
      <c r="J3823" s="28"/>
    </row>
    <row r="3824" spans="3:10" ht="21.75" customHeight="1" x14ac:dyDescent="0.25">
      <c r="C3824" s="27"/>
      <c r="D3824" s="28"/>
      <c r="E3824" s="28"/>
      <c r="F3824" s="28"/>
      <c r="G3824" s="28"/>
      <c r="H3824" s="28"/>
      <c r="I3824" s="28"/>
      <c r="J3824" s="28"/>
    </row>
    <row r="3825" spans="3:10" ht="21.75" customHeight="1" x14ac:dyDescent="0.25">
      <c r="C3825" s="27"/>
      <c r="D3825" s="28"/>
      <c r="E3825" s="28"/>
      <c r="F3825" s="28"/>
      <c r="G3825" s="28"/>
      <c r="H3825" s="28"/>
      <c r="I3825" s="28"/>
      <c r="J3825" s="28"/>
    </row>
    <row r="3826" spans="3:10" ht="21.75" customHeight="1" x14ac:dyDescent="0.25">
      <c r="C3826" s="27"/>
      <c r="D3826" s="28"/>
      <c r="E3826" s="28"/>
      <c r="F3826" s="28"/>
      <c r="G3826" s="28"/>
      <c r="H3826" s="28"/>
      <c r="I3826" s="28"/>
      <c r="J3826" s="28"/>
    </row>
    <row r="3827" spans="3:10" ht="21.75" customHeight="1" x14ac:dyDescent="0.25">
      <c r="C3827" s="27"/>
      <c r="D3827" s="28"/>
      <c r="E3827" s="28"/>
      <c r="F3827" s="28"/>
      <c r="G3827" s="28"/>
      <c r="H3827" s="28"/>
      <c r="I3827" s="28"/>
      <c r="J3827" s="28"/>
    </row>
    <row r="3828" spans="3:10" ht="21.75" customHeight="1" x14ac:dyDescent="0.25">
      <c r="C3828" s="27"/>
      <c r="D3828" s="28"/>
      <c r="E3828" s="28"/>
      <c r="F3828" s="28"/>
      <c r="G3828" s="28"/>
      <c r="H3828" s="28"/>
      <c r="I3828" s="28"/>
      <c r="J3828" s="28"/>
    </row>
    <row r="3829" spans="3:10" ht="21.75" customHeight="1" x14ac:dyDescent="0.25">
      <c r="C3829" s="27"/>
      <c r="D3829" s="28"/>
      <c r="E3829" s="28"/>
      <c r="F3829" s="28"/>
      <c r="G3829" s="28"/>
      <c r="H3829" s="28"/>
      <c r="I3829" s="28"/>
      <c r="J3829" s="28"/>
    </row>
    <row r="3830" spans="3:10" ht="21.75" customHeight="1" x14ac:dyDescent="0.25">
      <c r="C3830" s="27"/>
      <c r="D3830" s="28"/>
      <c r="E3830" s="28"/>
      <c r="F3830" s="28"/>
      <c r="G3830" s="28"/>
      <c r="H3830" s="28"/>
      <c r="I3830" s="28"/>
      <c r="J3830" s="28"/>
    </row>
    <row r="3831" spans="3:10" ht="21.75" customHeight="1" x14ac:dyDescent="0.25">
      <c r="C3831" s="27"/>
      <c r="D3831" s="28"/>
      <c r="E3831" s="28"/>
      <c r="F3831" s="28"/>
      <c r="G3831" s="28"/>
      <c r="H3831" s="28"/>
      <c r="I3831" s="28"/>
      <c r="J3831" s="28"/>
    </row>
    <row r="3832" spans="3:10" ht="21.75" customHeight="1" x14ac:dyDescent="0.25">
      <c r="C3832" s="27"/>
      <c r="D3832" s="28"/>
      <c r="E3832" s="28"/>
      <c r="F3832" s="28"/>
      <c r="G3832" s="28"/>
      <c r="H3832" s="28"/>
      <c r="I3832" s="28"/>
      <c r="J3832" s="28"/>
    </row>
    <row r="3833" spans="3:10" ht="21.75" customHeight="1" x14ac:dyDescent="0.25">
      <c r="C3833" s="27"/>
      <c r="D3833" s="28"/>
      <c r="E3833" s="28"/>
      <c r="F3833" s="28"/>
      <c r="G3833" s="28"/>
      <c r="H3833" s="28"/>
      <c r="I3833" s="28"/>
      <c r="J3833" s="28"/>
    </row>
    <row r="3834" spans="3:10" ht="21.75" customHeight="1" x14ac:dyDescent="0.25">
      <c r="C3834" s="27"/>
      <c r="D3834" s="28"/>
      <c r="E3834" s="28"/>
      <c r="F3834" s="28"/>
      <c r="G3834" s="28"/>
      <c r="H3834" s="28"/>
      <c r="I3834" s="28"/>
      <c r="J3834" s="28"/>
    </row>
    <row r="3835" spans="3:10" ht="21.75" customHeight="1" x14ac:dyDescent="0.25">
      <c r="C3835" s="27"/>
      <c r="D3835" s="28"/>
      <c r="E3835" s="28"/>
      <c r="F3835" s="28"/>
      <c r="G3835" s="28"/>
      <c r="H3835" s="28"/>
      <c r="I3835" s="28"/>
      <c r="J3835" s="28"/>
    </row>
    <row r="3836" spans="3:10" ht="21.75" customHeight="1" x14ac:dyDescent="0.25">
      <c r="C3836" s="27"/>
      <c r="D3836" s="28"/>
      <c r="E3836" s="28"/>
      <c r="F3836" s="28"/>
      <c r="G3836" s="28"/>
      <c r="H3836" s="28"/>
      <c r="I3836" s="28"/>
      <c r="J3836" s="28"/>
    </row>
    <row r="3837" spans="3:10" ht="21.75" customHeight="1" x14ac:dyDescent="0.25">
      <c r="C3837" s="27"/>
      <c r="D3837" s="28"/>
      <c r="E3837" s="28"/>
      <c r="F3837" s="28"/>
      <c r="G3837" s="28"/>
      <c r="H3837" s="28"/>
      <c r="I3837" s="28"/>
      <c r="J3837" s="28"/>
    </row>
    <row r="3838" spans="3:10" ht="21.75" customHeight="1" x14ac:dyDescent="0.25">
      <c r="C3838" s="27"/>
      <c r="D3838" s="28"/>
      <c r="E3838" s="28"/>
      <c r="F3838" s="28"/>
      <c r="G3838" s="28"/>
      <c r="H3838" s="28"/>
      <c r="I3838" s="28"/>
      <c r="J3838" s="28"/>
    </row>
    <row r="3839" spans="3:10" ht="21.75" customHeight="1" x14ac:dyDescent="0.25">
      <c r="C3839" s="27"/>
      <c r="D3839" s="28"/>
      <c r="E3839" s="28"/>
      <c r="F3839" s="28"/>
      <c r="G3839" s="28"/>
      <c r="H3839" s="28"/>
      <c r="I3839" s="28"/>
      <c r="J3839" s="28"/>
    </row>
    <row r="3840" spans="3:10" ht="21.75" customHeight="1" x14ac:dyDescent="0.25">
      <c r="C3840" s="27"/>
      <c r="D3840" s="28"/>
      <c r="E3840" s="28"/>
      <c r="F3840" s="28"/>
      <c r="G3840" s="28"/>
      <c r="H3840" s="28"/>
      <c r="I3840" s="28"/>
      <c r="J3840" s="28"/>
    </row>
    <row r="3841" spans="3:10" ht="21.75" customHeight="1" x14ac:dyDescent="0.25">
      <c r="C3841" s="27"/>
      <c r="D3841" s="28"/>
      <c r="E3841" s="28"/>
      <c r="F3841" s="28"/>
      <c r="G3841" s="28"/>
      <c r="H3841" s="28"/>
      <c r="I3841" s="28"/>
      <c r="J3841" s="28"/>
    </row>
    <row r="3842" spans="3:10" ht="21.75" customHeight="1" x14ac:dyDescent="0.25">
      <c r="C3842" s="27"/>
      <c r="D3842" s="28"/>
      <c r="E3842" s="28"/>
      <c r="F3842" s="28"/>
      <c r="G3842" s="28"/>
      <c r="H3842" s="28"/>
      <c r="I3842" s="28"/>
      <c r="J3842" s="28"/>
    </row>
    <row r="3843" spans="3:10" ht="21.75" customHeight="1" x14ac:dyDescent="0.25">
      <c r="C3843" s="27"/>
      <c r="D3843" s="28"/>
      <c r="E3843" s="28"/>
      <c r="F3843" s="28"/>
      <c r="G3843" s="28"/>
      <c r="H3843" s="28"/>
      <c r="I3843" s="28"/>
      <c r="J3843" s="28"/>
    </row>
    <row r="3844" spans="3:10" ht="21.75" customHeight="1" x14ac:dyDescent="0.25">
      <c r="C3844" s="27"/>
      <c r="D3844" s="28"/>
      <c r="E3844" s="28"/>
      <c r="F3844" s="28"/>
      <c r="G3844" s="28"/>
      <c r="H3844" s="28"/>
      <c r="I3844" s="28"/>
      <c r="J3844" s="28"/>
    </row>
    <row r="3845" spans="3:10" ht="21.75" customHeight="1" x14ac:dyDescent="0.25">
      <c r="C3845" s="27"/>
      <c r="D3845" s="28"/>
      <c r="E3845" s="28"/>
      <c r="F3845" s="28"/>
      <c r="G3845" s="28"/>
      <c r="H3845" s="28"/>
      <c r="I3845" s="28"/>
      <c r="J3845" s="28"/>
    </row>
    <row r="3846" spans="3:10" ht="21.75" customHeight="1" x14ac:dyDescent="0.25">
      <c r="C3846" s="27"/>
      <c r="D3846" s="28"/>
      <c r="E3846" s="28"/>
      <c r="F3846" s="28"/>
      <c r="G3846" s="28"/>
      <c r="H3846" s="28"/>
      <c r="I3846" s="28"/>
      <c r="J3846" s="28"/>
    </row>
    <row r="3847" spans="3:10" ht="21.75" customHeight="1" x14ac:dyDescent="0.25">
      <c r="C3847" s="27"/>
      <c r="D3847" s="28"/>
      <c r="E3847" s="28"/>
      <c r="F3847" s="28"/>
      <c r="G3847" s="28"/>
      <c r="H3847" s="28"/>
      <c r="I3847" s="28"/>
      <c r="J3847" s="28"/>
    </row>
    <row r="3848" spans="3:10" ht="21.75" customHeight="1" x14ac:dyDescent="0.25">
      <c r="C3848" s="27"/>
      <c r="D3848" s="28"/>
      <c r="E3848" s="28"/>
      <c r="F3848" s="28"/>
      <c r="G3848" s="28"/>
      <c r="H3848" s="28"/>
      <c r="I3848" s="28"/>
      <c r="J3848" s="28"/>
    </row>
    <row r="3849" spans="3:10" ht="21.75" customHeight="1" x14ac:dyDescent="0.25">
      <c r="C3849" s="27"/>
      <c r="D3849" s="28"/>
      <c r="E3849" s="28"/>
      <c r="F3849" s="28"/>
      <c r="G3849" s="28"/>
      <c r="H3849" s="28"/>
      <c r="I3849" s="28"/>
      <c r="J3849" s="28"/>
    </row>
    <row r="3850" spans="3:10" ht="21.75" customHeight="1" x14ac:dyDescent="0.25">
      <c r="C3850" s="27"/>
      <c r="D3850" s="28"/>
      <c r="E3850" s="28"/>
      <c r="F3850" s="28"/>
      <c r="G3850" s="28"/>
      <c r="H3850" s="28"/>
      <c r="I3850" s="28"/>
      <c r="J3850" s="28"/>
    </row>
    <row r="3851" spans="3:10" ht="21.75" customHeight="1" x14ac:dyDescent="0.25">
      <c r="C3851" s="27"/>
      <c r="D3851" s="28"/>
      <c r="E3851" s="28"/>
      <c r="F3851" s="28"/>
      <c r="G3851" s="28"/>
      <c r="H3851" s="28"/>
      <c r="I3851" s="28"/>
      <c r="J3851" s="28"/>
    </row>
    <row r="3852" spans="3:10" ht="21.75" customHeight="1" x14ac:dyDescent="0.25">
      <c r="C3852" s="27"/>
      <c r="D3852" s="28"/>
      <c r="E3852" s="28"/>
      <c r="F3852" s="28"/>
      <c r="G3852" s="28"/>
      <c r="H3852" s="28"/>
      <c r="I3852" s="28"/>
      <c r="J3852" s="28"/>
    </row>
    <row r="3853" spans="3:10" ht="21.75" customHeight="1" x14ac:dyDescent="0.25">
      <c r="C3853" s="27"/>
      <c r="D3853" s="28"/>
      <c r="E3853" s="28"/>
      <c r="F3853" s="28"/>
      <c r="G3853" s="28"/>
      <c r="H3853" s="28"/>
      <c r="I3853" s="28"/>
      <c r="J3853" s="28"/>
    </row>
    <row r="3854" spans="3:10" ht="21.75" customHeight="1" x14ac:dyDescent="0.25">
      <c r="C3854" s="27"/>
      <c r="D3854" s="28"/>
      <c r="E3854" s="28"/>
      <c r="F3854" s="28"/>
      <c r="G3854" s="28"/>
      <c r="H3854" s="28"/>
      <c r="I3854" s="28"/>
      <c r="J3854" s="28"/>
    </row>
    <row r="3855" spans="3:10" ht="21.75" customHeight="1" x14ac:dyDescent="0.25">
      <c r="C3855" s="27"/>
      <c r="D3855" s="28"/>
      <c r="E3855" s="28"/>
      <c r="F3855" s="28"/>
      <c r="G3855" s="28"/>
      <c r="H3855" s="28"/>
      <c r="I3855" s="28"/>
      <c r="J3855" s="28"/>
    </row>
    <row r="3856" spans="3:10" ht="21.75" customHeight="1" x14ac:dyDescent="0.25">
      <c r="C3856" s="27"/>
      <c r="D3856" s="28"/>
      <c r="E3856" s="28"/>
      <c r="F3856" s="28"/>
      <c r="G3856" s="28"/>
      <c r="H3856" s="28"/>
      <c r="I3856" s="28"/>
      <c r="J3856" s="28"/>
    </row>
    <row r="3857" spans="3:10" ht="21.75" customHeight="1" x14ac:dyDescent="0.25">
      <c r="C3857" s="27"/>
      <c r="D3857" s="28"/>
      <c r="E3857" s="28"/>
      <c r="F3857" s="28"/>
      <c r="G3857" s="28"/>
      <c r="H3857" s="28"/>
      <c r="I3857" s="28"/>
      <c r="J3857" s="28"/>
    </row>
    <row r="3858" spans="3:10" ht="21.75" customHeight="1" x14ac:dyDescent="0.25">
      <c r="C3858" s="27"/>
      <c r="D3858" s="28"/>
      <c r="E3858" s="28"/>
      <c r="F3858" s="28"/>
      <c r="G3858" s="28"/>
      <c r="H3858" s="28"/>
      <c r="I3858" s="28"/>
      <c r="J3858" s="28"/>
    </row>
    <row r="3859" spans="3:10" ht="21.75" customHeight="1" x14ac:dyDescent="0.25">
      <c r="C3859" s="27"/>
      <c r="D3859" s="28"/>
      <c r="E3859" s="28"/>
      <c r="F3859" s="28"/>
      <c r="G3859" s="28"/>
      <c r="H3859" s="28"/>
      <c r="I3859" s="28"/>
      <c r="J3859" s="28"/>
    </row>
    <row r="3860" spans="3:10" ht="21.75" customHeight="1" x14ac:dyDescent="0.25">
      <c r="C3860" s="27"/>
      <c r="D3860" s="28"/>
      <c r="E3860" s="28"/>
      <c r="F3860" s="28"/>
      <c r="G3860" s="28"/>
      <c r="H3860" s="28"/>
      <c r="I3860" s="28"/>
      <c r="J3860" s="28"/>
    </row>
    <row r="3861" spans="3:10" ht="21.75" customHeight="1" x14ac:dyDescent="0.25">
      <c r="C3861" s="27"/>
      <c r="D3861" s="28"/>
      <c r="E3861" s="28"/>
      <c r="F3861" s="28"/>
      <c r="G3861" s="28"/>
      <c r="H3861" s="28"/>
      <c r="I3861" s="28"/>
      <c r="J3861" s="28"/>
    </row>
    <row r="3862" spans="3:10" ht="21.75" customHeight="1" x14ac:dyDescent="0.25">
      <c r="C3862" s="27"/>
      <c r="D3862" s="28"/>
      <c r="E3862" s="28"/>
      <c r="F3862" s="28"/>
      <c r="G3862" s="28"/>
      <c r="H3862" s="28"/>
      <c r="I3862" s="28"/>
      <c r="J3862" s="28"/>
    </row>
    <row r="3863" spans="3:10" ht="21.75" customHeight="1" x14ac:dyDescent="0.25">
      <c r="C3863" s="27"/>
      <c r="D3863" s="28"/>
      <c r="E3863" s="28"/>
      <c r="F3863" s="28"/>
      <c r="G3863" s="28"/>
      <c r="H3863" s="28"/>
      <c r="I3863" s="28"/>
      <c r="J3863" s="28"/>
    </row>
    <row r="3864" spans="3:10" ht="21.75" customHeight="1" x14ac:dyDescent="0.25">
      <c r="C3864" s="27"/>
      <c r="D3864" s="28"/>
      <c r="E3864" s="28"/>
      <c r="F3864" s="28"/>
      <c r="G3864" s="28"/>
      <c r="H3864" s="28"/>
      <c r="I3864" s="28"/>
      <c r="J3864" s="28"/>
    </row>
    <row r="3865" spans="3:10" ht="21.75" customHeight="1" x14ac:dyDescent="0.25">
      <c r="C3865" s="27"/>
      <c r="D3865" s="28"/>
      <c r="E3865" s="28"/>
      <c r="F3865" s="28"/>
      <c r="G3865" s="28"/>
      <c r="H3865" s="28"/>
      <c r="I3865" s="28"/>
      <c r="J3865" s="28"/>
    </row>
    <row r="3866" spans="3:10" ht="21.75" customHeight="1" x14ac:dyDescent="0.25">
      <c r="C3866" s="27"/>
      <c r="D3866" s="28"/>
      <c r="E3866" s="28"/>
      <c r="F3866" s="28"/>
      <c r="G3866" s="28"/>
      <c r="H3866" s="28"/>
      <c r="I3866" s="28"/>
      <c r="J3866" s="28"/>
    </row>
    <row r="3867" spans="3:10" ht="21.75" customHeight="1" x14ac:dyDescent="0.25">
      <c r="C3867" s="27"/>
      <c r="D3867" s="28"/>
      <c r="E3867" s="28"/>
      <c r="F3867" s="28"/>
      <c r="G3867" s="28"/>
      <c r="H3867" s="28"/>
      <c r="I3867" s="28"/>
      <c r="J3867" s="28"/>
    </row>
    <row r="3868" spans="3:10" ht="21.75" customHeight="1" x14ac:dyDescent="0.25">
      <c r="C3868" s="27"/>
      <c r="D3868" s="28"/>
      <c r="E3868" s="28"/>
      <c r="F3868" s="28"/>
      <c r="G3868" s="28"/>
      <c r="H3868" s="28"/>
      <c r="I3868" s="28"/>
      <c r="J3868" s="28"/>
    </row>
    <row r="3869" spans="3:10" ht="21.75" customHeight="1" x14ac:dyDescent="0.25">
      <c r="C3869" s="27"/>
      <c r="D3869" s="28"/>
      <c r="E3869" s="28"/>
      <c r="F3869" s="28"/>
      <c r="G3869" s="28"/>
      <c r="H3869" s="28"/>
      <c r="I3869" s="28"/>
      <c r="J3869" s="28"/>
    </row>
    <row r="3870" spans="3:10" ht="21.75" customHeight="1" x14ac:dyDescent="0.25">
      <c r="C3870" s="27"/>
      <c r="D3870" s="28"/>
      <c r="E3870" s="28"/>
      <c r="F3870" s="28"/>
      <c r="G3870" s="28"/>
      <c r="H3870" s="28"/>
      <c r="I3870" s="28"/>
      <c r="J3870" s="28"/>
    </row>
    <row r="3871" spans="3:10" ht="21.75" customHeight="1" x14ac:dyDescent="0.25">
      <c r="C3871" s="27"/>
      <c r="D3871" s="28"/>
      <c r="E3871" s="28"/>
      <c r="F3871" s="28"/>
      <c r="G3871" s="28"/>
      <c r="H3871" s="28"/>
      <c r="I3871" s="28"/>
      <c r="J3871" s="28"/>
    </row>
    <row r="3872" spans="3:10" ht="21.75" customHeight="1" x14ac:dyDescent="0.25">
      <c r="C3872" s="27"/>
      <c r="D3872" s="28"/>
      <c r="E3872" s="28"/>
      <c r="F3872" s="28"/>
      <c r="G3872" s="28"/>
      <c r="H3872" s="28"/>
      <c r="I3872" s="28"/>
      <c r="J3872" s="28"/>
    </row>
    <row r="3873" spans="3:10" ht="21.75" customHeight="1" x14ac:dyDescent="0.25">
      <c r="C3873" s="27"/>
      <c r="D3873" s="28"/>
      <c r="E3873" s="28"/>
      <c r="F3873" s="28"/>
      <c r="G3873" s="28"/>
      <c r="H3873" s="28"/>
      <c r="I3873" s="28"/>
      <c r="J3873" s="28"/>
    </row>
    <row r="3874" spans="3:10" ht="21.75" customHeight="1" x14ac:dyDescent="0.25">
      <c r="C3874" s="27"/>
      <c r="D3874" s="28"/>
      <c r="E3874" s="28"/>
      <c r="F3874" s="28"/>
      <c r="G3874" s="28"/>
      <c r="H3874" s="28"/>
      <c r="I3874" s="28"/>
      <c r="J3874" s="28"/>
    </row>
    <row r="3875" spans="3:10" ht="21.75" customHeight="1" x14ac:dyDescent="0.25">
      <c r="C3875" s="27"/>
      <c r="D3875" s="28"/>
      <c r="E3875" s="28"/>
      <c r="F3875" s="28"/>
      <c r="G3875" s="28"/>
      <c r="H3875" s="28"/>
      <c r="I3875" s="28"/>
      <c r="J3875" s="28"/>
    </row>
    <row r="3876" spans="3:10" ht="21.75" customHeight="1" x14ac:dyDescent="0.25">
      <c r="C3876" s="27"/>
      <c r="D3876" s="28"/>
      <c r="E3876" s="28"/>
      <c r="F3876" s="28"/>
      <c r="G3876" s="28"/>
      <c r="H3876" s="28"/>
      <c r="I3876" s="28"/>
      <c r="J3876" s="28"/>
    </row>
    <row r="3877" spans="3:10" ht="21.75" customHeight="1" x14ac:dyDescent="0.25">
      <c r="C3877" s="27"/>
      <c r="D3877" s="28"/>
      <c r="E3877" s="28"/>
      <c r="F3877" s="28"/>
      <c r="G3877" s="28"/>
      <c r="H3877" s="28"/>
      <c r="I3877" s="28"/>
      <c r="J3877" s="28"/>
    </row>
    <row r="3878" spans="3:10" ht="21.75" customHeight="1" x14ac:dyDescent="0.25">
      <c r="C3878" s="27"/>
      <c r="D3878" s="28"/>
      <c r="E3878" s="28"/>
      <c r="F3878" s="28"/>
      <c r="G3878" s="28"/>
      <c r="H3878" s="28"/>
      <c r="I3878" s="28"/>
      <c r="J3878" s="28"/>
    </row>
    <row r="3879" spans="3:10" ht="21.75" customHeight="1" x14ac:dyDescent="0.25">
      <c r="C3879" s="27"/>
      <c r="D3879" s="28"/>
      <c r="E3879" s="28"/>
      <c r="F3879" s="28"/>
      <c r="G3879" s="28"/>
      <c r="H3879" s="28"/>
      <c r="I3879" s="28"/>
      <c r="J3879" s="28"/>
    </row>
    <row r="3880" spans="3:10" ht="21.75" customHeight="1" x14ac:dyDescent="0.25">
      <c r="C3880" s="27"/>
      <c r="D3880" s="28"/>
      <c r="E3880" s="28"/>
      <c r="F3880" s="28"/>
      <c r="G3880" s="28"/>
      <c r="H3880" s="28"/>
      <c r="I3880" s="28"/>
      <c r="J3880" s="28"/>
    </row>
    <row r="3881" spans="3:10" ht="21.75" customHeight="1" x14ac:dyDescent="0.25">
      <c r="C3881" s="27"/>
      <c r="D3881" s="28"/>
      <c r="E3881" s="28"/>
      <c r="F3881" s="28"/>
      <c r="G3881" s="28"/>
      <c r="H3881" s="28"/>
      <c r="I3881" s="28"/>
      <c r="J3881" s="28"/>
    </row>
    <row r="3882" spans="3:10" ht="21.75" customHeight="1" x14ac:dyDescent="0.25">
      <c r="C3882" s="27"/>
      <c r="D3882" s="28"/>
      <c r="E3882" s="28"/>
      <c r="F3882" s="28"/>
      <c r="G3882" s="28"/>
      <c r="H3882" s="28"/>
      <c r="I3882" s="28"/>
      <c r="J3882" s="28"/>
    </row>
    <row r="3883" spans="3:10" ht="21.75" customHeight="1" x14ac:dyDescent="0.25">
      <c r="C3883" s="27"/>
      <c r="D3883" s="28"/>
      <c r="E3883" s="28"/>
      <c r="F3883" s="28"/>
      <c r="G3883" s="28"/>
      <c r="H3883" s="28"/>
      <c r="I3883" s="28"/>
      <c r="J3883" s="28"/>
    </row>
    <row r="3884" spans="3:10" ht="21.75" customHeight="1" x14ac:dyDescent="0.25">
      <c r="C3884" s="27"/>
      <c r="D3884" s="28"/>
      <c r="E3884" s="28"/>
      <c r="F3884" s="28"/>
      <c r="G3884" s="28"/>
      <c r="H3884" s="28"/>
      <c r="I3884" s="28"/>
      <c r="J3884" s="28"/>
    </row>
    <row r="3885" spans="3:10" ht="21.75" customHeight="1" x14ac:dyDescent="0.25">
      <c r="C3885" s="27"/>
      <c r="D3885" s="28"/>
      <c r="E3885" s="28"/>
      <c r="F3885" s="28"/>
      <c r="G3885" s="28"/>
      <c r="H3885" s="28"/>
      <c r="I3885" s="28"/>
      <c r="J3885" s="28"/>
    </row>
    <row r="3886" spans="3:10" ht="21.75" customHeight="1" x14ac:dyDescent="0.25">
      <c r="C3886" s="27"/>
      <c r="D3886" s="28"/>
      <c r="E3886" s="28"/>
      <c r="F3886" s="28"/>
      <c r="G3886" s="28"/>
      <c r="H3886" s="28"/>
      <c r="I3886" s="28"/>
      <c r="J3886" s="28"/>
    </row>
    <row r="3887" spans="3:10" ht="21.75" customHeight="1" x14ac:dyDescent="0.25">
      <c r="C3887" s="27"/>
      <c r="D3887" s="28"/>
      <c r="E3887" s="28"/>
      <c r="F3887" s="28"/>
      <c r="G3887" s="28"/>
      <c r="H3887" s="28"/>
      <c r="I3887" s="28"/>
      <c r="J3887" s="28"/>
    </row>
    <row r="3888" spans="3:10" ht="21.75" customHeight="1" x14ac:dyDescent="0.25">
      <c r="C3888" s="27"/>
      <c r="D3888" s="28"/>
      <c r="E3888" s="28"/>
      <c r="F3888" s="28"/>
      <c r="G3888" s="28"/>
      <c r="H3888" s="28"/>
      <c r="I3888" s="28"/>
      <c r="J3888" s="28"/>
    </row>
    <row r="3889" spans="3:10" ht="21.75" customHeight="1" x14ac:dyDescent="0.25">
      <c r="C3889" s="27"/>
      <c r="D3889" s="28"/>
      <c r="E3889" s="28"/>
      <c r="F3889" s="28"/>
      <c r="G3889" s="28"/>
      <c r="H3889" s="28"/>
      <c r="I3889" s="28"/>
      <c r="J3889" s="28"/>
    </row>
    <row r="3890" spans="3:10" ht="21.75" customHeight="1" x14ac:dyDescent="0.25">
      <c r="C3890" s="27"/>
      <c r="D3890" s="28"/>
      <c r="E3890" s="28"/>
      <c r="F3890" s="28"/>
      <c r="G3890" s="28"/>
      <c r="H3890" s="28"/>
      <c r="I3890" s="28"/>
      <c r="J3890" s="28"/>
    </row>
    <row r="3891" spans="3:10" ht="21.75" customHeight="1" x14ac:dyDescent="0.25">
      <c r="C3891" s="27"/>
      <c r="D3891" s="28"/>
      <c r="E3891" s="28"/>
      <c r="F3891" s="28"/>
      <c r="G3891" s="28"/>
      <c r="H3891" s="28"/>
      <c r="I3891" s="28"/>
      <c r="J3891" s="28"/>
    </row>
    <row r="3892" spans="3:10" ht="21.75" customHeight="1" x14ac:dyDescent="0.25">
      <c r="C3892" s="27"/>
      <c r="D3892" s="28"/>
      <c r="E3892" s="28"/>
      <c r="F3892" s="28"/>
      <c r="G3892" s="28"/>
      <c r="H3892" s="28"/>
      <c r="I3892" s="28"/>
      <c r="J3892" s="28"/>
    </row>
    <row r="3893" spans="3:10" ht="21.75" customHeight="1" x14ac:dyDescent="0.25">
      <c r="C3893" s="27"/>
      <c r="D3893" s="28"/>
      <c r="E3893" s="28"/>
      <c r="F3893" s="28"/>
      <c r="G3893" s="28"/>
      <c r="H3893" s="28"/>
      <c r="I3893" s="28"/>
      <c r="J3893" s="28"/>
    </row>
    <row r="3894" spans="3:10" ht="21.75" customHeight="1" x14ac:dyDescent="0.25">
      <c r="C3894" s="27"/>
      <c r="D3894" s="28"/>
      <c r="E3894" s="28"/>
      <c r="F3894" s="28"/>
      <c r="G3894" s="28"/>
      <c r="H3894" s="28"/>
      <c r="I3894" s="28"/>
      <c r="J3894" s="28"/>
    </row>
    <row r="3895" spans="3:10" ht="21.75" customHeight="1" x14ac:dyDescent="0.25">
      <c r="C3895" s="27"/>
      <c r="D3895" s="28"/>
      <c r="E3895" s="28"/>
      <c r="F3895" s="28"/>
      <c r="G3895" s="28"/>
      <c r="H3895" s="28"/>
      <c r="I3895" s="28"/>
      <c r="J3895" s="28"/>
    </row>
    <row r="3896" spans="3:10" ht="21.75" customHeight="1" x14ac:dyDescent="0.25">
      <c r="C3896" s="27"/>
      <c r="D3896" s="28"/>
      <c r="E3896" s="28"/>
      <c r="F3896" s="28"/>
      <c r="G3896" s="28"/>
      <c r="H3896" s="28"/>
      <c r="I3896" s="28"/>
      <c r="J3896" s="28"/>
    </row>
    <row r="3897" spans="3:10" ht="21.75" customHeight="1" x14ac:dyDescent="0.25">
      <c r="C3897" s="27"/>
      <c r="D3897" s="28"/>
      <c r="E3897" s="28"/>
      <c r="F3897" s="28"/>
      <c r="G3897" s="28"/>
      <c r="H3897" s="28"/>
      <c r="I3897" s="28"/>
      <c r="J3897" s="28"/>
    </row>
    <row r="3898" spans="3:10" ht="21.75" customHeight="1" x14ac:dyDescent="0.25">
      <c r="C3898" s="27"/>
      <c r="D3898" s="28"/>
      <c r="E3898" s="28"/>
      <c r="F3898" s="28"/>
      <c r="G3898" s="28"/>
      <c r="H3898" s="28"/>
      <c r="I3898" s="28"/>
      <c r="J3898" s="28"/>
    </row>
    <row r="3899" spans="3:10" ht="21.75" customHeight="1" x14ac:dyDescent="0.25">
      <c r="C3899" s="27"/>
      <c r="D3899" s="28"/>
      <c r="E3899" s="28"/>
      <c r="F3899" s="28"/>
      <c r="G3899" s="28"/>
      <c r="H3899" s="28"/>
      <c r="I3899" s="28"/>
      <c r="J3899" s="28"/>
    </row>
    <row r="3900" spans="3:10" ht="21.75" customHeight="1" x14ac:dyDescent="0.25">
      <c r="C3900" s="27"/>
      <c r="D3900" s="28"/>
      <c r="E3900" s="28"/>
      <c r="F3900" s="28"/>
      <c r="G3900" s="28"/>
      <c r="H3900" s="28"/>
      <c r="I3900" s="28"/>
      <c r="J3900" s="28"/>
    </row>
    <row r="3901" spans="3:10" ht="21.75" customHeight="1" x14ac:dyDescent="0.25">
      <c r="C3901" s="27"/>
      <c r="D3901" s="28"/>
      <c r="E3901" s="28"/>
      <c r="F3901" s="28"/>
      <c r="G3901" s="28"/>
      <c r="H3901" s="28"/>
      <c r="I3901" s="28"/>
      <c r="J3901" s="28"/>
    </row>
    <row r="3902" spans="3:10" ht="21.75" customHeight="1" x14ac:dyDescent="0.25">
      <c r="C3902" s="27"/>
      <c r="D3902" s="28"/>
      <c r="E3902" s="28"/>
      <c r="F3902" s="28"/>
      <c r="G3902" s="28"/>
      <c r="H3902" s="28"/>
      <c r="I3902" s="28"/>
      <c r="J3902" s="28"/>
    </row>
    <row r="3903" spans="3:10" ht="21.75" customHeight="1" x14ac:dyDescent="0.25">
      <c r="C3903" s="27"/>
      <c r="D3903" s="28"/>
      <c r="E3903" s="28"/>
      <c r="F3903" s="28"/>
      <c r="G3903" s="28"/>
      <c r="H3903" s="28"/>
      <c r="I3903" s="28"/>
      <c r="J3903" s="28"/>
    </row>
    <row r="3904" spans="3:10" ht="21.75" customHeight="1" x14ac:dyDescent="0.25">
      <c r="C3904" s="27"/>
      <c r="D3904" s="28"/>
      <c r="E3904" s="28"/>
      <c r="F3904" s="28"/>
      <c r="G3904" s="28"/>
      <c r="H3904" s="28"/>
      <c r="I3904" s="28"/>
      <c r="J3904" s="28"/>
    </row>
    <row r="3905" spans="3:10" ht="21.75" customHeight="1" x14ac:dyDescent="0.25">
      <c r="C3905" s="27"/>
      <c r="D3905" s="28"/>
      <c r="E3905" s="28"/>
      <c r="F3905" s="28"/>
      <c r="G3905" s="28"/>
      <c r="H3905" s="28"/>
      <c r="I3905" s="28"/>
      <c r="J3905" s="28"/>
    </row>
    <row r="3906" spans="3:10" ht="21.75" customHeight="1" x14ac:dyDescent="0.25">
      <c r="C3906" s="27"/>
      <c r="D3906" s="28"/>
      <c r="E3906" s="28"/>
      <c r="F3906" s="28"/>
      <c r="G3906" s="28"/>
      <c r="H3906" s="28"/>
      <c r="I3906" s="28"/>
      <c r="J3906" s="28"/>
    </row>
    <row r="3907" spans="3:10" ht="21.75" customHeight="1" x14ac:dyDescent="0.25">
      <c r="C3907" s="27"/>
      <c r="D3907" s="28"/>
      <c r="E3907" s="28"/>
      <c r="F3907" s="28"/>
      <c r="G3907" s="28"/>
      <c r="H3907" s="28"/>
      <c r="I3907" s="28"/>
      <c r="J3907" s="28"/>
    </row>
    <row r="3908" spans="3:10" ht="21.75" customHeight="1" x14ac:dyDescent="0.25">
      <c r="C3908" s="27"/>
      <c r="D3908" s="28"/>
      <c r="E3908" s="28"/>
      <c r="F3908" s="28"/>
      <c r="G3908" s="28"/>
      <c r="H3908" s="28"/>
      <c r="I3908" s="28"/>
      <c r="J3908" s="28"/>
    </row>
    <row r="3909" spans="3:10" ht="21.75" customHeight="1" x14ac:dyDescent="0.25">
      <c r="C3909" s="27"/>
      <c r="D3909" s="28"/>
      <c r="E3909" s="28"/>
      <c r="F3909" s="28"/>
      <c r="G3909" s="28"/>
      <c r="H3909" s="28"/>
      <c r="I3909" s="28"/>
      <c r="J3909" s="28"/>
    </row>
    <row r="3910" spans="3:10" ht="21.75" customHeight="1" x14ac:dyDescent="0.25">
      <c r="C3910" s="27"/>
      <c r="D3910" s="28"/>
      <c r="E3910" s="28"/>
      <c r="F3910" s="28"/>
      <c r="G3910" s="28"/>
      <c r="H3910" s="28"/>
      <c r="I3910" s="28"/>
      <c r="J3910" s="28"/>
    </row>
    <row r="3911" spans="3:10" ht="21.75" customHeight="1" x14ac:dyDescent="0.25">
      <c r="C3911" s="27"/>
      <c r="D3911" s="28"/>
      <c r="E3911" s="28"/>
      <c r="F3911" s="28"/>
      <c r="G3911" s="28"/>
      <c r="H3911" s="28"/>
      <c r="I3911" s="28"/>
      <c r="J3911" s="28"/>
    </row>
    <row r="3912" spans="3:10" ht="21.75" customHeight="1" x14ac:dyDescent="0.25">
      <c r="C3912" s="27"/>
      <c r="D3912" s="28"/>
      <c r="E3912" s="28"/>
      <c r="F3912" s="28"/>
      <c r="G3912" s="28"/>
      <c r="H3912" s="28"/>
      <c r="I3912" s="28"/>
      <c r="J3912" s="28"/>
    </row>
    <row r="3913" spans="3:10" ht="21.75" customHeight="1" x14ac:dyDescent="0.25">
      <c r="C3913" s="27"/>
      <c r="D3913" s="28"/>
      <c r="E3913" s="28"/>
      <c r="F3913" s="28"/>
      <c r="G3913" s="28"/>
      <c r="H3913" s="28"/>
      <c r="I3913" s="28"/>
      <c r="J3913" s="28"/>
    </row>
    <row r="3914" spans="3:10" ht="21.75" customHeight="1" x14ac:dyDescent="0.25">
      <c r="C3914" s="27"/>
      <c r="D3914" s="28"/>
      <c r="E3914" s="28"/>
      <c r="F3914" s="28"/>
      <c r="G3914" s="28"/>
      <c r="H3914" s="28"/>
      <c r="I3914" s="28"/>
      <c r="J3914" s="28"/>
    </row>
    <row r="3915" spans="3:10" ht="21.75" customHeight="1" x14ac:dyDescent="0.25">
      <c r="C3915" s="27"/>
      <c r="D3915" s="28"/>
      <c r="E3915" s="28"/>
      <c r="F3915" s="28"/>
      <c r="G3915" s="28"/>
      <c r="H3915" s="28"/>
      <c r="I3915" s="28"/>
      <c r="J3915" s="28"/>
    </row>
    <row r="3916" spans="3:10" ht="21.75" customHeight="1" x14ac:dyDescent="0.25">
      <c r="C3916" s="27"/>
      <c r="D3916" s="28"/>
      <c r="E3916" s="28"/>
      <c r="F3916" s="28"/>
      <c r="G3916" s="28"/>
      <c r="H3916" s="28"/>
      <c r="I3916" s="28"/>
      <c r="J3916" s="28"/>
    </row>
    <row r="3917" spans="3:10" ht="21.75" customHeight="1" x14ac:dyDescent="0.25">
      <c r="C3917" s="27"/>
      <c r="D3917" s="28"/>
      <c r="E3917" s="28"/>
      <c r="F3917" s="28"/>
      <c r="G3917" s="28"/>
      <c r="H3917" s="28"/>
      <c r="I3917" s="28"/>
      <c r="J3917" s="28"/>
    </row>
    <row r="3918" spans="3:10" ht="21.75" customHeight="1" x14ac:dyDescent="0.25">
      <c r="C3918" s="27"/>
      <c r="D3918" s="28"/>
      <c r="E3918" s="28"/>
      <c r="F3918" s="28"/>
      <c r="G3918" s="28"/>
      <c r="H3918" s="28"/>
      <c r="I3918" s="28"/>
      <c r="J3918" s="28"/>
    </row>
    <row r="3919" spans="3:10" ht="21.75" customHeight="1" x14ac:dyDescent="0.25">
      <c r="C3919" s="27"/>
      <c r="D3919" s="28"/>
      <c r="E3919" s="28"/>
      <c r="F3919" s="28"/>
      <c r="G3919" s="28"/>
      <c r="H3919" s="28"/>
      <c r="I3919" s="28"/>
      <c r="J3919" s="28"/>
    </row>
    <row r="3920" spans="3:10" ht="21.75" customHeight="1" x14ac:dyDescent="0.25">
      <c r="C3920" s="27"/>
      <c r="D3920" s="28"/>
      <c r="E3920" s="28"/>
      <c r="F3920" s="28"/>
      <c r="G3920" s="28"/>
      <c r="H3920" s="28"/>
      <c r="I3920" s="28"/>
      <c r="J3920" s="28"/>
    </row>
    <row r="3921" spans="3:10" ht="21.75" customHeight="1" x14ac:dyDescent="0.25">
      <c r="C3921" s="27"/>
      <c r="D3921" s="28"/>
      <c r="E3921" s="28"/>
      <c r="F3921" s="28"/>
      <c r="G3921" s="28"/>
      <c r="H3921" s="28"/>
      <c r="I3921" s="28"/>
      <c r="J3921" s="28"/>
    </row>
    <row r="3922" spans="3:10" ht="21.75" customHeight="1" x14ac:dyDescent="0.25">
      <c r="C3922" s="27"/>
      <c r="D3922" s="28"/>
      <c r="E3922" s="28"/>
      <c r="F3922" s="28"/>
      <c r="G3922" s="28"/>
      <c r="H3922" s="28"/>
      <c r="I3922" s="28"/>
      <c r="J3922" s="28"/>
    </row>
    <row r="3923" spans="3:10" ht="21.75" customHeight="1" x14ac:dyDescent="0.25">
      <c r="C3923" s="27"/>
      <c r="D3923" s="28"/>
      <c r="E3923" s="28"/>
      <c r="F3923" s="28"/>
      <c r="G3923" s="28"/>
      <c r="H3923" s="28"/>
      <c r="I3923" s="28"/>
      <c r="J3923" s="28"/>
    </row>
    <row r="3924" spans="3:10" ht="21.75" customHeight="1" x14ac:dyDescent="0.25">
      <c r="C3924" s="27"/>
      <c r="D3924" s="28"/>
      <c r="E3924" s="28"/>
      <c r="F3924" s="28"/>
      <c r="G3924" s="28"/>
      <c r="H3924" s="28"/>
      <c r="I3924" s="28"/>
      <c r="J3924" s="28"/>
    </row>
    <row r="3925" spans="3:10" ht="21.75" customHeight="1" x14ac:dyDescent="0.25">
      <c r="C3925" s="27"/>
      <c r="D3925" s="28"/>
      <c r="E3925" s="28"/>
      <c r="F3925" s="28"/>
      <c r="G3925" s="28"/>
      <c r="H3925" s="28"/>
      <c r="I3925" s="28"/>
      <c r="J3925" s="28"/>
    </row>
    <row r="3926" spans="3:10" ht="21.75" customHeight="1" x14ac:dyDescent="0.25">
      <c r="C3926" s="27"/>
      <c r="D3926" s="28"/>
      <c r="E3926" s="28"/>
      <c r="F3926" s="28"/>
      <c r="G3926" s="28"/>
      <c r="H3926" s="28"/>
      <c r="I3926" s="28"/>
      <c r="J3926" s="28"/>
    </row>
    <row r="3927" spans="3:10" ht="21.75" customHeight="1" x14ac:dyDescent="0.25">
      <c r="C3927" s="27"/>
      <c r="D3927" s="28"/>
      <c r="E3927" s="28"/>
      <c r="F3927" s="28"/>
      <c r="G3927" s="28"/>
      <c r="H3927" s="28"/>
      <c r="I3927" s="28"/>
      <c r="J3927" s="28"/>
    </row>
    <row r="3928" spans="3:10" ht="21.75" customHeight="1" x14ac:dyDescent="0.25">
      <c r="C3928" s="27"/>
      <c r="D3928" s="28"/>
      <c r="E3928" s="28"/>
      <c r="F3928" s="28"/>
      <c r="G3928" s="28"/>
      <c r="H3928" s="28"/>
      <c r="I3928" s="28"/>
      <c r="J3928" s="28"/>
    </row>
    <row r="3929" spans="3:10" ht="21.75" customHeight="1" x14ac:dyDescent="0.25">
      <c r="C3929" s="27"/>
      <c r="D3929" s="28"/>
      <c r="E3929" s="28"/>
      <c r="F3929" s="28"/>
      <c r="G3929" s="28"/>
      <c r="H3929" s="28"/>
      <c r="I3929" s="28"/>
      <c r="J3929" s="28"/>
    </row>
    <row r="3930" spans="3:10" ht="21.75" customHeight="1" x14ac:dyDescent="0.25">
      <c r="C3930" s="27"/>
      <c r="D3930" s="28"/>
      <c r="E3930" s="28"/>
      <c r="F3930" s="28"/>
      <c r="G3930" s="28"/>
      <c r="H3930" s="28"/>
      <c r="I3930" s="28"/>
      <c r="J3930" s="28"/>
    </row>
    <row r="3931" spans="3:10" ht="21.75" customHeight="1" x14ac:dyDescent="0.25">
      <c r="C3931" s="27"/>
      <c r="D3931" s="28"/>
      <c r="E3931" s="28"/>
      <c r="F3931" s="28"/>
      <c r="G3931" s="28"/>
      <c r="H3931" s="28"/>
      <c r="I3931" s="28"/>
      <c r="J3931" s="28"/>
    </row>
    <row r="3932" spans="3:10" ht="21.75" customHeight="1" x14ac:dyDescent="0.25">
      <c r="C3932" s="27"/>
      <c r="D3932" s="28"/>
      <c r="E3932" s="28"/>
      <c r="F3932" s="28"/>
      <c r="G3932" s="28"/>
      <c r="H3932" s="28"/>
      <c r="I3932" s="28"/>
      <c r="J3932" s="28"/>
    </row>
    <row r="3933" spans="3:10" ht="21.75" customHeight="1" x14ac:dyDescent="0.25">
      <c r="C3933" s="27"/>
      <c r="D3933" s="28"/>
      <c r="E3933" s="28"/>
      <c r="F3933" s="28"/>
      <c r="G3933" s="28"/>
      <c r="H3933" s="28"/>
      <c r="I3933" s="28"/>
      <c r="J3933" s="28"/>
    </row>
    <row r="3934" spans="3:10" ht="21.75" customHeight="1" x14ac:dyDescent="0.25">
      <c r="C3934" s="27"/>
      <c r="D3934" s="28"/>
      <c r="E3934" s="28"/>
      <c r="F3934" s="28"/>
      <c r="G3934" s="28"/>
      <c r="H3934" s="28"/>
      <c r="I3934" s="28"/>
      <c r="J3934" s="28"/>
    </row>
    <row r="3935" spans="3:10" ht="21.75" customHeight="1" x14ac:dyDescent="0.25">
      <c r="C3935" s="27"/>
      <c r="D3935" s="28"/>
      <c r="E3935" s="28"/>
      <c r="F3935" s="28"/>
      <c r="G3935" s="28"/>
      <c r="H3935" s="28"/>
      <c r="I3935" s="28"/>
      <c r="J3935" s="28"/>
    </row>
    <row r="3936" spans="3:10" ht="21.75" customHeight="1" x14ac:dyDescent="0.25">
      <c r="C3936" s="27"/>
      <c r="D3936" s="28"/>
      <c r="E3936" s="28"/>
      <c r="F3936" s="28"/>
      <c r="G3936" s="28"/>
      <c r="H3936" s="28"/>
      <c r="I3936" s="28"/>
      <c r="J3936" s="28"/>
    </row>
    <row r="3937" spans="3:10" ht="21.75" customHeight="1" x14ac:dyDescent="0.25">
      <c r="C3937" s="27"/>
      <c r="D3937" s="28"/>
      <c r="E3937" s="28"/>
      <c r="F3937" s="28"/>
      <c r="G3937" s="28"/>
      <c r="H3937" s="28"/>
      <c r="I3937" s="28"/>
      <c r="J3937" s="28"/>
    </row>
    <row r="3938" spans="3:10" ht="21.75" customHeight="1" x14ac:dyDescent="0.25">
      <c r="C3938" s="27"/>
      <c r="D3938" s="28"/>
      <c r="E3938" s="28"/>
      <c r="F3938" s="28"/>
      <c r="G3938" s="28"/>
      <c r="H3938" s="28"/>
      <c r="I3938" s="28"/>
      <c r="J3938" s="28"/>
    </row>
    <row r="3939" spans="3:10" ht="21.75" customHeight="1" x14ac:dyDescent="0.25">
      <c r="C3939" s="27"/>
      <c r="D3939" s="28"/>
      <c r="E3939" s="28"/>
      <c r="F3939" s="28"/>
      <c r="G3939" s="28"/>
      <c r="H3939" s="28"/>
      <c r="I3939" s="28"/>
      <c r="J3939" s="28"/>
    </row>
    <row r="3940" spans="3:10" ht="21.75" customHeight="1" x14ac:dyDescent="0.25">
      <c r="C3940" s="27"/>
      <c r="D3940" s="28"/>
      <c r="E3940" s="28"/>
      <c r="F3940" s="28"/>
      <c r="G3940" s="28"/>
      <c r="H3940" s="28"/>
      <c r="I3940" s="28"/>
      <c r="J3940" s="28"/>
    </row>
    <row r="3941" spans="3:10" ht="21.75" customHeight="1" x14ac:dyDescent="0.25">
      <c r="C3941" s="27"/>
      <c r="D3941" s="28"/>
      <c r="E3941" s="28"/>
      <c r="F3941" s="28"/>
      <c r="G3941" s="28"/>
      <c r="H3941" s="28"/>
      <c r="I3941" s="28"/>
      <c r="J3941" s="28"/>
    </row>
    <row r="3942" spans="3:10" ht="21.75" customHeight="1" x14ac:dyDescent="0.25">
      <c r="C3942" s="27"/>
      <c r="D3942" s="28"/>
      <c r="E3942" s="28"/>
      <c r="F3942" s="28"/>
      <c r="G3942" s="28"/>
      <c r="H3942" s="28"/>
      <c r="I3942" s="28"/>
      <c r="J3942" s="28"/>
    </row>
    <row r="3943" spans="3:10" ht="21.75" customHeight="1" x14ac:dyDescent="0.25">
      <c r="C3943" s="27"/>
      <c r="D3943" s="28"/>
      <c r="E3943" s="28"/>
      <c r="F3943" s="28"/>
      <c r="G3943" s="28"/>
      <c r="H3943" s="28"/>
      <c r="I3943" s="28"/>
      <c r="J3943" s="28"/>
    </row>
    <row r="3944" spans="3:10" ht="21.75" customHeight="1" x14ac:dyDescent="0.25">
      <c r="C3944" s="27"/>
      <c r="D3944" s="28"/>
      <c r="E3944" s="28"/>
      <c r="F3944" s="28"/>
      <c r="G3944" s="28"/>
      <c r="H3944" s="28"/>
      <c r="I3944" s="28"/>
      <c r="J3944" s="28"/>
    </row>
    <row r="3945" spans="3:10" ht="21.75" customHeight="1" x14ac:dyDescent="0.25">
      <c r="C3945" s="27"/>
      <c r="D3945" s="28"/>
      <c r="E3945" s="28"/>
      <c r="F3945" s="28"/>
      <c r="G3945" s="28"/>
      <c r="H3945" s="28"/>
      <c r="I3945" s="28"/>
      <c r="J3945" s="28"/>
    </row>
    <row r="3946" spans="3:10" ht="21.75" customHeight="1" x14ac:dyDescent="0.25">
      <c r="C3946" s="27"/>
      <c r="D3946" s="28"/>
      <c r="E3946" s="28"/>
      <c r="F3946" s="28"/>
      <c r="G3946" s="28"/>
      <c r="H3946" s="28"/>
      <c r="I3946" s="28"/>
      <c r="J3946" s="28"/>
    </row>
    <row r="3947" spans="3:10" ht="21.75" customHeight="1" x14ac:dyDescent="0.25">
      <c r="C3947" s="27"/>
      <c r="D3947" s="28"/>
      <c r="E3947" s="28"/>
      <c r="F3947" s="28"/>
      <c r="G3947" s="28"/>
      <c r="H3947" s="28"/>
      <c r="I3947" s="28"/>
      <c r="J3947" s="28"/>
    </row>
    <row r="3948" spans="3:10" ht="21.75" customHeight="1" x14ac:dyDescent="0.25">
      <c r="C3948" s="27"/>
      <c r="D3948" s="28"/>
      <c r="E3948" s="28"/>
      <c r="F3948" s="28"/>
      <c r="G3948" s="28"/>
      <c r="H3948" s="28"/>
      <c r="I3948" s="28"/>
      <c r="J3948" s="28"/>
    </row>
    <row r="3949" spans="3:10" ht="21.75" customHeight="1" x14ac:dyDescent="0.25">
      <c r="C3949" s="27"/>
      <c r="D3949" s="28"/>
      <c r="E3949" s="28"/>
      <c r="F3949" s="28"/>
      <c r="G3949" s="28"/>
      <c r="H3949" s="28"/>
      <c r="I3949" s="28"/>
      <c r="J3949" s="28"/>
    </row>
    <row r="3950" spans="3:10" ht="21.75" customHeight="1" x14ac:dyDescent="0.25">
      <c r="C3950" s="27"/>
      <c r="D3950" s="28"/>
      <c r="E3950" s="28"/>
      <c r="F3950" s="28"/>
      <c r="G3950" s="28"/>
      <c r="H3950" s="28"/>
      <c r="I3950" s="28"/>
      <c r="J3950" s="28"/>
    </row>
    <row r="3951" spans="3:10" ht="21.75" customHeight="1" x14ac:dyDescent="0.25">
      <c r="C3951" s="27"/>
      <c r="D3951" s="28"/>
      <c r="E3951" s="28"/>
      <c r="F3951" s="28"/>
      <c r="G3951" s="28"/>
      <c r="H3951" s="28"/>
      <c r="I3951" s="28"/>
      <c r="J3951" s="28"/>
    </row>
    <row r="3952" spans="3:10" ht="21.75" customHeight="1" x14ac:dyDescent="0.25">
      <c r="C3952" s="27"/>
      <c r="D3952" s="28"/>
      <c r="E3952" s="28"/>
      <c r="F3952" s="28"/>
      <c r="G3952" s="28"/>
      <c r="H3952" s="28"/>
      <c r="I3952" s="28"/>
      <c r="J3952" s="28"/>
    </row>
    <row r="3953" spans="3:10" ht="21.75" customHeight="1" x14ac:dyDescent="0.25">
      <c r="C3953" s="27"/>
      <c r="D3953" s="28"/>
      <c r="E3953" s="28"/>
      <c r="F3953" s="28"/>
      <c r="G3953" s="28"/>
      <c r="H3953" s="28"/>
      <c r="I3953" s="28"/>
      <c r="J3953" s="28"/>
    </row>
    <row r="3954" spans="3:10" ht="21.75" customHeight="1" x14ac:dyDescent="0.25">
      <c r="C3954" s="27"/>
      <c r="D3954" s="28"/>
      <c r="E3954" s="28"/>
      <c r="F3954" s="28"/>
      <c r="G3954" s="28"/>
      <c r="H3954" s="28"/>
      <c r="I3954" s="28"/>
      <c r="J3954" s="28"/>
    </row>
    <row r="3955" spans="3:10" ht="21.75" customHeight="1" x14ac:dyDescent="0.25">
      <c r="C3955" s="27"/>
      <c r="D3955" s="28"/>
      <c r="E3955" s="28"/>
      <c r="F3955" s="28"/>
      <c r="G3955" s="28"/>
      <c r="H3955" s="28"/>
      <c r="I3955" s="28"/>
      <c r="J3955" s="28"/>
    </row>
    <row r="3956" spans="3:10" ht="21.75" customHeight="1" x14ac:dyDescent="0.25">
      <c r="C3956" s="27"/>
      <c r="D3956" s="28"/>
      <c r="E3956" s="28"/>
      <c r="F3956" s="28"/>
      <c r="G3956" s="28"/>
      <c r="H3956" s="28"/>
      <c r="I3956" s="28"/>
      <c r="J3956" s="28"/>
    </row>
    <row r="3957" spans="3:10" ht="21.75" customHeight="1" x14ac:dyDescent="0.25">
      <c r="C3957" s="27"/>
      <c r="D3957" s="28"/>
      <c r="E3957" s="28"/>
      <c r="F3957" s="28"/>
      <c r="G3957" s="28"/>
      <c r="H3957" s="28"/>
      <c r="I3957" s="28"/>
      <c r="J3957" s="28"/>
    </row>
    <row r="3958" spans="3:10" ht="21.75" customHeight="1" x14ac:dyDescent="0.25">
      <c r="C3958" s="27"/>
      <c r="D3958" s="28"/>
      <c r="E3958" s="28"/>
      <c r="F3958" s="28"/>
      <c r="G3958" s="28"/>
      <c r="H3958" s="28"/>
      <c r="I3958" s="28"/>
      <c r="J3958" s="28"/>
    </row>
    <row r="3959" spans="3:10" ht="21.75" customHeight="1" x14ac:dyDescent="0.25">
      <c r="C3959" s="27"/>
      <c r="D3959" s="28"/>
      <c r="E3959" s="28"/>
      <c r="F3959" s="28"/>
      <c r="G3959" s="28"/>
      <c r="H3959" s="28"/>
      <c r="I3959" s="28"/>
      <c r="J3959" s="28"/>
    </row>
    <row r="3960" spans="3:10" ht="21.75" customHeight="1" x14ac:dyDescent="0.25">
      <c r="C3960" s="27"/>
      <c r="D3960" s="28"/>
      <c r="E3960" s="28"/>
      <c r="F3960" s="28"/>
      <c r="G3960" s="28"/>
      <c r="H3960" s="28"/>
      <c r="I3960" s="28"/>
      <c r="J3960" s="28"/>
    </row>
    <row r="3961" spans="3:10" ht="21.75" customHeight="1" x14ac:dyDescent="0.25">
      <c r="C3961" s="27"/>
      <c r="D3961" s="28"/>
      <c r="E3961" s="28"/>
      <c r="F3961" s="28"/>
      <c r="G3961" s="28"/>
      <c r="H3961" s="28"/>
      <c r="I3961" s="28"/>
      <c r="J3961" s="28"/>
    </row>
    <row r="3962" spans="3:10" ht="21.75" customHeight="1" x14ac:dyDescent="0.25">
      <c r="C3962" s="27"/>
      <c r="D3962" s="28"/>
      <c r="E3962" s="28"/>
      <c r="F3962" s="28"/>
      <c r="G3962" s="28"/>
      <c r="H3962" s="28"/>
      <c r="I3962" s="28"/>
      <c r="J3962" s="28"/>
    </row>
    <row r="3963" spans="3:10" ht="21.75" customHeight="1" x14ac:dyDescent="0.25">
      <c r="C3963" s="27"/>
      <c r="D3963" s="28"/>
      <c r="E3963" s="28"/>
      <c r="F3963" s="28"/>
      <c r="G3963" s="28"/>
      <c r="H3963" s="28"/>
      <c r="I3963" s="28"/>
      <c r="J3963" s="28"/>
    </row>
    <row r="3964" spans="3:10" ht="21.75" customHeight="1" x14ac:dyDescent="0.25">
      <c r="C3964" s="27"/>
      <c r="D3964" s="28"/>
      <c r="E3964" s="28"/>
      <c r="F3964" s="28"/>
      <c r="G3964" s="28"/>
      <c r="H3964" s="28"/>
      <c r="I3964" s="28"/>
      <c r="J3964" s="28"/>
    </row>
    <row r="3965" spans="3:10" ht="21.75" customHeight="1" x14ac:dyDescent="0.25">
      <c r="C3965" s="27"/>
      <c r="D3965" s="28"/>
      <c r="E3965" s="28"/>
      <c r="F3965" s="28"/>
      <c r="G3965" s="28"/>
      <c r="H3965" s="28"/>
      <c r="I3965" s="28"/>
      <c r="J3965" s="28"/>
    </row>
    <row r="3966" spans="3:10" ht="21.75" customHeight="1" x14ac:dyDescent="0.25">
      <c r="C3966" s="27"/>
      <c r="D3966" s="28"/>
      <c r="E3966" s="28"/>
      <c r="F3966" s="28"/>
      <c r="G3966" s="28"/>
      <c r="H3966" s="28"/>
      <c r="I3966" s="28"/>
      <c r="J3966" s="28"/>
    </row>
    <row r="3967" spans="3:10" ht="21.75" customHeight="1" x14ac:dyDescent="0.25">
      <c r="C3967" s="27"/>
      <c r="D3967" s="28"/>
      <c r="E3967" s="28"/>
      <c r="F3967" s="28"/>
      <c r="G3967" s="28"/>
      <c r="H3967" s="28"/>
      <c r="I3967" s="28"/>
      <c r="J3967" s="28"/>
    </row>
    <row r="3968" spans="3:10" ht="21.75" customHeight="1" x14ac:dyDescent="0.25">
      <c r="C3968" s="27"/>
      <c r="D3968" s="28"/>
      <c r="E3968" s="28"/>
      <c r="F3968" s="28"/>
      <c r="G3968" s="28"/>
      <c r="H3968" s="28"/>
      <c r="I3968" s="28"/>
      <c r="J3968" s="28"/>
    </row>
    <row r="3969" spans="3:10" ht="21.75" customHeight="1" x14ac:dyDescent="0.25">
      <c r="C3969" s="27"/>
      <c r="D3969" s="28"/>
      <c r="E3969" s="28"/>
      <c r="F3969" s="28"/>
      <c r="G3969" s="28"/>
      <c r="H3969" s="28"/>
      <c r="I3969" s="28"/>
      <c r="J3969" s="28"/>
    </row>
    <row r="3970" spans="3:10" ht="21.75" customHeight="1" x14ac:dyDescent="0.25">
      <c r="C3970" s="27"/>
      <c r="D3970" s="28"/>
      <c r="E3970" s="28"/>
      <c r="F3970" s="28"/>
      <c r="G3970" s="28"/>
      <c r="H3970" s="28"/>
      <c r="I3970" s="28"/>
      <c r="J3970" s="28"/>
    </row>
    <row r="3971" spans="3:10" ht="21.75" customHeight="1" x14ac:dyDescent="0.25">
      <c r="C3971" s="27"/>
      <c r="D3971" s="28"/>
      <c r="E3971" s="28"/>
      <c r="F3971" s="28"/>
      <c r="G3971" s="28"/>
      <c r="H3971" s="28"/>
      <c r="I3971" s="28"/>
      <c r="J3971" s="28"/>
    </row>
    <row r="3972" spans="3:10" ht="21.75" customHeight="1" x14ac:dyDescent="0.25">
      <c r="C3972" s="27"/>
      <c r="D3972" s="28"/>
      <c r="E3972" s="28"/>
      <c r="F3972" s="28"/>
      <c r="G3972" s="28"/>
      <c r="H3972" s="28"/>
      <c r="I3972" s="28"/>
      <c r="J3972" s="28"/>
    </row>
    <row r="3973" spans="3:10" ht="21.75" customHeight="1" x14ac:dyDescent="0.25">
      <c r="C3973" s="27"/>
      <c r="D3973" s="28"/>
      <c r="E3973" s="28"/>
      <c r="F3973" s="28"/>
      <c r="G3973" s="28"/>
      <c r="H3973" s="28"/>
      <c r="I3973" s="28"/>
      <c r="J3973" s="28"/>
    </row>
    <row r="3974" spans="3:10" ht="21.75" customHeight="1" x14ac:dyDescent="0.25">
      <c r="C3974" s="27"/>
      <c r="D3974" s="28"/>
      <c r="E3974" s="28"/>
      <c r="F3974" s="28"/>
      <c r="G3974" s="28"/>
      <c r="H3974" s="28"/>
      <c r="I3974" s="28"/>
      <c r="J3974" s="28"/>
    </row>
    <row r="3975" spans="3:10" ht="21.75" customHeight="1" x14ac:dyDescent="0.25">
      <c r="C3975" s="27"/>
      <c r="D3975" s="28"/>
      <c r="E3975" s="28"/>
      <c r="F3975" s="28"/>
      <c r="G3975" s="28"/>
      <c r="H3975" s="28"/>
      <c r="I3975" s="28"/>
      <c r="J3975" s="28"/>
    </row>
    <row r="3976" spans="3:10" ht="21.75" customHeight="1" x14ac:dyDescent="0.25">
      <c r="C3976" s="27"/>
      <c r="D3976" s="28"/>
      <c r="E3976" s="28"/>
      <c r="F3976" s="28"/>
      <c r="G3976" s="28"/>
      <c r="H3976" s="28"/>
      <c r="I3976" s="28"/>
      <c r="J3976" s="28"/>
    </row>
    <row r="3977" spans="3:10" ht="21.75" customHeight="1" x14ac:dyDescent="0.25">
      <c r="C3977" s="27"/>
      <c r="D3977" s="28"/>
      <c r="E3977" s="28"/>
      <c r="F3977" s="28"/>
      <c r="G3977" s="28"/>
      <c r="H3977" s="28"/>
      <c r="I3977" s="28"/>
      <c r="J3977" s="28"/>
    </row>
    <row r="3978" spans="3:10" ht="21.75" customHeight="1" x14ac:dyDescent="0.25">
      <c r="C3978" s="27"/>
      <c r="D3978" s="28"/>
      <c r="E3978" s="28"/>
      <c r="F3978" s="28"/>
      <c r="G3978" s="28"/>
      <c r="H3978" s="28"/>
      <c r="I3978" s="28"/>
      <c r="J3978" s="28"/>
    </row>
    <row r="3979" spans="3:10" ht="21.75" customHeight="1" x14ac:dyDescent="0.25">
      <c r="C3979" s="27"/>
      <c r="D3979" s="28"/>
      <c r="E3979" s="28"/>
      <c r="F3979" s="28"/>
      <c r="G3979" s="28"/>
      <c r="H3979" s="28"/>
      <c r="I3979" s="28"/>
      <c r="J3979" s="28"/>
    </row>
    <row r="3980" spans="3:10" ht="21.75" customHeight="1" x14ac:dyDescent="0.25">
      <c r="C3980" s="27"/>
      <c r="D3980" s="28"/>
      <c r="E3980" s="28"/>
      <c r="F3980" s="28"/>
      <c r="G3980" s="28"/>
      <c r="H3980" s="28"/>
      <c r="I3980" s="28"/>
      <c r="J3980" s="28"/>
    </row>
    <row r="3981" spans="3:10" ht="21.75" customHeight="1" x14ac:dyDescent="0.25">
      <c r="C3981" s="27"/>
      <c r="D3981" s="28"/>
      <c r="E3981" s="28"/>
      <c r="F3981" s="28"/>
      <c r="G3981" s="28"/>
      <c r="H3981" s="28"/>
      <c r="I3981" s="28"/>
      <c r="J3981" s="28"/>
    </row>
    <row r="3982" spans="3:10" ht="21.75" customHeight="1" x14ac:dyDescent="0.25">
      <c r="C3982" s="27"/>
      <c r="D3982" s="28"/>
      <c r="E3982" s="28"/>
      <c r="F3982" s="28"/>
      <c r="G3982" s="28"/>
      <c r="H3982" s="28"/>
      <c r="I3982" s="28"/>
      <c r="J3982" s="28"/>
    </row>
    <row r="3983" spans="3:10" ht="21.75" customHeight="1" x14ac:dyDescent="0.25">
      <c r="C3983" s="27"/>
      <c r="D3983" s="28"/>
      <c r="E3983" s="28"/>
      <c r="F3983" s="28"/>
      <c r="G3983" s="28"/>
      <c r="H3983" s="28"/>
      <c r="I3983" s="28"/>
      <c r="J3983" s="28"/>
    </row>
    <row r="3984" spans="3:10" ht="21.75" customHeight="1" x14ac:dyDescent="0.25">
      <c r="C3984" s="27"/>
      <c r="D3984" s="28"/>
      <c r="E3984" s="28"/>
      <c r="F3984" s="28"/>
      <c r="G3984" s="28"/>
      <c r="H3984" s="28"/>
      <c r="I3984" s="28"/>
      <c r="J3984" s="28"/>
    </row>
    <row r="3985" spans="3:10" ht="21.75" customHeight="1" x14ac:dyDescent="0.25">
      <c r="C3985" s="27"/>
      <c r="D3985" s="28"/>
      <c r="E3985" s="28"/>
      <c r="F3985" s="28"/>
      <c r="G3985" s="28"/>
      <c r="H3985" s="28"/>
      <c r="I3985" s="28"/>
      <c r="J3985" s="28"/>
    </row>
    <row r="3986" spans="3:10" ht="21.75" customHeight="1" x14ac:dyDescent="0.25">
      <c r="C3986" s="27"/>
      <c r="D3986" s="28"/>
      <c r="E3986" s="28"/>
      <c r="F3986" s="28"/>
      <c r="G3986" s="28"/>
      <c r="H3986" s="28"/>
      <c r="I3986" s="28"/>
      <c r="J3986" s="28"/>
    </row>
    <row r="3987" spans="3:10" ht="21.75" customHeight="1" x14ac:dyDescent="0.25">
      <c r="C3987" s="27"/>
      <c r="D3987" s="28"/>
      <c r="E3987" s="28"/>
      <c r="F3987" s="28"/>
      <c r="G3987" s="28"/>
      <c r="H3987" s="28"/>
      <c r="I3987" s="28"/>
      <c r="J3987" s="28"/>
    </row>
    <row r="3988" spans="3:10" ht="21.75" customHeight="1" x14ac:dyDescent="0.25">
      <c r="C3988" s="27"/>
      <c r="D3988" s="28"/>
      <c r="E3988" s="28"/>
      <c r="F3988" s="28"/>
      <c r="G3988" s="28"/>
      <c r="H3988" s="28"/>
      <c r="I3988" s="28"/>
      <c r="J3988" s="28"/>
    </row>
    <row r="3989" spans="3:10" ht="21.75" customHeight="1" x14ac:dyDescent="0.25">
      <c r="C3989" s="27"/>
      <c r="D3989" s="28"/>
      <c r="E3989" s="28"/>
      <c r="F3989" s="28"/>
      <c r="G3989" s="28"/>
      <c r="H3989" s="28"/>
      <c r="I3989" s="28"/>
      <c r="J3989" s="28"/>
    </row>
    <row r="3990" spans="3:10" ht="21.75" customHeight="1" x14ac:dyDescent="0.25">
      <c r="C3990" s="27"/>
      <c r="D3990" s="28"/>
      <c r="E3990" s="28"/>
      <c r="F3990" s="28"/>
      <c r="G3990" s="28"/>
      <c r="H3990" s="28"/>
      <c r="I3990" s="28"/>
      <c r="J3990" s="28"/>
    </row>
    <row r="3991" spans="3:10" ht="21.75" customHeight="1" x14ac:dyDescent="0.25">
      <c r="C3991" s="27"/>
      <c r="D3991" s="28"/>
      <c r="E3991" s="28"/>
      <c r="F3991" s="28"/>
      <c r="G3991" s="28"/>
      <c r="H3991" s="28"/>
      <c r="I3991" s="28"/>
      <c r="J3991" s="28"/>
    </row>
    <row r="3992" spans="3:10" ht="21.75" customHeight="1" x14ac:dyDescent="0.25">
      <c r="C3992" s="27"/>
      <c r="D3992" s="28"/>
      <c r="E3992" s="28"/>
      <c r="F3992" s="28"/>
      <c r="G3992" s="28"/>
      <c r="H3992" s="28"/>
      <c r="I3992" s="28"/>
      <c r="J3992" s="28"/>
    </row>
    <row r="3993" spans="3:10" ht="21.75" customHeight="1" x14ac:dyDescent="0.25">
      <c r="C3993" s="27"/>
      <c r="D3993" s="28"/>
      <c r="E3993" s="28"/>
      <c r="F3993" s="28"/>
      <c r="G3993" s="28"/>
      <c r="H3993" s="28"/>
      <c r="I3993" s="28"/>
      <c r="J3993" s="28"/>
    </row>
    <row r="3994" spans="3:10" ht="21.75" customHeight="1" x14ac:dyDescent="0.25">
      <c r="C3994" s="27"/>
      <c r="D3994" s="28"/>
      <c r="E3994" s="28"/>
      <c r="F3994" s="28"/>
      <c r="G3994" s="28"/>
      <c r="H3994" s="28"/>
      <c r="I3994" s="28"/>
      <c r="J3994" s="28"/>
    </row>
    <row r="3995" spans="3:10" ht="21.75" customHeight="1" x14ac:dyDescent="0.25">
      <c r="C3995" s="27"/>
      <c r="D3995" s="28"/>
      <c r="E3995" s="28"/>
      <c r="F3995" s="28"/>
      <c r="G3995" s="28"/>
      <c r="H3995" s="28"/>
      <c r="I3995" s="28"/>
      <c r="J3995" s="28"/>
    </row>
    <row r="3996" spans="3:10" ht="21.75" customHeight="1" x14ac:dyDescent="0.25">
      <c r="C3996" s="27"/>
      <c r="D3996" s="28"/>
      <c r="E3996" s="28"/>
      <c r="F3996" s="28"/>
      <c r="G3996" s="28"/>
      <c r="H3996" s="28"/>
      <c r="I3996" s="28"/>
      <c r="J3996" s="28"/>
    </row>
    <row r="3997" spans="3:10" ht="21.75" customHeight="1" x14ac:dyDescent="0.25">
      <c r="C3997" s="27"/>
      <c r="D3997" s="28"/>
      <c r="E3997" s="28"/>
      <c r="F3997" s="28"/>
      <c r="G3997" s="28"/>
      <c r="H3997" s="28"/>
      <c r="I3997" s="28"/>
      <c r="J3997" s="28"/>
    </row>
    <row r="3998" spans="3:10" ht="21.75" customHeight="1" x14ac:dyDescent="0.25">
      <c r="C3998" s="27"/>
      <c r="D3998" s="28"/>
      <c r="E3998" s="28"/>
      <c r="F3998" s="28"/>
      <c r="G3998" s="28"/>
      <c r="H3998" s="28"/>
      <c r="I3998" s="28"/>
      <c r="J3998" s="28"/>
    </row>
    <row r="3999" spans="3:10" ht="21.75" customHeight="1" x14ac:dyDescent="0.25">
      <c r="C3999" s="27"/>
      <c r="D3999" s="28"/>
      <c r="E3999" s="28"/>
      <c r="F3999" s="28"/>
      <c r="G3999" s="28"/>
      <c r="H3999" s="28"/>
      <c r="I3999" s="28"/>
      <c r="J3999" s="28"/>
    </row>
    <row r="4000" spans="3:10" ht="21.75" customHeight="1" x14ac:dyDescent="0.25">
      <c r="C4000" s="27"/>
      <c r="D4000" s="28"/>
      <c r="E4000" s="28"/>
      <c r="F4000" s="28"/>
      <c r="G4000" s="28"/>
      <c r="H4000" s="28"/>
      <c r="I4000" s="28"/>
      <c r="J4000" s="28"/>
    </row>
    <row r="4001" spans="3:10" ht="21.75" customHeight="1" x14ac:dyDescent="0.25">
      <c r="C4001" s="27"/>
      <c r="D4001" s="28"/>
      <c r="E4001" s="28"/>
      <c r="F4001" s="28"/>
      <c r="G4001" s="28"/>
      <c r="H4001" s="28"/>
      <c r="I4001" s="28"/>
      <c r="J4001" s="28"/>
    </row>
    <row r="4002" spans="3:10" ht="21.75" customHeight="1" x14ac:dyDescent="0.25">
      <c r="C4002" s="27"/>
      <c r="D4002" s="28"/>
      <c r="E4002" s="28"/>
      <c r="F4002" s="28"/>
      <c r="G4002" s="28"/>
      <c r="H4002" s="28"/>
      <c r="I4002" s="28"/>
      <c r="J4002" s="28"/>
    </row>
    <row r="4003" spans="3:10" ht="21.75" customHeight="1" x14ac:dyDescent="0.25">
      <c r="C4003" s="27"/>
      <c r="D4003" s="28"/>
      <c r="E4003" s="28"/>
      <c r="F4003" s="28"/>
      <c r="G4003" s="28"/>
      <c r="H4003" s="28"/>
      <c r="I4003" s="28"/>
      <c r="J4003" s="28"/>
    </row>
    <row r="4004" spans="3:10" ht="21.75" customHeight="1" x14ac:dyDescent="0.25">
      <c r="C4004" s="27"/>
      <c r="D4004" s="28"/>
      <c r="E4004" s="28"/>
      <c r="F4004" s="28"/>
      <c r="G4004" s="28"/>
      <c r="H4004" s="28"/>
      <c r="I4004" s="28"/>
      <c r="J4004" s="28"/>
    </row>
    <row r="4005" spans="3:10" ht="21.75" customHeight="1" x14ac:dyDescent="0.25">
      <c r="C4005" s="27"/>
      <c r="D4005" s="28"/>
      <c r="E4005" s="28"/>
      <c r="F4005" s="28"/>
      <c r="G4005" s="28"/>
      <c r="H4005" s="28"/>
      <c r="I4005" s="28"/>
      <c r="J4005" s="28"/>
    </row>
    <row r="4006" spans="3:10" ht="21.75" customHeight="1" x14ac:dyDescent="0.25">
      <c r="C4006" s="27"/>
      <c r="D4006" s="28"/>
      <c r="E4006" s="28"/>
      <c r="F4006" s="28"/>
      <c r="G4006" s="28"/>
      <c r="H4006" s="28"/>
      <c r="I4006" s="28"/>
      <c r="J4006" s="28"/>
    </row>
    <row r="4007" spans="3:10" ht="21.75" customHeight="1" x14ac:dyDescent="0.25">
      <c r="C4007" s="27"/>
      <c r="D4007" s="28"/>
      <c r="E4007" s="28"/>
      <c r="F4007" s="28"/>
      <c r="G4007" s="28"/>
      <c r="H4007" s="28"/>
      <c r="I4007" s="28"/>
      <c r="J4007" s="28"/>
    </row>
    <row r="4008" spans="3:10" ht="21.75" customHeight="1" x14ac:dyDescent="0.25">
      <c r="C4008" s="27"/>
      <c r="D4008" s="28"/>
      <c r="E4008" s="28"/>
      <c r="F4008" s="28"/>
      <c r="G4008" s="28"/>
      <c r="H4008" s="28"/>
      <c r="I4008" s="28"/>
      <c r="J4008" s="28"/>
    </row>
    <row r="4009" spans="3:10" ht="21.75" customHeight="1" x14ac:dyDescent="0.25">
      <c r="C4009" s="27"/>
      <c r="D4009" s="28"/>
      <c r="E4009" s="28"/>
      <c r="F4009" s="28"/>
      <c r="G4009" s="28"/>
      <c r="H4009" s="28"/>
      <c r="I4009" s="28"/>
      <c r="J4009" s="28"/>
    </row>
    <row r="4010" spans="3:10" ht="21.75" customHeight="1" x14ac:dyDescent="0.25">
      <c r="C4010" s="27"/>
      <c r="D4010" s="28"/>
      <c r="E4010" s="28"/>
      <c r="F4010" s="28"/>
      <c r="G4010" s="28"/>
      <c r="H4010" s="28"/>
      <c r="I4010" s="28"/>
      <c r="J4010" s="28"/>
    </row>
    <row r="4011" spans="3:10" ht="21.75" customHeight="1" x14ac:dyDescent="0.25">
      <c r="C4011" s="27"/>
      <c r="D4011" s="28"/>
      <c r="E4011" s="28"/>
      <c r="F4011" s="28"/>
      <c r="G4011" s="28"/>
      <c r="H4011" s="28"/>
      <c r="I4011" s="28"/>
      <c r="J4011" s="28"/>
    </row>
    <row r="4012" spans="3:10" ht="21.75" customHeight="1" x14ac:dyDescent="0.25">
      <c r="C4012" s="27"/>
      <c r="D4012" s="28"/>
      <c r="E4012" s="28"/>
      <c r="F4012" s="28"/>
      <c r="G4012" s="28"/>
      <c r="H4012" s="28"/>
      <c r="I4012" s="28"/>
      <c r="J4012" s="28"/>
    </row>
    <row r="4013" spans="3:10" ht="21.75" customHeight="1" x14ac:dyDescent="0.25">
      <c r="C4013" s="27"/>
      <c r="D4013" s="28"/>
      <c r="E4013" s="28"/>
      <c r="F4013" s="28"/>
      <c r="G4013" s="28"/>
      <c r="H4013" s="28"/>
      <c r="I4013" s="28"/>
      <c r="J4013" s="28"/>
    </row>
    <row r="4014" spans="3:10" ht="21.75" customHeight="1" x14ac:dyDescent="0.25">
      <c r="C4014" s="27"/>
      <c r="D4014" s="28"/>
      <c r="E4014" s="28"/>
      <c r="F4014" s="28"/>
      <c r="G4014" s="28"/>
      <c r="H4014" s="28"/>
      <c r="I4014" s="28"/>
      <c r="J4014" s="28"/>
    </row>
    <row r="4015" spans="3:10" ht="21.75" customHeight="1" x14ac:dyDescent="0.25">
      <c r="C4015" s="27"/>
      <c r="D4015" s="28"/>
      <c r="E4015" s="28"/>
      <c r="F4015" s="28"/>
      <c r="G4015" s="28"/>
      <c r="H4015" s="28"/>
      <c r="I4015" s="28"/>
      <c r="J4015" s="28"/>
    </row>
    <row r="4016" spans="3:10" ht="21.75" customHeight="1" x14ac:dyDescent="0.25">
      <c r="C4016" s="27"/>
      <c r="D4016" s="28"/>
      <c r="E4016" s="28"/>
      <c r="F4016" s="28"/>
      <c r="G4016" s="28"/>
      <c r="H4016" s="28"/>
      <c r="I4016" s="28"/>
      <c r="J4016" s="28"/>
    </row>
    <row r="4017" spans="3:10" ht="21.75" customHeight="1" x14ac:dyDescent="0.25">
      <c r="C4017" s="27"/>
      <c r="D4017" s="28"/>
      <c r="E4017" s="28"/>
      <c r="F4017" s="28"/>
      <c r="G4017" s="28"/>
      <c r="H4017" s="28"/>
      <c r="I4017" s="28"/>
      <c r="J4017" s="28"/>
    </row>
    <row r="4018" spans="3:10" ht="21.75" customHeight="1" x14ac:dyDescent="0.25">
      <c r="C4018" s="27"/>
      <c r="D4018" s="28"/>
      <c r="E4018" s="28"/>
      <c r="F4018" s="28"/>
      <c r="G4018" s="28"/>
      <c r="H4018" s="28"/>
      <c r="I4018" s="28"/>
      <c r="J4018" s="28"/>
    </row>
    <row r="4019" spans="3:10" ht="21.75" customHeight="1" x14ac:dyDescent="0.25">
      <c r="C4019" s="27"/>
      <c r="D4019" s="28"/>
      <c r="E4019" s="28"/>
      <c r="F4019" s="28"/>
      <c r="G4019" s="28"/>
      <c r="H4019" s="28"/>
      <c r="I4019" s="28"/>
      <c r="J4019" s="28"/>
    </row>
    <row r="4020" spans="3:10" ht="21.75" customHeight="1" x14ac:dyDescent="0.25">
      <c r="C4020" s="27"/>
      <c r="D4020" s="28"/>
      <c r="E4020" s="28"/>
      <c r="F4020" s="28"/>
      <c r="G4020" s="28"/>
      <c r="H4020" s="28"/>
      <c r="I4020" s="28"/>
      <c r="J4020" s="28"/>
    </row>
    <row r="4021" spans="3:10" ht="21.75" customHeight="1" x14ac:dyDescent="0.25">
      <c r="C4021" s="27"/>
      <c r="D4021" s="28"/>
      <c r="E4021" s="28"/>
      <c r="F4021" s="28"/>
      <c r="G4021" s="28"/>
      <c r="H4021" s="28"/>
      <c r="I4021" s="28"/>
      <c r="J4021" s="28"/>
    </row>
    <row r="4022" spans="3:10" ht="21.75" customHeight="1" x14ac:dyDescent="0.25">
      <c r="C4022" s="27"/>
      <c r="D4022" s="28"/>
      <c r="E4022" s="28"/>
      <c r="F4022" s="28"/>
      <c r="G4022" s="28"/>
      <c r="H4022" s="28"/>
      <c r="I4022" s="28"/>
      <c r="J4022" s="28"/>
    </row>
    <row r="4023" spans="3:10" ht="21.75" customHeight="1" x14ac:dyDescent="0.25">
      <c r="C4023" s="27"/>
      <c r="D4023" s="28"/>
      <c r="E4023" s="28"/>
      <c r="F4023" s="28"/>
      <c r="G4023" s="28"/>
      <c r="H4023" s="28"/>
      <c r="I4023" s="28"/>
      <c r="J4023" s="28"/>
    </row>
    <row r="4024" spans="3:10" ht="21.75" customHeight="1" x14ac:dyDescent="0.25">
      <c r="C4024" s="27"/>
      <c r="D4024" s="28"/>
      <c r="E4024" s="28"/>
      <c r="F4024" s="28"/>
      <c r="G4024" s="28"/>
      <c r="H4024" s="28"/>
      <c r="I4024" s="28"/>
      <c r="J4024" s="28"/>
    </row>
    <row r="4025" spans="3:10" ht="21.75" customHeight="1" x14ac:dyDescent="0.25">
      <c r="C4025" s="27"/>
      <c r="D4025" s="28"/>
      <c r="E4025" s="28"/>
      <c r="F4025" s="28"/>
      <c r="G4025" s="28"/>
      <c r="H4025" s="28"/>
      <c r="I4025" s="28"/>
      <c r="J4025" s="28"/>
    </row>
    <row r="4026" spans="3:10" ht="21.75" customHeight="1" x14ac:dyDescent="0.25">
      <c r="C4026" s="27"/>
      <c r="D4026" s="28"/>
      <c r="E4026" s="28"/>
      <c r="F4026" s="28"/>
      <c r="G4026" s="28"/>
      <c r="H4026" s="28"/>
      <c r="I4026" s="28"/>
      <c r="J4026" s="28"/>
    </row>
    <row r="4027" spans="3:10" ht="21.75" customHeight="1" x14ac:dyDescent="0.25">
      <c r="C4027" s="27"/>
      <c r="D4027" s="28"/>
      <c r="E4027" s="28"/>
      <c r="F4027" s="28"/>
      <c r="G4027" s="28"/>
      <c r="H4027" s="28"/>
      <c r="I4027" s="28"/>
      <c r="J4027" s="28"/>
    </row>
    <row r="4028" spans="3:10" ht="21.75" customHeight="1" x14ac:dyDescent="0.25">
      <c r="C4028" s="27"/>
      <c r="D4028" s="28"/>
      <c r="E4028" s="28"/>
      <c r="F4028" s="28"/>
      <c r="G4028" s="28"/>
      <c r="H4028" s="28"/>
      <c r="I4028" s="28"/>
      <c r="J4028" s="28"/>
    </row>
    <row r="4029" spans="3:10" ht="21.75" customHeight="1" x14ac:dyDescent="0.25">
      <c r="C4029" s="27"/>
      <c r="D4029" s="28"/>
      <c r="E4029" s="28"/>
      <c r="F4029" s="28"/>
      <c r="G4029" s="28"/>
      <c r="H4029" s="28"/>
      <c r="I4029" s="28"/>
      <c r="J4029" s="28"/>
    </row>
    <row r="4030" spans="3:10" ht="21.75" customHeight="1" x14ac:dyDescent="0.25">
      <c r="C4030" s="27"/>
      <c r="D4030" s="28"/>
      <c r="E4030" s="28"/>
      <c r="F4030" s="28"/>
      <c r="G4030" s="28"/>
      <c r="H4030" s="28"/>
      <c r="I4030" s="28"/>
      <c r="J4030" s="28"/>
    </row>
    <row r="4031" spans="3:10" ht="21.75" customHeight="1" x14ac:dyDescent="0.25">
      <c r="C4031" s="27"/>
      <c r="D4031" s="28"/>
      <c r="E4031" s="28"/>
      <c r="F4031" s="28"/>
      <c r="G4031" s="28"/>
      <c r="H4031" s="28"/>
      <c r="I4031" s="28"/>
      <c r="J4031" s="28"/>
    </row>
    <row r="4032" spans="3:10" ht="21.75" customHeight="1" x14ac:dyDescent="0.25">
      <c r="C4032" s="27"/>
      <c r="D4032" s="28"/>
      <c r="E4032" s="28"/>
      <c r="F4032" s="28"/>
      <c r="G4032" s="28"/>
      <c r="H4032" s="28"/>
      <c r="I4032" s="28"/>
      <c r="J4032" s="28"/>
    </row>
    <row r="4033" spans="3:10" ht="21.75" customHeight="1" x14ac:dyDescent="0.25">
      <c r="C4033" s="27"/>
      <c r="D4033" s="28"/>
      <c r="E4033" s="28"/>
      <c r="F4033" s="28"/>
      <c r="G4033" s="28"/>
      <c r="H4033" s="28"/>
      <c r="I4033" s="28"/>
      <c r="J4033" s="28"/>
    </row>
    <row r="4034" spans="3:10" ht="21.75" customHeight="1" x14ac:dyDescent="0.25">
      <c r="C4034" s="27"/>
      <c r="D4034" s="28"/>
      <c r="E4034" s="28"/>
      <c r="F4034" s="28"/>
      <c r="G4034" s="28"/>
      <c r="H4034" s="28"/>
      <c r="I4034" s="28"/>
      <c r="J4034" s="28"/>
    </row>
    <row r="4035" spans="3:10" ht="21.75" customHeight="1" x14ac:dyDescent="0.25">
      <c r="C4035" s="27"/>
      <c r="D4035" s="28"/>
      <c r="E4035" s="28"/>
      <c r="F4035" s="28"/>
      <c r="G4035" s="28"/>
      <c r="H4035" s="28"/>
      <c r="I4035" s="28"/>
      <c r="J4035" s="28"/>
    </row>
    <row r="4036" spans="3:10" ht="21.75" customHeight="1" x14ac:dyDescent="0.25">
      <c r="C4036" s="27"/>
      <c r="D4036" s="28"/>
      <c r="E4036" s="28"/>
      <c r="F4036" s="28"/>
      <c r="G4036" s="28"/>
      <c r="H4036" s="28"/>
      <c r="I4036" s="28"/>
      <c r="J4036" s="28"/>
    </row>
    <row r="4037" spans="3:10" ht="21.75" customHeight="1" x14ac:dyDescent="0.25">
      <c r="C4037" s="27"/>
      <c r="D4037" s="28"/>
      <c r="E4037" s="28"/>
      <c r="F4037" s="28"/>
      <c r="G4037" s="28"/>
      <c r="H4037" s="28"/>
      <c r="I4037" s="28"/>
      <c r="J4037" s="28"/>
    </row>
    <row r="4038" spans="3:10" ht="21.75" customHeight="1" x14ac:dyDescent="0.25">
      <c r="C4038" s="27"/>
      <c r="D4038" s="28"/>
      <c r="E4038" s="28"/>
      <c r="F4038" s="28"/>
      <c r="G4038" s="28"/>
      <c r="H4038" s="28"/>
      <c r="I4038" s="28"/>
      <c r="J4038" s="28"/>
    </row>
    <row r="4039" spans="3:10" ht="21.75" customHeight="1" x14ac:dyDescent="0.25">
      <c r="C4039" s="27"/>
      <c r="D4039" s="28"/>
      <c r="E4039" s="28"/>
      <c r="F4039" s="28"/>
      <c r="G4039" s="28"/>
      <c r="H4039" s="28"/>
      <c r="I4039" s="28"/>
      <c r="J4039" s="28"/>
    </row>
    <row r="4040" spans="3:10" ht="21.75" customHeight="1" x14ac:dyDescent="0.25">
      <c r="C4040" s="27"/>
      <c r="D4040" s="28"/>
      <c r="E4040" s="28"/>
      <c r="F4040" s="28"/>
      <c r="G4040" s="28"/>
      <c r="H4040" s="28"/>
      <c r="I4040" s="28"/>
      <c r="J4040" s="28"/>
    </row>
    <row r="4041" spans="3:10" ht="21.75" customHeight="1" x14ac:dyDescent="0.25">
      <c r="C4041" s="27"/>
      <c r="D4041" s="28"/>
      <c r="E4041" s="28"/>
      <c r="F4041" s="28"/>
      <c r="G4041" s="28"/>
      <c r="H4041" s="28"/>
      <c r="I4041" s="28"/>
      <c r="J4041" s="28"/>
    </row>
    <row r="4042" spans="3:10" ht="21.75" customHeight="1" x14ac:dyDescent="0.25">
      <c r="C4042" s="27"/>
      <c r="D4042" s="28"/>
      <c r="E4042" s="28"/>
      <c r="F4042" s="28"/>
      <c r="G4042" s="28"/>
      <c r="H4042" s="28"/>
      <c r="I4042" s="28"/>
      <c r="J4042" s="28"/>
    </row>
    <row r="4043" spans="3:10" ht="21.75" customHeight="1" x14ac:dyDescent="0.25">
      <c r="C4043" s="27"/>
      <c r="D4043" s="28"/>
      <c r="E4043" s="28"/>
      <c r="F4043" s="28"/>
      <c r="G4043" s="28"/>
      <c r="H4043" s="28"/>
      <c r="I4043" s="28"/>
      <c r="J4043" s="28"/>
    </row>
    <row r="4044" spans="3:10" ht="21.75" customHeight="1" x14ac:dyDescent="0.25">
      <c r="C4044" s="27"/>
      <c r="D4044" s="28"/>
      <c r="E4044" s="28"/>
      <c r="F4044" s="28"/>
      <c r="G4044" s="28"/>
      <c r="H4044" s="28"/>
      <c r="I4044" s="28"/>
      <c r="J4044" s="28"/>
    </row>
    <row r="4045" spans="3:10" ht="21.75" customHeight="1" x14ac:dyDescent="0.25">
      <c r="C4045" s="27"/>
      <c r="D4045" s="28"/>
      <c r="E4045" s="28"/>
      <c r="F4045" s="28"/>
      <c r="G4045" s="28"/>
      <c r="H4045" s="28"/>
      <c r="I4045" s="28"/>
      <c r="J4045" s="28"/>
    </row>
    <row r="4046" spans="3:10" ht="21.75" customHeight="1" x14ac:dyDescent="0.25">
      <c r="C4046" s="27"/>
      <c r="D4046" s="28"/>
      <c r="E4046" s="28"/>
      <c r="F4046" s="28"/>
      <c r="G4046" s="28"/>
      <c r="H4046" s="28"/>
      <c r="I4046" s="28"/>
      <c r="J4046" s="28"/>
    </row>
    <row r="4047" spans="3:10" ht="21.75" customHeight="1" x14ac:dyDescent="0.25">
      <c r="C4047" s="27"/>
      <c r="D4047" s="28"/>
      <c r="E4047" s="28"/>
      <c r="F4047" s="28"/>
      <c r="G4047" s="28"/>
      <c r="H4047" s="28"/>
      <c r="I4047" s="28"/>
      <c r="J4047" s="28"/>
    </row>
    <row r="4048" spans="3:10" ht="21.75" customHeight="1" x14ac:dyDescent="0.25">
      <c r="C4048" s="27"/>
      <c r="D4048" s="28"/>
      <c r="E4048" s="28"/>
      <c r="F4048" s="28"/>
      <c r="G4048" s="28"/>
      <c r="H4048" s="28"/>
      <c r="I4048" s="28"/>
      <c r="J4048" s="28"/>
    </row>
    <row r="4049" spans="3:10" ht="21.75" customHeight="1" x14ac:dyDescent="0.25">
      <c r="C4049" s="27"/>
      <c r="D4049" s="28"/>
      <c r="E4049" s="28"/>
      <c r="F4049" s="28"/>
      <c r="G4049" s="28"/>
      <c r="H4049" s="28"/>
      <c r="I4049" s="28"/>
      <c r="J4049" s="28"/>
    </row>
    <row r="4050" spans="3:10" ht="21.75" customHeight="1" x14ac:dyDescent="0.25">
      <c r="C4050" s="27"/>
      <c r="D4050" s="28"/>
      <c r="E4050" s="28"/>
      <c r="F4050" s="28"/>
      <c r="G4050" s="28"/>
      <c r="H4050" s="28"/>
      <c r="I4050" s="28"/>
      <c r="J4050" s="28"/>
    </row>
    <row r="4051" spans="3:10" ht="21.75" customHeight="1" x14ac:dyDescent="0.25">
      <c r="C4051" s="27"/>
      <c r="D4051" s="28"/>
      <c r="E4051" s="28"/>
      <c r="F4051" s="28"/>
      <c r="G4051" s="28"/>
      <c r="H4051" s="28"/>
      <c r="I4051" s="28"/>
      <c r="J4051" s="28"/>
    </row>
    <row r="4052" spans="3:10" ht="21.75" customHeight="1" x14ac:dyDescent="0.25">
      <c r="C4052" s="27"/>
      <c r="D4052" s="28"/>
      <c r="E4052" s="28"/>
      <c r="F4052" s="28"/>
      <c r="G4052" s="28"/>
      <c r="H4052" s="28"/>
      <c r="I4052" s="28"/>
      <c r="J4052" s="28"/>
    </row>
    <row r="4053" spans="3:10" ht="21.75" customHeight="1" x14ac:dyDescent="0.25">
      <c r="C4053" s="27"/>
      <c r="D4053" s="28"/>
      <c r="E4053" s="28"/>
      <c r="F4053" s="28"/>
      <c r="G4053" s="28"/>
      <c r="H4053" s="28"/>
      <c r="I4053" s="28"/>
      <c r="J4053" s="28"/>
    </row>
    <row r="4054" spans="3:10" ht="21.75" customHeight="1" x14ac:dyDescent="0.25">
      <c r="C4054" s="27"/>
      <c r="D4054" s="28"/>
      <c r="E4054" s="28"/>
      <c r="F4054" s="28"/>
      <c r="G4054" s="28"/>
      <c r="H4054" s="28"/>
      <c r="I4054" s="28"/>
      <c r="J4054" s="28"/>
    </row>
    <row r="4055" spans="3:10" ht="21.75" customHeight="1" x14ac:dyDescent="0.25">
      <c r="C4055" s="27"/>
      <c r="D4055" s="28"/>
      <c r="E4055" s="28"/>
      <c r="F4055" s="28"/>
      <c r="G4055" s="28"/>
      <c r="H4055" s="28"/>
      <c r="I4055" s="28"/>
      <c r="J4055" s="28"/>
    </row>
    <row r="4056" spans="3:10" ht="21.75" customHeight="1" x14ac:dyDescent="0.25">
      <c r="C4056" s="27"/>
      <c r="D4056" s="28"/>
      <c r="E4056" s="28"/>
      <c r="F4056" s="28"/>
      <c r="G4056" s="28"/>
      <c r="H4056" s="28"/>
      <c r="I4056" s="28"/>
      <c r="J4056" s="28"/>
    </row>
    <row r="4057" spans="3:10" ht="21.75" customHeight="1" x14ac:dyDescent="0.25">
      <c r="C4057" s="27"/>
      <c r="D4057" s="28"/>
      <c r="E4057" s="28"/>
      <c r="F4057" s="28"/>
      <c r="G4057" s="28"/>
      <c r="H4057" s="28"/>
      <c r="I4057" s="28"/>
      <c r="J4057" s="28"/>
    </row>
    <row r="4058" spans="3:10" ht="21.75" customHeight="1" x14ac:dyDescent="0.25">
      <c r="C4058" s="27"/>
      <c r="D4058" s="28"/>
      <c r="E4058" s="28"/>
      <c r="F4058" s="28"/>
      <c r="G4058" s="28"/>
      <c r="H4058" s="28"/>
      <c r="I4058" s="28"/>
      <c r="J4058" s="28"/>
    </row>
    <row r="4059" spans="3:10" ht="21.75" customHeight="1" x14ac:dyDescent="0.25">
      <c r="C4059" s="27"/>
      <c r="D4059" s="28"/>
      <c r="E4059" s="28"/>
      <c r="F4059" s="28"/>
      <c r="G4059" s="28"/>
      <c r="H4059" s="28"/>
      <c r="I4059" s="28"/>
      <c r="J4059" s="28"/>
    </row>
    <row r="4060" spans="3:10" ht="21.75" customHeight="1" x14ac:dyDescent="0.25">
      <c r="C4060" s="27"/>
      <c r="D4060" s="28"/>
      <c r="E4060" s="28"/>
      <c r="F4060" s="28"/>
      <c r="G4060" s="28"/>
      <c r="H4060" s="28"/>
      <c r="I4060" s="28"/>
      <c r="J4060" s="28"/>
    </row>
    <row r="4061" spans="3:10" ht="21.75" customHeight="1" x14ac:dyDescent="0.25">
      <c r="C4061" s="27"/>
      <c r="D4061" s="28"/>
      <c r="E4061" s="28"/>
      <c r="F4061" s="28"/>
      <c r="G4061" s="28"/>
      <c r="H4061" s="28"/>
      <c r="I4061" s="28"/>
      <c r="J4061" s="28"/>
    </row>
    <row r="4062" spans="3:10" ht="21.75" customHeight="1" x14ac:dyDescent="0.25">
      <c r="C4062" s="27"/>
      <c r="D4062" s="28"/>
      <c r="E4062" s="28"/>
      <c r="F4062" s="28"/>
      <c r="G4062" s="28"/>
      <c r="H4062" s="28"/>
      <c r="I4062" s="28"/>
      <c r="J4062" s="28"/>
    </row>
    <row r="4063" spans="3:10" ht="21.75" customHeight="1" x14ac:dyDescent="0.25">
      <c r="C4063" s="27"/>
      <c r="D4063" s="28"/>
      <c r="E4063" s="28"/>
      <c r="F4063" s="28"/>
      <c r="G4063" s="28"/>
      <c r="H4063" s="28"/>
      <c r="I4063" s="28"/>
      <c r="J4063" s="28"/>
    </row>
    <row r="4064" spans="3:10" ht="21.75" customHeight="1" x14ac:dyDescent="0.25">
      <c r="C4064" s="27"/>
      <c r="D4064" s="28"/>
      <c r="E4064" s="28"/>
      <c r="F4064" s="28"/>
      <c r="G4064" s="28"/>
      <c r="H4064" s="28"/>
      <c r="I4064" s="28"/>
      <c r="J4064" s="28"/>
    </row>
    <row r="4065" spans="3:10" ht="21.75" customHeight="1" x14ac:dyDescent="0.25">
      <c r="C4065" s="27"/>
      <c r="D4065" s="28"/>
      <c r="E4065" s="28"/>
      <c r="F4065" s="28"/>
      <c r="G4065" s="28"/>
      <c r="H4065" s="28"/>
      <c r="I4065" s="28"/>
      <c r="J4065" s="28"/>
    </row>
    <row r="4066" spans="3:10" ht="21.75" customHeight="1" x14ac:dyDescent="0.25">
      <c r="C4066" s="27"/>
      <c r="D4066" s="28"/>
      <c r="E4066" s="28"/>
      <c r="F4066" s="28"/>
      <c r="G4066" s="28"/>
      <c r="H4066" s="28"/>
      <c r="I4066" s="28"/>
      <c r="J4066" s="28"/>
    </row>
    <row r="4067" spans="3:10" ht="21.75" customHeight="1" x14ac:dyDescent="0.25">
      <c r="C4067" s="27"/>
      <c r="D4067" s="28"/>
      <c r="E4067" s="28"/>
      <c r="F4067" s="28"/>
      <c r="G4067" s="28"/>
      <c r="H4067" s="28"/>
      <c r="I4067" s="28"/>
      <c r="J4067" s="28"/>
    </row>
    <row r="4068" spans="3:10" ht="21.75" customHeight="1" x14ac:dyDescent="0.25">
      <c r="C4068" s="27"/>
      <c r="D4068" s="28"/>
      <c r="E4068" s="28"/>
      <c r="F4068" s="28"/>
      <c r="G4068" s="28"/>
      <c r="H4068" s="28"/>
      <c r="I4068" s="28"/>
      <c r="J4068" s="28"/>
    </row>
    <row r="4069" spans="3:10" ht="21.75" customHeight="1" x14ac:dyDescent="0.25">
      <c r="C4069" s="27"/>
      <c r="D4069" s="28"/>
      <c r="E4069" s="28"/>
      <c r="F4069" s="28"/>
      <c r="G4069" s="28"/>
      <c r="H4069" s="28"/>
      <c r="I4069" s="28"/>
      <c r="J4069" s="28"/>
    </row>
    <row r="4070" spans="3:10" ht="21.75" customHeight="1" x14ac:dyDescent="0.25">
      <c r="C4070" s="27"/>
      <c r="D4070" s="28"/>
      <c r="E4070" s="28"/>
      <c r="F4070" s="28"/>
      <c r="G4070" s="28"/>
      <c r="H4070" s="28"/>
      <c r="I4070" s="28"/>
      <c r="J4070" s="28"/>
    </row>
    <row r="4071" spans="3:10" ht="21.75" customHeight="1" x14ac:dyDescent="0.25">
      <c r="C4071" s="27"/>
      <c r="D4071" s="28"/>
      <c r="E4071" s="28"/>
      <c r="F4071" s="28"/>
      <c r="G4071" s="28"/>
      <c r="H4071" s="28"/>
      <c r="I4071" s="28"/>
      <c r="J4071" s="28"/>
    </row>
    <row r="4072" spans="3:10" ht="21.75" customHeight="1" x14ac:dyDescent="0.25">
      <c r="C4072" s="27"/>
      <c r="D4072" s="28"/>
      <c r="E4072" s="28"/>
      <c r="F4072" s="28"/>
      <c r="G4072" s="28"/>
      <c r="H4072" s="28"/>
      <c r="I4072" s="28"/>
      <c r="J4072" s="28"/>
    </row>
    <row r="4073" spans="3:10" ht="21.75" customHeight="1" x14ac:dyDescent="0.25">
      <c r="C4073" s="27"/>
      <c r="D4073" s="28"/>
      <c r="E4073" s="28"/>
      <c r="F4073" s="28"/>
      <c r="G4073" s="28"/>
      <c r="H4073" s="28"/>
      <c r="I4073" s="28"/>
      <c r="J4073" s="28"/>
    </row>
    <row r="4074" spans="3:10" ht="21.75" customHeight="1" x14ac:dyDescent="0.25">
      <c r="C4074" s="27"/>
      <c r="D4074" s="28"/>
      <c r="E4074" s="28"/>
      <c r="F4074" s="28"/>
      <c r="G4074" s="28"/>
      <c r="H4074" s="28"/>
      <c r="I4074" s="28"/>
      <c r="J4074" s="28"/>
    </row>
    <row r="4075" spans="3:10" ht="21.75" customHeight="1" x14ac:dyDescent="0.25">
      <c r="C4075" s="27"/>
      <c r="D4075" s="28"/>
      <c r="E4075" s="28"/>
      <c r="F4075" s="28"/>
      <c r="G4075" s="28"/>
      <c r="H4075" s="28"/>
      <c r="I4075" s="28"/>
      <c r="J4075" s="28"/>
    </row>
    <row r="4076" spans="3:10" ht="21.75" customHeight="1" x14ac:dyDescent="0.25">
      <c r="C4076" s="27"/>
      <c r="D4076" s="28"/>
      <c r="E4076" s="28"/>
      <c r="F4076" s="28"/>
      <c r="G4076" s="28"/>
      <c r="H4076" s="28"/>
      <c r="I4076" s="28"/>
      <c r="J4076" s="28"/>
    </row>
    <row r="4077" spans="3:10" ht="21.75" customHeight="1" x14ac:dyDescent="0.25">
      <c r="C4077" s="27"/>
      <c r="D4077" s="28"/>
      <c r="E4077" s="28"/>
      <c r="F4077" s="28"/>
      <c r="G4077" s="28"/>
      <c r="H4077" s="28"/>
      <c r="I4077" s="28"/>
      <c r="J4077" s="28"/>
    </row>
    <row r="4078" spans="3:10" ht="21.75" customHeight="1" x14ac:dyDescent="0.25">
      <c r="C4078" s="27"/>
      <c r="D4078" s="28"/>
      <c r="E4078" s="28"/>
      <c r="F4078" s="28"/>
      <c r="G4078" s="28"/>
      <c r="H4078" s="28"/>
      <c r="I4078" s="28"/>
      <c r="J4078" s="28"/>
    </row>
    <row r="4079" spans="3:10" ht="21.75" customHeight="1" x14ac:dyDescent="0.25">
      <c r="C4079" s="27"/>
      <c r="D4079" s="28"/>
      <c r="E4079" s="28"/>
      <c r="F4079" s="28"/>
      <c r="G4079" s="28"/>
      <c r="H4079" s="28"/>
      <c r="I4079" s="28"/>
      <c r="J4079" s="28"/>
    </row>
    <row r="4080" spans="3:10" ht="21.75" customHeight="1" x14ac:dyDescent="0.25">
      <c r="C4080" s="27"/>
      <c r="D4080" s="28"/>
      <c r="E4080" s="28"/>
      <c r="F4080" s="28"/>
      <c r="G4080" s="28"/>
      <c r="H4080" s="28"/>
      <c r="I4080" s="28"/>
      <c r="J4080" s="28"/>
    </row>
    <row r="4081" spans="3:10" ht="21.75" customHeight="1" x14ac:dyDescent="0.25">
      <c r="C4081" s="27"/>
      <c r="D4081" s="28"/>
      <c r="E4081" s="28"/>
      <c r="F4081" s="28"/>
      <c r="G4081" s="28"/>
      <c r="H4081" s="28"/>
      <c r="I4081" s="28"/>
      <c r="J4081" s="28"/>
    </row>
    <row r="4082" spans="3:10" ht="21.75" customHeight="1" x14ac:dyDescent="0.25">
      <c r="C4082" s="27"/>
      <c r="D4082" s="28"/>
      <c r="E4082" s="28"/>
      <c r="F4082" s="28"/>
      <c r="G4082" s="28"/>
      <c r="H4082" s="28"/>
      <c r="I4082" s="28"/>
      <c r="J4082" s="28"/>
    </row>
    <row r="4083" spans="3:10" ht="21.75" customHeight="1" x14ac:dyDescent="0.25">
      <c r="C4083" s="27"/>
      <c r="D4083" s="28"/>
      <c r="E4083" s="28"/>
      <c r="F4083" s="28"/>
      <c r="G4083" s="28"/>
      <c r="H4083" s="28"/>
      <c r="I4083" s="28"/>
      <c r="J4083" s="28"/>
    </row>
    <row r="4084" spans="3:10" ht="21.75" customHeight="1" x14ac:dyDescent="0.25">
      <c r="C4084" s="27"/>
      <c r="D4084" s="28"/>
      <c r="E4084" s="28"/>
      <c r="F4084" s="28"/>
      <c r="G4084" s="28"/>
      <c r="H4084" s="28"/>
      <c r="I4084" s="28"/>
      <c r="J4084" s="28"/>
    </row>
    <row r="4085" spans="3:10" ht="21.75" customHeight="1" x14ac:dyDescent="0.25">
      <c r="C4085" s="27"/>
      <c r="D4085" s="28"/>
      <c r="E4085" s="28"/>
      <c r="F4085" s="28"/>
      <c r="G4085" s="28"/>
      <c r="H4085" s="28"/>
      <c r="I4085" s="28"/>
      <c r="J4085" s="28"/>
    </row>
    <row r="4086" spans="3:10" ht="21.75" customHeight="1" x14ac:dyDescent="0.25">
      <c r="C4086" s="27"/>
      <c r="D4086" s="28"/>
      <c r="E4086" s="28"/>
      <c r="F4086" s="28"/>
      <c r="G4086" s="28"/>
      <c r="H4086" s="28"/>
      <c r="I4086" s="28"/>
      <c r="J4086" s="28"/>
    </row>
    <row r="4087" spans="3:10" ht="21.75" customHeight="1" x14ac:dyDescent="0.25">
      <c r="C4087" s="27"/>
      <c r="D4087" s="28"/>
      <c r="E4087" s="28"/>
      <c r="F4087" s="28"/>
      <c r="G4087" s="28"/>
      <c r="H4087" s="28"/>
      <c r="I4087" s="28"/>
      <c r="J4087" s="28"/>
    </row>
    <row r="4088" spans="3:10" ht="21.75" customHeight="1" x14ac:dyDescent="0.25">
      <c r="C4088" s="27"/>
      <c r="D4088" s="28"/>
      <c r="E4088" s="28"/>
      <c r="F4088" s="28"/>
      <c r="G4088" s="28"/>
      <c r="H4088" s="28"/>
      <c r="I4088" s="28"/>
      <c r="J4088" s="28"/>
    </row>
    <row r="4089" spans="3:10" ht="21.75" customHeight="1" x14ac:dyDescent="0.25">
      <c r="C4089" s="27"/>
      <c r="D4089" s="28"/>
      <c r="E4089" s="28"/>
      <c r="F4089" s="28"/>
      <c r="G4089" s="28"/>
      <c r="H4089" s="28"/>
      <c r="I4089" s="28"/>
      <c r="J4089" s="28"/>
    </row>
    <row r="4090" spans="3:10" ht="21.75" customHeight="1" x14ac:dyDescent="0.25">
      <c r="C4090" s="27"/>
      <c r="D4090" s="28"/>
      <c r="E4090" s="28"/>
      <c r="F4090" s="28"/>
      <c r="G4090" s="28"/>
      <c r="H4090" s="28"/>
      <c r="I4090" s="28"/>
      <c r="J4090" s="28"/>
    </row>
    <row r="4091" spans="3:10" ht="21.75" customHeight="1" x14ac:dyDescent="0.25">
      <c r="C4091" s="27"/>
      <c r="D4091" s="28"/>
      <c r="E4091" s="28"/>
      <c r="F4091" s="28"/>
      <c r="G4091" s="28"/>
      <c r="H4091" s="28"/>
      <c r="I4091" s="28"/>
      <c r="J4091" s="28"/>
    </row>
    <row r="4092" spans="3:10" ht="21.75" customHeight="1" x14ac:dyDescent="0.25">
      <c r="C4092" s="27"/>
      <c r="D4092" s="28"/>
      <c r="E4092" s="28"/>
      <c r="F4092" s="28"/>
      <c r="G4092" s="28"/>
      <c r="H4092" s="28"/>
      <c r="I4092" s="28"/>
      <c r="J4092" s="28"/>
    </row>
    <row r="4093" spans="3:10" ht="21.75" customHeight="1" x14ac:dyDescent="0.25">
      <c r="C4093" s="27"/>
      <c r="D4093" s="28"/>
      <c r="E4093" s="28"/>
      <c r="F4093" s="28"/>
      <c r="G4093" s="28"/>
      <c r="H4093" s="28"/>
      <c r="I4093" s="28"/>
      <c r="J4093" s="28"/>
    </row>
    <row r="4094" spans="3:10" ht="21.75" customHeight="1" x14ac:dyDescent="0.25">
      <c r="C4094" s="27"/>
      <c r="D4094" s="28"/>
      <c r="E4094" s="28"/>
      <c r="F4094" s="28"/>
      <c r="G4094" s="28"/>
      <c r="H4094" s="28"/>
      <c r="I4094" s="28"/>
      <c r="J4094" s="28"/>
    </row>
    <row r="4095" spans="3:10" ht="21.75" customHeight="1" x14ac:dyDescent="0.25">
      <c r="C4095" s="27"/>
      <c r="D4095" s="28"/>
      <c r="E4095" s="28"/>
      <c r="F4095" s="28"/>
      <c r="G4095" s="28"/>
      <c r="H4095" s="28"/>
      <c r="I4095" s="28"/>
      <c r="J4095" s="28"/>
    </row>
    <row r="4096" spans="3:10" ht="21.75" customHeight="1" x14ac:dyDescent="0.25">
      <c r="C4096" s="27"/>
      <c r="D4096" s="28"/>
      <c r="E4096" s="28"/>
      <c r="F4096" s="28"/>
      <c r="G4096" s="28"/>
      <c r="H4096" s="28"/>
      <c r="I4096" s="28"/>
      <c r="J4096" s="28"/>
    </row>
    <row r="4097" spans="3:10" ht="21.75" customHeight="1" x14ac:dyDescent="0.25">
      <c r="C4097" s="27"/>
      <c r="D4097" s="28"/>
      <c r="E4097" s="28"/>
      <c r="F4097" s="28"/>
      <c r="G4097" s="28"/>
      <c r="H4097" s="28"/>
      <c r="I4097" s="28"/>
      <c r="J4097" s="28"/>
    </row>
    <row r="4098" spans="3:10" ht="21.75" customHeight="1" x14ac:dyDescent="0.25">
      <c r="C4098" s="27"/>
      <c r="D4098" s="28"/>
      <c r="E4098" s="28"/>
      <c r="F4098" s="28"/>
      <c r="G4098" s="28"/>
      <c r="H4098" s="28"/>
      <c r="I4098" s="28"/>
      <c r="J4098" s="28"/>
    </row>
    <row r="4099" spans="3:10" ht="21.75" customHeight="1" x14ac:dyDescent="0.25">
      <c r="C4099" s="27"/>
      <c r="D4099" s="28"/>
      <c r="E4099" s="28"/>
      <c r="F4099" s="28"/>
      <c r="G4099" s="28"/>
      <c r="H4099" s="28"/>
      <c r="I4099" s="28"/>
      <c r="J4099" s="28"/>
    </row>
    <row r="4100" spans="3:10" ht="21.75" customHeight="1" x14ac:dyDescent="0.25">
      <c r="C4100" s="27"/>
      <c r="D4100" s="28"/>
      <c r="E4100" s="28"/>
      <c r="F4100" s="28"/>
      <c r="G4100" s="28"/>
      <c r="H4100" s="28"/>
      <c r="I4100" s="28"/>
      <c r="J4100" s="28"/>
    </row>
    <row r="4101" spans="3:10" ht="21.75" customHeight="1" x14ac:dyDescent="0.25">
      <c r="C4101" s="27"/>
      <c r="D4101" s="28"/>
      <c r="E4101" s="28"/>
      <c r="F4101" s="28"/>
      <c r="G4101" s="28"/>
      <c r="H4101" s="28"/>
      <c r="I4101" s="28"/>
      <c r="J4101" s="28"/>
    </row>
    <row r="4102" spans="3:10" ht="21.75" customHeight="1" x14ac:dyDescent="0.25">
      <c r="C4102" s="27"/>
      <c r="D4102" s="28"/>
      <c r="E4102" s="28"/>
      <c r="F4102" s="28"/>
      <c r="G4102" s="28"/>
      <c r="H4102" s="28"/>
      <c r="I4102" s="28"/>
      <c r="J4102" s="28"/>
    </row>
    <row r="4103" spans="3:10" ht="21.75" customHeight="1" x14ac:dyDescent="0.25">
      <c r="C4103" s="27"/>
      <c r="D4103" s="28"/>
      <c r="E4103" s="28"/>
      <c r="F4103" s="28"/>
      <c r="G4103" s="28"/>
      <c r="H4103" s="28"/>
      <c r="I4103" s="28"/>
      <c r="J4103" s="28"/>
    </row>
    <row r="4104" spans="3:10" ht="21.75" customHeight="1" x14ac:dyDescent="0.25">
      <c r="C4104" s="27"/>
      <c r="D4104" s="28"/>
      <c r="E4104" s="28"/>
      <c r="F4104" s="28"/>
      <c r="G4104" s="28"/>
      <c r="H4104" s="28"/>
      <c r="I4104" s="28"/>
      <c r="J4104" s="28"/>
    </row>
    <row r="4105" spans="3:10" ht="21.75" customHeight="1" x14ac:dyDescent="0.25">
      <c r="C4105" s="27"/>
      <c r="D4105" s="28"/>
      <c r="E4105" s="28"/>
      <c r="F4105" s="28"/>
      <c r="G4105" s="28"/>
      <c r="H4105" s="28"/>
      <c r="I4105" s="28"/>
      <c r="J4105" s="28"/>
    </row>
    <row r="4106" spans="3:10" ht="21.75" customHeight="1" x14ac:dyDescent="0.25">
      <c r="C4106" s="27"/>
      <c r="D4106" s="28"/>
      <c r="E4106" s="28"/>
      <c r="F4106" s="28"/>
      <c r="G4106" s="28"/>
      <c r="H4106" s="28"/>
      <c r="I4106" s="28"/>
      <c r="J4106" s="28"/>
    </row>
    <row r="4107" spans="3:10" ht="21.75" customHeight="1" x14ac:dyDescent="0.25">
      <c r="C4107" s="27"/>
      <c r="D4107" s="28"/>
      <c r="E4107" s="28"/>
      <c r="F4107" s="28"/>
      <c r="G4107" s="28"/>
      <c r="H4107" s="28"/>
      <c r="I4107" s="28"/>
      <c r="J4107" s="28"/>
    </row>
    <row r="4108" spans="3:10" ht="21.75" customHeight="1" x14ac:dyDescent="0.25">
      <c r="C4108" s="27"/>
      <c r="D4108" s="28"/>
      <c r="E4108" s="28"/>
      <c r="F4108" s="28"/>
      <c r="G4108" s="28"/>
      <c r="H4108" s="28"/>
      <c r="I4108" s="28"/>
      <c r="J4108" s="28"/>
    </row>
    <row r="4109" spans="3:10" ht="21.75" customHeight="1" x14ac:dyDescent="0.25">
      <c r="C4109" s="27"/>
      <c r="D4109" s="28"/>
      <c r="E4109" s="28"/>
      <c r="F4109" s="28"/>
      <c r="G4109" s="28"/>
      <c r="H4109" s="28"/>
      <c r="I4109" s="28"/>
      <c r="J4109" s="28"/>
    </row>
    <row r="4110" spans="3:10" ht="21.75" customHeight="1" x14ac:dyDescent="0.25">
      <c r="C4110" s="27"/>
      <c r="D4110" s="28"/>
      <c r="E4110" s="28"/>
      <c r="F4110" s="28"/>
      <c r="G4110" s="28"/>
      <c r="H4110" s="28"/>
      <c r="I4110" s="28"/>
      <c r="J4110" s="28"/>
    </row>
    <row r="4111" spans="3:10" ht="21.75" customHeight="1" x14ac:dyDescent="0.25">
      <c r="C4111" s="27"/>
      <c r="D4111" s="28"/>
      <c r="E4111" s="28"/>
      <c r="F4111" s="28"/>
      <c r="G4111" s="28"/>
      <c r="H4111" s="28"/>
      <c r="I4111" s="28"/>
      <c r="J4111" s="28"/>
    </row>
    <row r="4112" spans="3:10" ht="21.75" customHeight="1" x14ac:dyDescent="0.25">
      <c r="C4112" s="27"/>
      <c r="D4112" s="28"/>
      <c r="E4112" s="28"/>
      <c r="F4112" s="28"/>
      <c r="G4112" s="28"/>
      <c r="H4112" s="28"/>
      <c r="I4112" s="28"/>
      <c r="J4112" s="28"/>
    </row>
    <row r="4113" spans="3:10" ht="21.75" customHeight="1" x14ac:dyDescent="0.25">
      <c r="C4113" s="27"/>
      <c r="D4113" s="28"/>
      <c r="E4113" s="28"/>
      <c r="F4113" s="28"/>
      <c r="G4113" s="28"/>
      <c r="H4113" s="28"/>
      <c r="I4113" s="28"/>
      <c r="J4113" s="28"/>
    </row>
    <row r="4114" spans="3:10" ht="21.75" customHeight="1" x14ac:dyDescent="0.25">
      <c r="C4114" s="27"/>
      <c r="D4114" s="28"/>
      <c r="E4114" s="28"/>
      <c r="F4114" s="28"/>
      <c r="G4114" s="28"/>
      <c r="H4114" s="28"/>
      <c r="I4114" s="28"/>
      <c r="J4114" s="28"/>
    </row>
    <row r="4115" spans="3:10" ht="21.75" customHeight="1" x14ac:dyDescent="0.25">
      <c r="C4115" s="27"/>
      <c r="D4115" s="28"/>
      <c r="E4115" s="28"/>
      <c r="F4115" s="28"/>
      <c r="G4115" s="28"/>
      <c r="H4115" s="28"/>
      <c r="I4115" s="28"/>
      <c r="J4115" s="28"/>
    </row>
    <row r="4116" spans="3:10" ht="21.75" customHeight="1" x14ac:dyDescent="0.25">
      <c r="C4116" s="27"/>
      <c r="D4116" s="28"/>
      <c r="E4116" s="28"/>
      <c r="F4116" s="28"/>
      <c r="G4116" s="28"/>
      <c r="H4116" s="28"/>
      <c r="I4116" s="28"/>
      <c r="J4116" s="28"/>
    </row>
    <row r="4117" spans="3:10" ht="21.75" customHeight="1" x14ac:dyDescent="0.25">
      <c r="C4117" s="27"/>
      <c r="D4117" s="28"/>
      <c r="E4117" s="28"/>
      <c r="F4117" s="28"/>
      <c r="G4117" s="28"/>
      <c r="H4117" s="28"/>
      <c r="I4117" s="28"/>
      <c r="J4117" s="28"/>
    </row>
    <row r="4118" spans="3:10" ht="21.75" customHeight="1" x14ac:dyDescent="0.25">
      <c r="C4118" s="27"/>
      <c r="D4118" s="28"/>
      <c r="E4118" s="28"/>
      <c r="F4118" s="28"/>
      <c r="G4118" s="28"/>
      <c r="H4118" s="28"/>
      <c r="I4118" s="28"/>
      <c r="J4118" s="28"/>
    </row>
    <row r="4119" spans="3:10" ht="21.75" customHeight="1" x14ac:dyDescent="0.25">
      <c r="C4119" s="27"/>
      <c r="D4119" s="28"/>
      <c r="E4119" s="28"/>
      <c r="F4119" s="28"/>
      <c r="G4119" s="28"/>
      <c r="H4119" s="28"/>
      <c r="I4119" s="28"/>
      <c r="J4119" s="28"/>
    </row>
    <row r="4120" spans="3:10" ht="21.75" customHeight="1" x14ac:dyDescent="0.25">
      <c r="C4120" s="27"/>
      <c r="D4120" s="28"/>
      <c r="E4120" s="28"/>
      <c r="F4120" s="28"/>
      <c r="G4120" s="28"/>
      <c r="H4120" s="28"/>
      <c r="I4120" s="28"/>
      <c r="J4120" s="28"/>
    </row>
    <row r="4121" spans="3:10" ht="21.75" customHeight="1" x14ac:dyDescent="0.25">
      <c r="C4121" s="27"/>
      <c r="D4121" s="28"/>
      <c r="E4121" s="28"/>
      <c r="F4121" s="28"/>
      <c r="G4121" s="28"/>
      <c r="H4121" s="28"/>
      <c r="I4121" s="28"/>
      <c r="J4121" s="28"/>
    </row>
    <row r="4122" spans="3:10" ht="21.75" customHeight="1" x14ac:dyDescent="0.25">
      <c r="C4122" s="27"/>
      <c r="D4122" s="28"/>
      <c r="E4122" s="28"/>
      <c r="F4122" s="28"/>
      <c r="G4122" s="28"/>
      <c r="H4122" s="28"/>
      <c r="I4122" s="28"/>
      <c r="J4122" s="28"/>
    </row>
    <row r="4123" spans="3:10" ht="21.75" customHeight="1" x14ac:dyDescent="0.25">
      <c r="C4123" s="27"/>
      <c r="D4123" s="28"/>
      <c r="E4123" s="28"/>
      <c r="F4123" s="28"/>
      <c r="G4123" s="28"/>
      <c r="H4123" s="28"/>
      <c r="I4123" s="28"/>
      <c r="J4123" s="28"/>
    </row>
    <row r="4124" spans="3:10" ht="21.75" customHeight="1" x14ac:dyDescent="0.25">
      <c r="C4124" s="27"/>
      <c r="D4124" s="28"/>
      <c r="E4124" s="28"/>
      <c r="F4124" s="28"/>
      <c r="G4124" s="28"/>
      <c r="H4124" s="28"/>
      <c r="I4124" s="28"/>
      <c r="J4124" s="28"/>
    </row>
    <row r="4125" spans="3:10" ht="21.75" customHeight="1" x14ac:dyDescent="0.25">
      <c r="C4125" s="27"/>
      <c r="D4125" s="28"/>
      <c r="E4125" s="28"/>
      <c r="F4125" s="28"/>
      <c r="G4125" s="28"/>
      <c r="H4125" s="28"/>
      <c r="I4125" s="28"/>
      <c r="J4125" s="28"/>
    </row>
    <row r="4126" spans="3:10" ht="21.75" customHeight="1" x14ac:dyDescent="0.25">
      <c r="C4126" s="27"/>
      <c r="D4126" s="28"/>
      <c r="E4126" s="28"/>
      <c r="F4126" s="28"/>
      <c r="G4126" s="28"/>
      <c r="H4126" s="28"/>
      <c r="I4126" s="28"/>
      <c r="J4126" s="28"/>
    </row>
    <row r="4127" spans="3:10" ht="21.75" customHeight="1" x14ac:dyDescent="0.25">
      <c r="C4127" s="27"/>
      <c r="D4127" s="28"/>
      <c r="E4127" s="28"/>
      <c r="F4127" s="28"/>
      <c r="G4127" s="28"/>
      <c r="H4127" s="28"/>
      <c r="I4127" s="28"/>
      <c r="J4127" s="28"/>
    </row>
    <row r="4128" spans="3:10" ht="21.75" customHeight="1" x14ac:dyDescent="0.25">
      <c r="C4128" s="27"/>
      <c r="D4128" s="28"/>
      <c r="E4128" s="28"/>
      <c r="F4128" s="28"/>
      <c r="G4128" s="28"/>
      <c r="H4128" s="28"/>
      <c r="I4128" s="28"/>
      <c r="J4128" s="28"/>
    </row>
    <row r="4129" spans="3:10" ht="21.75" customHeight="1" x14ac:dyDescent="0.25">
      <c r="C4129" s="27"/>
      <c r="D4129" s="28"/>
      <c r="E4129" s="28"/>
      <c r="F4129" s="28"/>
      <c r="G4129" s="28"/>
      <c r="H4129" s="28"/>
      <c r="I4129" s="28"/>
      <c r="J4129" s="28"/>
    </row>
    <row r="4130" spans="3:10" ht="21.75" customHeight="1" x14ac:dyDescent="0.25">
      <c r="C4130" s="27"/>
      <c r="D4130" s="28"/>
      <c r="E4130" s="28"/>
      <c r="F4130" s="28"/>
      <c r="G4130" s="28"/>
      <c r="H4130" s="28"/>
      <c r="I4130" s="28"/>
      <c r="J4130" s="28"/>
    </row>
    <row r="4131" spans="3:10" ht="21.75" customHeight="1" x14ac:dyDescent="0.25">
      <c r="C4131" s="27"/>
      <c r="D4131" s="28"/>
      <c r="E4131" s="28"/>
      <c r="F4131" s="28"/>
      <c r="G4131" s="28"/>
      <c r="H4131" s="28"/>
      <c r="I4131" s="28"/>
      <c r="J4131" s="28"/>
    </row>
    <row r="4132" spans="3:10" ht="21.75" customHeight="1" x14ac:dyDescent="0.25">
      <c r="C4132" s="27"/>
      <c r="D4132" s="28"/>
      <c r="E4132" s="28"/>
      <c r="F4132" s="28"/>
      <c r="G4132" s="28"/>
      <c r="H4132" s="28"/>
      <c r="I4132" s="28"/>
      <c r="J4132" s="28"/>
    </row>
    <row r="4133" spans="3:10" ht="21.75" customHeight="1" x14ac:dyDescent="0.25">
      <c r="C4133" s="27"/>
      <c r="D4133" s="28"/>
      <c r="E4133" s="28"/>
      <c r="F4133" s="28"/>
      <c r="G4133" s="28"/>
      <c r="H4133" s="28"/>
      <c r="I4133" s="28"/>
      <c r="J4133" s="28"/>
    </row>
    <row r="4134" spans="3:10" ht="21.75" customHeight="1" x14ac:dyDescent="0.25">
      <c r="C4134" s="27"/>
      <c r="D4134" s="28"/>
      <c r="E4134" s="28"/>
      <c r="F4134" s="28"/>
      <c r="G4134" s="28"/>
      <c r="H4134" s="28"/>
      <c r="I4134" s="28"/>
      <c r="J4134" s="28"/>
    </row>
    <row r="4135" spans="3:10" ht="21.75" customHeight="1" x14ac:dyDescent="0.25">
      <c r="C4135" s="27"/>
      <c r="D4135" s="28"/>
      <c r="E4135" s="28"/>
      <c r="F4135" s="28"/>
      <c r="G4135" s="28"/>
      <c r="H4135" s="28"/>
      <c r="I4135" s="28"/>
      <c r="J4135" s="28"/>
    </row>
    <row r="4136" spans="3:10" ht="21.75" customHeight="1" x14ac:dyDescent="0.25">
      <c r="C4136" s="27"/>
      <c r="D4136" s="28"/>
      <c r="E4136" s="28"/>
      <c r="F4136" s="28"/>
      <c r="G4136" s="28"/>
      <c r="H4136" s="28"/>
      <c r="I4136" s="28"/>
      <c r="J4136" s="28"/>
    </row>
    <row r="4137" spans="3:10" ht="21.75" customHeight="1" x14ac:dyDescent="0.25">
      <c r="C4137" s="27"/>
      <c r="D4137" s="28"/>
      <c r="E4137" s="28"/>
      <c r="F4137" s="28"/>
      <c r="G4137" s="28"/>
      <c r="H4137" s="28"/>
      <c r="I4137" s="28"/>
      <c r="J4137" s="28"/>
    </row>
    <row r="4138" spans="3:10" ht="21.75" customHeight="1" x14ac:dyDescent="0.25">
      <c r="C4138" s="27"/>
      <c r="D4138" s="28"/>
      <c r="E4138" s="28"/>
      <c r="F4138" s="28"/>
      <c r="G4138" s="28"/>
      <c r="H4138" s="28"/>
      <c r="I4138" s="28"/>
      <c r="J4138" s="28"/>
    </row>
    <row r="4139" spans="3:10" ht="21.75" customHeight="1" x14ac:dyDescent="0.25">
      <c r="C4139" s="27"/>
      <c r="D4139" s="28"/>
      <c r="E4139" s="28"/>
      <c r="F4139" s="28"/>
      <c r="G4139" s="28"/>
      <c r="H4139" s="28"/>
      <c r="I4139" s="28"/>
      <c r="J4139" s="28"/>
    </row>
    <row r="4140" spans="3:10" ht="21.75" customHeight="1" x14ac:dyDescent="0.25">
      <c r="C4140" s="27"/>
      <c r="D4140" s="28"/>
      <c r="E4140" s="28"/>
      <c r="F4140" s="28"/>
      <c r="G4140" s="28"/>
      <c r="H4140" s="28"/>
      <c r="I4140" s="28"/>
      <c r="J4140" s="28"/>
    </row>
    <row r="4141" spans="3:10" ht="21.75" customHeight="1" x14ac:dyDescent="0.25">
      <c r="C4141" s="27"/>
      <c r="D4141" s="28"/>
      <c r="E4141" s="28"/>
      <c r="F4141" s="28"/>
      <c r="G4141" s="28"/>
      <c r="H4141" s="28"/>
      <c r="I4141" s="28"/>
      <c r="J4141" s="28"/>
    </row>
    <row r="4142" spans="3:10" ht="21.75" customHeight="1" x14ac:dyDescent="0.25">
      <c r="C4142" s="27"/>
      <c r="D4142" s="28"/>
      <c r="E4142" s="28"/>
      <c r="F4142" s="28"/>
      <c r="G4142" s="28"/>
      <c r="H4142" s="28"/>
      <c r="I4142" s="28"/>
      <c r="J4142" s="28"/>
    </row>
    <row r="4143" spans="3:10" ht="21.75" customHeight="1" x14ac:dyDescent="0.25">
      <c r="C4143" s="27"/>
      <c r="D4143" s="28"/>
      <c r="E4143" s="28"/>
      <c r="F4143" s="28"/>
      <c r="G4143" s="28"/>
      <c r="H4143" s="28"/>
      <c r="I4143" s="28"/>
      <c r="J4143" s="28"/>
    </row>
    <row r="4144" spans="3:10" ht="21.75" customHeight="1" x14ac:dyDescent="0.25">
      <c r="C4144" s="27"/>
      <c r="D4144" s="28"/>
      <c r="E4144" s="28"/>
      <c r="F4144" s="28"/>
      <c r="G4144" s="28"/>
      <c r="H4144" s="28"/>
      <c r="I4144" s="28"/>
      <c r="J4144" s="28"/>
    </row>
    <row r="4145" spans="3:10" ht="21.75" customHeight="1" x14ac:dyDescent="0.25">
      <c r="C4145" s="27"/>
      <c r="D4145" s="28"/>
      <c r="E4145" s="28"/>
      <c r="F4145" s="28"/>
      <c r="G4145" s="28"/>
      <c r="H4145" s="28"/>
      <c r="I4145" s="28"/>
      <c r="J4145" s="28"/>
    </row>
    <row r="4146" spans="3:10" ht="21.75" customHeight="1" x14ac:dyDescent="0.25">
      <c r="C4146" s="27"/>
      <c r="D4146" s="28"/>
      <c r="E4146" s="28"/>
      <c r="F4146" s="28"/>
      <c r="G4146" s="28"/>
      <c r="H4146" s="28"/>
      <c r="I4146" s="28"/>
      <c r="J4146" s="28"/>
    </row>
    <row r="4147" spans="3:10" ht="21.75" customHeight="1" x14ac:dyDescent="0.25">
      <c r="C4147" s="27"/>
      <c r="D4147" s="28"/>
      <c r="E4147" s="28"/>
      <c r="F4147" s="28"/>
      <c r="G4147" s="28"/>
      <c r="H4147" s="28"/>
      <c r="I4147" s="28"/>
      <c r="J4147" s="28"/>
    </row>
    <row r="4148" spans="3:10" ht="21.75" customHeight="1" x14ac:dyDescent="0.25">
      <c r="C4148" s="27"/>
      <c r="D4148" s="28"/>
      <c r="E4148" s="28"/>
      <c r="F4148" s="28"/>
      <c r="G4148" s="28"/>
      <c r="H4148" s="28"/>
      <c r="I4148" s="28"/>
      <c r="J4148" s="28"/>
    </row>
    <row r="4149" spans="3:10" ht="21.75" customHeight="1" x14ac:dyDescent="0.25">
      <c r="C4149" s="27"/>
      <c r="D4149" s="28"/>
      <c r="E4149" s="28"/>
      <c r="F4149" s="28"/>
      <c r="G4149" s="28"/>
      <c r="H4149" s="28"/>
      <c r="I4149" s="28"/>
      <c r="J4149" s="28"/>
    </row>
    <row r="4150" spans="3:10" ht="21.75" customHeight="1" x14ac:dyDescent="0.25">
      <c r="C4150" s="27"/>
      <c r="D4150" s="28"/>
      <c r="E4150" s="28"/>
      <c r="F4150" s="28"/>
      <c r="G4150" s="28"/>
      <c r="H4150" s="28"/>
      <c r="I4150" s="28"/>
      <c r="J4150" s="28"/>
    </row>
    <row r="4151" spans="3:10" ht="21.75" customHeight="1" x14ac:dyDescent="0.25">
      <c r="C4151" s="27"/>
      <c r="D4151" s="28"/>
      <c r="E4151" s="28"/>
      <c r="F4151" s="28"/>
      <c r="G4151" s="28"/>
      <c r="H4151" s="28"/>
      <c r="I4151" s="28"/>
      <c r="J4151" s="28"/>
    </row>
    <row r="4152" spans="3:10" ht="21.75" customHeight="1" x14ac:dyDescent="0.25">
      <c r="C4152" s="27"/>
      <c r="D4152" s="28"/>
      <c r="E4152" s="28"/>
      <c r="F4152" s="28"/>
      <c r="G4152" s="28"/>
      <c r="H4152" s="28"/>
      <c r="I4152" s="28"/>
      <c r="J4152" s="28"/>
    </row>
    <row r="4153" spans="3:10" ht="21.75" customHeight="1" x14ac:dyDescent="0.25">
      <c r="C4153" s="27"/>
      <c r="D4153" s="28"/>
      <c r="E4153" s="28"/>
      <c r="F4153" s="28"/>
      <c r="G4153" s="28"/>
      <c r="H4153" s="28"/>
      <c r="I4153" s="28"/>
      <c r="J4153" s="28"/>
    </row>
    <row r="4154" spans="3:10" ht="21.75" customHeight="1" x14ac:dyDescent="0.25">
      <c r="C4154" s="27"/>
      <c r="D4154" s="28"/>
      <c r="E4154" s="28"/>
      <c r="F4154" s="28"/>
      <c r="G4154" s="28"/>
      <c r="H4154" s="28"/>
      <c r="I4154" s="28"/>
      <c r="J4154" s="28"/>
    </row>
    <row r="4155" spans="3:10" ht="21.75" customHeight="1" x14ac:dyDescent="0.25">
      <c r="C4155" s="27"/>
      <c r="D4155" s="28"/>
      <c r="E4155" s="28"/>
      <c r="F4155" s="28"/>
      <c r="G4155" s="28"/>
      <c r="H4155" s="28"/>
      <c r="I4155" s="28"/>
      <c r="J4155" s="28"/>
    </row>
    <row r="4156" spans="3:10" ht="21.75" customHeight="1" x14ac:dyDescent="0.25">
      <c r="C4156" s="27"/>
      <c r="D4156" s="28"/>
      <c r="E4156" s="28"/>
      <c r="F4156" s="28"/>
      <c r="G4156" s="28"/>
      <c r="H4156" s="28"/>
      <c r="I4156" s="28"/>
      <c r="J4156" s="28"/>
    </row>
    <row r="4157" spans="3:10" ht="21.75" customHeight="1" x14ac:dyDescent="0.25">
      <c r="C4157" s="27"/>
      <c r="D4157" s="28"/>
      <c r="E4157" s="28"/>
      <c r="F4157" s="28"/>
      <c r="G4157" s="28"/>
      <c r="H4157" s="28"/>
      <c r="I4157" s="28"/>
      <c r="J4157" s="28"/>
    </row>
    <row r="4158" spans="3:10" ht="21.75" customHeight="1" x14ac:dyDescent="0.25">
      <c r="C4158" s="27"/>
      <c r="D4158" s="28"/>
      <c r="E4158" s="28"/>
      <c r="F4158" s="28"/>
      <c r="G4158" s="28"/>
      <c r="H4158" s="28"/>
      <c r="I4158" s="28"/>
      <c r="J4158" s="28"/>
    </row>
    <row r="4159" spans="3:10" ht="21.75" customHeight="1" x14ac:dyDescent="0.25">
      <c r="C4159" s="27"/>
      <c r="D4159" s="28"/>
      <c r="E4159" s="28"/>
      <c r="F4159" s="28"/>
      <c r="G4159" s="28"/>
      <c r="H4159" s="28"/>
      <c r="I4159" s="28"/>
      <c r="J4159" s="28"/>
    </row>
    <row r="4160" spans="3:10" ht="21.75" customHeight="1" x14ac:dyDescent="0.25">
      <c r="C4160" s="27"/>
      <c r="D4160" s="28"/>
      <c r="E4160" s="28"/>
      <c r="F4160" s="28"/>
      <c r="G4160" s="28"/>
      <c r="H4160" s="28"/>
      <c r="I4160" s="28"/>
      <c r="J4160" s="28"/>
    </row>
    <row r="4161" spans="3:10" ht="21.75" customHeight="1" x14ac:dyDescent="0.25">
      <c r="C4161" s="27"/>
      <c r="D4161" s="28"/>
      <c r="E4161" s="28"/>
      <c r="F4161" s="28"/>
      <c r="G4161" s="28"/>
      <c r="H4161" s="28"/>
      <c r="I4161" s="28"/>
      <c r="J4161" s="28"/>
    </row>
    <row r="4162" spans="3:10" ht="21.75" customHeight="1" x14ac:dyDescent="0.25">
      <c r="C4162" s="27"/>
      <c r="D4162" s="28"/>
      <c r="E4162" s="28"/>
      <c r="F4162" s="28"/>
      <c r="G4162" s="28"/>
      <c r="H4162" s="28"/>
      <c r="I4162" s="28"/>
      <c r="J4162" s="28"/>
    </row>
    <row r="4163" spans="3:10" ht="21.75" customHeight="1" x14ac:dyDescent="0.25">
      <c r="C4163" s="27"/>
      <c r="D4163" s="28"/>
      <c r="E4163" s="28"/>
      <c r="F4163" s="28"/>
      <c r="G4163" s="28"/>
      <c r="H4163" s="28"/>
      <c r="I4163" s="28"/>
      <c r="J4163" s="28"/>
    </row>
    <row r="4164" spans="3:10" ht="21.75" customHeight="1" x14ac:dyDescent="0.25">
      <c r="C4164" s="27"/>
      <c r="D4164" s="28"/>
      <c r="E4164" s="28"/>
      <c r="F4164" s="28"/>
      <c r="G4164" s="28"/>
      <c r="H4164" s="28"/>
      <c r="I4164" s="28"/>
      <c r="J4164" s="28"/>
    </row>
    <row r="4165" spans="3:10" ht="21.75" customHeight="1" x14ac:dyDescent="0.25">
      <c r="C4165" s="27"/>
      <c r="D4165" s="28"/>
      <c r="E4165" s="28"/>
      <c r="F4165" s="28"/>
      <c r="G4165" s="28"/>
      <c r="H4165" s="28"/>
      <c r="I4165" s="28"/>
      <c r="J4165" s="28"/>
    </row>
    <row r="4166" spans="3:10" ht="21.75" customHeight="1" x14ac:dyDescent="0.25">
      <c r="C4166" s="27"/>
      <c r="D4166" s="28"/>
      <c r="E4166" s="28"/>
      <c r="F4166" s="28"/>
      <c r="G4166" s="28"/>
      <c r="H4166" s="28"/>
      <c r="I4166" s="28"/>
      <c r="J4166" s="28"/>
    </row>
    <row r="4167" spans="3:10" ht="21.75" customHeight="1" x14ac:dyDescent="0.25">
      <c r="C4167" s="27"/>
      <c r="D4167" s="28"/>
      <c r="E4167" s="28"/>
      <c r="F4167" s="28"/>
      <c r="G4167" s="28"/>
      <c r="H4167" s="28"/>
      <c r="I4167" s="28"/>
      <c r="J4167" s="28"/>
    </row>
    <row r="4168" spans="3:10" ht="21.75" customHeight="1" x14ac:dyDescent="0.25">
      <c r="C4168" s="27"/>
      <c r="D4168" s="28"/>
      <c r="E4168" s="28"/>
      <c r="F4168" s="28"/>
      <c r="G4168" s="28"/>
      <c r="H4168" s="28"/>
      <c r="I4168" s="28"/>
      <c r="J4168" s="28"/>
    </row>
    <row r="4169" spans="3:10" ht="21.75" customHeight="1" x14ac:dyDescent="0.25">
      <c r="C4169" s="27"/>
      <c r="D4169" s="28"/>
      <c r="E4169" s="28"/>
      <c r="F4169" s="28"/>
      <c r="G4169" s="28"/>
      <c r="H4169" s="28"/>
      <c r="I4169" s="28"/>
      <c r="J4169" s="28"/>
    </row>
    <row r="4170" spans="3:10" ht="21.75" customHeight="1" x14ac:dyDescent="0.25">
      <c r="C4170" s="27"/>
      <c r="D4170" s="28"/>
      <c r="E4170" s="28"/>
      <c r="F4170" s="28"/>
      <c r="G4170" s="28"/>
      <c r="H4170" s="28"/>
      <c r="I4170" s="28"/>
      <c r="J4170" s="28"/>
    </row>
    <row r="4171" spans="3:10" ht="21.75" customHeight="1" x14ac:dyDescent="0.25">
      <c r="C4171" s="27"/>
      <c r="D4171" s="28"/>
      <c r="E4171" s="28"/>
      <c r="F4171" s="28"/>
      <c r="G4171" s="28"/>
      <c r="H4171" s="28"/>
      <c r="I4171" s="28"/>
      <c r="J4171" s="28"/>
    </row>
    <row r="4172" spans="3:10" ht="21.75" customHeight="1" x14ac:dyDescent="0.25">
      <c r="C4172" s="27"/>
      <c r="D4172" s="28"/>
      <c r="E4172" s="28"/>
      <c r="F4172" s="28"/>
      <c r="G4172" s="28"/>
      <c r="H4172" s="28"/>
      <c r="I4172" s="28"/>
      <c r="J4172" s="28"/>
    </row>
    <row r="4173" spans="3:10" ht="21.75" customHeight="1" x14ac:dyDescent="0.25">
      <c r="C4173" s="27"/>
      <c r="D4173" s="28"/>
      <c r="E4173" s="28"/>
      <c r="F4173" s="28"/>
      <c r="G4173" s="28"/>
      <c r="H4173" s="28"/>
      <c r="I4173" s="28"/>
      <c r="J4173" s="28"/>
    </row>
    <row r="4174" spans="3:10" ht="21.75" customHeight="1" x14ac:dyDescent="0.25">
      <c r="C4174" s="27"/>
      <c r="D4174" s="28"/>
      <c r="E4174" s="28"/>
      <c r="F4174" s="28"/>
      <c r="G4174" s="28"/>
      <c r="H4174" s="28"/>
      <c r="I4174" s="28"/>
      <c r="J4174" s="28"/>
    </row>
    <row r="4175" spans="3:10" ht="21.75" customHeight="1" x14ac:dyDescent="0.25">
      <c r="C4175" s="27"/>
      <c r="D4175" s="28"/>
      <c r="E4175" s="28"/>
      <c r="F4175" s="28"/>
      <c r="G4175" s="28"/>
      <c r="H4175" s="28"/>
      <c r="I4175" s="28"/>
      <c r="J4175" s="28"/>
    </row>
    <row r="4176" spans="3:10" ht="21.75" customHeight="1" x14ac:dyDescent="0.25">
      <c r="C4176" s="27"/>
      <c r="D4176" s="28"/>
      <c r="E4176" s="28"/>
      <c r="F4176" s="28"/>
      <c r="G4176" s="28"/>
      <c r="H4176" s="28"/>
      <c r="I4176" s="28"/>
      <c r="J4176" s="28"/>
    </row>
    <row r="4177" spans="3:10" ht="21.75" customHeight="1" x14ac:dyDescent="0.25">
      <c r="C4177" s="27"/>
      <c r="D4177" s="28"/>
      <c r="E4177" s="28"/>
      <c r="F4177" s="28"/>
      <c r="G4177" s="28"/>
      <c r="H4177" s="28"/>
      <c r="I4177" s="28"/>
      <c r="J4177" s="28"/>
    </row>
    <row r="4178" spans="3:10" ht="21.75" customHeight="1" x14ac:dyDescent="0.25">
      <c r="C4178" s="27"/>
      <c r="D4178" s="28"/>
      <c r="E4178" s="28"/>
      <c r="F4178" s="28"/>
      <c r="G4178" s="28"/>
      <c r="H4178" s="28"/>
      <c r="I4178" s="28"/>
      <c r="J4178" s="28"/>
    </row>
    <row r="4179" spans="3:10" ht="21.75" customHeight="1" x14ac:dyDescent="0.25">
      <c r="C4179" s="27"/>
      <c r="D4179" s="28"/>
      <c r="E4179" s="28"/>
      <c r="F4179" s="28"/>
      <c r="G4179" s="28"/>
      <c r="H4179" s="28"/>
      <c r="I4179" s="28"/>
      <c r="J4179" s="28"/>
    </row>
    <row r="4180" spans="3:10" ht="21.75" customHeight="1" x14ac:dyDescent="0.25">
      <c r="C4180" s="27"/>
      <c r="D4180" s="28"/>
      <c r="E4180" s="28"/>
      <c r="F4180" s="28"/>
      <c r="G4180" s="28"/>
      <c r="H4180" s="28"/>
      <c r="I4180" s="28"/>
      <c r="J4180" s="28"/>
    </row>
    <row r="4181" spans="3:10" ht="21.75" customHeight="1" x14ac:dyDescent="0.25">
      <c r="C4181" s="27"/>
      <c r="D4181" s="28"/>
      <c r="E4181" s="28"/>
      <c r="F4181" s="28"/>
      <c r="G4181" s="28"/>
      <c r="H4181" s="28"/>
      <c r="I4181" s="28"/>
      <c r="J4181" s="28"/>
    </row>
    <row r="4182" spans="3:10" ht="21.75" customHeight="1" x14ac:dyDescent="0.25">
      <c r="C4182" s="27"/>
      <c r="D4182" s="28"/>
      <c r="E4182" s="28"/>
      <c r="F4182" s="28"/>
      <c r="G4182" s="28"/>
      <c r="H4182" s="28"/>
      <c r="I4182" s="28"/>
      <c r="J4182" s="28"/>
    </row>
    <row r="4183" spans="3:10" ht="21.75" customHeight="1" x14ac:dyDescent="0.25">
      <c r="C4183" s="27"/>
      <c r="D4183" s="28"/>
      <c r="E4183" s="28"/>
      <c r="F4183" s="28"/>
      <c r="G4183" s="28"/>
      <c r="H4183" s="28"/>
      <c r="I4183" s="28"/>
      <c r="J4183" s="28"/>
    </row>
    <row r="4184" spans="3:10" ht="21.75" customHeight="1" x14ac:dyDescent="0.25">
      <c r="C4184" s="27"/>
      <c r="D4184" s="28"/>
      <c r="E4184" s="28"/>
      <c r="F4184" s="28"/>
      <c r="G4184" s="28"/>
      <c r="H4184" s="28"/>
      <c r="I4184" s="28"/>
      <c r="J4184" s="28"/>
    </row>
    <row r="4185" spans="3:10" ht="21.75" customHeight="1" x14ac:dyDescent="0.25">
      <c r="C4185" s="27"/>
      <c r="D4185" s="28"/>
      <c r="E4185" s="28"/>
      <c r="F4185" s="28"/>
      <c r="G4185" s="28"/>
      <c r="H4185" s="28"/>
      <c r="I4185" s="28"/>
      <c r="J4185" s="28"/>
    </row>
    <row r="4186" spans="3:10" ht="21.75" customHeight="1" x14ac:dyDescent="0.25">
      <c r="C4186" s="27"/>
      <c r="D4186" s="28"/>
      <c r="E4186" s="28"/>
      <c r="F4186" s="28"/>
      <c r="G4186" s="28"/>
      <c r="H4186" s="28"/>
      <c r="I4186" s="28"/>
      <c r="J4186" s="28"/>
    </row>
    <row r="4187" spans="3:10" ht="21.75" customHeight="1" x14ac:dyDescent="0.25">
      <c r="C4187" s="27"/>
      <c r="D4187" s="28"/>
      <c r="E4187" s="28"/>
      <c r="F4187" s="28"/>
      <c r="G4187" s="28"/>
      <c r="H4187" s="28"/>
      <c r="I4187" s="28"/>
      <c r="J4187" s="28"/>
    </row>
    <row r="4188" spans="3:10" ht="21.75" customHeight="1" x14ac:dyDescent="0.25">
      <c r="C4188" s="27"/>
      <c r="D4188" s="28"/>
      <c r="E4188" s="28"/>
      <c r="F4188" s="28"/>
      <c r="G4188" s="28"/>
      <c r="H4188" s="28"/>
      <c r="I4188" s="28"/>
      <c r="J4188" s="28"/>
    </row>
    <row r="4189" spans="3:10" ht="21.75" customHeight="1" x14ac:dyDescent="0.25">
      <c r="C4189" s="27"/>
      <c r="D4189" s="28"/>
      <c r="E4189" s="28"/>
      <c r="F4189" s="28"/>
      <c r="G4189" s="28"/>
      <c r="H4189" s="28"/>
      <c r="I4189" s="28"/>
      <c r="J4189" s="28"/>
    </row>
    <row r="4190" spans="3:10" ht="21.75" customHeight="1" x14ac:dyDescent="0.25">
      <c r="C4190" s="27"/>
      <c r="D4190" s="28"/>
      <c r="E4190" s="28"/>
      <c r="F4190" s="28"/>
      <c r="G4190" s="28"/>
      <c r="H4190" s="28"/>
      <c r="I4190" s="28"/>
      <c r="J4190" s="28"/>
    </row>
    <row r="4191" spans="3:10" ht="21.75" customHeight="1" x14ac:dyDescent="0.25">
      <c r="C4191" s="27"/>
      <c r="D4191" s="28"/>
      <c r="E4191" s="28"/>
      <c r="F4191" s="28"/>
      <c r="G4191" s="28"/>
      <c r="H4191" s="28"/>
      <c r="I4191" s="28"/>
      <c r="J4191" s="28"/>
    </row>
    <row r="4192" spans="3:10" ht="21.75" customHeight="1" x14ac:dyDescent="0.25">
      <c r="C4192" s="27"/>
      <c r="D4192" s="28"/>
      <c r="E4192" s="28"/>
      <c r="F4192" s="28"/>
      <c r="G4192" s="28"/>
      <c r="H4192" s="28"/>
      <c r="I4192" s="28"/>
      <c r="J4192" s="28"/>
    </row>
    <row r="4193" spans="3:10" ht="21.75" customHeight="1" x14ac:dyDescent="0.25">
      <c r="C4193" s="27"/>
      <c r="D4193" s="28"/>
      <c r="E4193" s="28"/>
      <c r="F4193" s="28"/>
      <c r="G4193" s="28"/>
      <c r="H4193" s="28"/>
      <c r="I4193" s="28"/>
      <c r="J4193" s="28"/>
    </row>
    <row r="4194" spans="3:10" ht="21.75" customHeight="1" x14ac:dyDescent="0.25">
      <c r="C4194" s="27"/>
      <c r="D4194" s="28"/>
      <c r="E4194" s="28"/>
      <c r="F4194" s="28"/>
      <c r="G4194" s="28"/>
      <c r="H4194" s="28"/>
      <c r="I4194" s="28"/>
      <c r="J4194" s="28"/>
    </row>
    <row r="4195" spans="3:10" ht="21.75" customHeight="1" x14ac:dyDescent="0.25">
      <c r="C4195" s="27"/>
      <c r="D4195" s="28"/>
      <c r="E4195" s="28"/>
      <c r="F4195" s="28"/>
      <c r="G4195" s="28"/>
      <c r="H4195" s="28"/>
      <c r="I4195" s="28"/>
      <c r="J4195" s="28"/>
    </row>
    <row r="4196" spans="3:10" ht="21.75" customHeight="1" x14ac:dyDescent="0.25">
      <c r="C4196" s="27"/>
      <c r="D4196" s="28"/>
      <c r="E4196" s="28"/>
      <c r="F4196" s="28"/>
      <c r="G4196" s="28"/>
      <c r="H4196" s="28"/>
      <c r="I4196" s="28"/>
      <c r="J4196" s="28"/>
    </row>
    <row r="4197" spans="3:10" ht="21.75" customHeight="1" x14ac:dyDescent="0.25">
      <c r="C4197" s="27"/>
      <c r="D4197" s="28"/>
      <c r="E4197" s="28"/>
      <c r="F4197" s="28"/>
      <c r="G4197" s="28"/>
      <c r="H4197" s="28"/>
      <c r="I4197" s="28"/>
      <c r="J4197" s="28"/>
    </row>
    <row r="4198" spans="3:10" ht="21.75" customHeight="1" x14ac:dyDescent="0.25">
      <c r="C4198" s="27"/>
      <c r="D4198" s="28"/>
      <c r="E4198" s="28"/>
      <c r="F4198" s="28"/>
      <c r="G4198" s="28"/>
      <c r="H4198" s="28"/>
      <c r="I4198" s="28"/>
      <c r="J4198" s="28"/>
    </row>
    <row r="4199" spans="3:10" ht="21.75" customHeight="1" x14ac:dyDescent="0.25">
      <c r="C4199" s="27"/>
      <c r="D4199" s="28"/>
      <c r="E4199" s="28"/>
      <c r="F4199" s="28"/>
      <c r="G4199" s="28"/>
      <c r="H4199" s="28"/>
      <c r="I4199" s="28"/>
      <c r="J4199" s="28"/>
    </row>
    <row r="4200" spans="3:10" ht="21.75" customHeight="1" x14ac:dyDescent="0.25">
      <c r="C4200" s="27"/>
      <c r="D4200" s="28"/>
      <c r="E4200" s="28"/>
      <c r="F4200" s="28"/>
      <c r="G4200" s="28"/>
      <c r="H4200" s="28"/>
      <c r="I4200" s="28"/>
      <c r="J4200" s="28"/>
    </row>
    <row r="4201" spans="3:10" ht="21.75" customHeight="1" x14ac:dyDescent="0.25">
      <c r="C4201" s="27"/>
      <c r="D4201" s="28"/>
      <c r="E4201" s="28"/>
      <c r="F4201" s="28"/>
      <c r="G4201" s="28"/>
      <c r="H4201" s="28"/>
      <c r="I4201" s="28"/>
      <c r="J4201" s="28"/>
    </row>
    <row r="4202" spans="3:10" ht="21.75" customHeight="1" x14ac:dyDescent="0.25">
      <c r="C4202" s="27"/>
      <c r="D4202" s="28"/>
      <c r="E4202" s="28"/>
      <c r="F4202" s="28"/>
      <c r="G4202" s="28"/>
      <c r="H4202" s="28"/>
      <c r="I4202" s="28"/>
      <c r="J4202" s="28"/>
    </row>
    <row r="4203" spans="3:10" ht="21.75" customHeight="1" x14ac:dyDescent="0.25">
      <c r="C4203" s="27"/>
      <c r="D4203" s="28"/>
      <c r="E4203" s="28"/>
      <c r="F4203" s="28"/>
      <c r="G4203" s="28"/>
      <c r="H4203" s="28"/>
      <c r="I4203" s="28"/>
      <c r="J4203" s="28"/>
    </row>
    <row r="4204" spans="3:10" ht="21.75" customHeight="1" x14ac:dyDescent="0.25">
      <c r="C4204" s="27"/>
      <c r="D4204" s="28"/>
      <c r="E4204" s="28"/>
      <c r="F4204" s="28"/>
      <c r="G4204" s="28"/>
      <c r="H4204" s="28"/>
      <c r="I4204" s="28"/>
      <c r="J4204" s="28"/>
    </row>
    <row r="4205" spans="3:10" ht="21.75" customHeight="1" x14ac:dyDescent="0.25">
      <c r="C4205" s="27"/>
      <c r="D4205" s="28"/>
      <c r="E4205" s="28"/>
      <c r="F4205" s="28"/>
      <c r="G4205" s="28"/>
      <c r="H4205" s="28"/>
      <c r="I4205" s="28"/>
      <c r="J4205" s="28"/>
    </row>
    <row r="4206" spans="3:10" ht="21.75" customHeight="1" x14ac:dyDescent="0.25">
      <c r="C4206" s="27"/>
      <c r="D4206" s="28"/>
      <c r="E4206" s="28"/>
      <c r="F4206" s="28"/>
      <c r="G4206" s="28"/>
      <c r="H4206" s="28"/>
      <c r="I4206" s="28"/>
      <c r="J4206" s="28"/>
    </row>
    <row r="4207" spans="3:10" ht="21.75" customHeight="1" x14ac:dyDescent="0.25">
      <c r="C4207" s="27"/>
      <c r="D4207" s="28"/>
      <c r="E4207" s="28"/>
      <c r="F4207" s="28"/>
      <c r="G4207" s="28"/>
      <c r="H4207" s="28"/>
      <c r="I4207" s="28"/>
      <c r="J4207" s="28"/>
    </row>
    <row r="4208" spans="3:10" ht="21.75" customHeight="1" x14ac:dyDescent="0.25">
      <c r="C4208" s="27"/>
      <c r="D4208" s="28"/>
      <c r="E4208" s="28"/>
      <c r="F4208" s="28"/>
      <c r="G4208" s="28"/>
      <c r="H4208" s="28"/>
      <c r="I4208" s="28"/>
      <c r="J4208" s="28"/>
    </row>
    <row r="4209" spans="3:10" ht="21.75" customHeight="1" x14ac:dyDescent="0.25">
      <c r="C4209" s="27"/>
      <c r="D4209" s="28"/>
      <c r="E4209" s="28"/>
      <c r="F4209" s="28"/>
      <c r="G4209" s="28"/>
      <c r="H4209" s="28"/>
      <c r="I4209" s="28"/>
      <c r="J4209" s="28"/>
    </row>
    <row r="4210" spans="3:10" ht="21.75" customHeight="1" x14ac:dyDescent="0.25">
      <c r="C4210" s="27"/>
      <c r="D4210" s="28"/>
      <c r="E4210" s="28"/>
      <c r="F4210" s="28"/>
      <c r="G4210" s="28"/>
      <c r="H4210" s="28"/>
      <c r="I4210" s="28"/>
      <c r="J4210" s="28"/>
    </row>
    <row r="4211" spans="3:10" ht="21.75" customHeight="1" x14ac:dyDescent="0.25">
      <c r="C4211" s="27"/>
      <c r="D4211" s="28"/>
      <c r="E4211" s="28"/>
      <c r="F4211" s="28"/>
      <c r="G4211" s="28"/>
      <c r="H4211" s="28"/>
      <c r="I4211" s="28"/>
      <c r="J4211" s="28"/>
    </row>
    <row r="4212" spans="3:10" ht="21.75" customHeight="1" x14ac:dyDescent="0.25">
      <c r="C4212" s="27"/>
      <c r="D4212" s="28"/>
      <c r="E4212" s="28"/>
      <c r="F4212" s="28"/>
      <c r="G4212" s="28"/>
      <c r="H4212" s="28"/>
      <c r="I4212" s="28"/>
      <c r="J4212" s="28"/>
    </row>
    <row r="4213" spans="3:10" ht="21.75" customHeight="1" x14ac:dyDescent="0.25">
      <c r="C4213" s="27"/>
      <c r="D4213" s="28"/>
      <c r="E4213" s="28"/>
      <c r="F4213" s="28"/>
      <c r="G4213" s="28"/>
      <c r="H4213" s="28"/>
      <c r="I4213" s="28"/>
      <c r="J4213" s="28"/>
    </row>
    <row r="4214" spans="3:10" ht="21.75" customHeight="1" x14ac:dyDescent="0.25">
      <c r="C4214" s="27"/>
      <c r="D4214" s="28"/>
      <c r="E4214" s="28"/>
      <c r="F4214" s="28"/>
      <c r="G4214" s="28"/>
      <c r="H4214" s="28"/>
      <c r="I4214" s="28"/>
      <c r="J4214" s="28"/>
    </row>
    <row r="4215" spans="3:10" ht="21.75" customHeight="1" x14ac:dyDescent="0.25">
      <c r="C4215" s="27"/>
      <c r="D4215" s="28"/>
      <c r="E4215" s="28"/>
      <c r="F4215" s="28"/>
      <c r="G4215" s="28"/>
      <c r="H4215" s="28"/>
      <c r="I4215" s="28"/>
      <c r="J4215" s="28"/>
    </row>
    <row r="4216" spans="3:10" ht="21.75" customHeight="1" x14ac:dyDescent="0.25">
      <c r="C4216" s="27"/>
      <c r="D4216" s="28"/>
      <c r="E4216" s="28"/>
      <c r="F4216" s="28"/>
      <c r="G4216" s="28"/>
      <c r="H4216" s="28"/>
      <c r="I4216" s="28"/>
      <c r="J4216" s="28"/>
    </row>
    <row r="4217" spans="3:10" ht="21.75" customHeight="1" x14ac:dyDescent="0.25">
      <c r="C4217" s="27"/>
      <c r="D4217" s="28"/>
      <c r="E4217" s="28"/>
      <c r="F4217" s="28"/>
      <c r="G4217" s="28"/>
      <c r="H4217" s="28"/>
      <c r="I4217" s="28"/>
      <c r="J4217" s="28"/>
    </row>
    <row r="4218" spans="3:10" ht="21.75" customHeight="1" x14ac:dyDescent="0.25">
      <c r="C4218" s="27"/>
      <c r="D4218" s="28"/>
      <c r="E4218" s="28"/>
      <c r="F4218" s="28"/>
      <c r="G4218" s="28"/>
      <c r="H4218" s="28"/>
      <c r="I4218" s="28"/>
      <c r="J4218" s="28"/>
    </row>
    <row r="4219" spans="3:10" ht="21.75" customHeight="1" x14ac:dyDescent="0.25">
      <c r="C4219" s="27"/>
      <c r="D4219" s="28"/>
      <c r="E4219" s="28"/>
      <c r="F4219" s="28"/>
      <c r="G4219" s="28"/>
      <c r="H4219" s="28"/>
      <c r="I4219" s="28"/>
      <c r="J4219" s="28"/>
    </row>
    <row r="4220" spans="3:10" ht="21.75" customHeight="1" x14ac:dyDescent="0.25">
      <c r="C4220" s="27"/>
      <c r="D4220" s="28"/>
      <c r="E4220" s="28"/>
      <c r="F4220" s="28"/>
      <c r="G4220" s="28"/>
      <c r="H4220" s="28"/>
      <c r="I4220" s="28"/>
      <c r="J4220" s="28"/>
    </row>
    <row r="4221" spans="3:10" ht="21.75" customHeight="1" x14ac:dyDescent="0.25">
      <c r="C4221" s="27"/>
      <c r="D4221" s="28"/>
      <c r="E4221" s="28"/>
      <c r="F4221" s="28"/>
      <c r="G4221" s="28"/>
      <c r="H4221" s="28"/>
      <c r="I4221" s="28"/>
      <c r="J4221" s="28"/>
    </row>
    <row r="4222" spans="3:10" ht="21.75" customHeight="1" x14ac:dyDescent="0.25">
      <c r="C4222" s="27"/>
      <c r="D4222" s="28"/>
      <c r="E4222" s="28"/>
      <c r="F4222" s="28"/>
      <c r="G4222" s="28"/>
      <c r="H4222" s="28"/>
      <c r="I4222" s="28"/>
      <c r="J4222" s="28"/>
    </row>
    <row r="4223" spans="3:10" ht="21.75" customHeight="1" x14ac:dyDescent="0.25">
      <c r="C4223" s="27"/>
      <c r="D4223" s="28"/>
      <c r="E4223" s="28"/>
      <c r="F4223" s="28"/>
      <c r="G4223" s="28"/>
      <c r="H4223" s="28"/>
      <c r="I4223" s="28"/>
      <c r="J4223" s="28"/>
    </row>
    <row r="4224" spans="3:10" ht="21.75" customHeight="1" x14ac:dyDescent="0.25">
      <c r="C4224" s="27"/>
      <c r="D4224" s="28"/>
      <c r="E4224" s="28"/>
      <c r="F4224" s="28"/>
      <c r="G4224" s="28"/>
      <c r="H4224" s="28"/>
      <c r="I4224" s="28"/>
      <c r="J4224" s="28"/>
    </row>
    <row r="4225" spans="3:10" ht="21.75" customHeight="1" x14ac:dyDescent="0.25">
      <c r="C4225" s="27"/>
      <c r="D4225" s="28"/>
      <c r="E4225" s="28"/>
      <c r="F4225" s="28"/>
      <c r="G4225" s="28"/>
      <c r="H4225" s="28"/>
      <c r="I4225" s="28"/>
      <c r="J4225" s="28"/>
    </row>
    <row r="4226" spans="3:10" ht="21.75" customHeight="1" x14ac:dyDescent="0.25">
      <c r="C4226" s="27"/>
      <c r="D4226" s="28"/>
      <c r="E4226" s="28"/>
      <c r="F4226" s="28"/>
      <c r="G4226" s="28"/>
      <c r="H4226" s="28"/>
      <c r="I4226" s="28"/>
      <c r="J4226" s="28"/>
    </row>
    <row r="4227" spans="3:10" ht="21.75" customHeight="1" x14ac:dyDescent="0.25">
      <c r="C4227" s="27"/>
      <c r="D4227" s="28"/>
      <c r="E4227" s="28"/>
      <c r="F4227" s="28"/>
      <c r="G4227" s="28"/>
      <c r="H4227" s="28"/>
      <c r="I4227" s="28"/>
      <c r="J4227" s="28"/>
    </row>
    <row r="4228" spans="3:10" ht="21.75" customHeight="1" x14ac:dyDescent="0.25">
      <c r="C4228" s="27"/>
      <c r="D4228" s="28"/>
      <c r="E4228" s="28"/>
      <c r="F4228" s="28"/>
      <c r="G4228" s="28"/>
      <c r="H4228" s="28"/>
      <c r="I4228" s="28"/>
      <c r="J4228" s="28"/>
    </row>
    <row r="4229" spans="3:10" ht="21.75" customHeight="1" x14ac:dyDescent="0.25">
      <c r="C4229" s="27"/>
      <c r="D4229" s="28"/>
      <c r="E4229" s="28"/>
      <c r="F4229" s="28"/>
      <c r="G4229" s="28"/>
      <c r="H4229" s="28"/>
      <c r="I4229" s="28"/>
      <c r="J4229" s="28"/>
    </row>
    <row r="4230" spans="3:10" ht="21.75" customHeight="1" x14ac:dyDescent="0.25">
      <c r="C4230" s="27"/>
      <c r="D4230" s="28"/>
      <c r="E4230" s="28"/>
      <c r="F4230" s="28"/>
      <c r="G4230" s="28"/>
      <c r="H4230" s="28"/>
      <c r="I4230" s="28"/>
      <c r="J4230" s="28"/>
    </row>
    <row r="4231" spans="3:10" ht="21.75" customHeight="1" x14ac:dyDescent="0.25">
      <c r="C4231" s="27"/>
      <c r="D4231" s="28"/>
      <c r="E4231" s="28"/>
      <c r="F4231" s="28"/>
      <c r="G4231" s="28"/>
      <c r="H4231" s="28"/>
      <c r="I4231" s="28"/>
      <c r="J4231" s="28"/>
    </row>
    <row r="4232" spans="3:10" ht="21.75" customHeight="1" x14ac:dyDescent="0.25">
      <c r="C4232" s="27"/>
      <c r="D4232" s="28"/>
      <c r="E4232" s="28"/>
      <c r="F4232" s="28"/>
      <c r="G4232" s="28"/>
      <c r="H4232" s="28"/>
      <c r="I4232" s="28"/>
      <c r="J4232" s="28"/>
    </row>
    <row r="4233" spans="3:10" ht="21.75" customHeight="1" x14ac:dyDescent="0.25">
      <c r="C4233" s="27"/>
      <c r="D4233" s="28"/>
      <c r="E4233" s="28"/>
      <c r="F4233" s="28"/>
      <c r="G4233" s="28"/>
      <c r="H4233" s="28"/>
      <c r="I4233" s="28"/>
      <c r="J4233" s="28"/>
    </row>
    <row r="4234" spans="3:10" ht="21.75" customHeight="1" x14ac:dyDescent="0.25">
      <c r="C4234" s="27"/>
      <c r="D4234" s="28"/>
      <c r="E4234" s="28"/>
      <c r="F4234" s="28"/>
      <c r="G4234" s="28"/>
      <c r="H4234" s="28"/>
      <c r="I4234" s="28"/>
      <c r="J4234" s="28"/>
    </row>
    <row r="4235" spans="3:10" ht="21.75" customHeight="1" x14ac:dyDescent="0.25">
      <c r="C4235" s="27"/>
      <c r="D4235" s="28"/>
      <c r="E4235" s="28"/>
      <c r="F4235" s="28"/>
      <c r="G4235" s="28"/>
      <c r="H4235" s="28"/>
      <c r="I4235" s="28"/>
      <c r="J4235" s="28"/>
    </row>
    <row r="4236" spans="3:10" ht="21.75" customHeight="1" x14ac:dyDescent="0.25">
      <c r="C4236" s="27"/>
      <c r="D4236" s="28"/>
      <c r="E4236" s="28"/>
      <c r="F4236" s="28"/>
      <c r="G4236" s="28"/>
      <c r="H4236" s="28"/>
      <c r="I4236" s="28"/>
      <c r="J4236" s="28"/>
    </row>
    <row r="4237" spans="3:10" ht="21.75" customHeight="1" x14ac:dyDescent="0.25">
      <c r="C4237" s="27"/>
      <c r="D4237" s="28"/>
      <c r="E4237" s="28"/>
      <c r="F4237" s="28"/>
      <c r="G4237" s="28"/>
      <c r="H4237" s="28"/>
      <c r="I4237" s="28"/>
      <c r="J4237" s="28"/>
    </row>
    <row r="4238" spans="3:10" ht="21.75" customHeight="1" x14ac:dyDescent="0.25">
      <c r="C4238" s="27"/>
      <c r="D4238" s="28"/>
      <c r="E4238" s="28"/>
      <c r="F4238" s="28"/>
      <c r="G4238" s="28"/>
      <c r="H4238" s="28"/>
      <c r="I4238" s="28"/>
      <c r="J4238" s="28"/>
    </row>
    <row r="4239" spans="3:10" ht="21.75" customHeight="1" x14ac:dyDescent="0.25">
      <c r="C4239" s="27"/>
      <c r="D4239" s="28"/>
      <c r="E4239" s="28"/>
      <c r="F4239" s="28"/>
      <c r="G4239" s="28"/>
      <c r="H4239" s="28"/>
      <c r="I4239" s="28"/>
      <c r="J4239" s="28"/>
    </row>
    <row r="4240" spans="3:10" ht="21.75" customHeight="1" x14ac:dyDescent="0.25">
      <c r="C4240" s="27"/>
      <c r="D4240" s="28"/>
      <c r="E4240" s="28"/>
      <c r="F4240" s="28"/>
      <c r="G4240" s="28"/>
      <c r="H4240" s="28"/>
      <c r="I4240" s="28"/>
      <c r="J4240" s="28"/>
    </row>
    <row r="4241" spans="3:10" ht="21.75" customHeight="1" x14ac:dyDescent="0.25">
      <c r="C4241" s="27"/>
      <c r="D4241" s="28"/>
      <c r="E4241" s="28"/>
      <c r="F4241" s="28"/>
      <c r="G4241" s="28"/>
      <c r="H4241" s="28"/>
      <c r="I4241" s="28"/>
      <c r="J4241" s="28"/>
    </row>
    <row r="4242" spans="3:10" ht="21.75" customHeight="1" x14ac:dyDescent="0.25">
      <c r="C4242" s="27"/>
      <c r="D4242" s="28"/>
      <c r="E4242" s="28"/>
      <c r="F4242" s="28"/>
      <c r="G4242" s="28"/>
      <c r="H4242" s="28"/>
      <c r="I4242" s="28"/>
      <c r="J4242" s="28"/>
    </row>
    <row r="4243" spans="3:10" ht="21.75" customHeight="1" x14ac:dyDescent="0.25">
      <c r="C4243" s="27"/>
      <c r="D4243" s="28"/>
      <c r="E4243" s="28"/>
      <c r="F4243" s="28"/>
      <c r="G4243" s="28"/>
      <c r="H4243" s="28"/>
      <c r="I4243" s="28"/>
      <c r="J4243" s="28"/>
    </row>
    <row r="4244" spans="3:10" ht="21.75" customHeight="1" x14ac:dyDescent="0.25">
      <c r="C4244" s="27"/>
      <c r="D4244" s="28"/>
      <c r="E4244" s="28"/>
      <c r="F4244" s="28"/>
      <c r="G4244" s="28"/>
      <c r="H4244" s="28"/>
      <c r="I4244" s="28"/>
      <c r="J4244" s="28"/>
    </row>
    <row r="4245" spans="3:10" ht="21.75" customHeight="1" x14ac:dyDescent="0.25">
      <c r="C4245" s="27"/>
      <c r="D4245" s="28"/>
      <c r="E4245" s="28"/>
      <c r="F4245" s="28"/>
      <c r="G4245" s="28"/>
      <c r="H4245" s="28"/>
      <c r="I4245" s="28"/>
      <c r="J4245" s="28"/>
    </row>
    <row r="4246" spans="3:10" ht="21.75" customHeight="1" x14ac:dyDescent="0.25">
      <c r="C4246" s="27"/>
      <c r="D4246" s="28"/>
      <c r="E4246" s="28"/>
      <c r="F4246" s="28"/>
      <c r="G4246" s="28"/>
      <c r="H4246" s="28"/>
      <c r="I4246" s="28"/>
      <c r="J4246" s="28"/>
    </row>
    <row r="4247" spans="3:10" ht="21.75" customHeight="1" x14ac:dyDescent="0.25">
      <c r="C4247" s="27"/>
      <c r="D4247" s="28"/>
      <c r="E4247" s="28"/>
      <c r="F4247" s="28"/>
      <c r="G4247" s="28"/>
      <c r="H4247" s="28"/>
      <c r="I4247" s="28"/>
      <c r="J4247" s="28"/>
    </row>
    <row r="4248" spans="3:10" ht="21.75" customHeight="1" x14ac:dyDescent="0.25">
      <c r="C4248" s="27"/>
      <c r="D4248" s="28"/>
      <c r="E4248" s="28"/>
      <c r="F4248" s="28"/>
      <c r="G4248" s="28"/>
      <c r="H4248" s="28"/>
      <c r="I4248" s="28"/>
      <c r="J4248" s="28"/>
    </row>
    <row r="4249" spans="3:10" ht="21.75" customHeight="1" x14ac:dyDescent="0.25">
      <c r="C4249" s="27"/>
      <c r="D4249" s="28"/>
      <c r="E4249" s="28"/>
      <c r="F4249" s="28"/>
      <c r="G4249" s="28"/>
      <c r="H4249" s="28"/>
      <c r="I4249" s="28"/>
      <c r="J4249" s="28"/>
    </row>
    <row r="4250" spans="3:10" ht="21.75" customHeight="1" x14ac:dyDescent="0.25">
      <c r="C4250" s="27"/>
      <c r="D4250" s="28"/>
      <c r="E4250" s="28"/>
      <c r="F4250" s="28"/>
      <c r="G4250" s="28"/>
      <c r="H4250" s="28"/>
      <c r="I4250" s="28"/>
      <c r="J4250" s="28"/>
    </row>
    <row r="4251" spans="3:10" ht="21.75" customHeight="1" x14ac:dyDescent="0.25">
      <c r="C4251" s="27"/>
      <c r="D4251" s="28"/>
      <c r="E4251" s="28"/>
      <c r="F4251" s="28"/>
      <c r="G4251" s="28"/>
      <c r="H4251" s="28"/>
      <c r="I4251" s="28"/>
      <c r="J4251" s="28"/>
    </row>
    <row r="4252" spans="3:10" ht="21.75" customHeight="1" x14ac:dyDescent="0.25">
      <c r="C4252" s="27"/>
      <c r="D4252" s="28"/>
      <c r="E4252" s="28"/>
      <c r="F4252" s="28"/>
      <c r="G4252" s="28"/>
      <c r="H4252" s="28"/>
      <c r="I4252" s="28"/>
      <c r="J4252" s="28"/>
    </row>
    <row r="4253" spans="3:10" ht="21.75" customHeight="1" x14ac:dyDescent="0.25">
      <c r="C4253" s="27"/>
      <c r="D4253" s="28"/>
      <c r="E4253" s="28"/>
      <c r="F4253" s="28"/>
      <c r="G4253" s="28"/>
      <c r="H4253" s="28"/>
      <c r="I4253" s="28"/>
      <c r="J4253" s="28"/>
    </row>
    <row r="4254" spans="3:10" ht="21.75" customHeight="1" x14ac:dyDescent="0.25">
      <c r="C4254" s="27"/>
      <c r="D4254" s="28"/>
      <c r="E4254" s="28"/>
      <c r="F4254" s="28"/>
      <c r="G4254" s="28"/>
      <c r="H4254" s="28"/>
      <c r="I4254" s="28"/>
      <c r="J4254" s="28"/>
    </row>
    <row r="4255" spans="3:10" ht="21.75" customHeight="1" x14ac:dyDescent="0.25">
      <c r="C4255" s="27"/>
      <c r="D4255" s="28"/>
      <c r="E4255" s="28"/>
      <c r="F4255" s="28"/>
      <c r="G4255" s="28"/>
      <c r="H4255" s="28"/>
      <c r="I4255" s="28"/>
      <c r="J4255" s="28"/>
    </row>
    <row r="4256" spans="3:10" ht="21.75" customHeight="1" x14ac:dyDescent="0.25">
      <c r="C4256" s="27"/>
      <c r="D4256" s="28"/>
      <c r="E4256" s="28"/>
      <c r="F4256" s="28"/>
      <c r="G4256" s="28"/>
      <c r="H4256" s="28"/>
      <c r="I4256" s="28"/>
      <c r="J4256" s="28"/>
    </row>
    <row r="4257" spans="3:10" ht="21.75" customHeight="1" x14ac:dyDescent="0.25">
      <c r="C4257" s="27"/>
      <c r="D4257" s="28"/>
      <c r="E4257" s="28"/>
      <c r="F4257" s="28"/>
      <c r="G4257" s="28"/>
      <c r="H4257" s="28"/>
      <c r="I4257" s="28"/>
      <c r="J4257" s="28"/>
    </row>
    <row r="4258" spans="3:10" ht="21.75" customHeight="1" x14ac:dyDescent="0.25">
      <c r="C4258" s="27"/>
      <c r="D4258" s="28"/>
      <c r="E4258" s="28"/>
      <c r="F4258" s="28"/>
      <c r="G4258" s="28"/>
      <c r="H4258" s="28"/>
      <c r="I4258" s="28"/>
      <c r="J4258" s="28"/>
    </row>
    <row r="4259" spans="3:10" ht="21.75" customHeight="1" x14ac:dyDescent="0.25">
      <c r="C4259" s="27"/>
      <c r="D4259" s="28"/>
      <c r="E4259" s="28"/>
      <c r="F4259" s="28"/>
      <c r="G4259" s="28"/>
      <c r="H4259" s="28"/>
      <c r="I4259" s="28"/>
      <c r="J4259" s="28"/>
    </row>
    <row r="4260" spans="3:10" ht="21.75" customHeight="1" x14ac:dyDescent="0.25">
      <c r="C4260" s="27"/>
      <c r="D4260" s="28"/>
      <c r="E4260" s="28"/>
      <c r="F4260" s="28"/>
      <c r="G4260" s="28"/>
      <c r="H4260" s="28"/>
      <c r="I4260" s="28"/>
      <c r="J4260" s="28"/>
    </row>
    <row r="4261" spans="3:10" ht="21.75" customHeight="1" x14ac:dyDescent="0.25">
      <c r="C4261" s="27"/>
      <c r="D4261" s="28"/>
      <c r="E4261" s="28"/>
      <c r="F4261" s="28"/>
      <c r="G4261" s="28"/>
      <c r="H4261" s="28"/>
      <c r="I4261" s="28"/>
      <c r="J4261" s="28"/>
    </row>
    <row r="4262" spans="3:10" ht="21.75" customHeight="1" x14ac:dyDescent="0.25">
      <c r="C4262" s="27"/>
      <c r="D4262" s="28"/>
      <c r="E4262" s="28"/>
      <c r="F4262" s="28"/>
      <c r="G4262" s="28"/>
      <c r="H4262" s="28"/>
      <c r="I4262" s="28"/>
      <c r="J4262" s="28"/>
    </row>
    <row r="4263" spans="3:10" ht="21.75" customHeight="1" x14ac:dyDescent="0.25">
      <c r="C4263" s="27"/>
      <c r="D4263" s="28"/>
      <c r="E4263" s="28"/>
      <c r="F4263" s="28"/>
      <c r="G4263" s="28"/>
      <c r="H4263" s="28"/>
      <c r="I4263" s="28"/>
      <c r="J4263" s="28"/>
    </row>
    <row r="4264" spans="3:10" ht="21.75" customHeight="1" x14ac:dyDescent="0.25">
      <c r="C4264" s="27"/>
      <c r="D4264" s="28"/>
      <c r="E4264" s="28"/>
      <c r="F4264" s="28"/>
      <c r="G4264" s="28"/>
      <c r="H4264" s="28"/>
      <c r="I4264" s="28"/>
      <c r="J4264" s="28"/>
    </row>
    <row r="4265" spans="3:10" ht="21.75" customHeight="1" x14ac:dyDescent="0.25">
      <c r="C4265" s="27"/>
      <c r="D4265" s="28"/>
      <c r="E4265" s="28"/>
      <c r="F4265" s="28"/>
      <c r="G4265" s="28"/>
      <c r="H4265" s="28"/>
      <c r="I4265" s="28"/>
      <c r="J4265" s="28"/>
    </row>
    <row r="4266" spans="3:10" ht="21.75" customHeight="1" x14ac:dyDescent="0.25">
      <c r="C4266" s="27"/>
      <c r="D4266" s="28"/>
      <c r="E4266" s="28"/>
      <c r="F4266" s="28"/>
      <c r="G4266" s="28"/>
      <c r="H4266" s="28"/>
      <c r="I4266" s="28"/>
      <c r="J4266" s="28"/>
    </row>
    <row r="4267" spans="3:10" ht="21.75" customHeight="1" x14ac:dyDescent="0.25">
      <c r="C4267" s="27"/>
      <c r="D4267" s="28"/>
      <c r="E4267" s="28"/>
      <c r="F4267" s="28"/>
      <c r="G4267" s="28"/>
      <c r="H4267" s="28"/>
      <c r="I4267" s="28"/>
      <c r="J4267" s="28"/>
    </row>
    <row r="4268" spans="3:10" ht="21.75" customHeight="1" x14ac:dyDescent="0.25">
      <c r="C4268" s="27"/>
      <c r="D4268" s="28"/>
      <c r="E4268" s="28"/>
      <c r="F4268" s="28"/>
      <c r="G4268" s="28"/>
      <c r="H4268" s="28"/>
      <c r="I4268" s="28"/>
      <c r="J4268" s="28"/>
    </row>
    <row r="4269" spans="3:10" ht="21.75" customHeight="1" x14ac:dyDescent="0.25">
      <c r="C4269" s="27"/>
      <c r="D4269" s="28"/>
      <c r="E4269" s="28"/>
      <c r="F4269" s="28"/>
      <c r="G4269" s="28"/>
      <c r="H4269" s="28"/>
      <c r="I4269" s="28"/>
      <c r="J4269" s="28"/>
    </row>
    <row r="4270" spans="3:10" ht="21.75" customHeight="1" x14ac:dyDescent="0.25">
      <c r="C4270" s="27"/>
      <c r="D4270" s="28"/>
      <c r="E4270" s="28"/>
      <c r="F4270" s="28"/>
      <c r="G4270" s="28"/>
      <c r="H4270" s="28"/>
      <c r="I4270" s="28"/>
      <c r="J4270" s="28"/>
    </row>
    <row r="4271" spans="3:10" ht="21.75" customHeight="1" x14ac:dyDescent="0.25">
      <c r="C4271" s="27"/>
      <c r="D4271" s="28"/>
      <c r="E4271" s="28"/>
      <c r="F4271" s="28"/>
      <c r="G4271" s="28"/>
      <c r="H4271" s="28"/>
      <c r="I4271" s="28"/>
      <c r="J4271" s="28"/>
    </row>
    <row r="4272" spans="3:10" ht="21.75" customHeight="1" x14ac:dyDescent="0.25">
      <c r="C4272" s="27"/>
      <c r="D4272" s="28"/>
      <c r="E4272" s="28"/>
      <c r="F4272" s="28"/>
      <c r="G4272" s="28"/>
      <c r="H4272" s="28"/>
      <c r="I4272" s="28"/>
      <c r="J4272" s="28"/>
    </row>
    <row r="4273" spans="3:10" ht="21.75" customHeight="1" x14ac:dyDescent="0.25">
      <c r="C4273" s="27"/>
      <c r="D4273" s="28"/>
      <c r="E4273" s="28"/>
      <c r="F4273" s="28"/>
      <c r="G4273" s="28"/>
      <c r="H4273" s="28"/>
      <c r="I4273" s="28"/>
      <c r="J4273" s="28"/>
    </row>
    <row r="4274" spans="3:10" ht="21.75" customHeight="1" x14ac:dyDescent="0.25">
      <c r="C4274" s="27"/>
      <c r="D4274" s="28"/>
      <c r="E4274" s="28"/>
      <c r="F4274" s="28"/>
      <c r="G4274" s="28"/>
      <c r="H4274" s="28"/>
      <c r="I4274" s="28"/>
      <c r="J4274" s="28"/>
    </row>
    <row r="4275" spans="3:10" ht="21.75" customHeight="1" x14ac:dyDescent="0.25">
      <c r="C4275" s="27"/>
      <c r="D4275" s="28"/>
      <c r="E4275" s="28"/>
      <c r="F4275" s="28"/>
      <c r="G4275" s="28"/>
      <c r="H4275" s="28"/>
      <c r="I4275" s="28"/>
      <c r="J4275" s="28"/>
    </row>
    <row r="4276" spans="3:10" ht="21.75" customHeight="1" x14ac:dyDescent="0.25">
      <c r="C4276" s="27"/>
      <c r="D4276" s="28"/>
      <c r="E4276" s="28"/>
      <c r="F4276" s="28"/>
      <c r="G4276" s="28"/>
      <c r="H4276" s="28"/>
      <c r="I4276" s="28"/>
      <c r="J4276" s="28"/>
    </row>
    <row r="4277" spans="3:10" ht="21.75" customHeight="1" x14ac:dyDescent="0.25">
      <c r="C4277" s="27"/>
      <c r="D4277" s="28"/>
      <c r="E4277" s="28"/>
      <c r="F4277" s="28"/>
      <c r="G4277" s="28"/>
      <c r="H4277" s="28"/>
      <c r="I4277" s="28"/>
      <c r="J4277" s="28"/>
    </row>
    <row r="4278" spans="3:10" ht="21.75" customHeight="1" x14ac:dyDescent="0.25">
      <c r="C4278" s="27"/>
      <c r="D4278" s="28"/>
      <c r="E4278" s="28"/>
      <c r="F4278" s="28"/>
      <c r="G4278" s="28"/>
      <c r="H4278" s="28"/>
      <c r="I4278" s="28"/>
      <c r="J4278" s="28"/>
    </row>
    <row r="4279" spans="3:10" ht="21.75" customHeight="1" x14ac:dyDescent="0.25">
      <c r="C4279" s="27"/>
      <c r="D4279" s="28"/>
      <c r="E4279" s="28"/>
      <c r="F4279" s="28"/>
      <c r="G4279" s="28"/>
      <c r="H4279" s="28"/>
      <c r="I4279" s="28"/>
      <c r="J4279" s="28"/>
    </row>
    <row r="4280" spans="3:10" ht="21.75" customHeight="1" x14ac:dyDescent="0.25">
      <c r="C4280" s="27"/>
      <c r="D4280" s="28"/>
      <c r="E4280" s="28"/>
      <c r="F4280" s="28"/>
      <c r="G4280" s="28"/>
      <c r="H4280" s="28"/>
      <c r="I4280" s="28"/>
      <c r="J4280" s="28"/>
    </row>
    <row r="4281" spans="3:10" ht="21.75" customHeight="1" x14ac:dyDescent="0.25">
      <c r="C4281" s="27"/>
      <c r="D4281" s="28"/>
      <c r="E4281" s="28"/>
      <c r="F4281" s="28"/>
      <c r="G4281" s="28"/>
      <c r="H4281" s="28"/>
      <c r="I4281" s="28"/>
      <c r="J4281" s="28"/>
    </row>
    <row r="4282" spans="3:10" ht="21.75" customHeight="1" x14ac:dyDescent="0.25">
      <c r="C4282" s="27"/>
      <c r="D4282" s="28"/>
      <c r="E4282" s="28"/>
      <c r="F4282" s="28"/>
      <c r="G4282" s="28"/>
      <c r="H4282" s="28"/>
      <c r="I4282" s="28"/>
      <c r="J4282" s="28"/>
    </row>
    <row r="4283" spans="3:10" ht="21.75" customHeight="1" x14ac:dyDescent="0.25">
      <c r="C4283" s="27"/>
      <c r="D4283" s="28"/>
      <c r="E4283" s="28"/>
      <c r="F4283" s="28"/>
      <c r="G4283" s="28"/>
      <c r="H4283" s="28"/>
      <c r="I4283" s="28"/>
      <c r="J4283" s="28"/>
    </row>
    <row r="4284" spans="3:10" ht="21.75" customHeight="1" x14ac:dyDescent="0.25">
      <c r="C4284" s="27"/>
      <c r="D4284" s="28"/>
      <c r="E4284" s="28"/>
      <c r="F4284" s="28"/>
      <c r="G4284" s="28"/>
      <c r="H4284" s="28"/>
      <c r="I4284" s="28"/>
      <c r="J4284" s="28"/>
    </row>
    <row r="4285" spans="3:10" ht="21.75" customHeight="1" x14ac:dyDescent="0.25">
      <c r="C4285" s="27"/>
      <c r="D4285" s="28"/>
      <c r="E4285" s="28"/>
      <c r="F4285" s="28"/>
      <c r="G4285" s="28"/>
      <c r="H4285" s="28"/>
      <c r="I4285" s="28"/>
      <c r="J4285" s="28"/>
    </row>
    <row r="4286" spans="3:10" ht="21.75" customHeight="1" x14ac:dyDescent="0.25">
      <c r="C4286" s="27"/>
      <c r="D4286" s="28"/>
      <c r="E4286" s="28"/>
      <c r="F4286" s="28"/>
      <c r="G4286" s="28"/>
      <c r="H4286" s="28"/>
      <c r="I4286" s="28"/>
      <c r="J4286" s="28"/>
    </row>
    <row r="4287" spans="3:10" ht="21.75" customHeight="1" x14ac:dyDescent="0.25">
      <c r="C4287" s="27"/>
      <c r="D4287" s="28"/>
      <c r="E4287" s="28"/>
      <c r="F4287" s="28"/>
      <c r="G4287" s="28"/>
      <c r="H4287" s="28"/>
      <c r="I4287" s="28"/>
      <c r="J4287" s="28"/>
    </row>
    <row r="4288" spans="3:10" ht="21.75" customHeight="1" x14ac:dyDescent="0.25">
      <c r="C4288" s="27"/>
      <c r="D4288" s="28"/>
      <c r="E4288" s="28"/>
      <c r="F4288" s="28"/>
      <c r="G4288" s="28"/>
      <c r="H4288" s="28"/>
      <c r="I4288" s="28"/>
      <c r="J4288" s="28"/>
    </row>
    <row r="4289" spans="3:10" ht="21.75" customHeight="1" x14ac:dyDescent="0.25">
      <c r="C4289" s="27"/>
      <c r="D4289" s="28"/>
      <c r="E4289" s="28"/>
      <c r="F4289" s="28"/>
      <c r="G4289" s="28"/>
      <c r="H4289" s="28"/>
      <c r="I4289" s="28"/>
      <c r="J4289" s="28"/>
    </row>
    <row r="4290" spans="3:10" ht="21.75" customHeight="1" x14ac:dyDescent="0.25">
      <c r="C4290" s="27"/>
      <c r="D4290" s="28"/>
      <c r="E4290" s="28"/>
      <c r="F4290" s="28"/>
      <c r="G4290" s="28"/>
      <c r="H4290" s="28"/>
      <c r="I4290" s="28"/>
      <c r="J4290" s="28"/>
    </row>
    <row r="4291" spans="3:10" ht="21.75" customHeight="1" x14ac:dyDescent="0.25">
      <c r="C4291" s="27"/>
      <c r="D4291" s="28"/>
      <c r="E4291" s="28"/>
      <c r="F4291" s="28"/>
      <c r="G4291" s="28"/>
      <c r="H4291" s="28"/>
      <c r="I4291" s="28"/>
      <c r="J4291" s="28"/>
    </row>
    <row r="4292" spans="3:10" ht="21.75" customHeight="1" x14ac:dyDescent="0.25">
      <c r="C4292" s="27"/>
      <c r="D4292" s="28"/>
      <c r="E4292" s="28"/>
      <c r="F4292" s="28"/>
      <c r="G4292" s="28"/>
      <c r="H4292" s="28"/>
      <c r="I4292" s="28"/>
      <c r="J4292" s="28"/>
    </row>
    <row r="4293" spans="3:10" ht="21.75" customHeight="1" x14ac:dyDescent="0.25">
      <c r="C4293" s="27"/>
      <c r="D4293" s="28"/>
      <c r="E4293" s="28"/>
      <c r="F4293" s="28"/>
      <c r="G4293" s="28"/>
      <c r="H4293" s="28"/>
      <c r="I4293" s="28"/>
      <c r="J4293" s="28"/>
    </row>
    <row r="4294" spans="3:10" ht="21.75" customHeight="1" x14ac:dyDescent="0.25">
      <c r="C4294" s="27"/>
      <c r="D4294" s="28"/>
      <c r="E4294" s="28"/>
      <c r="F4294" s="28"/>
      <c r="G4294" s="28"/>
      <c r="H4294" s="28"/>
      <c r="I4294" s="28"/>
      <c r="J4294" s="28"/>
    </row>
    <row r="4295" spans="3:10" ht="21.75" customHeight="1" x14ac:dyDescent="0.25">
      <c r="C4295" s="27"/>
      <c r="D4295" s="28"/>
      <c r="E4295" s="28"/>
      <c r="F4295" s="28"/>
      <c r="G4295" s="28"/>
      <c r="H4295" s="28"/>
      <c r="I4295" s="28"/>
      <c r="J4295" s="28"/>
    </row>
    <row r="4296" spans="3:10" ht="21.75" customHeight="1" x14ac:dyDescent="0.25">
      <c r="C4296" s="27"/>
      <c r="D4296" s="28"/>
      <c r="E4296" s="28"/>
      <c r="F4296" s="28"/>
      <c r="G4296" s="28"/>
      <c r="H4296" s="28"/>
      <c r="I4296" s="28"/>
      <c r="J4296" s="28"/>
    </row>
    <row r="4297" spans="3:10" ht="21.75" customHeight="1" x14ac:dyDescent="0.25">
      <c r="C4297" s="27"/>
      <c r="D4297" s="28"/>
      <c r="E4297" s="28"/>
      <c r="F4297" s="28"/>
      <c r="G4297" s="28"/>
      <c r="H4297" s="28"/>
      <c r="I4297" s="28"/>
      <c r="J4297" s="28"/>
    </row>
    <row r="4298" spans="3:10" ht="21.75" customHeight="1" x14ac:dyDescent="0.25">
      <c r="C4298" s="27"/>
      <c r="D4298" s="28"/>
      <c r="E4298" s="28"/>
      <c r="F4298" s="28"/>
      <c r="G4298" s="28"/>
      <c r="H4298" s="28"/>
      <c r="I4298" s="28"/>
      <c r="J4298" s="28"/>
    </row>
    <row r="4299" spans="3:10" ht="21.75" customHeight="1" x14ac:dyDescent="0.25">
      <c r="C4299" s="27"/>
      <c r="D4299" s="28"/>
      <c r="E4299" s="28"/>
      <c r="F4299" s="28"/>
      <c r="G4299" s="28"/>
      <c r="H4299" s="28"/>
      <c r="I4299" s="28"/>
      <c r="J4299" s="28"/>
    </row>
    <row r="4300" spans="3:10" ht="21.75" customHeight="1" x14ac:dyDescent="0.25">
      <c r="C4300" s="27"/>
      <c r="D4300" s="28"/>
      <c r="E4300" s="28"/>
      <c r="F4300" s="28"/>
      <c r="G4300" s="28"/>
      <c r="H4300" s="28"/>
      <c r="I4300" s="28"/>
      <c r="J4300" s="28"/>
    </row>
    <row r="4301" spans="3:10" ht="21.75" customHeight="1" x14ac:dyDescent="0.25">
      <c r="C4301" s="27"/>
      <c r="D4301" s="28"/>
      <c r="E4301" s="28"/>
      <c r="F4301" s="28"/>
      <c r="G4301" s="28"/>
      <c r="H4301" s="28"/>
      <c r="I4301" s="28"/>
      <c r="J4301" s="28"/>
    </row>
    <row r="4302" spans="3:10" ht="21.75" customHeight="1" x14ac:dyDescent="0.25">
      <c r="C4302" s="27"/>
      <c r="D4302" s="28"/>
      <c r="E4302" s="28"/>
      <c r="F4302" s="28"/>
      <c r="G4302" s="28"/>
      <c r="H4302" s="28"/>
      <c r="I4302" s="28"/>
      <c r="J4302" s="28"/>
    </row>
    <row r="4303" spans="3:10" ht="21.75" customHeight="1" x14ac:dyDescent="0.25">
      <c r="C4303" s="27"/>
      <c r="D4303" s="28"/>
      <c r="E4303" s="28"/>
      <c r="F4303" s="28"/>
      <c r="G4303" s="28"/>
      <c r="H4303" s="28"/>
      <c r="I4303" s="28"/>
      <c r="J4303" s="28"/>
    </row>
    <row r="4304" spans="3:10" ht="21.75" customHeight="1" x14ac:dyDescent="0.25">
      <c r="C4304" s="27"/>
      <c r="D4304" s="28"/>
      <c r="E4304" s="28"/>
      <c r="F4304" s="28"/>
      <c r="G4304" s="28"/>
      <c r="H4304" s="28"/>
      <c r="I4304" s="28"/>
      <c r="J4304" s="28"/>
    </row>
    <row r="4305" spans="3:10" ht="21.75" customHeight="1" x14ac:dyDescent="0.25">
      <c r="C4305" s="27"/>
      <c r="D4305" s="28"/>
      <c r="E4305" s="28"/>
      <c r="F4305" s="28"/>
      <c r="G4305" s="28"/>
      <c r="H4305" s="28"/>
      <c r="I4305" s="28"/>
      <c r="J4305" s="28"/>
    </row>
    <row r="4306" spans="3:10" ht="21.75" customHeight="1" x14ac:dyDescent="0.25">
      <c r="C4306" s="27"/>
      <c r="D4306" s="28"/>
      <c r="E4306" s="28"/>
      <c r="F4306" s="28"/>
      <c r="G4306" s="28"/>
      <c r="H4306" s="28"/>
      <c r="I4306" s="28"/>
      <c r="J4306" s="28"/>
    </row>
    <row r="4307" spans="3:10" ht="21.75" customHeight="1" x14ac:dyDescent="0.25">
      <c r="C4307" s="27"/>
      <c r="D4307" s="28"/>
      <c r="E4307" s="28"/>
      <c r="F4307" s="28"/>
      <c r="G4307" s="28"/>
      <c r="H4307" s="28"/>
      <c r="I4307" s="28"/>
      <c r="J4307" s="28"/>
    </row>
    <row r="4308" spans="3:10" ht="21.75" customHeight="1" x14ac:dyDescent="0.25">
      <c r="C4308" s="27"/>
      <c r="D4308" s="28"/>
      <c r="E4308" s="28"/>
      <c r="F4308" s="28"/>
      <c r="G4308" s="28"/>
      <c r="H4308" s="28"/>
      <c r="I4308" s="28"/>
      <c r="J4308" s="28"/>
    </row>
    <row r="4309" spans="3:10" ht="21.75" customHeight="1" x14ac:dyDescent="0.25">
      <c r="C4309" s="27"/>
      <c r="D4309" s="28"/>
      <c r="E4309" s="28"/>
      <c r="F4309" s="28"/>
      <c r="G4309" s="28"/>
      <c r="H4309" s="28"/>
      <c r="I4309" s="28"/>
      <c r="J4309" s="28"/>
    </row>
    <row r="4310" spans="3:10" ht="21.75" customHeight="1" x14ac:dyDescent="0.25">
      <c r="C4310" s="27"/>
      <c r="D4310" s="28"/>
      <c r="E4310" s="28"/>
      <c r="F4310" s="28"/>
      <c r="G4310" s="28"/>
      <c r="H4310" s="28"/>
      <c r="I4310" s="28"/>
      <c r="J4310" s="28"/>
    </row>
    <row r="4311" spans="3:10" ht="21.75" customHeight="1" x14ac:dyDescent="0.25">
      <c r="C4311" s="27"/>
      <c r="D4311" s="28"/>
      <c r="E4311" s="28"/>
      <c r="F4311" s="28"/>
      <c r="G4311" s="28"/>
      <c r="H4311" s="28"/>
      <c r="I4311" s="28"/>
      <c r="J4311" s="28"/>
    </row>
    <row r="4312" spans="3:10" ht="21.75" customHeight="1" x14ac:dyDescent="0.25">
      <c r="C4312" s="27"/>
      <c r="D4312" s="28"/>
      <c r="E4312" s="28"/>
      <c r="F4312" s="28"/>
      <c r="G4312" s="28"/>
      <c r="H4312" s="28"/>
      <c r="I4312" s="28"/>
      <c r="J4312" s="28"/>
    </row>
    <row r="4313" spans="3:10" ht="21.75" customHeight="1" x14ac:dyDescent="0.25">
      <c r="C4313" s="27"/>
      <c r="D4313" s="28"/>
      <c r="E4313" s="28"/>
      <c r="F4313" s="28"/>
      <c r="G4313" s="28"/>
      <c r="H4313" s="28"/>
      <c r="I4313" s="28"/>
      <c r="J4313" s="28"/>
    </row>
    <row r="4314" spans="3:10" ht="21.75" customHeight="1" x14ac:dyDescent="0.25">
      <c r="C4314" s="27"/>
      <c r="D4314" s="28"/>
      <c r="E4314" s="28"/>
      <c r="F4314" s="28"/>
      <c r="G4314" s="28"/>
      <c r="H4314" s="28"/>
      <c r="I4314" s="28"/>
      <c r="J4314" s="28"/>
    </row>
    <row r="4315" spans="3:10" ht="21.75" customHeight="1" x14ac:dyDescent="0.25">
      <c r="C4315" s="27"/>
      <c r="D4315" s="28"/>
      <c r="E4315" s="28"/>
      <c r="F4315" s="28"/>
      <c r="G4315" s="28"/>
      <c r="H4315" s="28"/>
      <c r="I4315" s="28"/>
      <c r="J4315" s="28"/>
    </row>
    <row r="4316" spans="3:10" ht="21.75" customHeight="1" x14ac:dyDescent="0.25">
      <c r="C4316" s="27"/>
      <c r="D4316" s="28"/>
      <c r="E4316" s="28"/>
      <c r="F4316" s="28"/>
      <c r="G4316" s="28"/>
      <c r="H4316" s="28"/>
      <c r="I4316" s="28"/>
      <c r="J4316" s="28"/>
    </row>
    <row r="4317" spans="3:10" ht="21.75" customHeight="1" x14ac:dyDescent="0.25">
      <c r="C4317" s="27"/>
      <c r="D4317" s="28"/>
      <c r="E4317" s="28"/>
      <c r="F4317" s="28"/>
      <c r="G4317" s="28"/>
      <c r="H4317" s="28"/>
      <c r="I4317" s="28"/>
      <c r="J4317" s="28"/>
    </row>
    <row r="4318" spans="3:10" ht="21.75" customHeight="1" x14ac:dyDescent="0.25">
      <c r="C4318" s="27"/>
      <c r="D4318" s="28"/>
      <c r="E4318" s="28"/>
      <c r="F4318" s="28"/>
      <c r="G4318" s="28"/>
      <c r="H4318" s="28"/>
      <c r="I4318" s="28"/>
      <c r="J4318" s="28"/>
    </row>
    <row r="4319" spans="3:10" ht="21.75" customHeight="1" x14ac:dyDescent="0.25">
      <c r="C4319" s="27"/>
      <c r="D4319" s="28"/>
      <c r="E4319" s="28"/>
      <c r="F4319" s="28"/>
      <c r="G4319" s="28"/>
      <c r="H4319" s="28"/>
      <c r="I4319" s="28"/>
      <c r="J4319" s="28"/>
    </row>
    <row r="4320" spans="3:10" ht="21.75" customHeight="1" x14ac:dyDescent="0.25">
      <c r="C4320" s="27"/>
      <c r="D4320" s="28"/>
      <c r="E4320" s="28"/>
      <c r="F4320" s="28"/>
      <c r="G4320" s="28"/>
      <c r="H4320" s="28"/>
      <c r="I4320" s="28"/>
      <c r="J4320" s="28"/>
    </row>
    <row r="4321" spans="3:10" ht="21.75" customHeight="1" x14ac:dyDescent="0.25">
      <c r="C4321" s="27"/>
      <c r="D4321" s="28"/>
      <c r="E4321" s="28"/>
      <c r="F4321" s="28"/>
      <c r="G4321" s="28"/>
      <c r="H4321" s="28"/>
      <c r="I4321" s="28"/>
      <c r="J4321" s="28"/>
    </row>
    <row r="4322" spans="3:10" ht="21.75" customHeight="1" x14ac:dyDescent="0.25">
      <c r="C4322" s="27"/>
      <c r="D4322" s="28"/>
      <c r="E4322" s="28"/>
      <c r="F4322" s="28"/>
      <c r="G4322" s="28"/>
      <c r="H4322" s="28"/>
      <c r="I4322" s="28"/>
      <c r="J4322" s="28"/>
    </row>
    <row r="4323" spans="3:10" ht="21.75" customHeight="1" x14ac:dyDescent="0.25">
      <c r="C4323" s="27"/>
      <c r="D4323" s="28"/>
      <c r="E4323" s="28"/>
      <c r="F4323" s="28"/>
      <c r="G4323" s="28"/>
      <c r="H4323" s="28"/>
      <c r="I4323" s="28"/>
      <c r="J4323" s="28"/>
    </row>
    <row r="4324" spans="3:10" ht="21.75" customHeight="1" x14ac:dyDescent="0.25">
      <c r="C4324" s="27"/>
      <c r="D4324" s="28"/>
      <c r="E4324" s="28"/>
      <c r="F4324" s="28"/>
      <c r="G4324" s="28"/>
      <c r="H4324" s="28"/>
      <c r="I4324" s="28"/>
      <c r="J4324" s="28"/>
    </row>
    <row r="4325" spans="3:10" ht="21.75" customHeight="1" x14ac:dyDescent="0.25">
      <c r="C4325" s="27"/>
      <c r="D4325" s="28"/>
      <c r="E4325" s="28"/>
      <c r="F4325" s="28"/>
      <c r="G4325" s="28"/>
      <c r="H4325" s="28"/>
      <c r="I4325" s="28"/>
      <c r="J4325" s="28"/>
    </row>
    <row r="4326" spans="3:10" ht="21.75" customHeight="1" x14ac:dyDescent="0.25">
      <c r="C4326" s="27"/>
      <c r="D4326" s="28"/>
      <c r="E4326" s="28"/>
      <c r="F4326" s="28"/>
      <c r="G4326" s="28"/>
      <c r="H4326" s="28"/>
      <c r="I4326" s="28"/>
      <c r="J4326" s="28"/>
    </row>
    <row r="4327" spans="3:10" ht="21.75" customHeight="1" x14ac:dyDescent="0.25">
      <c r="C4327" s="27"/>
      <c r="D4327" s="28"/>
      <c r="E4327" s="28"/>
      <c r="F4327" s="28"/>
      <c r="G4327" s="28"/>
      <c r="H4327" s="28"/>
      <c r="I4327" s="28"/>
      <c r="J4327" s="28"/>
    </row>
    <row r="4328" spans="3:10" ht="21.75" customHeight="1" x14ac:dyDescent="0.25">
      <c r="C4328" s="27"/>
      <c r="D4328" s="28"/>
      <c r="E4328" s="28"/>
      <c r="F4328" s="28"/>
      <c r="G4328" s="28"/>
      <c r="H4328" s="28"/>
      <c r="I4328" s="28"/>
      <c r="J4328" s="28"/>
    </row>
    <row r="4329" spans="3:10" ht="21.75" customHeight="1" x14ac:dyDescent="0.25">
      <c r="C4329" s="27"/>
      <c r="D4329" s="28"/>
      <c r="E4329" s="28"/>
      <c r="F4329" s="28"/>
      <c r="G4329" s="28"/>
      <c r="H4329" s="28"/>
      <c r="I4329" s="28"/>
      <c r="J4329" s="28"/>
    </row>
    <row r="4330" spans="3:10" ht="21.75" customHeight="1" x14ac:dyDescent="0.25">
      <c r="C4330" s="27"/>
      <c r="D4330" s="28"/>
      <c r="E4330" s="28"/>
      <c r="F4330" s="28"/>
      <c r="G4330" s="28"/>
      <c r="H4330" s="28"/>
      <c r="I4330" s="28"/>
      <c r="J4330" s="28"/>
    </row>
    <row r="4331" spans="3:10" ht="21.75" customHeight="1" x14ac:dyDescent="0.25">
      <c r="C4331" s="27"/>
      <c r="D4331" s="28"/>
      <c r="E4331" s="28"/>
      <c r="F4331" s="28"/>
      <c r="G4331" s="28"/>
      <c r="H4331" s="28"/>
      <c r="I4331" s="28"/>
      <c r="J4331" s="28"/>
    </row>
    <row r="4332" spans="3:10" ht="21.75" customHeight="1" x14ac:dyDescent="0.25">
      <c r="C4332" s="27"/>
      <c r="D4332" s="28"/>
      <c r="E4332" s="28"/>
      <c r="F4332" s="28"/>
      <c r="G4332" s="28"/>
      <c r="H4332" s="28"/>
      <c r="I4332" s="28"/>
      <c r="J4332" s="28"/>
    </row>
    <row r="4333" spans="3:10" ht="21.75" customHeight="1" x14ac:dyDescent="0.25">
      <c r="C4333" s="27"/>
      <c r="D4333" s="28"/>
      <c r="E4333" s="28"/>
      <c r="F4333" s="28"/>
      <c r="G4333" s="28"/>
      <c r="H4333" s="28"/>
      <c r="I4333" s="28"/>
      <c r="J4333" s="28"/>
    </row>
    <row r="4334" spans="3:10" ht="21.75" customHeight="1" x14ac:dyDescent="0.25">
      <c r="C4334" s="27"/>
      <c r="D4334" s="28"/>
      <c r="E4334" s="28"/>
      <c r="F4334" s="28"/>
      <c r="G4334" s="28"/>
      <c r="H4334" s="28"/>
      <c r="I4334" s="28"/>
      <c r="J4334" s="28"/>
    </row>
    <row r="4335" spans="3:10" ht="21.75" customHeight="1" x14ac:dyDescent="0.25">
      <c r="C4335" s="27"/>
      <c r="D4335" s="28"/>
      <c r="E4335" s="28"/>
      <c r="F4335" s="28"/>
      <c r="G4335" s="28"/>
      <c r="H4335" s="28"/>
      <c r="I4335" s="28"/>
      <c r="J4335" s="28"/>
    </row>
    <row r="4336" spans="3:10" ht="21.75" customHeight="1" x14ac:dyDescent="0.25">
      <c r="C4336" s="27"/>
      <c r="D4336" s="28"/>
      <c r="E4336" s="28"/>
      <c r="F4336" s="28"/>
      <c r="G4336" s="28"/>
      <c r="H4336" s="28"/>
      <c r="I4336" s="28"/>
      <c r="J4336" s="28"/>
    </row>
    <row r="4337" spans="3:10" ht="21.75" customHeight="1" x14ac:dyDescent="0.25">
      <c r="C4337" s="27"/>
      <c r="D4337" s="28"/>
      <c r="E4337" s="28"/>
      <c r="F4337" s="28"/>
      <c r="G4337" s="28"/>
      <c r="H4337" s="28"/>
      <c r="I4337" s="28"/>
      <c r="J4337" s="28"/>
    </row>
    <row r="4338" spans="3:10" ht="21.75" customHeight="1" x14ac:dyDescent="0.25">
      <c r="C4338" s="27"/>
      <c r="D4338" s="28"/>
      <c r="E4338" s="28"/>
      <c r="F4338" s="28"/>
      <c r="G4338" s="28"/>
      <c r="H4338" s="28"/>
      <c r="I4338" s="28"/>
      <c r="J4338" s="28"/>
    </row>
    <row r="4339" spans="3:10" ht="21.75" customHeight="1" x14ac:dyDescent="0.25">
      <c r="C4339" s="27"/>
      <c r="D4339" s="28"/>
      <c r="E4339" s="28"/>
      <c r="F4339" s="28"/>
      <c r="G4339" s="28"/>
      <c r="H4339" s="28"/>
      <c r="I4339" s="28"/>
      <c r="J4339" s="28"/>
    </row>
    <row r="4340" spans="3:10" ht="21.75" customHeight="1" x14ac:dyDescent="0.25">
      <c r="C4340" s="27"/>
      <c r="D4340" s="28"/>
      <c r="E4340" s="28"/>
      <c r="F4340" s="28"/>
      <c r="G4340" s="28"/>
      <c r="H4340" s="28"/>
      <c r="I4340" s="28"/>
      <c r="J4340" s="28"/>
    </row>
    <row r="4341" spans="3:10" ht="21.75" customHeight="1" x14ac:dyDescent="0.25">
      <c r="C4341" s="27"/>
      <c r="D4341" s="28"/>
      <c r="E4341" s="28"/>
      <c r="F4341" s="28"/>
      <c r="G4341" s="28"/>
      <c r="H4341" s="28"/>
      <c r="I4341" s="28"/>
      <c r="J4341" s="28"/>
    </row>
    <row r="4342" spans="3:10" ht="21.75" customHeight="1" x14ac:dyDescent="0.25">
      <c r="C4342" s="27"/>
      <c r="D4342" s="28"/>
      <c r="E4342" s="28"/>
      <c r="F4342" s="28"/>
      <c r="G4342" s="28"/>
      <c r="H4342" s="28"/>
      <c r="I4342" s="28"/>
      <c r="J4342" s="28"/>
    </row>
    <row r="4343" spans="3:10" ht="21.75" customHeight="1" x14ac:dyDescent="0.25">
      <c r="C4343" s="27"/>
      <c r="D4343" s="28"/>
      <c r="E4343" s="28"/>
      <c r="F4343" s="28"/>
      <c r="G4343" s="28"/>
      <c r="H4343" s="28"/>
      <c r="I4343" s="28"/>
      <c r="J4343" s="28"/>
    </row>
    <row r="4344" spans="3:10" ht="21.75" customHeight="1" x14ac:dyDescent="0.25">
      <c r="C4344" s="27"/>
      <c r="D4344" s="28"/>
      <c r="E4344" s="28"/>
      <c r="F4344" s="28"/>
      <c r="G4344" s="28"/>
      <c r="H4344" s="28"/>
      <c r="I4344" s="28"/>
      <c r="J4344" s="28"/>
    </row>
    <row r="4345" spans="3:10" ht="21.75" customHeight="1" x14ac:dyDescent="0.25">
      <c r="C4345" s="27"/>
      <c r="D4345" s="28"/>
      <c r="E4345" s="28"/>
      <c r="F4345" s="28"/>
      <c r="G4345" s="28"/>
      <c r="H4345" s="28"/>
      <c r="I4345" s="28"/>
      <c r="J4345" s="28"/>
    </row>
    <row r="4346" spans="3:10" ht="21.75" customHeight="1" x14ac:dyDescent="0.25">
      <c r="C4346" s="27"/>
      <c r="D4346" s="28"/>
      <c r="E4346" s="28"/>
      <c r="F4346" s="28"/>
      <c r="G4346" s="28"/>
      <c r="H4346" s="28"/>
      <c r="I4346" s="28"/>
      <c r="J4346" s="28"/>
    </row>
    <row r="4347" spans="3:10" ht="21.75" customHeight="1" x14ac:dyDescent="0.25">
      <c r="C4347" s="27"/>
      <c r="D4347" s="28"/>
      <c r="E4347" s="28"/>
      <c r="F4347" s="28"/>
      <c r="G4347" s="28"/>
      <c r="H4347" s="28"/>
      <c r="I4347" s="28"/>
      <c r="J4347" s="28"/>
    </row>
    <row r="4348" spans="3:10" ht="21.75" customHeight="1" x14ac:dyDescent="0.25">
      <c r="C4348" s="27"/>
      <c r="D4348" s="28"/>
      <c r="E4348" s="28"/>
      <c r="F4348" s="28"/>
      <c r="G4348" s="28"/>
      <c r="H4348" s="28"/>
      <c r="I4348" s="28"/>
      <c r="J4348" s="28"/>
    </row>
    <row r="4349" spans="3:10" ht="21.75" customHeight="1" x14ac:dyDescent="0.25">
      <c r="C4349" s="27"/>
      <c r="D4349" s="28"/>
      <c r="E4349" s="28"/>
      <c r="F4349" s="28"/>
      <c r="G4349" s="28"/>
      <c r="H4349" s="28"/>
      <c r="I4349" s="28"/>
      <c r="J4349" s="28"/>
    </row>
    <row r="4350" spans="3:10" ht="21.75" customHeight="1" x14ac:dyDescent="0.25">
      <c r="C4350" s="27"/>
      <c r="D4350" s="28"/>
      <c r="E4350" s="28"/>
      <c r="F4350" s="28"/>
      <c r="G4350" s="28"/>
      <c r="H4350" s="28"/>
      <c r="I4350" s="28"/>
      <c r="J4350" s="28"/>
    </row>
    <row r="4351" spans="3:10" ht="21.75" customHeight="1" x14ac:dyDescent="0.25">
      <c r="C4351" s="27"/>
      <c r="D4351" s="28"/>
      <c r="E4351" s="28"/>
      <c r="F4351" s="28"/>
      <c r="G4351" s="28"/>
      <c r="H4351" s="28"/>
      <c r="I4351" s="28"/>
      <c r="J4351" s="28"/>
    </row>
    <row r="4352" spans="3:10" ht="21.75" customHeight="1" x14ac:dyDescent="0.25">
      <c r="C4352" s="27"/>
      <c r="D4352" s="28"/>
      <c r="E4352" s="28"/>
      <c r="F4352" s="28"/>
      <c r="G4352" s="28"/>
      <c r="H4352" s="28"/>
      <c r="I4352" s="28"/>
      <c r="J4352" s="28"/>
    </row>
    <row r="4353" spans="3:10" ht="21.75" customHeight="1" x14ac:dyDescent="0.25">
      <c r="C4353" s="27"/>
      <c r="D4353" s="28"/>
      <c r="E4353" s="28"/>
      <c r="F4353" s="28"/>
      <c r="G4353" s="28"/>
      <c r="H4353" s="28"/>
      <c r="I4353" s="28"/>
      <c r="J4353" s="28"/>
    </row>
    <row r="4354" spans="3:10" ht="21.75" customHeight="1" x14ac:dyDescent="0.25">
      <c r="C4354" s="27"/>
      <c r="D4354" s="28"/>
      <c r="E4354" s="28"/>
      <c r="F4354" s="28"/>
      <c r="G4354" s="28"/>
      <c r="H4354" s="28"/>
      <c r="I4354" s="28"/>
      <c r="J4354" s="28"/>
    </row>
    <row r="4355" spans="3:10" ht="21.75" customHeight="1" x14ac:dyDescent="0.25">
      <c r="C4355" s="27"/>
      <c r="D4355" s="28"/>
      <c r="E4355" s="28"/>
      <c r="F4355" s="28"/>
      <c r="G4355" s="28"/>
      <c r="H4355" s="28"/>
      <c r="I4355" s="28"/>
      <c r="J4355" s="28"/>
    </row>
    <row r="4356" spans="3:10" ht="21.75" customHeight="1" x14ac:dyDescent="0.25">
      <c r="C4356" s="27"/>
      <c r="D4356" s="28"/>
      <c r="E4356" s="28"/>
      <c r="F4356" s="28"/>
      <c r="G4356" s="28"/>
      <c r="H4356" s="28"/>
      <c r="I4356" s="28"/>
      <c r="J4356" s="28"/>
    </row>
    <row r="4357" spans="3:10" ht="21.75" customHeight="1" x14ac:dyDescent="0.25">
      <c r="C4357" s="27"/>
      <c r="D4357" s="28"/>
      <c r="E4357" s="28"/>
      <c r="F4357" s="28"/>
      <c r="G4357" s="28"/>
      <c r="H4357" s="28"/>
      <c r="I4357" s="28"/>
      <c r="J4357" s="28"/>
    </row>
    <row r="4358" spans="3:10" ht="21.75" customHeight="1" x14ac:dyDescent="0.25">
      <c r="C4358" s="27"/>
      <c r="D4358" s="28"/>
      <c r="E4358" s="28"/>
      <c r="F4358" s="28"/>
      <c r="G4358" s="28"/>
      <c r="H4358" s="28"/>
      <c r="I4358" s="28"/>
      <c r="J4358" s="28"/>
    </row>
    <row r="4359" spans="3:10" ht="21.75" customHeight="1" x14ac:dyDescent="0.25">
      <c r="C4359" s="27"/>
      <c r="D4359" s="28"/>
      <c r="E4359" s="28"/>
      <c r="F4359" s="28"/>
      <c r="G4359" s="28"/>
      <c r="H4359" s="28"/>
      <c r="I4359" s="28"/>
      <c r="J4359" s="28"/>
    </row>
    <row r="4360" spans="3:10" ht="21.75" customHeight="1" x14ac:dyDescent="0.25">
      <c r="C4360" s="27"/>
      <c r="D4360" s="28"/>
      <c r="E4360" s="28"/>
      <c r="F4360" s="28"/>
      <c r="G4360" s="28"/>
      <c r="H4360" s="28"/>
      <c r="I4360" s="28"/>
      <c r="J4360" s="28"/>
    </row>
    <row r="4361" spans="3:10" ht="21.75" customHeight="1" x14ac:dyDescent="0.25">
      <c r="C4361" s="27"/>
      <c r="D4361" s="28"/>
      <c r="E4361" s="28"/>
      <c r="F4361" s="28"/>
      <c r="G4361" s="28"/>
      <c r="H4361" s="28"/>
      <c r="I4361" s="28"/>
      <c r="J4361" s="28"/>
    </row>
    <row r="4362" spans="3:10" ht="21.75" customHeight="1" x14ac:dyDescent="0.25">
      <c r="C4362" s="27"/>
      <c r="D4362" s="28"/>
      <c r="E4362" s="28"/>
      <c r="F4362" s="28"/>
      <c r="G4362" s="28"/>
      <c r="H4362" s="28"/>
      <c r="I4362" s="28"/>
      <c r="J4362" s="28"/>
    </row>
    <row r="4363" spans="3:10" ht="21.75" customHeight="1" x14ac:dyDescent="0.25">
      <c r="C4363" s="27"/>
      <c r="D4363" s="28"/>
      <c r="E4363" s="28"/>
      <c r="F4363" s="28"/>
      <c r="G4363" s="28"/>
      <c r="H4363" s="28"/>
      <c r="I4363" s="28"/>
      <c r="J4363" s="28"/>
    </row>
    <row r="4364" spans="3:10" ht="21.75" customHeight="1" x14ac:dyDescent="0.25">
      <c r="C4364" s="27"/>
      <c r="D4364" s="28"/>
      <c r="E4364" s="28"/>
      <c r="F4364" s="28"/>
      <c r="G4364" s="28"/>
      <c r="H4364" s="28"/>
      <c r="I4364" s="28"/>
      <c r="J4364" s="28"/>
    </row>
    <row r="4365" spans="3:10" ht="21.75" customHeight="1" x14ac:dyDescent="0.25">
      <c r="C4365" s="27"/>
      <c r="D4365" s="28"/>
      <c r="E4365" s="28"/>
      <c r="F4365" s="28"/>
      <c r="G4365" s="28"/>
      <c r="H4365" s="28"/>
      <c r="I4365" s="28"/>
      <c r="J4365" s="28"/>
    </row>
    <row r="4366" spans="3:10" ht="21.75" customHeight="1" x14ac:dyDescent="0.25">
      <c r="C4366" s="27"/>
      <c r="D4366" s="28"/>
      <c r="E4366" s="28"/>
      <c r="F4366" s="28"/>
      <c r="G4366" s="28"/>
      <c r="H4366" s="28"/>
      <c r="I4366" s="28"/>
      <c r="J4366" s="28"/>
    </row>
    <row r="4367" spans="3:10" ht="21.75" customHeight="1" x14ac:dyDescent="0.25">
      <c r="C4367" s="27"/>
      <c r="D4367" s="28"/>
      <c r="E4367" s="28"/>
      <c r="F4367" s="28"/>
      <c r="G4367" s="28"/>
      <c r="H4367" s="28"/>
      <c r="I4367" s="28"/>
      <c r="J4367" s="28"/>
    </row>
    <row r="4368" spans="3:10" ht="21.75" customHeight="1" x14ac:dyDescent="0.25">
      <c r="C4368" s="27"/>
      <c r="D4368" s="28"/>
      <c r="E4368" s="28"/>
      <c r="F4368" s="28"/>
      <c r="G4368" s="28"/>
      <c r="H4368" s="28"/>
      <c r="I4368" s="28"/>
      <c r="J4368" s="28"/>
    </row>
    <row r="4369" spans="3:10" ht="21.75" customHeight="1" x14ac:dyDescent="0.25">
      <c r="C4369" s="27"/>
      <c r="D4369" s="28"/>
      <c r="E4369" s="28"/>
      <c r="F4369" s="28"/>
      <c r="G4369" s="28"/>
      <c r="H4369" s="28"/>
      <c r="I4369" s="28"/>
      <c r="J4369" s="28"/>
    </row>
    <row r="4370" spans="3:10" ht="21.75" customHeight="1" x14ac:dyDescent="0.25">
      <c r="C4370" s="27"/>
      <c r="D4370" s="28"/>
      <c r="E4370" s="28"/>
      <c r="F4370" s="28"/>
      <c r="G4370" s="28"/>
      <c r="H4370" s="28"/>
      <c r="I4370" s="28"/>
      <c r="J4370" s="28"/>
    </row>
    <row r="4371" spans="3:10" ht="21.75" customHeight="1" x14ac:dyDescent="0.25">
      <c r="C4371" s="27"/>
      <c r="D4371" s="28"/>
      <c r="E4371" s="28"/>
      <c r="F4371" s="28"/>
      <c r="G4371" s="28"/>
      <c r="H4371" s="28"/>
      <c r="I4371" s="28"/>
      <c r="J4371" s="28"/>
    </row>
    <row r="4372" spans="3:10" ht="21.75" customHeight="1" x14ac:dyDescent="0.25">
      <c r="C4372" s="27"/>
      <c r="D4372" s="28"/>
      <c r="E4372" s="28"/>
      <c r="F4372" s="28"/>
      <c r="G4372" s="28"/>
      <c r="H4372" s="28"/>
      <c r="I4372" s="28"/>
      <c r="J4372" s="28"/>
    </row>
    <row r="4373" spans="3:10" ht="21.75" customHeight="1" x14ac:dyDescent="0.25">
      <c r="C4373" s="27"/>
      <c r="D4373" s="28"/>
      <c r="E4373" s="28"/>
      <c r="F4373" s="28"/>
      <c r="G4373" s="28"/>
      <c r="H4373" s="28"/>
      <c r="I4373" s="28"/>
      <c r="J4373" s="28"/>
    </row>
    <row r="4374" spans="3:10" ht="21.75" customHeight="1" x14ac:dyDescent="0.25">
      <c r="C4374" s="27"/>
      <c r="D4374" s="28"/>
      <c r="E4374" s="28"/>
      <c r="F4374" s="28"/>
      <c r="G4374" s="28"/>
      <c r="H4374" s="28"/>
      <c r="I4374" s="28"/>
      <c r="J4374" s="28"/>
    </row>
    <row r="4375" spans="3:10" ht="21.75" customHeight="1" x14ac:dyDescent="0.25">
      <c r="C4375" s="27"/>
      <c r="D4375" s="28"/>
      <c r="E4375" s="28"/>
      <c r="F4375" s="28"/>
      <c r="G4375" s="28"/>
      <c r="H4375" s="28"/>
      <c r="I4375" s="28"/>
      <c r="J4375" s="28"/>
    </row>
    <row r="4376" spans="3:10" ht="21.75" customHeight="1" x14ac:dyDescent="0.25">
      <c r="C4376" s="27"/>
      <c r="D4376" s="28"/>
      <c r="E4376" s="28"/>
      <c r="F4376" s="28"/>
      <c r="G4376" s="28"/>
      <c r="H4376" s="28"/>
      <c r="I4376" s="28"/>
      <c r="J4376" s="28"/>
    </row>
    <row r="4377" spans="3:10" ht="21.75" customHeight="1" x14ac:dyDescent="0.25">
      <c r="C4377" s="27"/>
      <c r="D4377" s="28"/>
      <c r="E4377" s="28"/>
      <c r="F4377" s="28"/>
      <c r="G4377" s="28"/>
      <c r="H4377" s="28"/>
      <c r="I4377" s="28"/>
      <c r="J4377" s="28"/>
    </row>
    <row r="4378" spans="3:10" ht="21.75" customHeight="1" x14ac:dyDescent="0.25">
      <c r="C4378" s="27"/>
      <c r="D4378" s="28"/>
      <c r="E4378" s="28"/>
      <c r="F4378" s="28"/>
      <c r="G4378" s="28"/>
      <c r="H4378" s="28"/>
      <c r="I4378" s="28"/>
      <c r="J4378" s="28"/>
    </row>
    <row r="4379" spans="3:10" ht="21.75" customHeight="1" x14ac:dyDescent="0.25">
      <c r="C4379" s="27"/>
      <c r="D4379" s="28"/>
      <c r="E4379" s="28"/>
      <c r="F4379" s="28"/>
      <c r="G4379" s="28"/>
      <c r="H4379" s="28"/>
      <c r="I4379" s="28"/>
      <c r="J4379" s="28"/>
    </row>
    <row r="4380" spans="3:10" ht="21.75" customHeight="1" x14ac:dyDescent="0.25">
      <c r="C4380" s="27"/>
      <c r="D4380" s="28"/>
      <c r="E4380" s="28"/>
      <c r="F4380" s="28"/>
      <c r="G4380" s="28"/>
      <c r="H4380" s="28"/>
      <c r="I4380" s="28"/>
      <c r="J4380" s="28"/>
    </row>
    <row r="4381" spans="3:10" ht="21.75" customHeight="1" x14ac:dyDescent="0.25">
      <c r="C4381" s="27"/>
      <c r="D4381" s="28"/>
      <c r="E4381" s="28"/>
      <c r="F4381" s="28"/>
      <c r="G4381" s="28"/>
      <c r="H4381" s="28"/>
      <c r="I4381" s="28"/>
      <c r="J4381" s="28"/>
    </row>
    <row r="4382" spans="3:10" ht="21.75" customHeight="1" x14ac:dyDescent="0.25">
      <c r="C4382" s="27"/>
      <c r="D4382" s="28"/>
      <c r="E4382" s="28"/>
      <c r="F4382" s="28"/>
      <c r="G4382" s="28"/>
      <c r="H4382" s="28"/>
      <c r="I4382" s="28"/>
      <c r="J4382" s="28"/>
    </row>
    <row r="4383" spans="3:10" ht="21.75" customHeight="1" x14ac:dyDescent="0.25">
      <c r="C4383" s="27"/>
      <c r="D4383" s="28"/>
      <c r="E4383" s="28"/>
      <c r="F4383" s="28"/>
      <c r="G4383" s="28"/>
      <c r="H4383" s="28"/>
      <c r="I4383" s="28"/>
      <c r="J4383" s="28"/>
    </row>
    <row r="4384" spans="3:10" ht="21.75" customHeight="1" x14ac:dyDescent="0.25">
      <c r="C4384" s="27"/>
      <c r="D4384" s="28"/>
      <c r="E4384" s="28"/>
      <c r="F4384" s="28"/>
      <c r="G4384" s="28"/>
      <c r="H4384" s="28"/>
      <c r="I4384" s="28"/>
      <c r="J4384" s="28"/>
    </row>
    <row r="4385" spans="3:10" ht="21.75" customHeight="1" x14ac:dyDescent="0.25">
      <c r="C4385" s="27"/>
      <c r="D4385" s="28"/>
      <c r="E4385" s="28"/>
      <c r="F4385" s="28"/>
      <c r="G4385" s="28"/>
      <c r="H4385" s="28"/>
      <c r="I4385" s="28"/>
      <c r="J4385" s="28"/>
    </row>
    <row r="4386" spans="3:10" ht="21.75" customHeight="1" x14ac:dyDescent="0.25">
      <c r="C4386" s="27"/>
      <c r="D4386" s="28"/>
      <c r="E4386" s="28"/>
      <c r="F4386" s="28"/>
      <c r="G4386" s="28"/>
      <c r="H4386" s="28"/>
      <c r="I4386" s="28"/>
      <c r="J4386" s="28"/>
    </row>
    <row r="4387" spans="3:10" ht="21.75" customHeight="1" x14ac:dyDescent="0.25">
      <c r="C4387" s="27"/>
      <c r="D4387" s="28"/>
      <c r="E4387" s="28"/>
      <c r="F4387" s="28"/>
      <c r="G4387" s="28"/>
      <c r="H4387" s="28"/>
      <c r="I4387" s="28"/>
      <c r="J4387" s="28"/>
    </row>
    <row r="4388" spans="3:10" ht="21.75" customHeight="1" x14ac:dyDescent="0.25">
      <c r="C4388" s="27"/>
      <c r="D4388" s="28"/>
      <c r="E4388" s="28"/>
      <c r="F4388" s="28"/>
      <c r="G4388" s="28"/>
      <c r="H4388" s="28"/>
      <c r="I4388" s="28"/>
      <c r="J4388" s="28"/>
    </row>
    <row r="4389" spans="3:10" ht="21.75" customHeight="1" x14ac:dyDescent="0.25">
      <c r="C4389" s="27"/>
      <c r="D4389" s="28"/>
      <c r="E4389" s="28"/>
      <c r="F4389" s="28"/>
      <c r="G4389" s="28"/>
      <c r="H4389" s="28"/>
      <c r="I4389" s="28"/>
      <c r="J4389" s="28"/>
    </row>
    <row r="4390" spans="3:10" ht="21.75" customHeight="1" x14ac:dyDescent="0.25">
      <c r="C4390" s="27"/>
      <c r="D4390" s="28"/>
      <c r="E4390" s="28"/>
      <c r="F4390" s="28"/>
      <c r="G4390" s="28"/>
      <c r="H4390" s="28"/>
      <c r="I4390" s="28"/>
      <c r="J4390" s="28"/>
    </row>
    <row r="4391" spans="3:10" ht="21.75" customHeight="1" x14ac:dyDescent="0.25">
      <c r="C4391" s="27"/>
      <c r="D4391" s="28"/>
      <c r="E4391" s="28"/>
      <c r="F4391" s="28"/>
      <c r="G4391" s="28"/>
      <c r="H4391" s="28"/>
      <c r="I4391" s="28"/>
      <c r="J4391" s="28"/>
    </row>
    <row r="4392" spans="3:10" ht="21.75" customHeight="1" x14ac:dyDescent="0.25">
      <c r="C4392" s="27"/>
      <c r="D4392" s="28"/>
      <c r="E4392" s="28"/>
      <c r="F4392" s="28"/>
      <c r="G4392" s="28"/>
      <c r="H4392" s="28"/>
      <c r="I4392" s="28"/>
      <c r="J4392" s="28"/>
    </row>
    <row r="4393" spans="3:10" ht="21.75" customHeight="1" x14ac:dyDescent="0.25">
      <c r="C4393" s="27"/>
      <c r="D4393" s="28"/>
      <c r="E4393" s="28"/>
      <c r="F4393" s="28"/>
      <c r="G4393" s="28"/>
      <c r="H4393" s="28"/>
      <c r="I4393" s="28"/>
      <c r="J4393" s="28"/>
    </row>
    <row r="4394" spans="3:10" ht="21.75" customHeight="1" x14ac:dyDescent="0.25">
      <c r="C4394" s="27"/>
      <c r="D4394" s="28"/>
      <c r="E4394" s="28"/>
      <c r="F4394" s="28"/>
      <c r="G4394" s="28"/>
      <c r="H4394" s="28"/>
      <c r="I4394" s="28"/>
      <c r="J4394" s="28"/>
    </row>
    <row r="4395" spans="3:10" ht="21.75" customHeight="1" x14ac:dyDescent="0.25">
      <c r="C4395" s="27"/>
      <c r="D4395" s="28"/>
      <c r="E4395" s="28"/>
      <c r="F4395" s="28"/>
      <c r="G4395" s="28"/>
      <c r="H4395" s="28"/>
      <c r="I4395" s="28"/>
      <c r="J4395" s="28"/>
    </row>
    <row r="4396" spans="3:10" ht="21.75" customHeight="1" x14ac:dyDescent="0.25">
      <c r="C4396" s="27"/>
      <c r="D4396" s="28"/>
      <c r="E4396" s="28"/>
      <c r="F4396" s="28"/>
      <c r="G4396" s="28"/>
      <c r="H4396" s="28"/>
      <c r="I4396" s="28"/>
      <c r="J4396" s="28"/>
    </row>
    <row r="4397" spans="3:10" ht="21.75" customHeight="1" x14ac:dyDescent="0.25">
      <c r="C4397" s="27"/>
      <c r="D4397" s="28"/>
      <c r="E4397" s="28"/>
      <c r="F4397" s="28"/>
      <c r="G4397" s="28"/>
      <c r="H4397" s="28"/>
      <c r="I4397" s="28"/>
      <c r="J4397" s="28"/>
    </row>
    <row r="4398" spans="3:10" ht="21.75" customHeight="1" x14ac:dyDescent="0.25">
      <c r="C4398" s="27"/>
      <c r="D4398" s="28"/>
      <c r="E4398" s="28"/>
      <c r="F4398" s="28"/>
      <c r="G4398" s="28"/>
      <c r="H4398" s="28"/>
      <c r="I4398" s="28"/>
      <c r="J4398" s="28"/>
    </row>
    <row r="4399" spans="3:10" ht="21.75" customHeight="1" x14ac:dyDescent="0.25">
      <c r="C4399" s="27"/>
      <c r="D4399" s="28"/>
      <c r="E4399" s="28"/>
      <c r="F4399" s="28"/>
      <c r="G4399" s="28"/>
      <c r="H4399" s="28"/>
      <c r="I4399" s="28"/>
      <c r="J4399" s="28"/>
    </row>
    <row r="4400" spans="3:10" ht="21.75" customHeight="1" x14ac:dyDescent="0.25">
      <c r="C4400" s="27"/>
      <c r="D4400" s="28"/>
      <c r="E4400" s="28"/>
      <c r="F4400" s="28"/>
      <c r="G4400" s="28"/>
      <c r="H4400" s="28"/>
      <c r="I4400" s="28"/>
      <c r="J4400" s="28"/>
    </row>
    <row r="4401" spans="3:10" ht="21.75" customHeight="1" x14ac:dyDescent="0.25">
      <c r="C4401" s="27"/>
      <c r="D4401" s="28"/>
      <c r="E4401" s="28"/>
      <c r="F4401" s="28"/>
      <c r="G4401" s="28"/>
      <c r="H4401" s="28"/>
      <c r="I4401" s="28"/>
      <c r="J4401" s="28"/>
    </row>
    <row r="4402" spans="3:10" ht="21.75" customHeight="1" x14ac:dyDescent="0.25">
      <c r="C4402" s="27"/>
      <c r="D4402" s="28"/>
      <c r="E4402" s="28"/>
      <c r="F4402" s="28"/>
      <c r="G4402" s="28"/>
      <c r="H4402" s="28"/>
      <c r="I4402" s="28"/>
      <c r="J4402" s="28"/>
    </row>
    <row r="4403" spans="3:10" ht="21.75" customHeight="1" x14ac:dyDescent="0.25">
      <c r="C4403" s="27"/>
      <c r="D4403" s="28"/>
      <c r="E4403" s="28"/>
      <c r="F4403" s="28"/>
      <c r="G4403" s="28"/>
      <c r="H4403" s="28"/>
      <c r="I4403" s="28"/>
      <c r="J4403" s="28"/>
    </row>
    <row r="4404" spans="3:10" ht="21.75" customHeight="1" x14ac:dyDescent="0.25">
      <c r="C4404" s="27"/>
      <c r="D4404" s="28"/>
      <c r="E4404" s="28"/>
      <c r="F4404" s="28"/>
      <c r="G4404" s="28"/>
      <c r="H4404" s="28"/>
      <c r="I4404" s="28"/>
      <c r="J4404" s="28"/>
    </row>
    <row r="4405" spans="3:10" ht="21.75" customHeight="1" x14ac:dyDescent="0.25">
      <c r="C4405" s="27"/>
      <c r="D4405" s="28"/>
      <c r="E4405" s="28"/>
      <c r="F4405" s="28"/>
      <c r="G4405" s="28"/>
      <c r="H4405" s="28"/>
      <c r="I4405" s="28"/>
      <c r="J4405" s="28"/>
    </row>
    <row r="4406" spans="3:10" ht="21.75" customHeight="1" x14ac:dyDescent="0.25">
      <c r="C4406" s="27"/>
      <c r="D4406" s="28"/>
      <c r="E4406" s="28"/>
      <c r="F4406" s="28"/>
      <c r="G4406" s="28"/>
      <c r="H4406" s="28"/>
      <c r="I4406" s="28"/>
      <c r="J4406" s="28"/>
    </row>
    <row r="4407" spans="3:10" ht="21.75" customHeight="1" x14ac:dyDescent="0.25">
      <c r="C4407" s="27"/>
      <c r="D4407" s="28"/>
      <c r="E4407" s="28"/>
      <c r="F4407" s="28"/>
      <c r="G4407" s="28"/>
      <c r="H4407" s="28"/>
      <c r="I4407" s="28"/>
      <c r="J4407" s="28"/>
    </row>
    <row r="4408" spans="3:10" ht="21.75" customHeight="1" x14ac:dyDescent="0.25">
      <c r="C4408" s="27"/>
      <c r="D4408" s="28"/>
      <c r="E4408" s="28"/>
      <c r="F4408" s="28"/>
      <c r="G4408" s="28"/>
      <c r="H4408" s="28"/>
      <c r="I4408" s="28"/>
      <c r="J4408" s="28"/>
    </row>
    <row r="4409" spans="3:10" ht="21.75" customHeight="1" x14ac:dyDescent="0.25">
      <c r="C4409" s="27"/>
      <c r="D4409" s="28"/>
      <c r="E4409" s="28"/>
      <c r="F4409" s="28"/>
      <c r="G4409" s="28"/>
      <c r="H4409" s="28"/>
      <c r="I4409" s="28"/>
      <c r="J4409" s="28"/>
    </row>
    <row r="4410" spans="3:10" ht="21.75" customHeight="1" x14ac:dyDescent="0.25">
      <c r="C4410" s="27"/>
      <c r="D4410" s="28"/>
      <c r="E4410" s="28"/>
      <c r="F4410" s="28"/>
      <c r="G4410" s="28"/>
      <c r="H4410" s="28"/>
      <c r="I4410" s="28"/>
      <c r="J4410" s="28"/>
    </row>
    <row r="4411" spans="3:10" ht="21.75" customHeight="1" x14ac:dyDescent="0.25">
      <c r="C4411" s="27"/>
      <c r="D4411" s="28"/>
      <c r="E4411" s="28"/>
      <c r="F4411" s="28"/>
      <c r="G4411" s="28"/>
      <c r="H4411" s="28"/>
      <c r="I4411" s="28"/>
      <c r="J4411" s="28"/>
    </row>
    <row r="4412" spans="3:10" ht="21.75" customHeight="1" x14ac:dyDescent="0.25">
      <c r="C4412" s="27"/>
      <c r="D4412" s="28"/>
      <c r="E4412" s="28"/>
      <c r="F4412" s="28"/>
      <c r="G4412" s="28"/>
      <c r="H4412" s="28"/>
      <c r="I4412" s="28"/>
      <c r="J4412" s="28"/>
    </row>
    <row r="4413" spans="3:10" ht="21.75" customHeight="1" x14ac:dyDescent="0.25">
      <c r="C4413" s="27"/>
      <c r="D4413" s="28"/>
      <c r="E4413" s="28"/>
      <c r="F4413" s="28"/>
      <c r="G4413" s="28"/>
      <c r="H4413" s="28"/>
      <c r="I4413" s="28"/>
      <c r="J4413" s="28"/>
    </row>
    <row r="4414" spans="3:10" ht="21.75" customHeight="1" x14ac:dyDescent="0.25">
      <c r="C4414" s="27"/>
      <c r="D4414" s="28"/>
      <c r="E4414" s="28"/>
      <c r="F4414" s="28"/>
      <c r="G4414" s="28"/>
      <c r="H4414" s="28"/>
      <c r="I4414" s="28"/>
      <c r="J4414" s="28"/>
    </row>
    <row r="4415" spans="3:10" ht="21.75" customHeight="1" x14ac:dyDescent="0.25">
      <c r="C4415" s="27"/>
      <c r="D4415" s="28"/>
      <c r="E4415" s="28"/>
      <c r="F4415" s="28"/>
      <c r="G4415" s="28"/>
      <c r="H4415" s="28"/>
      <c r="I4415" s="28"/>
      <c r="J4415" s="28"/>
    </row>
    <row r="4416" spans="3:10" ht="21.75" customHeight="1" x14ac:dyDescent="0.25">
      <c r="C4416" s="27"/>
      <c r="D4416" s="28"/>
      <c r="E4416" s="28"/>
      <c r="F4416" s="28"/>
      <c r="G4416" s="28"/>
      <c r="H4416" s="28"/>
      <c r="I4416" s="28"/>
      <c r="J4416" s="28"/>
    </row>
    <row r="4417" spans="3:10" ht="21.75" customHeight="1" x14ac:dyDescent="0.25">
      <c r="C4417" s="27"/>
      <c r="D4417" s="28"/>
      <c r="E4417" s="28"/>
      <c r="F4417" s="28"/>
      <c r="G4417" s="28"/>
      <c r="H4417" s="28"/>
      <c r="I4417" s="28"/>
      <c r="J4417" s="28"/>
    </row>
    <row r="4418" spans="3:10" ht="21.75" customHeight="1" x14ac:dyDescent="0.25">
      <c r="C4418" s="27"/>
      <c r="D4418" s="28"/>
      <c r="E4418" s="28"/>
      <c r="F4418" s="28"/>
      <c r="G4418" s="28"/>
      <c r="H4418" s="28"/>
      <c r="I4418" s="28"/>
      <c r="J4418" s="28"/>
    </row>
    <row r="4419" spans="3:10" ht="21.75" customHeight="1" x14ac:dyDescent="0.25">
      <c r="C4419" s="27"/>
      <c r="D4419" s="28"/>
      <c r="E4419" s="28"/>
      <c r="F4419" s="28"/>
      <c r="G4419" s="28"/>
      <c r="H4419" s="28"/>
      <c r="I4419" s="28"/>
      <c r="J4419" s="28"/>
    </row>
    <row r="4420" spans="3:10" ht="21.75" customHeight="1" x14ac:dyDescent="0.25">
      <c r="C4420" s="27"/>
      <c r="D4420" s="28"/>
      <c r="E4420" s="28"/>
      <c r="F4420" s="28"/>
      <c r="G4420" s="28"/>
      <c r="H4420" s="28"/>
      <c r="I4420" s="28"/>
      <c r="J4420" s="28"/>
    </row>
    <row r="4421" spans="3:10" ht="21.75" customHeight="1" x14ac:dyDescent="0.25">
      <c r="C4421" s="27"/>
      <c r="D4421" s="28"/>
      <c r="E4421" s="28"/>
      <c r="F4421" s="28"/>
      <c r="G4421" s="28"/>
      <c r="H4421" s="28"/>
      <c r="I4421" s="28"/>
      <c r="J4421" s="28"/>
    </row>
    <row r="4422" spans="3:10" ht="21.75" customHeight="1" x14ac:dyDescent="0.25">
      <c r="C4422" s="27"/>
      <c r="D4422" s="28"/>
      <c r="E4422" s="28"/>
      <c r="F4422" s="28"/>
      <c r="G4422" s="28"/>
      <c r="H4422" s="28"/>
      <c r="I4422" s="28"/>
      <c r="J4422" s="28"/>
    </row>
    <row r="4423" spans="3:10" ht="21.75" customHeight="1" x14ac:dyDescent="0.25">
      <c r="C4423" s="27"/>
      <c r="D4423" s="28"/>
      <c r="E4423" s="28"/>
      <c r="F4423" s="28"/>
      <c r="G4423" s="28"/>
      <c r="H4423" s="28"/>
      <c r="I4423" s="28"/>
      <c r="J4423" s="28"/>
    </row>
    <row r="4424" spans="3:10" ht="21.75" customHeight="1" x14ac:dyDescent="0.25">
      <c r="C4424" s="27"/>
      <c r="D4424" s="28"/>
      <c r="E4424" s="28"/>
      <c r="F4424" s="28"/>
      <c r="G4424" s="28"/>
      <c r="H4424" s="28"/>
      <c r="I4424" s="28"/>
      <c r="J4424" s="28"/>
    </row>
    <row r="4425" spans="3:10" ht="21.75" customHeight="1" x14ac:dyDescent="0.25">
      <c r="C4425" s="27"/>
      <c r="D4425" s="28"/>
      <c r="E4425" s="28"/>
      <c r="F4425" s="28"/>
      <c r="G4425" s="28"/>
      <c r="H4425" s="28"/>
      <c r="I4425" s="28"/>
      <c r="J4425" s="28"/>
    </row>
    <row r="4426" spans="3:10" ht="21.75" customHeight="1" x14ac:dyDescent="0.25">
      <c r="C4426" s="27"/>
      <c r="D4426" s="28"/>
      <c r="E4426" s="28"/>
      <c r="F4426" s="28"/>
      <c r="G4426" s="28"/>
      <c r="H4426" s="28"/>
      <c r="I4426" s="28"/>
      <c r="J4426" s="28"/>
    </row>
    <row r="4427" spans="3:10" ht="21.75" customHeight="1" x14ac:dyDescent="0.25">
      <c r="C4427" s="27"/>
      <c r="D4427" s="28"/>
      <c r="E4427" s="28"/>
      <c r="F4427" s="28"/>
      <c r="G4427" s="28"/>
      <c r="H4427" s="28"/>
      <c r="I4427" s="28"/>
      <c r="J4427" s="28"/>
    </row>
    <row r="4428" spans="3:10" ht="21.75" customHeight="1" x14ac:dyDescent="0.25">
      <c r="C4428" s="27"/>
      <c r="D4428" s="28"/>
      <c r="E4428" s="28"/>
      <c r="F4428" s="28"/>
      <c r="G4428" s="28"/>
      <c r="H4428" s="28"/>
      <c r="I4428" s="28"/>
      <c r="J4428" s="28"/>
    </row>
    <row r="4429" spans="3:10" ht="21.75" customHeight="1" x14ac:dyDescent="0.25">
      <c r="C4429" s="27"/>
      <c r="D4429" s="28"/>
      <c r="E4429" s="28"/>
      <c r="F4429" s="28"/>
      <c r="G4429" s="28"/>
      <c r="H4429" s="28"/>
      <c r="I4429" s="28"/>
      <c r="J4429" s="28"/>
    </row>
    <row r="4430" spans="3:10" ht="21.75" customHeight="1" x14ac:dyDescent="0.25">
      <c r="C4430" s="27"/>
      <c r="D4430" s="28"/>
      <c r="E4430" s="28"/>
      <c r="F4430" s="28"/>
      <c r="G4430" s="28"/>
      <c r="H4430" s="28"/>
      <c r="I4430" s="28"/>
      <c r="J4430" s="28"/>
    </row>
    <row r="4431" spans="3:10" ht="21.75" customHeight="1" x14ac:dyDescent="0.25">
      <c r="C4431" s="27"/>
      <c r="D4431" s="28"/>
      <c r="E4431" s="28"/>
      <c r="F4431" s="28"/>
      <c r="G4431" s="28"/>
      <c r="H4431" s="28"/>
      <c r="I4431" s="28"/>
      <c r="J4431" s="28"/>
    </row>
    <row r="4432" spans="3:10" ht="21.75" customHeight="1" x14ac:dyDescent="0.25">
      <c r="C4432" s="27"/>
      <c r="D4432" s="28"/>
      <c r="E4432" s="28"/>
      <c r="F4432" s="28"/>
      <c r="G4432" s="28"/>
      <c r="H4432" s="28"/>
      <c r="I4432" s="28"/>
      <c r="J4432" s="28"/>
    </row>
    <row r="4433" spans="3:10" ht="21.75" customHeight="1" x14ac:dyDescent="0.25">
      <c r="C4433" s="27"/>
      <c r="D4433" s="28"/>
      <c r="E4433" s="28"/>
      <c r="F4433" s="28"/>
      <c r="G4433" s="28"/>
      <c r="H4433" s="28"/>
      <c r="I4433" s="28"/>
      <c r="J4433" s="28"/>
    </row>
    <row r="4434" spans="3:10" ht="21.75" customHeight="1" x14ac:dyDescent="0.25">
      <c r="C4434" s="27"/>
      <c r="D4434" s="28"/>
      <c r="E4434" s="28"/>
      <c r="F4434" s="28"/>
      <c r="G4434" s="28"/>
      <c r="H4434" s="28"/>
      <c r="I4434" s="28"/>
      <c r="J4434" s="28"/>
    </row>
    <row r="4435" spans="3:10" ht="21.75" customHeight="1" x14ac:dyDescent="0.25">
      <c r="C4435" s="27"/>
      <c r="D4435" s="28"/>
      <c r="E4435" s="28"/>
      <c r="F4435" s="28"/>
      <c r="G4435" s="28"/>
      <c r="H4435" s="28"/>
      <c r="I4435" s="28"/>
      <c r="J4435" s="28"/>
    </row>
    <row r="4436" spans="3:10" ht="21.75" customHeight="1" x14ac:dyDescent="0.25">
      <c r="C4436" s="27"/>
      <c r="D4436" s="28"/>
      <c r="E4436" s="28"/>
      <c r="F4436" s="28"/>
      <c r="G4436" s="28"/>
      <c r="H4436" s="28"/>
      <c r="I4436" s="28"/>
      <c r="J4436" s="28"/>
    </row>
    <row r="4437" spans="3:10" ht="21.75" customHeight="1" x14ac:dyDescent="0.25">
      <c r="C4437" s="27"/>
      <c r="D4437" s="28"/>
      <c r="E4437" s="28"/>
      <c r="F4437" s="28"/>
      <c r="G4437" s="28"/>
      <c r="H4437" s="28"/>
      <c r="I4437" s="28"/>
      <c r="J4437" s="28"/>
    </row>
    <row r="4438" spans="3:10" ht="21.75" customHeight="1" x14ac:dyDescent="0.25">
      <c r="C4438" s="27"/>
      <c r="D4438" s="28"/>
      <c r="E4438" s="28"/>
      <c r="F4438" s="28"/>
      <c r="G4438" s="28"/>
      <c r="H4438" s="28"/>
      <c r="I4438" s="28"/>
      <c r="J4438" s="28"/>
    </row>
    <row r="4439" spans="3:10" ht="21.75" customHeight="1" x14ac:dyDescent="0.25">
      <c r="C4439" s="27"/>
      <c r="D4439" s="28"/>
      <c r="E4439" s="28"/>
      <c r="F4439" s="28"/>
      <c r="G4439" s="28"/>
      <c r="H4439" s="28"/>
      <c r="I4439" s="28"/>
      <c r="J4439" s="28"/>
    </row>
    <row r="4440" spans="3:10" ht="21.75" customHeight="1" x14ac:dyDescent="0.25">
      <c r="C4440" s="27"/>
      <c r="D4440" s="28"/>
      <c r="E4440" s="28"/>
      <c r="F4440" s="28"/>
      <c r="G4440" s="28"/>
      <c r="H4440" s="28"/>
      <c r="I4440" s="28"/>
      <c r="J4440" s="28"/>
    </row>
    <row r="4441" spans="3:10" ht="21.75" customHeight="1" x14ac:dyDescent="0.25">
      <c r="C4441" s="27"/>
      <c r="D4441" s="28"/>
      <c r="E4441" s="28"/>
      <c r="F4441" s="28"/>
      <c r="G4441" s="28"/>
      <c r="H4441" s="28"/>
      <c r="I4441" s="28"/>
      <c r="J4441" s="28"/>
    </row>
    <row r="4442" spans="3:10" ht="21.75" customHeight="1" x14ac:dyDescent="0.25">
      <c r="C4442" s="27"/>
      <c r="D4442" s="28"/>
      <c r="E4442" s="28"/>
      <c r="F4442" s="28"/>
      <c r="G4442" s="28"/>
      <c r="H4442" s="28"/>
      <c r="I4442" s="28"/>
      <c r="J4442" s="28"/>
    </row>
    <row r="4443" spans="3:10" ht="21.75" customHeight="1" x14ac:dyDescent="0.25">
      <c r="C4443" s="27"/>
      <c r="D4443" s="28"/>
      <c r="E4443" s="28"/>
      <c r="F4443" s="28"/>
      <c r="G4443" s="28"/>
      <c r="H4443" s="28"/>
      <c r="I4443" s="28"/>
      <c r="J4443" s="28"/>
    </row>
    <row r="4444" spans="3:10" ht="21.75" customHeight="1" x14ac:dyDescent="0.25">
      <c r="C4444" s="27"/>
      <c r="D4444" s="28"/>
      <c r="E4444" s="28"/>
      <c r="F4444" s="28"/>
      <c r="G4444" s="28"/>
      <c r="H4444" s="28"/>
      <c r="I4444" s="28"/>
      <c r="J4444" s="28"/>
    </row>
    <row r="4445" spans="3:10" ht="21.75" customHeight="1" x14ac:dyDescent="0.25">
      <c r="C4445" s="27"/>
      <c r="D4445" s="28"/>
      <c r="E4445" s="28"/>
      <c r="F4445" s="28"/>
      <c r="G4445" s="28"/>
      <c r="H4445" s="28"/>
      <c r="I4445" s="28"/>
      <c r="J4445" s="28"/>
    </row>
    <row r="4446" spans="3:10" ht="21.75" customHeight="1" x14ac:dyDescent="0.25">
      <c r="C4446" s="27"/>
      <c r="D4446" s="28"/>
      <c r="E4446" s="28"/>
      <c r="F4446" s="28"/>
      <c r="G4446" s="28"/>
      <c r="H4446" s="28"/>
      <c r="I4446" s="28"/>
      <c r="J4446" s="28"/>
    </row>
    <row r="4447" spans="3:10" ht="21.75" customHeight="1" x14ac:dyDescent="0.25">
      <c r="C4447" s="27"/>
      <c r="D4447" s="28"/>
      <c r="E4447" s="28"/>
      <c r="F4447" s="28"/>
      <c r="G4447" s="28"/>
      <c r="H4447" s="28"/>
      <c r="I4447" s="28"/>
      <c r="J4447" s="28"/>
    </row>
    <row r="4448" spans="3:10" ht="21.75" customHeight="1" x14ac:dyDescent="0.25">
      <c r="C4448" s="27"/>
      <c r="D4448" s="28"/>
      <c r="E4448" s="28"/>
      <c r="F4448" s="28"/>
      <c r="G4448" s="28"/>
      <c r="H4448" s="28"/>
      <c r="I4448" s="28"/>
      <c r="J4448" s="28"/>
    </row>
    <row r="4449" spans="3:10" ht="21.75" customHeight="1" x14ac:dyDescent="0.25">
      <c r="C4449" s="27"/>
      <c r="D4449" s="28"/>
      <c r="E4449" s="28"/>
      <c r="F4449" s="28"/>
      <c r="G4449" s="28"/>
      <c r="H4449" s="28"/>
      <c r="I4449" s="28"/>
      <c r="J4449" s="28"/>
    </row>
    <row r="4450" spans="3:10" ht="21.75" customHeight="1" x14ac:dyDescent="0.25">
      <c r="C4450" s="27"/>
      <c r="D4450" s="28"/>
      <c r="E4450" s="28"/>
      <c r="F4450" s="28"/>
      <c r="G4450" s="28"/>
      <c r="H4450" s="28"/>
      <c r="I4450" s="28"/>
      <c r="J4450" s="28"/>
    </row>
    <row r="4451" spans="3:10" ht="21.75" customHeight="1" x14ac:dyDescent="0.25">
      <c r="C4451" s="27"/>
      <c r="D4451" s="28"/>
      <c r="E4451" s="28"/>
      <c r="F4451" s="28"/>
      <c r="G4451" s="28"/>
      <c r="H4451" s="28"/>
      <c r="I4451" s="28"/>
      <c r="J4451" s="28"/>
    </row>
    <row r="4452" spans="3:10" ht="21.75" customHeight="1" x14ac:dyDescent="0.25">
      <c r="C4452" s="27"/>
      <c r="D4452" s="28"/>
      <c r="E4452" s="28"/>
      <c r="F4452" s="28"/>
      <c r="G4452" s="28"/>
      <c r="H4452" s="28"/>
      <c r="I4452" s="28"/>
      <c r="J4452" s="28"/>
    </row>
    <row r="4453" spans="3:10" ht="21.75" customHeight="1" x14ac:dyDescent="0.25">
      <c r="C4453" s="27"/>
      <c r="D4453" s="28"/>
      <c r="E4453" s="28"/>
      <c r="F4453" s="28"/>
      <c r="G4453" s="28"/>
      <c r="H4453" s="28"/>
      <c r="I4453" s="28"/>
      <c r="J4453" s="28"/>
    </row>
    <row r="4454" spans="3:10" ht="21.75" customHeight="1" x14ac:dyDescent="0.25">
      <c r="C4454" s="27"/>
      <c r="D4454" s="28"/>
      <c r="E4454" s="28"/>
      <c r="F4454" s="28"/>
      <c r="G4454" s="28"/>
      <c r="H4454" s="28"/>
      <c r="I4454" s="28"/>
      <c r="J4454" s="28"/>
    </row>
    <row r="4455" spans="3:10" ht="21.75" customHeight="1" x14ac:dyDescent="0.25">
      <c r="C4455" s="27"/>
      <c r="D4455" s="28"/>
      <c r="E4455" s="28"/>
      <c r="F4455" s="28"/>
      <c r="G4455" s="28"/>
      <c r="H4455" s="28"/>
      <c r="I4455" s="28"/>
      <c r="J4455" s="28"/>
    </row>
    <row r="4456" spans="3:10" ht="21.75" customHeight="1" x14ac:dyDescent="0.25">
      <c r="C4456" s="27"/>
      <c r="D4456" s="28"/>
      <c r="E4456" s="28"/>
      <c r="F4456" s="28"/>
      <c r="G4456" s="28"/>
      <c r="H4456" s="28"/>
      <c r="I4456" s="28"/>
      <c r="J4456" s="28"/>
    </row>
    <row r="4457" spans="3:10" ht="21.75" customHeight="1" x14ac:dyDescent="0.25">
      <c r="C4457" s="27"/>
      <c r="D4457" s="28"/>
      <c r="E4457" s="28"/>
      <c r="F4457" s="28"/>
      <c r="G4457" s="28"/>
      <c r="H4457" s="28"/>
      <c r="I4457" s="28"/>
      <c r="J4457" s="28"/>
    </row>
    <row r="4458" spans="3:10" ht="21.75" customHeight="1" x14ac:dyDescent="0.25">
      <c r="C4458" s="27"/>
      <c r="D4458" s="28"/>
      <c r="E4458" s="28"/>
      <c r="F4458" s="28"/>
      <c r="G4458" s="28"/>
      <c r="H4458" s="28"/>
      <c r="I4458" s="28"/>
      <c r="J4458" s="28"/>
    </row>
    <row r="4459" spans="3:10" ht="21.75" customHeight="1" x14ac:dyDescent="0.25">
      <c r="C4459" s="27"/>
      <c r="D4459" s="28"/>
      <c r="E4459" s="28"/>
      <c r="F4459" s="28"/>
      <c r="G4459" s="28"/>
      <c r="H4459" s="28"/>
      <c r="I4459" s="28"/>
      <c r="J4459" s="28"/>
    </row>
    <row r="4460" spans="3:10" ht="21.75" customHeight="1" x14ac:dyDescent="0.25">
      <c r="C4460" s="27"/>
      <c r="D4460" s="28"/>
      <c r="E4460" s="28"/>
      <c r="F4460" s="28"/>
      <c r="G4460" s="28"/>
      <c r="H4460" s="28"/>
      <c r="I4460" s="28"/>
      <c r="J4460" s="28"/>
    </row>
    <row r="4461" spans="3:10" ht="21.75" customHeight="1" x14ac:dyDescent="0.25">
      <c r="C4461" s="27"/>
      <c r="D4461" s="28"/>
      <c r="E4461" s="28"/>
      <c r="F4461" s="28"/>
      <c r="G4461" s="28"/>
      <c r="H4461" s="28"/>
      <c r="I4461" s="28"/>
      <c r="J4461" s="28"/>
    </row>
    <row r="4462" spans="3:10" ht="21.75" customHeight="1" x14ac:dyDescent="0.25">
      <c r="C4462" s="27"/>
      <c r="D4462" s="28"/>
      <c r="E4462" s="28"/>
      <c r="F4462" s="28"/>
      <c r="G4462" s="28"/>
      <c r="H4462" s="28"/>
      <c r="I4462" s="28"/>
      <c r="J4462" s="28"/>
    </row>
    <row r="4463" spans="3:10" ht="21.75" customHeight="1" x14ac:dyDescent="0.25">
      <c r="C4463" s="27"/>
      <c r="D4463" s="28"/>
      <c r="E4463" s="28"/>
      <c r="F4463" s="28"/>
      <c r="G4463" s="28"/>
      <c r="H4463" s="28"/>
      <c r="I4463" s="28"/>
      <c r="J4463" s="28"/>
    </row>
    <row r="4464" spans="3:10" ht="21.75" customHeight="1" x14ac:dyDescent="0.25">
      <c r="C4464" s="27"/>
      <c r="D4464" s="28"/>
      <c r="E4464" s="28"/>
      <c r="F4464" s="28"/>
      <c r="G4464" s="28"/>
      <c r="H4464" s="28"/>
      <c r="I4464" s="28"/>
      <c r="J4464" s="28"/>
    </row>
    <row r="4465" spans="3:10" ht="21.75" customHeight="1" x14ac:dyDescent="0.25">
      <c r="C4465" s="27"/>
      <c r="D4465" s="28"/>
      <c r="E4465" s="28"/>
      <c r="F4465" s="28"/>
      <c r="G4465" s="28"/>
      <c r="H4465" s="28"/>
      <c r="I4465" s="28"/>
      <c r="J4465" s="28"/>
    </row>
    <row r="4466" spans="3:10" ht="21.75" customHeight="1" x14ac:dyDescent="0.25">
      <c r="C4466" s="27"/>
      <c r="D4466" s="28"/>
      <c r="E4466" s="28"/>
      <c r="F4466" s="28"/>
      <c r="G4466" s="28"/>
      <c r="H4466" s="28"/>
      <c r="I4466" s="28"/>
      <c r="J4466" s="28"/>
    </row>
    <row r="4467" spans="3:10" ht="21.75" customHeight="1" x14ac:dyDescent="0.25">
      <c r="C4467" s="27"/>
      <c r="D4467" s="28"/>
      <c r="E4467" s="28"/>
      <c r="F4467" s="28"/>
      <c r="G4467" s="28"/>
      <c r="H4467" s="28"/>
      <c r="I4467" s="28"/>
      <c r="J4467" s="28"/>
    </row>
    <row r="4468" spans="3:10" ht="21.75" customHeight="1" x14ac:dyDescent="0.25">
      <c r="C4468" s="27"/>
      <c r="D4468" s="28"/>
      <c r="E4468" s="28"/>
      <c r="F4468" s="28"/>
      <c r="G4468" s="28"/>
      <c r="H4468" s="28"/>
      <c r="I4468" s="28"/>
      <c r="J4468" s="28"/>
    </row>
    <row r="4469" spans="3:10" ht="21.75" customHeight="1" x14ac:dyDescent="0.25">
      <c r="C4469" s="27"/>
      <c r="D4469" s="28"/>
      <c r="E4469" s="28"/>
      <c r="F4469" s="28"/>
      <c r="G4469" s="28"/>
      <c r="H4469" s="28"/>
      <c r="I4469" s="28"/>
      <c r="J4469" s="28"/>
    </row>
    <row r="4470" spans="3:10" ht="21.75" customHeight="1" x14ac:dyDescent="0.25">
      <c r="C4470" s="27"/>
      <c r="D4470" s="28"/>
      <c r="E4470" s="28"/>
      <c r="F4470" s="28"/>
      <c r="G4470" s="28"/>
      <c r="H4470" s="28"/>
      <c r="I4470" s="28"/>
      <c r="J4470" s="28"/>
    </row>
    <row r="4471" spans="3:10" ht="21.75" customHeight="1" x14ac:dyDescent="0.25">
      <c r="C4471" s="27"/>
      <c r="D4471" s="28"/>
      <c r="E4471" s="28"/>
      <c r="F4471" s="28"/>
      <c r="G4471" s="28"/>
      <c r="H4471" s="28"/>
      <c r="I4471" s="28"/>
      <c r="J4471" s="28"/>
    </row>
    <row r="4472" spans="3:10" ht="21.75" customHeight="1" x14ac:dyDescent="0.25">
      <c r="C4472" s="27"/>
      <c r="D4472" s="28"/>
      <c r="E4472" s="28"/>
      <c r="F4472" s="28"/>
      <c r="G4472" s="28"/>
      <c r="H4472" s="28"/>
      <c r="I4472" s="28"/>
      <c r="J4472" s="28"/>
    </row>
    <row r="4473" spans="3:10" ht="21.75" customHeight="1" x14ac:dyDescent="0.25">
      <c r="C4473" s="27"/>
      <c r="D4473" s="28"/>
      <c r="E4473" s="28"/>
      <c r="F4473" s="28"/>
      <c r="G4473" s="28"/>
      <c r="H4473" s="28"/>
      <c r="I4473" s="28"/>
      <c r="J4473" s="28"/>
    </row>
    <row r="4474" spans="3:10" ht="21.75" customHeight="1" x14ac:dyDescent="0.25">
      <c r="C4474" s="27"/>
      <c r="D4474" s="28"/>
      <c r="E4474" s="28"/>
      <c r="F4474" s="28"/>
      <c r="G4474" s="28"/>
      <c r="H4474" s="28"/>
      <c r="I4474" s="28"/>
      <c r="J4474" s="28"/>
    </row>
    <row r="4475" spans="3:10" ht="21.75" customHeight="1" x14ac:dyDescent="0.25">
      <c r="C4475" s="27"/>
      <c r="D4475" s="28"/>
      <c r="E4475" s="28"/>
      <c r="F4475" s="28"/>
      <c r="G4475" s="28"/>
      <c r="H4475" s="28"/>
      <c r="I4475" s="28"/>
      <c r="J4475" s="28"/>
    </row>
    <row r="4476" spans="3:10" ht="21.75" customHeight="1" x14ac:dyDescent="0.25">
      <c r="C4476" s="27"/>
      <c r="D4476" s="28"/>
      <c r="E4476" s="28"/>
      <c r="F4476" s="28"/>
      <c r="G4476" s="28"/>
      <c r="H4476" s="28"/>
      <c r="I4476" s="28"/>
      <c r="J4476" s="28"/>
    </row>
    <row r="4477" spans="3:10" ht="21.75" customHeight="1" x14ac:dyDescent="0.25">
      <c r="C4477" s="27"/>
      <c r="D4477" s="28"/>
      <c r="E4477" s="28"/>
      <c r="F4477" s="28"/>
      <c r="G4477" s="28"/>
      <c r="H4477" s="28"/>
      <c r="I4477" s="28"/>
      <c r="J4477" s="28"/>
    </row>
    <row r="4478" spans="3:10" ht="21.75" customHeight="1" x14ac:dyDescent="0.25">
      <c r="C4478" s="27"/>
      <c r="D4478" s="28"/>
      <c r="E4478" s="28"/>
      <c r="F4478" s="28"/>
      <c r="G4478" s="28"/>
      <c r="H4478" s="28"/>
      <c r="I4478" s="28"/>
      <c r="J4478" s="28"/>
    </row>
    <row r="4479" spans="3:10" ht="21.75" customHeight="1" x14ac:dyDescent="0.25">
      <c r="C4479" s="27"/>
      <c r="D4479" s="28"/>
      <c r="E4479" s="28"/>
      <c r="F4479" s="28"/>
      <c r="G4479" s="28"/>
      <c r="H4479" s="28"/>
      <c r="I4479" s="28"/>
      <c r="J4479" s="28"/>
    </row>
    <row r="4480" spans="3:10" ht="21.75" customHeight="1" x14ac:dyDescent="0.25">
      <c r="C4480" s="27"/>
      <c r="D4480" s="28"/>
      <c r="E4480" s="28"/>
      <c r="F4480" s="28"/>
      <c r="G4480" s="28"/>
      <c r="H4480" s="28"/>
      <c r="I4480" s="28"/>
      <c r="J4480" s="28"/>
    </row>
    <row r="4481" spans="3:10" ht="21.75" customHeight="1" x14ac:dyDescent="0.25">
      <c r="C4481" s="27"/>
      <c r="D4481" s="28"/>
      <c r="E4481" s="28"/>
      <c r="F4481" s="28"/>
      <c r="G4481" s="28"/>
      <c r="H4481" s="28"/>
      <c r="I4481" s="28"/>
      <c r="J4481" s="28"/>
    </row>
    <row r="4482" spans="3:10" ht="21.75" customHeight="1" x14ac:dyDescent="0.25">
      <c r="C4482" s="27"/>
      <c r="D4482" s="28"/>
      <c r="E4482" s="28"/>
      <c r="F4482" s="28"/>
      <c r="G4482" s="28"/>
      <c r="H4482" s="28"/>
      <c r="I4482" s="28"/>
      <c r="J4482" s="28"/>
    </row>
    <row r="4483" spans="3:10" ht="21.75" customHeight="1" x14ac:dyDescent="0.25">
      <c r="C4483" s="27"/>
      <c r="D4483" s="28"/>
      <c r="E4483" s="28"/>
      <c r="F4483" s="28"/>
      <c r="G4483" s="28"/>
      <c r="H4483" s="28"/>
      <c r="I4483" s="28"/>
      <c r="J4483" s="28"/>
    </row>
    <row r="4484" spans="3:10" ht="21.75" customHeight="1" x14ac:dyDescent="0.25">
      <c r="C4484" s="27"/>
      <c r="D4484" s="28"/>
      <c r="E4484" s="28"/>
      <c r="F4484" s="28"/>
      <c r="G4484" s="28"/>
      <c r="H4484" s="28"/>
      <c r="I4484" s="28"/>
      <c r="J4484" s="28"/>
    </row>
    <row r="4485" spans="3:10" ht="21.75" customHeight="1" x14ac:dyDescent="0.25">
      <c r="C4485" s="27"/>
      <c r="D4485" s="28"/>
      <c r="E4485" s="28"/>
      <c r="F4485" s="28"/>
      <c r="G4485" s="28"/>
      <c r="H4485" s="28"/>
      <c r="I4485" s="28"/>
      <c r="J4485" s="28"/>
    </row>
    <row r="4486" spans="3:10" ht="21.75" customHeight="1" x14ac:dyDescent="0.25">
      <c r="C4486" s="27"/>
      <c r="D4486" s="28"/>
      <c r="E4486" s="28"/>
      <c r="F4486" s="28"/>
      <c r="G4486" s="28"/>
      <c r="H4486" s="28"/>
      <c r="I4486" s="28"/>
      <c r="J4486" s="28"/>
    </row>
    <row r="4487" spans="3:10" ht="21.75" customHeight="1" x14ac:dyDescent="0.25">
      <c r="C4487" s="27"/>
      <c r="D4487" s="28"/>
      <c r="E4487" s="28"/>
      <c r="F4487" s="28"/>
      <c r="G4487" s="28"/>
      <c r="H4487" s="28"/>
      <c r="I4487" s="28"/>
      <c r="J4487" s="28"/>
    </row>
    <row r="4488" spans="3:10" ht="21.75" customHeight="1" x14ac:dyDescent="0.25">
      <c r="C4488" s="27"/>
      <c r="D4488" s="28"/>
      <c r="E4488" s="28"/>
      <c r="F4488" s="28"/>
      <c r="G4488" s="28"/>
      <c r="H4488" s="28"/>
      <c r="I4488" s="28"/>
      <c r="J4488" s="28"/>
    </row>
    <row r="4489" spans="3:10" ht="21.75" customHeight="1" x14ac:dyDescent="0.25">
      <c r="C4489" s="27"/>
      <c r="D4489" s="28"/>
      <c r="E4489" s="28"/>
      <c r="F4489" s="28"/>
      <c r="G4489" s="28"/>
      <c r="H4489" s="28"/>
      <c r="I4489" s="28"/>
      <c r="J4489" s="28"/>
    </row>
    <row r="4490" spans="3:10" ht="21.75" customHeight="1" x14ac:dyDescent="0.25">
      <c r="C4490" s="27"/>
      <c r="D4490" s="28"/>
      <c r="E4490" s="28"/>
      <c r="F4490" s="28"/>
      <c r="G4490" s="28"/>
      <c r="H4490" s="28"/>
      <c r="I4490" s="28"/>
      <c r="J4490" s="28"/>
    </row>
    <row r="4491" spans="3:10" ht="21.75" customHeight="1" x14ac:dyDescent="0.25">
      <c r="C4491" s="27"/>
      <c r="D4491" s="28"/>
      <c r="E4491" s="28"/>
      <c r="F4491" s="28"/>
      <c r="G4491" s="28"/>
      <c r="H4491" s="28"/>
      <c r="I4491" s="28"/>
      <c r="J4491" s="28"/>
    </row>
    <row r="4492" spans="3:10" ht="21.75" customHeight="1" x14ac:dyDescent="0.25">
      <c r="C4492" s="27"/>
      <c r="D4492" s="28"/>
      <c r="E4492" s="28"/>
      <c r="F4492" s="28"/>
      <c r="G4492" s="28"/>
      <c r="H4492" s="28"/>
      <c r="I4492" s="28"/>
      <c r="J4492" s="28"/>
    </row>
    <row r="4493" spans="3:10" ht="21.75" customHeight="1" x14ac:dyDescent="0.25">
      <c r="C4493" s="27"/>
      <c r="D4493" s="28"/>
      <c r="E4493" s="28"/>
      <c r="F4493" s="28"/>
      <c r="G4493" s="28"/>
      <c r="H4493" s="28"/>
      <c r="I4493" s="28"/>
      <c r="J4493" s="28"/>
    </row>
    <row r="4494" spans="3:10" ht="21.75" customHeight="1" x14ac:dyDescent="0.25">
      <c r="C4494" s="27"/>
      <c r="D4494" s="28"/>
      <c r="E4494" s="28"/>
      <c r="F4494" s="28"/>
      <c r="G4494" s="28"/>
      <c r="H4494" s="28"/>
      <c r="I4494" s="28"/>
      <c r="J4494" s="28"/>
    </row>
    <row r="4495" spans="3:10" ht="21.75" customHeight="1" x14ac:dyDescent="0.25">
      <c r="C4495" s="27"/>
      <c r="D4495" s="28"/>
      <c r="E4495" s="28"/>
      <c r="F4495" s="28"/>
      <c r="G4495" s="28"/>
      <c r="H4495" s="28"/>
      <c r="I4495" s="28"/>
      <c r="J4495" s="28"/>
    </row>
    <row r="4496" spans="3:10" ht="21.75" customHeight="1" x14ac:dyDescent="0.25">
      <c r="C4496" s="27"/>
      <c r="D4496" s="28"/>
      <c r="E4496" s="28"/>
      <c r="F4496" s="28"/>
      <c r="G4496" s="28"/>
      <c r="H4496" s="28"/>
      <c r="I4496" s="28"/>
      <c r="J4496" s="28"/>
    </row>
    <row r="4497" spans="3:10" ht="21.75" customHeight="1" x14ac:dyDescent="0.25">
      <c r="C4497" s="27"/>
      <c r="D4497" s="28"/>
      <c r="E4497" s="28"/>
      <c r="F4497" s="28"/>
      <c r="G4497" s="28"/>
      <c r="H4497" s="28"/>
      <c r="I4497" s="28"/>
      <c r="J4497" s="28"/>
    </row>
    <row r="4498" spans="3:10" ht="21.75" customHeight="1" x14ac:dyDescent="0.25">
      <c r="C4498" s="27"/>
      <c r="D4498" s="28"/>
      <c r="E4498" s="28"/>
      <c r="F4498" s="28"/>
      <c r="G4498" s="28"/>
      <c r="H4498" s="28"/>
      <c r="I4498" s="28"/>
      <c r="J4498" s="28"/>
    </row>
    <row r="4499" spans="3:10" ht="21.75" customHeight="1" x14ac:dyDescent="0.25">
      <c r="C4499" s="27"/>
      <c r="D4499" s="28"/>
      <c r="E4499" s="28"/>
      <c r="F4499" s="28"/>
      <c r="G4499" s="28"/>
      <c r="H4499" s="28"/>
      <c r="I4499" s="28"/>
      <c r="J4499" s="28"/>
    </row>
    <row r="4500" spans="3:10" ht="21.75" customHeight="1" x14ac:dyDescent="0.25">
      <c r="C4500" s="27"/>
      <c r="D4500" s="28"/>
      <c r="E4500" s="28"/>
      <c r="F4500" s="28"/>
      <c r="G4500" s="28"/>
      <c r="H4500" s="28"/>
      <c r="I4500" s="28"/>
      <c r="J4500" s="28"/>
    </row>
    <row r="4501" spans="3:10" ht="21.75" customHeight="1" x14ac:dyDescent="0.25">
      <c r="C4501" s="27"/>
      <c r="D4501" s="28"/>
      <c r="E4501" s="28"/>
      <c r="F4501" s="28"/>
      <c r="G4501" s="28"/>
      <c r="H4501" s="28"/>
      <c r="I4501" s="28"/>
      <c r="J4501" s="28"/>
    </row>
    <row r="4502" spans="3:10" ht="21.75" customHeight="1" x14ac:dyDescent="0.25">
      <c r="C4502" s="27"/>
      <c r="D4502" s="28"/>
      <c r="E4502" s="28"/>
      <c r="F4502" s="28"/>
      <c r="G4502" s="28"/>
      <c r="H4502" s="28"/>
      <c r="I4502" s="28"/>
      <c r="J4502" s="28"/>
    </row>
    <row r="4503" spans="3:10" ht="21.75" customHeight="1" x14ac:dyDescent="0.25">
      <c r="C4503" s="27"/>
      <c r="D4503" s="28"/>
      <c r="E4503" s="28"/>
      <c r="F4503" s="28"/>
      <c r="G4503" s="28"/>
      <c r="H4503" s="28"/>
      <c r="I4503" s="28"/>
      <c r="J4503" s="28"/>
    </row>
    <row r="4504" spans="3:10" ht="21.75" customHeight="1" x14ac:dyDescent="0.25">
      <c r="C4504" s="27"/>
      <c r="D4504" s="28"/>
      <c r="E4504" s="28"/>
      <c r="F4504" s="28"/>
      <c r="G4504" s="28"/>
      <c r="H4504" s="28"/>
      <c r="I4504" s="28"/>
      <c r="J4504" s="28"/>
    </row>
    <row r="4505" spans="3:10" ht="21.75" customHeight="1" x14ac:dyDescent="0.25">
      <c r="C4505" s="27"/>
      <c r="D4505" s="28"/>
      <c r="E4505" s="28"/>
      <c r="F4505" s="28"/>
      <c r="G4505" s="28"/>
      <c r="H4505" s="28"/>
      <c r="I4505" s="28"/>
      <c r="J4505" s="28"/>
    </row>
    <row r="4506" spans="3:10" ht="21.75" customHeight="1" x14ac:dyDescent="0.25">
      <c r="C4506" s="27"/>
      <c r="D4506" s="28"/>
      <c r="E4506" s="28"/>
      <c r="F4506" s="28"/>
      <c r="G4506" s="28"/>
      <c r="H4506" s="28"/>
      <c r="I4506" s="28"/>
      <c r="J4506" s="28"/>
    </row>
    <row r="4507" spans="3:10" ht="21.75" customHeight="1" x14ac:dyDescent="0.25">
      <c r="C4507" s="27"/>
      <c r="D4507" s="28"/>
      <c r="E4507" s="28"/>
      <c r="F4507" s="28"/>
      <c r="G4507" s="28"/>
      <c r="H4507" s="28"/>
      <c r="I4507" s="28"/>
      <c r="J4507" s="28"/>
    </row>
    <row r="4508" spans="3:10" ht="21.75" customHeight="1" x14ac:dyDescent="0.25">
      <c r="C4508" s="27"/>
      <c r="D4508" s="28"/>
      <c r="E4508" s="28"/>
      <c r="F4508" s="28"/>
      <c r="G4508" s="28"/>
      <c r="H4508" s="28"/>
      <c r="I4508" s="28"/>
      <c r="J4508" s="28"/>
    </row>
    <row r="4509" spans="3:10" ht="21.75" customHeight="1" x14ac:dyDescent="0.25">
      <c r="C4509" s="27"/>
      <c r="D4509" s="28"/>
      <c r="E4509" s="28"/>
      <c r="F4509" s="28"/>
      <c r="G4509" s="28"/>
      <c r="H4509" s="28"/>
      <c r="I4509" s="28"/>
      <c r="J4509" s="28"/>
    </row>
    <row r="4510" spans="3:10" ht="21.75" customHeight="1" x14ac:dyDescent="0.25">
      <c r="C4510" s="27"/>
      <c r="D4510" s="28"/>
      <c r="E4510" s="28"/>
      <c r="F4510" s="28"/>
      <c r="G4510" s="28"/>
      <c r="H4510" s="28"/>
      <c r="I4510" s="28"/>
      <c r="J4510" s="28"/>
    </row>
    <row r="4511" spans="3:10" ht="21.75" customHeight="1" x14ac:dyDescent="0.25">
      <c r="C4511" s="27"/>
      <c r="D4511" s="28"/>
      <c r="E4511" s="28"/>
      <c r="F4511" s="28"/>
      <c r="G4511" s="28"/>
      <c r="H4511" s="28"/>
      <c r="I4511" s="28"/>
      <c r="J4511" s="28"/>
    </row>
    <row r="4512" spans="3:10" ht="21.75" customHeight="1" x14ac:dyDescent="0.25">
      <c r="C4512" s="27"/>
      <c r="D4512" s="28"/>
      <c r="E4512" s="28"/>
      <c r="F4512" s="28"/>
      <c r="G4512" s="28"/>
      <c r="H4512" s="28"/>
      <c r="I4512" s="28"/>
      <c r="J4512" s="28"/>
    </row>
    <row r="4513" spans="3:10" ht="21.75" customHeight="1" x14ac:dyDescent="0.25">
      <c r="C4513" s="27"/>
      <c r="D4513" s="28"/>
      <c r="E4513" s="28"/>
      <c r="F4513" s="28"/>
      <c r="G4513" s="28"/>
      <c r="H4513" s="28"/>
      <c r="I4513" s="28"/>
      <c r="J4513" s="28"/>
    </row>
    <row r="4514" spans="3:10" ht="21.75" customHeight="1" x14ac:dyDescent="0.25">
      <c r="C4514" s="27"/>
      <c r="D4514" s="28"/>
      <c r="E4514" s="28"/>
      <c r="F4514" s="28"/>
      <c r="G4514" s="28"/>
      <c r="H4514" s="28"/>
      <c r="I4514" s="28"/>
      <c r="J4514" s="28"/>
    </row>
    <row r="4515" spans="3:10" ht="21.75" customHeight="1" x14ac:dyDescent="0.25">
      <c r="C4515" s="27"/>
      <c r="D4515" s="28"/>
      <c r="E4515" s="28"/>
      <c r="F4515" s="28"/>
      <c r="G4515" s="28"/>
      <c r="H4515" s="28"/>
      <c r="I4515" s="28"/>
      <c r="J4515" s="28"/>
    </row>
    <row r="4516" spans="3:10" ht="21.75" customHeight="1" x14ac:dyDescent="0.25">
      <c r="C4516" s="27"/>
      <c r="D4516" s="28"/>
      <c r="E4516" s="28"/>
      <c r="F4516" s="28"/>
      <c r="G4516" s="28"/>
      <c r="H4516" s="28"/>
      <c r="I4516" s="28"/>
      <c r="J4516" s="28"/>
    </row>
    <row r="4517" spans="3:10" ht="21.75" customHeight="1" x14ac:dyDescent="0.25">
      <c r="C4517" s="27"/>
      <c r="D4517" s="28"/>
      <c r="E4517" s="28"/>
      <c r="F4517" s="28"/>
      <c r="G4517" s="28"/>
      <c r="H4517" s="28"/>
      <c r="I4517" s="28"/>
      <c r="J4517" s="28"/>
    </row>
    <row r="4518" spans="3:10" ht="21.75" customHeight="1" x14ac:dyDescent="0.25">
      <c r="C4518" s="27"/>
      <c r="D4518" s="28"/>
      <c r="E4518" s="28"/>
      <c r="F4518" s="28"/>
      <c r="G4518" s="28"/>
      <c r="H4518" s="28"/>
      <c r="I4518" s="28"/>
      <c r="J4518" s="28"/>
    </row>
    <row r="4519" spans="3:10" ht="21.75" customHeight="1" x14ac:dyDescent="0.25">
      <c r="C4519" s="27"/>
      <c r="D4519" s="28"/>
      <c r="E4519" s="28"/>
      <c r="F4519" s="28"/>
      <c r="G4519" s="28"/>
      <c r="H4519" s="28"/>
      <c r="I4519" s="28"/>
      <c r="J4519" s="28"/>
    </row>
    <row r="4520" spans="3:10" ht="21.75" customHeight="1" x14ac:dyDescent="0.25">
      <c r="C4520" s="27"/>
      <c r="D4520" s="28"/>
      <c r="E4520" s="28"/>
      <c r="F4520" s="28"/>
      <c r="G4520" s="28"/>
      <c r="H4520" s="28"/>
      <c r="I4520" s="28"/>
      <c r="J4520" s="28"/>
    </row>
    <row r="4521" spans="3:10" ht="21.75" customHeight="1" x14ac:dyDescent="0.25">
      <c r="C4521" s="27"/>
      <c r="D4521" s="28"/>
      <c r="E4521" s="28"/>
      <c r="F4521" s="28"/>
      <c r="G4521" s="28"/>
      <c r="H4521" s="28"/>
      <c r="I4521" s="28"/>
      <c r="J4521" s="28"/>
    </row>
    <row r="4522" spans="3:10" ht="21.75" customHeight="1" x14ac:dyDescent="0.25">
      <c r="C4522" s="27"/>
      <c r="D4522" s="28"/>
      <c r="E4522" s="28"/>
      <c r="F4522" s="28"/>
      <c r="G4522" s="28"/>
      <c r="H4522" s="28"/>
      <c r="I4522" s="28"/>
      <c r="J4522" s="28"/>
    </row>
    <row r="4523" spans="3:10" ht="21.75" customHeight="1" x14ac:dyDescent="0.25">
      <c r="C4523" s="27"/>
      <c r="D4523" s="28"/>
      <c r="E4523" s="28"/>
      <c r="F4523" s="28"/>
      <c r="G4523" s="28"/>
      <c r="H4523" s="28"/>
      <c r="I4523" s="28"/>
      <c r="J4523" s="28"/>
    </row>
    <row r="4524" spans="3:10" ht="21.75" customHeight="1" x14ac:dyDescent="0.25">
      <c r="C4524" s="27"/>
      <c r="D4524" s="28"/>
      <c r="E4524" s="28"/>
      <c r="F4524" s="28"/>
      <c r="G4524" s="28"/>
      <c r="H4524" s="28"/>
      <c r="I4524" s="28"/>
      <c r="J4524" s="28"/>
    </row>
    <row r="4525" spans="3:10" ht="21.75" customHeight="1" x14ac:dyDescent="0.25">
      <c r="C4525" s="27"/>
      <c r="D4525" s="28"/>
      <c r="E4525" s="28"/>
      <c r="F4525" s="28"/>
      <c r="G4525" s="28"/>
      <c r="H4525" s="28"/>
      <c r="I4525" s="28"/>
      <c r="J4525" s="28"/>
    </row>
    <row r="4526" spans="3:10" ht="21.75" customHeight="1" x14ac:dyDescent="0.25">
      <c r="C4526" s="27"/>
      <c r="D4526" s="28"/>
      <c r="E4526" s="28"/>
      <c r="F4526" s="28"/>
      <c r="G4526" s="28"/>
      <c r="H4526" s="28"/>
      <c r="I4526" s="28"/>
      <c r="J4526" s="28"/>
    </row>
    <row r="4527" spans="3:10" ht="21.75" customHeight="1" x14ac:dyDescent="0.25">
      <c r="C4527" s="27"/>
      <c r="D4527" s="28"/>
      <c r="E4527" s="28"/>
      <c r="F4527" s="28"/>
      <c r="G4527" s="28"/>
      <c r="H4527" s="28"/>
      <c r="I4527" s="28"/>
      <c r="J4527" s="28"/>
    </row>
    <row r="4528" spans="3:10" ht="21.75" customHeight="1" x14ac:dyDescent="0.25">
      <c r="C4528" s="27"/>
      <c r="D4528" s="28"/>
      <c r="E4528" s="28"/>
      <c r="F4528" s="28"/>
      <c r="G4528" s="28"/>
      <c r="H4528" s="28"/>
      <c r="I4528" s="28"/>
      <c r="J4528" s="28"/>
    </row>
    <row r="4529" spans="3:10" ht="21.75" customHeight="1" x14ac:dyDescent="0.25">
      <c r="C4529" s="27"/>
      <c r="D4529" s="28"/>
      <c r="E4529" s="28"/>
      <c r="F4529" s="28"/>
      <c r="G4529" s="28"/>
      <c r="H4529" s="28"/>
      <c r="I4529" s="28"/>
      <c r="J4529" s="28"/>
    </row>
    <row r="4530" spans="3:10" ht="21.75" customHeight="1" x14ac:dyDescent="0.25">
      <c r="C4530" s="27"/>
      <c r="D4530" s="28"/>
      <c r="E4530" s="28"/>
      <c r="F4530" s="28"/>
      <c r="G4530" s="28"/>
      <c r="H4530" s="28"/>
      <c r="I4530" s="28"/>
      <c r="J4530" s="28"/>
    </row>
    <row r="4531" spans="3:10" ht="21.75" customHeight="1" x14ac:dyDescent="0.25">
      <c r="C4531" s="27"/>
      <c r="D4531" s="28"/>
      <c r="E4531" s="28"/>
      <c r="F4531" s="28"/>
      <c r="G4531" s="28"/>
      <c r="H4531" s="28"/>
      <c r="I4531" s="28"/>
      <c r="J4531" s="28"/>
    </row>
    <row r="4532" spans="3:10" ht="21.75" customHeight="1" x14ac:dyDescent="0.25">
      <c r="C4532" s="27"/>
      <c r="D4532" s="28"/>
      <c r="E4532" s="28"/>
      <c r="F4532" s="28"/>
      <c r="G4532" s="28"/>
      <c r="H4532" s="28"/>
      <c r="I4532" s="28"/>
      <c r="J4532" s="28"/>
    </row>
    <row r="4533" spans="3:10" ht="21.75" customHeight="1" x14ac:dyDescent="0.25">
      <c r="C4533" s="27"/>
      <c r="D4533" s="28"/>
      <c r="E4533" s="28"/>
      <c r="F4533" s="28"/>
      <c r="G4533" s="28"/>
      <c r="H4533" s="28"/>
      <c r="I4533" s="28"/>
      <c r="J4533" s="28"/>
    </row>
    <row r="4534" spans="3:10" ht="21.75" customHeight="1" x14ac:dyDescent="0.25">
      <c r="C4534" s="27"/>
      <c r="D4534" s="28"/>
      <c r="E4534" s="28"/>
      <c r="F4534" s="28"/>
      <c r="G4534" s="28"/>
      <c r="H4534" s="28"/>
      <c r="I4534" s="28"/>
      <c r="J4534" s="28"/>
    </row>
    <row r="4535" spans="3:10" ht="21.75" customHeight="1" x14ac:dyDescent="0.25">
      <c r="C4535" s="27"/>
      <c r="D4535" s="28"/>
      <c r="E4535" s="28"/>
      <c r="F4535" s="28"/>
      <c r="G4535" s="28"/>
      <c r="H4535" s="28"/>
      <c r="I4535" s="28"/>
      <c r="J4535" s="28"/>
    </row>
    <row r="4536" spans="3:10" ht="21.75" customHeight="1" x14ac:dyDescent="0.25">
      <c r="C4536" s="27"/>
      <c r="D4536" s="28"/>
      <c r="E4536" s="28"/>
      <c r="F4536" s="28"/>
      <c r="G4536" s="28"/>
      <c r="H4536" s="28"/>
      <c r="I4536" s="28"/>
      <c r="J4536" s="28"/>
    </row>
    <row r="4537" spans="3:10" ht="21.75" customHeight="1" x14ac:dyDescent="0.25">
      <c r="C4537" s="27"/>
      <c r="D4537" s="28"/>
      <c r="E4537" s="28"/>
      <c r="F4537" s="28"/>
      <c r="G4537" s="28"/>
      <c r="H4537" s="28"/>
      <c r="I4537" s="28"/>
      <c r="J4537" s="28"/>
    </row>
    <row r="4538" spans="3:10" ht="21.75" customHeight="1" x14ac:dyDescent="0.25">
      <c r="C4538" s="27"/>
      <c r="D4538" s="28"/>
      <c r="E4538" s="28"/>
      <c r="F4538" s="28"/>
      <c r="G4538" s="28"/>
      <c r="H4538" s="28"/>
      <c r="I4538" s="28"/>
      <c r="J4538" s="28"/>
    </row>
    <row r="4539" spans="3:10" ht="21.75" customHeight="1" x14ac:dyDescent="0.25">
      <c r="C4539" s="27"/>
      <c r="D4539" s="28"/>
      <c r="E4539" s="28"/>
      <c r="F4539" s="28"/>
      <c r="G4539" s="28"/>
      <c r="H4539" s="28"/>
      <c r="I4539" s="28"/>
      <c r="J4539" s="28"/>
    </row>
    <row r="4540" spans="3:10" ht="21.75" customHeight="1" x14ac:dyDescent="0.25">
      <c r="C4540" s="27"/>
      <c r="D4540" s="28"/>
      <c r="E4540" s="28"/>
      <c r="F4540" s="28"/>
      <c r="G4540" s="28"/>
      <c r="H4540" s="28"/>
      <c r="I4540" s="28"/>
      <c r="J4540" s="28"/>
    </row>
    <row r="4541" spans="3:10" ht="21.75" customHeight="1" x14ac:dyDescent="0.25">
      <c r="C4541" s="27"/>
      <c r="D4541" s="28"/>
      <c r="E4541" s="28"/>
      <c r="F4541" s="28"/>
      <c r="G4541" s="28"/>
      <c r="H4541" s="28"/>
      <c r="I4541" s="28"/>
      <c r="J4541" s="28"/>
    </row>
    <row r="4542" spans="3:10" ht="21.75" customHeight="1" x14ac:dyDescent="0.25">
      <c r="C4542" s="27"/>
      <c r="D4542" s="28"/>
      <c r="E4542" s="28"/>
      <c r="F4542" s="28"/>
      <c r="G4542" s="28"/>
      <c r="H4542" s="28"/>
      <c r="I4542" s="28"/>
      <c r="J4542" s="28"/>
    </row>
    <row r="4543" spans="3:10" ht="21.75" customHeight="1" x14ac:dyDescent="0.25">
      <c r="C4543" s="27"/>
      <c r="D4543" s="28"/>
      <c r="E4543" s="28"/>
      <c r="F4543" s="28"/>
      <c r="G4543" s="28"/>
      <c r="H4543" s="28"/>
      <c r="I4543" s="28"/>
      <c r="J4543" s="28"/>
    </row>
    <row r="4544" spans="3:10" ht="21.75" customHeight="1" x14ac:dyDescent="0.25">
      <c r="C4544" s="27"/>
      <c r="D4544" s="28"/>
      <c r="E4544" s="28"/>
      <c r="F4544" s="28"/>
      <c r="G4544" s="28"/>
      <c r="H4544" s="28"/>
      <c r="I4544" s="28"/>
      <c r="J4544" s="28"/>
    </row>
    <row r="4545" spans="3:10" ht="21.75" customHeight="1" x14ac:dyDescent="0.25">
      <c r="C4545" s="27"/>
      <c r="D4545" s="28"/>
      <c r="E4545" s="28"/>
      <c r="F4545" s="28"/>
      <c r="G4545" s="28"/>
      <c r="H4545" s="28"/>
      <c r="I4545" s="28"/>
      <c r="J4545" s="28"/>
    </row>
    <row r="4546" spans="3:10" ht="21.75" customHeight="1" x14ac:dyDescent="0.25">
      <c r="C4546" s="27"/>
      <c r="D4546" s="28"/>
      <c r="E4546" s="28"/>
      <c r="F4546" s="28"/>
      <c r="G4546" s="28"/>
      <c r="H4546" s="28"/>
      <c r="I4546" s="28"/>
      <c r="J4546" s="28"/>
    </row>
    <row r="4547" spans="3:10" ht="21.75" customHeight="1" x14ac:dyDescent="0.25">
      <c r="C4547" s="27"/>
      <c r="D4547" s="28"/>
      <c r="E4547" s="28"/>
      <c r="F4547" s="28"/>
      <c r="G4547" s="28"/>
      <c r="H4547" s="28"/>
      <c r="I4547" s="28"/>
      <c r="J4547" s="28"/>
    </row>
    <row r="4548" spans="3:10" ht="21.75" customHeight="1" x14ac:dyDescent="0.25">
      <c r="C4548" s="27"/>
      <c r="D4548" s="28"/>
      <c r="E4548" s="28"/>
      <c r="F4548" s="28"/>
      <c r="G4548" s="28"/>
      <c r="H4548" s="28"/>
      <c r="I4548" s="28"/>
      <c r="J4548" s="28"/>
    </row>
    <row r="4549" spans="3:10" ht="21.75" customHeight="1" x14ac:dyDescent="0.25">
      <c r="C4549" s="27"/>
      <c r="D4549" s="28"/>
      <c r="E4549" s="28"/>
      <c r="F4549" s="28"/>
      <c r="G4549" s="28"/>
      <c r="H4549" s="28"/>
      <c r="I4549" s="28"/>
      <c r="J4549" s="28"/>
    </row>
    <row r="4550" spans="3:10" ht="21.75" customHeight="1" x14ac:dyDescent="0.25">
      <c r="C4550" s="27"/>
      <c r="D4550" s="28"/>
      <c r="E4550" s="28"/>
      <c r="F4550" s="28"/>
      <c r="G4550" s="28"/>
      <c r="H4550" s="28"/>
      <c r="I4550" s="28"/>
      <c r="J4550" s="28"/>
    </row>
    <row r="4551" spans="3:10" ht="21.75" customHeight="1" x14ac:dyDescent="0.25">
      <c r="C4551" s="27"/>
      <c r="D4551" s="28"/>
      <c r="E4551" s="28"/>
      <c r="F4551" s="28"/>
      <c r="G4551" s="28"/>
      <c r="H4551" s="28"/>
      <c r="I4551" s="28"/>
      <c r="J4551" s="28"/>
    </row>
    <row r="4552" spans="3:10" ht="21.75" customHeight="1" x14ac:dyDescent="0.25">
      <c r="C4552" s="27"/>
      <c r="D4552" s="28"/>
      <c r="E4552" s="28"/>
      <c r="F4552" s="28"/>
      <c r="G4552" s="28"/>
      <c r="H4552" s="28"/>
      <c r="I4552" s="28"/>
      <c r="J4552" s="28"/>
    </row>
    <row r="4553" spans="3:10" ht="21.75" customHeight="1" x14ac:dyDescent="0.25">
      <c r="C4553" s="27"/>
      <c r="D4553" s="28"/>
      <c r="E4553" s="28"/>
      <c r="F4553" s="28"/>
      <c r="G4553" s="28"/>
      <c r="H4553" s="28"/>
      <c r="I4553" s="28"/>
      <c r="J4553" s="28"/>
    </row>
    <row r="4554" spans="3:10" ht="21.75" customHeight="1" x14ac:dyDescent="0.25">
      <c r="C4554" s="27"/>
      <c r="D4554" s="28"/>
      <c r="E4554" s="28"/>
      <c r="F4554" s="28"/>
      <c r="G4554" s="28"/>
      <c r="H4554" s="28"/>
      <c r="I4554" s="28"/>
      <c r="J4554" s="28"/>
    </row>
    <row r="4555" spans="3:10" ht="21.75" customHeight="1" x14ac:dyDescent="0.25">
      <c r="C4555" s="27"/>
      <c r="D4555" s="28"/>
      <c r="E4555" s="28"/>
      <c r="F4555" s="28"/>
      <c r="G4555" s="28"/>
      <c r="H4555" s="28"/>
      <c r="I4555" s="28"/>
      <c r="J4555" s="28"/>
    </row>
    <row r="4556" spans="3:10" ht="21.75" customHeight="1" x14ac:dyDescent="0.25">
      <c r="C4556" s="27"/>
      <c r="D4556" s="28"/>
      <c r="E4556" s="28"/>
      <c r="F4556" s="28"/>
      <c r="G4556" s="28"/>
      <c r="H4556" s="28"/>
      <c r="I4556" s="28"/>
      <c r="J4556" s="28"/>
    </row>
    <row r="4557" spans="3:10" ht="21.75" customHeight="1" x14ac:dyDescent="0.25">
      <c r="C4557" s="27"/>
      <c r="D4557" s="28"/>
      <c r="E4557" s="28"/>
      <c r="F4557" s="28"/>
      <c r="G4557" s="28"/>
      <c r="H4557" s="28"/>
      <c r="I4557" s="28"/>
      <c r="J4557" s="28"/>
    </row>
    <row r="4558" spans="3:10" ht="21.75" customHeight="1" x14ac:dyDescent="0.25">
      <c r="C4558" s="27"/>
      <c r="D4558" s="28"/>
      <c r="E4558" s="28"/>
      <c r="F4558" s="28"/>
      <c r="G4558" s="28"/>
      <c r="H4558" s="28"/>
      <c r="I4558" s="28"/>
      <c r="J4558" s="28"/>
    </row>
    <row r="4559" spans="3:10" ht="21.75" customHeight="1" x14ac:dyDescent="0.25">
      <c r="C4559" s="27"/>
      <c r="D4559" s="28"/>
      <c r="E4559" s="28"/>
      <c r="F4559" s="28"/>
      <c r="G4559" s="28"/>
      <c r="H4559" s="28"/>
      <c r="I4559" s="28"/>
      <c r="J4559" s="28"/>
    </row>
    <row r="4560" spans="3:10" ht="21.75" customHeight="1" x14ac:dyDescent="0.25">
      <c r="C4560" s="27"/>
      <c r="D4560" s="28"/>
      <c r="E4560" s="28"/>
      <c r="F4560" s="28"/>
      <c r="G4560" s="28"/>
      <c r="H4560" s="28"/>
      <c r="I4560" s="28"/>
      <c r="J4560" s="28"/>
    </row>
    <row r="4561" spans="3:10" ht="21.75" customHeight="1" x14ac:dyDescent="0.25">
      <c r="C4561" s="27"/>
      <c r="D4561" s="28"/>
      <c r="E4561" s="28"/>
      <c r="F4561" s="28"/>
      <c r="G4561" s="28"/>
      <c r="H4561" s="28"/>
      <c r="I4561" s="28"/>
      <c r="J4561" s="28"/>
    </row>
    <row r="4562" spans="3:10" ht="21.75" customHeight="1" x14ac:dyDescent="0.25">
      <c r="C4562" s="27"/>
      <c r="D4562" s="28"/>
      <c r="E4562" s="28"/>
      <c r="F4562" s="28"/>
      <c r="G4562" s="28"/>
      <c r="H4562" s="28"/>
      <c r="I4562" s="28"/>
      <c r="J4562" s="28"/>
    </row>
    <row r="4563" spans="3:10" ht="21.75" customHeight="1" x14ac:dyDescent="0.25">
      <c r="C4563" s="27"/>
      <c r="D4563" s="28"/>
      <c r="E4563" s="28"/>
      <c r="F4563" s="28"/>
      <c r="G4563" s="28"/>
      <c r="H4563" s="28"/>
      <c r="I4563" s="28"/>
      <c r="J4563" s="28"/>
    </row>
    <row r="4564" spans="3:10" ht="21.75" customHeight="1" x14ac:dyDescent="0.25">
      <c r="C4564" s="27"/>
      <c r="D4564" s="28"/>
      <c r="E4564" s="28"/>
      <c r="F4564" s="28"/>
      <c r="G4564" s="28"/>
      <c r="H4564" s="28"/>
      <c r="I4564" s="28"/>
      <c r="J4564" s="28"/>
    </row>
    <row r="4565" spans="3:10" ht="21.75" customHeight="1" x14ac:dyDescent="0.25">
      <c r="C4565" s="27"/>
      <c r="D4565" s="28"/>
      <c r="E4565" s="28"/>
      <c r="F4565" s="28"/>
      <c r="G4565" s="28"/>
      <c r="H4565" s="28"/>
      <c r="I4565" s="28"/>
      <c r="J4565" s="28"/>
    </row>
    <row r="4566" spans="3:10" ht="21.75" customHeight="1" x14ac:dyDescent="0.25">
      <c r="C4566" s="27"/>
      <c r="D4566" s="28"/>
      <c r="E4566" s="28"/>
      <c r="F4566" s="28"/>
      <c r="G4566" s="28"/>
      <c r="H4566" s="28"/>
      <c r="I4566" s="28"/>
      <c r="J4566" s="28"/>
    </row>
    <row r="4567" spans="3:10" ht="21.75" customHeight="1" x14ac:dyDescent="0.25">
      <c r="C4567" s="27"/>
      <c r="D4567" s="28"/>
      <c r="E4567" s="28"/>
      <c r="F4567" s="28"/>
      <c r="G4567" s="28"/>
      <c r="H4567" s="28"/>
      <c r="I4567" s="28"/>
      <c r="J4567" s="28"/>
    </row>
    <row r="4568" spans="3:10" ht="21.75" customHeight="1" x14ac:dyDescent="0.25">
      <c r="C4568" s="27"/>
      <c r="D4568" s="28"/>
      <c r="E4568" s="28"/>
      <c r="F4568" s="28"/>
      <c r="G4568" s="28"/>
      <c r="H4568" s="28"/>
      <c r="I4568" s="28"/>
      <c r="J4568" s="28"/>
    </row>
    <row r="4569" spans="3:10" ht="21.75" customHeight="1" x14ac:dyDescent="0.25">
      <c r="C4569" s="27"/>
      <c r="D4569" s="28"/>
      <c r="E4569" s="28"/>
      <c r="F4569" s="28"/>
      <c r="G4569" s="28"/>
      <c r="H4569" s="28"/>
      <c r="I4569" s="28"/>
      <c r="J4569" s="28"/>
    </row>
    <row r="4570" spans="3:10" ht="21.75" customHeight="1" x14ac:dyDescent="0.25">
      <c r="C4570" s="27"/>
      <c r="D4570" s="28"/>
      <c r="E4570" s="28"/>
      <c r="F4570" s="28"/>
      <c r="G4570" s="28"/>
      <c r="H4570" s="28"/>
      <c r="I4570" s="28"/>
      <c r="J4570" s="28"/>
    </row>
    <row r="4571" spans="3:10" ht="21.75" customHeight="1" x14ac:dyDescent="0.25">
      <c r="C4571" s="27"/>
      <c r="D4571" s="28"/>
      <c r="E4571" s="28"/>
      <c r="F4571" s="28"/>
      <c r="G4571" s="28"/>
      <c r="H4571" s="28"/>
      <c r="I4571" s="28"/>
      <c r="J4571" s="28"/>
    </row>
    <row r="4572" spans="3:10" ht="21.75" customHeight="1" x14ac:dyDescent="0.25">
      <c r="C4572" s="27"/>
      <c r="D4572" s="28"/>
      <c r="E4572" s="28"/>
      <c r="F4572" s="28"/>
      <c r="G4572" s="28"/>
      <c r="H4572" s="28"/>
      <c r="I4572" s="28"/>
      <c r="J4572" s="28"/>
    </row>
    <row r="4573" spans="3:10" ht="21.75" customHeight="1" x14ac:dyDescent="0.25">
      <c r="C4573" s="27"/>
      <c r="D4573" s="28"/>
      <c r="E4573" s="28"/>
      <c r="F4573" s="28"/>
      <c r="G4573" s="28"/>
      <c r="H4573" s="28"/>
      <c r="I4573" s="28"/>
      <c r="J4573" s="28"/>
    </row>
    <row r="4574" spans="3:10" ht="21.75" customHeight="1" x14ac:dyDescent="0.25">
      <c r="C4574" s="27"/>
      <c r="D4574" s="28"/>
      <c r="E4574" s="28"/>
      <c r="F4574" s="28"/>
      <c r="G4574" s="28"/>
      <c r="H4574" s="28"/>
      <c r="I4574" s="28"/>
      <c r="J4574" s="28"/>
    </row>
    <row r="4575" spans="3:10" ht="21.75" customHeight="1" x14ac:dyDescent="0.25">
      <c r="C4575" s="27"/>
      <c r="D4575" s="28"/>
      <c r="E4575" s="28"/>
      <c r="F4575" s="28"/>
      <c r="G4575" s="28"/>
      <c r="H4575" s="28"/>
      <c r="I4575" s="28"/>
      <c r="J4575" s="28"/>
    </row>
    <row r="4576" spans="3:10" ht="21.75" customHeight="1" x14ac:dyDescent="0.25">
      <c r="C4576" s="27"/>
      <c r="D4576" s="28"/>
      <c r="E4576" s="28"/>
      <c r="F4576" s="28"/>
      <c r="G4576" s="28"/>
      <c r="H4576" s="28"/>
      <c r="I4576" s="28"/>
      <c r="J4576" s="28"/>
    </row>
    <row r="4577" spans="3:10" ht="21.75" customHeight="1" x14ac:dyDescent="0.25">
      <c r="C4577" s="27"/>
      <c r="D4577" s="28"/>
      <c r="E4577" s="28"/>
      <c r="F4577" s="28"/>
      <c r="G4577" s="28"/>
      <c r="H4577" s="28"/>
      <c r="I4577" s="28"/>
      <c r="J4577" s="28"/>
    </row>
    <row r="4578" spans="3:10" ht="21.75" customHeight="1" x14ac:dyDescent="0.25">
      <c r="C4578" s="27"/>
      <c r="D4578" s="28"/>
      <c r="E4578" s="28"/>
      <c r="F4578" s="28"/>
      <c r="G4578" s="28"/>
      <c r="H4578" s="28"/>
      <c r="I4578" s="28"/>
      <c r="J4578" s="28"/>
    </row>
    <row r="4579" spans="3:10" ht="21.75" customHeight="1" x14ac:dyDescent="0.25">
      <c r="C4579" s="27"/>
      <c r="D4579" s="28"/>
      <c r="E4579" s="28"/>
      <c r="F4579" s="28"/>
      <c r="G4579" s="28"/>
      <c r="H4579" s="28"/>
      <c r="I4579" s="28"/>
      <c r="J4579" s="28"/>
    </row>
    <row r="4580" spans="3:10" ht="21.75" customHeight="1" x14ac:dyDescent="0.25">
      <c r="C4580" s="27"/>
      <c r="D4580" s="28"/>
      <c r="E4580" s="28"/>
      <c r="F4580" s="28"/>
      <c r="G4580" s="28"/>
      <c r="H4580" s="28"/>
      <c r="I4580" s="28"/>
      <c r="J4580" s="28"/>
    </row>
    <row r="4581" spans="3:10" ht="21.75" customHeight="1" x14ac:dyDescent="0.25">
      <c r="C4581" s="27"/>
      <c r="D4581" s="28"/>
      <c r="E4581" s="28"/>
      <c r="F4581" s="28"/>
      <c r="G4581" s="28"/>
      <c r="H4581" s="28"/>
      <c r="I4581" s="28"/>
      <c r="J4581" s="28"/>
    </row>
    <row r="4582" spans="3:10" ht="21.75" customHeight="1" x14ac:dyDescent="0.25">
      <c r="C4582" s="27"/>
      <c r="D4582" s="28"/>
      <c r="E4582" s="28"/>
      <c r="F4582" s="28"/>
      <c r="G4582" s="28"/>
      <c r="H4582" s="28"/>
      <c r="I4582" s="28"/>
      <c r="J4582" s="28"/>
    </row>
    <row r="4583" spans="3:10" ht="21.75" customHeight="1" x14ac:dyDescent="0.25">
      <c r="C4583" s="27"/>
      <c r="D4583" s="28"/>
      <c r="E4583" s="28"/>
      <c r="F4583" s="28"/>
      <c r="G4583" s="28"/>
      <c r="H4583" s="28"/>
      <c r="I4583" s="28"/>
      <c r="J4583" s="28"/>
    </row>
    <row r="4584" spans="3:10" ht="21.75" customHeight="1" x14ac:dyDescent="0.25">
      <c r="C4584" s="27"/>
      <c r="D4584" s="28"/>
      <c r="E4584" s="28"/>
      <c r="F4584" s="28"/>
      <c r="G4584" s="28"/>
      <c r="H4584" s="28"/>
      <c r="I4584" s="28"/>
      <c r="J4584" s="28"/>
    </row>
    <row r="4585" spans="3:10" ht="21.75" customHeight="1" x14ac:dyDescent="0.25">
      <c r="C4585" s="27"/>
      <c r="D4585" s="28"/>
      <c r="E4585" s="28"/>
      <c r="F4585" s="28"/>
      <c r="G4585" s="28"/>
      <c r="H4585" s="28"/>
      <c r="I4585" s="28"/>
      <c r="J4585" s="28"/>
    </row>
    <row r="4586" spans="3:10" ht="21.75" customHeight="1" x14ac:dyDescent="0.25">
      <c r="C4586" s="27"/>
      <c r="D4586" s="28"/>
      <c r="E4586" s="28"/>
      <c r="F4586" s="28"/>
      <c r="G4586" s="28"/>
      <c r="H4586" s="28"/>
      <c r="I4586" s="28"/>
      <c r="J4586" s="28"/>
    </row>
    <row r="4587" spans="3:10" ht="21.75" customHeight="1" x14ac:dyDescent="0.25">
      <c r="C4587" s="27"/>
      <c r="D4587" s="28"/>
      <c r="E4587" s="28"/>
      <c r="F4587" s="28"/>
      <c r="G4587" s="28"/>
      <c r="H4587" s="28"/>
      <c r="I4587" s="28"/>
      <c r="J4587" s="28"/>
    </row>
    <row r="4588" spans="3:10" ht="21.75" customHeight="1" x14ac:dyDescent="0.25">
      <c r="C4588" s="27"/>
      <c r="D4588" s="28"/>
      <c r="E4588" s="28"/>
      <c r="F4588" s="28"/>
      <c r="G4588" s="28"/>
      <c r="H4588" s="28"/>
      <c r="I4588" s="28"/>
      <c r="J4588" s="28"/>
    </row>
    <row r="4589" spans="3:10" ht="21.75" customHeight="1" x14ac:dyDescent="0.25">
      <c r="C4589" s="27"/>
      <c r="D4589" s="28"/>
      <c r="E4589" s="28"/>
      <c r="F4589" s="28"/>
      <c r="G4589" s="28"/>
      <c r="H4589" s="28"/>
      <c r="I4589" s="28"/>
      <c r="J4589" s="28"/>
    </row>
    <row r="4590" spans="3:10" ht="21.75" customHeight="1" x14ac:dyDescent="0.25">
      <c r="C4590" s="27"/>
      <c r="D4590" s="28"/>
      <c r="E4590" s="28"/>
      <c r="F4590" s="28"/>
      <c r="G4590" s="28"/>
      <c r="H4590" s="28"/>
      <c r="I4590" s="28"/>
      <c r="J4590" s="28"/>
    </row>
    <row r="4591" spans="3:10" ht="21.75" customHeight="1" x14ac:dyDescent="0.25">
      <c r="C4591" s="27"/>
      <c r="D4591" s="28"/>
      <c r="E4591" s="28"/>
      <c r="F4591" s="28"/>
      <c r="G4591" s="28"/>
      <c r="H4591" s="28"/>
      <c r="I4591" s="28"/>
      <c r="J4591" s="28"/>
    </row>
    <row r="4592" spans="3:10" ht="21.75" customHeight="1" x14ac:dyDescent="0.25">
      <c r="C4592" s="27"/>
      <c r="D4592" s="28"/>
      <c r="E4592" s="28"/>
      <c r="F4592" s="28"/>
      <c r="G4592" s="28"/>
      <c r="H4592" s="28"/>
      <c r="I4592" s="28"/>
      <c r="J4592" s="28"/>
    </row>
    <row r="4593" spans="3:10" ht="21.75" customHeight="1" x14ac:dyDescent="0.25">
      <c r="C4593" s="27"/>
      <c r="D4593" s="28"/>
      <c r="E4593" s="28"/>
      <c r="F4593" s="28"/>
      <c r="G4593" s="28"/>
      <c r="H4593" s="28"/>
      <c r="I4593" s="28"/>
      <c r="J4593" s="28"/>
    </row>
    <row r="4594" spans="3:10" ht="21.75" customHeight="1" x14ac:dyDescent="0.25">
      <c r="C4594" s="27"/>
      <c r="D4594" s="28"/>
      <c r="E4594" s="28"/>
      <c r="F4594" s="28"/>
      <c r="G4594" s="28"/>
      <c r="H4594" s="28"/>
      <c r="I4594" s="28"/>
      <c r="J4594" s="28"/>
    </row>
    <row r="4595" spans="3:10" ht="21.75" customHeight="1" x14ac:dyDescent="0.25">
      <c r="C4595" s="27"/>
      <c r="D4595" s="28"/>
      <c r="E4595" s="28"/>
      <c r="F4595" s="28"/>
      <c r="G4595" s="28"/>
      <c r="H4595" s="28"/>
      <c r="I4595" s="28"/>
      <c r="J4595" s="28"/>
    </row>
    <row r="4596" spans="3:10" ht="21.75" customHeight="1" x14ac:dyDescent="0.25">
      <c r="C4596" s="27"/>
      <c r="D4596" s="28"/>
      <c r="E4596" s="28"/>
      <c r="F4596" s="28"/>
      <c r="G4596" s="28"/>
      <c r="H4596" s="28"/>
      <c r="I4596" s="28"/>
      <c r="J4596" s="28"/>
    </row>
    <row r="4597" spans="3:10" ht="21.75" customHeight="1" x14ac:dyDescent="0.25">
      <c r="C4597" s="27"/>
      <c r="D4597" s="28"/>
      <c r="E4597" s="28"/>
      <c r="F4597" s="28"/>
      <c r="G4597" s="28"/>
      <c r="H4597" s="28"/>
      <c r="I4597" s="28"/>
      <c r="J4597" s="28"/>
    </row>
    <row r="4598" spans="3:10" ht="21.75" customHeight="1" x14ac:dyDescent="0.25">
      <c r="C4598" s="27"/>
      <c r="D4598" s="28"/>
      <c r="E4598" s="28"/>
      <c r="F4598" s="28"/>
      <c r="G4598" s="28"/>
      <c r="H4598" s="28"/>
      <c r="I4598" s="28"/>
      <c r="J4598" s="28"/>
    </row>
    <row r="4599" spans="3:10" ht="21.75" customHeight="1" x14ac:dyDescent="0.25">
      <c r="C4599" s="27"/>
      <c r="D4599" s="28"/>
      <c r="E4599" s="28"/>
      <c r="F4599" s="28"/>
      <c r="G4599" s="28"/>
      <c r="H4599" s="28"/>
      <c r="I4599" s="28"/>
      <c r="J4599" s="28"/>
    </row>
    <row r="4600" spans="3:10" ht="21.75" customHeight="1" x14ac:dyDescent="0.25">
      <c r="C4600" s="27"/>
      <c r="D4600" s="28"/>
      <c r="E4600" s="28"/>
      <c r="F4600" s="28"/>
      <c r="G4600" s="28"/>
      <c r="H4600" s="28"/>
      <c r="I4600" s="28"/>
      <c r="J4600" s="28"/>
    </row>
    <row r="4601" spans="3:10" ht="21.75" customHeight="1" x14ac:dyDescent="0.25">
      <c r="C4601" s="27"/>
      <c r="D4601" s="28"/>
      <c r="E4601" s="28"/>
      <c r="F4601" s="28"/>
      <c r="G4601" s="28"/>
      <c r="H4601" s="28"/>
      <c r="I4601" s="28"/>
      <c r="J4601" s="28"/>
    </row>
    <row r="4602" spans="3:10" ht="21.75" customHeight="1" x14ac:dyDescent="0.25">
      <c r="C4602" s="27"/>
      <c r="D4602" s="28"/>
      <c r="E4602" s="28"/>
      <c r="F4602" s="28"/>
      <c r="G4602" s="28"/>
      <c r="H4602" s="28"/>
      <c r="I4602" s="28"/>
      <c r="J4602" s="28"/>
    </row>
    <row r="4603" spans="3:10" ht="21.75" customHeight="1" x14ac:dyDescent="0.25">
      <c r="C4603" s="27"/>
      <c r="D4603" s="28"/>
      <c r="E4603" s="28"/>
      <c r="F4603" s="28"/>
      <c r="G4603" s="28"/>
      <c r="H4603" s="28"/>
      <c r="I4603" s="28"/>
      <c r="J4603" s="28"/>
    </row>
    <row r="4604" spans="3:10" ht="21.75" customHeight="1" x14ac:dyDescent="0.25">
      <c r="C4604" s="27"/>
      <c r="D4604" s="28"/>
      <c r="E4604" s="28"/>
      <c r="F4604" s="28"/>
      <c r="G4604" s="28"/>
      <c r="H4604" s="28"/>
      <c r="I4604" s="28"/>
      <c r="J4604" s="28"/>
    </row>
    <row r="4605" spans="3:10" ht="21.75" customHeight="1" x14ac:dyDescent="0.25">
      <c r="C4605" s="27"/>
      <c r="D4605" s="28"/>
      <c r="E4605" s="28"/>
      <c r="F4605" s="28"/>
      <c r="G4605" s="28"/>
      <c r="H4605" s="28"/>
      <c r="I4605" s="28"/>
      <c r="J4605" s="28"/>
    </row>
    <row r="4606" spans="3:10" ht="21.75" customHeight="1" x14ac:dyDescent="0.25">
      <c r="C4606" s="27"/>
      <c r="D4606" s="28"/>
      <c r="E4606" s="28"/>
      <c r="F4606" s="28"/>
      <c r="G4606" s="28"/>
      <c r="H4606" s="28"/>
      <c r="I4606" s="28"/>
      <c r="J4606" s="28"/>
    </row>
    <row r="4607" spans="3:10" ht="21.75" customHeight="1" x14ac:dyDescent="0.25">
      <c r="C4607" s="27"/>
      <c r="D4607" s="28"/>
      <c r="E4607" s="28"/>
      <c r="F4607" s="28"/>
      <c r="G4607" s="28"/>
      <c r="H4607" s="28"/>
      <c r="I4607" s="28"/>
      <c r="J4607" s="28"/>
    </row>
    <row r="4608" spans="3:10" ht="21.75" customHeight="1" x14ac:dyDescent="0.25">
      <c r="C4608" s="27"/>
      <c r="D4608" s="28"/>
      <c r="E4608" s="28"/>
      <c r="F4608" s="28"/>
      <c r="G4608" s="28"/>
      <c r="H4608" s="28"/>
      <c r="I4608" s="28"/>
      <c r="J4608" s="28"/>
    </row>
    <row r="4609" spans="3:10" ht="21.75" customHeight="1" x14ac:dyDescent="0.25">
      <c r="C4609" s="27"/>
      <c r="D4609" s="28"/>
      <c r="E4609" s="28"/>
      <c r="F4609" s="28"/>
      <c r="G4609" s="28"/>
      <c r="H4609" s="28"/>
      <c r="I4609" s="28"/>
      <c r="J4609" s="28"/>
    </row>
    <row r="4610" spans="3:10" ht="21.75" customHeight="1" x14ac:dyDescent="0.25">
      <c r="C4610" s="27"/>
      <c r="D4610" s="28"/>
      <c r="E4610" s="28"/>
      <c r="F4610" s="28"/>
      <c r="G4610" s="28"/>
      <c r="H4610" s="28"/>
      <c r="I4610" s="28"/>
      <c r="J4610" s="28"/>
    </row>
    <row r="4611" spans="3:10" ht="21.75" customHeight="1" x14ac:dyDescent="0.25">
      <c r="C4611" s="27"/>
      <c r="D4611" s="28"/>
      <c r="E4611" s="28"/>
      <c r="F4611" s="28"/>
      <c r="G4611" s="28"/>
      <c r="H4611" s="28"/>
      <c r="I4611" s="28"/>
      <c r="J4611" s="28"/>
    </row>
    <row r="4612" spans="3:10" ht="21.75" customHeight="1" x14ac:dyDescent="0.25">
      <c r="C4612" s="27"/>
      <c r="D4612" s="28"/>
      <c r="E4612" s="28"/>
      <c r="F4612" s="28"/>
      <c r="G4612" s="28"/>
      <c r="H4612" s="28"/>
      <c r="I4612" s="28"/>
      <c r="J4612" s="28"/>
    </row>
    <row r="4613" spans="3:10" ht="21.75" customHeight="1" x14ac:dyDescent="0.25">
      <c r="C4613" s="27"/>
      <c r="D4613" s="28"/>
      <c r="E4613" s="28"/>
      <c r="F4613" s="28"/>
      <c r="G4613" s="28"/>
      <c r="H4613" s="28"/>
      <c r="I4613" s="28"/>
      <c r="J4613" s="28"/>
    </row>
    <row r="4614" spans="3:10" ht="21.75" customHeight="1" x14ac:dyDescent="0.25">
      <c r="C4614" s="27"/>
      <c r="D4614" s="28"/>
      <c r="E4614" s="28"/>
      <c r="F4614" s="28"/>
      <c r="G4614" s="28"/>
      <c r="H4614" s="28"/>
      <c r="I4614" s="28"/>
      <c r="J4614" s="28"/>
    </row>
    <row r="4615" spans="3:10" ht="21.75" customHeight="1" x14ac:dyDescent="0.25">
      <c r="C4615" s="27"/>
      <c r="D4615" s="28"/>
      <c r="E4615" s="28"/>
      <c r="F4615" s="28"/>
      <c r="G4615" s="28"/>
      <c r="H4615" s="28"/>
      <c r="I4615" s="28"/>
      <c r="J4615" s="28"/>
    </row>
    <row r="4616" spans="3:10" ht="21.75" customHeight="1" x14ac:dyDescent="0.25">
      <c r="C4616" s="27"/>
      <c r="D4616" s="28"/>
      <c r="E4616" s="28"/>
      <c r="F4616" s="28"/>
      <c r="G4616" s="28"/>
      <c r="H4616" s="28"/>
      <c r="I4616" s="28"/>
      <c r="J4616" s="28"/>
    </row>
    <row r="4617" spans="3:10" ht="21.75" customHeight="1" x14ac:dyDescent="0.25">
      <c r="C4617" s="27"/>
      <c r="D4617" s="28"/>
      <c r="E4617" s="28"/>
      <c r="F4617" s="28"/>
      <c r="G4617" s="28"/>
      <c r="H4617" s="28"/>
      <c r="I4617" s="28"/>
      <c r="J4617" s="28"/>
    </row>
    <row r="4618" spans="3:10" ht="21.75" customHeight="1" x14ac:dyDescent="0.25">
      <c r="C4618" s="27"/>
      <c r="D4618" s="28"/>
      <c r="E4618" s="28"/>
      <c r="F4618" s="28"/>
      <c r="G4618" s="28"/>
      <c r="H4618" s="28"/>
      <c r="I4618" s="28"/>
      <c r="J4618" s="28"/>
    </row>
    <row r="4619" spans="3:10" ht="21.75" customHeight="1" x14ac:dyDescent="0.25">
      <c r="C4619" s="27"/>
      <c r="D4619" s="28"/>
      <c r="E4619" s="28"/>
      <c r="F4619" s="28"/>
      <c r="G4619" s="28"/>
      <c r="H4619" s="28"/>
      <c r="I4619" s="28"/>
      <c r="J4619" s="28"/>
    </row>
    <row r="4620" spans="3:10" ht="21.75" customHeight="1" x14ac:dyDescent="0.25">
      <c r="C4620" s="27"/>
      <c r="D4620" s="28"/>
      <c r="E4620" s="28"/>
      <c r="F4620" s="28"/>
      <c r="G4620" s="28"/>
      <c r="H4620" s="28"/>
      <c r="I4620" s="28"/>
      <c r="J4620" s="28"/>
    </row>
    <row r="4621" spans="3:10" ht="21.75" customHeight="1" x14ac:dyDescent="0.25">
      <c r="C4621" s="27"/>
      <c r="D4621" s="28"/>
      <c r="E4621" s="28"/>
      <c r="F4621" s="28"/>
      <c r="G4621" s="28"/>
      <c r="H4621" s="28"/>
      <c r="I4621" s="28"/>
      <c r="J4621" s="28"/>
    </row>
    <row r="4622" spans="3:10" ht="21.75" customHeight="1" x14ac:dyDescent="0.25">
      <c r="C4622" s="27"/>
      <c r="D4622" s="28"/>
      <c r="E4622" s="28"/>
      <c r="F4622" s="28"/>
      <c r="G4622" s="28"/>
      <c r="H4622" s="28"/>
      <c r="I4622" s="28"/>
      <c r="J4622" s="28"/>
    </row>
    <row r="4623" spans="3:10" ht="21.75" customHeight="1" x14ac:dyDescent="0.25">
      <c r="C4623" s="27"/>
      <c r="D4623" s="28"/>
      <c r="E4623" s="28"/>
      <c r="F4623" s="28"/>
      <c r="G4623" s="28"/>
      <c r="H4623" s="28"/>
      <c r="I4623" s="28"/>
      <c r="J4623" s="28"/>
    </row>
    <row r="4624" spans="3:10" ht="21.75" customHeight="1" x14ac:dyDescent="0.25">
      <c r="C4624" s="27"/>
      <c r="D4624" s="28"/>
      <c r="E4624" s="28"/>
      <c r="F4624" s="28"/>
      <c r="G4624" s="28"/>
      <c r="H4624" s="28"/>
      <c r="I4624" s="28"/>
      <c r="J4624" s="28"/>
    </row>
    <row r="4625" spans="3:10" ht="21.75" customHeight="1" x14ac:dyDescent="0.25">
      <c r="C4625" s="27"/>
      <c r="D4625" s="28"/>
      <c r="E4625" s="28"/>
      <c r="F4625" s="28"/>
      <c r="G4625" s="28"/>
      <c r="H4625" s="28"/>
      <c r="I4625" s="28"/>
      <c r="J4625" s="28"/>
    </row>
    <row r="4626" spans="3:10" ht="21.75" customHeight="1" x14ac:dyDescent="0.25">
      <c r="C4626" s="27"/>
      <c r="D4626" s="28"/>
      <c r="E4626" s="28"/>
      <c r="F4626" s="28"/>
      <c r="G4626" s="28"/>
      <c r="H4626" s="28"/>
      <c r="I4626" s="28"/>
      <c r="J4626" s="28"/>
    </row>
    <row r="4627" spans="3:10" ht="21.75" customHeight="1" x14ac:dyDescent="0.25">
      <c r="C4627" s="27"/>
      <c r="D4627" s="28"/>
      <c r="E4627" s="28"/>
      <c r="F4627" s="28"/>
      <c r="G4627" s="28"/>
      <c r="H4627" s="28"/>
      <c r="I4627" s="28"/>
      <c r="J4627" s="28"/>
    </row>
    <row r="4628" spans="3:10" ht="21.75" customHeight="1" x14ac:dyDescent="0.25">
      <c r="C4628" s="27"/>
      <c r="D4628" s="28"/>
      <c r="E4628" s="28"/>
      <c r="F4628" s="28"/>
      <c r="G4628" s="28"/>
      <c r="H4628" s="28"/>
      <c r="I4628" s="28"/>
      <c r="J4628" s="28"/>
    </row>
    <row r="4629" spans="3:10" ht="21.75" customHeight="1" x14ac:dyDescent="0.25">
      <c r="C4629" s="27"/>
      <c r="D4629" s="28"/>
      <c r="E4629" s="28"/>
      <c r="F4629" s="28"/>
      <c r="G4629" s="28"/>
      <c r="H4629" s="28"/>
      <c r="I4629" s="28"/>
      <c r="J4629" s="28"/>
    </row>
    <row r="4630" spans="3:10" ht="21.75" customHeight="1" x14ac:dyDescent="0.25">
      <c r="C4630" s="27"/>
      <c r="D4630" s="28"/>
      <c r="E4630" s="28"/>
      <c r="F4630" s="28"/>
      <c r="G4630" s="28"/>
      <c r="H4630" s="28"/>
      <c r="I4630" s="28"/>
      <c r="J4630" s="28"/>
    </row>
    <row r="4631" spans="3:10" ht="21.75" customHeight="1" x14ac:dyDescent="0.25">
      <c r="C4631" s="27"/>
      <c r="D4631" s="28"/>
      <c r="E4631" s="28"/>
      <c r="F4631" s="28"/>
      <c r="G4631" s="28"/>
      <c r="H4631" s="28"/>
      <c r="I4631" s="28"/>
      <c r="J4631" s="28"/>
    </row>
    <row r="4632" spans="3:10" ht="21.75" customHeight="1" x14ac:dyDescent="0.25">
      <c r="C4632" s="27"/>
      <c r="D4632" s="28"/>
      <c r="E4632" s="28"/>
      <c r="F4632" s="28"/>
      <c r="G4632" s="28"/>
      <c r="H4632" s="28"/>
      <c r="I4632" s="28"/>
      <c r="J4632" s="28"/>
    </row>
    <row r="4633" spans="3:10" ht="21.75" customHeight="1" x14ac:dyDescent="0.25">
      <c r="C4633" s="27"/>
      <c r="D4633" s="28"/>
      <c r="E4633" s="28"/>
      <c r="F4633" s="28"/>
      <c r="G4633" s="28"/>
      <c r="H4633" s="28"/>
      <c r="I4633" s="28"/>
      <c r="J4633" s="28"/>
    </row>
    <row r="4634" spans="3:10" ht="21.75" customHeight="1" x14ac:dyDescent="0.25">
      <c r="C4634" s="27"/>
      <c r="D4634" s="28"/>
      <c r="E4634" s="28"/>
      <c r="F4634" s="28"/>
      <c r="G4634" s="28"/>
      <c r="H4634" s="28"/>
      <c r="I4634" s="28"/>
      <c r="J4634" s="28"/>
    </row>
    <row r="4635" spans="3:10" ht="21.75" customHeight="1" x14ac:dyDescent="0.25">
      <c r="C4635" s="27"/>
      <c r="D4635" s="28"/>
      <c r="E4635" s="28"/>
      <c r="F4635" s="28"/>
      <c r="G4635" s="28"/>
      <c r="H4635" s="28"/>
      <c r="I4635" s="28"/>
      <c r="J4635" s="28"/>
    </row>
    <row r="4636" spans="3:10" ht="21.75" customHeight="1" x14ac:dyDescent="0.25">
      <c r="C4636" s="27"/>
      <c r="D4636" s="28"/>
      <c r="E4636" s="28"/>
      <c r="F4636" s="28"/>
      <c r="G4636" s="28"/>
      <c r="H4636" s="28"/>
      <c r="I4636" s="28"/>
      <c r="J4636" s="28"/>
    </row>
    <row r="4637" spans="3:10" ht="21.75" customHeight="1" x14ac:dyDescent="0.25">
      <c r="C4637" s="27"/>
      <c r="D4637" s="28"/>
      <c r="E4637" s="28"/>
      <c r="F4637" s="28"/>
      <c r="G4637" s="28"/>
      <c r="H4637" s="28"/>
      <c r="I4637" s="28"/>
      <c r="J4637" s="28"/>
    </row>
    <row r="4638" spans="3:10" ht="21.75" customHeight="1" x14ac:dyDescent="0.25">
      <c r="C4638" s="27"/>
      <c r="D4638" s="28"/>
      <c r="E4638" s="28"/>
      <c r="F4638" s="28"/>
      <c r="G4638" s="28"/>
      <c r="H4638" s="28"/>
      <c r="I4638" s="28"/>
      <c r="J4638" s="28"/>
    </row>
    <row r="4639" spans="3:10" ht="21.75" customHeight="1" x14ac:dyDescent="0.25">
      <c r="C4639" s="27"/>
      <c r="D4639" s="28"/>
      <c r="E4639" s="28"/>
      <c r="F4639" s="28"/>
      <c r="G4639" s="28"/>
      <c r="H4639" s="28"/>
      <c r="I4639" s="28"/>
      <c r="J4639" s="28"/>
    </row>
    <row r="4640" spans="3:10" ht="21.75" customHeight="1" x14ac:dyDescent="0.25">
      <c r="C4640" s="27"/>
      <c r="D4640" s="28"/>
      <c r="E4640" s="28"/>
      <c r="F4640" s="28"/>
      <c r="G4640" s="28"/>
      <c r="H4640" s="28"/>
      <c r="I4640" s="28"/>
      <c r="J4640" s="28"/>
    </row>
    <row r="4641" spans="3:10" ht="21.75" customHeight="1" x14ac:dyDescent="0.25">
      <c r="C4641" s="27"/>
      <c r="D4641" s="28"/>
      <c r="E4641" s="28"/>
      <c r="F4641" s="28"/>
      <c r="G4641" s="28"/>
      <c r="H4641" s="28"/>
      <c r="I4641" s="28"/>
      <c r="J4641" s="28"/>
    </row>
    <row r="4642" spans="3:10" ht="21.75" customHeight="1" x14ac:dyDescent="0.25">
      <c r="C4642" s="27"/>
      <c r="D4642" s="28"/>
      <c r="E4642" s="28"/>
      <c r="F4642" s="28"/>
      <c r="G4642" s="28"/>
      <c r="H4642" s="28"/>
      <c r="I4642" s="28"/>
      <c r="J4642" s="28"/>
    </row>
    <row r="4643" spans="3:10" ht="21.75" customHeight="1" x14ac:dyDescent="0.25">
      <c r="C4643" s="27"/>
      <c r="D4643" s="28"/>
      <c r="E4643" s="28"/>
      <c r="F4643" s="28"/>
      <c r="G4643" s="28"/>
      <c r="H4643" s="28"/>
      <c r="I4643" s="28"/>
      <c r="J4643" s="28"/>
    </row>
    <row r="4644" spans="3:10" ht="21.75" customHeight="1" x14ac:dyDescent="0.25">
      <c r="C4644" s="27"/>
      <c r="D4644" s="28"/>
      <c r="E4644" s="28"/>
      <c r="F4644" s="28"/>
      <c r="G4644" s="28"/>
      <c r="H4644" s="28"/>
      <c r="I4644" s="28"/>
      <c r="J4644" s="28"/>
    </row>
    <row r="4645" spans="3:10" ht="21.75" customHeight="1" x14ac:dyDescent="0.25">
      <c r="C4645" s="27"/>
      <c r="D4645" s="28"/>
      <c r="E4645" s="28"/>
      <c r="F4645" s="28"/>
      <c r="G4645" s="28"/>
      <c r="H4645" s="28"/>
      <c r="I4645" s="28"/>
      <c r="J4645" s="28"/>
    </row>
    <row r="4646" spans="3:10" ht="21.75" customHeight="1" x14ac:dyDescent="0.25">
      <c r="C4646" s="27"/>
      <c r="D4646" s="28"/>
      <c r="E4646" s="28"/>
      <c r="F4646" s="28"/>
      <c r="G4646" s="28"/>
      <c r="H4646" s="28"/>
      <c r="I4646" s="28"/>
      <c r="J4646" s="28"/>
    </row>
    <row r="4647" spans="3:10" ht="21.75" customHeight="1" x14ac:dyDescent="0.25">
      <c r="C4647" s="27"/>
      <c r="D4647" s="28"/>
      <c r="E4647" s="28"/>
      <c r="F4647" s="28"/>
      <c r="G4647" s="28"/>
      <c r="H4647" s="28"/>
      <c r="I4647" s="28"/>
      <c r="J4647" s="28"/>
    </row>
    <row r="4648" spans="3:10" ht="21.75" customHeight="1" x14ac:dyDescent="0.25">
      <c r="C4648" s="27"/>
      <c r="D4648" s="28"/>
      <c r="E4648" s="28"/>
      <c r="F4648" s="28"/>
      <c r="G4648" s="28"/>
      <c r="H4648" s="28"/>
      <c r="I4648" s="28"/>
      <c r="J4648" s="28"/>
    </row>
    <row r="4649" spans="3:10" ht="21.75" customHeight="1" x14ac:dyDescent="0.25">
      <c r="C4649" s="27"/>
      <c r="D4649" s="28"/>
      <c r="E4649" s="28"/>
      <c r="F4649" s="28"/>
      <c r="G4649" s="28"/>
      <c r="H4649" s="28"/>
      <c r="I4649" s="28"/>
      <c r="J4649" s="28"/>
    </row>
    <row r="4650" spans="3:10" ht="21.75" customHeight="1" x14ac:dyDescent="0.25">
      <c r="C4650" s="27"/>
      <c r="D4650" s="28"/>
      <c r="E4650" s="28"/>
      <c r="F4650" s="28"/>
      <c r="G4650" s="28"/>
      <c r="H4650" s="28"/>
      <c r="I4650" s="28"/>
      <c r="J4650" s="28"/>
    </row>
    <row r="4651" spans="3:10" ht="21.75" customHeight="1" x14ac:dyDescent="0.25">
      <c r="C4651" s="27"/>
      <c r="D4651" s="28"/>
      <c r="E4651" s="28"/>
      <c r="F4651" s="28"/>
      <c r="G4651" s="28"/>
      <c r="H4651" s="28"/>
      <c r="I4651" s="28"/>
      <c r="J4651" s="28"/>
    </row>
    <row r="4652" spans="3:10" ht="21.75" customHeight="1" x14ac:dyDescent="0.25">
      <c r="C4652" s="27"/>
      <c r="D4652" s="28"/>
      <c r="E4652" s="28"/>
      <c r="F4652" s="28"/>
      <c r="G4652" s="28"/>
      <c r="H4652" s="28"/>
      <c r="I4652" s="28"/>
      <c r="J4652" s="28"/>
    </row>
    <row r="4653" spans="3:10" ht="21.75" customHeight="1" x14ac:dyDescent="0.25">
      <c r="C4653" s="27"/>
      <c r="D4653" s="28"/>
      <c r="E4653" s="28"/>
      <c r="F4653" s="28"/>
      <c r="G4653" s="28"/>
      <c r="H4653" s="28"/>
      <c r="I4653" s="28"/>
      <c r="J4653" s="28"/>
    </row>
    <row r="4654" spans="3:10" ht="21.75" customHeight="1" x14ac:dyDescent="0.25">
      <c r="C4654" s="27"/>
      <c r="D4654" s="28"/>
      <c r="E4654" s="28"/>
      <c r="F4654" s="28"/>
      <c r="G4654" s="28"/>
      <c r="H4654" s="28"/>
      <c r="I4654" s="28"/>
      <c r="J4654" s="28"/>
    </row>
    <row r="4655" spans="3:10" ht="21.75" customHeight="1" x14ac:dyDescent="0.25">
      <c r="C4655" s="27"/>
      <c r="D4655" s="28"/>
      <c r="E4655" s="28"/>
      <c r="F4655" s="28"/>
      <c r="G4655" s="28"/>
      <c r="H4655" s="28"/>
      <c r="I4655" s="28"/>
      <c r="J4655" s="28"/>
    </row>
    <row r="4656" spans="3:10" ht="21.75" customHeight="1" x14ac:dyDescent="0.25">
      <c r="C4656" s="27"/>
      <c r="D4656" s="28"/>
      <c r="E4656" s="28"/>
      <c r="F4656" s="28"/>
      <c r="G4656" s="28"/>
      <c r="H4656" s="28"/>
      <c r="I4656" s="28"/>
      <c r="J4656" s="28"/>
    </row>
    <row r="4657" spans="3:10" ht="21.75" customHeight="1" x14ac:dyDescent="0.25">
      <c r="C4657" s="27"/>
      <c r="D4657" s="28"/>
      <c r="E4657" s="28"/>
      <c r="F4657" s="28"/>
      <c r="G4657" s="28"/>
      <c r="H4657" s="28"/>
      <c r="I4657" s="28"/>
      <c r="J4657" s="28"/>
    </row>
    <row r="4658" spans="3:10" ht="21.75" customHeight="1" x14ac:dyDescent="0.25">
      <c r="C4658" s="27"/>
      <c r="D4658" s="28"/>
      <c r="E4658" s="28"/>
      <c r="F4658" s="28"/>
      <c r="G4658" s="28"/>
      <c r="H4658" s="28"/>
      <c r="I4658" s="28"/>
      <c r="J4658" s="28"/>
    </row>
    <row r="4659" spans="3:10" ht="21.75" customHeight="1" x14ac:dyDescent="0.25">
      <c r="C4659" s="27"/>
      <c r="D4659" s="28"/>
      <c r="E4659" s="28"/>
      <c r="F4659" s="28"/>
      <c r="G4659" s="28"/>
      <c r="H4659" s="28"/>
      <c r="I4659" s="28"/>
      <c r="J4659" s="28"/>
    </row>
    <row r="4660" spans="3:10" ht="21.75" customHeight="1" x14ac:dyDescent="0.25">
      <c r="C4660" s="27"/>
      <c r="D4660" s="28"/>
      <c r="E4660" s="28"/>
      <c r="F4660" s="28"/>
      <c r="G4660" s="28"/>
      <c r="H4660" s="28"/>
      <c r="I4660" s="28"/>
      <c r="J4660" s="28"/>
    </row>
    <row r="4661" spans="3:10" ht="21.75" customHeight="1" x14ac:dyDescent="0.25">
      <c r="C4661" s="27"/>
      <c r="D4661" s="28"/>
      <c r="E4661" s="28"/>
      <c r="F4661" s="28"/>
      <c r="G4661" s="28"/>
      <c r="H4661" s="28"/>
      <c r="I4661" s="28"/>
      <c r="J4661" s="28"/>
    </row>
    <row r="4662" spans="3:10" ht="21.75" customHeight="1" x14ac:dyDescent="0.25">
      <c r="C4662" s="27"/>
      <c r="D4662" s="28"/>
      <c r="E4662" s="28"/>
      <c r="F4662" s="28"/>
      <c r="G4662" s="28"/>
      <c r="H4662" s="28"/>
      <c r="I4662" s="28"/>
      <c r="J4662" s="28"/>
    </row>
    <row r="4663" spans="3:10" ht="21.75" customHeight="1" x14ac:dyDescent="0.25">
      <c r="C4663" s="27"/>
      <c r="D4663" s="28"/>
      <c r="E4663" s="28"/>
      <c r="F4663" s="28"/>
      <c r="G4663" s="28"/>
      <c r="H4663" s="28"/>
      <c r="I4663" s="28"/>
      <c r="J4663" s="28"/>
    </row>
    <row r="4664" spans="3:10" ht="21.75" customHeight="1" x14ac:dyDescent="0.25">
      <c r="C4664" s="27"/>
      <c r="D4664" s="28"/>
      <c r="E4664" s="28"/>
      <c r="F4664" s="28"/>
      <c r="G4664" s="28"/>
      <c r="H4664" s="28"/>
      <c r="I4664" s="28"/>
      <c r="J4664" s="28"/>
    </row>
    <row r="4665" spans="3:10" ht="21.75" customHeight="1" x14ac:dyDescent="0.25">
      <c r="C4665" s="27"/>
      <c r="D4665" s="28"/>
      <c r="E4665" s="28"/>
      <c r="F4665" s="28"/>
      <c r="G4665" s="28"/>
      <c r="H4665" s="28"/>
      <c r="I4665" s="28"/>
      <c r="J4665" s="28"/>
    </row>
    <row r="4666" spans="3:10" ht="21.75" customHeight="1" x14ac:dyDescent="0.25">
      <c r="C4666" s="27"/>
      <c r="D4666" s="28"/>
      <c r="E4666" s="28"/>
      <c r="F4666" s="28"/>
      <c r="G4666" s="28"/>
      <c r="H4666" s="28"/>
      <c r="I4666" s="28"/>
      <c r="J4666" s="28"/>
    </row>
    <row r="4667" spans="3:10" ht="21.75" customHeight="1" x14ac:dyDescent="0.25">
      <c r="C4667" s="27"/>
      <c r="D4667" s="28"/>
      <c r="E4667" s="28"/>
      <c r="F4667" s="28"/>
      <c r="G4667" s="28"/>
      <c r="H4667" s="28"/>
      <c r="I4667" s="28"/>
      <c r="J4667" s="28"/>
    </row>
    <row r="4668" spans="3:10" ht="21.75" customHeight="1" x14ac:dyDescent="0.25">
      <c r="C4668" s="27"/>
      <c r="D4668" s="28"/>
      <c r="E4668" s="28"/>
      <c r="F4668" s="28"/>
      <c r="G4668" s="28"/>
      <c r="H4668" s="28"/>
      <c r="I4668" s="28"/>
      <c r="J4668" s="28"/>
    </row>
    <row r="4669" spans="3:10" ht="21.75" customHeight="1" x14ac:dyDescent="0.25">
      <c r="C4669" s="27"/>
      <c r="D4669" s="28"/>
      <c r="E4669" s="28"/>
      <c r="F4669" s="28"/>
      <c r="G4669" s="28"/>
      <c r="H4669" s="28"/>
      <c r="I4669" s="28"/>
      <c r="J4669" s="28"/>
    </row>
    <row r="4670" spans="3:10" ht="21.75" customHeight="1" x14ac:dyDescent="0.25">
      <c r="C4670" s="27"/>
      <c r="D4670" s="28"/>
      <c r="E4670" s="28"/>
      <c r="F4670" s="28"/>
      <c r="G4670" s="28"/>
      <c r="H4670" s="28"/>
      <c r="I4670" s="28"/>
      <c r="J4670" s="28"/>
    </row>
    <row r="4671" spans="3:10" ht="21.75" customHeight="1" x14ac:dyDescent="0.25">
      <c r="C4671" s="27"/>
      <c r="D4671" s="28"/>
      <c r="E4671" s="28"/>
      <c r="F4671" s="28"/>
      <c r="G4671" s="28"/>
      <c r="H4671" s="28"/>
      <c r="I4671" s="28"/>
      <c r="J4671" s="28"/>
    </row>
    <row r="4672" spans="3:10" ht="21.75" customHeight="1" x14ac:dyDescent="0.25">
      <c r="C4672" s="27"/>
      <c r="D4672" s="28"/>
      <c r="E4672" s="28"/>
      <c r="F4672" s="28"/>
      <c r="G4672" s="28"/>
      <c r="H4672" s="28"/>
      <c r="I4672" s="28"/>
      <c r="J4672" s="28"/>
    </row>
    <row r="4673" spans="3:10" ht="21.75" customHeight="1" x14ac:dyDescent="0.25">
      <c r="C4673" s="27"/>
      <c r="D4673" s="28"/>
      <c r="E4673" s="28"/>
      <c r="F4673" s="28"/>
      <c r="G4673" s="28"/>
      <c r="H4673" s="28"/>
      <c r="I4673" s="28"/>
      <c r="J4673" s="28"/>
    </row>
    <row r="4674" spans="3:10" ht="21.75" customHeight="1" x14ac:dyDescent="0.25">
      <c r="C4674" s="27"/>
      <c r="D4674" s="28"/>
      <c r="E4674" s="28"/>
      <c r="F4674" s="28"/>
      <c r="G4674" s="28"/>
      <c r="H4674" s="28"/>
      <c r="I4674" s="28"/>
      <c r="J4674" s="28"/>
    </row>
    <row r="4675" spans="3:10" ht="21.75" customHeight="1" x14ac:dyDescent="0.25">
      <c r="C4675" s="27"/>
      <c r="D4675" s="28"/>
      <c r="E4675" s="28"/>
      <c r="F4675" s="28"/>
      <c r="G4675" s="28"/>
      <c r="H4675" s="28"/>
      <c r="I4675" s="28"/>
      <c r="J4675" s="28"/>
    </row>
    <row r="4676" spans="3:10" ht="21.75" customHeight="1" x14ac:dyDescent="0.25">
      <c r="C4676" s="27"/>
      <c r="D4676" s="28"/>
      <c r="E4676" s="28"/>
      <c r="F4676" s="28"/>
      <c r="G4676" s="28"/>
      <c r="H4676" s="28"/>
      <c r="I4676" s="28"/>
      <c r="J4676" s="28"/>
    </row>
    <row r="4677" spans="3:10" ht="21.75" customHeight="1" x14ac:dyDescent="0.25">
      <c r="C4677" s="27"/>
      <c r="D4677" s="28"/>
      <c r="E4677" s="28"/>
      <c r="F4677" s="28"/>
      <c r="G4677" s="28"/>
      <c r="H4677" s="28"/>
      <c r="I4677" s="28"/>
      <c r="J4677" s="28"/>
    </row>
    <row r="4678" spans="3:10" ht="21.75" customHeight="1" x14ac:dyDescent="0.25">
      <c r="C4678" s="27"/>
      <c r="D4678" s="28"/>
      <c r="E4678" s="28"/>
      <c r="F4678" s="28"/>
      <c r="G4678" s="28"/>
      <c r="H4678" s="28"/>
      <c r="I4678" s="28"/>
      <c r="J4678" s="28"/>
    </row>
    <row r="4679" spans="3:10" ht="21.75" customHeight="1" x14ac:dyDescent="0.25">
      <c r="C4679" s="27"/>
      <c r="D4679" s="28"/>
      <c r="E4679" s="28"/>
      <c r="F4679" s="28"/>
      <c r="G4679" s="28"/>
      <c r="H4679" s="28"/>
      <c r="I4679" s="28"/>
      <c r="J4679" s="28"/>
    </row>
    <row r="4680" spans="3:10" ht="21.75" customHeight="1" x14ac:dyDescent="0.25">
      <c r="C4680" s="27"/>
      <c r="D4680" s="28"/>
      <c r="E4680" s="28"/>
      <c r="F4680" s="28"/>
      <c r="G4680" s="28"/>
      <c r="H4680" s="28"/>
      <c r="I4680" s="28"/>
      <c r="J4680" s="28"/>
    </row>
    <row r="4681" spans="3:10" ht="21.75" customHeight="1" x14ac:dyDescent="0.25">
      <c r="C4681" s="27"/>
      <c r="D4681" s="28"/>
      <c r="E4681" s="28"/>
      <c r="F4681" s="28"/>
      <c r="G4681" s="28"/>
      <c r="H4681" s="28"/>
      <c r="I4681" s="28"/>
      <c r="J4681" s="28"/>
    </row>
    <row r="4682" spans="3:10" ht="21.75" customHeight="1" x14ac:dyDescent="0.25">
      <c r="C4682" s="27"/>
      <c r="D4682" s="28"/>
      <c r="E4682" s="28"/>
      <c r="F4682" s="28"/>
      <c r="G4682" s="28"/>
      <c r="H4682" s="28"/>
      <c r="I4682" s="28"/>
      <c r="J4682" s="28"/>
    </row>
    <row r="4683" spans="3:10" ht="21.75" customHeight="1" x14ac:dyDescent="0.25">
      <c r="C4683" s="27"/>
      <c r="D4683" s="28"/>
      <c r="E4683" s="28"/>
      <c r="F4683" s="28"/>
      <c r="G4683" s="28"/>
      <c r="H4683" s="28"/>
      <c r="I4683" s="28"/>
      <c r="J4683" s="28"/>
    </row>
    <row r="4684" spans="3:10" ht="21.75" customHeight="1" x14ac:dyDescent="0.25">
      <c r="C4684" s="27"/>
      <c r="D4684" s="28"/>
      <c r="E4684" s="28"/>
      <c r="F4684" s="28"/>
      <c r="G4684" s="28"/>
      <c r="H4684" s="28"/>
      <c r="I4684" s="28"/>
      <c r="J4684" s="28"/>
    </row>
    <row r="4685" spans="3:10" ht="21.75" customHeight="1" x14ac:dyDescent="0.25">
      <c r="C4685" s="27"/>
      <c r="D4685" s="28"/>
      <c r="E4685" s="28"/>
      <c r="F4685" s="28"/>
      <c r="G4685" s="28"/>
      <c r="H4685" s="28"/>
      <c r="I4685" s="28"/>
      <c r="J4685" s="28"/>
    </row>
    <row r="4686" spans="3:10" ht="21.75" customHeight="1" x14ac:dyDescent="0.25">
      <c r="C4686" s="27"/>
      <c r="D4686" s="28"/>
      <c r="E4686" s="28"/>
      <c r="F4686" s="28"/>
      <c r="G4686" s="28"/>
      <c r="H4686" s="28"/>
      <c r="I4686" s="28"/>
      <c r="J4686" s="28"/>
    </row>
    <row r="4687" spans="3:10" ht="21.75" customHeight="1" x14ac:dyDescent="0.25">
      <c r="C4687" s="27"/>
      <c r="D4687" s="28"/>
      <c r="E4687" s="28"/>
      <c r="F4687" s="28"/>
      <c r="G4687" s="28"/>
      <c r="H4687" s="28"/>
      <c r="I4687" s="28"/>
      <c r="J4687" s="28"/>
    </row>
    <row r="4688" spans="3:10" ht="21.75" customHeight="1" x14ac:dyDescent="0.25">
      <c r="C4688" s="27"/>
      <c r="D4688" s="28"/>
      <c r="E4688" s="28"/>
      <c r="F4688" s="28"/>
      <c r="G4688" s="28"/>
      <c r="H4688" s="28"/>
      <c r="I4688" s="28"/>
      <c r="J4688" s="28"/>
    </row>
    <row r="4689" spans="3:10" ht="21.75" customHeight="1" x14ac:dyDescent="0.25">
      <c r="C4689" s="27"/>
      <c r="D4689" s="28"/>
      <c r="E4689" s="28"/>
      <c r="F4689" s="28"/>
      <c r="G4689" s="28"/>
      <c r="H4689" s="28"/>
      <c r="I4689" s="28"/>
      <c r="J4689" s="28"/>
    </row>
    <row r="4690" spans="3:10" ht="21.75" customHeight="1" x14ac:dyDescent="0.25">
      <c r="C4690" s="27"/>
      <c r="D4690" s="28"/>
      <c r="E4690" s="28"/>
      <c r="F4690" s="28"/>
      <c r="G4690" s="28"/>
      <c r="H4690" s="28"/>
      <c r="I4690" s="28"/>
      <c r="J4690" s="28"/>
    </row>
    <row r="4691" spans="3:10" ht="21.75" customHeight="1" x14ac:dyDescent="0.25">
      <c r="C4691" s="27"/>
      <c r="D4691" s="28"/>
      <c r="E4691" s="28"/>
      <c r="F4691" s="28"/>
      <c r="G4691" s="28"/>
      <c r="H4691" s="28"/>
      <c r="I4691" s="28"/>
      <c r="J4691" s="28"/>
    </row>
    <row r="4692" spans="3:10" ht="21.75" customHeight="1" x14ac:dyDescent="0.25">
      <c r="C4692" s="27"/>
      <c r="D4692" s="28"/>
      <c r="E4692" s="28"/>
      <c r="F4692" s="28"/>
      <c r="G4692" s="28"/>
      <c r="H4692" s="28"/>
      <c r="I4692" s="28"/>
      <c r="J4692" s="28"/>
    </row>
    <row r="4693" spans="3:10" ht="21.75" customHeight="1" x14ac:dyDescent="0.25">
      <c r="C4693" s="27"/>
      <c r="D4693" s="28"/>
      <c r="E4693" s="28"/>
      <c r="F4693" s="28"/>
      <c r="G4693" s="28"/>
      <c r="H4693" s="28"/>
      <c r="I4693" s="28"/>
      <c r="J4693" s="28"/>
    </row>
    <row r="4694" spans="3:10" ht="21.75" customHeight="1" x14ac:dyDescent="0.25">
      <c r="C4694" s="27"/>
      <c r="D4694" s="28"/>
      <c r="E4694" s="28"/>
      <c r="F4694" s="28"/>
      <c r="G4694" s="28"/>
      <c r="H4694" s="28"/>
      <c r="I4694" s="28"/>
      <c r="J4694" s="28"/>
    </row>
    <row r="4695" spans="3:10" ht="21.75" customHeight="1" x14ac:dyDescent="0.25">
      <c r="C4695" s="27"/>
      <c r="D4695" s="28"/>
      <c r="E4695" s="28"/>
      <c r="F4695" s="28"/>
      <c r="G4695" s="28"/>
      <c r="H4695" s="28"/>
      <c r="I4695" s="28"/>
      <c r="J4695" s="28"/>
    </row>
    <row r="4696" spans="3:10" ht="21.75" customHeight="1" x14ac:dyDescent="0.25">
      <c r="C4696" s="27"/>
      <c r="D4696" s="28"/>
      <c r="E4696" s="28"/>
      <c r="F4696" s="28"/>
      <c r="G4696" s="28"/>
      <c r="H4696" s="28"/>
      <c r="I4696" s="28"/>
      <c r="J4696" s="28"/>
    </row>
    <row r="4697" spans="3:10" ht="21.75" customHeight="1" x14ac:dyDescent="0.25">
      <c r="C4697" s="27"/>
      <c r="D4697" s="28"/>
      <c r="E4697" s="28"/>
      <c r="F4697" s="28"/>
      <c r="G4697" s="28"/>
      <c r="H4697" s="28"/>
      <c r="I4697" s="28"/>
      <c r="J4697" s="28"/>
    </row>
    <row r="4698" spans="3:10" ht="21.75" customHeight="1" x14ac:dyDescent="0.25">
      <c r="C4698" s="27"/>
      <c r="D4698" s="28"/>
      <c r="E4698" s="28"/>
      <c r="F4698" s="28"/>
      <c r="G4698" s="28"/>
      <c r="H4698" s="28"/>
      <c r="I4698" s="28"/>
      <c r="J4698" s="28"/>
    </row>
    <row r="4699" spans="3:10" ht="21.75" customHeight="1" x14ac:dyDescent="0.25">
      <c r="C4699" s="27"/>
      <c r="D4699" s="28"/>
      <c r="E4699" s="28"/>
      <c r="F4699" s="28"/>
      <c r="G4699" s="28"/>
      <c r="H4699" s="28"/>
      <c r="I4699" s="28"/>
      <c r="J4699" s="28"/>
    </row>
    <row r="4700" spans="3:10" ht="21.75" customHeight="1" x14ac:dyDescent="0.25">
      <c r="C4700" s="27"/>
      <c r="D4700" s="28"/>
      <c r="E4700" s="28"/>
      <c r="F4700" s="28"/>
      <c r="G4700" s="28"/>
      <c r="H4700" s="28"/>
      <c r="I4700" s="28"/>
      <c r="J4700" s="28"/>
    </row>
    <row r="4701" spans="3:10" ht="21.75" customHeight="1" x14ac:dyDescent="0.25">
      <c r="C4701" s="27"/>
      <c r="D4701" s="28"/>
      <c r="E4701" s="28"/>
      <c r="F4701" s="28"/>
      <c r="G4701" s="28"/>
      <c r="H4701" s="28"/>
      <c r="I4701" s="28"/>
      <c r="J4701" s="28"/>
    </row>
    <row r="4702" spans="3:10" ht="21.75" customHeight="1" x14ac:dyDescent="0.25">
      <c r="C4702" s="27"/>
      <c r="D4702" s="28"/>
      <c r="E4702" s="28"/>
      <c r="F4702" s="28"/>
      <c r="G4702" s="28"/>
      <c r="H4702" s="28"/>
      <c r="I4702" s="28"/>
      <c r="J4702" s="28"/>
    </row>
    <row r="4703" spans="3:10" ht="21.75" customHeight="1" x14ac:dyDescent="0.25">
      <c r="C4703" s="27"/>
      <c r="D4703" s="28"/>
      <c r="E4703" s="28"/>
      <c r="F4703" s="28"/>
      <c r="G4703" s="28"/>
      <c r="H4703" s="28"/>
      <c r="I4703" s="28"/>
      <c r="J4703" s="28"/>
    </row>
    <row r="4704" spans="3:10" ht="21.75" customHeight="1" x14ac:dyDescent="0.25">
      <c r="C4704" s="27"/>
      <c r="D4704" s="28"/>
      <c r="E4704" s="28"/>
      <c r="F4704" s="28"/>
      <c r="G4704" s="28"/>
      <c r="H4704" s="28"/>
      <c r="I4704" s="28"/>
      <c r="J4704" s="28"/>
    </row>
    <row r="4705" spans="3:10" ht="21.75" customHeight="1" x14ac:dyDescent="0.25">
      <c r="C4705" s="27"/>
      <c r="D4705" s="28"/>
      <c r="E4705" s="28"/>
      <c r="F4705" s="28"/>
      <c r="G4705" s="28"/>
      <c r="H4705" s="28"/>
      <c r="I4705" s="28"/>
      <c r="J4705" s="28"/>
    </row>
    <row r="4706" spans="3:10" ht="21.75" customHeight="1" x14ac:dyDescent="0.25">
      <c r="C4706" s="27"/>
      <c r="D4706" s="28"/>
      <c r="E4706" s="28"/>
      <c r="F4706" s="28"/>
      <c r="G4706" s="28"/>
      <c r="H4706" s="28"/>
      <c r="I4706" s="28"/>
      <c r="J4706" s="28"/>
    </row>
    <row r="4707" spans="3:10" ht="21.75" customHeight="1" x14ac:dyDescent="0.25">
      <c r="C4707" s="27"/>
      <c r="D4707" s="28"/>
      <c r="E4707" s="28"/>
      <c r="F4707" s="28"/>
      <c r="G4707" s="28"/>
      <c r="H4707" s="28"/>
      <c r="I4707" s="28"/>
      <c r="J4707" s="28"/>
    </row>
    <row r="4708" spans="3:10" ht="21.75" customHeight="1" x14ac:dyDescent="0.25">
      <c r="C4708" s="27"/>
      <c r="D4708" s="28"/>
      <c r="E4708" s="28"/>
      <c r="F4708" s="28"/>
      <c r="G4708" s="28"/>
      <c r="H4708" s="28"/>
      <c r="I4708" s="28"/>
      <c r="J4708" s="28"/>
    </row>
    <row r="4709" spans="3:10" ht="21.75" customHeight="1" x14ac:dyDescent="0.25">
      <c r="C4709" s="27"/>
      <c r="D4709" s="28"/>
      <c r="E4709" s="28"/>
      <c r="F4709" s="28"/>
      <c r="G4709" s="28"/>
      <c r="H4709" s="28"/>
      <c r="I4709" s="28"/>
      <c r="J4709" s="28"/>
    </row>
    <row r="4710" spans="3:10" ht="21.75" customHeight="1" x14ac:dyDescent="0.25">
      <c r="C4710" s="27"/>
      <c r="D4710" s="28"/>
      <c r="E4710" s="28"/>
      <c r="F4710" s="28"/>
      <c r="G4710" s="28"/>
      <c r="H4710" s="28"/>
      <c r="I4710" s="28"/>
      <c r="J4710" s="28"/>
    </row>
    <row r="4711" spans="3:10" ht="21.75" customHeight="1" x14ac:dyDescent="0.25">
      <c r="C4711" s="27"/>
      <c r="D4711" s="28"/>
      <c r="E4711" s="28"/>
      <c r="F4711" s="28"/>
      <c r="G4711" s="28"/>
      <c r="H4711" s="28"/>
      <c r="I4711" s="28"/>
      <c r="J4711" s="28"/>
    </row>
    <row r="4712" spans="3:10" ht="21.75" customHeight="1" x14ac:dyDescent="0.25">
      <c r="C4712" s="27"/>
      <c r="D4712" s="28"/>
      <c r="E4712" s="28"/>
      <c r="F4712" s="28"/>
      <c r="G4712" s="28"/>
      <c r="H4712" s="28"/>
      <c r="I4712" s="28"/>
      <c r="J4712" s="28"/>
    </row>
    <row r="4713" spans="3:10" ht="21.75" customHeight="1" x14ac:dyDescent="0.25">
      <c r="C4713" s="27"/>
      <c r="D4713" s="28"/>
      <c r="E4713" s="28"/>
      <c r="F4713" s="28"/>
      <c r="G4713" s="28"/>
      <c r="H4713" s="28"/>
      <c r="I4713" s="28"/>
      <c r="J4713" s="28"/>
    </row>
    <row r="4714" spans="3:10" ht="21.75" customHeight="1" x14ac:dyDescent="0.25">
      <c r="C4714" s="27"/>
      <c r="D4714" s="28"/>
      <c r="E4714" s="28"/>
      <c r="F4714" s="28"/>
      <c r="G4714" s="28"/>
      <c r="H4714" s="28"/>
      <c r="I4714" s="28"/>
      <c r="J4714" s="28"/>
    </row>
    <row r="4715" spans="3:10" ht="21.75" customHeight="1" x14ac:dyDescent="0.25">
      <c r="C4715" s="27"/>
      <c r="D4715" s="28"/>
      <c r="E4715" s="28"/>
      <c r="F4715" s="28"/>
      <c r="G4715" s="28"/>
      <c r="H4715" s="28"/>
      <c r="I4715" s="28"/>
      <c r="J4715" s="28"/>
    </row>
    <row r="4716" spans="3:10" ht="21.75" customHeight="1" x14ac:dyDescent="0.25">
      <c r="C4716" s="27"/>
      <c r="D4716" s="28"/>
      <c r="E4716" s="28"/>
      <c r="F4716" s="28"/>
      <c r="G4716" s="28"/>
      <c r="H4716" s="28"/>
      <c r="I4716" s="28"/>
      <c r="J4716" s="28"/>
    </row>
    <row r="4717" spans="3:10" ht="21.75" customHeight="1" x14ac:dyDescent="0.25">
      <c r="C4717" s="27"/>
      <c r="D4717" s="28"/>
      <c r="E4717" s="28"/>
      <c r="F4717" s="28"/>
      <c r="G4717" s="28"/>
      <c r="H4717" s="28"/>
      <c r="I4717" s="28"/>
      <c r="J4717" s="28"/>
    </row>
    <row r="4718" spans="3:10" ht="21.75" customHeight="1" x14ac:dyDescent="0.25">
      <c r="C4718" s="27"/>
      <c r="D4718" s="28"/>
      <c r="E4718" s="28"/>
      <c r="F4718" s="28"/>
      <c r="G4718" s="28"/>
      <c r="H4718" s="28"/>
      <c r="I4718" s="28"/>
      <c r="J4718" s="28"/>
    </row>
    <row r="4719" spans="3:10" ht="21.75" customHeight="1" x14ac:dyDescent="0.25">
      <c r="C4719" s="27"/>
      <c r="D4719" s="28"/>
      <c r="E4719" s="28"/>
      <c r="F4719" s="28"/>
      <c r="G4719" s="28"/>
      <c r="H4719" s="28"/>
      <c r="I4719" s="28"/>
      <c r="J4719" s="28"/>
    </row>
    <row r="4720" spans="3:10" ht="21.75" customHeight="1" x14ac:dyDescent="0.25">
      <c r="C4720" s="27"/>
      <c r="D4720" s="28"/>
      <c r="E4720" s="28"/>
      <c r="F4720" s="28"/>
      <c r="G4720" s="28"/>
      <c r="H4720" s="28"/>
      <c r="I4720" s="28"/>
      <c r="J4720" s="28"/>
    </row>
    <row r="4721" spans="3:10" ht="21.75" customHeight="1" x14ac:dyDescent="0.25">
      <c r="C4721" s="27"/>
      <c r="D4721" s="28"/>
      <c r="E4721" s="28"/>
      <c r="F4721" s="28"/>
      <c r="G4721" s="28"/>
      <c r="H4721" s="28"/>
      <c r="I4721" s="28"/>
      <c r="J4721" s="28"/>
    </row>
    <row r="4722" spans="3:10" ht="21.75" customHeight="1" x14ac:dyDescent="0.25">
      <c r="C4722" s="27"/>
      <c r="D4722" s="28"/>
      <c r="E4722" s="28"/>
      <c r="F4722" s="28"/>
      <c r="G4722" s="28"/>
      <c r="H4722" s="28"/>
      <c r="I4722" s="28"/>
      <c r="J4722" s="28"/>
    </row>
    <row r="4723" spans="3:10" ht="21.75" customHeight="1" x14ac:dyDescent="0.25">
      <c r="C4723" s="27"/>
      <c r="D4723" s="28"/>
      <c r="E4723" s="28"/>
      <c r="F4723" s="28"/>
      <c r="G4723" s="28"/>
      <c r="H4723" s="28"/>
      <c r="I4723" s="28"/>
      <c r="J4723" s="28"/>
    </row>
    <row r="4724" spans="3:10" ht="21.75" customHeight="1" x14ac:dyDescent="0.25">
      <c r="C4724" s="27"/>
      <c r="D4724" s="28"/>
      <c r="E4724" s="28"/>
      <c r="F4724" s="28"/>
      <c r="G4724" s="28"/>
      <c r="H4724" s="28"/>
      <c r="I4724" s="28"/>
      <c r="J4724" s="28"/>
    </row>
    <row r="4725" spans="3:10" ht="21.75" customHeight="1" x14ac:dyDescent="0.25">
      <c r="C4725" s="27"/>
      <c r="D4725" s="28"/>
      <c r="E4725" s="28"/>
      <c r="F4725" s="28"/>
      <c r="G4725" s="28"/>
      <c r="H4725" s="28"/>
      <c r="I4725" s="28"/>
      <c r="J4725" s="28"/>
    </row>
    <row r="4726" spans="3:10" ht="21.75" customHeight="1" x14ac:dyDescent="0.25">
      <c r="C4726" s="27"/>
      <c r="D4726" s="28"/>
      <c r="E4726" s="28"/>
      <c r="F4726" s="28"/>
      <c r="G4726" s="28"/>
      <c r="H4726" s="28"/>
      <c r="I4726" s="28"/>
      <c r="J4726" s="28"/>
    </row>
    <row r="4727" spans="3:10" ht="21.75" customHeight="1" x14ac:dyDescent="0.25">
      <c r="C4727" s="27"/>
      <c r="D4727" s="28"/>
      <c r="E4727" s="28"/>
      <c r="F4727" s="28"/>
      <c r="G4727" s="28"/>
      <c r="H4727" s="28"/>
      <c r="I4727" s="28"/>
      <c r="J4727" s="28"/>
    </row>
    <row r="4728" spans="3:10" ht="21.75" customHeight="1" x14ac:dyDescent="0.25">
      <c r="C4728" s="27"/>
      <c r="D4728" s="28"/>
      <c r="E4728" s="28"/>
      <c r="F4728" s="28"/>
      <c r="G4728" s="28"/>
      <c r="H4728" s="28"/>
      <c r="I4728" s="28"/>
      <c r="J4728" s="28"/>
    </row>
    <row r="4729" spans="3:10" ht="21.75" customHeight="1" x14ac:dyDescent="0.25">
      <c r="C4729" s="27"/>
      <c r="D4729" s="28"/>
      <c r="E4729" s="28"/>
      <c r="F4729" s="28"/>
      <c r="G4729" s="28"/>
      <c r="H4729" s="28"/>
      <c r="I4729" s="28"/>
      <c r="J4729" s="28"/>
    </row>
    <row r="4730" spans="3:10" ht="21.75" customHeight="1" x14ac:dyDescent="0.25">
      <c r="C4730" s="27"/>
      <c r="D4730" s="28"/>
      <c r="E4730" s="28"/>
      <c r="F4730" s="28"/>
      <c r="G4730" s="28"/>
      <c r="H4730" s="28"/>
      <c r="I4730" s="28"/>
      <c r="J4730" s="28"/>
    </row>
    <row r="4731" spans="3:10" ht="21.75" customHeight="1" x14ac:dyDescent="0.25">
      <c r="C4731" s="27"/>
      <c r="D4731" s="28"/>
      <c r="E4731" s="28"/>
      <c r="F4731" s="28"/>
      <c r="G4731" s="28"/>
      <c r="H4731" s="28"/>
      <c r="I4731" s="28"/>
      <c r="J4731" s="28"/>
    </row>
    <row r="4732" spans="3:10" ht="21.75" customHeight="1" x14ac:dyDescent="0.25">
      <c r="C4732" s="27"/>
      <c r="D4732" s="28"/>
      <c r="E4732" s="28"/>
      <c r="F4732" s="28"/>
      <c r="G4732" s="28"/>
      <c r="H4732" s="28"/>
      <c r="I4732" s="28"/>
      <c r="J4732" s="28"/>
    </row>
    <row r="4733" spans="3:10" ht="21.75" customHeight="1" x14ac:dyDescent="0.25">
      <c r="C4733" s="27"/>
      <c r="D4733" s="28"/>
      <c r="E4733" s="28"/>
      <c r="F4733" s="28"/>
      <c r="G4733" s="28"/>
      <c r="H4733" s="28"/>
      <c r="I4733" s="28"/>
      <c r="J4733" s="28"/>
    </row>
    <row r="4734" spans="3:10" ht="21.75" customHeight="1" x14ac:dyDescent="0.25">
      <c r="C4734" s="27"/>
      <c r="D4734" s="28"/>
      <c r="E4734" s="28"/>
      <c r="F4734" s="28"/>
      <c r="G4734" s="28"/>
      <c r="H4734" s="28"/>
      <c r="I4734" s="28"/>
      <c r="J4734" s="28"/>
    </row>
    <row r="4735" spans="3:10" ht="21.75" customHeight="1" x14ac:dyDescent="0.25">
      <c r="C4735" s="27"/>
      <c r="D4735" s="28"/>
      <c r="E4735" s="28"/>
      <c r="F4735" s="28"/>
      <c r="G4735" s="28"/>
      <c r="H4735" s="28"/>
      <c r="I4735" s="28"/>
      <c r="J4735" s="28"/>
    </row>
    <row r="4736" spans="3:10" ht="21.75" customHeight="1" x14ac:dyDescent="0.25">
      <c r="C4736" s="27"/>
      <c r="D4736" s="28"/>
      <c r="E4736" s="28"/>
      <c r="F4736" s="28"/>
      <c r="G4736" s="28"/>
      <c r="H4736" s="28"/>
      <c r="I4736" s="28"/>
      <c r="J4736" s="28"/>
    </row>
    <row r="4737" spans="3:10" ht="21.75" customHeight="1" x14ac:dyDescent="0.25">
      <c r="C4737" s="27"/>
      <c r="D4737" s="28"/>
      <c r="E4737" s="28"/>
      <c r="F4737" s="28"/>
      <c r="G4737" s="28"/>
      <c r="H4737" s="28"/>
      <c r="I4737" s="28"/>
      <c r="J4737" s="28"/>
    </row>
    <row r="4738" spans="3:10" ht="21.75" customHeight="1" x14ac:dyDescent="0.25">
      <c r="C4738" s="27"/>
      <c r="D4738" s="28"/>
      <c r="E4738" s="28"/>
      <c r="F4738" s="28"/>
      <c r="G4738" s="28"/>
      <c r="H4738" s="28"/>
      <c r="I4738" s="28"/>
      <c r="J4738" s="28"/>
    </row>
    <row r="4739" spans="3:10" ht="21.75" customHeight="1" x14ac:dyDescent="0.25">
      <c r="C4739" s="27"/>
      <c r="D4739" s="28"/>
      <c r="E4739" s="28"/>
      <c r="F4739" s="28"/>
      <c r="G4739" s="28"/>
      <c r="H4739" s="28"/>
      <c r="I4739" s="28"/>
      <c r="J4739" s="28"/>
    </row>
    <row r="4740" spans="3:10" ht="21.75" customHeight="1" x14ac:dyDescent="0.25">
      <c r="C4740" s="27"/>
      <c r="D4740" s="28"/>
      <c r="E4740" s="28"/>
      <c r="F4740" s="28"/>
      <c r="G4740" s="28"/>
      <c r="H4740" s="28"/>
      <c r="I4740" s="28"/>
      <c r="J4740" s="28"/>
    </row>
    <row r="4741" spans="3:10" ht="21.75" customHeight="1" x14ac:dyDescent="0.25">
      <c r="C4741" s="27"/>
      <c r="D4741" s="28"/>
      <c r="E4741" s="28"/>
      <c r="F4741" s="28"/>
      <c r="G4741" s="28"/>
      <c r="H4741" s="28"/>
      <c r="I4741" s="28"/>
      <c r="J4741" s="28"/>
    </row>
    <row r="4742" spans="3:10" ht="21.75" customHeight="1" x14ac:dyDescent="0.25">
      <c r="C4742" s="27"/>
      <c r="D4742" s="28"/>
      <c r="E4742" s="28"/>
      <c r="F4742" s="28"/>
      <c r="G4742" s="28"/>
      <c r="H4742" s="28"/>
      <c r="I4742" s="28"/>
      <c r="J4742" s="28"/>
    </row>
    <row r="4743" spans="3:10" ht="21.75" customHeight="1" x14ac:dyDescent="0.25">
      <c r="C4743" s="27"/>
      <c r="D4743" s="28"/>
      <c r="E4743" s="28"/>
      <c r="F4743" s="28"/>
      <c r="G4743" s="28"/>
      <c r="H4743" s="28"/>
      <c r="I4743" s="28"/>
      <c r="J4743" s="28"/>
    </row>
    <row r="4744" spans="3:10" ht="21.75" customHeight="1" x14ac:dyDescent="0.25">
      <c r="C4744" s="27"/>
      <c r="D4744" s="28"/>
      <c r="E4744" s="28"/>
      <c r="F4744" s="28"/>
      <c r="G4744" s="28"/>
      <c r="H4744" s="28"/>
      <c r="I4744" s="28"/>
      <c r="J4744" s="28"/>
    </row>
    <row r="4745" spans="3:10" ht="21.75" customHeight="1" x14ac:dyDescent="0.25">
      <c r="C4745" s="27"/>
      <c r="D4745" s="28"/>
      <c r="E4745" s="28"/>
      <c r="F4745" s="28"/>
      <c r="G4745" s="28"/>
      <c r="H4745" s="28"/>
      <c r="I4745" s="28"/>
      <c r="J4745" s="28"/>
    </row>
    <row r="4746" spans="3:10" ht="21.75" customHeight="1" x14ac:dyDescent="0.25">
      <c r="C4746" s="27"/>
      <c r="D4746" s="28"/>
      <c r="E4746" s="28"/>
      <c r="F4746" s="28"/>
      <c r="G4746" s="28"/>
      <c r="H4746" s="28"/>
      <c r="I4746" s="28"/>
      <c r="J4746" s="28"/>
    </row>
    <row r="4747" spans="3:10" ht="21.75" customHeight="1" x14ac:dyDescent="0.25">
      <c r="C4747" s="27"/>
      <c r="D4747" s="28"/>
      <c r="E4747" s="28"/>
      <c r="F4747" s="28"/>
      <c r="G4747" s="28"/>
      <c r="H4747" s="28"/>
      <c r="I4747" s="28"/>
      <c r="J4747" s="28"/>
    </row>
    <row r="4748" spans="3:10" ht="21.75" customHeight="1" x14ac:dyDescent="0.25">
      <c r="C4748" s="27"/>
      <c r="D4748" s="28"/>
      <c r="E4748" s="28"/>
      <c r="F4748" s="28"/>
      <c r="G4748" s="28"/>
      <c r="H4748" s="28"/>
      <c r="I4748" s="28"/>
      <c r="J4748" s="28"/>
    </row>
    <row r="4749" spans="3:10" ht="21.75" customHeight="1" x14ac:dyDescent="0.25">
      <c r="C4749" s="27"/>
      <c r="D4749" s="28"/>
      <c r="E4749" s="28"/>
      <c r="F4749" s="28"/>
      <c r="G4749" s="28"/>
      <c r="H4749" s="28"/>
      <c r="I4749" s="28"/>
      <c r="J4749" s="28"/>
    </row>
    <row r="4750" spans="3:10" ht="21.75" customHeight="1" x14ac:dyDescent="0.25">
      <c r="C4750" s="27"/>
      <c r="D4750" s="28"/>
      <c r="E4750" s="28"/>
      <c r="F4750" s="28"/>
      <c r="G4750" s="28"/>
      <c r="H4750" s="28"/>
      <c r="I4750" s="28"/>
      <c r="J4750" s="28"/>
    </row>
    <row r="4751" spans="3:10" ht="21.75" customHeight="1" x14ac:dyDescent="0.25">
      <c r="C4751" s="27"/>
      <c r="D4751" s="28"/>
      <c r="E4751" s="28"/>
      <c r="F4751" s="28"/>
      <c r="G4751" s="28"/>
      <c r="H4751" s="28"/>
      <c r="I4751" s="28"/>
      <c r="J4751" s="28"/>
    </row>
    <row r="4752" spans="3:10" ht="21.75" customHeight="1" x14ac:dyDescent="0.25">
      <c r="C4752" s="27"/>
      <c r="D4752" s="28"/>
      <c r="E4752" s="28"/>
      <c r="F4752" s="28"/>
      <c r="G4752" s="28"/>
      <c r="H4752" s="28"/>
      <c r="I4752" s="28"/>
      <c r="J4752" s="28"/>
    </row>
    <row r="4753" spans="3:10" ht="21.75" customHeight="1" x14ac:dyDescent="0.25">
      <c r="C4753" s="27"/>
      <c r="D4753" s="28"/>
      <c r="E4753" s="28"/>
      <c r="F4753" s="28"/>
      <c r="G4753" s="28"/>
      <c r="H4753" s="28"/>
      <c r="I4753" s="28"/>
      <c r="J4753" s="28"/>
    </row>
    <row r="4754" spans="3:10" ht="21.75" customHeight="1" x14ac:dyDescent="0.25">
      <c r="C4754" s="27"/>
      <c r="D4754" s="28"/>
      <c r="E4754" s="28"/>
      <c r="F4754" s="28"/>
      <c r="G4754" s="28"/>
      <c r="H4754" s="28"/>
      <c r="I4754" s="28"/>
      <c r="J4754" s="28"/>
    </row>
    <row r="4755" spans="3:10" ht="21.75" customHeight="1" x14ac:dyDescent="0.25">
      <c r="C4755" s="27"/>
      <c r="D4755" s="28"/>
      <c r="E4755" s="28"/>
      <c r="F4755" s="28"/>
      <c r="G4755" s="28"/>
      <c r="H4755" s="28"/>
      <c r="I4755" s="28"/>
      <c r="J4755" s="28"/>
    </row>
    <row r="4756" spans="3:10" ht="21.75" customHeight="1" x14ac:dyDescent="0.25">
      <c r="C4756" s="27"/>
      <c r="D4756" s="28"/>
      <c r="E4756" s="28"/>
      <c r="F4756" s="28"/>
      <c r="G4756" s="28"/>
      <c r="H4756" s="28"/>
      <c r="I4756" s="28"/>
      <c r="J4756" s="28"/>
    </row>
    <row r="4757" spans="3:10" ht="21.75" customHeight="1" x14ac:dyDescent="0.25">
      <c r="C4757" s="27"/>
      <c r="D4757" s="28"/>
      <c r="E4757" s="28"/>
      <c r="F4757" s="28"/>
      <c r="G4757" s="28"/>
      <c r="H4757" s="28"/>
      <c r="I4757" s="28"/>
      <c r="J4757" s="28"/>
    </row>
    <row r="4758" spans="3:10" ht="21.75" customHeight="1" x14ac:dyDescent="0.25">
      <c r="C4758" s="27"/>
      <c r="D4758" s="28"/>
      <c r="E4758" s="28"/>
      <c r="F4758" s="28"/>
      <c r="G4758" s="28"/>
      <c r="H4758" s="28"/>
      <c r="I4758" s="28"/>
      <c r="J4758" s="28"/>
    </row>
    <row r="4759" spans="3:10" ht="21.75" customHeight="1" x14ac:dyDescent="0.25">
      <c r="C4759" s="27"/>
      <c r="D4759" s="28"/>
      <c r="E4759" s="28"/>
      <c r="F4759" s="28"/>
      <c r="G4759" s="28"/>
      <c r="H4759" s="28"/>
      <c r="I4759" s="28"/>
      <c r="J4759" s="28"/>
    </row>
    <row r="4760" spans="3:10" ht="21.75" customHeight="1" x14ac:dyDescent="0.25">
      <c r="C4760" s="27"/>
      <c r="D4760" s="28"/>
      <c r="E4760" s="28"/>
      <c r="F4760" s="28"/>
      <c r="G4760" s="28"/>
      <c r="H4760" s="28"/>
      <c r="I4760" s="28"/>
      <c r="J4760" s="28"/>
    </row>
    <row r="4761" spans="3:10" ht="21.75" customHeight="1" x14ac:dyDescent="0.25">
      <c r="C4761" s="27"/>
      <c r="D4761" s="28"/>
      <c r="E4761" s="28"/>
      <c r="F4761" s="28"/>
      <c r="G4761" s="28"/>
      <c r="H4761" s="28"/>
      <c r="I4761" s="28"/>
      <c r="J4761" s="28"/>
    </row>
    <row r="4762" spans="3:10" ht="21.75" customHeight="1" x14ac:dyDescent="0.25">
      <c r="C4762" s="27"/>
      <c r="D4762" s="28"/>
      <c r="E4762" s="28"/>
      <c r="F4762" s="28"/>
      <c r="G4762" s="28"/>
      <c r="H4762" s="28"/>
      <c r="I4762" s="28"/>
      <c r="J4762" s="28"/>
    </row>
    <row r="4763" spans="3:10" ht="21.75" customHeight="1" x14ac:dyDescent="0.25">
      <c r="C4763" s="27"/>
      <c r="D4763" s="28"/>
      <c r="E4763" s="28"/>
      <c r="F4763" s="28"/>
      <c r="G4763" s="28"/>
      <c r="H4763" s="28"/>
      <c r="I4763" s="28"/>
      <c r="J4763" s="28"/>
    </row>
    <row r="4764" spans="3:10" ht="21.75" customHeight="1" x14ac:dyDescent="0.25">
      <c r="C4764" s="27"/>
      <c r="D4764" s="28"/>
      <c r="E4764" s="28"/>
      <c r="F4764" s="28"/>
      <c r="G4764" s="28"/>
      <c r="H4764" s="28"/>
      <c r="I4764" s="28"/>
      <c r="J4764" s="28"/>
    </row>
    <row r="4765" spans="3:10" ht="21.75" customHeight="1" x14ac:dyDescent="0.25">
      <c r="C4765" s="27"/>
      <c r="D4765" s="28"/>
      <c r="E4765" s="28"/>
      <c r="F4765" s="28"/>
      <c r="G4765" s="28"/>
      <c r="H4765" s="28"/>
      <c r="I4765" s="28"/>
      <c r="J4765" s="28"/>
    </row>
    <row r="4766" spans="3:10" ht="21.75" customHeight="1" x14ac:dyDescent="0.25">
      <c r="C4766" s="27"/>
      <c r="D4766" s="28"/>
      <c r="E4766" s="28"/>
      <c r="F4766" s="28"/>
      <c r="G4766" s="28"/>
      <c r="H4766" s="28"/>
      <c r="I4766" s="28"/>
      <c r="J4766" s="28"/>
    </row>
    <row r="4767" spans="3:10" ht="21.75" customHeight="1" x14ac:dyDescent="0.25">
      <c r="C4767" s="27"/>
      <c r="D4767" s="28"/>
      <c r="E4767" s="28"/>
      <c r="F4767" s="28"/>
      <c r="G4767" s="28"/>
      <c r="H4767" s="28"/>
      <c r="I4767" s="28"/>
      <c r="J4767" s="28"/>
    </row>
    <row r="4768" spans="3:10" ht="21.75" customHeight="1" x14ac:dyDescent="0.25">
      <c r="C4768" s="27"/>
      <c r="D4768" s="28"/>
      <c r="E4768" s="28"/>
      <c r="F4768" s="28"/>
      <c r="G4768" s="28"/>
      <c r="H4768" s="28"/>
      <c r="I4768" s="28"/>
      <c r="J4768" s="28"/>
    </row>
    <row r="4769" spans="3:10" ht="21.75" customHeight="1" x14ac:dyDescent="0.25">
      <c r="C4769" s="27"/>
      <c r="D4769" s="28"/>
      <c r="E4769" s="28"/>
      <c r="F4769" s="28"/>
      <c r="G4769" s="28"/>
      <c r="H4769" s="28"/>
      <c r="I4769" s="28"/>
      <c r="J4769" s="28"/>
    </row>
    <row r="4770" spans="3:10" ht="21.75" customHeight="1" x14ac:dyDescent="0.25">
      <c r="C4770" s="27"/>
      <c r="D4770" s="28"/>
      <c r="E4770" s="28"/>
      <c r="F4770" s="28"/>
      <c r="G4770" s="28"/>
      <c r="H4770" s="28"/>
      <c r="I4770" s="28"/>
      <c r="J4770" s="28"/>
    </row>
    <row r="4771" spans="3:10" ht="21.75" customHeight="1" x14ac:dyDescent="0.25">
      <c r="C4771" s="27"/>
      <c r="D4771" s="28"/>
      <c r="E4771" s="28"/>
      <c r="F4771" s="28"/>
      <c r="G4771" s="28"/>
      <c r="H4771" s="28"/>
      <c r="I4771" s="28"/>
      <c r="J4771" s="28"/>
    </row>
    <row r="4772" spans="3:10" ht="21.75" customHeight="1" x14ac:dyDescent="0.25">
      <c r="C4772" s="27"/>
      <c r="D4772" s="28"/>
      <c r="E4772" s="28"/>
      <c r="F4772" s="28"/>
      <c r="G4772" s="28"/>
      <c r="H4772" s="28"/>
      <c r="I4772" s="28"/>
      <c r="J4772" s="28"/>
    </row>
    <row r="4773" spans="3:10" ht="21.75" customHeight="1" x14ac:dyDescent="0.25">
      <c r="C4773" s="27"/>
      <c r="D4773" s="28"/>
      <c r="E4773" s="28"/>
      <c r="F4773" s="28"/>
      <c r="G4773" s="28"/>
      <c r="H4773" s="28"/>
      <c r="I4773" s="28"/>
      <c r="J4773" s="28"/>
    </row>
    <row r="4774" spans="3:10" ht="21.75" customHeight="1" x14ac:dyDescent="0.25">
      <c r="C4774" s="27"/>
      <c r="D4774" s="28"/>
      <c r="E4774" s="28"/>
      <c r="F4774" s="28"/>
      <c r="G4774" s="28"/>
      <c r="H4774" s="28"/>
      <c r="I4774" s="28"/>
      <c r="J4774" s="28"/>
    </row>
    <row r="4775" spans="3:10" ht="21.75" customHeight="1" x14ac:dyDescent="0.25">
      <c r="C4775" s="27"/>
      <c r="D4775" s="28"/>
      <c r="E4775" s="28"/>
      <c r="F4775" s="28"/>
      <c r="G4775" s="28"/>
      <c r="H4775" s="28"/>
      <c r="I4775" s="28"/>
      <c r="J4775" s="28"/>
    </row>
    <row r="4776" spans="3:10" ht="21.75" customHeight="1" x14ac:dyDescent="0.25">
      <c r="C4776" s="27"/>
      <c r="D4776" s="28"/>
      <c r="E4776" s="28"/>
      <c r="F4776" s="28"/>
      <c r="G4776" s="28"/>
      <c r="H4776" s="28"/>
      <c r="I4776" s="28"/>
      <c r="J4776" s="28"/>
    </row>
    <row r="4777" spans="3:10" ht="21.75" customHeight="1" x14ac:dyDescent="0.25">
      <c r="C4777" s="27"/>
      <c r="D4777" s="28"/>
      <c r="E4777" s="28"/>
      <c r="F4777" s="28"/>
      <c r="G4777" s="28"/>
      <c r="H4777" s="28"/>
      <c r="I4777" s="28"/>
      <c r="J4777" s="28"/>
    </row>
    <row r="4778" spans="3:10" ht="21.75" customHeight="1" x14ac:dyDescent="0.25">
      <c r="C4778" s="27"/>
      <c r="D4778" s="28"/>
      <c r="E4778" s="28"/>
      <c r="F4778" s="28"/>
      <c r="G4778" s="28"/>
      <c r="H4778" s="28"/>
      <c r="I4778" s="28"/>
      <c r="J4778" s="28"/>
    </row>
    <row r="4779" spans="3:10" ht="21.75" customHeight="1" x14ac:dyDescent="0.25">
      <c r="C4779" s="27"/>
      <c r="D4779" s="28"/>
      <c r="E4779" s="28"/>
      <c r="F4779" s="28"/>
      <c r="G4779" s="28"/>
      <c r="H4779" s="28"/>
      <c r="I4779" s="28"/>
      <c r="J4779" s="28"/>
    </row>
    <row r="4780" spans="3:10" ht="21.75" customHeight="1" x14ac:dyDescent="0.25">
      <c r="C4780" s="27"/>
      <c r="D4780" s="28"/>
      <c r="E4780" s="28"/>
      <c r="F4780" s="28"/>
      <c r="G4780" s="28"/>
      <c r="H4780" s="28"/>
      <c r="I4780" s="28"/>
      <c r="J4780" s="28"/>
    </row>
    <row r="4781" spans="3:10" ht="21.75" customHeight="1" x14ac:dyDescent="0.25">
      <c r="C4781" s="27"/>
      <c r="D4781" s="28"/>
      <c r="E4781" s="28"/>
      <c r="F4781" s="28"/>
      <c r="G4781" s="28"/>
      <c r="H4781" s="28"/>
      <c r="I4781" s="28"/>
      <c r="J4781" s="28"/>
    </row>
    <row r="4782" spans="3:10" ht="21.75" customHeight="1" x14ac:dyDescent="0.25">
      <c r="C4782" s="27"/>
      <c r="D4782" s="28"/>
      <c r="E4782" s="28"/>
      <c r="F4782" s="28"/>
      <c r="G4782" s="28"/>
      <c r="H4782" s="28"/>
      <c r="I4782" s="28"/>
      <c r="J4782" s="28"/>
    </row>
    <row r="4783" spans="3:10" ht="21.75" customHeight="1" x14ac:dyDescent="0.25">
      <c r="C4783" s="27"/>
      <c r="D4783" s="28"/>
      <c r="E4783" s="28"/>
      <c r="F4783" s="28"/>
      <c r="G4783" s="28"/>
      <c r="H4783" s="28"/>
      <c r="I4783" s="28"/>
      <c r="J4783" s="28"/>
    </row>
    <row r="4784" spans="3:10" ht="21.75" customHeight="1" x14ac:dyDescent="0.25">
      <c r="C4784" s="27"/>
      <c r="D4784" s="28"/>
      <c r="E4784" s="28"/>
      <c r="F4784" s="28"/>
      <c r="G4784" s="28"/>
      <c r="H4784" s="28"/>
      <c r="I4784" s="28"/>
      <c r="J4784" s="28"/>
    </row>
    <row r="4785" spans="3:10" ht="21.75" customHeight="1" x14ac:dyDescent="0.25">
      <c r="C4785" s="27"/>
      <c r="D4785" s="28"/>
      <c r="E4785" s="28"/>
      <c r="F4785" s="28"/>
      <c r="G4785" s="28"/>
      <c r="H4785" s="28"/>
      <c r="I4785" s="28"/>
      <c r="J4785" s="28"/>
    </row>
    <row r="4786" spans="3:10" ht="21.75" customHeight="1" x14ac:dyDescent="0.25">
      <c r="C4786" s="27"/>
      <c r="D4786" s="28"/>
      <c r="E4786" s="28"/>
      <c r="F4786" s="28"/>
      <c r="G4786" s="28"/>
      <c r="H4786" s="28"/>
      <c r="I4786" s="28"/>
      <c r="J4786" s="28"/>
    </row>
    <row r="4787" spans="3:10" ht="21.75" customHeight="1" x14ac:dyDescent="0.25">
      <c r="C4787" s="27"/>
      <c r="D4787" s="28"/>
      <c r="E4787" s="28"/>
      <c r="F4787" s="28"/>
      <c r="G4787" s="28"/>
      <c r="H4787" s="28"/>
      <c r="I4787" s="28"/>
      <c r="J4787" s="28"/>
    </row>
    <row r="4788" spans="3:10" ht="21.75" customHeight="1" x14ac:dyDescent="0.25">
      <c r="C4788" s="27"/>
      <c r="D4788" s="28"/>
      <c r="E4788" s="28"/>
      <c r="F4788" s="28"/>
      <c r="G4788" s="28"/>
      <c r="H4788" s="28"/>
      <c r="I4788" s="28"/>
      <c r="J4788" s="28"/>
    </row>
    <row r="4789" spans="3:10" ht="21.75" customHeight="1" x14ac:dyDescent="0.25">
      <c r="C4789" s="27"/>
      <c r="D4789" s="28"/>
      <c r="E4789" s="28"/>
      <c r="F4789" s="28"/>
      <c r="G4789" s="28"/>
      <c r="H4789" s="28"/>
      <c r="I4789" s="28"/>
      <c r="J4789" s="28"/>
    </row>
    <row r="4790" spans="3:10" ht="21.75" customHeight="1" x14ac:dyDescent="0.25">
      <c r="C4790" s="27"/>
      <c r="D4790" s="28"/>
      <c r="E4790" s="28"/>
      <c r="F4790" s="28"/>
      <c r="G4790" s="28"/>
      <c r="H4790" s="28"/>
      <c r="I4790" s="28"/>
      <c r="J4790" s="28"/>
    </row>
    <row r="4791" spans="3:10" ht="21.75" customHeight="1" x14ac:dyDescent="0.25">
      <c r="C4791" s="27"/>
      <c r="D4791" s="28"/>
      <c r="E4791" s="28"/>
      <c r="F4791" s="28"/>
      <c r="G4791" s="28"/>
      <c r="H4791" s="28"/>
      <c r="I4791" s="28"/>
      <c r="J4791" s="28"/>
    </row>
    <row r="4792" spans="3:10" ht="21.75" customHeight="1" x14ac:dyDescent="0.25">
      <c r="C4792" s="27"/>
      <c r="D4792" s="28"/>
      <c r="E4792" s="28"/>
      <c r="F4792" s="28"/>
      <c r="G4792" s="28"/>
      <c r="H4792" s="28"/>
      <c r="I4792" s="28"/>
      <c r="J4792" s="28"/>
    </row>
    <row r="4793" spans="3:10" ht="21.75" customHeight="1" x14ac:dyDescent="0.25">
      <c r="C4793" s="27"/>
      <c r="D4793" s="28"/>
      <c r="E4793" s="28"/>
      <c r="F4793" s="28"/>
      <c r="G4793" s="28"/>
      <c r="H4793" s="28"/>
      <c r="I4793" s="28"/>
      <c r="J4793" s="28"/>
    </row>
    <row r="4794" spans="3:10" ht="21.75" customHeight="1" x14ac:dyDescent="0.25">
      <c r="C4794" s="27"/>
      <c r="D4794" s="28"/>
      <c r="E4794" s="28"/>
      <c r="F4794" s="28"/>
      <c r="G4794" s="28"/>
      <c r="H4794" s="28"/>
      <c r="I4794" s="28"/>
      <c r="J4794" s="28"/>
    </row>
    <row r="4795" spans="3:10" ht="21.75" customHeight="1" x14ac:dyDescent="0.25">
      <c r="C4795" s="27"/>
      <c r="D4795" s="28"/>
      <c r="E4795" s="28"/>
      <c r="F4795" s="28"/>
      <c r="G4795" s="28"/>
      <c r="H4795" s="28"/>
      <c r="I4795" s="28"/>
      <c r="J4795" s="28"/>
    </row>
    <row r="4796" spans="3:10" ht="21.75" customHeight="1" x14ac:dyDescent="0.25">
      <c r="C4796" s="27"/>
      <c r="D4796" s="28"/>
      <c r="E4796" s="28"/>
      <c r="F4796" s="28"/>
      <c r="G4796" s="28"/>
      <c r="H4796" s="28"/>
      <c r="I4796" s="28"/>
      <c r="J4796" s="28"/>
    </row>
    <row r="4797" spans="3:10" ht="21.75" customHeight="1" x14ac:dyDescent="0.25">
      <c r="C4797" s="27"/>
      <c r="D4797" s="28"/>
      <c r="E4797" s="28"/>
      <c r="F4797" s="28"/>
      <c r="G4797" s="28"/>
      <c r="H4797" s="28"/>
      <c r="I4797" s="28"/>
      <c r="J4797" s="28"/>
    </row>
    <row r="4798" spans="3:10" ht="21.75" customHeight="1" x14ac:dyDescent="0.25">
      <c r="C4798" s="27"/>
      <c r="D4798" s="28"/>
      <c r="E4798" s="28"/>
      <c r="F4798" s="28"/>
      <c r="G4798" s="28"/>
      <c r="H4798" s="28"/>
      <c r="I4798" s="28"/>
      <c r="J4798" s="28"/>
    </row>
    <row r="4799" spans="3:10" ht="21.75" customHeight="1" x14ac:dyDescent="0.25">
      <c r="C4799" s="27"/>
      <c r="D4799" s="28"/>
      <c r="E4799" s="28"/>
      <c r="F4799" s="28"/>
      <c r="G4799" s="28"/>
      <c r="H4799" s="28"/>
      <c r="I4799" s="28"/>
      <c r="J4799" s="28"/>
    </row>
    <row r="4800" spans="3:10" ht="21.75" customHeight="1" x14ac:dyDescent="0.25">
      <c r="C4800" s="27"/>
      <c r="D4800" s="28"/>
      <c r="E4800" s="28"/>
      <c r="F4800" s="28"/>
      <c r="G4800" s="28"/>
      <c r="H4800" s="28"/>
      <c r="I4800" s="28"/>
      <c r="J4800" s="28"/>
    </row>
    <row r="4801" spans="3:10" ht="21.75" customHeight="1" x14ac:dyDescent="0.25">
      <c r="C4801" s="27"/>
      <c r="D4801" s="28"/>
      <c r="E4801" s="28"/>
      <c r="F4801" s="28"/>
      <c r="G4801" s="28"/>
      <c r="H4801" s="28"/>
      <c r="I4801" s="28"/>
      <c r="J4801" s="28"/>
    </row>
    <row r="4802" spans="3:10" ht="21.75" customHeight="1" x14ac:dyDescent="0.25">
      <c r="C4802" s="27"/>
      <c r="D4802" s="28"/>
      <c r="E4802" s="28"/>
      <c r="F4802" s="28"/>
      <c r="G4802" s="28"/>
      <c r="H4802" s="28"/>
      <c r="I4802" s="28"/>
      <c r="J4802" s="28"/>
    </row>
    <row r="4803" spans="3:10" ht="21.75" customHeight="1" x14ac:dyDescent="0.25">
      <c r="C4803" s="27"/>
      <c r="D4803" s="28"/>
      <c r="E4803" s="28"/>
      <c r="F4803" s="28"/>
      <c r="G4803" s="28"/>
      <c r="H4803" s="28"/>
      <c r="I4803" s="28"/>
      <c r="J4803" s="28"/>
    </row>
    <row r="4804" spans="3:10" ht="21.75" customHeight="1" x14ac:dyDescent="0.25">
      <c r="C4804" s="27"/>
      <c r="D4804" s="28"/>
      <c r="E4804" s="28"/>
      <c r="F4804" s="28"/>
      <c r="G4804" s="28"/>
      <c r="H4804" s="28"/>
      <c r="I4804" s="28"/>
      <c r="J4804" s="28"/>
    </row>
    <row r="4805" spans="3:10" ht="21.75" customHeight="1" x14ac:dyDescent="0.25">
      <c r="C4805" s="27"/>
      <c r="D4805" s="28"/>
      <c r="E4805" s="28"/>
      <c r="F4805" s="28"/>
      <c r="G4805" s="28"/>
      <c r="H4805" s="28"/>
      <c r="I4805" s="28"/>
      <c r="J4805" s="28"/>
    </row>
    <row r="4806" spans="3:10" ht="21.75" customHeight="1" x14ac:dyDescent="0.25">
      <c r="C4806" s="27"/>
      <c r="D4806" s="28"/>
      <c r="E4806" s="28"/>
      <c r="F4806" s="28"/>
      <c r="G4806" s="28"/>
      <c r="H4806" s="28"/>
      <c r="I4806" s="28"/>
      <c r="J4806" s="28"/>
    </row>
    <row r="4807" spans="3:10" ht="21.75" customHeight="1" x14ac:dyDescent="0.25">
      <c r="C4807" s="27"/>
      <c r="D4807" s="28"/>
      <c r="E4807" s="28"/>
      <c r="F4807" s="28"/>
      <c r="G4807" s="28"/>
      <c r="H4807" s="28"/>
      <c r="I4807" s="28"/>
      <c r="J4807" s="28"/>
    </row>
    <row r="4808" spans="3:10" ht="21.75" customHeight="1" x14ac:dyDescent="0.25">
      <c r="C4808" s="27"/>
      <c r="D4808" s="28"/>
      <c r="E4808" s="28"/>
      <c r="F4808" s="28"/>
      <c r="G4808" s="28"/>
      <c r="H4808" s="28"/>
      <c r="I4808" s="28"/>
      <c r="J4808" s="28"/>
    </row>
    <row r="4809" spans="3:10" ht="21.75" customHeight="1" x14ac:dyDescent="0.25">
      <c r="C4809" s="27"/>
      <c r="D4809" s="28"/>
      <c r="E4809" s="28"/>
      <c r="F4809" s="28"/>
      <c r="G4809" s="28"/>
      <c r="H4809" s="28"/>
      <c r="I4809" s="28"/>
      <c r="J4809" s="28"/>
    </row>
    <row r="4810" spans="3:10" ht="21.75" customHeight="1" x14ac:dyDescent="0.25">
      <c r="C4810" s="27"/>
      <c r="D4810" s="28"/>
      <c r="E4810" s="28"/>
      <c r="F4810" s="28"/>
      <c r="G4810" s="28"/>
      <c r="H4810" s="28"/>
      <c r="I4810" s="28"/>
      <c r="J4810" s="28"/>
    </row>
    <row r="4811" spans="3:10" ht="21.75" customHeight="1" x14ac:dyDescent="0.25">
      <c r="C4811" s="27"/>
      <c r="D4811" s="28"/>
      <c r="E4811" s="28"/>
      <c r="F4811" s="28"/>
      <c r="G4811" s="28"/>
      <c r="H4811" s="28"/>
      <c r="I4811" s="28"/>
      <c r="J4811" s="28"/>
    </row>
    <row r="4812" spans="3:10" ht="21.75" customHeight="1" x14ac:dyDescent="0.25">
      <c r="C4812" s="27"/>
      <c r="D4812" s="28"/>
      <c r="E4812" s="28"/>
      <c r="F4812" s="28"/>
      <c r="G4812" s="28"/>
      <c r="H4812" s="28"/>
      <c r="I4812" s="28"/>
      <c r="J4812" s="28"/>
    </row>
    <row r="4813" spans="3:10" ht="21.75" customHeight="1" x14ac:dyDescent="0.25">
      <c r="C4813" s="27"/>
      <c r="D4813" s="28"/>
      <c r="E4813" s="28"/>
      <c r="F4813" s="28"/>
      <c r="G4813" s="28"/>
      <c r="H4813" s="28"/>
      <c r="I4813" s="28"/>
      <c r="J4813" s="28"/>
    </row>
    <row r="4814" spans="3:10" ht="21.75" customHeight="1" x14ac:dyDescent="0.25">
      <c r="C4814" s="27"/>
      <c r="D4814" s="28"/>
      <c r="E4814" s="28"/>
      <c r="F4814" s="28"/>
      <c r="G4814" s="28"/>
      <c r="H4814" s="28"/>
      <c r="I4814" s="28"/>
      <c r="J4814" s="28"/>
    </row>
    <row r="4815" spans="3:10" ht="21.75" customHeight="1" x14ac:dyDescent="0.25">
      <c r="C4815" s="27"/>
      <c r="D4815" s="28"/>
      <c r="E4815" s="28"/>
      <c r="F4815" s="28"/>
      <c r="G4815" s="28"/>
      <c r="H4815" s="28"/>
      <c r="I4815" s="28"/>
      <c r="J4815" s="28"/>
    </row>
    <row r="4816" spans="3:10" ht="21.75" customHeight="1" x14ac:dyDescent="0.25">
      <c r="C4816" s="27"/>
      <c r="D4816" s="28"/>
      <c r="E4816" s="28"/>
      <c r="F4816" s="28"/>
      <c r="G4816" s="28"/>
      <c r="H4816" s="28"/>
      <c r="I4816" s="28"/>
      <c r="J4816" s="28"/>
    </row>
    <row r="4817" spans="3:10" ht="21.75" customHeight="1" x14ac:dyDescent="0.25">
      <c r="C4817" s="27"/>
      <c r="D4817" s="28"/>
      <c r="E4817" s="28"/>
      <c r="F4817" s="28"/>
      <c r="G4817" s="28"/>
      <c r="H4817" s="28"/>
      <c r="I4817" s="28"/>
      <c r="J4817" s="28"/>
    </row>
    <row r="4818" spans="3:10" ht="21.75" customHeight="1" x14ac:dyDescent="0.25">
      <c r="C4818" s="27"/>
      <c r="D4818" s="28"/>
      <c r="E4818" s="28"/>
      <c r="F4818" s="28"/>
      <c r="G4818" s="28"/>
      <c r="H4818" s="28"/>
      <c r="I4818" s="28"/>
      <c r="J4818" s="28"/>
    </row>
    <row r="4819" spans="3:10" ht="21.75" customHeight="1" x14ac:dyDescent="0.25">
      <c r="C4819" s="27"/>
      <c r="D4819" s="28"/>
      <c r="E4819" s="28"/>
      <c r="F4819" s="28"/>
      <c r="G4819" s="28"/>
      <c r="H4819" s="28"/>
      <c r="I4819" s="28"/>
      <c r="J4819" s="28"/>
    </row>
    <row r="4820" spans="3:10" ht="21.75" customHeight="1" x14ac:dyDescent="0.25">
      <c r="C4820" s="27"/>
      <c r="D4820" s="28"/>
      <c r="E4820" s="28"/>
      <c r="F4820" s="28"/>
      <c r="G4820" s="28"/>
      <c r="H4820" s="28"/>
      <c r="I4820" s="28"/>
      <c r="J4820" s="28"/>
    </row>
    <row r="4821" spans="3:10" ht="21.75" customHeight="1" x14ac:dyDescent="0.25">
      <c r="C4821" s="27"/>
      <c r="D4821" s="28"/>
      <c r="E4821" s="28"/>
      <c r="F4821" s="28"/>
      <c r="G4821" s="28"/>
      <c r="H4821" s="28"/>
      <c r="I4821" s="28"/>
      <c r="J4821" s="28"/>
    </row>
    <row r="4822" spans="3:10" ht="21.75" customHeight="1" x14ac:dyDescent="0.25">
      <c r="C4822" s="27"/>
      <c r="D4822" s="28"/>
      <c r="E4822" s="28"/>
      <c r="F4822" s="28"/>
      <c r="G4822" s="28"/>
      <c r="H4822" s="28"/>
      <c r="I4822" s="28"/>
      <c r="J4822" s="28"/>
    </row>
    <row r="4823" spans="3:10" ht="21.75" customHeight="1" x14ac:dyDescent="0.25">
      <c r="C4823" s="27"/>
      <c r="D4823" s="28"/>
      <c r="E4823" s="28"/>
      <c r="F4823" s="28"/>
      <c r="G4823" s="28"/>
      <c r="H4823" s="28"/>
      <c r="I4823" s="28"/>
      <c r="J4823" s="28"/>
    </row>
    <row r="4824" spans="3:10" ht="21.75" customHeight="1" x14ac:dyDescent="0.25">
      <c r="C4824" s="27"/>
      <c r="D4824" s="28"/>
      <c r="E4824" s="28"/>
      <c r="F4824" s="28"/>
      <c r="G4824" s="28"/>
      <c r="H4824" s="28"/>
      <c r="I4824" s="28"/>
      <c r="J4824" s="28"/>
    </row>
    <row r="4825" spans="3:10" ht="21.75" customHeight="1" x14ac:dyDescent="0.25">
      <c r="C4825" s="27"/>
      <c r="D4825" s="28"/>
      <c r="E4825" s="28"/>
      <c r="F4825" s="28"/>
      <c r="G4825" s="28"/>
      <c r="H4825" s="28"/>
      <c r="I4825" s="28"/>
      <c r="J4825" s="28"/>
    </row>
    <row r="4826" spans="3:10" ht="21.75" customHeight="1" x14ac:dyDescent="0.25">
      <c r="C4826" s="27"/>
      <c r="D4826" s="28"/>
      <c r="E4826" s="28"/>
      <c r="F4826" s="28"/>
      <c r="G4826" s="28"/>
      <c r="H4826" s="28"/>
      <c r="I4826" s="28"/>
      <c r="J4826" s="28"/>
    </row>
    <row r="4827" spans="3:10" ht="21.75" customHeight="1" x14ac:dyDescent="0.25">
      <c r="C4827" s="27"/>
      <c r="D4827" s="28"/>
      <c r="E4827" s="28"/>
      <c r="F4827" s="28"/>
      <c r="G4827" s="28"/>
      <c r="H4827" s="28"/>
      <c r="I4827" s="28"/>
      <c r="J4827" s="28"/>
    </row>
    <row r="4828" spans="3:10" ht="21.75" customHeight="1" x14ac:dyDescent="0.25">
      <c r="C4828" s="27"/>
      <c r="D4828" s="28"/>
      <c r="E4828" s="28"/>
      <c r="F4828" s="28"/>
      <c r="G4828" s="28"/>
      <c r="H4828" s="28"/>
      <c r="I4828" s="28"/>
      <c r="J4828" s="28"/>
    </row>
    <row r="4829" spans="3:10" ht="21.75" customHeight="1" x14ac:dyDescent="0.25">
      <c r="C4829" s="27"/>
      <c r="D4829" s="28"/>
      <c r="E4829" s="28"/>
      <c r="F4829" s="28"/>
      <c r="G4829" s="28"/>
      <c r="H4829" s="28"/>
      <c r="I4829" s="28"/>
      <c r="J4829" s="28"/>
    </row>
    <row r="4830" spans="3:10" ht="21.75" customHeight="1" x14ac:dyDescent="0.25">
      <c r="C4830" s="27"/>
      <c r="D4830" s="28"/>
      <c r="E4830" s="28"/>
      <c r="F4830" s="28"/>
      <c r="G4830" s="28"/>
      <c r="H4830" s="28"/>
      <c r="I4830" s="28"/>
      <c r="J4830" s="28"/>
    </row>
    <row r="4831" spans="3:10" ht="21.75" customHeight="1" x14ac:dyDescent="0.25">
      <c r="C4831" s="27"/>
      <c r="D4831" s="28"/>
      <c r="E4831" s="28"/>
      <c r="F4831" s="28"/>
      <c r="G4831" s="28"/>
      <c r="H4831" s="28"/>
      <c r="I4831" s="28"/>
      <c r="J4831" s="28"/>
    </row>
    <row r="4832" spans="3:10" ht="21.75" customHeight="1" x14ac:dyDescent="0.25">
      <c r="C4832" s="27"/>
      <c r="D4832" s="28"/>
      <c r="E4832" s="28"/>
      <c r="F4832" s="28"/>
      <c r="G4832" s="28"/>
      <c r="H4832" s="28"/>
      <c r="I4832" s="28"/>
      <c r="J4832" s="28"/>
    </row>
    <row r="4833" spans="3:10" ht="21.75" customHeight="1" x14ac:dyDescent="0.25">
      <c r="C4833" s="27"/>
      <c r="D4833" s="28"/>
      <c r="E4833" s="28"/>
      <c r="F4833" s="28"/>
      <c r="G4833" s="28"/>
      <c r="H4833" s="28"/>
      <c r="I4833" s="28"/>
      <c r="J4833" s="28"/>
    </row>
    <row r="4834" spans="3:10" ht="21.75" customHeight="1" x14ac:dyDescent="0.25">
      <c r="C4834" s="27"/>
      <c r="D4834" s="28"/>
      <c r="E4834" s="28"/>
      <c r="F4834" s="28"/>
      <c r="G4834" s="28"/>
      <c r="H4834" s="28"/>
      <c r="I4834" s="28"/>
      <c r="J4834" s="28"/>
    </row>
    <row r="4835" spans="3:10" ht="21.75" customHeight="1" x14ac:dyDescent="0.25">
      <c r="C4835" s="27"/>
      <c r="D4835" s="28"/>
      <c r="E4835" s="28"/>
      <c r="F4835" s="28"/>
      <c r="G4835" s="28"/>
      <c r="H4835" s="28"/>
      <c r="I4835" s="28"/>
      <c r="J4835" s="28"/>
    </row>
    <row r="4836" spans="3:10" ht="21.75" customHeight="1" x14ac:dyDescent="0.25">
      <c r="C4836" s="27"/>
      <c r="D4836" s="28"/>
      <c r="E4836" s="28"/>
      <c r="F4836" s="28"/>
      <c r="G4836" s="28"/>
      <c r="H4836" s="28"/>
      <c r="I4836" s="28"/>
      <c r="J4836" s="28"/>
    </row>
    <row r="4837" spans="3:10" ht="21.75" customHeight="1" x14ac:dyDescent="0.25">
      <c r="C4837" s="27"/>
      <c r="D4837" s="28"/>
      <c r="E4837" s="28"/>
      <c r="F4837" s="28"/>
      <c r="G4837" s="28"/>
      <c r="H4837" s="28"/>
      <c r="I4837" s="28"/>
      <c r="J4837" s="28"/>
    </row>
    <row r="4838" spans="3:10" ht="21.75" customHeight="1" x14ac:dyDescent="0.25">
      <c r="C4838" s="27"/>
      <c r="D4838" s="28"/>
      <c r="E4838" s="28"/>
      <c r="F4838" s="28"/>
      <c r="G4838" s="28"/>
      <c r="H4838" s="28"/>
      <c r="I4838" s="28"/>
      <c r="J4838" s="28"/>
    </row>
    <row r="4839" spans="3:10" ht="21.75" customHeight="1" x14ac:dyDescent="0.25">
      <c r="C4839" s="27"/>
      <c r="D4839" s="28"/>
      <c r="E4839" s="28"/>
      <c r="F4839" s="28"/>
      <c r="G4839" s="28"/>
      <c r="H4839" s="28"/>
      <c r="I4839" s="28"/>
      <c r="J4839" s="28"/>
    </row>
    <row r="4840" spans="3:10" ht="21.75" customHeight="1" x14ac:dyDescent="0.25">
      <c r="C4840" s="27"/>
      <c r="D4840" s="28"/>
      <c r="E4840" s="28"/>
      <c r="F4840" s="28"/>
      <c r="G4840" s="28"/>
      <c r="H4840" s="28"/>
      <c r="I4840" s="28"/>
      <c r="J4840" s="28"/>
    </row>
    <row r="4841" spans="3:10" ht="21.75" customHeight="1" x14ac:dyDescent="0.25">
      <c r="C4841" s="27"/>
      <c r="D4841" s="28"/>
      <c r="E4841" s="28"/>
      <c r="F4841" s="28"/>
      <c r="G4841" s="28"/>
      <c r="H4841" s="28"/>
      <c r="I4841" s="28"/>
      <c r="J4841" s="28"/>
    </row>
    <row r="4842" spans="3:10" ht="21.75" customHeight="1" x14ac:dyDescent="0.25">
      <c r="C4842" s="27"/>
      <c r="D4842" s="28"/>
      <c r="E4842" s="28"/>
      <c r="F4842" s="28"/>
      <c r="G4842" s="28"/>
      <c r="H4842" s="28"/>
      <c r="I4842" s="28"/>
      <c r="J4842" s="28"/>
    </row>
    <row r="4843" spans="3:10" ht="21.75" customHeight="1" x14ac:dyDescent="0.25">
      <c r="C4843" s="27"/>
      <c r="D4843" s="28"/>
      <c r="E4843" s="28"/>
      <c r="F4843" s="28"/>
      <c r="G4843" s="28"/>
      <c r="H4843" s="28"/>
      <c r="I4843" s="28"/>
      <c r="J4843" s="28"/>
    </row>
    <row r="4844" spans="3:10" ht="21.75" customHeight="1" x14ac:dyDescent="0.25">
      <c r="C4844" s="27"/>
      <c r="D4844" s="28"/>
      <c r="E4844" s="28"/>
      <c r="F4844" s="28"/>
      <c r="G4844" s="28"/>
      <c r="H4844" s="28"/>
      <c r="I4844" s="28"/>
      <c r="J4844" s="28"/>
    </row>
    <row r="4845" spans="3:10" ht="21.75" customHeight="1" x14ac:dyDescent="0.25">
      <c r="C4845" s="27"/>
      <c r="D4845" s="28"/>
      <c r="E4845" s="28"/>
      <c r="F4845" s="28"/>
      <c r="G4845" s="28"/>
      <c r="H4845" s="28"/>
      <c r="I4845" s="28"/>
      <c r="J4845" s="28"/>
    </row>
    <row r="4846" spans="3:10" ht="21.75" customHeight="1" x14ac:dyDescent="0.25">
      <c r="C4846" s="27"/>
      <c r="D4846" s="28"/>
      <c r="E4846" s="28"/>
      <c r="F4846" s="28"/>
      <c r="G4846" s="28"/>
      <c r="H4846" s="28"/>
      <c r="I4846" s="28"/>
      <c r="J4846" s="28"/>
    </row>
    <row r="4847" spans="3:10" ht="21.75" customHeight="1" x14ac:dyDescent="0.25">
      <c r="C4847" s="27"/>
      <c r="D4847" s="28"/>
      <c r="E4847" s="28"/>
      <c r="F4847" s="28"/>
      <c r="G4847" s="28"/>
      <c r="H4847" s="28"/>
      <c r="I4847" s="28"/>
      <c r="J4847" s="28"/>
    </row>
    <row r="4848" spans="3:10" ht="21.75" customHeight="1" x14ac:dyDescent="0.25">
      <c r="C4848" s="27"/>
      <c r="D4848" s="28"/>
      <c r="E4848" s="28"/>
      <c r="F4848" s="28"/>
      <c r="G4848" s="28"/>
      <c r="H4848" s="28"/>
      <c r="I4848" s="28"/>
      <c r="J4848" s="28"/>
    </row>
    <row r="4849" spans="3:10" ht="21.75" customHeight="1" x14ac:dyDescent="0.25">
      <c r="C4849" s="27"/>
      <c r="D4849" s="28"/>
      <c r="E4849" s="28"/>
      <c r="F4849" s="28"/>
      <c r="G4849" s="28"/>
      <c r="H4849" s="28"/>
      <c r="I4849" s="28"/>
      <c r="J4849" s="28"/>
    </row>
    <row r="4850" spans="3:10" ht="21.75" customHeight="1" x14ac:dyDescent="0.25">
      <c r="C4850" s="27"/>
      <c r="D4850" s="28"/>
      <c r="E4850" s="28"/>
      <c r="F4850" s="28"/>
      <c r="G4850" s="28"/>
      <c r="H4850" s="28"/>
      <c r="I4850" s="28"/>
      <c r="J4850" s="28"/>
    </row>
    <row r="4851" spans="3:10" ht="21.75" customHeight="1" x14ac:dyDescent="0.25">
      <c r="C4851" s="27"/>
      <c r="D4851" s="28"/>
      <c r="E4851" s="28"/>
      <c r="F4851" s="28"/>
      <c r="G4851" s="28"/>
      <c r="H4851" s="28"/>
      <c r="I4851" s="28"/>
      <c r="J4851" s="28"/>
    </row>
    <row r="4852" spans="3:10" ht="21.75" customHeight="1" x14ac:dyDescent="0.25">
      <c r="C4852" s="27"/>
      <c r="D4852" s="28"/>
      <c r="E4852" s="28"/>
      <c r="F4852" s="28"/>
      <c r="G4852" s="28"/>
      <c r="H4852" s="28"/>
      <c r="I4852" s="28"/>
      <c r="J4852" s="28"/>
    </row>
    <row r="4853" spans="3:10" ht="21.75" customHeight="1" x14ac:dyDescent="0.25">
      <c r="C4853" s="27"/>
      <c r="D4853" s="28"/>
      <c r="E4853" s="28"/>
      <c r="F4853" s="28"/>
      <c r="G4853" s="28"/>
      <c r="H4853" s="28"/>
      <c r="I4853" s="28"/>
      <c r="J4853" s="28"/>
    </row>
    <row r="4854" spans="3:10" ht="21.75" customHeight="1" x14ac:dyDescent="0.25">
      <c r="C4854" s="27"/>
      <c r="D4854" s="28"/>
      <c r="E4854" s="28"/>
      <c r="F4854" s="28"/>
      <c r="G4854" s="28"/>
      <c r="H4854" s="28"/>
      <c r="I4854" s="28"/>
      <c r="J4854" s="28"/>
    </row>
    <row r="4855" spans="3:10" ht="21.75" customHeight="1" x14ac:dyDescent="0.25">
      <c r="C4855" s="27"/>
      <c r="D4855" s="28"/>
      <c r="E4855" s="28"/>
      <c r="F4855" s="28"/>
      <c r="G4855" s="28"/>
      <c r="H4855" s="28"/>
      <c r="I4855" s="28"/>
      <c r="J4855" s="28"/>
    </row>
    <row r="4856" spans="3:10" ht="21.75" customHeight="1" x14ac:dyDescent="0.25">
      <c r="C4856" s="27"/>
      <c r="D4856" s="28"/>
      <c r="E4856" s="28"/>
      <c r="F4856" s="28"/>
      <c r="G4856" s="28"/>
      <c r="H4856" s="28"/>
      <c r="I4856" s="28"/>
      <c r="J4856" s="28"/>
    </row>
    <row r="4857" spans="3:10" ht="21.75" customHeight="1" x14ac:dyDescent="0.25">
      <c r="C4857" s="27"/>
      <c r="D4857" s="28"/>
      <c r="E4857" s="28"/>
      <c r="F4857" s="28"/>
      <c r="G4857" s="28"/>
      <c r="H4857" s="28"/>
      <c r="I4857" s="28"/>
      <c r="J4857" s="28"/>
    </row>
    <row r="4858" spans="3:10" ht="21.75" customHeight="1" x14ac:dyDescent="0.25">
      <c r="C4858" s="27"/>
      <c r="D4858" s="28"/>
      <c r="E4858" s="28"/>
      <c r="F4858" s="28"/>
      <c r="G4858" s="28"/>
      <c r="H4858" s="28"/>
      <c r="I4858" s="28"/>
      <c r="J4858" s="28"/>
    </row>
    <row r="4859" spans="3:10" ht="21.75" customHeight="1" x14ac:dyDescent="0.25">
      <c r="C4859" s="27"/>
      <c r="D4859" s="28"/>
      <c r="E4859" s="28"/>
      <c r="F4859" s="28"/>
      <c r="G4859" s="28"/>
      <c r="H4859" s="28"/>
      <c r="I4859" s="28"/>
      <c r="J4859" s="28"/>
    </row>
    <row r="4860" spans="3:10" ht="21.75" customHeight="1" x14ac:dyDescent="0.25">
      <c r="C4860" s="27"/>
      <c r="D4860" s="28"/>
      <c r="E4860" s="28"/>
      <c r="F4860" s="28"/>
      <c r="G4860" s="28"/>
      <c r="H4860" s="28"/>
      <c r="I4860" s="28"/>
      <c r="J4860" s="28"/>
    </row>
    <row r="4861" spans="3:10" ht="21.75" customHeight="1" x14ac:dyDescent="0.25">
      <c r="C4861" s="27"/>
      <c r="D4861" s="28"/>
      <c r="E4861" s="28"/>
      <c r="F4861" s="28"/>
      <c r="G4861" s="28"/>
      <c r="H4861" s="28"/>
      <c r="I4861" s="28"/>
      <c r="J4861" s="28"/>
    </row>
    <row r="4862" spans="3:10" ht="21.75" customHeight="1" x14ac:dyDescent="0.25">
      <c r="C4862" s="27"/>
      <c r="D4862" s="28"/>
      <c r="E4862" s="28"/>
      <c r="F4862" s="28"/>
      <c r="G4862" s="28"/>
      <c r="H4862" s="28"/>
      <c r="I4862" s="28"/>
      <c r="J4862" s="28"/>
    </row>
    <row r="4863" spans="3:10" ht="21.75" customHeight="1" x14ac:dyDescent="0.25">
      <c r="C4863" s="27"/>
      <c r="D4863" s="28"/>
      <c r="E4863" s="28"/>
      <c r="F4863" s="28"/>
      <c r="G4863" s="28"/>
      <c r="H4863" s="28"/>
      <c r="I4863" s="28"/>
      <c r="J4863" s="28"/>
    </row>
    <row r="4864" spans="3:10" ht="21.75" customHeight="1" x14ac:dyDescent="0.25">
      <c r="C4864" s="27"/>
      <c r="D4864" s="28"/>
      <c r="E4864" s="28"/>
      <c r="F4864" s="28"/>
      <c r="G4864" s="28"/>
      <c r="H4864" s="28"/>
      <c r="I4864" s="28"/>
      <c r="J4864" s="28"/>
    </row>
    <row r="4865" spans="3:10" ht="21.75" customHeight="1" x14ac:dyDescent="0.25">
      <c r="C4865" s="27"/>
      <c r="D4865" s="28"/>
      <c r="E4865" s="28"/>
      <c r="F4865" s="28"/>
      <c r="G4865" s="28"/>
      <c r="H4865" s="28"/>
      <c r="I4865" s="28"/>
      <c r="J4865" s="28"/>
    </row>
    <row r="4866" spans="3:10" ht="21.75" customHeight="1" x14ac:dyDescent="0.25">
      <c r="C4866" s="27"/>
      <c r="D4866" s="28"/>
      <c r="E4866" s="28"/>
      <c r="F4866" s="28"/>
      <c r="G4866" s="28"/>
      <c r="H4866" s="28"/>
      <c r="I4866" s="28"/>
      <c r="J4866" s="28"/>
    </row>
    <row r="4867" spans="3:10" ht="21.75" customHeight="1" x14ac:dyDescent="0.25">
      <c r="C4867" s="27"/>
      <c r="D4867" s="28"/>
      <c r="E4867" s="28"/>
      <c r="F4867" s="28"/>
      <c r="G4867" s="28"/>
      <c r="H4867" s="28"/>
      <c r="I4867" s="28"/>
      <c r="J4867" s="28"/>
    </row>
    <row r="4868" spans="3:10" ht="21.75" customHeight="1" x14ac:dyDescent="0.25">
      <c r="C4868" s="27"/>
      <c r="D4868" s="28"/>
      <c r="E4868" s="28"/>
      <c r="F4868" s="28"/>
      <c r="G4868" s="28"/>
      <c r="H4868" s="28"/>
      <c r="I4868" s="28"/>
      <c r="J4868" s="28"/>
    </row>
    <row r="4869" spans="3:10" ht="21.75" customHeight="1" x14ac:dyDescent="0.25">
      <c r="C4869" s="27"/>
      <c r="D4869" s="28"/>
      <c r="E4869" s="28"/>
      <c r="F4869" s="28"/>
      <c r="G4869" s="28"/>
      <c r="H4869" s="28"/>
      <c r="I4869" s="28"/>
      <c r="J4869" s="28"/>
    </row>
    <row r="4870" spans="3:10" ht="21.75" customHeight="1" x14ac:dyDescent="0.25">
      <c r="C4870" s="27"/>
      <c r="D4870" s="28"/>
      <c r="E4870" s="28"/>
      <c r="F4870" s="28"/>
      <c r="G4870" s="28"/>
      <c r="H4870" s="28"/>
      <c r="I4870" s="28"/>
      <c r="J4870" s="28"/>
    </row>
    <row r="4871" spans="3:10" ht="21.75" customHeight="1" x14ac:dyDescent="0.25">
      <c r="C4871" s="27"/>
      <c r="D4871" s="28"/>
      <c r="E4871" s="28"/>
      <c r="F4871" s="28"/>
      <c r="G4871" s="28"/>
      <c r="H4871" s="28"/>
      <c r="I4871" s="28"/>
      <c r="J4871" s="28"/>
    </row>
    <row r="4872" spans="3:10" ht="21.75" customHeight="1" x14ac:dyDescent="0.25">
      <c r="C4872" s="27"/>
      <c r="D4872" s="28"/>
      <c r="E4872" s="28"/>
      <c r="F4872" s="28"/>
      <c r="G4872" s="28"/>
      <c r="H4872" s="28"/>
      <c r="I4872" s="28"/>
      <c r="J4872" s="28"/>
    </row>
    <row r="4873" spans="3:10" ht="21.75" customHeight="1" x14ac:dyDescent="0.25">
      <c r="C4873" s="27"/>
      <c r="D4873" s="28"/>
      <c r="E4873" s="28"/>
      <c r="F4873" s="28"/>
      <c r="G4873" s="28"/>
      <c r="H4873" s="28"/>
      <c r="I4873" s="28"/>
      <c r="J4873" s="28"/>
    </row>
    <row r="4874" spans="3:10" ht="21.75" customHeight="1" x14ac:dyDescent="0.25">
      <c r="C4874" s="27"/>
      <c r="D4874" s="28"/>
      <c r="E4874" s="28"/>
      <c r="F4874" s="28"/>
      <c r="G4874" s="28"/>
      <c r="H4874" s="28"/>
      <c r="I4874" s="28"/>
      <c r="J4874" s="28"/>
    </row>
    <row r="4875" spans="3:10" ht="21.75" customHeight="1" x14ac:dyDescent="0.25">
      <c r="C4875" s="27"/>
      <c r="D4875" s="28"/>
      <c r="E4875" s="28"/>
      <c r="F4875" s="28"/>
      <c r="G4875" s="28"/>
      <c r="H4875" s="28"/>
      <c r="I4875" s="28"/>
      <c r="J4875" s="28"/>
    </row>
    <row r="4876" spans="3:10" ht="21.75" customHeight="1" x14ac:dyDescent="0.25">
      <c r="C4876" s="27"/>
      <c r="D4876" s="28"/>
      <c r="E4876" s="28"/>
      <c r="F4876" s="28"/>
      <c r="G4876" s="28"/>
      <c r="H4876" s="28"/>
      <c r="I4876" s="28"/>
      <c r="J4876" s="28"/>
    </row>
    <row r="4877" spans="3:10" ht="21.75" customHeight="1" x14ac:dyDescent="0.25">
      <c r="C4877" s="27"/>
      <c r="D4877" s="28"/>
      <c r="E4877" s="28"/>
      <c r="F4877" s="28"/>
      <c r="G4877" s="28"/>
      <c r="H4877" s="28"/>
      <c r="I4877" s="28"/>
      <c r="J4877" s="28"/>
    </row>
    <row r="4878" spans="3:10" ht="21.75" customHeight="1" x14ac:dyDescent="0.25">
      <c r="C4878" s="27"/>
      <c r="D4878" s="28"/>
      <c r="E4878" s="28"/>
      <c r="F4878" s="28"/>
      <c r="G4878" s="28"/>
      <c r="H4878" s="28"/>
      <c r="I4878" s="28"/>
      <c r="J4878" s="28"/>
    </row>
    <row r="4879" spans="3:10" ht="21.75" customHeight="1" x14ac:dyDescent="0.25">
      <c r="C4879" s="27"/>
      <c r="D4879" s="28"/>
      <c r="E4879" s="28"/>
      <c r="F4879" s="28"/>
      <c r="G4879" s="28"/>
      <c r="H4879" s="28"/>
      <c r="I4879" s="28"/>
      <c r="J4879" s="28"/>
    </row>
    <row r="4880" spans="3:10" ht="21.75" customHeight="1" x14ac:dyDescent="0.25">
      <c r="C4880" s="27"/>
      <c r="D4880" s="28"/>
      <c r="E4880" s="28"/>
      <c r="F4880" s="28"/>
      <c r="G4880" s="28"/>
      <c r="H4880" s="28"/>
      <c r="I4880" s="28"/>
      <c r="J4880" s="28"/>
    </row>
    <row r="4881" spans="3:10" ht="21.75" customHeight="1" x14ac:dyDescent="0.25">
      <c r="C4881" s="27"/>
      <c r="D4881" s="28"/>
      <c r="E4881" s="28"/>
      <c r="F4881" s="28"/>
      <c r="G4881" s="28"/>
      <c r="H4881" s="28"/>
      <c r="I4881" s="28"/>
      <c r="J4881" s="28"/>
    </row>
    <row r="4882" spans="3:10" ht="21.75" customHeight="1" x14ac:dyDescent="0.25">
      <c r="C4882" s="27"/>
      <c r="D4882" s="28"/>
      <c r="E4882" s="28"/>
      <c r="F4882" s="28"/>
      <c r="G4882" s="28"/>
      <c r="H4882" s="28"/>
      <c r="I4882" s="28"/>
      <c r="J4882" s="28"/>
    </row>
    <row r="4883" spans="3:10" ht="21.75" customHeight="1" x14ac:dyDescent="0.25">
      <c r="C4883" s="27"/>
      <c r="D4883" s="28"/>
      <c r="E4883" s="28"/>
      <c r="F4883" s="28"/>
      <c r="G4883" s="28"/>
      <c r="H4883" s="28"/>
      <c r="I4883" s="28"/>
      <c r="J4883" s="28"/>
    </row>
    <row r="4884" spans="3:10" ht="21.75" customHeight="1" x14ac:dyDescent="0.25">
      <c r="C4884" s="27"/>
      <c r="D4884" s="28"/>
      <c r="E4884" s="28"/>
      <c r="F4884" s="28"/>
      <c r="G4884" s="28"/>
      <c r="H4884" s="28"/>
      <c r="I4884" s="28"/>
      <c r="J4884" s="28"/>
    </row>
    <row r="4885" spans="3:10" ht="21.75" customHeight="1" x14ac:dyDescent="0.25">
      <c r="C4885" s="27"/>
      <c r="D4885" s="28"/>
      <c r="E4885" s="28"/>
      <c r="F4885" s="28"/>
      <c r="G4885" s="28"/>
      <c r="H4885" s="28"/>
      <c r="I4885" s="28"/>
      <c r="J4885" s="28"/>
    </row>
    <row r="4886" spans="3:10" ht="21.75" customHeight="1" x14ac:dyDescent="0.25">
      <c r="C4886" s="27"/>
      <c r="D4886" s="28"/>
      <c r="E4886" s="28"/>
      <c r="F4886" s="28"/>
      <c r="G4886" s="28"/>
      <c r="H4886" s="28"/>
      <c r="I4886" s="28"/>
      <c r="J4886" s="28"/>
    </row>
    <row r="4887" spans="3:10" ht="21.75" customHeight="1" x14ac:dyDescent="0.25">
      <c r="C4887" s="27"/>
      <c r="D4887" s="28"/>
      <c r="E4887" s="28"/>
      <c r="F4887" s="28"/>
      <c r="G4887" s="28"/>
      <c r="H4887" s="28"/>
      <c r="I4887" s="28"/>
      <c r="J4887" s="28"/>
    </row>
    <row r="4888" spans="3:10" ht="21.75" customHeight="1" x14ac:dyDescent="0.25">
      <c r="C4888" s="27"/>
      <c r="D4888" s="28"/>
      <c r="E4888" s="28"/>
      <c r="F4888" s="28"/>
      <c r="G4888" s="28"/>
      <c r="H4888" s="28"/>
      <c r="I4888" s="28"/>
      <c r="J4888" s="28"/>
    </row>
    <row r="4889" spans="3:10" ht="21.75" customHeight="1" x14ac:dyDescent="0.25">
      <c r="C4889" s="27"/>
      <c r="D4889" s="28"/>
      <c r="E4889" s="28"/>
      <c r="F4889" s="28"/>
      <c r="G4889" s="28"/>
      <c r="H4889" s="28"/>
      <c r="I4889" s="28"/>
      <c r="J4889" s="28"/>
    </row>
    <row r="4890" spans="3:10" ht="21.75" customHeight="1" x14ac:dyDescent="0.25">
      <c r="C4890" s="27"/>
      <c r="D4890" s="28"/>
      <c r="E4890" s="28"/>
      <c r="F4890" s="28"/>
      <c r="G4890" s="28"/>
      <c r="H4890" s="28"/>
      <c r="I4890" s="28"/>
      <c r="J4890" s="28"/>
    </row>
    <row r="4891" spans="3:10" ht="21.75" customHeight="1" x14ac:dyDescent="0.25">
      <c r="C4891" s="27"/>
      <c r="D4891" s="28"/>
      <c r="E4891" s="28"/>
      <c r="F4891" s="28"/>
      <c r="G4891" s="28"/>
      <c r="H4891" s="28"/>
      <c r="I4891" s="28"/>
      <c r="J4891" s="28"/>
    </row>
    <row r="4892" spans="3:10" ht="21.75" customHeight="1" x14ac:dyDescent="0.25">
      <c r="C4892" s="27"/>
      <c r="D4892" s="28"/>
      <c r="E4892" s="28"/>
      <c r="F4892" s="28"/>
      <c r="G4892" s="28"/>
      <c r="H4892" s="28"/>
      <c r="I4892" s="28"/>
      <c r="J4892" s="28"/>
    </row>
    <row r="4893" spans="3:10" ht="21.75" customHeight="1" x14ac:dyDescent="0.25">
      <c r="C4893" s="27"/>
      <c r="D4893" s="28"/>
      <c r="E4893" s="28"/>
      <c r="F4893" s="28"/>
      <c r="G4893" s="28"/>
      <c r="H4893" s="28"/>
      <c r="I4893" s="28"/>
      <c r="J4893" s="28"/>
    </row>
    <row r="4894" spans="3:10" ht="21.75" customHeight="1" x14ac:dyDescent="0.25">
      <c r="C4894" s="27"/>
      <c r="D4894" s="28"/>
      <c r="E4894" s="28"/>
      <c r="F4894" s="28"/>
      <c r="G4894" s="28"/>
      <c r="H4894" s="28"/>
      <c r="I4894" s="28"/>
      <c r="J4894" s="28"/>
    </row>
    <row r="4895" spans="3:10" ht="21.75" customHeight="1" x14ac:dyDescent="0.25">
      <c r="C4895" s="27"/>
      <c r="D4895" s="28"/>
      <c r="E4895" s="28"/>
      <c r="F4895" s="28"/>
      <c r="G4895" s="28"/>
      <c r="H4895" s="28"/>
      <c r="I4895" s="28"/>
      <c r="J4895" s="28"/>
    </row>
    <row r="4896" spans="3:10" ht="21.75" customHeight="1" x14ac:dyDescent="0.25">
      <c r="C4896" s="27"/>
      <c r="D4896" s="28"/>
      <c r="E4896" s="28"/>
      <c r="F4896" s="28"/>
      <c r="G4896" s="28"/>
      <c r="H4896" s="28"/>
      <c r="I4896" s="28"/>
      <c r="J4896" s="28"/>
    </row>
    <row r="4897" spans="3:10" ht="21.75" customHeight="1" x14ac:dyDescent="0.25">
      <c r="C4897" s="27"/>
      <c r="D4897" s="28"/>
      <c r="E4897" s="28"/>
      <c r="F4897" s="28"/>
      <c r="G4897" s="28"/>
      <c r="H4897" s="28"/>
      <c r="I4897" s="28"/>
      <c r="J4897" s="28"/>
    </row>
    <row r="4898" spans="3:10" ht="21.75" customHeight="1" x14ac:dyDescent="0.25">
      <c r="C4898" s="27"/>
      <c r="D4898" s="28"/>
      <c r="E4898" s="28"/>
      <c r="F4898" s="28"/>
      <c r="G4898" s="28"/>
      <c r="H4898" s="28"/>
      <c r="I4898" s="28"/>
      <c r="J4898" s="28"/>
    </row>
    <row r="4899" spans="3:10" ht="21.75" customHeight="1" x14ac:dyDescent="0.25">
      <c r="C4899" s="27"/>
      <c r="D4899" s="28"/>
      <c r="E4899" s="28"/>
      <c r="F4899" s="28"/>
      <c r="G4899" s="28"/>
      <c r="H4899" s="28"/>
      <c r="I4899" s="28"/>
      <c r="J4899" s="28"/>
    </row>
    <row r="4900" spans="3:10" ht="21.75" customHeight="1" x14ac:dyDescent="0.25">
      <c r="C4900" s="27"/>
      <c r="D4900" s="28"/>
      <c r="E4900" s="28"/>
      <c r="F4900" s="28"/>
      <c r="G4900" s="28"/>
      <c r="H4900" s="28"/>
      <c r="I4900" s="28"/>
      <c r="J4900" s="28"/>
    </row>
    <row r="4901" spans="3:10" ht="21.75" customHeight="1" x14ac:dyDescent="0.25">
      <c r="C4901" s="27"/>
      <c r="D4901" s="28"/>
      <c r="E4901" s="28"/>
      <c r="F4901" s="28"/>
      <c r="G4901" s="28"/>
      <c r="H4901" s="28"/>
      <c r="I4901" s="28"/>
      <c r="J4901" s="28"/>
    </row>
    <row r="4902" spans="3:10" ht="21.75" customHeight="1" x14ac:dyDescent="0.25">
      <c r="C4902" s="27"/>
      <c r="D4902" s="28"/>
      <c r="E4902" s="28"/>
      <c r="F4902" s="28"/>
      <c r="G4902" s="28"/>
      <c r="H4902" s="28"/>
      <c r="I4902" s="28"/>
      <c r="J4902" s="28"/>
    </row>
    <row r="4903" spans="3:10" ht="21.75" customHeight="1" x14ac:dyDescent="0.25">
      <c r="C4903" s="27"/>
      <c r="D4903" s="28"/>
      <c r="E4903" s="28"/>
      <c r="F4903" s="28"/>
      <c r="G4903" s="28"/>
      <c r="H4903" s="28"/>
      <c r="I4903" s="28"/>
      <c r="J4903" s="28"/>
    </row>
    <row r="4904" spans="3:10" ht="21.75" customHeight="1" x14ac:dyDescent="0.25">
      <c r="C4904" s="27"/>
      <c r="D4904" s="28"/>
      <c r="E4904" s="28"/>
      <c r="F4904" s="28"/>
      <c r="G4904" s="28"/>
      <c r="H4904" s="28"/>
      <c r="I4904" s="28"/>
      <c r="J4904" s="28"/>
    </row>
    <row r="4905" spans="3:10" ht="21.75" customHeight="1" x14ac:dyDescent="0.25">
      <c r="C4905" s="27"/>
      <c r="D4905" s="28"/>
      <c r="E4905" s="28"/>
      <c r="F4905" s="28"/>
      <c r="G4905" s="28"/>
      <c r="H4905" s="28"/>
      <c r="I4905" s="28"/>
      <c r="J4905" s="28"/>
    </row>
    <row r="4906" spans="3:10" ht="21.75" customHeight="1" x14ac:dyDescent="0.25">
      <c r="C4906" s="27"/>
      <c r="D4906" s="28"/>
      <c r="E4906" s="28"/>
      <c r="F4906" s="28"/>
      <c r="G4906" s="28"/>
      <c r="H4906" s="28"/>
      <c r="I4906" s="28"/>
      <c r="J4906" s="28"/>
    </row>
    <row r="4907" spans="3:10" ht="21.75" customHeight="1" x14ac:dyDescent="0.25">
      <c r="C4907" s="27"/>
      <c r="D4907" s="28"/>
      <c r="E4907" s="28"/>
      <c r="F4907" s="28"/>
      <c r="G4907" s="28"/>
      <c r="H4907" s="28"/>
      <c r="I4907" s="28"/>
      <c r="J4907" s="28"/>
    </row>
    <row r="4908" spans="3:10" ht="21.75" customHeight="1" x14ac:dyDescent="0.25">
      <c r="C4908" s="27"/>
      <c r="D4908" s="28"/>
      <c r="E4908" s="28"/>
      <c r="F4908" s="28"/>
      <c r="G4908" s="28"/>
      <c r="H4908" s="28"/>
      <c r="I4908" s="28"/>
      <c r="J4908" s="28"/>
    </row>
    <row r="4909" spans="3:10" ht="21.75" customHeight="1" x14ac:dyDescent="0.25">
      <c r="C4909" s="27"/>
      <c r="D4909" s="28"/>
      <c r="E4909" s="28"/>
      <c r="F4909" s="28"/>
      <c r="G4909" s="28"/>
      <c r="H4909" s="28"/>
      <c r="I4909" s="28"/>
      <c r="J4909" s="28"/>
    </row>
    <row r="4910" spans="3:10" ht="21.75" customHeight="1" x14ac:dyDescent="0.25">
      <c r="C4910" s="27"/>
      <c r="D4910" s="28"/>
      <c r="E4910" s="28"/>
      <c r="F4910" s="28"/>
      <c r="G4910" s="28"/>
      <c r="H4910" s="28"/>
      <c r="I4910" s="28"/>
      <c r="J4910" s="28"/>
    </row>
    <row r="4911" spans="3:10" ht="21.75" customHeight="1" x14ac:dyDescent="0.25">
      <c r="C4911" s="27"/>
      <c r="D4911" s="28"/>
      <c r="E4911" s="28"/>
      <c r="F4911" s="28"/>
      <c r="G4911" s="28"/>
      <c r="H4911" s="28"/>
      <c r="I4911" s="28"/>
      <c r="J4911" s="28"/>
    </row>
    <row r="4912" spans="3:10" ht="21.75" customHeight="1" x14ac:dyDescent="0.25">
      <c r="C4912" s="27"/>
      <c r="D4912" s="28"/>
      <c r="E4912" s="28"/>
      <c r="F4912" s="28"/>
      <c r="G4912" s="28"/>
      <c r="H4912" s="28"/>
      <c r="I4912" s="28"/>
      <c r="J4912" s="28"/>
    </row>
    <row r="4913" spans="3:10" ht="21.75" customHeight="1" x14ac:dyDescent="0.25">
      <c r="C4913" s="27"/>
      <c r="D4913" s="28"/>
      <c r="E4913" s="28"/>
      <c r="F4913" s="28"/>
      <c r="G4913" s="28"/>
      <c r="H4913" s="28"/>
      <c r="I4913" s="28"/>
      <c r="J4913" s="28"/>
    </row>
    <row r="4914" spans="3:10" ht="21.75" customHeight="1" x14ac:dyDescent="0.25">
      <c r="C4914" s="27"/>
      <c r="D4914" s="28"/>
      <c r="E4914" s="28"/>
      <c r="F4914" s="28"/>
      <c r="G4914" s="28"/>
      <c r="H4914" s="28"/>
      <c r="I4914" s="28"/>
      <c r="J4914" s="28"/>
    </row>
    <row r="4915" spans="3:10" ht="21.75" customHeight="1" x14ac:dyDescent="0.25">
      <c r="C4915" s="27"/>
      <c r="D4915" s="28"/>
      <c r="E4915" s="28"/>
      <c r="F4915" s="28"/>
      <c r="G4915" s="28"/>
      <c r="H4915" s="28"/>
      <c r="I4915" s="28"/>
      <c r="J4915" s="28"/>
    </row>
    <row r="4916" spans="3:10" ht="21.75" customHeight="1" x14ac:dyDescent="0.25">
      <c r="C4916" s="27"/>
      <c r="D4916" s="28"/>
      <c r="E4916" s="28"/>
      <c r="F4916" s="28"/>
      <c r="G4916" s="28"/>
      <c r="H4916" s="28"/>
      <c r="I4916" s="28"/>
      <c r="J4916" s="28"/>
    </row>
    <row r="4917" spans="3:10" ht="21.75" customHeight="1" x14ac:dyDescent="0.25">
      <c r="C4917" s="27"/>
      <c r="D4917" s="28"/>
      <c r="E4917" s="28"/>
      <c r="F4917" s="28"/>
      <c r="G4917" s="28"/>
      <c r="H4917" s="28"/>
      <c r="I4917" s="28"/>
      <c r="J4917" s="28"/>
    </row>
    <row r="4918" spans="3:10" ht="21.75" customHeight="1" x14ac:dyDescent="0.25">
      <c r="C4918" s="27"/>
      <c r="D4918" s="28"/>
      <c r="E4918" s="28"/>
      <c r="F4918" s="28"/>
      <c r="G4918" s="28"/>
      <c r="H4918" s="28"/>
      <c r="I4918" s="28"/>
      <c r="J4918" s="28"/>
    </row>
    <row r="4919" spans="3:10" ht="21.75" customHeight="1" x14ac:dyDescent="0.25">
      <c r="C4919" s="27"/>
      <c r="D4919" s="28"/>
      <c r="E4919" s="28"/>
      <c r="F4919" s="28"/>
      <c r="G4919" s="28"/>
      <c r="H4919" s="28"/>
      <c r="I4919" s="28"/>
      <c r="J4919" s="28"/>
    </row>
    <row r="4920" spans="3:10" ht="21.75" customHeight="1" x14ac:dyDescent="0.25">
      <c r="C4920" s="27"/>
      <c r="D4920" s="28"/>
      <c r="E4920" s="28"/>
      <c r="F4920" s="28"/>
      <c r="G4920" s="28"/>
      <c r="H4920" s="28"/>
      <c r="I4920" s="28"/>
      <c r="J4920" s="28"/>
    </row>
    <row r="4921" spans="3:10" ht="21.75" customHeight="1" x14ac:dyDescent="0.25">
      <c r="C4921" s="27"/>
      <c r="D4921" s="28"/>
      <c r="E4921" s="28"/>
      <c r="F4921" s="28"/>
      <c r="G4921" s="28"/>
      <c r="H4921" s="28"/>
      <c r="I4921" s="28"/>
      <c r="J4921" s="28"/>
    </row>
    <row r="4922" spans="3:10" ht="21.75" customHeight="1" x14ac:dyDescent="0.25">
      <c r="C4922" s="27"/>
      <c r="D4922" s="28"/>
      <c r="E4922" s="28"/>
      <c r="F4922" s="28"/>
      <c r="G4922" s="28"/>
      <c r="H4922" s="28"/>
      <c r="I4922" s="28"/>
      <c r="J4922" s="28"/>
    </row>
    <row r="4923" spans="3:10" ht="21.75" customHeight="1" x14ac:dyDescent="0.25">
      <c r="C4923" s="27"/>
      <c r="D4923" s="28"/>
      <c r="E4923" s="28"/>
      <c r="F4923" s="28"/>
      <c r="G4923" s="28"/>
      <c r="H4923" s="28"/>
      <c r="I4923" s="28"/>
      <c r="J4923" s="28"/>
    </row>
    <row r="4924" spans="3:10" ht="21.75" customHeight="1" x14ac:dyDescent="0.25">
      <c r="C4924" s="27"/>
      <c r="D4924" s="28"/>
      <c r="E4924" s="28"/>
      <c r="F4924" s="28"/>
      <c r="G4924" s="28"/>
      <c r="H4924" s="28"/>
      <c r="I4924" s="28"/>
      <c r="J4924" s="28"/>
    </row>
    <row r="4925" spans="3:10" ht="21.75" customHeight="1" x14ac:dyDescent="0.25">
      <c r="C4925" s="27"/>
      <c r="D4925" s="28"/>
      <c r="E4925" s="28"/>
      <c r="F4925" s="28"/>
      <c r="G4925" s="28"/>
      <c r="H4925" s="28"/>
      <c r="I4925" s="28"/>
      <c r="J4925" s="28"/>
    </row>
    <row r="4926" spans="3:10" ht="21.75" customHeight="1" x14ac:dyDescent="0.25">
      <c r="C4926" s="27"/>
      <c r="D4926" s="28"/>
      <c r="E4926" s="28"/>
      <c r="F4926" s="28"/>
      <c r="G4926" s="28"/>
      <c r="H4926" s="28"/>
      <c r="I4926" s="28"/>
      <c r="J4926" s="28"/>
    </row>
    <row r="4927" spans="3:10" ht="21.75" customHeight="1" x14ac:dyDescent="0.25">
      <c r="C4927" s="27"/>
      <c r="D4927" s="28"/>
      <c r="E4927" s="28"/>
      <c r="F4927" s="28"/>
      <c r="G4927" s="28"/>
      <c r="H4927" s="28"/>
      <c r="I4927" s="28"/>
      <c r="J4927" s="28"/>
    </row>
    <row r="4928" spans="3:10" ht="21.75" customHeight="1" x14ac:dyDescent="0.25">
      <c r="C4928" s="27"/>
      <c r="D4928" s="28"/>
      <c r="E4928" s="28"/>
      <c r="F4928" s="28"/>
      <c r="G4928" s="28"/>
      <c r="H4928" s="28"/>
      <c r="I4928" s="28"/>
      <c r="J4928" s="28"/>
    </row>
    <row r="4929" spans="3:10" ht="21.75" customHeight="1" x14ac:dyDescent="0.25">
      <c r="C4929" s="27"/>
      <c r="D4929" s="28"/>
      <c r="E4929" s="28"/>
      <c r="F4929" s="28"/>
      <c r="G4929" s="28"/>
      <c r="H4929" s="28"/>
      <c r="I4929" s="28"/>
      <c r="J4929" s="28"/>
    </row>
    <row r="4930" spans="3:10" ht="21.75" customHeight="1" x14ac:dyDescent="0.25">
      <c r="C4930" s="27"/>
      <c r="D4930" s="28"/>
      <c r="E4930" s="28"/>
      <c r="F4930" s="28"/>
      <c r="G4930" s="28"/>
      <c r="H4930" s="28"/>
      <c r="I4930" s="28"/>
      <c r="J4930" s="28"/>
    </row>
    <row r="4931" spans="3:10" ht="21.75" customHeight="1" x14ac:dyDescent="0.25">
      <c r="C4931" s="27"/>
      <c r="D4931" s="28"/>
      <c r="E4931" s="28"/>
      <c r="F4931" s="28"/>
      <c r="G4931" s="28"/>
      <c r="H4931" s="28"/>
      <c r="I4931" s="28"/>
      <c r="J4931" s="28"/>
    </row>
    <row r="4932" spans="3:10" ht="21.75" customHeight="1" x14ac:dyDescent="0.25">
      <c r="C4932" s="27"/>
      <c r="D4932" s="28"/>
      <c r="E4932" s="28"/>
      <c r="F4932" s="28"/>
      <c r="G4932" s="28"/>
      <c r="H4932" s="28"/>
      <c r="I4932" s="28"/>
      <c r="J4932" s="28"/>
    </row>
    <row r="4933" spans="3:10" ht="21.75" customHeight="1" x14ac:dyDescent="0.25">
      <c r="C4933" s="27"/>
      <c r="D4933" s="28"/>
      <c r="E4933" s="28"/>
      <c r="F4933" s="28"/>
      <c r="G4933" s="28"/>
      <c r="H4933" s="28"/>
      <c r="I4933" s="28"/>
      <c r="J4933" s="28"/>
    </row>
    <row r="4934" spans="3:10" ht="21.75" customHeight="1" x14ac:dyDescent="0.25">
      <c r="C4934" s="27"/>
      <c r="D4934" s="28"/>
      <c r="E4934" s="28"/>
      <c r="F4934" s="28"/>
      <c r="G4934" s="28"/>
      <c r="H4934" s="28"/>
      <c r="I4934" s="28"/>
      <c r="J4934" s="28"/>
    </row>
    <row r="4935" spans="3:10" ht="21.75" customHeight="1" x14ac:dyDescent="0.25">
      <c r="C4935" s="27"/>
      <c r="D4935" s="28"/>
      <c r="E4935" s="28"/>
      <c r="F4935" s="28"/>
      <c r="G4935" s="28"/>
      <c r="H4935" s="28"/>
      <c r="I4935" s="28"/>
      <c r="J4935" s="28"/>
    </row>
    <row r="4936" spans="3:10" ht="21.75" customHeight="1" x14ac:dyDescent="0.25">
      <c r="C4936" s="27"/>
      <c r="D4936" s="28"/>
      <c r="E4936" s="28"/>
      <c r="F4936" s="28"/>
      <c r="G4936" s="28"/>
      <c r="H4936" s="28"/>
      <c r="I4936" s="28"/>
      <c r="J4936" s="28"/>
    </row>
    <row r="4937" spans="3:10" ht="21.75" customHeight="1" x14ac:dyDescent="0.25">
      <c r="C4937" s="27"/>
      <c r="D4937" s="28"/>
      <c r="E4937" s="28"/>
      <c r="F4937" s="28"/>
      <c r="G4937" s="28"/>
      <c r="H4937" s="28"/>
      <c r="I4937" s="28"/>
      <c r="J4937" s="28"/>
    </row>
    <row r="4938" spans="3:10" ht="21.75" customHeight="1" x14ac:dyDescent="0.25">
      <c r="C4938" s="27"/>
      <c r="D4938" s="28"/>
      <c r="E4938" s="28"/>
      <c r="F4938" s="28"/>
      <c r="G4938" s="28"/>
      <c r="H4938" s="28"/>
      <c r="I4938" s="28"/>
      <c r="J4938" s="28"/>
    </row>
    <row r="4939" spans="3:10" ht="21.75" customHeight="1" x14ac:dyDescent="0.25">
      <c r="C4939" s="27"/>
      <c r="D4939" s="28"/>
      <c r="E4939" s="28"/>
      <c r="F4939" s="28"/>
      <c r="G4939" s="28"/>
      <c r="H4939" s="28"/>
      <c r="I4939" s="28"/>
      <c r="J4939" s="28"/>
    </row>
    <row r="4940" spans="3:10" ht="21.75" customHeight="1" x14ac:dyDescent="0.25">
      <c r="C4940" s="27"/>
      <c r="D4940" s="28"/>
      <c r="E4940" s="28"/>
      <c r="F4940" s="28"/>
      <c r="G4940" s="28"/>
      <c r="H4940" s="28"/>
      <c r="I4940" s="28"/>
      <c r="J4940" s="28"/>
    </row>
    <row r="4941" spans="3:10" ht="21.75" customHeight="1" x14ac:dyDescent="0.25">
      <c r="C4941" s="27"/>
      <c r="D4941" s="28"/>
      <c r="E4941" s="28"/>
      <c r="F4941" s="28"/>
      <c r="G4941" s="28"/>
      <c r="H4941" s="28"/>
      <c r="I4941" s="28"/>
      <c r="J4941" s="28"/>
    </row>
    <row r="4942" spans="3:10" ht="21.75" customHeight="1" x14ac:dyDescent="0.25">
      <c r="C4942" s="27"/>
      <c r="D4942" s="28"/>
      <c r="E4942" s="28"/>
      <c r="F4942" s="28"/>
      <c r="G4942" s="28"/>
      <c r="H4942" s="28"/>
      <c r="I4942" s="28"/>
      <c r="J4942" s="28"/>
    </row>
    <row r="4943" spans="3:10" ht="21.75" customHeight="1" x14ac:dyDescent="0.25">
      <c r="C4943" s="27"/>
      <c r="D4943" s="28"/>
      <c r="E4943" s="28"/>
      <c r="F4943" s="28"/>
      <c r="G4943" s="28"/>
      <c r="H4943" s="28"/>
      <c r="I4943" s="28"/>
      <c r="J4943" s="28"/>
    </row>
    <row r="4944" spans="3:10" ht="21.75" customHeight="1" x14ac:dyDescent="0.25">
      <c r="C4944" s="27"/>
      <c r="D4944" s="28"/>
      <c r="E4944" s="28"/>
      <c r="F4944" s="28"/>
      <c r="G4944" s="28"/>
      <c r="H4944" s="28"/>
      <c r="I4944" s="28"/>
      <c r="J4944" s="28"/>
    </row>
    <row r="4945" spans="3:10" ht="21.75" customHeight="1" x14ac:dyDescent="0.25">
      <c r="C4945" s="27"/>
      <c r="D4945" s="28"/>
      <c r="E4945" s="28"/>
      <c r="F4945" s="28"/>
      <c r="G4945" s="28"/>
      <c r="H4945" s="28"/>
      <c r="I4945" s="28"/>
      <c r="J4945" s="28"/>
    </row>
    <row r="4946" spans="3:10" ht="21.75" customHeight="1" x14ac:dyDescent="0.25">
      <c r="C4946" s="27"/>
      <c r="D4946" s="28"/>
      <c r="E4946" s="28"/>
      <c r="F4946" s="28"/>
      <c r="G4946" s="28"/>
      <c r="H4946" s="28"/>
      <c r="I4946" s="28"/>
      <c r="J4946" s="28"/>
    </row>
    <row r="4947" spans="3:10" ht="21.75" customHeight="1" x14ac:dyDescent="0.25">
      <c r="C4947" s="27"/>
      <c r="D4947" s="28"/>
      <c r="E4947" s="28"/>
      <c r="F4947" s="28"/>
      <c r="G4947" s="28"/>
      <c r="H4947" s="28"/>
      <c r="I4947" s="28"/>
      <c r="J4947" s="28"/>
    </row>
    <row r="4948" spans="3:10" ht="21.75" customHeight="1" x14ac:dyDescent="0.25">
      <c r="C4948" s="27"/>
      <c r="D4948" s="28"/>
      <c r="E4948" s="28"/>
      <c r="F4948" s="28"/>
      <c r="G4948" s="28"/>
      <c r="H4948" s="28"/>
      <c r="I4948" s="28"/>
      <c r="J4948" s="28"/>
    </row>
    <row r="4949" spans="3:10" ht="21.75" customHeight="1" x14ac:dyDescent="0.25">
      <c r="C4949" s="27"/>
      <c r="D4949" s="28"/>
      <c r="E4949" s="28"/>
      <c r="F4949" s="28"/>
      <c r="G4949" s="28"/>
      <c r="H4949" s="28"/>
      <c r="I4949" s="28"/>
      <c r="J4949" s="28"/>
    </row>
    <row r="4950" spans="3:10" ht="21.75" customHeight="1" x14ac:dyDescent="0.25">
      <c r="C4950" s="27"/>
      <c r="D4950" s="28"/>
      <c r="E4950" s="28"/>
      <c r="F4950" s="28"/>
      <c r="G4950" s="28"/>
      <c r="H4950" s="28"/>
      <c r="I4950" s="28"/>
      <c r="J4950" s="28"/>
    </row>
    <row r="4951" spans="3:10" ht="21.75" customHeight="1" x14ac:dyDescent="0.25">
      <c r="C4951" s="27"/>
      <c r="D4951" s="28"/>
      <c r="E4951" s="28"/>
      <c r="F4951" s="28"/>
      <c r="G4951" s="28"/>
      <c r="H4951" s="28"/>
      <c r="I4951" s="28"/>
      <c r="J4951" s="28"/>
    </row>
    <row r="4952" spans="3:10" ht="21.75" customHeight="1" x14ac:dyDescent="0.25">
      <c r="C4952" s="27"/>
      <c r="D4952" s="28"/>
      <c r="E4952" s="28"/>
      <c r="F4952" s="28"/>
      <c r="G4952" s="28"/>
      <c r="H4952" s="28"/>
      <c r="I4952" s="28"/>
      <c r="J4952" s="28"/>
    </row>
    <row r="4953" spans="3:10" ht="21.75" customHeight="1" x14ac:dyDescent="0.25">
      <c r="C4953" s="27"/>
      <c r="D4953" s="28"/>
      <c r="E4953" s="28"/>
      <c r="F4953" s="28"/>
      <c r="G4953" s="28"/>
      <c r="H4953" s="28"/>
      <c r="I4953" s="28"/>
      <c r="J4953" s="28"/>
    </row>
    <row r="4954" spans="3:10" ht="21.75" customHeight="1" x14ac:dyDescent="0.25">
      <c r="C4954" s="27"/>
      <c r="D4954" s="28"/>
      <c r="E4954" s="28"/>
      <c r="F4954" s="28"/>
      <c r="G4954" s="28"/>
      <c r="H4954" s="28"/>
      <c r="I4954" s="28"/>
      <c r="J4954" s="28"/>
    </row>
    <row r="4955" spans="3:10" ht="21.75" customHeight="1" x14ac:dyDescent="0.25">
      <c r="C4955" s="27"/>
      <c r="D4955" s="28"/>
      <c r="E4955" s="28"/>
      <c r="F4955" s="28"/>
      <c r="G4955" s="28"/>
      <c r="H4955" s="28"/>
      <c r="I4955" s="28"/>
      <c r="J4955" s="28"/>
    </row>
    <row r="4956" spans="3:10" ht="21.75" customHeight="1" x14ac:dyDescent="0.25">
      <c r="C4956" s="27"/>
      <c r="D4956" s="28"/>
      <c r="E4956" s="28"/>
      <c r="F4956" s="28"/>
      <c r="G4956" s="28"/>
      <c r="H4956" s="28"/>
      <c r="I4956" s="28"/>
      <c r="J4956" s="28"/>
    </row>
    <row r="4957" spans="3:10" ht="21.75" customHeight="1" x14ac:dyDescent="0.25">
      <c r="C4957" s="27"/>
      <c r="D4957" s="28"/>
      <c r="E4957" s="28"/>
      <c r="F4957" s="28"/>
      <c r="G4957" s="28"/>
      <c r="H4957" s="28"/>
      <c r="I4957" s="28"/>
      <c r="J4957" s="28"/>
    </row>
    <row r="4958" spans="3:10" ht="21.75" customHeight="1" x14ac:dyDescent="0.25">
      <c r="C4958" s="27"/>
      <c r="D4958" s="28"/>
      <c r="E4958" s="28"/>
      <c r="F4958" s="28"/>
      <c r="G4958" s="28"/>
      <c r="H4958" s="28"/>
      <c r="I4958" s="28"/>
      <c r="J4958" s="28"/>
    </row>
    <row r="4959" spans="3:10" ht="21.75" customHeight="1" x14ac:dyDescent="0.25">
      <c r="C4959" s="27"/>
      <c r="D4959" s="28"/>
      <c r="E4959" s="28"/>
      <c r="F4959" s="28"/>
      <c r="G4959" s="28"/>
      <c r="H4959" s="28"/>
      <c r="I4959" s="28"/>
      <c r="J4959" s="28"/>
    </row>
    <row r="4960" spans="3:10" ht="21.75" customHeight="1" x14ac:dyDescent="0.25">
      <c r="C4960" s="27"/>
      <c r="D4960" s="28"/>
      <c r="E4960" s="28"/>
      <c r="F4960" s="28"/>
      <c r="G4960" s="28"/>
      <c r="H4960" s="28"/>
      <c r="I4960" s="28"/>
      <c r="J4960" s="28"/>
    </row>
    <row r="4961" spans="3:10" ht="21.75" customHeight="1" x14ac:dyDescent="0.25">
      <c r="C4961" s="27"/>
      <c r="D4961" s="28"/>
      <c r="E4961" s="28"/>
      <c r="F4961" s="28"/>
      <c r="G4961" s="28"/>
      <c r="H4961" s="28"/>
      <c r="I4961" s="28"/>
      <c r="J4961" s="28"/>
    </row>
    <row r="4962" spans="3:10" ht="21.75" customHeight="1" x14ac:dyDescent="0.25">
      <c r="C4962" s="27"/>
      <c r="D4962" s="28"/>
      <c r="E4962" s="28"/>
      <c r="F4962" s="28"/>
      <c r="G4962" s="28"/>
      <c r="H4962" s="28"/>
      <c r="I4962" s="28"/>
      <c r="J4962" s="28"/>
    </row>
    <row r="4963" spans="3:10" ht="21.75" customHeight="1" x14ac:dyDescent="0.25">
      <c r="C4963" s="27"/>
      <c r="D4963" s="28"/>
      <c r="E4963" s="28"/>
      <c r="F4963" s="28"/>
      <c r="G4963" s="28"/>
      <c r="H4963" s="28"/>
      <c r="I4963" s="28"/>
      <c r="J4963" s="28"/>
    </row>
    <row r="4964" spans="3:10" ht="21.75" customHeight="1" x14ac:dyDescent="0.25">
      <c r="C4964" s="27"/>
      <c r="D4964" s="28"/>
      <c r="E4964" s="28"/>
      <c r="F4964" s="28"/>
      <c r="G4964" s="28"/>
      <c r="H4964" s="28"/>
      <c r="I4964" s="28"/>
      <c r="J4964" s="28"/>
    </row>
    <row r="4965" spans="3:10" ht="21.75" customHeight="1" x14ac:dyDescent="0.25">
      <c r="C4965" s="27"/>
      <c r="D4965" s="28"/>
      <c r="E4965" s="28"/>
      <c r="F4965" s="28"/>
      <c r="G4965" s="28"/>
      <c r="H4965" s="28"/>
      <c r="I4965" s="28"/>
      <c r="J4965" s="28"/>
    </row>
    <row r="4966" spans="3:10" ht="21.75" customHeight="1" x14ac:dyDescent="0.25">
      <c r="C4966" s="27"/>
      <c r="D4966" s="28"/>
      <c r="E4966" s="28"/>
      <c r="F4966" s="28"/>
      <c r="G4966" s="28"/>
      <c r="H4966" s="28"/>
      <c r="I4966" s="28"/>
      <c r="J4966" s="28"/>
    </row>
    <row r="4967" spans="3:10" ht="21.75" customHeight="1" x14ac:dyDescent="0.25">
      <c r="C4967" s="27"/>
      <c r="D4967" s="28"/>
      <c r="E4967" s="28"/>
      <c r="F4967" s="28"/>
      <c r="G4967" s="28"/>
      <c r="H4967" s="28"/>
      <c r="I4967" s="28"/>
      <c r="J4967" s="28"/>
    </row>
    <row r="4968" spans="3:10" ht="21.75" customHeight="1" x14ac:dyDescent="0.25">
      <c r="C4968" s="27"/>
      <c r="D4968" s="28"/>
      <c r="E4968" s="28"/>
      <c r="F4968" s="28"/>
      <c r="G4968" s="28"/>
      <c r="H4968" s="28"/>
      <c r="I4968" s="28"/>
      <c r="J4968" s="28"/>
    </row>
    <row r="4969" spans="3:10" ht="21.75" customHeight="1" x14ac:dyDescent="0.25">
      <c r="C4969" s="27"/>
      <c r="D4969" s="28"/>
      <c r="E4969" s="28"/>
      <c r="F4969" s="28"/>
      <c r="G4969" s="28"/>
      <c r="H4969" s="28"/>
      <c r="I4969" s="28"/>
      <c r="J4969" s="28"/>
    </row>
    <row r="4970" spans="3:10" ht="21.75" customHeight="1" x14ac:dyDescent="0.25">
      <c r="C4970" s="27"/>
      <c r="D4970" s="28"/>
      <c r="E4970" s="28"/>
      <c r="F4970" s="28"/>
      <c r="G4970" s="28"/>
      <c r="H4970" s="28"/>
      <c r="I4970" s="28"/>
      <c r="J4970" s="28"/>
    </row>
    <row r="4971" spans="3:10" ht="21.75" customHeight="1" x14ac:dyDescent="0.25">
      <c r="C4971" s="27"/>
      <c r="D4971" s="28"/>
      <c r="E4971" s="28"/>
      <c r="F4971" s="28"/>
      <c r="G4971" s="28"/>
      <c r="H4971" s="28"/>
      <c r="I4971" s="28"/>
      <c r="J4971" s="28"/>
    </row>
    <row r="4972" spans="3:10" ht="21.75" customHeight="1" x14ac:dyDescent="0.25">
      <c r="C4972" s="27"/>
      <c r="D4972" s="28"/>
      <c r="E4972" s="28"/>
      <c r="F4972" s="28"/>
      <c r="G4972" s="28"/>
      <c r="H4972" s="28"/>
      <c r="I4972" s="28"/>
      <c r="J4972" s="28"/>
    </row>
    <row r="4973" spans="3:10" ht="21.75" customHeight="1" x14ac:dyDescent="0.25">
      <c r="C4973" s="27"/>
      <c r="D4973" s="28"/>
      <c r="E4973" s="28"/>
      <c r="F4973" s="28"/>
      <c r="G4973" s="28"/>
      <c r="H4973" s="28"/>
      <c r="I4973" s="28"/>
      <c r="J4973" s="28"/>
    </row>
    <row r="4974" spans="3:10" ht="21.75" customHeight="1" x14ac:dyDescent="0.25">
      <c r="C4974" s="27"/>
      <c r="D4974" s="28"/>
      <c r="E4974" s="28"/>
      <c r="F4974" s="28"/>
      <c r="G4974" s="28"/>
      <c r="H4974" s="28"/>
      <c r="I4974" s="28"/>
      <c r="J4974" s="28"/>
    </row>
    <row r="4975" spans="3:10" ht="21.75" customHeight="1" x14ac:dyDescent="0.25">
      <c r="C4975" s="27"/>
      <c r="D4975" s="28"/>
      <c r="E4975" s="28"/>
      <c r="F4975" s="28"/>
      <c r="G4975" s="28"/>
      <c r="H4975" s="28"/>
      <c r="I4975" s="28"/>
      <c r="J4975" s="28"/>
    </row>
    <row r="4976" spans="3:10" ht="21.75" customHeight="1" x14ac:dyDescent="0.25">
      <c r="C4976" s="27"/>
      <c r="D4976" s="28"/>
      <c r="E4976" s="28"/>
      <c r="F4976" s="28"/>
      <c r="G4976" s="28"/>
      <c r="H4976" s="28"/>
      <c r="I4976" s="28"/>
      <c r="J4976" s="28"/>
    </row>
    <row r="4977" spans="3:10" ht="21.75" customHeight="1" x14ac:dyDescent="0.25">
      <c r="C4977" s="27"/>
      <c r="D4977" s="28"/>
      <c r="E4977" s="28"/>
      <c r="F4977" s="28"/>
      <c r="G4977" s="28"/>
      <c r="H4977" s="28"/>
      <c r="I4977" s="28"/>
      <c r="J4977" s="28"/>
    </row>
    <row r="4978" spans="3:10" ht="21.75" customHeight="1" x14ac:dyDescent="0.25">
      <c r="C4978" s="27"/>
      <c r="D4978" s="28"/>
      <c r="E4978" s="28"/>
      <c r="F4978" s="28"/>
      <c r="G4978" s="28"/>
      <c r="H4978" s="28"/>
      <c r="I4978" s="28"/>
      <c r="J4978" s="28"/>
    </row>
    <row r="4979" spans="3:10" ht="21.75" customHeight="1" x14ac:dyDescent="0.25">
      <c r="C4979" s="27"/>
      <c r="D4979" s="28"/>
      <c r="E4979" s="28"/>
      <c r="F4979" s="28"/>
      <c r="G4979" s="28"/>
      <c r="H4979" s="28"/>
      <c r="I4979" s="28"/>
      <c r="J4979" s="28"/>
    </row>
    <row r="4980" spans="3:10" ht="21.75" customHeight="1" x14ac:dyDescent="0.25">
      <c r="C4980" s="27"/>
      <c r="D4980" s="28"/>
      <c r="E4980" s="28"/>
      <c r="F4980" s="28"/>
      <c r="G4980" s="28"/>
      <c r="H4980" s="28"/>
      <c r="I4980" s="28"/>
      <c r="J4980" s="28"/>
    </row>
    <row r="4981" spans="3:10" ht="21.75" customHeight="1" x14ac:dyDescent="0.25">
      <c r="C4981" s="27"/>
      <c r="D4981" s="28"/>
      <c r="E4981" s="28"/>
      <c r="F4981" s="28"/>
      <c r="G4981" s="28"/>
      <c r="H4981" s="28"/>
      <c r="I4981" s="28"/>
      <c r="J4981" s="28"/>
    </row>
    <row r="4982" spans="3:10" ht="21.75" customHeight="1" x14ac:dyDescent="0.25">
      <c r="C4982" s="27"/>
      <c r="D4982" s="28"/>
      <c r="E4982" s="28"/>
      <c r="F4982" s="28"/>
      <c r="G4982" s="28"/>
      <c r="H4982" s="28"/>
      <c r="I4982" s="28"/>
      <c r="J4982" s="28"/>
    </row>
    <row r="4983" spans="3:10" ht="21.75" customHeight="1" x14ac:dyDescent="0.25">
      <c r="C4983" s="27"/>
      <c r="D4983" s="28"/>
      <c r="E4983" s="28"/>
      <c r="F4983" s="28"/>
      <c r="G4983" s="28"/>
      <c r="H4983" s="28"/>
      <c r="I4983" s="28"/>
      <c r="J4983" s="28"/>
    </row>
    <row r="4984" spans="3:10" ht="21.75" customHeight="1" x14ac:dyDescent="0.25">
      <c r="C4984" s="27"/>
      <c r="D4984" s="28"/>
      <c r="E4984" s="28"/>
      <c r="F4984" s="28"/>
      <c r="G4984" s="28"/>
      <c r="H4984" s="28"/>
      <c r="I4984" s="28"/>
      <c r="J4984" s="28"/>
    </row>
    <row r="4985" spans="3:10" ht="21.75" customHeight="1" x14ac:dyDescent="0.25">
      <c r="C4985" s="27"/>
      <c r="D4985" s="28"/>
      <c r="E4985" s="28"/>
      <c r="F4985" s="28"/>
      <c r="G4985" s="28"/>
      <c r="H4985" s="28"/>
      <c r="I4985" s="28"/>
      <c r="J4985" s="28"/>
    </row>
    <row r="4986" spans="3:10" ht="21.75" customHeight="1" x14ac:dyDescent="0.25">
      <c r="C4986" s="27"/>
      <c r="D4986" s="28"/>
      <c r="E4986" s="28"/>
      <c r="F4986" s="28"/>
      <c r="G4986" s="28"/>
      <c r="H4986" s="28"/>
      <c r="I4986" s="28"/>
      <c r="J4986" s="28"/>
    </row>
    <row r="4987" spans="3:10" ht="21.75" customHeight="1" x14ac:dyDescent="0.25">
      <c r="C4987" s="27"/>
      <c r="D4987" s="28"/>
      <c r="E4987" s="28"/>
      <c r="F4987" s="28"/>
      <c r="G4987" s="28"/>
      <c r="H4987" s="28"/>
      <c r="I4987" s="28"/>
      <c r="J4987" s="28"/>
    </row>
    <row r="4988" spans="3:10" ht="21.75" customHeight="1" x14ac:dyDescent="0.25">
      <c r="C4988" s="27"/>
      <c r="D4988" s="28"/>
      <c r="E4988" s="28"/>
      <c r="F4988" s="28"/>
      <c r="G4988" s="28"/>
      <c r="H4988" s="28"/>
      <c r="I4988" s="28"/>
      <c r="J4988" s="28"/>
    </row>
    <row r="4989" spans="3:10" ht="21.75" customHeight="1" x14ac:dyDescent="0.25">
      <c r="C4989" s="27"/>
      <c r="D4989" s="28"/>
      <c r="E4989" s="28"/>
      <c r="F4989" s="28"/>
      <c r="G4989" s="28"/>
      <c r="H4989" s="28"/>
      <c r="I4989" s="28"/>
      <c r="J4989" s="28"/>
    </row>
    <row r="4990" spans="3:10" ht="21.75" customHeight="1" x14ac:dyDescent="0.25">
      <c r="C4990" s="27"/>
      <c r="D4990" s="28"/>
      <c r="E4990" s="28"/>
      <c r="F4990" s="28"/>
      <c r="G4990" s="28"/>
      <c r="H4990" s="28"/>
      <c r="I4990" s="28"/>
      <c r="J4990" s="28"/>
    </row>
    <row r="4991" spans="3:10" ht="21.75" customHeight="1" x14ac:dyDescent="0.25">
      <c r="C4991" s="27"/>
      <c r="D4991" s="28"/>
      <c r="E4991" s="28"/>
      <c r="F4991" s="28"/>
      <c r="G4991" s="28"/>
      <c r="H4991" s="28"/>
      <c r="I4991" s="28"/>
      <c r="J4991" s="28"/>
    </row>
    <row r="4992" spans="3:10" ht="21.75" customHeight="1" x14ac:dyDescent="0.25">
      <c r="C4992" s="27"/>
      <c r="D4992" s="28"/>
      <c r="E4992" s="28"/>
      <c r="F4992" s="28"/>
      <c r="G4992" s="28"/>
      <c r="H4992" s="28"/>
      <c r="I4992" s="28"/>
      <c r="J4992" s="28"/>
    </row>
    <row r="4993" spans="3:10" ht="21.75" customHeight="1" x14ac:dyDescent="0.25">
      <c r="C4993" s="27"/>
      <c r="D4993" s="28"/>
      <c r="E4993" s="28"/>
      <c r="F4993" s="28"/>
      <c r="G4993" s="28"/>
      <c r="H4993" s="28"/>
      <c r="I4993" s="28"/>
      <c r="J4993" s="28"/>
    </row>
    <row r="4994" spans="3:10" ht="21.75" customHeight="1" x14ac:dyDescent="0.25">
      <c r="C4994" s="27"/>
      <c r="D4994" s="28"/>
      <c r="E4994" s="28"/>
      <c r="F4994" s="28"/>
      <c r="G4994" s="28"/>
      <c r="H4994" s="28"/>
      <c r="I4994" s="28"/>
      <c r="J4994" s="28"/>
    </row>
    <row r="4995" spans="3:10" ht="21.75" customHeight="1" x14ac:dyDescent="0.25">
      <c r="C4995" s="27"/>
      <c r="D4995" s="28"/>
      <c r="E4995" s="28"/>
      <c r="F4995" s="28"/>
      <c r="G4995" s="28"/>
      <c r="H4995" s="28"/>
      <c r="I4995" s="28"/>
      <c r="J4995" s="28"/>
    </row>
    <row r="4996" spans="3:10" ht="21.75" customHeight="1" x14ac:dyDescent="0.25">
      <c r="C4996" s="27"/>
      <c r="D4996" s="28"/>
      <c r="E4996" s="28"/>
      <c r="F4996" s="28"/>
      <c r="G4996" s="28"/>
      <c r="H4996" s="28"/>
      <c r="I4996" s="28"/>
      <c r="J4996" s="28"/>
    </row>
    <row r="4997" spans="3:10" ht="21.75" customHeight="1" x14ac:dyDescent="0.25">
      <c r="C4997" s="27"/>
      <c r="D4997" s="28"/>
      <c r="E4997" s="28"/>
      <c r="F4997" s="28"/>
      <c r="G4997" s="28"/>
      <c r="H4997" s="28"/>
      <c r="I4997" s="28"/>
      <c r="J4997" s="28"/>
    </row>
    <row r="4998" spans="3:10" ht="21.75" customHeight="1" x14ac:dyDescent="0.25">
      <c r="C4998" s="27"/>
      <c r="D4998" s="28"/>
      <c r="E4998" s="28"/>
      <c r="F4998" s="28"/>
      <c r="G4998" s="28"/>
      <c r="H4998" s="28"/>
      <c r="I4998" s="28"/>
      <c r="J4998" s="28"/>
    </row>
    <row r="4999" spans="3:10" ht="21.75" customHeight="1" x14ac:dyDescent="0.25">
      <c r="C4999" s="27"/>
      <c r="D4999" s="28"/>
      <c r="E4999" s="28"/>
      <c r="F4999" s="28"/>
      <c r="G4999" s="28"/>
      <c r="H4999" s="28"/>
      <c r="I4999" s="28"/>
      <c r="J4999" s="28"/>
    </row>
    <row r="5000" spans="3:10" ht="21.75" customHeight="1" x14ac:dyDescent="0.25">
      <c r="C5000" s="27"/>
      <c r="D5000" s="28"/>
      <c r="E5000" s="28"/>
      <c r="F5000" s="28"/>
      <c r="G5000" s="28"/>
      <c r="H5000" s="28"/>
      <c r="I5000" s="28"/>
      <c r="J5000" s="28"/>
    </row>
    <row r="5001" spans="3:10" ht="21.75" customHeight="1" x14ac:dyDescent="0.25">
      <c r="C5001" s="27"/>
      <c r="D5001" s="28"/>
      <c r="E5001" s="28"/>
      <c r="F5001" s="28"/>
      <c r="G5001" s="28"/>
      <c r="H5001" s="28"/>
      <c r="I5001" s="28"/>
      <c r="J5001" s="28"/>
    </row>
    <row r="5002" spans="3:10" ht="21.75" customHeight="1" x14ac:dyDescent="0.25">
      <c r="C5002" s="27"/>
      <c r="D5002" s="28"/>
      <c r="E5002" s="28"/>
      <c r="F5002" s="28"/>
      <c r="G5002" s="28"/>
      <c r="H5002" s="28"/>
      <c r="I5002" s="28"/>
      <c r="J5002" s="28"/>
    </row>
    <row r="5003" spans="3:10" ht="21.75" customHeight="1" x14ac:dyDescent="0.25">
      <c r="C5003" s="27"/>
      <c r="D5003" s="28"/>
      <c r="E5003" s="28"/>
      <c r="F5003" s="28"/>
      <c r="G5003" s="28"/>
      <c r="H5003" s="28"/>
      <c r="I5003" s="28"/>
      <c r="J5003" s="28"/>
    </row>
    <row r="5004" spans="3:10" ht="21.75" customHeight="1" x14ac:dyDescent="0.25">
      <c r="C5004" s="27"/>
      <c r="D5004" s="28"/>
      <c r="E5004" s="28"/>
      <c r="F5004" s="28"/>
      <c r="G5004" s="28"/>
      <c r="H5004" s="28"/>
      <c r="I5004" s="28"/>
      <c r="J5004" s="28"/>
    </row>
    <row r="5005" spans="3:10" ht="21.75" customHeight="1" x14ac:dyDescent="0.25">
      <c r="C5005" s="27"/>
      <c r="D5005" s="28"/>
      <c r="E5005" s="28"/>
      <c r="F5005" s="28"/>
      <c r="G5005" s="28"/>
      <c r="H5005" s="28"/>
      <c r="I5005" s="28"/>
      <c r="J5005" s="28"/>
    </row>
    <row r="5006" spans="3:10" ht="21.75" customHeight="1" x14ac:dyDescent="0.25">
      <c r="C5006" s="27"/>
      <c r="D5006" s="28"/>
      <c r="E5006" s="28"/>
      <c r="F5006" s="28"/>
      <c r="G5006" s="28"/>
      <c r="H5006" s="28"/>
      <c r="I5006" s="28"/>
      <c r="J5006" s="28"/>
    </row>
    <row r="5007" spans="3:10" ht="21.75" customHeight="1" x14ac:dyDescent="0.25">
      <c r="C5007" s="27"/>
      <c r="D5007" s="28"/>
      <c r="E5007" s="28"/>
      <c r="F5007" s="28"/>
      <c r="G5007" s="28"/>
      <c r="H5007" s="28"/>
      <c r="I5007" s="28"/>
      <c r="J5007" s="28"/>
    </row>
    <row r="5008" spans="3:10" ht="21.75" customHeight="1" x14ac:dyDescent="0.25">
      <c r="C5008" s="27"/>
      <c r="D5008" s="28"/>
      <c r="E5008" s="28"/>
      <c r="F5008" s="28"/>
      <c r="G5008" s="28"/>
      <c r="H5008" s="28"/>
      <c r="I5008" s="28"/>
      <c r="J5008" s="28"/>
    </row>
    <row r="5009" spans="3:10" ht="21.75" customHeight="1" x14ac:dyDescent="0.25">
      <c r="C5009" s="27"/>
      <c r="D5009" s="28"/>
      <c r="E5009" s="28"/>
      <c r="F5009" s="28"/>
      <c r="G5009" s="28"/>
      <c r="H5009" s="28"/>
      <c r="I5009" s="28"/>
      <c r="J5009" s="28"/>
    </row>
    <row r="5010" spans="3:10" ht="21.75" customHeight="1" x14ac:dyDescent="0.25">
      <c r="C5010" s="27"/>
      <c r="D5010" s="28"/>
      <c r="E5010" s="28"/>
      <c r="F5010" s="28"/>
      <c r="G5010" s="28"/>
      <c r="H5010" s="28"/>
      <c r="I5010" s="28"/>
      <c r="J5010" s="28"/>
    </row>
    <row r="5011" spans="3:10" ht="21.75" customHeight="1" x14ac:dyDescent="0.25">
      <c r="C5011" s="27"/>
      <c r="D5011" s="28"/>
      <c r="E5011" s="28"/>
      <c r="F5011" s="28"/>
      <c r="G5011" s="28"/>
      <c r="H5011" s="28"/>
      <c r="I5011" s="28"/>
      <c r="J5011" s="28"/>
    </row>
    <row r="5012" spans="3:10" ht="21.75" customHeight="1" x14ac:dyDescent="0.25">
      <c r="C5012" s="27"/>
      <c r="D5012" s="28"/>
      <c r="E5012" s="28"/>
      <c r="F5012" s="28"/>
      <c r="G5012" s="28"/>
      <c r="H5012" s="28"/>
      <c r="I5012" s="28"/>
      <c r="J5012" s="28"/>
    </row>
    <row r="5013" spans="3:10" ht="21.75" customHeight="1" x14ac:dyDescent="0.25">
      <c r="C5013" s="27"/>
      <c r="D5013" s="28"/>
      <c r="E5013" s="28"/>
      <c r="F5013" s="28"/>
      <c r="G5013" s="28"/>
      <c r="H5013" s="28"/>
      <c r="I5013" s="28"/>
      <c r="J5013" s="28"/>
    </row>
    <row r="5014" spans="3:10" ht="21.75" customHeight="1" x14ac:dyDescent="0.25">
      <c r="C5014" s="27"/>
      <c r="D5014" s="28"/>
      <c r="E5014" s="28"/>
      <c r="F5014" s="28"/>
      <c r="G5014" s="28"/>
      <c r="H5014" s="28"/>
      <c r="I5014" s="28"/>
      <c r="J5014" s="28"/>
    </row>
    <row r="5015" spans="3:10" ht="21.75" customHeight="1" x14ac:dyDescent="0.25">
      <c r="C5015" s="27"/>
      <c r="D5015" s="28"/>
      <c r="E5015" s="28"/>
      <c r="F5015" s="28"/>
      <c r="G5015" s="28"/>
      <c r="H5015" s="28"/>
      <c r="I5015" s="28"/>
      <c r="J5015" s="28"/>
    </row>
    <row r="5016" spans="3:10" ht="21.75" customHeight="1" x14ac:dyDescent="0.25">
      <c r="C5016" s="27"/>
      <c r="D5016" s="28"/>
      <c r="E5016" s="28"/>
      <c r="F5016" s="28"/>
      <c r="G5016" s="28"/>
      <c r="H5016" s="28"/>
      <c r="I5016" s="28"/>
      <c r="J5016" s="28"/>
    </row>
    <row r="5017" spans="3:10" ht="21.75" customHeight="1" x14ac:dyDescent="0.25">
      <c r="C5017" s="27"/>
      <c r="D5017" s="28"/>
      <c r="E5017" s="28"/>
      <c r="F5017" s="28"/>
      <c r="G5017" s="28"/>
      <c r="H5017" s="28"/>
      <c r="I5017" s="28"/>
      <c r="J5017" s="28"/>
    </row>
    <row r="5018" spans="3:10" ht="21.75" customHeight="1" x14ac:dyDescent="0.25">
      <c r="C5018" s="27"/>
      <c r="D5018" s="28"/>
      <c r="E5018" s="28"/>
      <c r="F5018" s="28"/>
      <c r="G5018" s="28"/>
      <c r="H5018" s="28"/>
      <c r="I5018" s="28"/>
      <c r="J5018" s="28"/>
    </row>
    <row r="5019" spans="3:10" ht="21.75" customHeight="1" x14ac:dyDescent="0.25">
      <c r="C5019" s="27"/>
      <c r="D5019" s="28"/>
      <c r="E5019" s="28"/>
      <c r="F5019" s="28"/>
      <c r="G5019" s="28"/>
      <c r="H5019" s="28"/>
      <c r="I5019" s="28"/>
      <c r="J5019" s="28"/>
    </row>
    <row r="5020" spans="3:10" ht="21.75" customHeight="1" x14ac:dyDescent="0.25">
      <c r="C5020" s="27"/>
      <c r="D5020" s="28"/>
      <c r="E5020" s="28"/>
      <c r="F5020" s="28"/>
      <c r="G5020" s="28"/>
      <c r="H5020" s="28"/>
      <c r="I5020" s="28"/>
      <c r="J5020" s="28"/>
    </row>
    <row r="5021" spans="3:10" ht="21.75" customHeight="1" x14ac:dyDescent="0.25">
      <c r="C5021" s="27"/>
      <c r="D5021" s="28"/>
      <c r="E5021" s="28"/>
      <c r="F5021" s="28"/>
      <c r="G5021" s="28"/>
      <c r="H5021" s="28"/>
      <c r="I5021" s="28"/>
      <c r="J5021" s="28"/>
    </row>
    <row r="5022" spans="3:10" ht="21.75" customHeight="1" x14ac:dyDescent="0.25">
      <c r="C5022" s="27"/>
      <c r="D5022" s="28"/>
      <c r="E5022" s="28"/>
      <c r="F5022" s="28"/>
      <c r="G5022" s="28"/>
      <c r="H5022" s="28"/>
      <c r="I5022" s="28"/>
      <c r="J5022" s="28"/>
    </row>
    <row r="5023" spans="3:10" ht="21.75" customHeight="1" x14ac:dyDescent="0.25">
      <c r="C5023" s="27"/>
      <c r="D5023" s="28"/>
      <c r="E5023" s="28"/>
      <c r="F5023" s="28"/>
      <c r="G5023" s="28"/>
      <c r="H5023" s="28"/>
      <c r="I5023" s="28"/>
      <c r="J5023" s="28"/>
    </row>
    <row r="5024" spans="3:10" ht="21.75" customHeight="1" x14ac:dyDescent="0.25">
      <c r="C5024" s="27"/>
      <c r="D5024" s="28"/>
      <c r="E5024" s="28"/>
      <c r="F5024" s="28"/>
      <c r="G5024" s="28"/>
      <c r="H5024" s="28"/>
      <c r="I5024" s="28"/>
      <c r="J5024" s="28"/>
    </row>
    <row r="5025" spans="3:10" ht="21.75" customHeight="1" x14ac:dyDescent="0.25">
      <c r="C5025" s="27"/>
      <c r="D5025" s="28"/>
      <c r="E5025" s="28"/>
      <c r="F5025" s="28"/>
      <c r="G5025" s="28"/>
      <c r="H5025" s="28"/>
      <c r="I5025" s="28"/>
      <c r="J5025" s="28"/>
    </row>
    <row r="5026" spans="3:10" ht="21.75" customHeight="1" x14ac:dyDescent="0.25">
      <c r="C5026" s="27"/>
      <c r="D5026" s="28"/>
      <c r="E5026" s="28"/>
      <c r="F5026" s="28"/>
      <c r="G5026" s="28"/>
      <c r="H5026" s="28"/>
      <c r="I5026" s="28"/>
      <c r="J5026" s="28"/>
    </row>
    <row r="5027" spans="3:10" ht="21.75" customHeight="1" x14ac:dyDescent="0.25">
      <c r="C5027" s="27"/>
      <c r="D5027" s="28"/>
      <c r="E5027" s="28"/>
      <c r="F5027" s="28"/>
      <c r="G5027" s="28"/>
      <c r="H5027" s="28"/>
      <c r="I5027" s="28"/>
      <c r="J5027" s="28"/>
    </row>
    <row r="5028" spans="3:10" ht="21.75" customHeight="1" x14ac:dyDescent="0.25">
      <c r="C5028" s="27"/>
      <c r="D5028" s="28"/>
      <c r="E5028" s="28"/>
      <c r="F5028" s="28"/>
      <c r="G5028" s="28"/>
      <c r="H5028" s="28"/>
      <c r="I5028" s="28"/>
      <c r="J5028" s="28"/>
    </row>
    <row r="5029" spans="3:10" ht="21.75" customHeight="1" x14ac:dyDescent="0.25">
      <c r="C5029" s="27"/>
      <c r="D5029" s="28"/>
      <c r="E5029" s="28"/>
      <c r="F5029" s="28"/>
      <c r="G5029" s="28"/>
      <c r="H5029" s="28"/>
      <c r="I5029" s="28"/>
      <c r="J5029" s="28"/>
    </row>
    <row r="5030" spans="3:10" ht="21.75" customHeight="1" x14ac:dyDescent="0.25">
      <c r="C5030" s="27"/>
      <c r="D5030" s="28"/>
      <c r="E5030" s="28"/>
      <c r="F5030" s="28"/>
      <c r="G5030" s="28"/>
      <c r="H5030" s="28"/>
      <c r="I5030" s="28"/>
      <c r="J5030" s="28"/>
    </row>
    <row r="5031" spans="3:10" ht="21.75" customHeight="1" x14ac:dyDescent="0.25">
      <c r="C5031" s="27"/>
      <c r="D5031" s="28"/>
      <c r="E5031" s="28"/>
      <c r="F5031" s="28"/>
      <c r="G5031" s="28"/>
      <c r="H5031" s="28"/>
      <c r="I5031" s="28"/>
      <c r="J5031" s="28"/>
    </row>
    <row r="5032" spans="3:10" ht="21.75" customHeight="1" x14ac:dyDescent="0.25">
      <c r="C5032" s="27"/>
      <c r="D5032" s="28"/>
      <c r="E5032" s="28"/>
      <c r="F5032" s="28"/>
      <c r="G5032" s="28"/>
      <c r="H5032" s="28"/>
      <c r="I5032" s="28"/>
      <c r="J5032" s="28"/>
    </row>
    <row r="5033" spans="3:10" ht="21.75" customHeight="1" x14ac:dyDescent="0.25">
      <c r="C5033" s="27"/>
      <c r="D5033" s="28"/>
      <c r="E5033" s="28"/>
      <c r="F5033" s="28"/>
      <c r="G5033" s="28"/>
      <c r="H5033" s="28"/>
      <c r="I5033" s="28"/>
      <c r="J5033" s="28"/>
    </row>
    <row r="5034" spans="3:10" ht="21.75" customHeight="1" x14ac:dyDescent="0.25">
      <c r="C5034" s="27"/>
      <c r="D5034" s="28"/>
      <c r="E5034" s="28"/>
      <c r="F5034" s="28"/>
      <c r="G5034" s="28"/>
      <c r="H5034" s="28"/>
      <c r="I5034" s="28"/>
      <c r="J5034" s="28"/>
    </row>
    <row r="5035" spans="3:10" ht="21.75" customHeight="1" x14ac:dyDescent="0.25">
      <c r="C5035" s="27"/>
      <c r="D5035" s="28"/>
      <c r="E5035" s="28"/>
      <c r="F5035" s="28"/>
      <c r="G5035" s="28"/>
      <c r="H5035" s="28"/>
      <c r="I5035" s="28"/>
      <c r="J5035" s="28"/>
    </row>
    <row r="5036" spans="3:10" ht="21.75" customHeight="1" x14ac:dyDescent="0.25">
      <c r="C5036" s="27"/>
      <c r="D5036" s="28"/>
      <c r="E5036" s="28"/>
      <c r="F5036" s="28"/>
      <c r="G5036" s="28"/>
      <c r="H5036" s="28"/>
      <c r="I5036" s="28"/>
      <c r="J5036" s="28"/>
    </row>
    <row r="5037" spans="3:10" ht="21.75" customHeight="1" x14ac:dyDescent="0.25">
      <c r="C5037" s="27"/>
      <c r="D5037" s="28"/>
      <c r="E5037" s="28"/>
      <c r="F5037" s="28"/>
      <c r="G5037" s="28"/>
      <c r="H5037" s="28"/>
      <c r="I5037" s="28"/>
      <c r="J5037" s="28"/>
    </row>
    <row r="5038" spans="3:10" ht="21.75" customHeight="1" x14ac:dyDescent="0.25">
      <c r="C5038" s="27"/>
      <c r="D5038" s="28"/>
      <c r="E5038" s="28"/>
      <c r="F5038" s="28"/>
      <c r="G5038" s="28"/>
      <c r="H5038" s="28"/>
      <c r="I5038" s="28"/>
      <c r="J5038" s="28"/>
    </row>
    <row r="5039" spans="3:10" ht="21.75" customHeight="1" x14ac:dyDescent="0.25">
      <c r="C5039" s="27"/>
      <c r="D5039" s="28"/>
      <c r="E5039" s="28"/>
      <c r="F5039" s="28"/>
      <c r="G5039" s="28"/>
      <c r="H5039" s="28"/>
      <c r="I5039" s="28"/>
      <c r="J5039" s="28"/>
    </row>
    <row r="5040" spans="3:10" ht="21.75" customHeight="1" x14ac:dyDescent="0.25">
      <c r="C5040" s="27"/>
      <c r="D5040" s="28"/>
      <c r="E5040" s="28"/>
      <c r="F5040" s="28"/>
      <c r="G5040" s="28"/>
      <c r="H5040" s="28"/>
      <c r="I5040" s="28"/>
      <c r="J5040" s="28"/>
    </row>
    <row r="5041" spans="3:10" ht="21.75" customHeight="1" x14ac:dyDescent="0.25">
      <c r="C5041" s="27"/>
      <c r="D5041" s="28"/>
      <c r="E5041" s="28"/>
      <c r="F5041" s="28"/>
      <c r="G5041" s="28"/>
      <c r="H5041" s="28"/>
      <c r="I5041" s="28"/>
      <c r="J5041" s="28"/>
    </row>
    <row r="5042" spans="3:10" ht="21.75" customHeight="1" x14ac:dyDescent="0.25">
      <c r="C5042" s="27"/>
      <c r="D5042" s="28"/>
      <c r="E5042" s="28"/>
      <c r="F5042" s="28"/>
      <c r="G5042" s="28"/>
      <c r="H5042" s="28"/>
      <c r="I5042" s="28"/>
      <c r="J5042" s="28"/>
    </row>
    <row r="5043" spans="3:10" ht="21.75" customHeight="1" x14ac:dyDescent="0.25">
      <c r="C5043" s="27"/>
      <c r="D5043" s="28"/>
      <c r="E5043" s="28"/>
      <c r="F5043" s="28"/>
      <c r="G5043" s="28"/>
      <c r="H5043" s="28"/>
      <c r="I5043" s="28"/>
      <c r="J5043" s="28"/>
    </row>
    <row r="5044" spans="3:10" ht="21.75" customHeight="1" x14ac:dyDescent="0.25">
      <c r="C5044" s="27"/>
      <c r="D5044" s="28"/>
      <c r="E5044" s="28"/>
      <c r="F5044" s="28"/>
      <c r="G5044" s="28"/>
      <c r="H5044" s="28"/>
      <c r="I5044" s="28"/>
      <c r="J5044" s="28"/>
    </row>
    <row r="5045" spans="3:10" ht="21.75" customHeight="1" x14ac:dyDescent="0.25">
      <c r="C5045" s="27"/>
      <c r="D5045" s="28"/>
      <c r="E5045" s="28"/>
      <c r="F5045" s="28"/>
      <c r="G5045" s="28"/>
      <c r="H5045" s="28"/>
      <c r="I5045" s="28"/>
      <c r="J5045" s="28"/>
    </row>
    <row r="5046" spans="3:10" ht="21.75" customHeight="1" x14ac:dyDescent="0.25">
      <c r="C5046" s="27"/>
      <c r="D5046" s="28"/>
      <c r="E5046" s="28"/>
      <c r="F5046" s="28"/>
      <c r="G5046" s="28"/>
      <c r="H5046" s="28"/>
      <c r="I5046" s="28"/>
      <c r="J5046" s="28"/>
    </row>
    <row r="5047" spans="3:10" ht="21.75" customHeight="1" x14ac:dyDescent="0.25">
      <c r="C5047" s="27"/>
      <c r="D5047" s="28"/>
      <c r="E5047" s="28"/>
      <c r="F5047" s="28"/>
      <c r="G5047" s="28"/>
      <c r="H5047" s="28"/>
      <c r="I5047" s="28"/>
      <c r="J5047" s="28"/>
    </row>
    <row r="5048" spans="3:10" ht="21.75" customHeight="1" x14ac:dyDescent="0.25">
      <c r="C5048" s="27"/>
      <c r="D5048" s="28"/>
      <c r="E5048" s="28"/>
      <c r="F5048" s="28"/>
      <c r="G5048" s="28"/>
      <c r="H5048" s="28"/>
      <c r="I5048" s="28"/>
      <c r="J5048" s="28"/>
    </row>
    <row r="5049" spans="3:10" ht="21.75" customHeight="1" x14ac:dyDescent="0.25">
      <c r="C5049" s="27"/>
      <c r="D5049" s="28"/>
      <c r="E5049" s="28"/>
      <c r="F5049" s="28"/>
      <c r="G5049" s="28"/>
      <c r="H5049" s="28"/>
      <c r="I5049" s="28"/>
      <c r="J5049" s="28"/>
    </row>
    <row r="5050" spans="3:10" ht="21.75" customHeight="1" x14ac:dyDescent="0.25">
      <c r="C5050" s="27"/>
      <c r="D5050" s="28"/>
      <c r="E5050" s="28"/>
      <c r="F5050" s="28"/>
      <c r="G5050" s="28"/>
      <c r="H5050" s="28"/>
      <c r="I5050" s="28"/>
      <c r="J5050" s="28"/>
    </row>
    <row r="5051" spans="3:10" ht="21.75" customHeight="1" x14ac:dyDescent="0.25">
      <c r="C5051" s="27"/>
      <c r="D5051" s="28"/>
      <c r="E5051" s="28"/>
      <c r="F5051" s="28"/>
      <c r="G5051" s="28"/>
      <c r="H5051" s="28"/>
      <c r="I5051" s="28"/>
      <c r="J5051" s="28"/>
    </row>
    <row r="5052" spans="3:10" ht="21.75" customHeight="1" x14ac:dyDescent="0.25">
      <c r="C5052" s="27"/>
      <c r="D5052" s="28"/>
      <c r="E5052" s="28"/>
      <c r="F5052" s="28"/>
      <c r="G5052" s="28"/>
      <c r="H5052" s="28"/>
      <c r="I5052" s="28"/>
      <c r="J5052" s="28"/>
    </row>
    <row r="5053" spans="3:10" ht="21.75" customHeight="1" x14ac:dyDescent="0.25">
      <c r="C5053" s="27"/>
      <c r="D5053" s="28"/>
      <c r="E5053" s="28"/>
      <c r="F5053" s="28"/>
      <c r="G5053" s="28"/>
      <c r="H5053" s="28"/>
      <c r="I5053" s="28"/>
      <c r="J5053" s="28"/>
    </row>
    <row r="5054" spans="3:10" ht="21.75" customHeight="1" x14ac:dyDescent="0.25">
      <c r="C5054" s="27"/>
      <c r="D5054" s="28"/>
      <c r="E5054" s="28"/>
      <c r="F5054" s="28"/>
      <c r="G5054" s="28"/>
      <c r="H5054" s="28"/>
      <c r="I5054" s="28"/>
      <c r="J5054" s="28"/>
    </row>
    <row r="5055" spans="3:10" ht="21.75" customHeight="1" x14ac:dyDescent="0.25">
      <c r="C5055" s="27"/>
      <c r="D5055" s="28"/>
      <c r="E5055" s="28"/>
      <c r="F5055" s="28"/>
      <c r="G5055" s="28"/>
      <c r="H5055" s="28"/>
      <c r="I5055" s="28"/>
      <c r="J5055" s="28"/>
    </row>
    <row r="5056" spans="3:10" ht="21.75" customHeight="1" x14ac:dyDescent="0.25">
      <c r="C5056" s="27"/>
      <c r="D5056" s="28"/>
      <c r="E5056" s="28"/>
      <c r="F5056" s="28"/>
      <c r="G5056" s="28"/>
      <c r="H5056" s="28"/>
      <c r="I5056" s="28"/>
      <c r="J5056" s="28"/>
    </row>
    <row r="5057" spans="3:10" ht="21.75" customHeight="1" x14ac:dyDescent="0.25">
      <c r="C5057" s="27"/>
      <c r="D5057" s="28"/>
      <c r="E5057" s="28"/>
      <c r="F5057" s="28"/>
      <c r="G5057" s="28"/>
      <c r="H5057" s="28"/>
      <c r="I5057" s="28"/>
      <c r="J5057" s="28"/>
    </row>
    <row r="5058" spans="3:10" ht="21.75" customHeight="1" x14ac:dyDescent="0.25">
      <c r="C5058" s="27"/>
      <c r="D5058" s="28"/>
      <c r="E5058" s="28"/>
      <c r="F5058" s="28"/>
      <c r="G5058" s="28"/>
      <c r="H5058" s="28"/>
      <c r="I5058" s="28"/>
      <c r="J5058" s="28"/>
    </row>
    <row r="5059" spans="3:10" ht="21.75" customHeight="1" x14ac:dyDescent="0.25">
      <c r="C5059" s="27"/>
      <c r="D5059" s="28"/>
      <c r="E5059" s="28"/>
      <c r="F5059" s="28"/>
      <c r="G5059" s="28"/>
      <c r="H5059" s="28"/>
      <c r="I5059" s="28"/>
      <c r="J5059" s="28"/>
    </row>
    <row r="5060" spans="3:10" ht="21.75" customHeight="1" x14ac:dyDescent="0.25">
      <c r="C5060" s="27"/>
      <c r="D5060" s="28"/>
      <c r="E5060" s="28"/>
      <c r="F5060" s="28"/>
      <c r="G5060" s="28"/>
      <c r="H5060" s="28"/>
      <c r="I5060" s="28"/>
      <c r="J5060" s="28"/>
    </row>
    <row r="5061" spans="3:10" ht="21.75" customHeight="1" x14ac:dyDescent="0.25">
      <c r="C5061" s="27"/>
      <c r="D5061" s="28"/>
      <c r="E5061" s="28"/>
      <c r="F5061" s="28"/>
      <c r="G5061" s="28"/>
      <c r="H5061" s="28"/>
      <c r="I5061" s="28"/>
      <c r="J5061" s="28"/>
    </row>
    <row r="5062" spans="3:10" ht="21.75" customHeight="1" x14ac:dyDescent="0.25">
      <c r="C5062" s="27"/>
      <c r="D5062" s="28"/>
      <c r="E5062" s="28"/>
      <c r="F5062" s="28"/>
      <c r="G5062" s="28"/>
      <c r="H5062" s="28"/>
      <c r="I5062" s="28"/>
      <c r="J5062" s="28"/>
    </row>
    <row r="5063" spans="3:10" ht="21.75" customHeight="1" x14ac:dyDescent="0.25">
      <c r="C5063" s="27"/>
      <c r="D5063" s="28"/>
      <c r="E5063" s="28"/>
      <c r="F5063" s="28"/>
      <c r="G5063" s="28"/>
      <c r="H5063" s="28"/>
      <c r="I5063" s="28"/>
      <c r="J5063" s="28"/>
    </row>
    <row r="5064" spans="3:10" ht="21.75" customHeight="1" x14ac:dyDescent="0.25">
      <c r="C5064" s="27"/>
      <c r="D5064" s="28"/>
      <c r="E5064" s="28"/>
      <c r="F5064" s="28"/>
      <c r="G5064" s="28"/>
      <c r="H5064" s="28"/>
      <c r="I5064" s="28"/>
      <c r="J5064" s="28"/>
    </row>
    <row r="5065" spans="3:10" ht="21.75" customHeight="1" x14ac:dyDescent="0.25">
      <c r="C5065" s="27"/>
      <c r="D5065" s="28"/>
      <c r="E5065" s="28"/>
      <c r="F5065" s="28"/>
      <c r="G5065" s="28"/>
      <c r="H5065" s="28"/>
      <c r="I5065" s="28"/>
      <c r="J5065" s="28"/>
    </row>
    <row r="5066" spans="3:10" ht="21.75" customHeight="1" x14ac:dyDescent="0.25">
      <c r="C5066" s="27"/>
      <c r="D5066" s="28"/>
      <c r="E5066" s="28"/>
      <c r="F5066" s="28"/>
      <c r="G5066" s="28"/>
      <c r="H5066" s="28"/>
      <c r="I5066" s="28"/>
      <c r="J5066" s="28"/>
    </row>
    <row r="5067" spans="3:10" ht="21.75" customHeight="1" x14ac:dyDescent="0.25">
      <c r="C5067" s="27"/>
      <c r="D5067" s="28"/>
      <c r="E5067" s="28"/>
      <c r="F5067" s="28"/>
      <c r="G5067" s="28"/>
      <c r="H5067" s="28"/>
      <c r="I5067" s="28"/>
      <c r="J5067" s="28"/>
    </row>
    <row r="5068" spans="3:10" ht="21.75" customHeight="1" x14ac:dyDescent="0.25">
      <c r="C5068" s="27"/>
      <c r="D5068" s="28"/>
      <c r="E5068" s="28"/>
      <c r="F5068" s="28"/>
      <c r="G5068" s="28"/>
      <c r="H5068" s="28"/>
      <c r="I5068" s="28"/>
      <c r="J5068" s="28"/>
    </row>
    <row r="5069" spans="3:10" ht="21.75" customHeight="1" x14ac:dyDescent="0.25">
      <c r="C5069" s="27"/>
      <c r="D5069" s="28"/>
      <c r="E5069" s="28"/>
      <c r="F5069" s="28"/>
      <c r="G5069" s="28"/>
      <c r="H5069" s="28"/>
      <c r="I5069" s="28"/>
      <c r="J5069" s="28"/>
    </row>
    <row r="5070" spans="3:10" ht="21.75" customHeight="1" x14ac:dyDescent="0.25">
      <c r="C5070" s="27"/>
      <c r="D5070" s="28"/>
      <c r="E5070" s="28"/>
      <c r="F5070" s="28"/>
      <c r="G5070" s="28"/>
      <c r="H5070" s="28"/>
      <c r="I5070" s="28"/>
      <c r="J5070" s="28"/>
    </row>
    <row r="5071" spans="3:10" ht="21.75" customHeight="1" x14ac:dyDescent="0.25">
      <c r="C5071" s="27"/>
      <c r="D5071" s="28"/>
      <c r="E5071" s="28"/>
      <c r="F5071" s="28"/>
      <c r="G5071" s="28"/>
      <c r="H5071" s="28"/>
      <c r="I5071" s="28"/>
      <c r="J5071" s="28"/>
    </row>
    <row r="5072" spans="3:10" ht="21.75" customHeight="1" x14ac:dyDescent="0.25">
      <c r="C5072" s="27"/>
      <c r="D5072" s="28"/>
      <c r="E5072" s="28"/>
      <c r="F5072" s="28"/>
      <c r="G5072" s="28"/>
      <c r="H5072" s="28"/>
      <c r="I5072" s="28"/>
      <c r="J5072" s="28"/>
    </row>
    <row r="5073" spans="3:10" ht="21.75" customHeight="1" x14ac:dyDescent="0.25">
      <c r="C5073" s="27"/>
      <c r="D5073" s="28"/>
      <c r="E5073" s="28"/>
      <c r="F5073" s="28"/>
      <c r="G5073" s="28"/>
      <c r="H5073" s="28"/>
      <c r="I5073" s="28"/>
      <c r="J5073" s="28"/>
    </row>
    <row r="5074" spans="3:10" ht="21.75" customHeight="1" x14ac:dyDescent="0.25">
      <c r="C5074" s="27"/>
      <c r="D5074" s="28"/>
      <c r="E5074" s="28"/>
      <c r="F5074" s="28"/>
      <c r="G5074" s="28"/>
      <c r="H5074" s="28"/>
      <c r="I5074" s="28"/>
      <c r="J5074" s="28"/>
    </row>
    <row r="5075" spans="3:10" ht="21.75" customHeight="1" x14ac:dyDescent="0.25">
      <c r="C5075" s="27"/>
      <c r="D5075" s="28"/>
      <c r="E5075" s="28"/>
      <c r="F5075" s="28"/>
      <c r="G5075" s="28"/>
      <c r="H5075" s="28"/>
      <c r="I5075" s="28"/>
      <c r="J5075" s="28"/>
    </row>
    <row r="5076" spans="3:10" ht="21.75" customHeight="1" x14ac:dyDescent="0.25">
      <c r="C5076" s="27"/>
      <c r="D5076" s="28"/>
      <c r="E5076" s="28"/>
      <c r="F5076" s="28"/>
      <c r="G5076" s="28"/>
      <c r="H5076" s="28"/>
      <c r="I5076" s="28"/>
      <c r="J5076" s="28"/>
    </row>
    <row r="5077" spans="3:10" ht="21.75" customHeight="1" x14ac:dyDescent="0.25">
      <c r="C5077" s="27"/>
      <c r="D5077" s="28"/>
      <c r="E5077" s="28"/>
      <c r="F5077" s="28"/>
      <c r="G5077" s="28"/>
      <c r="H5077" s="28"/>
      <c r="I5077" s="28"/>
      <c r="J5077" s="28"/>
    </row>
    <row r="5078" spans="3:10" ht="21.75" customHeight="1" x14ac:dyDescent="0.25">
      <c r="C5078" s="27"/>
      <c r="D5078" s="28"/>
      <c r="E5078" s="28"/>
      <c r="F5078" s="28"/>
      <c r="G5078" s="28"/>
      <c r="H5078" s="28"/>
      <c r="I5078" s="28"/>
      <c r="J5078" s="28"/>
    </row>
    <row r="5079" spans="3:10" ht="21.75" customHeight="1" x14ac:dyDescent="0.25">
      <c r="C5079" s="27"/>
      <c r="D5079" s="28"/>
      <c r="E5079" s="28"/>
      <c r="F5079" s="28"/>
      <c r="G5079" s="28"/>
      <c r="H5079" s="28"/>
      <c r="I5079" s="28"/>
      <c r="J5079" s="28"/>
    </row>
    <row r="5080" spans="3:10" ht="21.75" customHeight="1" x14ac:dyDescent="0.25">
      <c r="C5080" s="27"/>
      <c r="D5080" s="28"/>
      <c r="E5080" s="28"/>
      <c r="F5080" s="28"/>
      <c r="G5080" s="28"/>
      <c r="H5080" s="28"/>
      <c r="I5080" s="28"/>
      <c r="J5080" s="28"/>
    </row>
    <row r="5081" spans="3:10" ht="21.75" customHeight="1" x14ac:dyDescent="0.25">
      <c r="C5081" s="27"/>
      <c r="D5081" s="28"/>
      <c r="E5081" s="28"/>
      <c r="F5081" s="28"/>
      <c r="G5081" s="28"/>
      <c r="H5081" s="28"/>
      <c r="I5081" s="28"/>
      <c r="J5081" s="28"/>
    </row>
    <row r="5082" spans="3:10" ht="21.75" customHeight="1" x14ac:dyDescent="0.25">
      <c r="C5082" s="27"/>
      <c r="D5082" s="28"/>
      <c r="E5082" s="28"/>
      <c r="F5082" s="28"/>
      <c r="G5082" s="28"/>
      <c r="H5082" s="28"/>
      <c r="I5082" s="28"/>
      <c r="J5082" s="28"/>
    </row>
    <row r="5083" spans="3:10" ht="21.75" customHeight="1" x14ac:dyDescent="0.25">
      <c r="C5083" s="27"/>
      <c r="D5083" s="28"/>
      <c r="E5083" s="28"/>
      <c r="F5083" s="28"/>
      <c r="G5083" s="28"/>
      <c r="H5083" s="28"/>
      <c r="I5083" s="28"/>
      <c r="J5083" s="28"/>
    </row>
    <row r="5084" spans="3:10" ht="21.75" customHeight="1" x14ac:dyDescent="0.25">
      <c r="C5084" s="27"/>
      <c r="D5084" s="28"/>
      <c r="E5084" s="28"/>
      <c r="F5084" s="28"/>
      <c r="G5084" s="28"/>
      <c r="H5084" s="28"/>
      <c r="I5084" s="28"/>
      <c r="J5084" s="28"/>
    </row>
    <row r="5085" spans="3:10" ht="21.75" customHeight="1" x14ac:dyDescent="0.25">
      <c r="C5085" s="27"/>
      <c r="D5085" s="28"/>
      <c r="E5085" s="28"/>
      <c r="F5085" s="28"/>
      <c r="G5085" s="28"/>
      <c r="H5085" s="28"/>
      <c r="I5085" s="28"/>
      <c r="J5085" s="28"/>
    </row>
    <row r="5086" spans="3:10" ht="21.75" customHeight="1" x14ac:dyDescent="0.25">
      <c r="C5086" s="27"/>
      <c r="D5086" s="28"/>
      <c r="E5086" s="28"/>
      <c r="F5086" s="28"/>
      <c r="G5086" s="28"/>
      <c r="H5086" s="28"/>
      <c r="I5086" s="28"/>
      <c r="J5086" s="28"/>
    </row>
    <row r="5087" spans="3:10" ht="21.75" customHeight="1" x14ac:dyDescent="0.25">
      <c r="C5087" s="27"/>
      <c r="D5087" s="28"/>
      <c r="E5087" s="28"/>
      <c r="F5087" s="28"/>
      <c r="G5087" s="28"/>
      <c r="H5087" s="28"/>
      <c r="I5087" s="28"/>
      <c r="J5087" s="28"/>
    </row>
    <row r="5088" spans="3:10" ht="21.75" customHeight="1" x14ac:dyDescent="0.25">
      <c r="C5088" s="27"/>
      <c r="D5088" s="28"/>
      <c r="E5088" s="28"/>
      <c r="F5088" s="28"/>
      <c r="G5088" s="28"/>
      <c r="H5088" s="28"/>
      <c r="I5088" s="28"/>
      <c r="J5088" s="28"/>
    </row>
    <row r="5089" spans="3:10" ht="21.75" customHeight="1" x14ac:dyDescent="0.25">
      <c r="C5089" s="27"/>
      <c r="D5089" s="28"/>
      <c r="E5089" s="28"/>
      <c r="F5089" s="28"/>
      <c r="G5089" s="28"/>
      <c r="H5089" s="28"/>
      <c r="I5089" s="28"/>
      <c r="J5089" s="28"/>
    </row>
    <row r="5090" spans="3:10" ht="21.75" customHeight="1" x14ac:dyDescent="0.25">
      <c r="C5090" s="27"/>
      <c r="D5090" s="28"/>
      <c r="E5090" s="28"/>
      <c r="F5090" s="28"/>
      <c r="G5090" s="28"/>
      <c r="H5090" s="28"/>
      <c r="I5090" s="28"/>
      <c r="J5090" s="28"/>
    </row>
    <row r="5091" spans="3:10" ht="21.75" customHeight="1" x14ac:dyDescent="0.25">
      <c r="C5091" s="27"/>
      <c r="D5091" s="28"/>
      <c r="E5091" s="28"/>
      <c r="F5091" s="28"/>
      <c r="G5091" s="28"/>
      <c r="H5091" s="28"/>
      <c r="I5091" s="28"/>
      <c r="J5091" s="28"/>
    </row>
    <row r="5092" spans="3:10" ht="21.75" customHeight="1" x14ac:dyDescent="0.25">
      <c r="C5092" s="27"/>
      <c r="D5092" s="28"/>
      <c r="E5092" s="28"/>
      <c r="F5092" s="28"/>
      <c r="G5092" s="28"/>
      <c r="H5092" s="28"/>
      <c r="I5092" s="28"/>
      <c r="J5092" s="28"/>
    </row>
    <row r="5093" spans="3:10" ht="21.75" customHeight="1" x14ac:dyDescent="0.25">
      <c r="C5093" s="27"/>
      <c r="D5093" s="28"/>
      <c r="E5093" s="28"/>
      <c r="F5093" s="28"/>
      <c r="G5093" s="28"/>
      <c r="H5093" s="28"/>
      <c r="I5093" s="28"/>
      <c r="J5093" s="28"/>
    </row>
    <row r="5094" spans="3:10" ht="21.75" customHeight="1" x14ac:dyDescent="0.25">
      <c r="C5094" s="27"/>
      <c r="D5094" s="28"/>
      <c r="E5094" s="28"/>
      <c r="F5094" s="28"/>
      <c r="G5094" s="28"/>
      <c r="H5094" s="28"/>
      <c r="I5094" s="28"/>
      <c r="J5094" s="28"/>
    </row>
    <row r="5095" spans="3:10" ht="21.75" customHeight="1" x14ac:dyDescent="0.25">
      <c r="C5095" s="27"/>
      <c r="D5095" s="28"/>
      <c r="E5095" s="28"/>
      <c r="F5095" s="28"/>
      <c r="G5095" s="28"/>
      <c r="H5095" s="28"/>
      <c r="I5095" s="28"/>
      <c r="J5095" s="28"/>
    </row>
    <row r="5096" spans="3:10" ht="21.75" customHeight="1" x14ac:dyDescent="0.25">
      <c r="C5096" s="27"/>
      <c r="D5096" s="28"/>
      <c r="E5096" s="28"/>
      <c r="F5096" s="28"/>
      <c r="G5096" s="28"/>
      <c r="H5096" s="28"/>
      <c r="I5096" s="28"/>
      <c r="J5096" s="28"/>
    </row>
    <row r="5097" spans="3:10" ht="21.75" customHeight="1" x14ac:dyDescent="0.25">
      <c r="C5097" s="27"/>
      <c r="D5097" s="28"/>
      <c r="E5097" s="28"/>
      <c r="F5097" s="28"/>
      <c r="G5097" s="28"/>
      <c r="H5097" s="28"/>
      <c r="I5097" s="28"/>
      <c r="J5097" s="28"/>
    </row>
    <row r="5098" spans="3:10" ht="21.75" customHeight="1" x14ac:dyDescent="0.25">
      <c r="C5098" s="27"/>
      <c r="D5098" s="28"/>
      <c r="E5098" s="28"/>
      <c r="F5098" s="28"/>
      <c r="G5098" s="28"/>
      <c r="H5098" s="28"/>
      <c r="I5098" s="28"/>
      <c r="J5098" s="28"/>
    </row>
    <row r="5099" spans="3:10" ht="21.75" customHeight="1" x14ac:dyDescent="0.25">
      <c r="C5099" s="27"/>
      <c r="D5099" s="28"/>
      <c r="E5099" s="28"/>
      <c r="F5099" s="28"/>
      <c r="G5099" s="28"/>
      <c r="H5099" s="28"/>
      <c r="I5099" s="28"/>
      <c r="J5099" s="28"/>
    </row>
    <row r="5100" spans="3:10" ht="21.75" customHeight="1" x14ac:dyDescent="0.25">
      <c r="C5100" s="27"/>
      <c r="D5100" s="28"/>
      <c r="E5100" s="28"/>
      <c r="F5100" s="28"/>
      <c r="G5100" s="28"/>
      <c r="H5100" s="28"/>
      <c r="I5100" s="28"/>
      <c r="J5100" s="28"/>
    </row>
    <row r="5101" spans="3:10" ht="21.75" customHeight="1" x14ac:dyDescent="0.25">
      <c r="C5101" s="27"/>
      <c r="D5101" s="28"/>
      <c r="E5101" s="28"/>
      <c r="F5101" s="28"/>
      <c r="G5101" s="28"/>
      <c r="H5101" s="28"/>
      <c r="I5101" s="28"/>
      <c r="J5101" s="28"/>
    </row>
    <row r="5102" spans="3:10" ht="21.75" customHeight="1" x14ac:dyDescent="0.25">
      <c r="C5102" s="27"/>
      <c r="D5102" s="28"/>
      <c r="E5102" s="28"/>
      <c r="F5102" s="28"/>
      <c r="G5102" s="28"/>
      <c r="H5102" s="28"/>
      <c r="I5102" s="28"/>
      <c r="J5102" s="28"/>
    </row>
    <row r="5103" spans="3:10" ht="21.75" customHeight="1" x14ac:dyDescent="0.25">
      <c r="C5103" s="27"/>
      <c r="D5103" s="28"/>
      <c r="E5103" s="28"/>
      <c r="F5103" s="28"/>
      <c r="G5103" s="28"/>
      <c r="H5103" s="28"/>
      <c r="I5103" s="28"/>
      <c r="J5103" s="28"/>
    </row>
    <row r="5104" spans="3:10" ht="21.75" customHeight="1" x14ac:dyDescent="0.25">
      <c r="C5104" s="27"/>
      <c r="D5104" s="28"/>
      <c r="E5104" s="28"/>
      <c r="F5104" s="28"/>
      <c r="G5104" s="28"/>
      <c r="H5104" s="28"/>
      <c r="I5104" s="28"/>
      <c r="J5104" s="28"/>
    </row>
    <row r="5105" spans="3:10" ht="21.75" customHeight="1" x14ac:dyDescent="0.25">
      <c r="C5105" s="27"/>
      <c r="D5105" s="28"/>
      <c r="E5105" s="28"/>
      <c r="F5105" s="28"/>
      <c r="G5105" s="28"/>
      <c r="H5105" s="28"/>
      <c r="I5105" s="28"/>
      <c r="J5105" s="28"/>
    </row>
    <row r="5106" spans="3:10" ht="21.75" customHeight="1" x14ac:dyDescent="0.25">
      <c r="C5106" s="27"/>
      <c r="D5106" s="28"/>
      <c r="E5106" s="28"/>
      <c r="F5106" s="28"/>
      <c r="G5106" s="28"/>
      <c r="H5106" s="28"/>
      <c r="I5106" s="28"/>
      <c r="J5106" s="28"/>
    </row>
    <row r="5107" spans="3:10" ht="21.75" customHeight="1" x14ac:dyDescent="0.25">
      <c r="C5107" s="27"/>
      <c r="D5107" s="28"/>
      <c r="E5107" s="28"/>
      <c r="F5107" s="28"/>
      <c r="G5107" s="28"/>
      <c r="H5107" s="28"/>
      <c r="I5107" s="28"/>
      <c r="J5107" s="28"/>
    </row>
    <row r="5108" spans="3:10" ht="21.75" customHeight="1" x14ac:dyDescent="0.25">
      <c r="C5108" s="27"/>
      <c r="D5108" s="28"/>
      <c r="E5108" s="28"/>
      <c r="F5108" s="28"/>
      <c r="G5108" s="28"/>
      <c r="H5108" s="28"/>
      <c r="I5108" s="28"/>
      <c r="J5108" s="28"/>
    </row>
    <row r="5109" spans="3:10" ht="21.75" customHeight="1" x14ac:dyDescent="0.25">
      <c r="C5109" s="27"/>
      <c r="D5109" s="28"/>
      <c r="E5109" s="28"/>
      <c r="F5109" s="28"/>
      <c r="G5109" s="28"/>
      <c r="H5109" s="28"/>
      <c r="I5109" s="28"/>
      <c r="J5109" s="28"/>
    </row>
    <row r="5110" spans="3:10" ht="21.75" customHeight="1" x14ac:dyDescent="0.25">
      <c r="C5110" s="27"/>
      <c r="D5110" s="28"/>
      <c r="E5110" s="28"/>
      <c r="F5110" s="28"/>
      <c r="G5110" s="28"/>
      <c r="H5110" s="28"/>
      <c r="I5110" s="28"/>
      <c r="J5110" s="28"/>
    </row>
    <row r="5111" spans="3:10" ht="21.75" customHeight="1" x14ac:dyDescent="0.25">
      <c r="C5111" s="27"/>
      <c r="D5111" s="28"/>
      <c r="E5111" s="28"/>
      <c r="F5111" s="28"/>
      <c r="G5111" s="28"/>
      <c r="H5111" s="28"/>
      <c r="I5111" s="28"/>
      <c r="J5111" s="28"/>
    </row>
    <row r="5112" spans="3:10" ht="21.75" customHeight="1" x14ac:dyDescent="0.25">
      <c r="C5112" s="27"/>
      <c r="D5112" s="28"/>
      <c r="E5112" s="28"/>
      <c r="F5112" s="28"/>
      <c r="G5112" s="28"/>
      <c r="H5112" s="28"/>
      <c r="I5112" s="28"/>
      <c r="J5112" s="28"/>
    </row>
    <row r="5113" spans="3:10" ht="21.75" customHeight="1" x14ac:dyDescent="0.25">
      <c r="C5113" s="27"/>
      <c r="D5113" s="28"/>
      <c r="E5113" s="28"/>
      <c r="F5113" s="28"/>
      <c r="G5113" s="28"/>
      <c r="H5113" s="28"/>
      <c r="I5113" s="28"/>
      <c r="J5113" s="28"/>
    </row>
    <row r="5114" spans="3:10" ht="21.75" customHeight="1" x14ac:dyDescent="0.25">
      <c r="C5114" s="27"/>
      <c r="D5114" s="28"/>
      <c r="E5114" s="28"/>
      <c r="F5114" s="28"/>
      <c r="G5114" s="28"/>
      <c r="H5114" s="28"/>
      <c r="I5114" s="28"/>
      <c r="J5114" s="28"/>
    </row>
    <row r="5115" spans="3:10" ht="21.75" customHeight="1" x14ac:dyDescent="0.25">
      <c r="C5115" s="27"/>
      <c r="D5115" s="28"/>
      <c r="E5115" s="28"/>
      <c r="F5115" s="28"/>
      <c r="G5115" s="28"/>
      <c r="H5115" s="28"/>
      <c r="I5115" s="28"/>
      <c r="J5115" s="28"/>
    </row>
    <row r="5116" spans="3:10" ht="21.75" customHeight="1" x14ac:dyDescent="0.25">
      <c r="C5116" s="27"/>
      <c r="D5116" s="28"/>
      <c r="E5116" s="28"/>
      <c r="F5116" s="28"/>
      <c r="G5116" s="28"/>
      <c r="H5116" s="28"/>
      <c r="I5116" s="28"/>
      <c r="J5116" s="28"/>
    </row>
    <row r="5117" spans="3:10" ht="21.75" customHeight="1" x14ac:dyDescent="0.25">
      <c r="C5117" s="27"/>
      <c r="D5117" s="28"/>
      <c r="E5117" s="28"/>
      <c r="F5117" s="28"/>
      <c r="G5117" s="28"/>
      <c r="H5117" s="28"/>
      <c r="I5117" s="28"/>
      <c r="J5117" s="28"/>
    </row>
    <row r="5118" spans="3:10" ht="21.75" customHeight="1" x14ac:dyDescent="0.25">
      <c r="C5118" s="27"/>
      <c r="D5118" s="28"/>
      <c r="E5118" s="28"/>
      <c r="F5118" s="28"/>
      <c r="G5118" s="28"/>
      <c r="H5118" s="28"/>
      <c r="I5118" s="28"/>
      <c r="J5118" s="28"/>
    </row>
    <row r="5119" spans="3:10" ht="21.75" customHeight="1" x14ac:dyDescent="0.25">
      <c r="C5119" s="27"/>
      <c r="D5119" s="28"/>
      <c r="E5119" s="28"/>
      <c r="F5119" s="28"/>
      <c r="G5119" s="28"/>
      <c r="H5119" s="28"/>
      <c r="I5119" s="28"/>
      <c r="J5119" s="28"/>
    </row>
    <row r="5120" spans="3:10" ht="21.75" customHeight="1" x14ac:dyDescent="0.25">
      <c r="C5120" s="27"/>
      <c r="D5120" s="28"/>
      <c r="E5120" s="28"/>
      <c r="F5120" s="28"/>
      <c r="G5120" s="28"/>
      <c r="H5120" s="28"/>
      <c r="I5120" s="28"/>
      <c r="J5120" s="28"/>
    </row>
    <row r="5121" spans="3:10" ht="21.75" customHeight="1" x14ac:dyDescent="0.25">
      <c r="C5121" s="27"/>
      <c r="D5121" s="28"/>
      <c r="E5121" s="28"/>
      <c r="F5121" s="28"/>
      <c r="G5121" s="28"/>
      <c r="H5121" s="28"/>
      <c r="I5121" s="28"/>
      <c r="J5121" s="28"/>
    </row>
    <row r="5122" spans="3:10" ht="21.75" customHeight="1" x14ac:dyDescent="0.25">
      <c r="C5122" s="27"/>
      <c r="D5122" s="28"/>
      <c r="E5122" s="28"/>
      <c r="F5122" s="28"/>
      <c r="G5122" s="28"/>
      <c r="H5122" s="28"/>
      <c r="I5122" s="28"/>
      <c r="J5122" s="28"/>
    </row>
    <row r="5123" spans="3:10" ht="21.75" customHeight="1" x14ac:dyDescent="0.25">
      <c r="C5123" s="27"/>
      <c r="D5123" s="28"/>
      <c r="E5123" s="28"/>
      <c r="F5123" s="28"/>
      <c r="G5123" s="28"/>
      <c r="H5123" s="28"/>
      <c r="I5123" s="28"/>
      <c r="J5123" s="28"/>
    </row>
    <row r="5124" spans="3:10" ht="21.75" customHeight="1" x14ac:dyDescent="0.25">
      <c r="C5124" s="27"/>
      <c r="D5124" s="28"/>
      <c r="E5124" s="28"/>
      <c r="F5124" s="28"/>
      <c r="G5124" s="28"/>
      <c r="H5124" s="28"/>
      <c r="I5124" s="28"/>
      <c r="J5124" s="28"/>
    </row>
    <row r="5125" spans="3:10" ht="21.75" customHeight="1" x14ac:dyDescent="0.25">
      <c r="C5125" s="27"/>
      <c r="D5125" s="28"/>
      <c r="E5125" s="28"/>
      <c r="F5125" s="28"/>
      <c r="G5125" s="28"/>
      <c r="H5125" s="28"/>
      <c r="I5125" s="28"/>
      <c r="J5125" s="28"/>
    </row>
    <row r="5126" spans="3:10" ht="21.75" customHeight="1" x14ac:dyDescent="0.25">
      <c r="C5126" s="27"/>
      <c r="D5126" s="28"/>
      <c r="E5126" s="28"/>
      <c r="F5126" s="28"/>
      <c r="G5126" s="28"/>
      <c r="H5126" s="28"/>
      <c r="I5126" s="28"/>
      <c r="J5126" s="28"/>
    </row>
    <row r="5127" spans="3:10" ht="21.75" customHeight="1" x14ac:dyDescent="0.25">
      <c r="C5127" s="27"/>
      <c r="D5127" s="28"/>
      <c r="E5127" s="28"/>
      <c r="F5127" s="28"/>
      <c r="G5127" s="28"/>
      <c r="H5127" s="28"/>
      <c r="I5127" s="28"/>
      <c r="J5127" s="28"/>
    </row>
    <row r="5128" spans="3:10" ht="21.75" customHeight="1" x14ac:dyDescent="0.25">
      <c r="C5128" s="27"/>
      <c r="D5128" s="28"/>
      <c r="E5128" s="28"/>
      <c r="F5128" s="28"/>
      <c r="G5128" s="28"/>
      <c r="H5128" s="28"/>
      <c r="I5128" s="28"/>
      <c r="J5128" s="28"/>
    </row>
    <row r="5129" spans="3:10" ht="21.75" customHeight="1" x14ac:dyDescent="0.25">
      <c r="C5129" s="27"/>
      <c r="D5129" s="28"/>
      <c r="E5129" s="28"/>
      <c r="F5129" s="28"/>
      <c r="G5129" s="28"/>
      <c r="H5129" s="28"/>
      <c r="I5129" s="28"/>
      <c r="J5129" s="28"/>
    </row>
    <row r="5130" spans="3:10" ht="21.75" customHeight="1" x14ac:dyDescent="0.25">
      <c r="C5130" s="27"/>
      <c r="D5130" s="28"/>
      <c r="E5130" s="28"/>
      <c r="F5130" s="28"/>
      <c r="G5130" s="28"/>
      <c r="H5130" s="28"/>
      <c r="I5130" s="28"/>
      <c r="J5130" s="28"/>
    </row>
    <row r="5131" spans="3:10" ht="21.75" customHeight="1" x14ac:dyDescent="0.25">
      <c r="C5131" s="27"/>
      <c r="D5131" s="28"/>
      <c r="E5131" s="28"/>
      <c r="F5131" s="28"/>
      <c r="G5131" s="28"/>
      <c r="H5131" s="28"/>
      <c r="I5131" s="28"/>
      <c r="J5131" s="28"/>
    </row>
    <row r="5132" spans="3:10" ht="21.75" customHeight="1" x14ac:dyDescent="0.25">
      <c r="C5132" s="27"/>
      <c r="D5132" s="28"/>
      <c r="E5132" s="28"/>
      <c r="F5132" s="28"/>
      <c r="G5132" s="28"/>
      <c r="H5132" s="28"/>
      <c r="I5132" s="28"/>
      <c r="J5132" s="28"/>
    </row>
    <row r="5133" spans="3:10" ht="21.75" customHeight="1" x14ac:dyDescent="0.25">
      <c r="C5133" s="27"/>
      <c r="D5133" s="28"/>
      <c r="E5133" s="28"/>
      <c r="F5133" s="28"/>
      <c r="G5133" s="28"/>
      <c r="H5133" s="28"/>
      <c r="I5133" s="28"/>
      <c r="J5133" s="28"/>
    </row>
    <row r="5134" spans="3:10" ht="21.75" customHeight="1" x14ac:dyDescent="0.25">
      <c r="C5134" s="27"/>
      <c r="D5134" s="28"/>
      <c r="E5134" s="28"/>
      <c r="F5134" s="28"/>
      <c r="G5134" s="28"/>
      <c r="H5134" s="28"/>
      <c r="I5134" s="28"/>
      <c r="J5134" s="28"/>
    </row>
    <row r="5135" spans="3:10" ht="21.75" customHeight="1" x14ac:dyDescent="0.25">
      <c r="C5135" s="27"/>
      <c r="D5135" s="28"/>
      <c r="E5135" s="28"/>
      <c r="F5135" s="28"/>
      <c r="G5135" s="28"/>
      <c r="H5135" s="28"/>
      <c r="I5135" s="28"/>
      <c r="J5135" s="28"/>
    </row>
    <row r="5136" spans="3:10" ht="21.75" customHeight="1" x14ac:dyDescent="0.25">
      <c r="C5136" s="27"/>
      <c r="D5136" s="28"/>
      <c r="E5136" s="28"/>
      <c r="F5136" s="28"/>
      <c r="G5136" s="28"/>
      <c r="H5136" s="28"/>
      <c r="I5136" s="28"/>
      <c r="J5136" s="28"/>
    </row>
    <row r="5137" spans="3:10" ht="21.75" customHeight="1" x14ac:dyDescent="0.25">
      <c r="C5137" s="27"/>
      <c r="D5137" s="28"/>
      <c r="E5137" s="28"/>
      <c r="F5137" s="28"/>
      <c r="G5137" s="28"/>
      <c r="H5137" s="28"/>
      <c r="I5137" s="28"/>
      <c r="J5137" s="28"/>
    </row>
    <row r="5138" spans="3:10" ht="21.75" customHeight="1" x14ac:dyDescent="0.25">
      <c r="C5138" s="27"/>
      <c r="D5138" s="28"/>
      <c r="E5138" s="28"/>
      <c r="F5138" s="28"/>
      <c r="G5138" s="28"/>
      <c r="H5138" s="28"/>
      <c r="I5138" s="28"/>
      <c r="J5138" s="28"/>
    </row>
    <row r="5139" spans="3:10" ht="21.75" customHeight="1" x14ac:dyDescent="0.25">
      <c r="C5139" s="27"/>
      <c r="D5139" s="28"/>
      <c r="E5139" s="28"/>
      <c r="F5139" s="28"/>
      <c r="G5139" s="28"/>
      <c r="H5139" s="28"/>
      <c r="I5139" s="28"/>
      <c r="J5139" s="28"/>
    </row>
    <row r="5140" spans="3:10" ht="21.75" customHeight="1" x14ac:dyDescent="0.25">
      <c r="C5140" s="27"/>
      <c r="D5140" s="28"/>
      <c r="E5140" s="28"/>
      <c r="F5140" s="28"/>
      <c r="G5140" s="28"/>
      <c r="H5140" s="28"/>
      <c r="I5140" s="28"/>
      <c r="J5140" s="28"/>
    </row>
    <row r="5141" spans="3:10" ht="21.75" customHeight="1" x14ac:dyDescent="0.25">
      <c r="C5141" s="27"/>
      <c r="D5141" s="28"/>
      <c r="E5141" s="28"/>
      <c r="F5141" s="28"/>
      <c r="G5141" s="28"/>
      <c r="H5141" s="28"/>
      <c r="I5141" s="28"/>
      <c r="J5141" s="28"/>
    </row>
    <row r="5142" spans="3:10" ht="21.75" customHeight="1" x14ac:dyDescent="0.25">
      <c r="C5142" s="27"/>
      <c r="D5142" s="28"/>
      <c r="E5142" s="28"/>
      <c r="F5142" s="28"/>
      <c r="G5142" s="28"/>
      <c r="H5142" s="28"/>
      <c r="I5142" s="28"/>
      <c r="J5142" s="28"/>
    </row>
    <row r="5143" spans="3:10" ht="21.75" customHeight="1" x14ac:dyDescent="0.25">
      <c r="C5143" s="27"/>
      <c r="D5143" s="28"/>
      <c r="E5143" s="28"/>
      <c r="F5143" s="28"/>
      <c r="G5143" s="28"/>
      <c r="H5143" s="28"/>
      <c r="I5143" s="28"/>
      <c r="J5143" s="28"/>
    </row>
    <row r="5144" spans="3:10" ht="21.75" customHeight="1" x14ac:dyDescent="0.25">
      <c r="C5144" s="27"/>
      <c r="D5144" s="28"/>
      <c r="E5144" s="28"/>
      <c r="F5144" s="28"/>
      <c r="G5144" s="28"/>
      <c r="H5144" s="28"/>
      <c r="I5144" s="28"/>
      <c r="J5144" s="28"/>
    </row>
    <row r="5145" spans="3:10" ht="21.75" customHeight="1" x14ac:dyDescent="0.25">
      <c r="C5145" s="27"/>
      <c r="D5145" s="28"/>
      <c r="E5145" s="28"/>
      <c r="F5145" s="28"/>
      <c r="G5145" s="28"/>
      <c r="H5145" s="28"/>
      <c r="I5145" s="28"/>
      <c r="J5145" s="28"/>
    </row>
    <row r="5146" spans="3:10" ht="21.75" customHeight="1" x14ac:dyDescent="0.25">
      <c r="C5146" s="27"/>
      <c r="D5146" s="28"/>
      <c r="E5146" s="28"/>
      <c r="F5146" s="28"/>
      <c r="G5146" s="28"/>
      <c r="H5146" s="28"/>
      <c r="I5146" s="28"/>
      <c r="J5146" s="28"/>
    </row>
    <row r="5147" spans="3:10" ht="21.75" customHeight="1" x14ac:dyDescent="0.25">
      <c r="C5147" s="27"/>
      <c r="D5147" s="28"/>
      <c r="E5147" s="28"/>
      <c r="F5147" s="28"/>
      <c r="G5147" s="28"/>
      <c r="H5147" s="28"/>
      <c r="I5147" s="28"/>
      <c r="J5147" s="28"/>
    </row>
    <row r="5148" spans="3:10" ht="21.75" customHeight="1" x14ac:dyDescent="0.25">
      <c r="C5148" s="27"/>
      <c r="D5148" s="28"/>
      <c r="E5148" s="28"/>
      <c r="F5148" s="28"/>
      <c r="G5148" s="28"/>
      <c r="H5148" s="28"/>
      <c r="I5148" s="28"/>
      <c r="J5148" s="28"/>
    </row>
    <row r="5149" spans="3:10" ht="21.75" customHeight="1" x14ac:dyDescent="0.25">
      <c r="C5149" s="27"/>
      <c r="D5149" s="28"/>
      <c r="E5149" s="28"/>
      <c r="F5149" s="28"/>
      <c r="G5149" s="28"/>
      <c r="H5149" s="28"/>
      <c r="I5149" s="28"/>
      <c r="J5149" s="28"/>
    </row>
    <row r="5150" spans="3:10" ht="21.75" customHeight="1" x14ac:dyDescent="0.25">
      <c r="C5150" s="27"/>
      <c r="D5150" s="28"/>
      <c r="E5150" s="28"/>
      <c r="F5150" s="28"/>
      <c r="G5150" s="28"/>
      <c r="H5150" s="28"/>
      <c r="I5150" s="28"/>
      <c r="J5150" s="28"/>
    </row>
    <row r="5151" spans="3:10" ht="21.75" customHeight="1" x14ac:dyDescent="0.25">
      <c r="C5151" s="27"/>
      <c r="D5151" s="28"/>
      <c r="E5151" s="28"/>
      <c r="F5151" s="28"/>
      <c r="G5151" s="28"/>
      <c r="H5151" s="28"/>
      <c r="I5151" s="28"/>
      <c r="J5151" s="28"/>
    </row>
    <row r="5152" spans="3:10" ht="21.75" customHeight="1" x14ac:dyDescent="0.25">
      <c r="C5152" s="27"/>
      <c r="D5152" s="28"/>
      <c r="E5152" s="28"/>
      <c r="F5152" s="28"/>
      <c r="G5152" s="28"/>
      <c r="H5152" s="28"/>
      <c r="I5152" s="28"/>
      <c r="J5152" s="28"/>
    </row>
    <row r="5153" spans="3:10" ht="21.75" customHeight="1" x14ac:dyDescent="0.25">
      <c r="C5153" s="27"/>
      <c r="D5153" s="28"/>
      <c r="E5153" s="28"/>
      <c r="F5153" s="28"/>
      <c r="G5153" s="28"/>
      <c r="H5153" s="28"/>
      <c r="I5153" s="28"/>
      <c r="J5153" s="28"/>
    </row>
    <row r="5154" spans="3:10" ht="21.75" customHeight="1" x14ac:dyDescent="0.25">
      <c r="C5154" s="27"/>
      <c r="D5154" s="28"/>
      <c r="E5154" s="28"/>
      <c r="F5154" s="28"/>
      <c r="G5154" s="28"/>
      <c r="H5154" s="28"/>
      <c r="I5154" s="28"/>
      <c r="J5154" s="28"/>
    </row>
    <row r="5155" spans="3:10" ht="21.75" customHeight="1" x14ac:dyDescent="0.25">
      <c r="C5155" s="27"/>
      <c r="D5155" s="28"/>
      <c r="E5155" s="28"/>
      <c r="F5155" s="28"/>
      <c r="G5155" s="28"/>
      <c r="H5155" s="28"/>
      <c r="I5155" s="28"/>
      <c r="J5155" s="28"/>
    </row>
    <row r="5156" spans="3:10" ht="21.75" customHeight="1" x14ac:dyDescent="0.25">
      <c r="C5156" s="27"/>
      <c r="D5156" s="28"/>
      <c r="E5156" s="28"/>
      <c r="F5156" s="28"/>
      <c r="G5156" s="28"/>
      <c r="H5156" s="28"/>
      <c r="I5156" s="28"/>
      <c r="J5156" s="28"/>
    </row>
    <row r="5157" spans="3:10" ht="21.75" customHeight="1" x14ac:dyDescent="0.25">
      <c r="C5157" s="27"/>
      <c r="D5157" s="28"/>
      <c r="E5157" s="28"/>
      <c r="F5157" s="28"/>
      <c r="G5157" s="28"/>
      <c r="H5157" s="28"/>
      <c r="I5157" s="28"/>
      <c r="J5157" s="28"/>
    </row>
    <row r="5158" spans="3:10" ht="21.75" customHeight="1" x14ac:dyDescent="0.25">
      <c r="C5158" s="27"/>
      <c r="D5158" s="28"/>
      <c r="E5158" s="28"/>
      <c r="F5158" s="28"/>
      <c r="G5158" s="28"/>
      <c r="H5158" s="28"/>
      <c r="I5158" s="28"/>
      <c r="J5158" s="28"/>
    </row>
    <row r="5159" spans="3:10" ht="21.75" customHeight="1" x14ac:dyDescent="0.25">
      <c r="C5159" s="27"/>
      <c r="D5159" s="28"/>
      <c r="E5159" s="28"/>
      <c r="F5159" s="28"/>
      <c r="G5159" s="28"/>
      <c r="H5159" s="28"/>
      <c r="I5159" s="28"/>
      <c r="J5159" s="28"/>
    </row>
    <row r="5160" spans="3:10" ht="21.75" customHeight="1" x14ac:dyDescent="0.25">
      <c r="C5160" s="27"/>
      <c r="D5160" s="28"/>
      <c r="E5160" s="28"/>
      <c r="F5160" s="28"/>
      <c r="G5160" s="28"/>
      <c r="H5160" s="28"/>
      <c r="I5160" s="28"/>
      <c r="J5160" s="28"/>
    </row>
    <row r="5161" spans="3:10" ht="21.75" customHeight="1" x14ac:dyDescent="0.25">
      <c r="C5161" s="27"/>
      <c r="D5161" s="28"/>
      <c r="E5161" s="28"/>
      <c r="F5161" s="28"/>
      <c r="G5161" s="28"/>
      <c r="H5161" s="28"/>
      <c r="I5161" s="28"/>
      <c r="J5161" s="28"/>
    </row>
    <row r="5162" spans="3:10" ht="21.75" customHeight="1" x14ac:dyDescent="0.25">
      <c r="C5162" s="27"/>
      <c r="D5162" s="28"/>
      <c r="E5162" s="28"/>
      <c r="F5162" s="28"/>
      <c r="G5162" s="28"/>
      <c r="H5162" s="28"/>
      <c r="I5162" s="28"/>
      <c r="J5162" s="28"/>
    </row>
    <row r="5163" spans="3:10" ht="21.75" customHeight="1" x14ac:dyDescent="0.25">
      <c r="C5163" s="27"/>
      <c r="D5163" s="28"/>
      <c r="E5163" s="28"/>
      <c r="F5163" s="28"/>
      <c r="G5163" s="28"/>
      <c r="H5163" s="28"/>
      <c r="I5163" s="28"/>
      <c r="J5163" s="28"/>
    </row>
    <row r="5164" spans="3:10" ht="21.75" customHeight="1" x14ac:dyDescent="0.25">
      <c r="C5164" s="27"/>
      <c r="D5164" s="28"/>
      <c r="E5164" s="28"/>
      <c r="F5164" s="28"/>
      <c r="G5164" s="28"/>
      <c r="H5164" s="28"/>
      <c r="I5164" s="28"/>
      <c r="J5164" s="28"/>
    </row>
    <row r="5165" spans="3:10" ht="21.75" customHeight="1" x14ac:dyDescent="0.25">
      <c r="C5165" s="27"/>
      <c r="D5165" s="28"/>
      <c r="E5165" s="28"/>
      <c r="F5165" s="28"/>
      <c r="G5165" s="28"/>
      <c r="H5165" s="28"/>
      <c r="I5165" s="28"/>
      <c r="J5165" s="28"/>
    </row>
    <row r="5166" spans="3:10" ht="21.75" customHeight="1" x14ac:dyDescent="0.25">
      <c r="C5166" s="27"/>
      <c r="D5166" s="28"/>
      <c r="E5166" s="28"/>
      <c r="F5166" s="28"/>
      <c r="G5166" s="28"/>
      <c r="H5166" s="28"/>
      <c r="I5166" s="28"/>
      <c r="J5166" s="28"/>
    </row>
    <row r="5167" spans="3:10" ht="21.75" customHeight="1" x14ac:dyDescent="0.25">
      <c r="C5167" s="27"/>
      <c r="D5167" s="28"/>
      <c r="E5167" s="28"/>
      <c r="F5167" s="28"/>
      <c r="G5167" s="28"/>
      <c r="H5167" s="28"/>
      <c r="I5167" s="28"/>
      <c r="J5167" s="28"/>
    </row>
    <row r="5168" spans="3:10" ht="21.75" customHeight="1" x14ac:dyDescent="0.25">
      <c r="C5168" s="27"/>
      <c r="D5168" s="28"/>
      <c r="E5168" s="28"/>
      <c r="F5168" s="28"/>
      <c r="G5168" s="28"/>
      <c r="H5168" s="28"/>
      <c r="I5168" s="28"/>
      <c r="J5168" s="28"/>
    </row>
    <row r="5169" spans="3:10" ht="21.75" customHeight="1" x14ac:dyDescent="0.25">
      <c r="C5169" s="27"/>
      <c r="D5169" s="28"/>
      <c r="E5169" s="28"/>
      <c r="F5169" s="28"/>
      <c r="G5169" s="28"/>
      <c r="H5169" s="28"/>
      <c r="I5169" s="28"/>
      <c r="J5169" s="28"/>
    </row>
    <row r="5170" spans="3:10" ht="21.75" customHeight="1" x14ac:dyDescent="0.25">
      <c r="C5170" s="27"/>
      <c r="D5170" s="28"/>
      <c r="E5170" s="28"/>
      <c r="F5170" s="28"/>
      <c r="G5170" s="28"/>
      <c r="H5170" s="28"/>
      <c r="I5170" s="28"/>
      <c r="J5170" s="28"/>
    </row>
    <row r="5171" spans="3:10" ht="21.75" customHeight="1" x14ac:dyDescent="0.25">
      <c r="C5171" s="27"/>
      <c r="D5171" s="28"/>
      <c r="E5171" s="28"/>
      <c r="F5171" s="28"/>
      <c r="G5171" s="28"/>
      <c r="H5171" s="28"/>
      <c r="I5171" s="28"/>
      <c r="J5171" s="28"/>
    </row>
    <row r="5172" spans="3:10" ht="21.75" customHeight="1" x14ac:dyDescent="0.25">
      <c r="C5172" s="27"/>
      <c r="D5172" s="28"/>
      <c r="E5172" s="28"/>
      <c r="F5172" s="28"/>
      <c r="G5172" s="28"/>
      <c r="H5172" s="28"/>
      <c r="I5172" s="28"/>
      <c r="J5172" s="28"/>
    </row>
    <row r="5173" spans="3:10" ht="21.75" customHeight="1" x14ac:dyDescent="0.25">
      <c r="C5173" s="27"/>
      <c r="D5173" s="28"/>
      <c r="E5173" s="28"/>
      <c r="F5173" s="28"/>
      <c r="G5173" s="28"/>
      <c r="H5173" s="28"/>
      <c r="I5173" s="28"/>
      <c r="J5173" s="28"/>
    </row>
    <row r="5174" spans="3:10" ht="21.75" customHeight="1" x14ac:dyDescent="0.25">
      <c r="C5174" s="27"/>
      <c r="D5174" s="28"/>
      <c r="E5174" s="28"/>
      <c r="F5174" s="28"/>
      <c r="G5174" s="28"/>
      <c r="H5174" s="28"/>
      <c r="I5174" s="28"/>
      <c r="J5174" s="28"/>
    </row>
    <row r="5175" spans="3:10" ht="21.75" customHeight="1" x14ac:dyDescent="0.25">
      <c r="C5175" s="27"/>
      <c r="D5175" s="28"/>
      <c r="E5175" s="28"/>
      <c r="F5175" s="28"/>
      <c r="G5175" s="28"/>
      <c r="H5175" s="28"/>
      <c r="I5175" s="28"/>
      <c r="J5175" s="28"/>
    </row>
    <row r="5176" spans="3:10" ht="21.75" customHeight="1" x14ac:dyDescent="0.25">
      <c r="C5176" s="27"/>
      <c r="D5176" s="28"/>
      <c r="E5176" s="28"/>
      <c r="F5176" s="28"/>
      <c r="G5176" s="28"/>
      <c r="H5176" s="28"/>
      <c r="I5176" s="28"/>
      <c r="J5176" s="28"/>
    </row>
    <row r="5177" spans="3:10" ht="21.75" customHeight="1" x14ac:dyDescent="0.25">
      <c r="C5177" s="27"/>
      <c r="D5177" s="28"/>
      <c r="E5177" s="28"/>
      <c r="F5177" s="28"/>
      <c r="G5177" s="28"/>
      <c r="H5177" s="28"/>
      <c r="I5177" s="28"/>
      <c r="J5177" s="28"/>
    </row>
    <row r="5178" spans="3:10" ht="21.75" customHeight="1" x14ac:dyDescent="0.25">
      <c r="C5178" s="27"/>
      <c r="D5178" s="28"/>
      <c r="E5178" s="28"/>
      <c r="F5178" s="28"/>
      <c r="G5178" s="28"/>
      <c r="H5178" s="28"/>
      <c r="I5178" s="28"/>
      <c r="J5178" s="28"/>
    </row>
    <row r="5179" spans="3:10" ht="21.75" customHeight="1" x14ac:dyDescent="0.25">
      <c r="C5179" s="27"/>
      <c r="D5179" s="28"/>
      <c r="E5179" s="28"/>
      <c r="F5179" s="28"/>
      <c r="G5179" s="28"/>
      <c r="H5179" s="28"/>
      <c r="I5179" s="28"/>
      <c r="J5179" s="28"/>
    </row>
    <row r="5180" spans="3:10" ht="21.75" customHeight="1" x14ac:dyDescent="0.25">
      <c r="C5180" s="27"/>
      <c r="D5180" s="28"/>
      <c r="E5180" s="28"/>
      <c r="F5180" s="28"/>
      <c r="G5180" s="28"/>
      <c r="H5180" s="28"/>
      <c r="I5180" s="28"/>
      <c r="J5180" s="28"/>
    </row>
    <row r="5181" spans="3:10" ht="21.75" customHeight="1" x14ac:dyDescent="0.25">
      <c r="C5181" s="27"/>
      <c r="D5181" s="28"/>
      <c r="E5181" s="28"/>
      <c r="F5181" s="28"/>
      <c r="G5181" s="28"/>
      <c r="H5181" s="28"/>
      <c r="I5181" s="28"/>
      <c r="J5181" s="28"/>
    </row>
    <row r="5182" spans="3:10" ht="21.75" customHeight="1" x14ac:dyDescent="0.25">
      <c r="C5182" s="27"/>
      <c r="D5182" s="28"/>
      <c r="E5182" s="28"/>
      <c r="F5182" s="28"/>
      <c r="G5182" s="28"/>
      <c r="H5182" s="28"/>
      <c r="I5182" s="28"/>
      <c r="J5182" s="28"/>
    </row>
    <row r="5183" spans="3:10" ht="21.75" customHeight="1" x14ac:dyDescent="0.25">
      <c r="C5183" s="27"/>
      <c r="D5183" s="28"/>
      <c r="E5183" s="28"/>
      <c r="F5183" s="28"/>
      <c r="G5183" s="28"/>
      <c r="H5183" s="28"/>
      <c r="I5183" s="28"/>
      <c r="J5183" s="28"/>
    </row>
    <row r="5184" spans="3:10" ht="21.75" customHeight="1" x14ac:dyDescent="0.25">
      <c r="C5184" s="27"/>
      <c r="D5184" s="28"/>
      <c r="E5184" s="28"/>
      <c r="F5184" s="28"/>
      <c r="G5184" s="28"/>
      <c r="H5184" s="28"/>
      <c r="I5184" s="28"/>
      <c r="J5184" s="28"/>
    </row>
    <row r="5185" spans="3:10" ht="21.75" customHeight="1" x14ac:dyDescent="0.25">
      <c r="C5185" s="27"/>
      <c r="D5185" s="28"/>
      <c r="E5185" s="28"/>
      <c r="F5185" s="28"/>
      <c r="G5185" s="28"/>
      <c r="H5185" s="28"/>
      <c r="I5185" s="28"/>
      <c r="J5185" s="28"/>
    </row>
    <row r="5186" spans="3:10" ht="21.75" customHeight="1" x14ac:dyDescent="0.25">
      <c r="C5186" s="27"/>
      <c r="D5186" s="28"/>
      <c r="E5186" s="28"/>
      <c r="F5186" s="28"/>
      <c r="G5186" s="28"/>
      <c r="H5186" s="28"/>
      <c r="I5186" s="28"/>
      <c r="J5186" s="28"/>
    </row>
    <row r="5187" spans="3:10" ht="21.75" customHeight="1" x14ac:dyDescent="0.25">
      <c r="C5187" s="27"/>
      <c r="D5187" s="28"/>
      <c r="E5187" s="28"/>
      <c r="F5187" s="28"/>
      <c r="G5187" s="28"/>
      <c r="H5187" s="28"/>
      <c r="I5187" s="28"/>
      <c r="J5187" s="28"/>
    </row>
    <row r="5188" spans="3:10" ht="21.75" customHeight="1" x14ac:dyDescent="0.25">
      <c r="C5188" s="27"/>
      <c r="D5188" s="28"/>
      <c r="E5188" s="28"/>
      <c r="F5188" s="28"/>
      <c r="G5188" s="28"/>
      <c r="H5188" s="28"/>
      <c r="I5188" s="28"/>
      <c r="J5188" s="28"/>
    </row>
    <row r="5189" spans="3:10" ht="21.75" customHeight="1" x14ac:dyDescent="0.25">
      <c r="C5189" s="27"/>
      <c r="D5189" s="28"/>
      <c r="E5189" s="28"/>
      <c r="F5189" s="28"/>
      <c r="G5189" s="28"/>
      <c r="H5189" s="28"/>
      <c r="I5189" s="28"/>
      <c r="J5189" s="28"/>
    </row>
    <row r="5190" spans="3:10" ht="21.75" customHeight="1" x14ac:dyDescent="0.25">
      <c r="C5190" s="27"/>
      <c r="D5190" s="28"/>
      <c r="E5190" s="28"/>
      <c r="F5190" s="28"/>
      <c r="G5190" s="28"/>
      <c r="H5190" s="28"/>
      <c r="I5190" s="28"/>
      <c r="J5190" s="28"/>
    </row>
    <row r="5191" spans="3:10" ht="21.75" customHeight="1" x14ac:dyDescent="0.25">
      <c r="C5191" s="27"/>
      <c r="D5191" s="28"/>
      <c r="E5191" s="28"/>
      <c r="F5191" s="28"/>
      <c r="G5191" s="28"/>
      <c r="H5191" s="28"/>
      <c r="I5191" s="28"/>
      <c r="J5191" s="28"/>
    </row>
    <row r="5192" spans="3:10" ht="21.75" customHeight="1" x14ac:dyDescent="0.25">
      <c r="C5192" s="27"/>
      <c r="D5192" s="28"/>
      <c r="E5192" s="28"/>
      <c r="F5192" s="28"/>
      <c r="G5192" s="28"/>
      <c r="H5192" s="28"/>
      <c r="I5192" s="28"/>
      <c r="J5192" s="28"/>
    </row>
    <row r="5193" spans="3:10" ht="21.75" customHeight="1" x14ac:dyDescent="0.25">
      <c r="C5193" s="27"/>
      <c r="D5193" s="28"/>
      <c r="E5193" s="28"/>
      <c r="F5193" s="28"/>
      <c r="G5193" s="28"/>
      <c r="H5193" s="28"/>
      <c r="I5193" s="28"/>
      <c r="J5193" s="28"/>
    </row>
    <row r="5194" spans="3:10" ht="21.75" customHeight="1" x14ac:dyDescent="0.25">
      <c r="C5194" s="27"/>
      <c r="D5194" s="28"/>
      <c r="E5194" s="28"/>
      <c r="F5194" s="28"/>
      <c r="G5194" s="28"/>
      <c r="H5194" s="28"/>
      <c r="I5194" s="28"/>
      <c r="J5194" s="28"/>
    </row>
    <row r="5195" spans="3:10" ht="21.75" customHeight="1" x14ac:dyDescent="0.25">
      <c r="C5195" s="27"/>
      <c r="D5195" s="28"/>
      <c r="E5195" s="28"/>
      <c r="F5195" s="28"/>
      <c r="G5195" s="28"/>
      <c r="H5195" s="28"/>
      <c r="I5195" s="28"/>
      <c r="J5195" s="28"/>
    </row>
    <row r="5196" spans="3:10" ht="21.75" customHeight="1" x14ac:dyDescent="0.25">
      <c r="C5196" s="27"/>
      <c r="D5196" s="28"/>
      <c r="E5196" s="28"/>
      <c r="F5196" s="28"/>
      <c r="G5196" s="28"/>
      <c r="H5196" s="28"/>
      <c r="I5196" s="28"/>
      <c r="J5196" s="28"/>
    </row>
    <row r="5197" spans="3:10" ht="21.75" customHeight="1" x14ac:dyDescent="0.25">
      <c r="C5197" s="27"/>
      <c r="D5197" s="28"/>
      <c r="E5197" s="28"/>
      <c r="F5197" s="28"/>
      <c r="G5197" s="28"/>
      <c r="H5197" s="28"/>
      <c r="I5197" s="28"/>
      <c r="J5197" s="28"/>
    </row>
    <row r="5198" spans="3:10" ht="21.75" customHeight="1" x14ac:dyDescent="0.25">
      <c r="C5198" s="27"/>
      <c r="D5198" s="28"/>
      <c r="E5198" s="28"/>
      <c r="F5198" s="28"/>
      <c r="G5198" s="28"/>
      <c r="H5198" s="28"/>
      <c r="I5198" s="28"/>
      <c r="J5198" s="28"/>
    </row>
    <row r="5199" spans="3:10" ht="21.75" customHeight="1" x14ac:dyDescent="0.25">
      <c r="C5199" s="27"/>
      <c r="D5199" s="28"/>
      <c r="E5199" s="28"/>
      <c r="F5199" s="28"/>
      <c r="G5199" s="28"/>
      <c r="H5199" s="28"/>
      <c r="I5199" s="28"/>
      <c r="J5199" s="28"/>
    </row>
    <row r="5200" spans="3:10" ht="21.75" customHeight="1" x14ac:dyDescent="0.25">
      <c r="C5200" s="27"/>
      <c r="D5200" s="28"/>
      <c r="E5200" s="28"/>
      <c r="F5200" s="28"/>
      <c r="G5200" s="28"/>
      <c r="H5200" s="28"/>
      <c r="I5200" s="28"/>
      <c r="J5200" s="28"/>
    </row>
    <row r="5201" spans="3:10" ht="21.75" customHeight="1" x14ac:dyDescent="0.25">
      <c r="C5201" s="27"/>
      <c r="D5201" s="28"/>
      <c r="E5201" s="28"/>
      <c r="F5201" s="28"/>
      <c r="G5201" s="28"/>
      <c r="H5201" s="28"/>
      <c r="I5201" s="28"/>
      <c r="J5201" s="28"/>
    </row>
    <row r="5202" spans="3:10" ht="21.75" customHeight="1" x14ac:dyDescent="0.25">
      <c r="C5202" s="27"/>
      <c r="D5202" s="28"/>
      <c r="E5202" s="28"/>
      <c r="F5202" s="28"/>
      <c r="G5202" s="28"/>
      <c r="H5202" s="28"/>
      <c r="I5202" s="28"/>
      <c r="J5202" s="28"/>
    </row>
    <row r="5203" spans="3:10" ht="21.75" customHeight="1" x14ac:dyDescent="0.25">
      <c r="C5203" s="27"/>
      <c r="D5203" s="28"/>
      <c r="E5203" s="28"/>
      <c r="F5203" s="28"/>
      <c r="G5203" s="28"/>
      <c r="H5203" s="28"/>
      <c r="I5203" s="28"/>
      <c r="J5203" s="28"/>
    </row>
    <row r="5204" spans="3:10" ht="21.75" customHeight="1" x14ac:dyDescent="0.25">
      <c r="C5204" s="27"/>
      <c r="D5204" s="28"/>
      <c r="E5204" s="28"/>
      <c r="F5204" s="28"/>
      <c r="G5204" s="28"/>
      <c r="H5204" s="28"/>
      <c r="I5204" s="28"/>
      <c r="J5204" s="28"/>
    </row>
    <row r="5205" spans="3:10" ht="21.75" customHeight="1" x14ac:dyDescent="0.25">
      <c r="C5205" s="27"/>
      <c r="D5205" s="28"/>
      <c r="E5205" s="28"/>
      <c r="F5205" s="28"/>
      <c r="G5205" s="28"/>
      <c r="H5205" s="28"/>
      <c r="I5205" s="28"/>
      <c r="J5205" s="28"/>
    </row>
    <row r="5206" spans="3:10" ht="21.75" customHeight="1" x14ac:dyDescent="0.25">
      <c r="C5206" s="27"/>
      <c r="D5206" s="28"/>
      <c r="E5206" s="28"/>
      <c r="F5206" s="28"/>
      <c r="G5206" s="28"/>
      <c r="H5206" s="28"/>
      <c r="I5206" s="28"/>
      <c r="J5206" s="28"/>
    </row>
    <row r="5207" spans="3:10" ht="21.75" customHeight="1" x14ac:dyDescent="0.25">
      <c r="C5207" s="27"/>
      <c r="D5207" s="28"/>
      <c r="E5207" s="28"/>
      <c r="F5207" s="28"/>
      <c r="G5207" s="28"/>
      <c r="H5207" s="28"/>
      <c r="I5207" s="28"/>
      <c r="J5207" s="28"/>
    </row>
    <row r="5208" spans="3:10" ht="21.75" customHeight="1" x14ac:dyDescent="0.25">
      <c r="C5208" s="27"/>
      <c r="D5208" s="28"/>
      <c r="E5208" s="28"/>
      <c r="F5208" s="28"/>
      <c r="G5208" s="28"/>
      <c r="H5208" s="28"/>
      <c r="I5208" s="28"/>
      <c r="J5208" s="28"/>
    </row>
    <row r="5209" spans="3:10" ht="21.75" customHeight="1" x14ac:dyDescent="0.25">
      <c r="C5209" s="27"/>
      <c r="D5209" s="28"/>
      <c r="E5209" s="28"/>
      <c r="F5209" s="28"/>
      <c r="G5209" s="28"/>
      <c r="H5209" s="28"/>
      <c r="I5209" s="28"/>
      <c r="J5209" s="28"/>
    </row>
    <row r="5210" spans="3:10" ht="21.75" customHeight="1" x14ac:dyDescent="0.25">
      <c r="C5210" s="27"/>
      <c r="D5210" s="28"/>
      <c r="E5210" s="28"/>
      <c r="F5210" s="28"/>
      <c r="G5210" s="28"/>
      <c r="H5210" s="28"/>
      <c r="I5210" s="28"/>
      <c r="J5210" s="28"/>
    </row>
    <row r="5211" spans="3:10" ht="21.75" customHeight="1" x14ac:dyDescent="0.25">
      <c r="C5211" s="27"/>
      <c r="D5211" s="28"/>
      <c r="E5211" s="28"/>
      <c r="F5211" s="28"/>
      <c r="G5211" s="28"/>
      <c r="H5211" s="28"/>
      <c r="I5211" s="28"/>
      <c r="J5211" s="28"/>
    </row>
    <row r="5212" spans="3:10" ht="21.75" customHeight="1" x14ac:dyDescent="0.25">
      <c r="C5212" s="27"/>
      <c r="D5212" s="28"/>
      <c r="E5212" s="28"/>
      <c r="F5212" s="28"/>
      <c r="G5212" s="28"/>
      <c r="H5212" s="28"/>
      <c r="I5212" s="28"/>
      <c r="J5212" s="28"/>
    </row>
    <row r="5213" spans="3:10" ht="21.75" customHeight="1" x14ac:dyDescent="0.25">
      <c r="C5213" s="27"/>
      <c r="D5213" s="28"/>
      <c r="E5213" s="28"/>
      <c r="F5213" s="28"/>
      <c r="G5213" s="28"/>
      <c r="H5213" s="28"/>
      <c r="I5213" s="28"/>
      <c r="J5213" s="28"/>
    </row>
    <row r="5214" spans="3:10" ht="21.75" customHeight="1" x14ac:dyDescent="0.25">
      <c r="C5214" s="27"/>
      <c r="D5214" s="28"/>
      <c r="E5214" s="28"/>
      <c r="F5214" s="28"/>
      <c r="G5214" s="28"/>
      <c r="H5214" s="28"/>
      <c r="I5214" s="28"/>
      <c r="J5214" s="28"/>
    </row>
    <row r="5215" spans="3:10" ht="21.75" customHeight="1" x14ac:dyDescent="0.25">
      <c r="C5215" s="27"/>
      <c r="D5215" s="28"/>
      <c r="E5215" s="28"/>
      <c r="F5215" s="28"/>
      <c r="G5215" s="28"/>
      <c r="H5215" s="28"/>
      <c r="I5215" s="28"/>
      <c r="J5215" s="28"/>
    </row>
    <row r="5216" spans="3:10" ht="21.75" customHeight="1" x14ac:dyDescent="0.25">
      <c r="C5216" s="27"/>
      <c r="D5216" s="28"/>
      <c r="E5216" s="28"/>
      <c r="F5216" s="28"/>
      <c r="G5216" s="28"/>
      <c r="H5216" s="28"/>
      <c r="I5216" s="28"/>
      <c r="J5216" s="28"/>
    </row>
    <row r="5217" spans="3:10" ht="21.75" customHeight="1" x14ac:dyDescent="0.25">
      <c r="C5217" s="27"/>
      <c r="D5217" s="28"/>
      <c r="E5217" s="28"/>
      <c r="F5217" s="28"/>
      <c r="G5217" s="28"/>
      <c r="H5217" s="28"/>
      <c r="I5217" s="28"/>
      <c r="J5217" s="28"/>
    </row>
    <row r="5218" spans="3:10" ht="21.75" customHeight="1" x14ac:dyDescent="0.25">
      <c r="C5218" s="27"/>
      <c r="D5218" s="28"/>
      <c r="E5218" s="28"/>
      <c r="F5218" s="28"/>
      <c r="G5218" s="28"/>
      <c r="H5218" s="28"/>
      <c r="I5218" s="28"/>
      <c r="J5218" s="28"/>
    </row>
    <row r="5219" spans="3:10" ht="21.75" customHeight="1" x14ac:dyDescent="0.25">
      <c r="C5219" s="27"/>
      <c r="D5219" s="28"/>
      <c r="E5219" s="28"/>
      <c r="F5219" s="28"/>
      <c r="G5219" s="28"/>
      <c r="H5219" s="28"/>
      <c r="I5219" s="28"/>
      <c r="J5219" s="28"/>
    </row>
    <row r="5220" spans="3:10" ht="21.75" customHeight="1" x14ac:dyDescent="0.25">
      <c r="C5220" s="27"/>
      <c r="D5220" s="28"/>
      <c r="E5220" s="28"/>
      <c r="F5220" s="28"/>
      <c r="G5220" s="28"/>
      <c r="H5220" s="28"/>
      <c r="I5220" s="28"/>
      <c r="J5220" s="28"/>
    </row>
    <row r="5221" spans="3:10" ht="21.75" customHeight="1" x14ac:dyDescent="0.25">
      <c r="C5221" s="27"/>
      <c r="D5221" s="28"/>
      <c r="E5221" s="28"/>
      <c r="F5221" s="28"/>
      <c r="G5221" s="28"/>
      <c r="H5221" s="28"/>
      <c r="I5221" s="28"/>
      <c r="J5221" s="28"/>
    </row>
    <row r="5222" spans="3:10" ht="21.75" customHeight="1" x14ac:dyDescent="0.25">
      <c r="C5222" s="27"/>
      <c r="D5222" s="28"/>
      <c r="E5222" s="28"/>
      <c r="F5222" s="28"/>
      <c r="G5222" s="28"/>
      <c r="H5222" s="28"/>
      <c r="I5222" s="28"/>
      <c r="J5222" s="28"/>
    </row>
    <row r="5223" spans="3:10" ht="21.75" customHeight="1" x14ac:dyDescent="0.25">
      <c r="C5223" s="27"/>
      <c r="D5223" s="28"/>
      <c r="E5223" s="28"/>
      <c r="F5223" s="28"/>
      <c r="G5223" s="28"/>
      <c r="H5223" s="28"/>
      <c r="I5223" s="28"/>
      <c r="J5223" s="28"/>
    </row>
    <row r="5224" spans="3:10" ht="21.75" customHeight="1" x14ac:dyDescent="0.25">
      <c r="C5224" s="27"/>
      <c r="D5224" s="28"/>
      <c r="E5224" s="28"/>
      <c r="F5224" s="28"/>
      <c r="G5224" s="28"/>
      <c r="H5224" s="28"/>
      <c r="I5224" s="28"/>
      <c r="J5224" s="28"/>
    </row>
    <row r="5225" spans="3:10" ht="21.75" customHeight="1" x14ac:dyDescent="0.25">
      <c r="C5225" s="27"/>
      <c r="D5225" s="28"/>
      <c r="E5225" s="28"/>
      <c r="F5225" s="28"/>
      <c r="G5225" s="28"/>
      <c r="H5225" s="28"/>
      <c r="I5225" s="28"/>
      <c r="J5225" s="28"/>
    </row>
    <row r="5226" spans="3:10" ht="21.75" customHeight="1" x14ac:dyDescent="0.25">
      <c r="C5226" s="27"/>
      <c r="D5226" s="28"/>
      <c r="E5226" s="28"/>
      <c r="F5226" s="28"/>
      <c r="G5226" s="28"/>
      <c r="H5226" s="28"/>
      <c r="I5226" s="28"/>
      <c r="J5226" s="28"/>
    </row>
    <row r="5227" spans="3:10" ht="21.75" customHeight="1" x14ac:dyDescent="0.25">
      <c r="C5227" s="27"/>
      <c r="D5227" s="28"/>
      <c r="E5227" s="28"/>
      <c r="F5227" s="28"/>
      <c r="G5227" s="28"/>
      <c r="H5227" s="28"/>
      <c r="I5227" s="28"/>
      <c r="J5227" s="28"/>
    </row>
    <row r="5228" spans="3:10" ht="21.75" customHeight="1" x14ac:dyDescent="0.25">
      <c r="C5228" s="27"/>
      <c r="D5228" s="28"/>
      <c r="E5228" s="28"/>
      <c r="F5228" s="28"/>
      <c r="G5228" s="28"/>
      <c r="H5228" s="28"/>
      <c r="I5228" s="28"/>
      <c r="J5228" s="28"/>
    </row>
    <row r="5229" spans="3:10" ht="21.75" customHeight="1" x14ac:dyDescent="0.25">
      <c r="C5229" s="27"/>
      <c r="D5229" s="28"/>
      <c r="E5229" s="28"/>
      <c r="F5229" s="28"/>
      <c r="G5229" s="28"/>
      <c r="H5229" s="28"/>
      <c r="I5229" s="28"/>
      <c r="J5229" s="28"/>
    </row>
    <row r="5230" spans="3:10" ht="21.75" customHeight="1" x14ac:dyDescent="0.25">
      <c r="C5230" s="27"/>
      <c r="D5230" s="28"/>
      <c r="E5230" s="28"/>
      <c r="F5230" s="28"/>
      <c r="G5230" s="28"/>
      <c r="H5230" s="28"/>
      <c r="I5230" s="28"/>
      <c r="J5230" s="28"/>
    </row>
    <row r="5231" spans="3:10" ht="21.75" customHeight="1" x14ac:dyDescent="0.25">
      <c r="C5231" s="27"/>
      <c r="D5231" s="28"/>
      <c r="E5231" s="28"/>
      <c r="F5231" s="28"/>
      <c r="G5231" s="28"/>
      <c r="H5231" s="28"/>
      <c r="I5231" s="28"/>
      <c r="J5231" s="28"/>
    </row>
    <row r="5232" spans="3:10" ht="21.75" customHeight="1" x14ac:dyDescent="0.25">
      <c r="C5232" s="27"/>
      <c r="D5232" s="28"/>
      <c r="E5232" s="28"/>
      <c r="F5232" s="28"/>
      <c r="G5232" s="28"/>
      <c r="H5232" s="28"/>
      <c r="I5232" s="28"/>
      <c r="J5232" s="28"/>
    </row>
    <row r="5233" spans="3:10" ht="21.75" customHeight="1" x14ac:dyDescent="0.25">
      <c r="C5233" s="27"/>
      <c r="D5233" s="28"/>
      <c r="E5233" s="28"/>
      <c r="F5233" s="28"/>
      <c r="G5233" s="28"/>
      <c r="H5233" s="28"/>
      <c r="I5233" s="28"/>
      <c r="J5233" s="28"/>
    </row>
    <row r="5234" spans="3:10" ht="21.75" customHeight="1" x14ac:dyDescent="0.25">
      <c r="C5234" s="27"/>
      <c r="D5234" s="28"/>
      <c r="E5234" s="28"/>
      <c r="F5234" s="28"/>
      <c r="G5234" s="28"/>
      <c r="H5234" s="28"/>
      <c r="I5234" s="28"/>
      <c r="J5234" s="28"/>
    </row>
    <row r="5235" spans="3:10" ht="21.75" customHeight="1" x14ac:dyDescent="0.25">
      <c r="C5235" s="27"/>
      <c r="D5235" s="28"/>
      <c r="E5235" s="28"/>
      <c r="F5235" s="28"/>
      <c r="G5235" s="28"/>
      <c r="H5235" s="28"/>
      <c r="I5235" s="28"/>
      <c r="J5235" s="28"/>
    </row>
    <row r="5236" spans="3:10" ht="21.75" customHeight="1" x14ac:dyDescent="0.25">
      <c r="C5236" s="27"/>
      <c r="D5236" s="28"/>
      <c r="E5236" s="28"/>
      <c r="F5236" s="28"/>
      <c r="G5236" s="28"/>
      <c r="H5236" s="28"/>
      <c r="I5236" s="28"/>
      <c r="J5236" s="28"/>
    </row>
    <row r="5237" spans="3:10" ht="21.75" customHeight="1" x14ac:dyDescent="0.25">
      <c r="C5237" s="27"/>
      <c r="D5237" s="28"/>
      <c r="E5237" s="28"/>
      <c r="F5237" s="28"/>
      <c r="G5237" s="28"/>
      <c r="H5237" s="28"/>
      <c r="I5237" s="28"/>
      <c r="J5237" s="28"/>
    </row>
    <row r="5238" spans="3:10" ht="21.75" customHeight="1" x14ac:dyDescent="0.25">
      <c r="C5238" s="27"/>
      <c r="D5238" s="28"/>
      <c r="E5238" s="28"/>
      <c r="F5238" s="28"/>
      <c r="G5238" s="28"/>
      <c r="H5238" s="28"/>
      <c r="I5238" s="28"/>
      <c r="J5238" s="28"/>
    </row>
    <row r="5239" spans="3:10" ht="21.75" customHeight="1" x14ac:dyDescent="0.25">
      <c r="C5239" s="27"/>
      <c r="D5239" s="28"/>
      <c r="E5239" s="28"/>
      <c r="F5239" s="28"/>
      <c r="G5239" s="28"/>
      <c r="H5239" s="28"/>
      <c r="I5239" s="28"/>
      <c r="J5239" s="28"/>
    </row>
    <row r="5240" spans="3:10" ht="21.75" customHeight="1" x14ac:dyDescent="0.25">
      <c r="C5240" s="27"/>
      <c r="D5240" s="28"/>
      <c r="E5240" s="28"/>
      <c r="F5240" s="28"/>
      <c r="G5240" s="28"/>
      <c r="H5240" s="28"/>
      <c r="I5240" s="28"/>
      <c r="J5240" s="28"/>
    </row>
    <row r="5241" spans="3:10" ht="21.75" customHeight="1" x14ac:dyDescent="0.25">
      <c r="C5241" s="27"/>
      <c r="D5241" s="28"/>
      <c r="E5241" s="28"/>
      <c r="F5241" s="28"/>
      <c r="G5241" s="28"/>
      <c r="H5241" s="28"/>
      <c r="I5241" s="28"/>
      <c r="J5241" s="28"/>
    </row>
    <row r="5242" spans="3:10" ht="21.75" customHeight="1" x14ac:dyDescent="0.25">
      <c r="C5242" s="27"/>
      <c r="D5242" s="28"/>
      <c r="E5242" s="28"/>
      <c r="F5242" s="28"/>
      <c r="G5242" s="28"/>
      <c r="H5242" s="28"/>
      <c r="I5242" s="28"/>
      <c r="J5242" s="28"/>
    </row>
    <row r="5243" spans="3:10" ht="21.75" customHeight="1" x14ac:dyDescent="0.25">
      <c r="C5243" s="27"/>
      <c r="D5243" s="28"/>
      <c r="E5243" s="28"/>
      <c r="F5243" s="28"/>
      <c r="G5243" s="28"/>
      <c r="H5243" s="28"/>
      <c r="I5243" s="28"/>
      <c r="J5243" s="28"/>
    </row>
    <row r="5244" spans="3:10" ht="21.75" customHeight="1" x14ac:dyDescent="0.25">
      <c r="C5244" s="27"/>
      <c r="D5244" s="28"/>
      <c r="E5244" s="28"/>
      <c r="F5244" s="28"/>
      <c r="G5244" s="28"/>
      <c r="H5244" s="28"/>
      <c r="I5244" s="28"/>
      <c r="J5244" s="28"/>
    </row>
    <row r="5245" spans="3:10" ht="21.75" customHeight="1" x14ac:dyDescent="0.25">
      <c r="C5245" s="27"/>
      <c r="D5245" s="28"/>
      <c r="E5245" s="28"/>
      <c r="F5245" s="28"/>
      <c r="G5245" s="28"/>
      <c r="H5245" s="28"/>
      <c r="I5245" s="28"/>
      <c r="J5245" s="28"/>
    </row>
    <row r="5246" spans="3:10" ht="21.75" customHeight="1" x14ac:dyDescent="0.25">
      <c r="C5246" s="27"/>
      <c r="D5246" s="28"/>
      <c r="E5246" s="28"/>
      <c r="F5246" s="28"/>
      <c r="G5246" s="28"/>
      <c r="H5246" s="28"/>
      <c r="I5246" s="28"/>
      <c r="J5246" s="28"/>
    </row>
    <row r="5247" spans="3:10" ht="21.75" customHeight="1" x14ac:dyDescent="0.25">
      <c r="C5247" s="27"/>
      <c r="D5247" s="28"/>
      <c r="E5247" s="28"/>
      <c r="F5247" s="28"/>
      <c r="G5247" s="28"/>
      <c r="H5247" s="28"/>
      <c r="I5247" s="28"/>
      <c r="J5247" s="28"/>
    </row>
    <row r="5248" spans="3:10" ht="21.75" customHeight="1" x14ac:dyDescent="0.25">
      <c r="C5248" s="27"/>
      <c r="D5248" s="28"/>
      <c r="E5248" s="28"/>
      <c r="F5248" s="28"/>
      <c r="G5248" s="28"/>
      <c r="H5248" s="28"/>
      <c r="I5248" s="28"/>
      <c r="J5248" s="28"/>
    </row>
    <row r="5249" spans="3:10" ht="21.75" customHeight="1" x14ac:dyDescent="0.25">
      <c r="C5249" s="27"/>
      <c r="D5249" s="28"/>
      <c r="E5249" s="28"/>
      <c r="F5249" s="28"/>
      <c r="G5249" s="28"/>
      <c r="H5249" s="28"/>
      <c r="I5249" s="28"/>
      <c r="J5249" s="28"/>
    </row>
    <row r="5250" spans="3:10" ht="21.75" customHeight="1" x14ac:dyDescent="0.25">
      <c r="C5250" s="27"/>
      <c r="D5250" s="28"/>
      <c r="E5250" s="28"/>
      <c r="F5250" s="28"/>
      <c r="G5250" s="28"/>
      <c r="H5250" s="28"/>
      <c r="I5250" s="28"/>
      <c r="J5250" s="28"/>
    </row>
    <row r="5251" spans="3:10" ht="21.75" customHeight="1" x14ac:dyDescent="0.25">
      <c r="C5251" s="27"/>
      <c r="D5251" s="28"/>
      <c r="E5251" s="28"/>
      <c r="F5251" s="28"/>
      <c r="G5251" s="28"/>
      <c r="H5251" s="28"/>
      <c r="I5251" s="28"/>
      <c r="J5251" s="28"/>
    </row>
    <row r="5252" spans="3:10" ht="21.75" customHeight="1" x14ac:dyDescent="0.25">
      <c r="C5252" s="27"/>
      <c r="D5252" s="28"/>
      <c r="E5252" s="28"/>
      <c r="F5252" s="28"/>
      <c r="G5252" s="28"/>
      <c r="H5252" s="28"/>
      <c r="I5252" s="28"/>
      <c r="J5252" s="28"/>
    </row>
    <row r="5253" spans="3:10" ht="21.75" customHeight="1" x14ac:dyDescent="0.25">
      <c r="C5253" s="27"/>
      <c r="D5253" s="28"/>
      <c r="E5253" s="28"/>
      <c r="F5253" s="28"/>
      <c r="G5253" s="28"/>
      <c r="H5253" s="28"/>
      <c r="I5253" s="28"/>
      <c r="J5253" s="28"/>
    </row>
    <row r="5254" spans="3:10" ht="21.75" customHeight="1" x14ac:dyDescent="0.25">
      <c r="C5254" s="27"/>
      <c r="D5254" s="28"/>
      <c r="E5254" s="28"/>
      <c r="F5254" s="28"/>
      <c r="G5254" s="28"/>
      <c r="H5254" s="28"/>
      <c r="I5254" s="28"/>
      <c r="J5254" s="28"/>
    </row>
    <row r="5255" spans="3:10" ht="21.75" customHeight="1" x14ac:dyDescent="0.25">
      <c r="C5255" s="27"/>
      <c r="D5255" s="28"/>
      <c r="E5255" s="28"/>
      <c r="F5255" s="28"/>
      <c r="G5255" s="28"/>
      <c r="H5255" s="28"/>
      <c r="I5255" s="28"/>
      <c r="J5255" s="28"/>
    </row>
    <row r="5256" spans="3:10" ht="21.75" customHeight="1" x14ac:dyDescent="0.25">
      <c r="C5256" s="27"/>
      <c r="D5256" s="28"/>
      <c r="E5256" s="28"/>
      <c r="F5256" s="28"/>
      <c r="G5256" s="28"/>
      <c r="H5256" s="28"/>
      <c r="I5256" s="28"/>
      <c r="J5256" s="28"/>
    </row>
    <row r="5257" spans="3:10" ht="21.75" customHeight="1" x14ac:dyDescent="0.25">
      <c r="C5257" s="27"/>
      <c r="D5257" s="28"/>
      <c r="E5257" s="28"/>
      <c r="F5257" s="28"/>
      <c r="G5257" s="28"/>
      <c r="H5257" s="28"/>
      <c r="I5257" s="28"/>
      <c r="J5257" s="28"/>
    </row>
    <row r="5258" spans="3:10" ht="21.75" customHeight="1" x14ac:dyDescent="0.25">
      <c r="C5258" s="27"/>
      <c r="D5258" s="28"/>
      <c r="E5258" s="28"/>
      <c r="F5258" s="28"/>
      <c r="G5258" s="28"/>
      <c r="H5258" s="28"/>
      <c r="I5258" s="28"/>
      <c r="J5258" s="28"/>
    </row>
    <row r="5259" spans="3:10" ht="21.75" customHeight="1" x14ac:dyDescent="0.25">
      <c r="C5259" s="27"/>
      <c r="D5259" s="28"/>
      <c r="E5259" s="28"/>
      <c r="F5259" s="28"/>
      <c r="G5259" s="28"/>
      <c r="H5259" s="28"/>
      <c r="I5259" s="28"/>
      <c r="J5259" s="28"/>
    </row>
    <row r="5260" spans="3:10" ht="21.75" customHeight="1" x14ac:dyDescent="0.25">
      <c r="C5260" s="27"/>
      <c r="D5260" s="28"/>
      <c r="E5260" s="28"/>
      <c r="F5260" s="28"/>
      <c r="G5260" s="28"/>
      <c r="H5260" s="28"/>
      <c r="I5260" s="28"/>
      <c r="J5260" s="28"/>
    </row>
    <row r="5261" spans="3:10" ht="21.75" customHeight="1" x14ac:dyDescent="0.25">
      <c r="C5261" s="27"/>
      <c r="D5261" s="28"/>
      <c r="E5261" s="28"/>
      <c r="F5261" s="28"/>
      <c r="G5261" s="28"/>
      <c r="H5261" s="28"/>
      <c r="I5261" s="28"/>
      <c r="J5261" s="28"/>
    </row>
    <row r="5262" spans="3:10" ht="21.75" customHeight="1" x14ac:dyDescent="0.25">
      <c r="C5262" s="27"/>
      <c r="D5262" s="28"/>
      <c r="E5262" s="28"/>
      <c r="F5262" s="28"/>
      <c r="G5262" s="28"/>
      <c r="H5262" s="28"/>
      <c r="I5262" s="28"/>
      <c r="J5262" s="28"/>
    </row>
    <row r="5263" spans="3:10" ht="21.75" customHeight="1" x14ac:dyDescent="0.25">
      <c r="C5263" s="27"/>
      <c r="D5263" s="28"/>
      <c r="E5263" s="28"/>
      <c r="F5263" s="28"/>
      <c r="G5263" s="28"/>
      <c r="H5263" s="28"/>
      <c r="I5263" s="28"/>
      <c r="J5263" s="28"/>
    </row>
    <row r="5264" spans="3:10" ht="21.75" customHeight="1" x14ac:dyDescent="0.25">
      <c r="C5264" s="27"/>
      <c r="D5264" s="28"/>
      <c r="E5264" s="28"/>
      <c r="F5264" s="28"/>
      <c r="G5264" s="28"/>
      <c r="H5264" s="28"/>
      <c r="I5264" s="28"/>
      <c r="J5264" s="28"/>
    </row>
    <row r="5265" spans="3:10" ht="21.75" customHeight="1" x14ac:dyDescent="0.25">
      <c r="C5265" s="27"/>
      <c r="D5265" s="28"/>
      <c r="E5265" s="28"/>
      <c r="F5265" s="28"/>
      <c r="G5265" s="28"/>
      <c r="H5265" s="28"/>
      <c r="I5265" s="28"/>
      <c r="J5265" s="28"/>
    </row>
    <row r="5266" spans="3:10" ht="21.75" customHeight="1" x14ac:dyDescent="0.25">
      <c r="C5266" s="27"/>
      <c r="D5266" s="28"/>
      <c r="E5266" s="28"/>
      <c r="F5266" s="28"/>
      <c r="G5266" s="28"/>
      <c r="H5266" s="28"/>
      <c r="I5266" s="28"/>
      <c r="J5266" s="28"/>
    </row>
    <row r="5267" spans="3:10" ht="21.75" customHeight="1" x14ac:dyDescent="0.25">
      <c r="C5267" s="27"/>
      <c r="D5267" s="28"/>
      <c r="E5267" s="28"/>
      <c r="F5267" s="28"/>
      <c r="G5267" s="28"/>
      <c r="H5267" s="28"/>
      <c r="I5267" s="28"/>
      <c r="J5267" s="28"/>
    </row>
    <row r="5268" spans="3:10" ht="21.75" customHeight="1" x14ac:dyDescent="0.25">
      <c r="C5268" s="27"/>
      <c r="D5268" s="28"/>
      <c r="E5268" s="28"/>
      <c r="F5268" s="28"/>
      <c r="G5268" s="28"/>
      <c r="H5268" s="28"/>
      <c r="I5268" s="28"/>
      <c r="J5268" s="28"/>
    </row>
    <row r="5269" spans="3:10" ht="21.75" customHeight="1" x14ac:dyDescent="0.25">
      <c r="C5269" s="27"/>
      <c r="D5269" s="28"/>
      <c r="E5269" s="28"/>
      <c r="F5269" s="28"/>
      <c r="G5269" s="28"/>
      <c r="H5269" s="28"/>
      <c r="I5269" s="28"/>
      <c r="J5269" s="28"/>
    </row>
    <row r="5270" spans="3:10" ht="21.75" customHeight="1" x14ac:dyDescent="0.25">
      <c r="C5270" s="27"/>
      <c r="D5270" s="28"/>
      <c r="E5270" s="28"/>
      <c r="F5270" s="28"/>
      <c r="G5270" s="28"/>
      <c r="H5270" s="28"/>
      <c r="I5270" s="28"/>
      <c r="J5270" s="28"/>
    </row>
    <row r="5271" spans="3:10" ht="21.75" customHeight="1" x14ac:dyDescent="0.25">
      <c r="C5271" s="27"/>
      <c r="D5271" s="28"/>
      <c r="E5271" s="28"/>
      <c r="F5271" s="28"/>
      <c r="G5271" s="28"/>
      <c r="H5271" s="28"/>
      <c r="I5271" s="28"/>
      <c r="J5271" s="28"/>
    </row>
    <row r="5272" spans="3:10" ht="21.75" customHeight="1" x14ac:dyDescent="0.25">
      <c r="C5272" s="27"/>
      <c r="D5272" s="28"/>
      <c r="E5272" s="28"/>
      <c r="F5272" s="28"/>
      <c r="G5272" s="28"/>
      <c r="H5272" s="28"/>
      <c r="I5272" s="28"/>
      <c r="J5272" s="28"/>
    </row>
    <row r="5273" spans="3:10" ht="21.75" customHeight="1" x14ac:dyDescent="0.25">
      <c r="C5273" s="27"/>
      <c r="D5273" s="28"/>
      <c r="E5273" s="28"/>
      <c r="F5273" s="28"/>
      <c r="G5273" s="28"/>
      <c r="H5273" s="28"/>
      <c r="I5273" s="28"/>
      <c r="J5273" s="28"/>
    </row>
    <row r="5274" spans="3:10" ht="21.75" customHeight="1" x14ac:dyDescent="0.25">
      <c r="C5274" s="27"/>
      <c r="D5274" s="28"/>
      <c r="E5274" s="28"/>
      <c r="F5274" s="28"/>
      <c r="G5274" s="28"/>
      <c r="H5274" s="28"/>
      <c r="I5274" s="28"/>
      <c r="J5274" s="28"/>
    </row>
    <row r="5275" spans="3:10" ht="21.75" customHeight="1" x14ac:dyDescent="0.25">
      <c r="C5275" s="27"/>
      <c r="D5275" s="28"/>
      <c r="E5275" s="28"/>
      <c r="F5275" s="28"/>
      <c r="G5275" s="28"/>
      <c r="H5275" s="28"/>
      <c r="I5275" s="28"/>
      <c r="J5275" s="28"/>
    </row>
    <row r="5276" spans="3:10" ht="21.75" customHeight="1" x14ac:dyDescent="0.25">
      <c r="C5276" s="27"/>
      <c r="D5276" s="28"/>
      <c r="E5276" s="28"/>
      <c r="F5276" s="28"/>
      <c r="G5276" s="28"/>
      <c r="H5276" s="28"/>
      <c r="I5276" s="28"/>
      <c r="J5276" s="28"/>
    </row>
    <row r="5277" spans="3:10" ht="21.75" customHeight="1" x14ac:dyDescent="0.25">
      <c r="C5277" s="27"/>
      <c r="D5277" s="28"/>
      <c r="E5277" s="28"/>
      <c r="F5277" s="28"/>
      <c r="G5277" s="28"/>
      <c r="H5277" s="28"/>
      <c r="I5277" s="28"/>
      <c r="J5277" s="28"/>
    </row>
    <row r="5278" spans="3:10" ht="21.75" customHeight="1" x14ac:dyDescent="0.25">
      <c r="C5278" s="27"/>
      <c r="D5278" s="28"/>
      <c r="E5278" s="28"/>
      <c r="F5278" s="28"/>
      <c r="G5278" s="28"/>
      <c r="H5278" s="28"/>
      <c r="I5278" s="28"/>
      <c r="J5278" s="28"/>
    </row>
    <row r="5279" spans="3:10" ht="21.75" customHeight="1" x14ac:dyDescent="0.25">
      <c r="C5279" s="27"/>
      <c r="D5279" s="28"/>
      <c r="E5279" s="28"/>
      <c r="F5279" s="28"/>
      <c r="G5279" s="28"/>
      <c r="H5279" s="28"/>
      <c r="I5279" s="28"/>
      <c r="J5279" s="28"/>
    </row>
    <row r="5280" spans="3:10" ht="21.75" customHeight="1" x14ac:dyDescent="0.25">
      <c r="C5280" s="27"/>
      <c r="D5280" s="28"/>
      <c r="E5280" s="28"/>
      <c r="F5280" s="28"/>
      <c r="G5280" s="28"/>
      <c r="H5280" s="28"/>
      <c r="I5280" s="28"/>
      <c r="J5280" s="28"/>
    </row>
    <row r="5281" spans="3:10" ht="21.75" customHeight="1" x14ac:dyDescent="0.25">
      <c r="C5281" s="27"/>
      <c r="D5281" s="28"/>
      <c r="E5281" s="28"/>
      <c r="F5281" s="28"/>
      <c r="G5281" s="28"/>
      <c r="H5281" s="28"/>
      <c r="I5281" s="28"/>
      <c r="J5281" s="28"/>
    </row>
    <row r="5282" spans="3:10" ht="21.75" customHeight="1" x14ac:dyDescent="0.25">
      <c r="C5282" s="27"/>
      <c r="D5282" s="28"/>
      <c r="E5282" s="28"/>
      <c r="F5282" s="28"/>
      <c r="G5282" s="28"/>
      <c r="H5282" s="28"/>
      <c r="I5282" s="28"/>
      <c r="J5282" s="28"/>
    </row>
    <row r="5283" spans="3:10" ht="21.75" customHeight="1" x14ac:dyDescent="0.25">
      <c r="C5283" s="27"/>
      <c r="D5283" s="28"/>
      <c r="E5283" s="28"/>
      <c r="F5283" s="28"/>
      <c r="G5283" s="28"/>
      <c r="H5283" s="28"/>
      <c r="I5283" s="28"/>
      <c r="J5283" s="28"/>
    </row>
    <row r="5284" spans="3:10" ht="21.75" customHeight="1" x14ac:dyDescent="0.25">
      <c r="C5284" s="27"/>
      <c r="D5284" s="28"/>
      <c r="E5284" s="28"/>
      <c r="F5284" s="28"/>
      <c r="G5284" s="28"/>
      <c r="H5284" s="28"/>
      <c r="I5284" s="28"/>
      <c r="J5284" s="28"/>
    </row>
    <row r="5285" spans="3:10" ht="21.75" customHeight="1" x14ac:dyDescent="0.25">
      <c r="C5285" s="27"/>
      <c r="D5285" s="28"/>
      <c r="E5285" s="28"/>
      <c r="F5285" s="28"/>
      <c r="G5285" s="28"/>
      <c r="H5285" s="28"/>
      <c r="I5285" s="28"/>
      <c r="J5285" s="28"/>
    </row>
    <row r="5286" spans="3:10" ht="21.75" customHeight="1" x14ac:dyDescent="0.25">
      <c r="C5286" s="27"/>
      <c r="D5286" s="28"/>
      <c r="E5286" s="28"/>
      <c r="F5286" s="28"/>
      <c r="G5286" s="28"/>
      <c r="H5286" s="28"/>
      <c r="I5286" s="28"/>
      <c r="J5286" s="28"/>
    </row>
    <row r="5287" spans="3:10" ht="21.75" customHeight="1" x14ac:dyDescent="0.25">
      <c r="C5287" s="27"/>
      <c r="D5287" s="28"/>
      <c r="E5287" s="28"/>
      <c r="F5287" s="28"/>
      <c r="G5287" s="28"/>
      <c r="H5287" s="28"/>
      <c r="I5287" s="28"/>
      <c r="J5287" s="28"/>
    </row>
    <row r="5288" spans="3:10" ht="21.75" customHeight="1" x14ac:dyDescent="0.25">
      <c r="C5288" s="27"/>
      <c r="D5288" s="28"/>
      <c r="E5288" s="28"/>
      <c r="F5288" s="28"/>
      <c r="G5288" s="28"/>
      <c r="H5288" s="28"/>
      <c r="I5288" s="28"/>
      <c r="J5288" s="28"/>
    </row>
    <row r="5289" spans="3:10" ht="21.75" customHeight="1" x14ac:dyDescent="0.25">
      <c r="C5289" s="27"/>
      <c r="D5289" s="28"/>
      <c r="E5289" s="28"/>
      <c r="F5289" s="28"/>
      <c r="G5289" s="28"/>
      <c r="H5289" s="28"/>
      <c r="I5289" s="28"/>
      <c r="J5289" s="28"/>
    </row>
    <row r="5290" spans="3:10" ht="21.75" customHeight="1" x14ac:dyDescent="0.25">
      <c r="C5290" s="27"/>
      <c r="D5290" s="28"/>
      <c r="E5290" s="28"/>
      <c r="F5290" s="28"/>
      <c r="G5290" s="28"/>
      <c r="H5290" s="28"/>
      <c r="I5290" s="28"/>
      <c r="J5290" s="28"/>
    </row>
    <row r="5291" spans="3:10" ht="21.75" customHeight="1" x14ac:dyDescent="0.25">
      <c r="C5291" s="27"/>
      <c r="D5291" s="28"/>
      <c r="E5291" s="28"/>
      <c r="F5291" s="28"/>
      <c r="G5291" s="28"/>
      <c r="H5291" s="28"/>
      <c r="I5291" s="28"/>
      <c r="J5291" s="28"/>
    </row>
    <row r="5292" spans="3:10" ht="21.75" customHeight="1" x14ac:dyDescent="0.25">
      <c r="C5292" s="27"/>
      <c r="D5292" s="28"/>
      <c r="E5292" s="28"/>
      <c r="F5292" s="28"/>
      <c r="G5292" s="28"/>
      <c r="H5292" s="28"/>
      <c r="I5292" s="28"/>
      <c r="J5292" s="28"/>
    </row>
    <row r="5293" spans="3:10" ht="21.75" customHeight="1" x14ac:dyDescent="0.25">
      <c r="C5293" s="27"/>
      <c r="D5293" s="28"/>
      <c r="E5293" s="28"/>
      <c r="F5293" s="28"/>
      <c r="G5293" s="28"/>
      <c r="H5293" s="28"/>
      <c r="I5293" s="28"/>
      <c r="J5293" s="28"/>
    </row>
    <row r="5294" spans="3:10" ht="21.75" customHeight="1" x14ac:dyDescent="0.25">
      <c r="C5294" s="27"/>
      <c r="D5294" s="28"/>
      <c r="E5294" s="28"/>
      <c r="F5294" s="28"/>
      <c r="G5294" s="28"/>
      <c r="H5294" s="28"/>
      <c r="I5294" s="28"/>
      <c r="J5294" s="28"/>
    </row>
    <row r="5295" spans="3:10" ht="21.75" customHeight="1" x14ac:dyDescent="0.25">
      <c r="C5295" s="27"/>
      <c r="D5295" s="28"/>
      <c r="E5295" s="28"/>
      <c r="F5295" s="28"/>
      <c r="G5295" s="28"/>
      <c r="H5295" s="28"/>
      <c r="I5295" s="28"/>
      <c r="J5295" s="28"/>
    </row>
    <row r="5296" spans="3:10" ht="21.75" customHeight="1" x14ac:dyDescent="0.25">
      <c r="C5296" s="27"/>
      <c r="D5296" s="28"/>
      <c r="E5296" s="28"/>
      <c r="F5296" s="28"/>
      <c r="G5296" s="28"/>
      <c r="H5296" s="28"/>
      <c r="I5296" s="28"/>
      <c r="J5296" s="28"/>
    </row>
    <row r="5297" spans="3:10" ht="21.75" customHeight="1" x14ac:dyDescent="0.25">
      <c r="C5297" s="27"/>
      <c r="D5297" s="28"/>
      <c r="E5297" s="28"/>
      <c r="F5297" s="28"/>
      <c r="G5297" s="28"/>
      <c r="H5297" s="28"/>
      <c r="I5297" s="28"/>
      <c r="J5297" s="28"/>
    </row>
    <row r="5298" spans="3:10" ht="21.75" customHeight="1" x14ac:dyDescent="0.25">
      <c r="C5298" s="27"/>
      <c r="D5298" s="28"/>
      <c r="E5298" s="28"/>
      <c r="F5298" s="28"/>
      <c r="G5298" s="28"/>
      <c r="H5298" s="28"/>
      <c r="I5298" s="28"/>
      <c r="J5298" s="28"/>
    </row>
    <row r="5299" spans="3:10" ht="21.75" customHeight="1" x14ac:dyDescent="0.25">
      <c r="C5299" s="27"/>
      <c r="D5299" s="28"/>
      <c r="E5299" s="28"/>
      <c r="F5299" s="28"/>
      <c r="G5299" s="28"/>
      <c r="H5299" s="28"/>
      <c r="I5299" s="28"/>
      <c r="J5299" s="28"/>
    </row>
    <row r="5300" spans="3:10" ht="21.75" customHeight="1" x14ac:dyDescent="0.25">
      <c r="C5300" s="27"/>
      <c r="D5300" s="28"/>
      <c r="E5300" s="28"/>
      <c r="F5300" s="28"/>
      <c r="G5300" s="28"/>
      <c r="H5300" s="28"/>
      <c r="I5300" s="28"/>
      <c r="J5300" s="28"/>
    </row>
    <row r="5301" spans="3:10" ht="21.75" customHeight="1" x14ac:dyDescent="0.25">
      <c r="C5301" s="27"/>
      <c r="D5301" s="28"/>
      <c r="E5301" s="28"/>
      <c r="F5301" s="28"/>
      <c r="G5301" s="28"/>
      <c r="H5301" s="28"/>
      <c r="I5301" s="28"/>
      <c r="J5301" s="28"/>
    </row>
    <row r="5302" spans="3:10" ht="21.75" customHeight="1" x14ac:dyDescent="0.25">
      <c r="C5302" s="27"/>
      <c r="D5302" s="28"/>
      <c r="E5302" s="28"/>
      <c r="F5302" s="28"/>
      <c r="G5302" s="28"/>
      <c r="H5302" s="28"/>
      <c r="I5302" s="28"/>
      <c r="J5302" s="28"/>
    </row>
    <row r="5303" spans="3:10" ht="21.75" customHeight="1" x14ac:dyDescent="0.25">
      <c r="C5303" s="27"/>
      <c r="D5303" s="28"/>
      <c r="E5303" s="28"/>
      <c r="F5303" s="28"/>
      <c r="G5303" s="28"/>
      <c r="H5303" s="28"/>
      <c r="I5303" s="28"/>
      <c r="J5303" s="28"/>
    </row>
    <row r="5304" spans="3:10" ht="21.75" customHeight="1" x14ac:dyDescent="0.25">
      <c r="C5304" s="27"/>
      <c r="D5304" s="28"/>
      <c r="E5304" s="28"/>
      <c r="F5304" s="28"/>
      <c r="G5304" s="28"/>
      <c r="H5304" s="28"/>
      <c r="I5304" s="28"/>
      <c r="J5304" s="28"/>
    </row>
    <row r="5305" spans="3:10" ht="21.75" customHeight="1" x14ac:dyDescent="0.25">
      <c r="C5305" s="27"/>
      <c r="D5305" s="28"/>
      <c r="E5305" s="28"/>
      <c r="F5305" s="28"/>
      <c r="G5305" s="28"/>
      <c r="H5305" s="28"/>
      <c r="I5305" s="28"/>
      <c r="J5305" s="28"/>
    </row>
    <row r="5306" spans="3:10" ht="21.75" customHeight="1" x14ac:dyDescent="0.25">
      <c r="C5306" s="27"/>
      <c r="D5306" s="28"/>
      <c r="E5306" s="28"/>
      <c r="F5306" s="28"/>
      <c r="G5306" s="28"/>
      <c r="H5306" s="28"/>
      <c r="I5306" s="28"/>
      <c r="J5306" s="28"/>
    </row>
    <row r="5307" spans="3:10" ht="21.75" customHeight="1" x14ac:dyDescent="0.25">
      <c r="C5307" s="27"/>
      <c r="D5307" s="28"/>
      <c r="E5307" s="28"/>
      <c r="F5307" s="28"/>
      <c r="G5307" s="28"/>
      <c r="H5307" s="28"/>
      <c r="I5307" s="28"/>
      <c r="J5307" s="28"/>
    </row>
    <row r="5308" spans="3:10" ht="21.75" customHeight="1" x14ac:dyDescent="0.25">
      <c r="C5308" s="27"/>
      <c r="D5308" s="28"/>
      <c r="E5308" s="28"/>
      <c r="F5308" s="28"/>
      <c r="G5308" s="28"/>
      <c r="H5308" s="28"/>
      <c r="I5308" s="28"/>
      <c r="J5308" s="28"/>
    </row>
    <row r="5309" spans="3:10" ht="21.75" customHeight="1" x14ac:dyDescent="0.25">
      <c r="C5309" s="27"/>
      <c r="D5309" s="28"/>
      <c r="E5309" s="28"/>
      <c r="F5309" s="28"/>
      <c r="G5309" s="28"/>
      <c r="H5309" s="28"/>
      <c r="I5309" s="28"/>
      <c r="J5309" s="28"/>
    </row>
    <row r="5310" spans="3:10" ht="21.75" customHeight="1" x14ac:dyDescent="0.25">
      <c r="C5310" s="27"/>
      <c r="D5310" s="28"/>
      <c r="E5310" s="28"/>
      <c r="F5310" s="28"/>
      <c r="G5310" s="28"/>
      <c r="H5310" s="28"/>
      <c r="I5310" s="28"/>
      <c r="J5310" s="28"/>
    </row>
    <row r="5311" spans="3:10" ht="21.75" customHeight="1" x14ac:dyDescent="0.25">
      <c r="C5311" s="27"/>
      <c r="D5311" s="28"/>
      <c r="E5311" s="28"/>
      <c r="F5311" s="28"/>
      <c r="G5311" s="28"/>
      <c r="H5311" s="28"/>
      <c r="I5311" s="28"/>
      <c r="J5311" s="28"/>
    </row>
    <row r="5312" spans="3:10" ht="21.75" customHeight="1" x14ac:dyDescent="0.25">
      <c r="C5312" s="27"/>
      <c r="D5312" s="28"/>
      <c r="E5312" s="28"/>
      <c r="F5312" s="28"/>
      <c r="G5312" s="28"/>
      <c r="H5312" s="28"/>
      <c r="I5312" s="28"/>
      <c r="J5312" s="28"/>
    </row>
    <row r="5313" spans="3:10" ht="21.75" customHeight="1" x14ac:dyDescent="0.25">
      <c r="C5313" s="27"/>
      <c r="D5313" s="28"/>
      <c r="E5313" s="28"/>
      <c r="F5313" s="28"/>
      <c r="G5313" s="28"/>
      <c r="H5313" s="28"/>
      <c r="I5313" s="28"/>
      <c r="J5313" s="28"/>
    </row>
    <row r="5314" spans="3:10" ht="21.75" customHeight="1" x14ac:dyDescent="0.25">
      <c r="C5314" s="27"/>
      <c r="D5314" s="28"/>
      <c r="E5314" s="28"/>
      <c r="F5314" s="28"/>
      <c r="G5314" s="28"/>
      <c r="H5314" s="28"/>
      <c r="I5314" s="28"/>
      <c r="J5314" s="28"/>
    </row>
    <row r="5315" spans="3:10" ht="21.75" customHeight="1" x14ac:dyDescent="0.25">
      <c r="C5315" s="27"/>
      <c r="D5315" s="28"/>
      <c r="E5315" s="28"/>
      <c r="F5315" s="28"/>
      <c r="G5315" s="28"/>
      <c r="H5315" s="28"/>
      <c r="I5315" s="28"/>
      <c r="J5315" s="28"/>
    </row>
    <row r="5316" spans="3:10" ht="21.75" customHeight="1" x14ac:dyDescent="0.25">
      <c r="C5316" s="27"/>
      <c r="D5316" s="28"/>
      <c r="E5316" s="28"/>
      <c r="F5316" s="28"/>
      <c r="G5316" s="28"/>
      <c r="H5316" s="28"/>
      <c r="I5316" s="28"/>
      <c r="J5316" s="28"/>
    </row>
    <row r="5317" spans="3:10" ht="21.75" customHeight="1" x14ac:dyDescent="0.25">
      <c r="C5317" s="27"/>
      <c r="D5317" s="28"/>
      <c r="E5317" s="28"/>
      <c r="F5317" s="28"/>
      <c r="G5317" s="28"/>
      <c r="H5317" s="28"/>
      <c r="I5317" s="28"/>
      <c r="J5317" s="28"/>
    </row>
    <row r="5318" spans="3:10" ht="21.75" customHeight="1" x14ac:dyDescent="0.25">
      <c r="C5318" s="27"/>
      <c r="D5318" s="28"/>
      <c r="E5318" s="28"/>
      <c r="F5318" s="28"/>
      <c r="G5318" s="28"/>
      <c r="H5318" s="28"/>
      <c r="I5318" s="28"/>
      <c r="J5318" s="28"/>
    </row>
    <row r="5319" spans="3:10" ht="21.75" customHeight="1" x14ac:dyDescent="0.25">
      <c r="C5319" s="27"/>
      <c r="D5319" s="28"/>
      <c r="E5319" s="28"/>
      <c r="F5319" s="28"/>
      <c r="G5319" s="28"/>
      <c r="H5319" s="28"/>
      <c r="I5319" s="28"/>
      <c r="J5319" s="28"/>
    </row>
    <row r="5320" spans="3:10" ht="21.75" customHeight="1" x14ac:dyDescent="0.25">
      <c r="C5320" s="27"/>
      <c r="D5320" s="28"/>
      <c r="E5320" s="28"/>
      <c r="F5320" s="28"/>
      <c r="G5320" s="28"/>
      <c r="H5320" s="28"/>
      <c r="I5320" s="28"/>
      <c r="J5320" s="28"/>
    </row>
    <row r="5321" spans="3:10" ht="21.75" customHeight="1" x14ac:dyDescent="0.25">
      <c r="C5321" s="27"/>
      <c r="D5321" s="28"/>
      <c r="E5321" s="28"/>
      <c r="F5321" s="28"/>
      <c r="G5321" s="28"/>
      <c r="H5321" s="28"/>
      <c r="I5321" s="28"/>
      <c r="J5321" s="28"/>
    </row>
    <row r="5322" spans="3:10" ht="21.75" customHeight="1" x14ac:dyDescent="0.25">
      <c r="C5322" s="27"/>
      <c r="D5322" s="28"/>
      <c r="E5322" s="28"/>
      <c r="F5322" s="28"/>
      <c r="G5322" s="28"/>
      <c r="H5322" s="28"/>
      <c r="I5322" s="28"/>
      <c r="J5322" s="28"/>
    </row>
    <row r="5323" spans="3:10" ht="21.75" customHeight="1" x14ac:dyDescent="0.25">
      <c r="C5323" s="27"/>
      <c r="D5323" s="28"/>
      <c r="E5323" s="28"/>
      <c r="F5323" s="28"/>
      <c r="G5323" s="28"/>
      <c r="H5323" s="28"/>
      <c r="I5323" s="28"/>
      <c r="J5323" s="28"/>
    </row>
    <row r="5324" spans="3:10" ht="21.75" customHeight="1" x14ac:dyDescent="0.25">
      <c r="C5324" s="27"/>
      <c r="D5324" s="28"/>
      <c r="E5324" s="28"/>
      <c r="F5324" s="28"/>
      <c r="G5324" s="28"/>
      <c r="H5324" s="28"/>
      <c r="I5324" s="28"/>
      <c r="J5324" s="28"/>
    </row>
    <row r="5325" spans="3:10" ht="21.75" customHeight="1" x14ac:dyDescent="0.25">
      <c r="C5325" s="27"/>
      <c r="D5325" s="28"/>
      <c r="E5325" s="28"/>
      <c r="F5325" s="28"/>
      <c r="G5325" s="28"/>
      <c r="H5325" s="28"/>
      <c r="I5325" s="28"/>
      <c r="J5325" s="28"/>
    </row>
    <row r="5326" spans="3:10" ht="21.75" customHeight="1" x14ac:dyDescent="0.25">
      <c r="C5326" s="27"/>
      <c r="D5326" s="28"/>
      <c r="E5326" s="28"/>
      <c r="F5326" s="28"/>
      <c r="G5326" s="28"/>
      <c r="H5326" s="28"/>
      <c r="I5326" s="28"/>
      <c r="J5326" s="28"/>
    </row>
    <row r="5327" spans="3:10" ht="21.75" customHeight="1" x14ac:dyDescent="0.25">
      <c r="C5327" s="27"/>
      <c r="D5327" s="28"/>
      <c r="E5327" s="28"/>
      <c r="F5327" s="28"/>
      <c r="G5327" s="28"/>
      <c r="H5327" s="28"/>
      <c r="I5327" s="28"/>
      <c r="J5327" s="28"/>
    </row>
    <row r="5328" spans="3:10" ht="21.75" customHeight="1" x14ac:dyDescent="0.25">
      <c r="C5328" s="27"/>
      <c r="D5328" s="28"/>
      <c r="E5328" s="28"/>
      <c r="F5328" s="28"/>
      <c r="G5328" s="28"/>
      <c r="H5328" s="28"/>
      <c r="I5328" s="28"/>
      <c r="J5328" s="28"/>
    </row>
    <row r="5329" spans="3:10" ht="21.75" customHeight="1" x14ac:dyDescent="0.25">
      <c r="C5329" s="27"/>
      <c r="D5329" s="28"/>
      <c r="E5329" s="28"/>
      <c r="F5329" s="28"/>
      <c r="G5329" s="28"/>
      <c r="H5329" s="28"/>
      <c r="I5329" s="28"/>
      <c r="J5329" s="28"/>
    </row>
    <row r="5330" spans="3:10" ht="21.75" customHeight="1" x14ac:dyDescent="0.25">
      <c r="C5330" s="27"/>
      <c r="D5330" s="28"/>
      <c r="E5330" s="28"/>
      <c r="F5330" s="28"/>
      <c r="G5330" s="28"/>
      <c r="H5330" s="28"/>
      <c r="I5330" s="28"/>
      <c r="J5330" s="28"/>
    </row>
    <row r="5331" spans="3:10" ht="21.75" customHeight="1" x14ac:dyDescent="0.25">
      <c r="C5331" s="27"/>
      <c r="D5331" s="28"/>
      <c r="E5331" s="28"/>
      <c r="F5331" s="28"/>
      <c r="G5331" s="28"/>
      <c r="H5331" s="28"/>
      <c r="I5331" s="28"/>
      <c r="J5331" s="28"/>
    </row>
    <row r="5332" spans="3:10" ht="21.75" customHeight="1" x14ac:dyDescent="0.25">
      <c r="C5332" s="27"/>
      <c r="D5332" s="28"/>
      <c r="E5332" s="28"/>
      <c r="F5332" s="28"/>
      <c r="G5332" s="28"/>
      <c r="H5332" s="28"/>
      <c r="I5332" s="28"/>
      <c r="J5332" s="28"/>
    </row>
    <row r="5333" spans="3:10" ht="21.75" customHeight="1" x14ac:dyDescent="0.25">
      <c r="C5333" s="27"/>
      <c r="D5333" s="28"/>
      <c r="E5333" s="28"/>
      <c r="F5333" s="28"/>
      <c r="G5333" s="28"/>
      <c r="H5333" s="28"/>
      <c r="I5333" s="28"/>
      <c r="J5333" s="28"/>
    </row>
    <row r="5334" spans="3:10" ht="21.75" customHeight="1" x14ac:dyDescent="0.25">
      <c r="C5334" s="27"/>
      <c r="D5334" s="28"/>
      <c r="E5334" s="28"/>
      <c r="F5334" s="28"/>
      <c r="G5334" s="28"/>
      <c r="H5334" s="28"/>
      <c r="I5334" s="28"/>
      <c r="J5334" s="28"/>
    </row>
    <row r="5335" spans="3:10" ht="21.75" customHeight="1" x14ac:dyDescent="0.25">
      <c r="C5335" s="27"/>
      <c r="D5335" s="28"/>
      <c r="E5335" s="28"/>
      <c r="F5335" s="28"/>
      <c r="G5335" s="28"/>
      <c r="H5335" s="28"/>
      <c r="I5335" s="28"/>
      <c r="J5335" s="28"/>
    </row>
    <row r="5336" spans="3:10" ht="21.75" customHeight="1" x14ac:dyDescent="0.25">
      <c r="C5336" s="27"/>
      <c r="D5336" s="28"/>
      <c r="E5336" s="28"/>
      <c r="F5336" s="28"/>
      <c r="G5336" s="28"/>
      <c r="H5336" s="28"/>
      <c r="I5336" s="28"/>
      <c r="J5336" s="28"/>
    </row>
    <row r="5337" spans="3:10" ht="21.75" customHeight="1" x14ac:dyDescent="0.25">
      <c r="C5337" s="27"/>
      <c r="D5337" s="28"/>
      <c r="E5337" s="28"/>
      <c r="F5337" s="28"/>
      <c r="G5337" s="28"/>
      <c r="H5337" s="28"/>
      <c r="I5337" s="28"/>
      <c r="J5337" s="28"/>
    </row>
    <row r="5338" spans="3:10" ht="21.75" customHeight="1" x14ac:dyDescent="0.25">
      <c r="C5338" s="27"/>
      <c r="D5338" s="28"/>
      <c r="E5338" s="28"/>
      <c r="F5338" s="28"/>
      <c r="G5338" s="28"/>
      <c r="H5338" s="28"/>
      <c r="I5338" s="28"/>
      <c r="J5338" s="28"/>
    </row>
    <row r="5339" spans="3:10" ht="21.75" customHeight="1" x14ac:dyDescent="0.25">
      <c r="C5339" s="27"/>
      <c r="D5339" s="28"/>
      <c r="E5339" s="28"/>
      <c r="F5339" s="28"/>
      <c r="G5339" s="28"/>
      <c r="H5339" s="28"/>
      <c r="I5339" s="28"/>
      <c r="J5339" s="28"/>
    </row>
    <row r="5340" spans="3:10" ht="21.75" customHeight="1" x14ac:dyDescent="0.25">
      <c r="C5340" s="27"/>
      <c r="D5340" s="28"/>
      <c r="E5340" s="28"/>
      <c r="F5340" s="28"/>
      <c r="G5340" s="28"/>
      <c r="H5340" s="28"/>
      <c r="I5340" s="28"/>
      <c r="J5340" s="28"/>
    </row>
    <row r="5341" spans="3:10" ht="21.75" customHeight="1" x14ac:dyDescent="0.25">
      <c r="C5341" s="27"/>
      <c r="D5341" s="28"/>
      <c r="E5341" s="28"/>
      <c r="F5341" s="28"/>
      <c r="G5341" s="28"/>
      <c r="H5341" s="28"/>
      <c r="I5341" s="28"/>
      <c r="J5341" s="28"/>
    </row>
    <row r="5342" spans="3:10" ht="21.75" customHeight="1" x14ac:dyDescent="0.25">
      <c r="C5342" s="27"/>
      <c r="D5342" s="28"/>
      <c r="E5342" s="28"/>
      <c r="F5342" s="28"/>
      <c r="G5342" s="28"/>
      <c r="H5342" s="28"/>
      <c r="I5342" s="28"/>
      <c r="J5342" s="28"/>
    </row>
    <row r="5343" spans="3:10" ht="21.75" customHeight="1" x14ac:dyDescent="0.25">
      <c r="C5343" s="27"/>
      <c r="D5343" s="28"/>
      <c r="E5343" s="28"/>
      <c r="F5343" s="28"/>
      <c r="G5343" s="28"/>
      <c r="H5343" s="28"/>
      <c r="I5343" s="28"/>
      <c r="J5343" s="28"/>
    </row>
    <row r="5344" spans="3:10" ht="21.75" customHeight="1" x14ac:dyDescent="0.25">
      <c r="C5344" s="27"/>
      <c r="D5344" s="28"/>
      <c r="E5344" s="28"/>
      <c r="F5344" s="28"/>
      <c r="G5344" s="28"/>
      <c r="H5344" s="28"/>
      <c r="I5344" s="28"/>
      <c r="J5344" s="28"/>
    </row>
    <row r="5345" spans="3:10" ht="21.75" customHeight="1" x14ac:dyDescent="0.25">
      <c r="C5345" s="27"/>
      <c r="D5345" s="28"/>
      <c r="E5345" s="28"/>
      <c r="F5345" s="28"/>
      <c r="G5345" s="28"/>
      <c r="H5345" s="28"/>
      <c r="I5345" s="28"/>
      <c r="J5345" s="28"/>
    </row>
    <row r="5346" spans="3:10" ht="21.75" customHeight="1" x14ac:dyDescent="0.25">
      <c r="C5346" s="27"/>
      <c r="D5346" s="28"/>
      <c r="E5346" s="28"/>
      <c r="F5346" s="28"/>
      <c r="G5346" s="28"/>
      <c r="H5346" s="28"/>
      <c r="I5346" s="28"/>
      <c r="J5346" s="28"/>
    </row>
    <row r="5347" spans="3:10" ht="21.75" customHeight="1" x14ac:dyDescent="0.25">
      <c r="C5347" s="27"/>
      <c r="D5347" s="28"/>
      <c r="E5347" s="28"/>
      <c r="F5347" s="28"/>
      <c r="G5347" s="28"/>
      <c r="H5347" s="28"/>
      <c r="I5347" s="28"/>
      <c r="J5347" s="28"/>
    </row>
    <row r="5348" spans="3:10" ht="21.75" customHeight="1" x14ac:dyDescent="0.25">
      <c r="C5348" s="27"/>
      <c r="D5348" s="28"/>
      <c r="E5348" s="28"/>
      <c r="F5348" s="28"/>
      <c r="G5348" s="28"/>
      <c r="H5348" s="28"/>
      <c r="I5348" s="28"/>
      <c r="J5348" s="28"/>
    </row>
    <row r="5349" spans="3:10" ht="21.75" customHeight="1" x14ac:dyDescent="0.25">
      <c r="C5349" s="27"/>
      <c r="D5349" s="28"/>
      <c r="E5349" s="28"/>
      <c r="F5349" s="28"/>
      <c r="G5349" s="28"/>
      <c r="H5349" s="28"/>
      <c r="I5349" s="28"/>
      <c r="J5349" s="28"/>
    </row>
    <row r="5350" spans="3:10" ht="21.75" customHeight="1" x14ac:dyDescent="0.25">
      <c r="C5350" s="27"/>
      <c r="D5350" s="28"/>
      <c r="E5350" s="28"/>
      <c r="F5350" s="28"/>
      <c r="G5350" s="28"/>
      <c r="H5350" s="28"/>
      <c r="I5350" s="28"/>
      <c r="J5350" s="28"/>
    </row>
    <row r="5351" spans="3:10" ht="21.75" customHeight="1" x14ac:dyDescent="0.25">
      <c r="C5351" s="27"/>
      <c r="D5351" s="28"/>
      <c r="E5351" s="28"/>
      <c r="F5351" s="28"/>
      <c r="G5351" s="28"/>
      <c r="H5351" s="28"/>
      <c r="I5351" s="28"/>
      <c r="J5351" s="28"/>
    </row>
    <row r="5352" spans="3:10" ht="21.75" customHeight="1" x14ac:dyDescent="0.25">
      <c r="C5352" s="27"/>
      <c r="D5352" s="28"/>
      <c r="E5352" s="28"/>
      <c r="F5352" s="28"/>
      <c r="G5352" s="28"/>
      <c r="H5352" s="28"/>
      <c r="I5352" s="28"/>
      <c r="J5352" s="28"/>
    </row>
    <row r="5353" spans="3:10" ht="21.75" customHeight="1" x14ac:dyDescent="0.25">
      <c r="C5353" s="27"/>
      <c r="D5353" s="28"/>
      <c r="E5353" s="28"/>
      <c r="F5353" s="28"/>
      <c r="G5353" s="28"/>
      <c r="H5353" s="28"/>
      <c r="I5353" s="28"/>
      <c r="J5353" s="28"/>
    </row>
    <row r="5354" spans="3:10" ht="21.75" customHeight="1" x14ac:dyDescent="0.25">
      <c r="C5354" s="27"/>
      <c r="D5354" s="28"/>
      <c r="E5354" s="28"/>
      <c r="F5354" s="28"/>
      <c r="G5354" s="28"/>
      <c r="H5354" s="28"/>
      <c r="I5354" s="28"/>
      <c r="J5354" s="28"/>
    </row>
    <row r="5355" spans="3:10" ht="21.75" customHeight="1" x14ac:dyDescent="0.25">
      <c r="C5355" s="27"/>
      <c r="D5355" s="28"/>
      <c r="E5355" s="28"/>
      <c r="F5355" s="28"/>
      <c r="G5355" s="28"/>
      <c r="H5355" s="28"/>
      <c r="I5355" s="28"/>
      <c r="J5355" s="28"/>
    </row>
    <row r="5356" spans="3:10" ht="21.75" customHeight="1" x14ac:dyDescent="0.25">
      <c r="C5356" s="27"/>
      <c r="D5356" s="28"/>
      <c r="E5356" s="28"/>
      <c r="F5356" s="28"/>
      <c r="G5356" s="28"/>
      <c r="H5356" s="28"/>
      <c r="I5356" s="28"/>
      <c r="J5356" s="28"/>
    </row>
    <row r="5357" spans="3:10" ht="21.75" customHeight="1" x14ac:dyDescent="0.25">
      <c r="C5357" s="27"/>
      <c r="D5357" s="28"/>
      <c r="E5357" s="28"/>
      <c r="F5357" s="28"/>
      <c r="G5357" s="28"/>
      <c r="H5357" s="28"/>
      <c r="I5357" s="28"/>
      <c r="J5357" s="28"/>
    </row>
    <row r="5358" spans="3:10" ht="21.75" customHeight="1" x14ac:dyDescent="0.25">
      <c r="C5358" s="27"/>
      <c r="D5358" s="28"/>
      <c r="E5358" s="28"/>
      <c r="F5358" s="28"/>
      <c r="G5358" s="28"/>
      <c r="H5358" s="28"/>
      <c r="I5358" s="28"/>
      <c r="J5358" s="28"/>
    </row>
    <row r="5359" spans="3:10" ht="21.75" customHeight="1" x14ac:dyDescent="0.25">
      <c r="C5359" s="27"/>
      <c r="D5359" s="28"/>
      <c r="E5359" s="28"/>
      <c r="F5359" s="28"/>
      <c r="G5359" s="28"/>
      <c r="H5359" s="28"/>
      <c r="I5359" s="28"/>
      <c r="J5359" s="28"/>
    </row>
    <row r="5360" spans="3:10" ht="21.75" customHeight="1" x14ac:dyDescent="0.25">
      <c r="C5360" s="27"/>
      <c r="D5360" s="28"/>
      <c r="E5360" s="28"/>
      <c r="F5360" s="28"/>
      <c r="G5360" s="28"/>
      <c r="H5360" s="28"/>
      <c r="I5360" s="28"/>
      <c r="J5360" s="28"/>
    </row>
    <row r="5361" spans="3:10" ht="21.75" customHeight="1" x14ac:dyDescent="0.25">
      <c r="C5361" s="27"/>
      <c r="D5361" s="28"/>
      <c r="E5361" s="28"/>
      <c r="F5361" s="28"/>
      <c r="G5361" s="28"/>
      <c r="H5361" s="28"/>
      <c r="I5361" s="28"/>
      <c r="J5361" s="28"/>
    </row>
    <row r="5362" spans="3:10" ht="21.75" customHeight="1" x14ac:dyDescent="0.25">
      <c r="C5362" s="27"/>
      <c r="D5362" s="28"/>
      <c r="E5362" s="28"/>
      <c r="F5362" s="28"/>
      <c r="G5362" s="28"/>
      <c r="H5362" s="28"/>
      <c r="I5362" s="28"/>
      <c r="J5362" s="28"/>
    </row>
    <row r="5363" spans="3:10" ht="21.75" customHeight="1" x14ac:dyDescent="0.25">
      <c r="C5363" s="27"/>
      <c r="D5363" s="28"/>
      <c r="E5363" s="28"/>
      <c r="F5363" s="28"/>
      <c r="G5363" s="28"/>
      <c r="H5363" s="28"/>
      <c r="I5363" s="28"/>
      <c r="J5363" s="28"/>
    </row>
    <row r="5364" spans="3:10" ht="21.75" customHeight="1" x14ac:dyDescent="0.25">
      <c r="C5364" s="27"/>
      <c r="D5364" s="28"/>
      <c r="E5364" s="28"/>
      <c r="F5364" s="28"/>
      <c r="G5364" s="28"/>
      <c r="H5364" s="28"/>
      <c r="I5364" s="28"/>
      <c r="J5364" s="28"/>
    </row>
    <row r="5365" spans="3:10" ht="21.75" customHeight="1" x14ac:dyDescent="0.25">
      <c r="C5365" s="27"/>
      <c r="D5365" s="28"/>
      <c r="E5365" s="28"/>
      <c r="F5365" s="28"/>
      <c r="G5365" s="28"/>
      <c r="H5365" s="28"/>
      <c r="I5365" s="28"/>
      <c r="J5365" s="28"/>
    </row>
    <row r="5366" spans="3:10" ht="21.75" customHeight="1" x14ac:dyDescent="0.25">
      <c r="C5366" s="27"/>
      <c r="D5366" s="28"/>
      <c r="E5366" s="28"/>
      <c r="F5366" s="28"/>
      <c r="G5366" s="28"/>
      <c r="H5366" s="28"/>
      <c r="I5366" s="28"/>
      <c r="J5366" s="28"/>
    </row>
    <row r="5367" spans="3:10" ht="21.75" customHeight="1" x14ac:dyDescent="0.25">
      <c r="C5367" s="27"/>
      <c r="D5367" s="28"/>
      <c r="E5367" s="28"/>
      <c r="F5367" s="28"/>
      <c r="G5367" s="28"/>
      <c r="H5367" s="28"/>
      <c r="I5367" s="28"/>
      <c r="J5367" s="28"/>
    </row>
    <row r="5368" spans="3:10" ht="21.75" customHeight="1" x14ac:dyDescent="0.25">
      <c r="C5368" s="27"/>
      <c r="D5368" s="28"/>
      <c r="E5368" s="28"/>
      <c r="F5368" s="28"/>
      <c r="G5368" s="28"/>
      <c r="H5368" s="28"/>
      <c r="I5368" s="28"/>
      <c r="J5368" s="28"/>
    </row>
    <row r="5369" spans="3:10" ht="21.75" customHeight="1" x14ac:dyDescent="0.25">
      <c r="C5369" s="27"/>
      <c r="D5369" s="28"/>
      <c r="E5369" s="28"/>
      <c r="F5369" s="28"/>
      <c r="G5369" s="28"/>
      <c r="H5369" s="28"/>
      <c r="I5369" s="28"/>
      <c r="J5369" s="28"/>
    </row>
    <row r="5370" spans="3:10" ht="21.75" customHeight="1" x14ac:dyDescent="0.25">
      <c r="C5370" s="27"/>
      <c r="D5370" s="28"/>
      <c r="E5370" s="28"/>
      <c r="F5370" s="28"/>
      <c r="G5370" s="28"/>
      <c r="H5370" s="28"/>
      <c r="I5370" s="28"/>
      <c r="J5370" s="28"/>
    </row>
    <row r="5371" spans="3:10" ht="21.75" customHeight="1" x14ac:dyDescent="0.25">
      <c r="C5371" s="27"/>
      <c r="D5371" s="28"/>
      <c r="E5371" s="28"/>
      <c r="F5371" s="28"/>
      <c r="G5371" s="28"/>
      <c r="H5371" s="28"/>
      <c r="I5371" s="28"/>
      <c r="J5371" s="28"/>
    </row>
    <row r="5372" spans="3:10" ht="21.75" customHeight="1" x14ac:dyDescent="0.25">
      <c r="C5372" s="27"/>
      <c r="D5372" s="28"/>
      <c r="E5372" s="28"/>
      <c r="F5372" s="28"/>
      <c r="G5372" s="28"/>
      <c r="H5372" s="28"/>
      <c r="I5372" s="28"/>
      <c r="J5372" s="28"/>
    </row>
    <row r="5373" spans="3:10" ht="21.75" customHeight="1" x14ac:dyDescent="0.25">
      <c r="C5373" s="27"/>
      <c r="D5373" s="28"/>
      <c r="E5373" s="28"/>
      <c r="F5373" s="28"/>
      <c r="G5373" s="28"/>
      <c r="H5373" s="28"/>
      <c r="I5373" s="28"/>
      <c r="J5373" s="28"/>
    </row>
    <row r="5374" spans="3:10" ht="21.75" customHeight="1" x14ac:dyDescent="0.25">
      <c r="C5374" s="27"/>
      <c r="D5374" s="28"/>
      <c r="E5374" s="28"/>
      <c r="F5374" s="28"/>
      <c r="G5374" s="28"/>
      <c r="H5374" s="28"/>
      <c r="I5374" s="28"/>
      <c r="J5374" s="28"/>
    </row>
    <row r="5375" spans="3:10" ht="21.75" customHeight="1" x14ac:dyDescent="0.25">
      <c r="C5375" s="27"/>
      <c r="D5375" s="28"/>
      <c r="E5375" s="28"/>
      <c r="F5375" s="28"/>
      <c r="G5375" s="28"/>
      <c r="H5375" s="28"/>
      <c r="I5375" s="28"/>
      <c r="J5375" s="28"/>
    </row>
    <row r="5376" spans="3:10" ht="21.75" customHeight="1" x14ac:dyDescent="0.25">
      <c r="C5376" s="27"/>
      <c r="D5376" s="28"/>
      <c r="E5376" s="28"/>
      <c r="F5376" s="28"/>
      <c r="G5376" s="28"/>
      <c r="H5376" s="28"/>
      <c r="I5376" s="28"/>
      <c r="J5376" s="28"/>
    </row>
    <row r="5377" spans="3:10" ht="21.75" customHeight="1" x14ac:dyDescent="0.25">
      <c r="C5377" s="27"/>
      <c r="D5377" s="28"/>
      <c r="E5377" s="28"/>
      <c r="F5377" s="28"/>
      <c r="G5377" s="28"/>
      <c r="H5377" s="28"/>
      <c r="I5377" s="28"/>
      <c r="J5377" s="28"/>
    </row>
    <row r="5378" spans="3:10" ht="21.75" customHeight="1" x14ac:dyDescent="0.25">
      <c r="C5378" s="27"/>
      <c r="D5378" s="28"/>
      <c r="E5378" s="28"/>
      <c r="F5378" s="28"/>
      <c r="G5378" s="28"/>
      <c r="H5378" s="28"/>
      <c r="I5378" s="28"/>
      <c r="J5378" s="28"/>
    </row>
    <row r="5379" spans="3:10" ht="21.75" customHeight="1" x14ac:dyDescent="0.25">
      <c r="C5379" s="27"/>
      <c r="D5379" s="28"/>
      <c r="E5379" s="28"/>
      <c r="F5379" s="28"/>
      <c r="G5379" s="28"/>
      <c r="H5379" s="28"/>
      <c r="I5379" s="28"/>
      <c r="J5379" s="28"/>
    </row>
    <row r="5380" spans="3:10" ht="21.75" customHeight="1" x14ac:dyDescent="0.25">
      <c r="C5380" s="27"/>
      <c r="D5380" s="28"/>
      <c r="E5380" s="28"/>
      <c r="F5380" s="28"/>
      <c r="G5380" s="28"/>
      <c r="H5380" s="28"/>
      <c r="I5380" s="28"/>
      <c r="J5380" s="28"/>
    </row>
    <row r="5381" spans="3:10" ht="21.75" customHeight="1" x14ac:dyDescent="0.25">
      <c r="C5381" s="27"/>
      <c r="D5381" s="28"/>
      <c r="E5381" s="28"/>
      <c r="F5381" s="28"/>
      <c r="G5381" s="28"/>
      <c r="H5381" s="28"/>
      <c r="I5381" s="28"/>
      <c r="J5381" s="28"/>
    </row>
    <row r="5382" spans="3:10" ht="21.75" customHeight="1" x14ac:dyDescent="0.25">
      <c r="C5382" s="27"/>
      <c r="D5382" s="28"/>
      <c r="E5382" s="28"/>
      <c r="F5382" s="28"/>
      <c r="G5382" s="28"/>
      <c r="H5382" s="28"/>
      <c r="I5382" s="28"/>
      <c r="J5382" s="28"/>
    </row>
    <row r="5383" spans="3:10" ht="21.75" customHeight="1" x14ac:dyDescent="0.25">
      <c r="C5383" s="27"/>
      <c r="D5383" s="28"/>
      <c r="E5383" s="28"/>
      <c r="F5383" s="28"/>
      <c r="G5383" s="28"/>
      <c r="H5383" s="28"/>
      <c r="I5383" s="28"/>
      <c r="J5383" s="28"/>
    </row>
    <row r="5384" spans="3:10" ht="21.75" customHeight="1" x14ac:dyDescent="0.25">
      <c r="C5384" s="27"/>
      <c r="D5384" s="28"/>
      <c r="E5384" s="28"/>
      <c r="F5384" s="28"/>
      <c r="G5384" s="28"/>
      <c r="H5384" s="28"/>
      <c r="I5384" s="28"/>
      <c r="J5384" s="28"/>
    </row>
    <row r="5385" spans="3:10" ht="21.75" customHeight="1" x14ac:dyDescent="0.25">
      <c r="C5385" s="27"/>
      <c r="D5385" s="28"/>
      <c r="E5385" s="28"/>
      <c r="F5385" s="28"/>
      <c r="G5385" s="28"/>
      <c r="H5385" s="28"/>
      <c r="I5385" s="28"/>
      <c r="J5385" s="28"/>
    </row>
    <row r="5386" spans="3:10" ht="21.75" customHeight="1" x14ac:dyDescent="0.25">
      <c r="C5386" s="27"/>
      <c r="D5386" s="28"/>
      <c r="E5386" s="28"/>
      <c r="F5386" s="28"/>
      <c r="G5386" s="28"/>
      <c r="H5386" s="28"/>
      <c r="I5386" s="28"/>
      <c r="J5386" s="28"/>
    </row>
    <row r="5387" spans="3:10" ht="21.75" customHeight="1" x14ac:dyDescent="0.25">
      <c r="C5387" s="27"/>
      <c r="D5387" s="28"/>
      <c r="E5387" s="28"/>
      <c r="F5387" s="28"/>
      <c r="G5387" s="28"/>
      <c r="H5387" s="28"/>
      <c r="I5387" s="28"/>
      <c r="J5387" s="28"/>
    </row>
    <row r="5388" spans="3:10" ht="21.75" customHeight="1" x14ac:dyDescent="0.25">
      <c r="C5388" s="27"/>
      <c r="D5388" s="28"/>
      <c r="E5388" s="28"/>
      <c r="F5388" s="28"/>
      <c r="G5388" s="28"/>
      <c r="H5388" s="28"/>
      <c r="I5388" s="28"/>
      <c r="J5388" s="28"/>
    </row>
    <row r="5389" spans="3:10" ht="21.75" customHeight="1" x14ac:dyDescent="0.25">
      <c r="C5389" s="27"/>
      <c r="D5389" s="28"/>
      <c r="E5389" s="28"/>
      <c r="F5389" s="28"/>
      <c r="G5389" s="28"/>
      <c r="H5389" s="28"/>
      <c r="I5389" s="28"/>
      <c r="J5389" s="28"/>
    </row>
    <row r="5390" spans="3:10" ht="21.75" customHeight="1" x14ac:dyDescent="0.25">
      <c r="C5390" s="27"/>
      <c r="D5390" s="28"/>
      <c r="E5390" s="28"/>
      <c r="F5390" s="28"/>
      <c r="G5390" s="28"/>
      <c r="H5390" s="28"/>
      <c r="I5390" s="28"/>
      <c r="J5390" s="28"/>
    </row>
    <row r="5391" spans="3:10" ht="21.75" customHeight="1" x14ac:dyDescent="0.25">
      <c r="C5391" s="27"/>
      <c r="D5391" s="28"/>
      <c r="E5391" s="28"/>
      <c r="F5391" s="28"/>
      <c r="G5391" s="28"/>
      <c r="H5391" s="28"/>
      <c r="I5391" s="28"/>
      <c r="J5391" s="28"/>
    </row>
    <row r="5392" spans="3:10" ht="21.75" customHeight="1" x14ac:dyDescent="0.25">
      <c r="C5392" s="27"/>
      <c r="D5392" s="28"/>
      <c r="E5392" s="28"/>
      <c r="F5392" s="28"/>
      <c r="G5392" s="28"/>
      <c r="H5392" s="28"/>
      <c r="I5392" s="28"/>
      <c r="J5392" s="28"/>
    </row>
    <row r="5393" spans="3:10" ht="21.75" customHeight="1" x14ac:dyDescent="0.25">
      <c r="C5393" s="27"/>
      <c r="D5393" s="28"/>
      <c r="E5393" s="28"/>
      <c r="F5393" s="28"/>
      <c r="G5393" s="28"/>
      <c r="H5393" s="28"/>
      <c r="I5393" s="28"/>
      <c r="J5393" s="28"/>
    </row>
    <row r="5394" spans="3:10" ht="21.75" customHeight="1" x14ac:dyDescent="0.25">
      <c r="C5394" s="27"/>
      <c r="D5394" s="28"/>
      <c r="E5394" s="28"/>
      <c r="F5394" s="28"/>
      <c r="G5394" s="28"/>
      <c r="H5394" s="28"/>
      <c r="I5394" s="28"/>
      <c r="J5394" s="28"/>
    </row>
    <row r="5395" spans="3:10" ht="21.75" customHeight="1" x14ac:dyDescent="0.25">
      <c r="C5395" s="27"/>
      <c r="D5395" s="28"/>
      <c r="E5395" s="28"/>
      <c r="F5395" s="28"/>
      <c r="G5395" s="28"/>
      <c r="H5395" s="28"/>
      <c r="I5395" s="28"/>
      <c r="J5395" s="28"/>
    </row>
    <row r="5396" spans="3:10" ht="21.75" customHeight="1" x14ac:dyDescent="0.25">
      <c r="C5396" s="27"/>
      <c r="D5396" s="28"/>
      <c r="E5396" s="28"/>
      <c r="F5396" s="28"/>
      <c r="G5396" s="28"/>
      <c r="H5396" s="28"/>
      <c r="I5396" s="28"/>
      <c r="J5396" s="28"/>
    </row>
    <row r="5397" spans="3:10" ht="21.75" customHeight="1" x14ac:dyDescent="0.25">
      <c r="C5397" s="27"/>
      <c r="D5397" s="28"/>
      <c r="E5397" s="28"/>
      <c r="F5397" s="28"/>
      <c r="G5397" s="28"/>
      <c r="H5397" s="28"/>
      <c r="I5397" s="28"/>
      <c r="J5397" s="28"/>
    </row>
    <row r="5398" spans="3:10" ht="21.75" customHeight="1" x14ac:dyDescent="0.25">
      <c r="C5398" s="27"/>
      <c r="D5398" s="28"/>
      <c r="E5398" s="28"/>
      <c r="F5398" s="28"/>
      <c r="G5398" s="28"/>
      <c r="H5398" s="28"/>
      <c r="I5398" s="28"/>
      <c r="J5398" s="28"/>
    </row>
    <row r="5399" spans="3:10" ht="21.75" customHeight="1" x14ac:dyDescent="0.25">
      <c r="C5399" s="27"/>
      <c r="D5399" s="28"/>
      <c r="E5399" s="28"/>
      <c r="F5399" s="28"/>
      <c r="G5399" s="28"/>
      <c r="H5399" s="28"/>
      <c r="I5399" s="28"/>
      <c r="J5399" s="28"/>
    </row>
    <row r="5400" spans="3:10" ht="21.75" customHeight="1" x14ac:dyDescent="0.25">
      <c r="C5400" s="27"/>
      <c r="D5400" s="28"/>
      <c r="E5400" s="28"/>
      <c r="F5400" s="28"/>
      <c r="G5400" s="28"/>
      <c r="H5400" s="28"/>
      <c r="I5400" s="28"/>
      <c r="J5400" s="28"/>
    </row>
    <row r="5401" spans="3:10" ht="21.75" customHeight="1" x14ac:dyDescent="0.25">
      <c r="C5401" s="27"/>
      <c r="D5401" s="28"/>
      <c r="E5401" s="28"/>
      <c r="F5401" s="28"/>
      <c r="G5401" s="28"/>
      <c r="H5401" s="28"/>
      <c r="I5401" s="28"/>
      <c r="J5401" s="28"/>
    </row>
    <row r="5402" spans="3:10" ht="21.75" customHeight="1" x14ac:dyDescent="0.25">
      <c r="C5402" s="27"/>
      <c r="D5402" s="28"/>
      <c r="E5402" s="28"/>
      <c r="F5402" s="28"/>
      <c r="G5402" s="28"/>
      <c r="H5402" s="28"/>
      <c r="I5402" s="28"/>
      <c r="J5402" s="28"/>
    </row>
    <row r="5403" spans="3:10" ht="21.75" customHeight="1" x14ac:dyDescent="0.25">
      <c r="C5403" s="27"/>
      <c r="D5403" s="28"/>
      <c r="E5403" s="28"/>
      <c r="F5403" s="28"/>
      <c r="G5403" s="28"/>
      <c r="H5403" s="28"/>
      <c r="I5403" s="28"/>
      <c r="J5403" s="28"/>
    </row>
    <row r="5404" spans="3:10" ht="21.75" customHeight="1" x14ac:dyDescent="0.25">
      <c r="C5404" s="27"/>
      <c r="D5404" s="28"/>
      <c r="E5404" s="28"/>
      <c r="F5404" s="28"/>
      <c r="G5404" s="28"/>
      <c r="H5404" s="28"/>
      <c r="I5404" s="28"/>
      <c r="J5404" s="28"/>
    </row>
    <row r="5405" spans="3:10" ht="21.75" customHeight="1" x14ac:dyDescent="0.25">
      <c r="C5405" s="27"/>
      <c r="D5405" s="28"/>
      <c r="E5405" s="28"/>
      <c r="F5405" s="28"/>
      <c r="G5405" s="28"/>
      <c r="H5405" s="28"/>
      <c r="I5405" s="28"/>
      <c r="J5405" s="28"/>
    </row>
    <row r="5406" spans="3:10" ht="21.75" customHeight="1" x14ac:dyDescent="0.25">
      <c r="C5406" s="27"/>
      <c r="D5406" s="28"/>
      <c r="E5406" s="28"/>
      <c r="F5406" s="28"/>
      <c r="G5406" s="28"/>
      <c r="H5406" s="28"/>
      <c r="I5406" s="28"/>
      <c r="J5406" s="28"/>
    </row>
    <row r="5407" spans="3:10" ht="21.75" customHeight="1" x14ac:dyDescent="0.25">
      <c r="C5407" s="27"/>
      <c r="D5407" s="28"/>
      <c r="E5407" s="28"/>
      <c r="F5407" s="28"/>
      <c r="G5407" s="28"/>
      <c r="H5407" s="28"/>
      <c r="I5407" s="28"/>
      <c r="J5407" s="28"/>
    </row>
    <row r="5408" spans="3:10" ht="21.75" customHeight="1" x14ac:dyDescent="0.25">
      <c r="C5408" s="27"/>
      <c r="D5408" s="28"/>
      <c r="E5408" s="28"/>
      <c r="F5408" s="28"/>
      <c r="G5408" s="28"/>
      <c r="H5408" s="28"/>
      <c r="I5408" s="28"/>
      <c r="J5408" s="28"/>
    </row>
    <row r="5409" spans="3:10" ht="21.75" customHeight="1" x14ac:dyDescent="0.25">
      <c r="C5409" s="27"/>
      <c r="D5409" s="28"/>
      <c r="E5409" s="28"/>
      <c r="F5409" s="28"/>
      <c r="G5409" s="28"/>
      <c r="H5409" s="28"/>
      <c r="I5409" s="28"/>
      <c r="J5409" s="28"/>
    </row>
    <row r="5410" spans="3:10" ht="21.75" customHeight="1" x14ac:dyDescent="0.25">
      <c r="C5410" s="27"/>
      <c r="D5410" s="28"/>
      <c r="E5410" s="28"/>
      <c r="F5410" s="28"/>
      <c r="G5410" s="28"/>
      <c r="H5410" s="28"/>
      <c r="I5410" s="28"/>
      <c r="J5410" s="28"/>
    </row>
    <row r="5411" spans="3:10" ht="21.75" customHeight="1" x14ac:dyDescent="0.25">
      <c r="C5411" s="27"/>
      <c r="D5411" s="28"/>
      <c r="E5411" s="28"/>
      <c r="F5411" s="28"/>
      <c r="G5411" s="28"/>
      <c r="H5411" s="28"/>
      <c r="I5411" s="28"/>
      <c r="J5411" s="28"/>
    </row>
    <row r="5412" spans="3:10" ht="21.75" customHeight="1" x14ac:dyDescent="0.25">
      <c r="C5412" s="27"/>
      <c r="D5412" s="28"/>
      <c r="E5412" s="28"/>
      <c r="F5412" s="28"/>
      <c r="G5412" s="28"/>
      <c r="H5412" s="28"/>
      <c r="I5412" s="28"/>
      <c r="J5412" s="28"/>
    </row>
    <row r="5413" spans="3:10" ht="21.75" customHeight="1" x14ac:dyDescent="0.25">
      <c r="C5413" s="27"/>
      <c r="D5413" s="28"/>
      <c r="E5413" s="28"/>
      <c r="F5413" s="28"/>
      <c r="G5413" s="28"/>
      <c r="H5413" s="28"/>
      <c r="I5413" s="28"/>
      <c r="J5413" s="28"/>
    </row>
    <row r="5414" spans="3:10" ht="21.75" customHeight="1" x14ac:dyDescent="0.25">
      <c r="C5414" s="27"/>
      <c r="D5414" s="28"/>
      <c r="E5414" s="28"/>
      <c r="F5414" s="28"/>
      <c r="G5414" s="28"/>
      <c r="H5414" s="28"/>
      <c r="I5414" s="28"/>
      <c r="J5414" s="28"/>
    </row>
    <row r="5415" spans="3:10" ht="21.75" customHeight="1" x14ac:dyDescent="0.25">
      <c r="C5415" s="27"/>
      <c r="D5415" s="28"/>
      <c r="E5415" s="28"/>
      <c r="F5415" s="28"/>
      <c r="G5415" s="28"/>
      <c r="H5415" s="28"/>
      <c r="I5415" s="28"/>
      <c r="J5415" s="28"/>
    </row>
    <row r="5416" spans="3:10" ht="21.75" customHeight="1" x14ac:dyDescent="0.25">
      <c r="C5416" s="27"/>
      <c r="D5416" s="28"/>
      <c r="E5416" s="28"/>
      <c r="F5416" s="28"/>
      <c r="G5416" s="28"/>
      <c r="H5416" s="28"/>
      <c r="I5416" s="28"/>
      <c r="J5416" s="28"/>
    </row>
    <row r="5417" spans="3:10" ht="21.75" customHeight="1" x14ac:dyDescent="0.25">
      <c r="C5417" s="27"/>
      <c r="D5417" s="28"/>
      <c r="E5417" s="28"/>
      <c r="F5417" s="28"/>
      <c r="G5417" s="28"/>
      <c r="H5417" s="28"/>
      <c r="I5417" s="28"/>
      <c r="J5417" s="28"/>
    </row>
    <row r="5418" spans="3:10" ht="21.75" customHeight="1" x14ac:dyDescent="0.25">
      <c r="C5418" s="27"/>
      <c r="D5418" s="28"/>
      <c r="E5418" s="28"/>
      <c r="F5418" s="28"/>
      <c r="G5418" s="28"/>
      <c r="H5418" s="28"/>
      <c r="I5418" s="28"/>
      <c r="J5418" s="28"/>
    </row>
    <row r="5419" spans="3:10" ht="21.75" customHeight="1" x14ac:dyDescent="0.25">
      <c r="C5419" s="27"/>
      <c r="D5419" s="28"/>
      <c r="E5419" s="28"/>
      <c r="F5419" s="28"/>
      <c r="G5419" s="28"/>
      <c r="H5419" s="28"/>
      <c r="I5419" s="28"/>
      <c r="J5419" s="28"/>
    </row>
    <row r="5420" spans="3:10" ht="21.75" customHeight="1" x14ac:dyDescent="0.25">
      <c r="C5420" s="27"/>
      <c r="D5420" s="28"/>
      <c r="E5420" s="28"/>
      <c r="F5420" s="28"/>
      <c r="G5420" s="28"/>
      <c r="H5420" s="28"/>
      <c r="I5420" s="28"/>
      <c r="J5420" s="28"/>
    </row>
    <row r="5421" spans="3:10" ht="21.75" customHeight="1" x14ac:dyDescent="0.25">
      <c r="C5421" s="27"/>
      <c r="D5421" s="28"/>
      <c r="E5421" s="28"/>
      <c r="F5421" s="28"/>
      <c r="G5421" s="28"/>
      <c r="H5421" s="28"/>
      <c r="I5421" s="28"/>
      <c r="J5421" s="28"/>
    </row>
    <row r="5422" spans="3:10" ht="21.75" customHeight="1" x14ac:dyDescent="0.25">
      <c r="C5422" s="27"/>
      <c r="D5422" s="28"/>
      <c r="E5422" s="28"/>
      <c r="F5422" s="28"/>
      <c r="G5422" s="28"/>
      <c r="H5422" s="28"/>
      <c r="I5422" s="28"/>
      <c r="J5422" s="28"/>
    </row>
    <row r="5423" spans="3:10" ht="21.75" customHeight="1" x14ac:dyDescent="0.25">
      <c r="C5423" s="27"/>
      <c r="D5423" s="28"/>
      <c r="E5423" s="28"/>
      <c r="F5423" s="28"/>
      <c r="G5423" s="28"/>
      <c r="H5423" s="28"/>
      <c r="I5423" s="28"/>
      <c r="J5423" s="28"/>
    </row>
    <row r="5424" spans="3:10" ht="21.75" customHeight="1" x14ac:dyDescent="0.25">
      <c r="C5424" s="27"/>
      <c r="D5424" s="28"/>
      <c r="E5424" s="28"/>
      <c r="F5424" s="28"/>
      <c r="G5424" s="28"/>
      <c r="H5424" s="28"/>
      <c r="I5424" s="28"/>
      <c r="J5424" s="28"/>
    </row>
    <row r="5425" spans="3:10" ht="21.75" customHeight="1" x14ac:dyDescent="0.25">
      <c r="C5425" s="27"/>
      <c r="D5425" s="28"/>
      <c r="E5425" s="28"/>
      <c r="F5425" s="28"/>
      <c r="G5425" s="28"/>
      <c r="H5425" s="28"/>
      <c r="I5425" s="28"/>
      <c r="J5425" s="28"/>
    </row>
    <row r="5426" spans="3:10" ht="21.75" customHeight="1" x14ac:dyDescent="0.25">
      <c r="C5426" s="27"/>
      <c r="D5426" s="28"/>
      <c r="E5426" s="28"/>
      <c r="F5426" s="28"/>
      <c r="G5426" s="28"/>
      <c r="H5426" s="28"/>
      <c r="I5426" s="28"/>
      <c r="J5426" s="28"/>
    </row>
    <row r="5427" spans="3:10" ht="21.75" customHeight="1" x14ac:dyDescent="0.25">
      <c r="C5427" s="27"/>
      <c r="D5427" s="28"/>
      <c r="E5427" s="28"/>
      <c r="F5427" s="28"/>
      <c r="G5427" s="28"/>
      <c r="H5427" s="28"/>
      <c r="I5427" s="28"/>
      <c r="J5427" s="28"/>
    </row>
    <row r="5428" spans="3:10" ht="21.75" customHeight="1" x14ac:dyDescent="0.25">
      <c r="C5428" s="27"/>
      <c r="D5428" s="28"/>
      <c r="E5428" s="28"/>
      <c r="F5428" s="28"/>
      <c r="G5428" s="28"/>
      <c r="H5428" s="28"/>
      <c r="I5428" s="28"/>
      <c r="J5428" s="28"/>
    </row>
    <row r="5429" spans="3:10" ht="21.75" customHeight="1" x14ac:dyDescent="0.25">
      <c r="C5429" s="27"/>
      <c r="D5429" s="28"/>
      <c r="E5429" s="28"/>
      <c r="F5429" s="28"/>
      <c r="G5429" s="28"/>
      <c r="H5429" s="28"/>
      <c r="I5429" s="28"/>
      <c r="J5429" s="28"/>
    </row>
    <row r="5430" spans="3:10" ht="21.75" customHeight="1" x14ac:dyDescent="0.25">
      <c r="C5430" s="27"/>
      <c r="D5430" s="28"/>
      <c r="E5430" s="28"/>
      <c r="F5430" s="28"/>
      <c r="G5430" s="28"/>
      <c r="H5430" s="28"/>
      <c r="I5430" s="28"/>
      <c r="J5430" s="28"/>
    </row>
    <row r="5431" spans="3:10" ht="21.75" customHeight="1" x14ac:dyDescent="0.25">
      <c r="C5431" s="27"/>
      <c r="D5431" s="28"/>
      <c r="E5431" s="28"/>
      <c r="F5431" s="28"/>
      <c r="G5431" s="28"/>
      <c r="H5431" s="28"/>
      <c r="I5431" s="28"/>
      <c r="J5431" s="28"/>
    </row>
    <row r="5432" spans="3:10" ht="21.75" customHeight="1" x14ac:dyDescent="0.25">
      <c r="C5432" s="27"/>
      <c r="D5432" s="28"/>
      <c r="E5432" s="28"/>
      <c r="F5432" s="28"/>
      <c r="G5432" s="28"/>
      <c r="H5432" s="28"/>
      <c r="I5432" s="28"/>
      <c r="J5432" s="28"/>
    </row>
    <row r="5433" spans="3:10" ht="21.75" customHeight="1" x14ac:dyDescent="0.25">
      <c r="C5433" s="27"/>
      <c r="D5433" s="28"/>
      <c r="E5433" s="28"/>
      <c r="F5433" s="28"/>
      <c r="G5433" s="28"/>
      <c r="H5433" s="28"/>
      <c r="I5433" s="28"/>
      <c r="J5433" s="28"/>
    </row>
    <row r="5434" spans="3:10" ht="21.75" customHeight="1" x14ac:dyDescent="0.25">
      <c r="C5434" s="27"/>
      <c r="D5434" s="28"/>
      <c r="E5434" s="28"/>
      <c r="F5434" s="28"/>
      <c r="G5434" s="28"/>
      <c r="H5434" s="28"/>
      <c r="I5434" s="28"/>
      <c r="J5434" s="28"/>
    </row>
    <row r="5435" spans="3:10" ht="21.75" customHeight="1" x14ac:dyDescent="0.25">
      <c r="C5435" s="27"/>
      <c r="D5435" s="28"/>
      <c r="E5435" s="28"/>
      <c r="F5435" s="28"/>
      <c r="G5435" s="28"/>
      <c r="H5435" s="28"/>
      <c r="I5435" s="28"/>
      <c r="J5435" s="28"/>
    </row>
    <row r="5436" spans="3:10" ht="21.75" customHeight="1" x14ac:dyDescent="0.25">
      <c r="C5436" s="27"/>
      <c r="D5436" s="28"/>
      <c r="E5436" s="28"/>
      <c r="F5436" s="28"/>
      <c r="G5436" s="28"/>
      <c r="H5436" s="28"/>
      <c r="I5436" s="28"/>
      <c r="J5436" s="28"/>
    </row>
    <row r="5437" spans="3:10" ht="21.75" customHeight="1" x14ac:dyDescent="0.25">
      <c r="C5437" s="27"/>
      <c r="D5437" s="28"/>
      <c r="E5437" s="28"/>
      <c r="F5437" s="28"/>
      <c r="G5437" s="28"/>
      <c r="H5437" s="28"/>
      <c r="I5437" s="28"/>
      <c r="J5437" s="28"/>
    </row>
    <row r="5438" spans="3:10" ht="21.75" customHeight="1" x14ac:dyDescent="0.25">
      <c r="C5438" s="27"/>
      <c r="D5438" s="28"/>
      <c r="E5438" s="28"/>
      <c r="F5438" s="28"/>
      <c r="G5438" s="28"/>
      <c r="H5438" s="28"/>
      <c r="I5438" s="28"/>
      <c r="J5438" s="28"/>
    </row>
    <row r="5439" spans="3:10" ht="21.75" customHeight="1" x14ac:dyDescent="0.25">
      <c r="C5439" s="27"/>
      <c r="D5439" s="28"/>
      <c r="E5439" s="28"/>
      <c r="F5439" s="28"/>
      <c r="G5439" s="28"/>
      <c r="H5439" s="28"/>
      <c r="I5439" s="28"/>
      <c r="J5439" s="28"/>
    </row>
    <row r="5440" spans="3:10" ht="21.75" customHeight="1" x14ac:dyDescent="0.25">
      <c r="C5440" s="27"/>
      <c r="D5440" s="28"/>
      <c r="E5440" s="28"/>
      <c r="F5440" s="28"/>
      <c r="G5440" s="28"/>
      <c r="H5440" s="28"/>
      <c r="I5440" s="28"/>
      <c r="J5440" s="28"/>
    </row>
    <row r="5441" spans="3:10" ht="21.75" customHeight="1" x14ac:dyDescent="0.25">
      <c r="C5441" s="27"/>
      <c r="D5441" s="28"/>
      <c r="E5441" s="28"/>
      <c r="F5441" s="28"/>
      <c r="G5441" s="28"/>
      <c r="H5441" s="28"/>
      <c r="I5441" s="28"/>
      <c r="J5441" s="28"/>
    </row>
    <row r="5442" spans="3:10" ht="21.75" customHeight="1" x14ac:dyDescent="0.25">
      <c r="C5442" s="27"/>
      <c r="D5442" s="28"/>
      <c r="E5442" s="28"/>
      <c r="F5442" s="28"/>
      <c r="G5442" s="28"/>
      <c r="H5442" s="28"/>
      <c r="I5442" s="28"/>
      <c r="J5442" s="28"/>
    </row>
    <row r="5443" spans="3:10" ht="21.75" customHeight="1" x14ac:dyDescent="0.25">
      <c r="C5443" s="27"/>
      <c r="D5443" s="28"/>
      <c r="E5443" s="28"/>
      <c r="F5443" s="28"/>
      <c r="G5443" s="28"/>
      <c r="H5443" s="28"/>
      <c r="I5443" s="28"/>
      <c r="J5443" s="28"/>
    </row>
    <row r="5444" spans="3:10" ht="21.75" customHeight="1" x14ac:dyDescent="0.25">
      <c r="C5444" s="27"/>
      <c r="D5444" s="28"/>
      <c r="E5444" s="28"/>
      <c r="F5444" s="28"/>
      <c r="G5444" s="28"/>
      <c r="H5444" s="28"/>
      <c r="I5444" s="28"/>
      <c r="J5444" s="28"/>
    </row>
    <row r="5445" spans="3:10" ht="21.75" customHeight="1" x14ac:dyDescent="0.25">
      <c r="C5445" s="27"/>
      <c r="D5445" s="28"/>
      <c r="E5445" s="28"/>
      <c r="F5445" s="28"/>
      <c r="G5445" s="28"/>
      <c r="H5445" s="28"/>
      <c r="I5445" s="28"/>
      <c r="J5445" s="28"/>
    </row>
    <row r="5446" spans="3:10" ht="21.75" customHeight="1" x14ac:dyDescent="0.25">
      <c r="C5446" s="27"/>
      <c r="D5446" s="28"/>
      <c r="E5446" s="28"/>
      <c r="F5446" s="28"/>
      <c r="G5446" s="28"/>
      <c r="H5446" s="28"/>
      <c r="I5446" s="28"/>
      <c r="J5446" s="28"/>
    </row>
    <row r="5447" spans="3:10" ht="21.75" customHeight="1" x14ac:dyDescent="0.25">
      <c r="C5447" s="27"/>
      <c r="D5447" s="28"/>
      <c r="E5447" s="28"/>
      <c r="F5447" s="28"/>
      <c r="G5447" s="28"/>
      <c r="H5447" s="28"/>
      <c r="I5447" s="28"/>
      <c r="J5447" s="28"/>
    </row>
    <row r="5448" spans="3:10" ht="21.75" customHeight="1" x14ac:dyDescent="0.25">
      <c r="C5448" s="27"/>
      <c r="D5448" s="28"/>
      <c r="E5448" s="28"/>
      <c r="F5448" s="28"/>
      <c r="G5448" s="28"/>
      <c r="H5448" s="28"/>
      <c r="I5448" s="28"/>
      <c r="J5448" s="28"/>
    </row>
    <row r="5449" spans="3:10" ht="21.75" customHeight="1" x14ac:dyDescent="0.25">
      <c r="C5449" s="27"/>
      <c r="D5449" s="28"/>
      <c r="E5449" s="28"/>
      <c r="F5449" s="28"/>
      <c r="G5449" s="28"/>
      <c r="H5449" s="28"/>
      <c r="I5449" s="28"/>
      <c r="J5449" s="28"/>
    </row>
    <row r="5450" spans="3:10" ht="21.75" customHeight="1" x14ac:dyDescent="0.25">
      <c r="C5450" s="27"/>
      <c r="D5450" s="28"/>
      <c r="E5450" s="28"/>
      <c r="F5450" s="28"/>
      <c r="G5450" s="28"/>
      <c r="H5450" s="28"/>
      <c r="I5450" s="28"/>
      <c r="J5450" s="28"/>
    </row>
    <row r="5451" spans="3:10" ht="21.75" customHeight="1" x14ac:dyDescent="0.25">
      <c r="C5451" s="27"/>
      <c r="D5451" s="28"/>
      <c r="E5451" s="28"/>
      <c r="F5451" s="28"/>
      <c r="G5451" s="28"/>
      <c r="H5451" s="28"/>
      <c r="I5451" s="28"/>
      <c r="J5451" s="28"/>
    </row>
    <row r="5452" spans="3:10" ht="21.75" customHeight="1" x14ac:dyDescent="0.25">
      <c r="C5452" s="27"/>
      <c r="D5452" s="28"/>
      <c r="E5452" s="28"/>
      <c r="F5452" s="28"/>
      <c r="G5452" s="28"/>
      <c r="H5452" s="28"/>
      <c r="I5452" s="28"/>
      <c r="J5452" s="28"/>
    </row>
    <row r="5453" spans="3:10" ht="21.75" customHeight="1" x14ac:dyDescent="0.25">
      <c r="C5453" s="27"/>
      <c r="D5453" s="28"/>
      <c r="E5453" s="28"/>
      <c r="F5453" s="28"/>
      <c r="G5453" s="28"/>
      <c r="H5453" s="28"/>
      <c r="I5453" s="28"/>
      <c r="J5453" s="28"/>
    </row>
    <row r="5454" spans="3:10" ht="21.75" customHeight="1" x14ac:dyDescent="0.25">
      <c r="C5454" s="27"/>
      <c r="D5454" s="28"/>
      <c r="E5454" s="28"/>
      <c r="F5454" s="28"/>
      <c r="G5454" s="28"/>
      <c r="H5454" s="28"/>
      <c r="I5454" s="28"/>
      <c r="J5454" s="28"/>
    </row>
    <row r="5455" spans="3:10" ht="21.75" customHeight="1" x14ac:dyDescent="0.25">
      <c r="C5455" s="27"/>
      <c r="D5455" s="28"/>
      <c r="E5455" s="28"/>
      <c r="F5455" s="28"/>
      <c r="G5455" s="28"/>
      <c r="H5455" s="28"/>
      <c r="I5455" s="28"/>
      <c r="J5455" s="28"/>
    </row>
    <row r="5456" spans="3:10" ht="21.75" customHeight="1" x14ac:dyDescent="0.25">
      <c r="C5456" s="27"/>
      <c r="D5456" s="28"/>
      <c r="E5456" s="28"/>
      <c r="F5456" s="28"/>
      <c r="G5456" s="28"/>
      <c r="H5456" s="28"/>
      <c r="I5456" s="28"/>
      <c r="J5456" s="28"/>
    </row>
    <row r="5457" spans="3:10" ht="21.75" customHeight="1" x14ac:dyDescent="0.25">
      <c r="C5457" s="27"/>
      <c r="D5457" s="28"/>
      <c r="E5457" s="28"/>
      <c r="F5457" s="28"/>
      <c r="G5457" s="28"/>
      <c r="H5457" s="28"/>
      <c r="I5457" s="28"/>
      <c r="J5457" s="28"/>
    </row>
    <row r="5458" spans="3:10" ht="21.75" customHeight="1" x14ac:dyDescent="0.25">
      <c r="C5458" s="27"/>
      <c r="D5458" s="28"/>
      <c r="E5458" s="28"/>
      <c r="F5458" s="28"/>
      <c r="G5458" s="28"/>
      <c r="H5458" s="28"/>
      <c r="I5458" s="28"/>
      <c r="J5458" s="28"/>
    </row>
    <row r="5459" spans="3:10" ht="21.75" customHeight="1" x14ac:dyDescent="0.25">
      <c r="C5459" s="27"/>
      <c r="D5459" s="28"/>
      <c r="E5459" s="28"/>
      <c r="F5459" s="28"/>
      <c r="G5459" s="28"/>
      <c r="H5459" s="28"/>
      <c r="I5459" s="28"/>
      <c r="J5459" s="28"/>
    </row>
    <row r="5460" spans="3:10" ht="21.75" customHeight="1" x14ac:dyDescent="0.25">
      <c r="C5460" s="27"/>
      <c r="D5460" s="28"/>
      <c r="E5460" s="28"/>
      <c r="F5460" s="28"/>
      <c r="G5460" s="28"/>
      <c r="H5460" s="28"/>
      <c r="I5460" s="28"/>
      <c r="J5460" s="28"/>
    </row>
    <row r="5461" spans="3:10" ht="21.75" customHeight="1" x14ac:dyDescent="0.25">
      <c r="C5461" s="27"/>
      <c r="D5461" s="28"/>
      <c r="E5461" s="28"/>
      <c r="F5461" s="28"/>
      <c r="G5461" s="28"/>
      <c r="H5461" s="28"/>
      <c r="I5461" s="28"/>
      <c r="J5461" s="28"/>
    </row>
    <row r="5462" spans="3:10" ht="21.75" customHeight="1" x14ac:dyDescent="0.25">
      <c r="C5462" s="27"/>
      <c r="D5462" s="28"/>
      <c r="E5462" s="28"/>
      <c r="F5462" s="28"/>
      <c r="G5462" s="28"/>
      <c r="H5462" s="28"/>
      <c r="I5462" s="28"/>
      <c r="J5462" s="28"/>
    </row>
    <row r="5463" spans="3:10" ht="21.75" customHeight="1" x14ac:dyDescent="0.25">
      <c r="C5463" s="27"/>
      <c r="D5463" s="28"/>
      <c r="E5463" s="28"/>
      <c r="F5463" s="28"/>
      <c r="G5463" s="28"/>
      <c r="H5463" s="28"/>
      <c r="I5463" s="28"/>
      <c r="J5463" s="28"/>
    </row>
    <row r="5464" spans="3:10" ht="21.75" customHeight="1" x14ac:dyDescent="0.25">
      <c r="C5464" s="27"/>
      <c r="D5464" s="28"/>
      <c r="E5464" s="28"/>
      <c r="F5464" s="28"/>
      <c r="G5464" s="28"/>
      <c r="H5464" s="28"/>
      <c r="I5464" s="28"/>
      <c r="J5464" s="28"/>
    </row>
    <row r="5465" spans="3:10" ht="21.75" customHeight="1" x14ac:dyDescent="0.25">
      <c r="C5465" s="27"/>
      <c r="D5465" s="28"/>
      <c r="E5465" s="28"/>
      <c r="F5465" s="28"/>
      <c r="G5465" s="28"/>
      <c r="H5465" s="28"/>
      <c r="I5465" s="28"/>
      <c r="J5465" s="28"/>
    </row>
    <row r="5466" spans="3:10" ht="21.75" customHeight="1" x14ac:dyDescent="0.25">
      <c r="C5466" s="27"/>
      <c r="D5466" s="28"/>
      <c r="E5466" s="28"/>
      <c r="F5466" s="28"/>
      <c r="G5466" s="28"/>
      <c r="H5466" s="28"/>
      <c r="I5466" s="28"/>
      <c r="J5466" s="28"/>
    </row>
    <row r="5467" spans="3:10" ht="21.75" customHeight="1" x14ac:dyDescent="0.25">
      <c r="C5467" s="27"/>
      <c r="D5467" s="28"/>
      <c r="E5467" s="28"/>
      <c r="F5467" s="28"/>
      <c r="G5467" s="28"/>
      <c r="H5467" s="28"/>
      <c r="I5467" s="28"/>
      <c r="J5467" s="28"/>
    </row>
    <row r="5468" spans="3:10" ht="21.75" customHeight="1" x14ac:dyDescent="0.25">
      <c r="C5468" s="27"/>
      <c r="D5468" s="28"/>
      <c r="E5468" s="28"/>
      <c r="F5468" s="28"/>
      <c r="G5468" s="28"/>
      <c r="H5468" s="28"/>
      <c r="I5468" s="28"/>
      <c r="J5468" s="28"/>
    </row>
    <row r="5469" spans="3:10" ht="21.75" customHeight="1" x14ac:dyDescent="0.25">
      <c r="C5469" s="27"/>
      <c r="D5469" s="28"/>
      <c r="E5469" s="28"/>
      <c r="F5469" s="28"/>
      <c r="G5469" s="28"/>
      <c r="H5469" s="28"/>
      <c r="I5469" s="28"/>
      <c r="J5469" s="28"/>
    </row>
    <row r="5470" spans="3:10" ht="21.75" customHeight="1" x14ac:dyDescent="0.25">
      <c r="C5470" s="27"/>
      <c r="D5470" s="28"/>
      <c r="E5470" s="28"/>
      <c r="F5470" s="28"/>
      <c r="G5470" s="28"/>
      <c r="H5470" s="28"/>
      <c r="I5470" s="28"/>
      <c r="J5470" s="28"/>
    </row>
  </sheetData>
  <sheetProtection algorithmName="SHA-512" hashValue="+R/h1ab1EtCU5x/7TIfrRbc3g1y5N0J4PcSaLYts3XSxQ02EUfu+9HcxeQ63IzVWDz3Qh6Si242DVjvY94TaAg==" saltValue="CUksbFFF7xxeheB6+y1m7A==" spinCount="100000" sheet="1" objects="1" scenarios="1" autoFilter="0"/>
  <pageMargins left="0.7" right="0.7" top="0.4" bottom="0.35" header="0.3" footer="0.25"/>
  <pageSetup scale="5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ACCOUNTsummary_Click">
                <anchor moveWithCells="1" sizeWithCells="1">
                  <from>
                    <xdr:col>6</xdr:col>
                    <xdr:colOff>1038225</xdr:colOff>
                    <xdr:row>0</xdr:row>
                    <xdr:rowOff>28575</xdr:rowOff>
                  </from>
                  <to>
                    <xdr:col>8</xdr:col>
                    <xdr:colOff>733425</xdr:colOff>
                    <xdr:row>0</xdr:row>
                    <xdr:rowOff>342900</xdr:rowOff>
                  </to>
                </anchor>
              </controlPr>
            </control>
          </mc:Choice>
        </mc:AlternateContent>
        <mc:AlternateContent xmlns:mc="http://schemas.openxmlformats.org/markup-compatibility/2006">
          <mc:Choice Requires="x14">
            <control shapeId="14338" r:id="rId5" name="Button 2">
              <controlPr defaultSize="0" print="0" autoFill="0" autoPict="0" macro="[0]!Home_Click">
                <anchor>
                  <from>
                    <xdr:col>0</xdr:col>
                    <xdr:colOff>38100</xdr:colOff>
                    <xdr:row>0</xdr:row>
                    <xdr:rowOff>38100</xdr:rowOff>
                  </from>
                  <to>
                    <xdr:col>2</xdr:col>
                    <xdr:colOff>28575</xdr:colOff>
                    <xdr:row>1</xdr:row>
                    <xdr:rowOff>66675</xdr:rowOff>
                  </to>
                </anchor>
              </controlPr>
            </control>
          </mc:Choice>
        </mc:AlternateContent>
        <mc:AlternateContent xmlns:mc="http://schemas.openxmlformats.org/markup-compatibility/2006">
          <mc:Choice Requires="x14">
            <control shapeId="14339" r:id="rId6" name="Button 3">
              <controlPr defaultSize="0" print="0" autoFill="0" autoPict="0" macro="[0]!ACCOUNTS_Button3_Click">
                <anchor moveWithCells="1" sizeWithCells="1">
                  <from>
                    <xdr:col>10</xdr:col>
                    <xdr:colOff>0</xdr:colOff>
                    <xdr:row>0</xdr:row>
                    <xdr:rowOff>9525</xdr:rowOff>
                  </from>
                  <to>
                    <xdr:col>10</xdr:col>
                    <xdr:colOff>914400</xdr:colOff>
                    <xdr:row>0</xdr:row>
                    <xdr:rowOff>285750</xdr:rowOff>
                  </to>
                </anchor>
              </controlPr>
            </control>
          </mc:Choice>
        </mc:AlternateContent>
        <mc:AlternateContent xmlns:mc="http://schemas.openxmlformats.org/markup-compatibility/2006">
          <mc:Choice Requires="x14">
            <control shapeId="14340" r:id="rId7" name="Button 4">
              <controlPr defaultSize="0" print="0" autoFill="0" autoPict="0" macro="[0]!Button4_Click">
                <anchor moveWithCells="1" sizeWithCells="1">
                  <from>
                    <xdr:col>9</xdr:col>
                    <xdr:colOff>866775</xdr:colOff>
                    <xdr:row>0</xdr:row>
                    <xdr:rowOff>304800</xdr:rowOff>
                  </from>
                  <to>
                    <xdr:col>10</xdr:col>
                    <xdr:colOff>904875</xdr:colOff>
                    <xdr:row>1</xdr:row>
                    <xdr:rowOff>190500</xdr:rowOff>
                  </to>
                </anchor>
              </controlPr>
            </control>
          </mc:Choice>
        </mc:AlternateContent>
        <mc:AlternateContent xmlns:mc="http://schemas.openxmlformats.org/markup-compatibility/2006">
          <mc:Choice Requires="x14">
            <control shapeId="14341" r:id="rId8" name="Button 5">
              <controlPr defaultSize="0" print="0" autoFill="0" autoPict="0" macro="[0]!Button5_Click">
                <anchor moveWithCells="1" sizeWithCells="1">
                  <from>
                    <xdr:col>8</xdr:col>
                    <xdr:colOff>1019175</xdr:colOff>
                    <xdr:row>0</xdr:row>
                    <xdr:rowOff>9525</xdr:rowOff>
                  </from>
                  <to>
                    <xdr:col>9</xdr:col>
                    <xdr:colOff>866775</xdr:colOff>
                    <xdr:row>0</xdr:row>
                    <xdr:rowOff>285750</xdr:rowOff>
                  </to>
                </anchor>
              </controlPr>
            </control>
          </mc:Choice>
        </mc:AlternateContent>
        <mc:AlternateContent xmlns:mc="http://schemas.openxmlformats.org/markup-compatibility/2006">
          <mc:Choice Requires="x14">
            <control shapeId="14342" r:id="rId9" name="Button 6">
              <controlPr defaultSize="0" print="0" autoFill="0" autoPict="0" macro="[0]!Button6_Click">
                <anchor moveWithCells="1" sizeWithCells="1">
                  <from>
                    <xdr:col>8</xdr:col>
                    <xdr:colOff>1019175</xdr:colOff>
                    <xdr:row>0</xdr:row>
                    <xdr:rowOff>304800</xdr:rowOff>
                  </from>
                  <to>
                    <xdr:col>9</xdr:col>
                    <xdr:colOff>866775</xdr:colOff>
                    <xdr:row>1</xdr:row>
                    <xdr:rowOff>190500</xdr:rowOff>
                  </to>
                </anchor>
              </controlPr>
            </control>
          </mc:Choice>
        </mc:AlternateContent>
        <mc:AlternateContent xmlns:mc="http://schemas.openxmlformats.org/markup-compatibility/2006">
          <mc:Choice Requires="x14">
            <control shapeId="14343" r:id="rId10" name="Button 7">
              <controlPr defaultSize="0" print="0" autoFill="0" autoPict="0" macro="[0]!ACCOUNTS_Button7_Click">
                <anchor moveWithCells="1" sizeWithCells="1">
                  <from>
                    <xdr:col>6</xdr:col>
                    <xdr:colOff>790575</xdr:colOff>
                    <xdr:row>0</xdr:row>
                    <xdr:rowOff>342900</xdr:rowOff>
                  </from>
                  <to>
                    <xdr:col>7</xdr:col>
                    <xdr:colOff>876300</xdr:colOff>
                    <xdr:row>1</xdr:row>
                    <xdr:rowOff>200025</xdr:rowOff>
                  </to>
                </anchor>
              </controlPr>
            </control>
          </mc:Choice>
        </mc:AlternateContent>
        <mc:AlternateContent xmlns:mc="http://schemas.openxmlformats.org/markup-compatibility/2006">
          <mc:Choice Requires="x14">
            <control shapeId="14344" r:id="rId11" name="Button 8">
              <controlPr defaultSize="0" print="0" autoFill="0" autoPict="0" macro="[0]!Button8_Click">
                <anchor moveWithCells="1" sizeWithCells="1">
                  <from>
                    <xdr:col>7</xdr:col>
                    <xdr:colOff>876300</xdr:colOff>
                    <xdr:row>0</xdr:row>
                    <xdr:rowOff>342900</xdr:rowOff>
                  </from>
                  <to>
                    <xdr:col>8</xdr:col>
                    <xdr:colOff>733425</xdr:colOff>
                    <xdr:row>1</xdr:row>
                    <xdr:rowOff>200025</xdr:rowOff>
                  </to>
                </anchor>
              </controlPr>
            </control>
          </mc:Choice>
        </mc:AlternateContent>
        <mc:AlternateContent xmlns:mc="http://schemas.openxmlformats.org/markup-compatibility/2006">
          <mc:Choice Requires="x14">
            <control shapeId="14345" r:id="rId12" name="Button 9">
              <controlPr defaultSize="0" print="0" autoFill="0" autoPict="0" macro="[0]!Button9_Click">
                <anchor moveWithCells="1" sizeWithCells="1">
                  <from>
                    <xdr:col>11</xdr:col>
                    <xdr:colOff>171450</xdr:colOff>
                    <xdr:row>0</xdr:row>
                    <xdr:rowOff>28575</xdr:rowOff>
                  </from>
                  <to>
                    <xdr:col>11</xdr:col>
                    <xdr:colOff>895350</xdr:colOff>
                    <xdr:row>1</xdr:row>
                    <xdr:rowOff>190500</xdr:rowOff>
                  </to>
                </anchor>
              </controlPr>
            </control>
          </mc:Choice>
        </mc:AlternateContent>
        <mc:AlternateContent xmlns:mc="http://schemas.openxmlformats.org/markup-compatibility/2006">
          <mc:Choice Requires="x14">
            <control shapeId="14346" r:id="rId13" name="Button 10">
              <controlPr defaultSize="0" print="0" autoFill="0" autoPict="0" macro="[0]!ACCOUNTS_Button10_Click">
                <anchor moveWithCells="1" sizeWithCells="1">
                  <from>
                    <xdr:col>6</xdr:col>
                    <xdr:colOff>142875</xdr:colOff>
                    <xdr:row>0</xdr:row>
                    <xdr:rowOff>28575</xdr:rowOff>
                  </from>
                  <to>
                    <xdr:col>6</xdr:col>
                    <xdr:colOff>742950</xdr:colOff>
                    <xdr:row>1</xdr:row>
                    <xdr:rowOff>180975</xdr:rowOff>
                  </to>
                </anchor>
              </controlPr>
            </control>
          </mc:Choice>
        </mc:AlternateContent>
      </controls>
    </mc:Choice>
  </mc:AlternateContent>
  <tableParts count="1">
    <tablePart r:id="rId14"/>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C1:N7987"/>
  <sheetViews>
    <sheetView showRowColHeaders="0" zoomScale="73" zoomScaleNormal="73" workbookViewId="0">
      <pane ySplit="3" topLeftCell="A4" activePane="bottomLeft" state="frozen"/>
      <selection pane="bottomLeft" activeCell="E11" sqref="E11"/>
    </sheetView>
  </sheetViews>
  <sheetFormatPr defaultRowHeight="22.5" customHeight="1" x14ac:dyDescent="0.25"/>
  <cols>
    <col min="1" max="1" width="4.28515625" style="23" customWidth="1"/>
    <col min="2" max="2" width="5.140625" style="23" customWidth="1"/>
    <col min="3" max="3" width="14" style="23" customWidth="1"/>
    <col min="4" max="4" width="16" style="23" customWidth="1"/>
    <col min="5" max="5" width="29.85546875" style="23" customWidth="1"/>
    <col min="6" max="6" width="24.140625" style="23" customWidth="1"/>
    <col min="7" max="7" width="19.85546875" style="23" customWidth="1"/>
    <col min="8" max="9" width="4.28515625" style="23" customWidth="1"/>
    <col min="10" max="10" width="21.140625" style="23" customWidth="1"/>
    <col min="11" max="11" width="14" style="23" customWidth="1"/>
    <col min="12" max="12" width="14.42578125" style="23" customWidth="1"/>
    <col min="13" max="13" width="14" style="23" customWidth="1"/>
    <col min="14" max="14" width="11.42578125" style="23" customWidth="1"/>
    <col min="15" max="16384" width="9.140625" style="23"/>
  </cols>
  <sheetData>
    <row r="1" spans="3:14" ht="30" customHeight="1" x14ac:dyDescent="0.65">
      <c r="C1" s="57"/>
      <c r="D1" s="58" t="s">
        <v>38</v>
      </c>
      <c r="E1" s="58"/>
      <c r="F1" s="58"/>
      <c r="G1" s="58"/>
      <c r="J1" s="58" t="s">
        <v>39</v>
      </c>
      <c r="K1" s="58"/>
      <c r="L1" s="58"/>
    </row>
    <row r="2" spans="3:14" ht="28.5" customHeight="1" x14ac:dyDescent="0.25"/>
    <row r="3" spans="3:14" s="25" customFormat="1" ht="30.75" customHeight="1" x14ac:dyDescent="0.25">
      <c r="C3" s="29" t="s">
        <v>31</v>
      </c>
      <c r="D3" s="29" t="s">
        <v>0</v>
      </c>
      <c r="E3" s="30" t="s">
        <v>23</v>
      </c>
      <c r="F3" s="30" t="s">
        <v>24</v>
      </c>
      <c r="G3" s="31" t="s">
        <v>25</v>
      </c>
      <c r="J3" s="32" t="s">
        <v>26</v>
      </c>
      <c r="K3" s="32" t="s">
        <v>27</v>
      </c>
      <c r="L3" s="32" t="s">
        <v>28</v>
      </c>
      <c r="M3" s="32" t="s">
        <v>29</v>
      </c>
      <c r="N3" s="32" t="s">
        <v>30</v>
      </c>
    </row>
    <row r="4" spans="3:14" ht="22.5" hidden="1" customHeight="1" x14ac:dyDescent="0.25">
      <c r="C4" s="44"/>
      <c r="D4" s="26"/>
      <c r="E4" s="4"/>
      <c r="F4" s="4"/>
      <c r="G4" s="33"/>
      <c r="J4" s="4" t="s">
        <v>95</v>
      </c>
      <c r="K4" s="33"/>
      <c r="L4" s="33"/>
      <c r="M4" s="33"/>
      <c r="N4" s="33">
        <f>SUM(TERMFEES_TABLE[[#This Row],[TERM ONE]]:TERMFEES_TABLE[[#This Row],[TERM THREE]])</f>
        <v>0</v>
      </c>
    </row>
    <row r="5" spans="3:14" ht="22.5" customHeight="1" x14ac:dyDescent="0.25">
      <c r="C5" s="34"/>
      <c r="D5" s="27"/>
      <c r="G5" s="35"/>
      <c r="J5" s="3" t="s">
        <v>2885</v>
      </c>
      <c r="K5" s="36"/>
      <c r="L5" s="36"/>
      <c r="M5" s="36"/>
      <c r="N5" s="33">
        <f>SUM(TERMFEES_TABLE[[#This Row],[TERM ONE]]:TERMFEES_TABLE[[#This Row],[TERM THREE]])</f>
        <v>0</v>
      </c>
    </row>
    <row r="6" spans="3:14" ht="22.5" customHeight="1" x14ac:dyDescent="0.25">
      <c r="C6" s="34"/>
      <c r="D6" s="27"/>
      <c r="G6" s="35"/>
      <c r="J6" s="3" t="s">
        <v>2098</v>
      </c>
      <c r="K6" s="36"/>
      <c r="L6" s="36"/>
      <c r="M6" s="36">
        <v>130</v>
      </c>
      <c r="N6" s="33">
        <f>SUM(TERMFEES_TABLE[[#This Row],[TERM ONE]]:TERMFEES_TABLE[[#This Row],[TERM THREE]])</f>
        <v>130</v>
      </c>
    </row>
    <row r="7" spans="3:14" ht="22.5" customHeight="1" x14ac:dyDescent="0.25">
      <c r="C7" s="34"/>
      <c r="D7" s="27"/>
      <c r="G7" s="35"/>
      <c r="J7" s="3" t="s">
        <v>2105</v>
      </c>
      <c r="K7" s="36"/>
      <c r="L7" s="36"/>
      <c r="M7" s="36"/>
      <c r="N7" s="33">
        <f>SUM(TERMFEES_TABLE[[#This Row],[TERM ONE]]:TERMFEES_TABLE[[#This Row],[TERM THREE]])</f>
        <v>0</v>
      </c>
    </row>
    <row r="8" spans="3:14" ht="22.5" customHeight="1" x14ac:dyDescent="0.25">
      <c r="C8" s="34"/>
      <c r="D8" s="27"/>
      <c r="G8" s="35"/>
      <c r="J8" s="3" t="s">
        <v>2107</v>
      </c>
      <c r="K8" s="36"/>
      <c r="L8" s="36"/>
      <c r="M8" s="36"/>
      <c r="N8" s="33">
        <f>SUM(TERMFEES_TABLE[[#This Row],[TERM ONE]]:TERMFEES_TABLE[[#This Row],[TERM THREE]])</f>
        <v>0</v>
      </c>
    </row>
    <row r="9" spans="3:14" ht="22.5" customHeight="1" x14ac:dyDescent="0.25">
      <c r="C9" s="34"/>
      <c r="D9" s="27"/>
      <c r="G9" s="35"/>
      <c r="J9" s="3" t="s">
        <v>2112</v>
      </c>
      <c r="K9" s="36"/>
      <c r="L9" s="36"/>
      <c r="M9" s="36"/>
      <c r="N9" s="33">
        <f>SUM(TERMFEES_TABLE[[#This Row],[TERM ONE]]:TERMFEES_TABLE[[#This Row],[TERM THREE]])</f>
        <v>0</v>
      </c>
    </row>
    <row r="10" spans="3:14" ht="22.5" customHeight="1" x14ac:dyDescent="0.25">
      <c r="C10" s="34"/>
      <c r="D10" s="27"/>
      <c r="G10" s="35"/>
      <c r="J10" s="3" t="s">
        <v>2114</v>
      </c>
      <c r="K10" s="36"/>
      <c r="L10" s="36"/>
      <c r="M10" s="36"/>
      <c r="N10" s="33">
        <f>SUM(TERMFEES_TABLE[[#This Row],[TERM ONE]]:TERMFEES_TABLE[[#This Row],[TERM THREE]])</f>
        <v>0</v>
      </c>
    </row>
    <row r="11" spans="3:14" ht="22.5" customHeight="1" x14ac:dyDescent="0.25">
      <c r="C11" s="34"/>
      <c r="D11" s="27"/>
      <c r="G11" s="35"/>
      <c r="J11" s="3" t="s">
        <v>2115</v>
      </c>
      <c r="K11" s="36"/>
      <c r="L11" s="36"/>
      <c r="M11" s="36"/>
      <c r="N11" s="33">
        <f>SUM(TERMFEES_TABLE[[#This Row],[TERM ONE]]:TERMFEES_TABLE[[#This Row],[TERM THREE]])</f>
        <v>0</v>
      </c>
    </row>
    <row r="12" spans="3:14" ht="22.5" customHeight="1" x14ac:dyDescent="0.25">
      <c r="C12" s="34"/>
      <c r="D12" s="27"/>
      <c r="G12" s="35"/>
      <c r="J12" s="3" t="s">
        <v>2117</v>
      </c>
      <c r="K12" s="36"/>
      <c r="L12" s="36"/>
      <c r="M12" s="36"/>
      <c r="N12" s="33">
        <f>SUM(TERMFEES_TABLE[[#This Row],[TERM ONE]]:TERMFEES_TABLE[[#This Row],[TERM THREE]])</f>
        <v>0</v>
      </c>
    </row>
    <row r="13" spans="3:14" ht="22.5" customHeight="1" x14ac:dyDescent="0.25">
      <c r="C13" s="34"/>
      <c r="D13" s="27"/>
      <c r="G13" s="35"/>
      <c r="J13" s="3" t="s">
        <v>2120</v>
      </c>
      <c r="K13" s="36"/>
      <c r="L13" s="36"/>
      <c r="M13" s="36"/>
      <c r="N13" s="33">
        <f>SUM(TERMFEES_TABLE[[#This Row],[TERM ONE]]:TERMFEES_TABLE[[#This Row],[TERM THREE]])</f>
        <v>0</v>
      </c>
    </row>
    <row r="14" spans="3:14" ht="22.5" customHeight="1" x14ac:dyDescent="0.25">
      <c r="C14" s="34"/>
      <c r="D14" s="27"/>
      <c r="G14" s="35"/>
      <c r="J14" s="3" t="s">
        <v>2121</v>
      </c>
      <c r="K14" s="36"/>
      <c r="L14" s="36"/>
      <c r="M14" s="36"/>
      <c r="N14" s="33">
        <f>SUM(TERMFEES_TABLE[[#This Row],[TERM ONE]]:TERMFEES_TABLE[[#This Row],[TERM THREE]])</f>
        <v>0</v>
      </c>
    </row>
    <row r="15" spans="3:14" ht="22.5" customHeight="1" x14ac:dyDescent="0.25">
      <c r="C15" s="34"/>
      <c r="D15" s="27"/>
      <c r="G15" s="35"/>
      <c r="J15" s="3" t="s">
        <v>2122</v>
      </c>
      <c r="K15" s="36"/>
      <c r="L15" s="36"/>
      <c r="M15" s="36"/>
      <c r="N15" s="33">
        <f>SUM(TERMFEES_TABLE[[#This Row],[TERM ONE]]:TERMFEES_TABLE[[#This Row],[TERM THREE]])</f>
        <v>0</v>
      </c>
    </row>
    <row r="16" spans="3:14" ht="22.5" customHeight="1" x14ac:dyDescent="0.25">
      <c r="C16" s="34"/>
      <c r="D16" s="27"/>
      <c r="G16" s="35"/>
      <c r="J16" s="3" t="s">
        <v>2123</v>
      </c>
      <c r="K16" s="36"/>
      <c r="L16" s="36"/>
      <c r="M16" s="36"/>
      <c r="N16" s="33">
        <f>SUM(TERMFEES_TABLE[[#This Row],[TERM ONE]]:TERMFEES_TABLE[[#This Row],[TERM THREE]])</f>
        <v>0</v>
      </c>
    </row>
    <row r="17" spans="3:14" ht="22.5" customHeight="1" x14ac:dyDescent="0.25">
      <c r="C17" s="34"/>
      <c r="D17" s="27"/>
      <c r="G17" s="35"/>
      <c r="J17" s="3" t="s">
        <v>2125</v>
      </c>
      <c r="K17" s="36"/>
      <c r="L17" s="36"/>
      <c r="M17" s="36"/>
      <c r="N17" s="33">
        <f>SUM(TERMFEES_TABLE[[#This Row],[TERM ONE]]:TERMFEES_TABLE[[#This Row],[TERM THREE]])</f>
        <v>0</v>
      </c>
    </row>
    <row r="18" spans="3:14" ht="22.5" customHeight="1" x14ac:dyDescent="0.25">
      <c r="C18" s="34"/>
      <c r="D18" s="27"/>
      <c r="G18" s="35"/>
      <c r="J18" s="3" t="s">
        <v>2126</v>
      </c>
      <c r="K18" s="36"/>
      <c r="L18" s="36"/>
      <c r="M18" s="36"/>
      <c r="N18" s="33">
        <f>SUM(TERMFEES_TABLE[[#This Row],[TERM ONE]]:TERMFEES_TABLE[[#This Row],[TERM THREE]])</f>
        <v>0</v>
      </c>
    </row>
    <row r="19" spans="3:14" ht="22.5" customHeight="1" x14ac:dyDescent="0.25">
      <c r="C19" s="34"/>
      <c r="D19" s="27"/>
      <c r="G19" s="35"/>
      <c r="J19" s="3" t="s">
        <v>95</v>
      </c>
      <c r="K19" s="36"/>
      <c r="L19" s="36"/>
      <c r="M19" s="36"/>
      <c r="N19" s="33">
        <f>SUM(TERMFEES_TABLE[[#This Row],[TERM ONE]]:TERMFEES_TABLE[[#This Row],[TERM THREE]])</f>
        <v>0</v>
      </c>
    </row>
    <row r="20" spans="3:14" ht="22.5" customHeight="1" x14ac:dyDescent="0.25">
      <c r="C20" s="34"/>
      <c r="D20" s="27"/>
      <c r="G20" s="35"/>
      <c r="J20" s="3"/>
      <c r="K20" s="36"/>
      <c r="L20" s="36"/>
      <c r="M20" s="36"/>
      <c r="N20" s="33">
        <f>SUM(TERMFEES_TABLE[[#This Row],[TERM ONE]]:TERMFEES_TABLE[[#This Row],[TERM THREE]])</f>
        <v>0</v>
      </c>
    </row>
    <row r="21" spans="3:14" ht="22.5" customHeight="1" x14ac:dyDescent="0.25">
      <c r="C21" s="34"/>
      <c r="D21" s="27"/>
      <c r="G21" s="35"/>
      <c r="J21" s="3"/>
      <c r="K21" s="36"/>
      <c r="L21" s="36"/>
      <c r="M21" s="36"/>
      <c r="N21" s="33">
        <f>SUM(TERMFEES_TABLE[[#This Row],[TERM ONE]]:TERMFEES_TABLE[[#This Row],[TERM THREE]])</f>
        <v>0</v>
      </c>
    </row>
    <row r="22" spans="3:14" ht="22.5" customHeight="1" x14ac:dyDescent="0.25">
      <c r="C22" s="34"/>
      <c r="D22" s="27"/>
      <c r="G22" s="35"/>
      <c r="J22" s="3"/>
      <c r="K22" s="36"/>
      <c r="L22" s="36"/>
      <c r="M22" s="36"/>
      <c r="N22" s="33">
        <f>SUM(TERMFEES_TABLE[[#This Row],[TERM ONE]]:TERMFEES_TABLE[[#This Row],[TERM THREE]])</f>
        <v>0</v>
      </c>
    </row>
    <row r="23" spans="3:14" ht="22.5" customHeight="1" x14ac:dyDescent="0.25">
      <c r="C23" s="34"/>
      <c r="D23" s="27"/>
      <c r="G23" s="35"/>
      <c r="J23" s="3"/>
      <c r="K23" s="36"/>
      <c r="L23" s="36"/>
      <c r="M23" s="36"/>
      <c r="N23" s="33">
        <f>SUM(TERMFEES_TABLE[[#This Row],[TERM ONE]]:TERMFEES_TABLE[[#This Row],[TERM THREE]])</f>
        <v>0</v>
      </c>
    </row>
    <row r="24" spans="3:14" ht="22.5" customHeight="1" x14ac:dyDescent="0.25">
      <c r="C24" s="34"/>
      <c r="D24" s="27"/>
      <c r="G24" s="35"/>
      <c r="J24" s="3"/>
      <c r="K24" s="36"/>
      <c r="L24" s="36"/>
      <c r="M24" s="36"/>
      <c r="N24" s="33">
        <f>SUM(TERMFEES_TABLE[[#This Row],[TERM ONE]]:TERMFEES_TABLE[[#This Row],[TERM THREE]])</f>
        <v>0</v>
      </c>
    </row>
    <row r="25" spans="3:14" ht="22.5" customHeight="1" x14ac:dyDescent="0.25">
      <c r="C25" s="34"/>
      <c r="D25" s="27"/>
      <c r="G25" s="35"/>
      <c r="J25" s="3"/>
      <c r="K25" s="36"/>
      <c r="L25" s="36"/>
      <c r="M25" s="36"/>
      <c r="N25" s="33">
        <f>SUM(TERMFEES_TABLE[[#This Row],[TERM ONE]]:TERMFEES_TABLE[[#This Row],[TERM THREE]])</f>
        <v>0</v>
      </c>
    </row>
    <row r="26" spans="3:14" ht="22.5" customHeight="1" x14ac:dyDescent="0.25">
      <c r="C26" s="34"/>
      <c r="D26" s="27"/>
      <c r="G26" s="35"/>
      <c r="J26" s="3"/>
      <c r="K26" s="36"/>
      <c r="L26" s="36"/>
      <c r="M26" s="36"/>
      <c r="N26" s="33">
        <f>SUM(TERMFEES_TABLE[[#This Row],[TERM ONE]]:TERMFEES_TABLE[[#This Row],[TERM THREE]])</f>
        <v>0</v>
      </c>
    </row>
    <row r="27" spans="3:14" ht="22.5" customHeight="1" x14ac:dyDescent="0.25">
      <c r="C27" s="34"/>
      <c r="D27" s="27"/>
      <c r="G27" s="35"/>
      <c r="J27" s="3"/>
      <c r="K27" s="36"/>
      <c r="L27" s="36"/>
      <c r="M27" s="36"/>
      <c r="N27" s="33">
        <f>SUM(TERMFEES_TABLE[[#This Row],[TERM ONE]]:TERMFEES_TABLE[[#This Row],[TERM THREE]])</f>
        <v>0</v>
      </c>
    </row>
    <row r="28" spans="3:14" ht="22.5" customHeight="1" x14ac:dyDescent="0.25">
      <c r="C28" s="34"/>
      <c r="D28" s="27"/>
      <c r="G28" s="35"/>
      <c r="J28" s="3"/>
      <c r="K28" s="36"/>
      <c r="L28" s="36"/>
      <c r="M28" s="36"/>
      <c r="N28" s="33">
        <f>SUM(TERMFEES_TABLE[[#This Row],[TERM ONE]]:TERMFEES_TABLE[[#This Row],[TERM THREE]])</f>
        <v>0</v>
      </c>
    </row>
    <row r="29" spans="3:14" ht="22.5" customHeight="1" x14ac:dyDescent="0.25">
      <c r="C29" s="34"/>
      <c r="D29" s="27"/>
      <c r="G29" s="35"/>
      <c r="J29" s="3"/>
      <c r="K29" s="36"/>
      <c r="L29" s="36"/>
      <c r="M29" s="36"/>
      <c r="N29" s="33">
        <f>SUM(TERMFEES_TABLE[[#This Row],[TERM ONE]]:TERMFEES_TABLE[[#This Row],[TERM THREE]])</f>
        <v>0</v>
      </c>
    </row>
    <row r="30" spans="3:14" ht="22.5" customHeight="1" x14ac:dyDescent="0.25">
      <c r="C30" s="34"/>
      <c r="D30" s="27"/>
      <c r="G30" s="35"/>
      <c r="J30" s="3"/>
      <c r="K30" s="36"/>
      <c r="L30" s="36"/>
      <c r="M30" s="36"/>
      <c r="N30" s="33">
        <f>SUM(TERMFEES_TABLE[[#This Row],[TERM ONE]]:TERMFEES_TABLE[[#This Row],[TERM THREE]])</f>
        <v>0</v>
      </c>
    </row>
    <row r="31" spans="3:14" ht="22.5" customHeight="1" x14ac:dyDescent="0.25">
      <c r="C31" s="34"/>
      <c r="D31" s="27"/>
      <c r="G31" s="35"/>
      <c r="J31" s="3"/>
      <c r="K31" s="36"/>
      <c r="L31" s="36"/>
      <c r="M31" s="36"/>
      <c r="N31" s="33">
        <f>SUM(TERMFEES_TABLE[[#This Row],[TERM ONE]]:TERMFEES_TABLE[[#This Row],[TERM THREE]])</f>
        <v>0</v>
      </c>
    </row>
    <row r="32" spans="3:14" ht="22.5" customHeight="1" x14ac:dyDescent="0.25">
      <c r="C32" s="34"/>
      <c r="D32" s="27"/>
      <c r="G32" s="35"/>
      <c r="J32" s="3"/>
      <c r="K32" s="36"/>
      <c r="L32" s="36"/>
      <c r="M32" s="36"/>
      <c r="N32" s="33">
        <f>SUM(TERMFEES_TABLE[[#This Row],[TERM ONE]]:TERMFEES_TABLE[[#This Row],[TERM THREE]])</f>
        <v>0</v>
      </c>
    </row>
    <row r="33" spans="3:14" ht="22.5" customHeight="1" x14ac:dyDescent="0.25">
      <c r="C33" s="34"/>
      <c r="D33" s="27"/>
      <c r="G33" s="35"/>
      <c r="J33" s="3"/>
      <c r="K33" s="36"/>
      <c r="L33" s="36"/>
      <c r="M33" s="36"/>
      <c r="N33" s="33">
        <f>SUM(TERMFEES_TABLE[[#This Row],[TERM ONE]]:TERMFEES_TABLE[[#This Row],[TERM THREE]])</f>
        <v>0</v>
      </c>
    </row>
    <row r="34" spans="3:14" ht="22.5" customHeight="1" x14ac:dyDescent="0.25">
      <c r="C34" s="34"/>
      <c r="D34" s="27"/>
      <c r="G34" s="35"/>
      <c r="J34" s="3"/>
      <c r="K34" s="36"/>
      <c r="L34" s="36"/>
      <c r="M34" s="36"/>
      <c r="N34" s="33">
        <f>SUM(TERMFEES_TABLE[[#This Row],[TERM ONE]]:TERMFEES_TABLE[[#This Row],[TERM THREE]])</f>
        <v>0</v>
      </c>
    </row>
    <row r="35" spans="3:14" ht="22.5" customHeight="1" x14ac:dyDescent="0.25">
      <c r="C35" s="34"/>
      <c r="D35" s="27"/>
      <c r="G35" s="35"/>
      <c r="J35" s="3"/>
      <c r="K35" s="36"/>
      <c r="L35" s="36"/>
      <c r="M35" s="36"/>
      <c r="N35" s="33">
        <f>SUM(TERMFEES_TABLE[[#This Row],[TERM ONE]]:TERMFEES_TABLE[[#This Row],[TERM THREE]])</f>
        <v>0</v>
      </c>
    </row>
    <row r="36" spans="3:14" ht="22.5" customHeight="1" x14ac:dyDescent="0.25">
      <c r="C36" s="34"/>
      <c r="D36" s="27"/>
      <c r="G36" s="35"/>
      <c r="J36" s="3"/>
      <c r="K36" s="36"/>
      <c r="L36" s="36"/>
      <c r="M36" s="36"/>
      <c r="N36" s="33">
        <f>SUM(TERMFEES_TABLE[[#This Row],[TERM ONE]]:TERMFEES_TABLE[[#This Row],[TERM THREE]])</f>
        <v>0</v>
      </c>
    </row>
    <row r="37" spans="3:14" ht="22.5" customHeight="1" x14ac:dyDescent="0.25">
      <c r="C37" s="34"/>
      <c r="D37" s="27"/>
      <c r="G37" s="35"/>
      <c r="J37" s="3"/>
      <c r="K37" s="36"/>
      <c r="L37" s="36"/>
      <c r="M37" s="36"/>
      <c r="N37" s="33">
        <f>SUM(TERMFEES_TABLE[[#This Row],[TERM ONE]]:TERMFEES_TABLE[[#This Row],[TERM THREE]])</f>
        <v>0</v>
      </c>
    </row>
    <row r="38" spans="3:14" ht="22.5" customHeight="1" x14ac:dyDescent="0.25">
      <c r="C38" s="34"/>
      <c r="D38" s="27"/>
      <c r="G38" s="35"/>
      <c r="J38" s="3"/>
      <c r="K38" s="36"/>
      <c r="L38" s="36"/>
      <c r="M38" s="36"/>
      <c r="N38" s="33">
        <f>SUM(TERMFEES_TABLE[[#This Row],[TERM ONE]]:TERMFEES_TABLE[[#This Row],[TERM THREE]])</f>
        <v>0</v>
      </c>
    </row>
    <row r="39" spans="3:14" ht="22.5" customHeight="1" x14ac:dyDescent="0.25">
      <c r="C39" s="34"/>
      <c r="D39" s="27"/>
      <c r="G39" s="35"/>
      <c r="J39" s="3"/>
      <c r="K39" s="36"/>
      <c r="L39" s="36"/>
      <c r="M39" s="36"/>
      <c r="N39" s="33">
        <f>SUM(TERMFEES_TABLE[[#This Row],[TERM ONE]]:TERMFEES_TABLE[[#This Row],[TERM THREE]])</f>
        <v>0</v>
      </c>
    </row>
    <row r="40" spans="3:14" ht="22.5" customHeight="1" x14ac:dyDescent="0.25">
      <c r="C40" s="34"/>
      <c r="D40" s="27"/>
      <c r="G40" s="35"/>
      <c r="J40" s="3"/>
      <c r="K40" s="36"/>
      <c r="L40" s="36"/>
      <c r="M40" s="36"/>
      <c r="N40" s="33">
        <f>SUM(TERMFEES_TABLE[[#This Row],[TERM ONE]]:TERMFEES_TABLE[[#This Row],[TERM THREE]])</f>
        <v>0</v>
      </c>
    </row>
    <row r="41" spans="3:14" ht="22.5" customHeight="1" x14ac:dyDescent="0.25">
      <c r="C41" s="34"/>
      <c r="D41" s="27"/>
      <c r="G41" s="35"/>
      <c r="J41" s="3"/>
      <c r="K41" s="36"/>
      <c r="L41" s="36"/>
      <c r="M41" s="36"/>
      <c r="N41" s="33">
        <f>SUM(TERMFEES_TABLE[[#This Row],[TERM ONE]]:TERMFEES_TABLE[[#This Row],[TERM THREE]])</f>
        <v>0</v>
      </c>
    </row>
    <row r="42" spans="3:14" ht="22.5" customHeight="1" x14ac:dyDescent="0.25">
      <c r="C42" s="34"/>
      <c r="D42" s="27"/>
      <c r="G42" s="35"/>
      <c r="J42" s="3"/>
      <c r="K42" s="36"/>
      <c r="L42" s="36"/>
      <c r="M42" s="36"/>
      <c r="N42" s="33">
        <f>SUM(TERMFEES_TABLE[[#This Row],[TERM ONE]]:TERMFEES_TABLE[[#This Row],[TERM THREE]])</f>
        <v>0</v>
      </c>
    </row>
    <row r="43" spans="3:14" ht="22.5" customHeight="1" x14ac:dyDescent="0.25">
      <c r="C43" s="34"/>
      <c r="D43" s="27"/>
      <c r="G43" s="35"/>
      <c r="J43" s="3"/>
      <c r="K43" s="36"/>
      <c r="L43" s="36"/>
      <c r="M43" s="36"/>
      <c r="N43" s="33">
        <f>SUM(TERMFEES_TABLE[[#This Row],[TERM ONE]]:TERMFEES_TABLE[[#This Row],[TERM THREE]])</f>
        <v>0</v>
      </c>
    </row>
    <row r="44" spans="3:14" ht="22.5" customHeight="1" x14ac:dyDescent="0.25">
      <c r="C44" s="34"/>
      <c r="D44" s="27"/>
      <c r="G44" s="35"/>
      <c r="J44" s="3"/>
      <c r="K44" s="36"/>
      <c r="L44" s="36"/>
      <c r="M44" s="36"/>
      <c r="N44" s="33">
        <f>SUM(TERMFEES_TABLE[[#This Row],[TERM ONE]]:TERMFEES_TABLE[[#This Row],[TERM THREE]])</f>
        <v>0</v>
      </c>
    </row>
    <row r="45" spans="3:14" ht="22.5" customHeight="1" x14ac:dyDescent="0.25">
      <c r="C45" s="34"/>
      <c r="D45" s="27"/>
      <c r="G45" s="35"/>
      <c r="J45" s="3"/>
      <c r="K45" s="36"/>
      <c r="L45" s="36"/>
      <c r="M45" s="36"/>
      <c r="N45" s="33">
        <f>SUM(TERMFEES_TABLE[[#This Row],[TERM ONE]]:TERMFEES_TABLE[[#This Row],[TERM THREE]])</f>
        <v>0</v>
      </c>
    </row>
    <row r="46" spans="3:14" ht="22.5" customHeight="1" x14ac:dyDescent="0.25">
      <c r="C46" s="34"/>
      <c r="D46" s="27"/>
      <c r="G46" s="35"/>
      <c r="J46" s="3"/>
      <c r="K46" s="36"/>
      <c r="L46" s="36"/>
      <c r="M46" s="36"/>
      <c r="N46" s="33">
        <f>SUM(TERMFEES_TABLE[[#This Row],[TERM ONE]]:TERMFEES_TABLE[[#This Row],[TERM THREE]])</f>
        <v>0</v>
      </c>
    </row>
    <row r="47" spans="3:14" ht="22.5" customHeight="1" x14ac:dyDescent="0.25">
      <c r="C47" s="34"/>
      <c r="D47" s="27"/>
      <c r="G47" s="35"/>
      <c r="J47" s="3"/>
      <c r="K47" s="36"/>
      <c r="L47" s="36"/>
      <c r="M47" s="36"/>
      <c r="N47" s="33">
        <f>SUM(TERMFEES_TABLE[[#This Row],[TERM ONE]]:TERMFEES_TABLE[[#This Row],[TERM THREE]])</f>
        <v>0</v>
      </c>
    </row>
    <row r="48" spans="3:14" ht="22.5" customHeight="1" x14ac:dyDescent="0.25">
      <c r="C48" s="34"/>
      <c r="D48" s="27"/>
      <c r="G48" s="35"/>
      <c r="J48" s="3"/>
      <c r="K48" s="36"/>
      <c r="L48" s="36"/>
      <c r="M48" s="36"/>
      <c r="N48" s="33">
        <f>SUM(TERMFEES_TABLE[[#This Row],[TERM ONE]]:TERMFEES_TABLE[[#This Row],[TERM THREE]])</f>
        <v>0</v>
      </c>
    </row>
    <row r="49" spans="3:14" ht="22.5" customHeight="1" x14ac:dyDescent="0.25">
      <c r="C49" s="34"/>
      <c r="D49" s="27"/>
      <c r="G49" s="35"/>
      <c r="J49" s="3"/>
      <c r="K49" s="36"/>
      <c r="L49" s="36"/>
      <c r="M49" s="36"/>
      <c r="N49" s="33">
        <f>SUM(TERMFEES_TABLE[[#This Row],[TERM ONE]]:TERMFEES_TABLE[[#This Row],[TERM THREE]])</f>
        <v>0</v>
      </c>
    </row>
    <row r="50" spans="3:14" ht="22.5" customHeight="1" x14ac:dyDescent="0.25">
      <c r="C50" s="34"/>
      <c r="D50" s="27"/>
      <c r="G50" s="35"/>
      <c r="J50" s="3"/>
      <c r="K50" s="36"/>
      <c r="L50" s="36"/>
      <c r="M50" s="36"/>
      <c r="N50" s="33">
        <f>SUM(TERMFEES_TABLE[[#This Row],[TERM ONE]]:TERMFEES_TABLE[[#This Row],[TERM THREE]])</f>
        <v>0</v>
      </c>
    </row>
    <row r="51" spans="3:14" ht="22.5" customHeight="1" x14ac:dyDescent="0.25">
      <c r="C51" s="34"/>
      <c r="D51" s="27"/>
      <c r="G51" s="35"/>
      <c r="J51" s="3"/>
      <c r="K51" s="36"/>
      <c r="L51" s="36"/>
      <c r="M51" s="36"/>
      <c r="N51" s="33">
        <f>SUM(TERMFEES_TABLE[[#This Row],[TERM ONE]]:TERMFEES_TABLE[[#This Row],[TERM THREE]])</f>
        <v>0</v>
      </c>
    </row>
    <row r="52" spans="3:14" ht="22.5" customHeight="1" x14ac:dyDescent="0.25">
      <c r="C52" s="34"/>
      <c r="D52" s="27"/>
      <c r="G52" s="35"/>
      <c r="J52" s="3"/>
      <c r="K52" s="36"/>
      <c r="L52" s="36"/>
      <c r="M52" s="36"/>
      <c r="N52" s="33">
        <f>SUM(TERMFEES_TABLE[[#This Row],[TERM ONE]]:TERMFEES_TABLE[[#This Row],[TERM THREE]])</f>
        <v>0</v>
      </c>
    </row>
    <row r="53" spans="3:14" ht="22.5" customHeight="1" x14ac:dyDescent="0.25">
      <c r="C53" s="34"/>
      <c r="D53" s="27"/>
      <c r="G53" s="35"/>
      <c r="J53" s="3"/>
      <c r="K53" s="36"/>
      <c r="L53" s="36"/>
      <c r="M53" s="36"/>
      <c r="N53" s="33">
        <f>SUM(TERMFEES_TABLE[[#This Row],[TERM ONE]]:TERMFEES_TABLE[[#This Row],[TERM THREE]])</f>
        <v>0</v>
      </c>
    </row>
    <row r="54" spans="3:14" ht="22.5" customHeight="1" x14ac:dyDescent="0.25">
      <c r="C54" s="34"/>
      <c r="D54" s="27"/>
      <c r="G54" s="35"/>
      <c r="J54" s="3"/>
      <c r="K54" s="36"/>
      <c r="L54" s="36"/>
      <c r="M54" s="36"/>
      <c r="N54" s="33">
        <f>SUM(TERMFEES_TABLE[[#This Row],[TERM ONE]]:TERMFEES_TABLE[[#This Row],[TERM THREE]])</f>
        <v>0</v>
      </c>
    </row>
    <row r="55" spans="3:14" ht="22.5" customHeight="1" x14ac:dyDescent="0.25">
      <c r="C55" s="34"/>
      <c r="D55" s="27"/>
      <c r="G55" s="35"/>
      <c r="J55" s="3"/>
      <c r="K55" s="36"/>
      <c r="L55" s="36"/>
      <c r="M55" s="36"/>
      <c r="N55" s="33">
        <f>SUM(TERMFEES_TABLE[[#This Row],[TERM ONE]]:TERMFEES_TABLE[[#This Row],[TERM THREE]])</f>
        <v>0</v>
      </c>
    </row>
    <row r="56" spans="3:14" ht="22.5" customHeight="1" x14ac:dyDescent="0.25">
      <c r="C56" s="34"/>
      <c r="D56" s="27"/>
      <c r="G56" s="35"/>
      <c r="J56" s="3"/>
      <c r="K56" s="36"/>
      <c r="L56" s="36"/>
      <c r="M56" s="36"/>
      <c r="N56" s="33">
        <f>SUM(TERMFEES_TABLE[[#This Row],[TERM ONE]]:TERMFEES_TABLE[[#This Row],[TERM THREE]])</f>
        <v>0</v>
      </c>
    </row>
    <row r="57" spans="3:14" ht="22.5" customHeight="1" x14ac:dyDescent="0.25">
      <c r="C57" s="34"/>
      <c r="D57" s="27"/>
      <c r="G57" s="35"/>
      <c r="J57" s="3"/>
      <c r="K57" s="36"/>
      <c r="L57" s="36"/>
      <c r="M57" s="36"/>
      <c r="N57" s="33">
        <f>SUM(TERMFEES_TABLE[[#This Row],[TERM ONE]]:TERMFEES_TABLE[[#This Row],[TERM THREE]])</f>
        <v>0</v>
      </c>
    </row>
    <row r="58" spans="3:14" ht="22.5" customHeight="1" x14ac:dyDescent="0.25">
      <c r="C58" s="34"/>
      <c r="D58" s="27"/>
      <c r="G58" s="35"/>
      <c r="J58" s="3"/>
      <c r="K58" s="36"/>
      <c r="L58" s="36"/>
      <c r="M58" s="36"/>
      <c r="N58" s="33">
        <f>SUM(TERMFEES_TABLE[[#This Row],[TERM ONE]]:TERMFEES_TABLE[[#This Row],[TERM THREE]])</f>
        <v>0</v>
      </c>
    </row>
    <row r="59" spans="3:14" ht="22.5" customHeight="1" x14ac:dyDescent="0.25">
      <c r="C59" s="34"/>
      <c r="D59" s="27"/>
      <c r="G59" s="35"/>
      <c r="J59" s="3"/>
      <c r="K59" s="36"/>
      <c r="L59" s="36"/>
      <c r="M59" s="36"/>
      <c r="N59" s="33">
        <f>SUM(TERMFEES_TABLE[[#This Row],[TERM ONE]]:TERMFEES_TABLE[[#This Row],[TERM THREE]])</f>
        <v>0</v>
      </c>
    </row>
    <row r="60" spans="3:14" ht="22.5" customHeight="1" x14ac:dyDescent="0.25">
      <c r="C60" s="34"/>
      <c r="D60" s="27"/>
      <c r="G60" s="35"/>
      <c r="J60" s="3"/>
      <c r="K60" s="36"/>
      <c r="L60" s="36"/>
      <c r="M60" s="36"/>
      <c r="N60" s="33">
        <f>SUM(TERMFEES_TABLE[[#This Row],[TERM ONE]]:TERMFEES_TABLE[[#This Row],[TERM THREE]])</f>
        <v>0</v>
      </c>
    </row>
    <row r="61" spans="3:14" ht="22.5" customHeight="1" x14ac:dyDescent="0.25">
      <c r="C61" s="34"/>
      <c r="D61" s="27"/>
      <c r="G61" s="35"/>
      <c r="J61" s="3"/>
      <c r="K61" s="36"/>
      <c r="L61" s="36"/>
      <c r="M61" s="36"/>
      <c r="N61" s="33">
        <f>SUM(TERMFEES_TABLE[[#This Row],[TERM ONE]]:TERMFEES_TABLE[[#This Row],[TERM THREE]])</f>
        <v>0</v>
      </c>
    </row>
    <row r="62" spans="3:14" ht="22.5" customHeight="1" x14ac:dyDescent="0.25">
      <c r="C62" s="34"/>
      <c r="D62" s="27"/>
      <c r="G62" s="35"/>
      <c r="J62" s="3"/>
      <c r="K62" s="36"/>
      <c r="L62" s="36"/>
      <c r="M62" s="36"/>
      <c r="N62" s="33">
        <f>SUM(TERMFEES_TABLE[[#This Row],[TERM ONE]]:TERMFEES_TABLE[[#This Row],[TERM THREE]])</f>
        <v>0</v>
      </c>
    </row>
    <row r="63" spans="3:14" ht="22.5" customHeight="1" x14ac:dyDescent="0.25">
      <c r="C63" s="34"/>
      <c r="D63" s="27"/>
      <c r="G63" s="35"/>
      <c r="J63" s="3"/>
      <c r="K63" s="36"/>
      <c r="L63" s="36"/>
      <c r="M63" s="36"/>
      <c r="N63" s="33">
        <f>SUM(TERMFEES_TABLE[[#This Row],[TERM ONE]]:TERMFEES_TABLE[[#This Row],[TERM THREE]])</f>
        <v>0</v>
      </c>
    </row>
    <row r="64" spans="3:14" ht="22.5" customHeight="1" x14ac:dyDescent="0.25">
      <c r="C64" s="34"/>
      <c r="D64" s="27"/>
      <c r="G64" s="35"/>
      <c r="J64" s="4" t="s">
        <v>98</v>
      </c>
      <c r="K64" s="33"/>
      <c r="L64" s="33"/>
      <c r="M64" s="33"/>
      <c r="N64" s="33">
        <f>SUM(TERMFEES_TABLE[[#This Row],[TERM ONE]]:TERMFEES_TABLE[[#This Row],[TERM THREE]])</f>
        <v>0</v>
      </c>
    </row>
    <row r="65" spans="3:14" ht="22.5" customHeight="1" x14ac:dyDescent="0.25">
      <c r="C65" s="34"/>
      <c r="D65" s="27"/>
      <c r="G65" s="35"/>
      <c r="J65" s="4" t="s">
        <v>97</v>
      </c>
      <c r="K65" s="33"/>
      <c r="L65" s="33"/>
      <c r="M65" s="33"/>
      <c r="N65" s="33">
        <f>SUM(TERMFEES_TABLE[[#This Row],[TERM ONE]]:TERMFEES_TABLE[[#This Row],[TERM THREE]])</f>
        <v>0</v>
      </c>
    </row>
    <row r="66" spans="3:14" ht="22.5" customHeight="1" x14ac:dyDescent="0.25">
      <c r="C66" s="34"/>
      <c r="D66" s="27"/>
      <c r="G66" s="35"/>
    </row>
    <row r="67" spans="3:14" ht="22.5" customHeight="1" x14ac:dyDescent="0.25">
      <c r="C67" s="34"/>
      <c r="D67" s="27"/>
      <c r="G67" s="35"/>
    </row>
    <row r="68" spans="3:14" ht="22.5" customHeight="1" x14ac:dyDescent="0.25">
      <c r="C68" s="34"/>
      <c r="D68" s="27"/>
      <c r="G68" s="35"/>
    </row>
    <row r="69" spans="3:14" ht="22.5" customHeight="1" x14ac:dyDescent="0.25">
      <c r="C69" s="34"/>
      <c r="D69" s="27"/>
      <c r="G69" s="35"/>
    </row>
    <row r="70" spans="3:14" ht="22.5" customHeight="1" x14ac:dyDescent="0.25">
      <c r="C70" s="34"/>
      <c r="D70" s="27"/>
      <c r="G70" s="35"/>
    </row>
    <row r="71" spans="3:14" ht="22.5" customHeight="1" x14ac:dyDescent="0.25">
      <c r="C71" s="34"/>
      <c r="D71" s="27"/>
      <c r="G71" s="35"/>
    </row>
    <row r="72" spans="3:14" ht="22.5" customHeight="1" x14ac:dyDescent="0.25">
      <c r="C72" s="34"/>
      <c r="D72" s="27"/>
      <c r="G72" s="35"/>
    </row>
    <row r="73" spans="3:14" ht="22.5" customHeight="1" x14ac:dyDescent="0.25">
      <c r="C73" s="34"/>
      <c r="D73" s="27"/>
      <c r="G73" s="35"/>
    </row>
    <row r="74" spans="3:14" ht="22.5" customHeight="1" x14ac:dyDescent="0.25">
      <c r="C74" s="34"/>
      <c r="D74" s="27"/>
      <c r="G74" s="35"/>
    </row>
    <row r="75" spans="3:14" ht="22.5" customHeight="1" x14ac:dyDescent="0.25">
      <c r="C75" s="34"/>
      <c r="D75" s="27"/>
      <c r="G75" s="35"/>
    </row>
    <row r="76" spans="3:14" ht="22.5" customHeight="1" x14ac:dyDescent="0.25">
      <c r="C76" s="34"/>
      <c r="D76" s="27"/>
      <c r="G76" s="35"/>
    </row>
    <row r="77" spans="3:14" ht="22.5" customHeight="1" x14ac:dyDescent="0.25">
      <c r="C77" s="34"/>
      <c r="D77" s="27"/>
      <c r="G77" s="35"/>
    </row>
    <row r="78" spans="3:14" ht="22.5" customHeight="1" x14ac:dyDescent="0.25">
      <c r="C78" s="34"/>
      <c r="D78" s="27"/>
      <c r="G78" s="35"/>
    </row>
    <row r="79" spans="3:14" ht="22.5" customHeight="1" x14ac:dyDescent="0.25">
      <c r="C79" s="34"/>
      <c r="D79" s="27"/>
      <c r="G79" s="35"/>
    </row>
    <row r="80" spans="3:14" ht="22.5" customHeight="1" x14ac:dyDescent="0.25">
      <c r="C80" s="34"/>
      <c r="D80" s="27"/>
      <c r="G80" s="35"/>
    </row>
    <row r="81" spans="3:7" ht="22.5" customHeight="1" x14ac:dyDescent="0.25">
      <c r="C81" s="34"/>
      <c r="D81" s="27"/>
      <c r="G81" s="35"/>
    </row>
    <row r="82" spans="3:7" ht="22.5" customHeight="1" x14ac:dyDescent="0.25">
      <c r="C82" s="34"/>
      <c r="D82" s="27"/>
      <c r="G82" s="35"/>
    </row>
    <row r="83" spans="3:7" ht="22.5" customHeight="1" x14ac:dyDescent="0.25">
      <c r="C83" s="34"/>
      <c r="D83" s="27"/>
      <c r="G83" s="35"/>
    </row>
    <row r="84" spans="3:7" ht="22.5" customHeight="1" x14ac:dyDescent="0.25">
      <c r="C84" s="34"/>
      <c r="D84" s="27"/>
      <c r="G84" s="35"/>
    </row>
    <row r="85" spans="3:7" ht="22.5" customHeight="1" x14ac:dyDescent="0.25">
      <c r="C85" s="34"/>
      <c r="D85" s="27"/>
      <c r="G85" s="35"/>
    </row>
    <row r="86" spans="3:7" ht="22.5" customHeight="1" x14ac:dyDescent="0.25">
      <c r="C86" s="34"/>
      <c r="D86" s="27"/>
      <c r="G86" s="35"/>
    </row>
    <row r="87" spans="3:7" ht="22.5" customHeight="1" x14ac:dyDescent="0.25">
      <c r="C87" s="34"/>
      <c r="D87" s="27"/>
      <c r="G87" s="35"/>
    </row>
    <row r="88" spans="3:7" ht="22.5" customHeight="1" x14ac:dyDescent="0.25">
      <c r="C88" s="34"/>
      <c r="D88" s="27"/>
      <c r="G88" s="35"/>
    </row>
    <row r="89" spans="3:7" ht="22.5" customHeight="1" x14ac:dyDescent="0.25">
      <c r="C89" s="34"/>
      <c r="D89" s="27"/>
      <c r="G89" s="35"/>
    </row>
    <row r="90" spans="3:7" ht="22.5" customHeight="1" x14ac:dyDescent="0.25">
      <c r="C90" s="34"/>
      <c r="D90" s="27"/>
      <c r="G90" s="35"/>
    </row>
    <row r="91" spans="3:7" ht="22.5" customHeight="1" x14ac:dyDescent="0.25">
      <c r="C91" s="34"/>
      <c r="D91" s="27"/>
      <c r="G91" s="35"/>
    </row>
    <row r="92" spans="3:7" ht="22.5" customHeight="1" x14ac:dyDescent="0.25">
      <c r="C92" s="34"/>
      <c r="D92" s="27"/>
      <c r="G92" s="35"/>
    </row>
    <row r="93" spans="3:7" ht="22.5" customHeight="1" x14ac:dyDescent="0.25">
      <c r="C93" s="34"/>
      <c r="D93" s="27"/>
      <c r="G93" s="35"/>
    </row>
    <row r="94" spans="3:7" ht="22.5" customHeight="1" x14ac:dyDescent="0.25">
      <c r="C94" s="34"/>
      <c r="D94" s="27"/>
      <c r="G94" s="35"/>
    </row>
    <row r="95" spans="3:7" ht="22.5" customHeight="1" x14ac:dyDescent="0.25">
      <c r="C95" s="34"/>
      <c r="D95" s="27"/>
      <c r="G95" s="35"/>
    </row>
    <row r="96" spans="3:7" ht="22.5" customHeight="1" x14ac:dyDescent="0.25">
      <c r="C96" s="34"/>
      <c r="D96" s="27"/>
      <c r="G96" s="35"/>
    </row>
    <row r="97" spans="3:7" ht="22.5" customHeight="1" x14ac:dyDescent="0.25">
      <c r="C97" s="34"/>
      <c r="D97" s="27"/>
      <c r="G97" s="35"/>
    </row>
    <row r="98" spans="3:7" ht="22.5" customHeight="1" x14ac:dyDescent="0.25">
      <c r="C98" s="34"/>
      <c r="D98" s="27"/>
      <c r="G98" s="35"/>
    </row>
    <row r="99" spans="3:7" ht="22.5" customHeight="1" x14ac:dyDescent="0.25">
      <c r="C99" s="34"/>
      <c r="D99" s="27"/>
      <c r="G99" s="35"/>
    </row>
    <row r="100" spans="3:7" ht="22.5" customHeight="1" x14ac:dyDescent="0.25">
      <c r="C100" s="34"/>
      <c r="D100" s="27"/>
      <c r="G100" s="35"/>
    </row>
    <row r="101" spans="3:7" ht="22.5" customHeight="1" x14ac:dyDescent="0.25">
      <c r="C101" s="34"/>
      <c r="D101" s="27"/>
      <c r="G101" s="35"/>
    </row>
    <row r="102" spans="3:7" ht="22.5" customHeight="1" x14ac:dyDescent="0.25">
      <c r="C102" s="34"/>
      <c r="D102" s="27"/>
      <c r="G102" s="35"/>
    </row>
    <row r="103" spans="3:7" ht="22.5" customHeight="1" x14ac:dyDescent="0.25">
      <c r="C103" s="34"/>
      <c r="D103" s="27"/>
      <c r="G103" s="35"/>
    </row>
    <row r="104" spans="3:7" ht="22.5" customHeight="1" x14ac:dyDescent="0.25">
      <c r="C104" s="34"/>
      <c r="D104" s="27"/>
      <c r="G104" s="35"/>
    </row>
    <row r="105" spans="3:7" ht="22.5" customHeight="1" x14ac:dyDescent="0.25">
      <c r="C105" s="34"/>
      <c r="D105" s="27"/>
      <c r="G105" s="35"/>
    </row>
    <row r="106" spans="3:7" ht="22.5" customHeight="1" x14ac:dyDescent="0.25">
      <c r="C106" s="34"/>
      <c r="D106" s="27"/>
      <c r="G106" s="35"/>
    </row>
    <row r="107" spans="3:7" ht="22.5" customHeight="1" x14ac:dyDescent="0.25">
      <c r="C107" s="34"/>
      <c r="D107" s="27"/>
      <c r="G107" s="35"/>
    </row>
    <row r="108" spans="3:7" ht="22.5" customHeight="1" x14ac:dyDescent="0.25">
      <c r="C108" s="34"/>
      <c r="D108" s="27"/>
      <c r="G108" s="35"/>
    </row>
    <row r="109" spans="3:7" ht="22.5" customHeight="1" x14ac:dyDescent="0.25">
      <c r="C109" s="34"/>
      <c r="D109" s="27"/>
      <c r="G109" s="35"/>
    </row>
    <row r="110" spans="3:7" ht="22.5" customHeight="1" x14ac:dyDescent="0.25">
      <c r="C110" s="34"/>
      <c r="D110" s="27"/>
      <c r="G110" s="35"/>
    </row>
    <row r="111" spans="3:7" ht="22.5" customHeight="1" x14ac:dyDescent="0.25">
      <c r="C111" s="34"/>
      <c r="D111" s="27"/>
      <c r="G111" s="35"/>
    </row>
    <row r="112" spans="3:7" ht="22.5" customHeight="1" x14ac:dyDescent="0.25">
      <c r="C112" s="34"/>
      <c r="D112" s="27"/>
      <c r="G112" s="35"/>
    </row>
    <row r="113" spans="3:7" ht="22.5" customHeight="1" x14ac:dyDescent="0.25">
      <c r="C113" s="34"/>
      <c r="D113" s="27"/>
      <c r="G113" s="35"/>
    </row>
    <row r="114" spans="3:7" ht="22.5" customHeight="1" x14ac:dyDescent="0.25">
      <c r="C114" s="34"/>
      <c r="D114" s="27"/>
      <c r="G114" s="35"/>
    </row>
    <row r="115" spans="3:7" ht="22.5" customHeight="1" x14ac:dyDescent="0.25">
      <c r="C115" s="34"/>
      <c r="D115" s="27"/>
      <c r="G115" s="35"/>
    </row>
    <row r="116" spans="3:7" ht="22.5" customHeight="1" x14ac:dyDescent="0.25">
      <c r="C116" s="34"/>
      <c r="D116" s="27"/>
      <c r="G116" s="35"/>
    </row>
    <row r="117" spans="3:7" ht="22.5" customHeight="1" x14ac:dyDescent="0.25">
      <c r="C117" s="34"/>
      <c r="D117" s="27"/>
      <c r="G117" s="35"/>
    </row>
    <row r="118" spans="3:7" ht="22.5" customHeight="1" x14ac:dyDescent="0.25">
      <c r="C118" s="34"/>
      <c r="D118" s="27"/>
      <c r="G118" s="35"/>
    </row>
    <row r="119" spans="3:7" ht="22.5" customHeight="1" x14ac:dyDescent="0.25">
      <c r="C119" s="34"/>
      <c r="D119" s="27"/>
      <c r="G119" s="35"/>
    </row>
    <row r="120" spans="3:7" ht="22.5" customHeight="1" x14ac:dyDescent="0.25">
      <c r="C120" s="34"/>
      <c r="D120" s="27"/>
      <c r="G120" s="35"/>
    </row>
    <row r="121" spans="3:7" ht="22.5" customHeight="1" x14ac:dyDescent="0.25">
      <c r="C121" s="34"/>
      <c r="D121" s="27"/>
      <c r="G121" s="35"/>
    </row>
    <row r="122" spans="3:7" ht="22.5" customHeight="1" x14ac:dyDescent="0.25">
      <c r="C122" s="34"/>
      <c r="D122" s="27"/>
      <c r="G122" s="35"/>
    </row>
    <row r="123" spans="3:7" ht="22.5" customHeight="1" x14ac:dyDescent="0.25">
      <c r="C123" s="34"/>
      <c r="D123" s="27"/>
      <c r="G123" s="35"/>
    </row>
    <row r="124" spans="3:7" ht="22.5" customHeight="1" x14ac:dyDescent="0.25">
      <c r="C124" s="34"/>
      <c r="D124" s="27"/>
      <c r="G124" s="35"/>
    </row>
    <row r="125" spans="3:7" ht="22.5" customHeight="1" x14ac:dyDescent="0.25">
      <c r="C125" s="34"/>
      <c r="D125" s="27"/>
      <c r="G125" s="35"/>
    </row>
    <row r="126" spans="3:7" ht="22.5" customHeight="1" x14ac:dyDescent="0.25">
      <c r="C126" s="34"/>
      <c r="D126" s="27"/>
      <c r="G126" s="35"/>
    </row>
    <row r="127" spans="3:7" ht="22.5" customHeight="1" x14ac:dyDescent="0.25">
      <c r="C127" s="34"/>
      <c r="D127" s="27"/>
      <c r="G127" s="35"/>
    </row>
    <row r="128" spans="3:7" ht="22.5" customHeight="1" x14ac:dyDescent="0.25">
      <c r="C128" s="34"/>
      <c r="D128" s="27"/>
      <c r="G128" s="35"/>
    </row>
    <row r="129" spans="3:7" ht="22.5" customHeight="1" x14ac:dyDescent="0.25">
      <c r="C129" s="34"/>
      <c r="D129" s="27"/>
      <c r="G129" s="35"/>
    </row>
    <row r="130" spans="3:7" ht="22.5" customHeight="1" x14ac:dyDescent="0.25">
      <c r="C130" s="34"/>
      <c r="D130" s="27"/>
      <c r="G130" s="35"/>
    </row>
    <row r="131" spans="3:7" ht="22.5" customHeight="1" x14ac:dyDescent="0.25">
      <c r="C131" s="34"/>
      <c r="D131" s="27"/>
      <c r="G131" s="35"/>
    </row>
    <row r="132" spans="3:7" ht="22.5" customHeight="1" x14ac:dyDescent="0.25">
      <c r="C132" s="34"/>
      <c r="D132" s="27"/>
      <c r="G132" s="35"/>
    </row>
    <row r="133" spans="3:7" ht="22.5" customHeight="1" x14ac:dyDescent="0.25">
      <c r="C133" s="34"/>
      <c r="D133" s="27"/>
      <c r="G133" s="35"/>
    </row>
    <row r="134" spans="3:7" ht="22.5" customHeight="1" x14ac:dyDescent="0.25">
      <c r="C134" s="34"/>
      <c r="D134" s="27"/>
      <c r="G134" s="35"/>
    </row>
    <row r="135" spans="3:7" ht="22.5" customHeight="1" x14ac:dyDescent="0.25">
      <c r="C135" s="34"/>
      <c r="D135" s="27"/>
      <c r="G135" s="35"/>
    </row>
    <row r="136" spans="3:7" ht="22.5" customHeight="1" x14ac:dyDescent="0.25">
      <c r="C136" s="34"/>
      <c r="D136" s="27"/>
      <c r="G136" s="35"/>
    </row>
    <row r="137" spans="3:7" ht="22.5" customHeight="1" x14ac:dyDescent="0.25">
      <c r="C137" s="34"/>
      <c r="D137" s="27"/>
      <c r="G137" s="35"/>
    </row>
    <row r="138" spans="3:7" ht="22.5" customHeight="1" x14ac:dyDescent="0.25">
      <c r="C138" s="34"/>
      <c r="D138" s="27"/>
      <c r="G138" s="35"/>
    </row>
    <row r="139" spans="3:7" ht="22.5" customHeight="1" x14ac:dyDescent="0.25">
      <c r="C139" s="34"/>
      <c r="D139" s="27"/>
      <c r="G139" s="35"/>
    </row>
    <row r="140" spans="3:7" ht="22.5" customHeight="1" x14ac:dyDescent="0.25">
      <c r="C140" s="34"/>
      <c r="D140" s="27"/>
      <c r="G140" s="35"/>
    </row>
    <row r="141" spans="3:7" ht="22.5" customHeight="1" x14ac:dyDescent="0.25">
      <c r="C141" s="34"/>
      <c r="D141" s="27"/>
      <c r="G141" s="35"/>
    </row>
    <row r="142" spans="3:7" ht="22.5" customHeight="1" x14ac:dyDescent="0.25">
      <c r="C142" s="34"/>
      <c r="D142" s="27"/>
      <c r="G142" s="35"/>
    </row>
    <row r="143" spans="3:7" ht="22.5" customHeight="1" x14ac:dyDescent="0.25">
      <c r="C143" s="34"/>
      <c r="D143" s="27"/>
      <c r="G143" s="35"/>
    </row>
    <row r="144" spans="3:7" ht="22.5" customHeight="1" x14ac:dyDescent="0.25">
      <c r="C144" s="34"/>
      <c r="D144" s="27"/>
      <c r="G144" s="35"/>
    </row>
    <row r="145" spans="3:7" ht="22.5" customHeight="1" x14ac:dyDescent="0.25">
      <c r="C145" s="34"/>
      <c r="D145" s="27"/>
      <c r="G145" s="35"/>
    </row>
    <row r="146" spans="3:7" ht="22.5" customHeight="1" x14ac:dyDescent="0.25">
      <c r="C146" s="34"/>
      <c r="D146" s="27"/>
      <c r="G146" s="35"/>
    </row>
    <row r="147" spans="3:7" ht="22.5" customHeight="1" x14ac:dyDescent="0.25">
      <c r="C147" s="34"/>
      <c r="D147" s="27"/>
      <c r="G147" s="35"/>
    </row>
    <row r="148" spans="3:7" ht="22.5" customHeight="1" x14ac:dyDescent="0.25">
      <c r="C148" s="34"/>
      <c r="D148" s="27"/>
      <c r="G148" s="35"/>
    </row>
    <row r="149" spans="3:7" ht="22.5" customHeight="1" x14ac:dyDescent="0.25">
      <c r="C149" s="34"/>
      <c r="D149" s="27"/>
      <c r="G149" s="35"/>
    </row>
    <row r="150" spans="3:7" ht="22.5" customHeight="1" x14ac:dyDescent="0.25">
      <c r="C150" s="34"/>
      <c r="D150" s="27"/>
      <c r="G150" s="35"/>
    </row>
    <row r="151" spans="3:7" ht="22.5" customHeight="1" x14ac:dyDescent="0.25">
      <c r="C151" s="34"/>
      <c r="D151" s="27"/>
      <c r="G151" s="35"/>
    </row>
    <row r="152" spans="3:7" ht="22.5" customHeight="1" x14ac:dyDescent="0.25">
      <c r="C152" s="34"/>
      <c r="D152" s="27"/>
      <c r="G152" s="35"/>
    </row>
    <row r="153" spans="3:7" ht="22.5" customHeight="1" x14ac:dyDescent="0.25">
      <c r="C153" s="34"/>
      <c r="D153" s="27"/>
      <c r="G153" s="35"/>
    </row>
    <row r="154" spans="3:7" ht="22.5" customHeight="1" x14ac:dyDescent="0.25">
      <c r="C154" s="34"/>
      <c r="D154" s="27"/>
      <c r="G154" s="35"/>
    </row>
    <row r="155" spans="3:7" ht="22.5" customHeight="1" x14ac:dyDescent="0.25">
      <c r="C155" s="34"/>
      <c r="D155" s="27"/>
      <c r="G155" s="35"/>
    </row>
    <row r="156" spans="3:7" ht="22.5" customHeight="1" x14ac:dyDescent="0.25">
      <c r="C156" s="34"/>
      <c r="D156" s="27"/>
      <c r="G156" s="35"/>
    </row>
    <row r="157" spans="3:7" ht="22.5" customHeight="1" x14ac:dyDescent="0.25">
      <c r="C157" s="34"/>
      <c r="D157" s="27"/>
      <c r="G157" s="35"/>
    </row>
    <row r="158" spans="3:7" ht="22.5" customHeight="1" x14ac:dyDescent="0.25">
      <c r="C158" s="34"/>
      <c r="D158" s="27"/>
      <c r="G158" s="35"/>
    </row>
    <row r="159" spans="3:7" ht="22.5" customHeight="1" x14ac:dyDescent="0.25">
      <c r="C159" s="34"/>
      <c r="D159" s="27"/>
      <c r="G159" s="35"/>
    </row>
    <row r="160" spans="3:7" ht="22.5" customHeight="1" x14ac:dyDescent="0.25">
      <c r="C160" s="34"/>
      <c r="D160" s="27"/>
      <c r="G160" s="35"/>
    </row>
    <row r="161" spans="3:7" ht="22.5" customHeight="1" x14ac:dyDescent="0.25">
      <c r="C161" s="34"/>
      <c r="D161" s="27"/>
      <c r="G161" s="35"/>
    </row>
    <row r="162" spans="3:7" ht="22.5" customHeight="1" x14ac:dyDescent="0.25">
      <c r="C162" s="34"/>
      <c r="D162" s="27"/>
      <c r="G162" s="35"/>
    </row>
    <row r="163" spans="3:7" ht="22.5" customHeight="1" x14ac:dyDescent="0.25">
      <c r="C163" s="34"/>
      <c r="D163" s="27"/>
      <c r="G163" s="35"/>
    </row>
    <row r="164" spans="3:7" ht="22.5" customHeight="1" x14ac:dyDescent="0.25">
      <c r="C164" s="34"/>
      <c r="D164" s="27"/>
      <c r="G164" s="35"/>
    </row>
    <row r="165" spans="3:7" ht="22.5" customHeight="1" x14ac:dyDescent="0.25">
      <c r="C165" s="34"/>
      <c r="D165" s="27"/>
      <c r="G165" s="35"/>
    </row>
    <row r="166" spans="3:7" ht="22.5" customHeight="1" x14ac:dyDescent="0.25">
      <c r="C166" s="34"/>
      <c r="D166" s="27"/>
      <c r="G166" s="35"/>
    </row>
    <row r="167" spans="3:7" ht="22.5" customHeight="1" x14ac:dyDescent="0.25">
      <c r="C167" s="34"/>
      <c r="D167" s="27"/>
      <c r="G167" s="35"/>
    </row>
    <row r="168" spans="3:7" ht="22.5" customHeight="1" x14ac:dyDescent="0.25">
      <c r="C168" s="34"/>
      <c r="D168" s="27"/>
      <c r="G168" s="35"/>
    </row>
    <row r="169" spans="3:7" ht="22.5" customHeight="1" x14ac:dyDescent="0.25">
      <c r="C169" s="34"/>
      <c r="D169" s="27"/>
      <c r="G169" s="35"/>
    </row>
    <row r="170" spans="3:7" ht="22.5" customHeight="1" x14ac:dyDescent="0.25">
      <c r="C170" s="34"/>
      <c r="D170" s="27"/>
      <c r="G170" s="35"/>
    </row>
    <row r="171" spans="3:7" ht="22.5" customHeight="1" x14ac:dyDescent="0.25">
      <c r="C171" s="34"/>
      <c r="D171" s="27"/>
      <c r="G171" s="35"/>
    </row>
    <row r="172" spans="3:7" ht="22.5" customHeight="1" x14ac:dyDescent="0.25">
      <c r="C172" s="34"/>
      <c r="D172" s="27"/>
      <c r="G172" s="35"/>
    </row>
    <row r="173" spans="3:7" ht="22.5" customHeight="1" x14ac:dyDescent="0.25">
      <c r="C173" s="34"/>
      <c r="D173" s="27"/>
      <c r="G173" s="35"/>
    </row>
    <row r="174" spans="3:7" ht="22.5" customHeight="1" x14ac:dyDescent="0.25">
      <c r="C174" s="34"/>
      <c r="D174" s="27"/>
      <c r="G174" s="35"/>
    </row>
    <row r="175" spans="3:7" ht="22.5" customHeight="1" x14ac:dyDescent="0.25">
      <c r="C175" s="34"/>
      <c r="D175" s="27"/>
      <c r="G175" s="35"/>
    </row>
    <row r="176" spans="3:7" ht="22.5" customHeight="1" x14ac:dyDescent="0.25">
      <c r="C176" s="34"/>
      <c r="D176" s="27"/>
      <c r="G176" s="35"/>
    </row>
    <row r="177" spans="3:7" ht="22.5" customHeight="1" x14ac:dyDescent="0.25">
      <c r="C177" s="34"/>
      <c r="D177" s="27"/>
      <c r="G177" s="35"/>
    </row>
    <row r="178" spans="3:7" ht="22.5" customHeight="1" x14ac:dyDescent="0.25">
      <c r="C178" s="34"/>
      <c r="D178" s="27"/>
      <c r="G178" s="35"/>
    </row>
    <row r="179" spans="3:7" ht="22.5" customHeight="1" x14ac:dyDescent="0.25">
      <c r="C179" s="34"/>
      <c r="D179" s="27"/>
      <c r="G179" s="35"/>
    </row>
    <row r="180" spans="3:7" ht="22.5" customHeight="1" x14ac:dyDescent="0.25">
      <c r="C180" s="34"/>
      <c r="D180" s="27"/>
      <c r="G180" s="35"/>
    </row>
    <row r="181" spans="3:7" ht="22.5" customHeight="1" x14ac:dyDescent="0.25">
      <c r="C181" s="34"/>
      <c r="D181" s="27"/>
      <c r="G181" s="35"/>
    </row>
    <row r="182" spans="3:7" ht="22.5" customHeight="1" x14ac:dyDescent="0.25">
      <c r="C182" s="34"/>
      <c r="D182" s="27"/>
      <c r="G182" s="35"/>
    </row>
    <row r="183" spans="3:7" ht="22.5" customHeight="1" x14ac:dyDescent="0.25">
      <c r="C183" s="34"/>
      <c r="D183" s="27"/>
      <c r="G183" s="35"/>
    </row>
    <row r="184" spans="3:7" ht="22.5" customHeight="1" x14ac:dyDescent="0.25">
      <c r="C184" s="34"/>
      <c r="D184" s="27"/>
      <c r="G184" s="35"/>
    </row>
    <row r="185" spans="3:7" ht="22.5" customHeight="1" x14ac:dyDescent="0.25">
      <c r="C185" s="34"/>
      <c r="D185" s="27"/>
      <c r="G185" s="35"/>
    </row>
    <row r="186" spans="3:7" ht="22.5" customHeight="1" x14ac:dyDescent="0.25">
      <c r="C186" s="34"/>
      <c r="D186" s="27"/>
      <c r="G186" s="35"/>
    </row>
    <row r="187" spans="3:7" ht="22.5" customHeight="1" x14ac:dyDescent="0.25">
      <c r="C187" s="34"/>
      <c r="D187" s="27"/>
      <c r="G187" s="35"/>
    </row>
    <row r="188" spans="3:7" ht="22.5" customHeight="1" x14ac:dyDescent="0.25">
      <c r="C188" s="34"/>
      <c r="D188" s="27"/>
      <c r="G188" s="35"/>
    </row>
    <row r="189" spans="3:7" ht="22.5" customHeight="1" x14ac:dyDescent="0.25">
      <c r="C189" s="34"/>
      <c r="D189" s="27"/>
      <c r="G189" s="35"/>
    </row>
    <row r="190" spans="3:7" ht="22.5" customHeight="1" x14ac:dyDescent="0.25">
      <c r="C190" s="34"/>
      <c r="D190" s="27"/>
      <c r="G190" s="35"/>
    </row>
    <row r="191" spans="3:7" ht="22.5" customHeight="1" x14ac:dyDescent="0.25">
      <c r="C191" s="34"/>
      <c r="D191" s="27"/>
      <c r="G191" s="35"/>
    </row>
    <row r="192" spans="3:7" ht="22.5" customHeight="1" x14ac:dyDescent="0.25">
      <c r="C192" s="34"/>
      <c r="D192" s="27"/>
      <c r="G192" s="35"/>
    </row>
    <row r="193" spans="3:7" ht="22.5" customHeight="1" x14ac:dyDescent="0.25">
      <c r="C193" s="34"/>
      <c r="D193" s="27"/>
      <c r="G193" s="35"/>
    </row>
    <row r="194" spans="3:7" ht="22.5" customHeight="1" x14ac:dyDescent="0.25">
      <c r="C194" s="34"/>
      <c r="D194" s="27"/>
      <c r="G194" s="35"/>
    </row>
    <row r="195" spans="3:7" ht="22.5" customHeight="1" x14ac:dyDescent="0.25">
      <c r="C195" s="34"/>
      <c r="D195" s="27"/>
      <c r="G195" s="35"/>
    </row>
    <row r="196" spans="3:7" ht="22.5" customHeight="1" x14ac:dyDescent="0.25">
      <c r="C196" s="34"/>
      <c r="D196" s="27"/>
      <c r="G196" s="35"/>
    </row>
    <row r="197" spans="3:7" ht="22.5" customHeight="1" x14ac:dyDescent="0.25">
      <c r="C197" s="34"/>
      <c r="D197" s="27"/>
      <c r="G197" s="35"/>
    </row>
    <row r="198" spans="3:7" ht="22.5" customHeight="1" x14ac:dyDescent="0.25">
      <c r="C198" s="34"/>
      <c r="D198" s="27"/>
      <c r="G198" s="35"/>
    </row>
    <row r="199" spans="3:7" ht="22.5" customHeight="1" x14ac:dyDescent="0.25">
      <c r="C199" s="34"/>
      <c r="D199" s="27"/>
      <c r="G199" s="35"/>
    </row>
    <row r="200" spans="3:7" ht="22.5" customHeight="1" x14ac:dyDescent="0.25">
      <c r="C200" s="34"/>
      <c r="D200" s="27"/>
      <c r="G200" s="35"/>
    </row>
    <row r="201" spans="3:7" ht="22.5" customHeight="1" x14ac:dyDescent="0.25">
      <c r="C201" s="34"/>
      <c r="D201" s="27"/>
      <c r="G201" s="35"/>
    </row>
    <row r="202" spans="3:7" ht="22.5" customHeight="1" x14ac:dyDescent="0.25">
      <c r="C202" s="34"/>
      <c r="D202" s="27"/>
      <c r="G202" s="35"/>
    </row>
    <row r="203" spans="3:7" ht="22.5" customHeight="1" x14ac:dyDescent="0.25">
      <c r="C203" s="34"/>
      <c r="D203" s="27"/>
      <c r="G203" s="35"/>
    </row>
    <row r="204" spans="3:7" ht="22.5" customHeight="1" x14ac:dyDescent="0.25">
      <c r="C204" s="34"/>
      <c r="D204" s="27"/>
      <c r="G204" s="35"/>
    </row>
    <row r="205" spans="3:7" ht="22.5" customHeight="1" x14ac:dyDescent="0.25">
      <c r="C205" s="34"/>
      <c r="D205" s="27"/>
      <c r="G205" s="35"/>
    </row>
    <row r="206" spans="3:7" ht="22.5" customHeight="1" x14ac:dyDescent="0.25">
      <c r="C206" s="34"/>
      <c r="D206" s="27"/>
      <c r="G206" s="35"/>
    </row>
    <row r="207" spans="3:7" ht="22.5" customHeight="1" x14ac:dyDescent="0.25">
      <c r="C207" s="34"/>
      <c r="D207" s="27"/>
      <c r="G207" s="35"/>
    </row>
    <row r="208" spans="3:7" ht="22.5" customHeight="1" x14ac:dyDescent="0.25">
      <c r="C208" s="34"/>
      <c r="D208" s="27"/>
      <c r="G208" s="35"/>
    </row>
    <row r="209" spans="3:7" ht="22.5" customHeight="1" x14ac:dyDescent="0.25">
      <c r="C209" s="34"/>
      <c r="D209" s="27"/>
      <c r="G209" s="35"/>
    </row>
    <row r="210" spans="3:7" ht="22.5" customHeight="1" x14ac:dyDescent="0.25">
      <c r="C210" s="34"/>
      <c r="D210" s="27"/>
      <c r="G210" s="35"/>
    </row>
    <row r="211" spans="3:7" ht="22.5" customHeight="1" x14ac:dyDescent="0.25">
      <c r="C211" s="34"/>
      <c r="D211" s="27"/>
      <c r="G211" s="35"/>
    </row>
    <row r="212" spans="3:7" ht="22.5" customHeight="1" x14ac:dyDescent="0.25">
      <c r="C212" s="34"/>
      <c r="D212" s="27"/>
      <c r="G212" s="35"/>
    </row>
    <row r="213" spans="3:7" ht="22.5" customHeight="1" x14ac:dyDescent="0.25">
      <c r="C213" s="34"/>
      <c r="D213" s="27"/>
      <c r="G213" s="35"/>
    </row>
    <row r="214" spans="3:7" ht="22.5" customHeight="1" x14ac:dyDescent="0.25">
      <c r="C214" s="34"/>
      <c r="D214" s="27"/>
      <c r="G214" s="35"/>
    </row>
    <row r="215" spans="3:7" ht="22.5" customHeight="1" x14ac:dyDescent="0.25">
      <c r="C215" s="34"/>
      <c r="D215" s="27"/>
      <c r="G215" s="35"/>
    </row>
    <row r="216" spans="3:7" ht="22.5" customHeight="1" x14ac:dyDescent="0.25">
      <c r="C216" s="34"/>
      <c r="D216" s="27"/>
      <c r="G216" s="35"/>
    </row>
    <row r="217" spans="3:7" ht="22.5" customHeight="1" x14ac:dyDescent="0.25">
      <c r="C217" s="34"/>
      <c r="D217" s="27"/>
      <c r="G217" s="35"/>
    </row>
    <row r="218" spans="3:7" ht="22.5" customHeight="1" x14ac:dyDescent="0.25">
      <c r="C218" s="34"/>
      <c r="D218" s="27"/>
      <c r="G218" s="35"/>
    </row>
    <row r="219" spans="3:7" ht="22.5" customHeight="1" x14ac:dyDescent="0.25">
      <c r="C219" s="34"/>
      <c r="D219" s="27"/>
      <c r="G219" s="35"/>
    </row>
    <row r="220" spans="3:7" ht="22.5" customHeight="1" x14ac:dyDescent="0.25">
      <c r="C220" s="34"/>
      <c r="D220" s="27"/>
      <c r="G220" s="35"/>
    </row>
    <row r="221" spans="3:7" ht="22.5" customHeight="1" x14ac:dyDescent="0.25">
      <c r="C221" s="34"/>
      <c r="D221" s="27"/>
      <c r="G221" s="35"/>
    </row>
    <row r="222" spans="3:7" ht="22.5" customHeight="1" x14ac:dyDescent="0.25">
      <c r="C222" s="34"/>
      <c r="D222" s="27"/>
      <c r="G222" s="35"/>
    </row>
    <row r="223" spans="3:7" ht="22.5" customHeight="1" x14ac:dyDescent="0.25">
      <c r="C223" s="34"/>
      <c r="D223" s="27"/>
      <c r="G223" s="35"/>
    </row>
    <row r="224" spans="3:7" ht="22.5" customHeight="1" x14ac:dyDescent="0.25">
      <c r="C224" s="34"/>
      <c r="D224" s="27"/>
      <c r="G224" s="35"/>
    </row>
    <row r="225" spans="3:7" ht="22.5" customHeight="1" x14ac:dyDescent="0.25">
      <c r="C225" s="34"/>
      <c r="D225" s="27"/>
      <c r="G225" s="35"/>
    </row>
    <row r="226" spans="3:7" ht="22.5" customHeight="1" x14ac:dyDescent="0.25">
      <c r="C226" s="34"/>
      <c r="D226" s="27"/>
      <c r="G226" s="35"/>
    </row>
    <row r="227" spans="3:7" ht="22.5" customHeight="1" x14ac:dyDescent="0.25">
      <c r="C227" s="34"/>
      <c r="D227" s="27"/>
      <c r="G227" s="35"/>
    </row>
    <row r="228" spans="3:7" ht="22.5" customHeight="1" x14ac:dyDescent="0.25">
      <c r="C228" s="34"/>
      <c r="D228" s="27"/>
      <c r="G228" s="35"/>
    </row>
    <row r="229" spans="3:7" ht="22.5" customHeight="1" x14ac:dyDescent="0.25">
      <c r="C229" s="34"/>
      <c r="D229" s="27"/>
      <c r="G229" s="35"/>
    </row>
    <row r="230" spans="3:7" ht="22.5" customHeight="1" x14ac:dyDescent="0.25">
      <c r="C230" s="34"/>
      <c r="D230" s="27"/>
      <c r="G230" s="35"/>
    </row>
    <row r="231" spans="3:7" ht="22.5" customHeight="1" x14ac:dyDescent="0.25">
      <c r="C231" s="34"/>
      <c r="D231" s="27"/>
      <c r="G231" s="35"/>
    </row>
    <row r="232" spans="3:7" ht="22.5" customHeight="1" x14ac:dyDescent="0.25">
      <c r="C232" s="34"/>
      <c r="D232" s="27"/>
      <c r="G232" s="35"/>
    </row>
    <row r="233" spans="3:7" ht="22.5" customHeight="1" x14ac:dyDescent="0.25">
      <c r="C233" s="34"/>
      <c r="D233" s="27"/>
      <c r="G233" s="35"/>
    </row>
    <row r="234" spans="3:7" ht="22.5" customHeight="1" x14ac:dyDescent="0.25">
      <c r="C234" s="34"/>
      <c r="D234" s="27"/>
      <c r="G234" s="35"/>
    </row>
    <row r="235" spans="3:7" ht="22.5" customHeight="1" x14ac:dyDescent="0.25">
      <c r="C235" s="34"/>
      <c r="D235" s="27"/>
      <c r="G235" s="35"/>
    </row>
    <row r="236" spans="3:7" ht="22.5" customHeight="1" x14ac:dyDescent="0.25">
      <c r="C236" s="34"/>
      <c r="D236" s="27"/>
      <c r="G236" s="35"/>
    </row>
    <row r="237" spans="3:7" ht="22.5" customHeight="1" x14ac:dyDescent="0.25">
      <c r="C237" s="34"/>
      <c r="D237" s="27"/>
      <c r="G237" s="35"/>
    </row>
    <row r="238" spans="3:7" ht="22.5" customHeight="1" x14ac:dyDescent="0.25">
      <c r="C238" s="34"/>
      <c r="D238" s="27"/>
      <c r="G238" s="35"/>
    </row>
    <row r="239" spans="3:7" ht="22.5" customHeight="1" x14ac:dyDescent="0.25">
      <c r="C239" s="34"/>
      <c r="D239" s="27"/>
      <c r="G239" s="35"/>
    </row>
    <row r="240" spans="3:7" ht="22.5" customHeight="1" x14ac:dyDescent="0.25">
      <c r="C240" s="34"/>
      <c r="D240" s="27"/>
      <c r="G240" s="35"/>
    </row>
    <row r="241" spans="3:7" ht="22.5" customHeight="1" x14ac:dyDescent="0.25">
      <c r="C241" s="34"/>
      <c r="D241" s="27"/>
      <c r="G241" s="35"/>
    </row>
    <row r="242" spans="3:7" ht="22.5" customHeight="1" x14ac:dyDescent="0.25">
      <c r="C242" s="34"/>
      <c r="D242" s="27"/>
      <c r="G242" s="35"/>
    </row>
    <row r="243" spans="3:7" ht="22.5" customHeight="1" x14ac:dyDescent="0.25">
      <c r="C243" s="34"/>
      <c r="D243" s="27"/>
      <c r="G243" s="35"/>
    </row>
    <row r="244" spans="3:7" ht="22.5" customHeight="1" x14ac:dyDescent="0.25">
      <c r="C244" s="34"/>
      <c r="D244" s="27"/>
      <c r="G244" s="35"/>
    </row>
    <row r="245" spans="3:7" ht="22.5" customHeight="1" x14ac:dyDescent="0.25">
      <c r="C245" s="34"/>
      <c r="D245" s="27"/>
      <c r="G245" s="35"/>
    </row>
    <row r="246" spans="3:7" ht="22.5" customHeight="1" x14ac:dyDescent="0.25">
      <c r="C246" s="34"/>
      <c r="D246" s="27"/>
      <c r="G246" s="35"/>
    </row>
    <row r="247" spans="3:7" ht="22.5" customHeight="1" x14ac:dyDescent="0.25">
      <c r="C247" s="34"/>
      <c r="D247" s="27"/>
      <c r="G247" s="35"/>
    </row>
    <row r="248" spans="3:7" ht="22.5" customHeight="1" x14ac:dyDescent="0.25">
      <c r="C248" s="34"/>
      <c r="D248" s="27"/>
      <c r="G248" s="35"/>
    </row>
    <row r="249" spans="3:7" ht="22.5" customHeight="1" x14ac:dyDescent="0.25">
      <c r="C249" s="34"/>
      <c r="D249" s="27"/>
      <c r="G249" s="35"/>
    </row>
    <row r="250" spans="3:7" ht="22.5" customHeight="1" x14ac:dyDescent="0.25">
      <c r="C250" s="34"/>
      <c r="D250" s="27"/>
      <c r="G250" s="35"/>
    </row>
    <row r="251" spans="3:7" ht="22.5" customHeight="1" x14ac:dyDescent="0.25">
      <c r="C251" s="34"/>
      <c r="D251" s="27"/>
      <c r="G251" s="35"/>
    </row>
    <row r="252" spans="3:7" ht="22.5" customHeight="1" x14ac:dyDescent="0.25">
      <c r="C252" s="34"/>
      <c r="D252" s="27"/>
      <c r="G252" s="35"/>
    </row>
    <row r="253" spans="3:7" ht="22.5" customHeight="1" x14ac:dyDescent="0.25">
      <c r="C253" s="34"/>
      <c r="D253" s="27"/>
      <c r="G253" s="35"/>
    </row>
    <row r="254" spans="3:7" ht="22.5" customHeight="1" x14ac:dyDescent="0.25">
      <c r="C254" s="34"/>
      <c r="D254" s="27"/>
      <c r="G254" s="35"/>
    </row>
    <row r="255" spans="3:7" ht="22.5" customHeight="1" x14ac:dyDescent="0.25">
      <c r="C255" s="34"/>
      <c r="D255" s="27"/>
      <c r="G255" s="35"/>
    </row>
    <row r="256" spans="3:7" ht="22.5" customHeight="1" x14ac:dyDescent="0.25">
      <c r="C256" s="34"/>
      <c r="D256" s="27"/>
      <c r="G256" s="35"/>
    </row>
    <row r="257" spans="3:7" ht="22.5" customHeight="1" x14ac:dyDescent="0.25">
      <c r="C257" s="34"/>
      <c r="D257" s="27"/>
      <c r="G257" s="35"/>
    </row>
    <row r="258" spans="3:7" ht="22.5" customHeight="1" x14ac:dyDescent="0.25">
      <c r="C258" s="34"/>
      <c r="D258" s="27"/>
      <c r="G258" s="35"/>
    </row>
    <row r="259" spans="3:7" ht="22.5" customHeight="1" x14ac:dyDescent="0.25">
      <c r="C259" s="34"/>
      <c r="D259" s="27"/>
      <c r="G259" s="35"/>
    </row>
    <row r="260" spans="3:7" ht="22.5" customHeight="1" x14ac:dyDescent="0.25">
      <c r="C260" s="34"/>
      <c r="D260" s="27"/>
      <c r="G260" s="35"/>
    </row>
    <row r="261" spans="3:7" ht="22.5" customHeight="1" x14ac:dyDescent="0.25">
      <c r="C261" s="34"/>
      <c r="D261" s="27"/>
      <c r="G261" s="35"/>
    </row>
    <row r="262" spans="3:7" ht="22.5" customHeight="1" x14ac:dyDescent="0.25">
      <c r="C262" s="34"/>
      <c r="D262" s="27"/>
      <c r="G262" s="35"/>
    </row>
    <row r="263" spans="3:7" ht="22.5" customHeight="1" x14ac:dyDescent="0.25">
      <c r="C263" s="34"/>
      <c r="D263" s="27"/>
      <c r="G263" s="35"/>
    </row>
    <row r="264" spans="3:7" ht="22.5" customHeight="1" x14ac:dyDescent="0.25">
      <c r="C264" s="34"/>
      <c r="D264" s="27"/>
      <c r="G264" s="35"/>
    </row>
    <row r="265" spans="3:7" ht="22.5" customHeight="1" x14ac:dyDescent="0.25">
      <c r="C265" s="34"/>
      <c r="D265" s="27"/>
      <c r="G265" s="35"/>
    </row>
    <row r="266" spans="3:7" ht="22.5" customHeight="1" x14ac:dyDescent="0.25">
      <c r="C266" s="34"/>
      <c r="D266" s="27"/>
      <c r="G266" s="35"/>
    </row>
    <row r="267" spans="3:7" ht="22.5" customHeight="1" x14ac:dyDescent="0.25">
      <c r="C267" s="34"/>
      <c r="D267" s="27"/>
      <c r="G267" s="35"/>
    </row>
    <row r="268" spans="3:7" ht="22.5" customHeight="1" x14ac:dyDescent="0.25">
      <c r="C268" s="34"/>
      <c r="D268" s="27"/>
      <c r="G268" s="35"/>
    </row>
    <row r="269" spans="3:7" ht="22.5" customHeight="1" x14ac:dyDescent="0.25">
      <c r="C269" s="34"/>
      <c r="D269" s="27"/>
      <c r="G269" s="35"/>
    </row>
    <row r="270" spans="3:7" ht="22.5" customHeight="1" x14ac:dyDescent="0.25">
      <c r="C270" s="34"/>
      <c r="D270" s="27"/>
      <c r="G270" s="35"/>
    </row>
    <row r="271" spans="3:7" ht="22.5" customHeight="1" x14ac:dyDescent="0.25">
      <c r="C271" s="34"/>
      <c r="D271" s="27"/>
      <c r="G271" s="35"/>
    </row>
    <row r="272" spans="3:7" ht="22.5" customHeight="1" x14ac:dyDescent="0.25">
      <c r="C272" s="34"/>
      <c r="D272" s="27"/>
      <c r="G272" s="35"/>
    </row>
    <row r="273" spans="3:7" ht="22.5" customHeight="1" x14ac:dyDescent="0.25">
      <c r="C273" s="34"/>
      <c r="D273" s="27"/>
      <c r="G273" s="35"/>
    </row>
    <row r="274" spans="3:7" ht="22.5" customHeight="1" x14ac:dyDescent="0.25">
      <c r="C274" s="34"/>
      <c r="D274" s="27"/>
      <c r="G274" s="35"/>
    </row>
    <row r="275" spans="3:7" ht="22.5" customHeight="1" x14ac:dyDescent="0.25">
      <c r="C275" s="34"/>
      <c r="D275" s="27"/>
      <c r="G275" s="35"/>
    </row>
    <row r="276" spans="3:7" ht="22.5" customHeight="1" x14ac:dyDescent="0.25">
      <c r="C276" s="34"/>
      <c r="D276" s="27"/>
      <c r="G276" s="35"/>
    </row>
    <row r="277" spans="3:7" ht="22.5" customHeight="1" x14ac:dyDescent="0.25">
      <c r="C277" s="34"/>
      <c r="D277" s="27"/>
      <c r="G277" s="35"/>
    </row>
    <row r="278" spans="3:7" ht="22.5" customHeight="1" x14ac:dyDescent="0.25">
      <c r="C278" s="34"/>
      <c r="D278" s="27"/>
      <c r="G278" s="35"/>
    </row>
    <row r="279" spans="3:7" ht="22.5" customHeight="1" x14ac:dyDescent="0.25">
      <c r="C279" s="34"/>
      <c r="D279" s="27"/>
      <c r="G279" s="35"/>
    </row>
    <row r="280" spans="3:7" ht="22.5" customHeight="1" x14ac:dyDescent="0.25">
      <c r="C280" s="34"/>
      <c r="D280" s="27"/>
      <c r="G280" s="35"/>
    </row>
    <row r="281" spans="3:7" ht="22.5" customHeight="1" x14ac:dyDescent="0.25">
      <c r="C281" s="34"/>
      <c r="D281" s="27"/>
      <c r="G281" s="35"/>
    </row>
    <row r="282" spans="3:7" ht="22.5" customHeight="1" x14ac:dyDescent="0.25">
      <c r="C282" s="34"/>
      <c r="D282" s="27"/>
      <c r="G282" s="35"/>
    </row>
    <row r="283" spans="3:7" ht="22.5" customHeight="1" x14ac:dyDescent="0.25">
      <c r="C283" s="34"/>
      <c r="D283" s="27"/>
      <c r="G283" s="35"/>
    </row>
    <row r="284" spans="3:7" ht="22.5" customHeight="1" x14ac:dyDescent="0.25">
      <c r="C284" s="34"/>
      <c r="D284" s="27"/>
      <c r="G284" s="35"/>
    </row>
    <row r="285" spans="3:7" ht="22.5" customHeight="1" x14ac:dyDescent="0.25">
      <c r="C285" s="34"/>
      <c r="D285" s="27"/>
      <c r="G285" s="35"/>
    </row>
    <row r="286" spans="3:7" ht="22.5" customHeight="1" x14ac:dyDescent="0.25">
      <c r="C286" s="34"/>
      <c r="D286" s="27"/>
      <c r="G286" s="35"/>
    </row>
    <row r="287" spans="3:7" ht="22.5" customHeight="1" x14ac:dyDescent="0.25">
      <c r="C287" s="34"/>
      <c r="D287" s="27"/>
      <c r="G287" s="35"/>
    </row>
    <row r="288" spans="3:7" ht="22.5" customHeight="1" x14ac:dyDescent="0.25">
      <c r="C288" s="34"/>
      <c r="D288" s="27"/>
      <c r="G288" s="35"/>
    </row>
    <row r="289" spans="3:7" ht="22.5" customHeight="1" x14ac:dyDescent="0.25">
      <c r="C289" s="34"/>
      <c r="D289" s="27"/>
      <c r="G289" s="35"/>
    </row>
    <row r="290" spans="3:7" ht="22.5" customHeight="1" x14ac:dyDescent="0.25">
      <c r="C290" s="34"/>
      <c r="D290" s="27"/>
      <c r="G290" s="35"/>
    </row>
    <row r="291" spans="3:7" ht="22.5" customHeight="1" x14ac:dyDescent="0.25">
      <c r="C291" s="34"/>
      <c r="D291" s="27"/>
      <c r="G291" s="35"/>
    </row>
    <row r="292" spans="3:7" ht="22.5" customHeight="1" x14ac:dyDescent="0.25">
      <c r="C292" s="34"/>
      <c r="D292" s="27"/>
      <c r="G292" s="35"/>
    </row>
    <row r="293" spans="3:7" ht="22.5" customHeight="1" x14ac:dyDescent="0.25">
      <c r="C293" s="34"/>
      <c r="D293" s="27"/>
      <c r="G293" s="35"/>
    </row>
    <row r="294" spans="3:7" ht="22.5" customHeight="1" x14ac:dyDescent="0.25">
      <c r="C294" s="34"/>
      <c r="D294" s="27"/>
      <c r="G294" s="35"/>
    </row>
    <row r="295" spans="3:7" ht="22.5" customHeight="1" x14ac:dyDescent="0.25">
      <c r="C295" s="34"/>
      <c r="D295" s="27"/>
      <c r="G295" s="35"/>
    </row>
    <row r="296" spans="3:7" ht="22.5" customHeight="1" x14ac:dyDescent="0.25">
      <c r="C296" s="34"/>
      <c r="D296" s="27"/>
      <c r="G296" s="35"/>
    </row>
    <row r="297" spans="3:7" ht="22.5" customHeight="1" x14ac:dyDescent="0.25">
      <c r="C297" s="34"/>
      <c r="D297" s="27"/>
      <c r="G297" s="35"/>
    </row>
    <row r="298" spans="3:7" ht="22.5" customHeight="1" x14ac:dyDescent="0.25">
      <c r="C298" s="34"/>
      <c r="D298" s="27"/>
      <c r="G298" s="35"/>
    </row>
    <row r="299" spans="3:7" ht="22.5" customHeight="1" x14ac:dyDescent="0.25">
      <c r="C299" s="34"/>
      <c r="D299" s="27"/>
      <c r="G299" s="35"/>
    </row>
    <row r="300" spans="3:7" ht="22.5" customHeight="1" x14ac:dyDescent="0.25">
      <c r="C300" s="34"/>
      <c r="D300" s="27"/>
      <c r="G300" s="35"/>
    </row>
    <row r="301" spans="3:7" ht="22.5" customHeight="1" x14ac:dyDescent="0.25">
      <c r="C301" s="34"/>
      <c r="D301" s="27"/>
      <c r="G301" s="35"/>
    </row>
    <row r="302" spans="3:7" ht="22.5" customHeight="1" x14ac:dyDescent="0.25">
      <c r="C302" s="34"/>
      <c r="D302" s="27"/>
      <c r="G302" s="35"/>
    </row>
    <row r="303" spans="3:7" ht="22.5" customHeight="1" x14ac:dyDescent="0.25">
      <c r="C303" s="34"/>
      <c r="D303" s="27"/>
      <c r="G303" s="35"/>
    </row>
    <row r="304" spans="3:7" ht="22.5" customHeight="1" x14ac:dyDescent="0.25">
      <c r="C304" s="34"/>
      <c r="D304" s="27"/>
      <c r="G304" s="35"/>
    </row>
    <row r="305" spans="3:7" ht="22.5" customHeight="1" x14ac:dyDescent="0.25">
      <c r="C305" s="34"/>
      <c r="D305" s="27"/>
      <c r="G305" s="35"/>
    </row>
    <row r="306" spans="3:7" ht="22.5" customHeight="1" x14ac:dyDescent="0.25">
      <c r="C306" s="34"/>
      <c r="D306" s="27"/>
      <c r="G306" s="35"/>
    </row>
    <row r="307" spans="3:7" ht="22.5" customHeight="1" x14ac:dyDescent="0.25">
      <c r="C307" s="34"/>
      <c r="D307" s="27"/>
      <c r="G307" s="35"/>
    </row>
    <row r="308" spans="3:7" ht="22.5" customHeight="1" x14ac:dyDescent="0.25">
      <c r="C308" s="34"/>
      <c r="D308" s="27"/>
      <c r="G308" s="35"/>
    </row>
    <row r="309" spans="3:7" ht="22.5" customHeight="1" x14ac:dyDescent="0.25">
      <c r="C309" s="34"/>
      <c r="D309" s="27"/>
      <c r="G309" s="35"/>
    </row>
    <row r="310" spans="3:7" ht="22.5" customHeight="1" x14ac:dyDescent="0.25">
      <c r="C310" s="34"/>
      <c r="D310" s="27"/>
      <c r="G310" s="35"/>
    </row>
    <row r="311" spans="3:7" ht="22.5" customHeight="1" x14ac:dyDescent="0.25">
      <c r="C311" s="34"/>
      <c r="D311" s="27"/>
      <c r="G311" s="35"/>
    </row>
    <row r="312" spans="3:7" ht="22.5" customHeight="1" x14ac:dyDescent="0.25">
      <c r="C312" s="34"/>
      <c r="D312" s="27"/>
      <c r="G312" s="35"/>
    </row>
    <row r="313" spans="3:7" ht="22.5" customHeight="1" x14ac:dyDescent="0.25">
      <c r="C313" s="34"/>
      <c r="D313" s="27"/>
      <c r="G313" s="35"/>
    </row>
    <row r="314" spans="3:7" ht="22.5" customHeight="1" x14ac:dyDescent="0.25">
      <c r="C314" s="34"/>
      <c r="D314" s="27"/>
      <c r="G314" s="35"/>
    </row>
    <row r="315" spans="3:7" ht="22.5" customHeight="1" x14ac:dyDescent="0.25">
      <c r="C315" s="34"/>
      <c r="D315" s="27"/>
      <c r="G315" s="35"/>
    </row>
    <row r="316" spans="3:7" ht="22.5" customHeight="1" x14ac:dyDescent="0.25">
      <c r="C316" s="34"/>
      <c r="D316" s="27"/>
      <c r="G316" s="35"/>
    </row>
    <row r="317" spans="3:7" ht="22.5" customHeight="1" x14ac:dyDescent="0.25">
      <c r="C317" s="34"/>
      <c r="D317" s="27"/>
      <c r="G317" s="35"/>
    </row>
    <row r="318" spans="3:7" ht="22.5" customHeight="1" x14ac:dyDescent="0.25">
      <c r="C318" s="34"/>
      <c r="D318" s="27"/>
      <c r="G318" s="35"/>
    </row>
    <row r="319" spans="3:7" ht="22.5" customHeight="1" x14ac:dyDescent="0.25">
      <c r="C319" s="34"/>
      <c r="D319" s="27"/>
      <c r="G319" s="35"/>
    </row>
    <row r="320" spans="3:7" ht="22.5" customHeight="1" x14ac:dyDescent="0.25">
      <c r="C320" s="34"/>
      <c r="D320" s="27"/>
      <c r="G320" s="35"/>
    </row>
    <row r="321" spans="3:7" ht="22.5" customHeight="1" x14ac:dyDescent="0.25">
      <c r="C321" s="34"/>
      <c r="D321" s="27"/>
      <c r="G321" s="35"/>
    </row>
    <row r="322" spans="3:7" ht="22.5" customHeight="1" x14ac:dyDescent="0.25">
      <c r="C322" s="34"/>
      <c r="D322" s="27"/>
      <c r="G322" s="35"/>
    </row>
    <row r="323" spans="3:7" ht="22.5" customHeight="1" x14ac:dyDescent="0.25">
      <c r="C323" s="34"/>
      <c r="D323" s="27"/>
      <c r="G323" s="35"/>
    </row>
    <row r="324" spans="3:7" ht="22.5" customHeight="1" x14ac:dyDescent="0.25">
      <c r="C324" s="34"/>
      <c r="D324" s="27"/>
      <c r="G324" s="35"/>
    </row>
    <row r="325" spans="3:7" ht="22.5" customHeight="1" x14ac:dyDescent="0.25">
      <c r="C325" s="34"/>
      <c r="D325" s="27"/>
      <c r="G325" s="35"/>
    </row>
    <row r="326" spans="3:7" ht="22.5" customHeight="1" x14ac:dyDescent="0.25">
      <c r="C326" s="34"/>
      <c r="D326" s="27"/>
      <c r="G326" s="35"/>
    </row>
    <row r="327" spans="3:7" ht="22.5" customHeight="1" x14ac:dyDescent="0.25">
      <c r="C327" s="34"/>
      <c r="D327" s="27"/>
      <c r="G327" s="35"/>
    </row>
    <row r="328" spans="3:7" ht="22.5" customHeight="1" x14ac:dyDescent="0.25">
      <c r="C328" s="34"/>
      <c r="D328" s="27"/>
      <c r="G328" s="35"/>
    </row>
    <row r="329" spans="3:7" ht="22.5" customHeight="1" x14ac:dyDescent="0.25">
      <c r="C329" s="34"/>
      <c r="D329" s="27"/>
      <c r="G329" s="35"/>
    </row>
    <row r="330" spans="3:7" ht="22.5" customHeight="1" x14ac:dyDescent="0.25">
      <c r="C330" s="34"/>
      <c r="D330" s="27"/>
      <c r="G330" s="35"/>
    </row>
    <row r="331" spans="3:7" ht="22.5" customHeight="1" x14ac:dyDescent="0.25">
      <c r="C331" s="34"/>
      <c r="D331" s="27"/>
      <c r="G331" s="35"/>
    </row>
    <row r="332" spans="3:7" ht="22.5" customHeight="1" x14ac:dyDescent="0.25">
      <c r="C332" s="34"/>
      <c r="D332" s="27"/>
      <c r="G332" s="35"/>
    </row>
    <row r="333" spans="3:7" ht="22.5" customHeight="1" x14ac:dyDescent="0.25">
      <c r="C333" s="34"/>
      <c r="D333" s="27"/>
      <c r="G333" s="35"/>
    </row>
    <row r="334" spans="3:7" ht="22.5" customHeight="1" x14ac:dyDescent="0.25">
      <c r="C334" s="34"/>
      <c r="D334" s="27"/>
      <c r="G334" s="35"/>
    </row>
    <row r="335" spans="3:7" ht="22.5" customHeight="1" x14ac:dyDescent="0.25">
      <c r="C335" s="34"/>
      <c r="D335" s="27"/>
      <c r="G335" s="35"/>
    </row>
    <row r="336" spans="3:7" ht="22.5" customHeight="1" x14ac:dyDescent="0.25">
      <c r="C336" s="34"/>
      <c r="D336" s="27"/>
      <c r="G336" s="35"/>
    </row>
    <row r="337" spans="3:7" ht="22.5" customHeight="1" x14ac:dyDescent="0.25">
      <c r="C337" s="34"/>
      <c r="D337" s="27"/>
      <c r="G337" s="35"/>
    </row>
    <row r="338" spans="3:7" ht="22.5" customHeight="1" x14ac:dyDescent="0.25">
      <c r="C338" s="34"/>
      <c r="D338" s="27"/>
      <c r="G338" s="35"/>
    </row>
    <row r="339" spans="3:7" ht="22.5" customHeight="1" x14ac:dyDescent="0.25">
      <c r="C339" s="34"/>
      <c r="D339" s="27"/>
      <c r="G339" s="35"/>
    </row>
    <row r="340" spans="3:7" ht="22.5" customHeight="1" x14ac:dyDescent="0.25">
      <c r="C340" s="34"/>
      <c r="D340" s="27"/>
      <c r="G340" s="35"/>
    </row>
    <row r="341" spans="3:7" ht="22.5" customHeight="1" x14ac:dyDescent="0.25">
      <c r="C341" s="34"/>
      <c r="D341" s="27"/>
      <c r="G341" s="35"/>
    </row>
    <row r="342" spans="3:7" ht="22.5" customHeight="1" x14ac:dyDescent="0.25">
      <c r="C342" s="34"/>
      <c r="D342" s="27"/>
      <c r="G342" s="35"/>
    </row>
    <row r="343" spans="3:7" ht="22.5" customHeight="1" x14ac:dyDescent="0.25">
      <c r="C343" s="34"/>
      <c r="D343" s="27"/>
      <c r="G343" s="35"/>
    </row>
    <row r="344" spans="3:7" ht="22.5" customHeight="1" x14ac:dyDescent="0.25">
      <c r="C344" s="34"/>
      <c r="D344" s="27"/>
      <c r="G344" s="35"/>
    </row>
    <row r="345" spans="3:7" ht="22.5" customHeight="1" x14ac:dyDescent="0.25">
      <c r="C345" s="34"/>
      <c r="D345" s="27"/>
      <c r="G345" s="35"/>
    </row>
    <row r="346" spans="3:7" ht="22.5" customHeight="1" x14ac:dyDescent="0.25">
      <c r="C346" s="34"/>
      <c r="D346" s="27"/>
      <c r="G346" s="35"/>
    </row>
    <row r="347" spans="3:7" ht="22.5" customHeight="1" x14ac:dyDescent="0.25">
      <c r="C347" s="34"/>
      <c r="D347" s="27"/>
      <c r="G347" s="35"/>
    </row>
    <row r="348" spans="3:7" ht="22.5" customHeight="1" x14ac:dyDescent="0.25">
      <c r="C348" s="34"/>
      <c r="D348" s="27"/>
      <c r="G348" s="35"/>
    </row>
    <row r="349" spans="3:7" ht="22.5" customHeight="1" x14ac:dyDescent="0.25">
      <c r="C349" s="34"/>
      <c r="D349" s="27"/>
      <c r="G349" s="35"/>
    </row>
    <row r="350" spans="3:7" ht="22.5" customHeight="1" x14ac:dyDescent="0.25">
      <c r="C350" s="34"/>
      <c r="D350" s="27"/>
      <c r="G350" s="35"/>
    </row>
    <row r="351" spans="3:7" ht="22.5" customHeight="1" x14ac:dyDescent="0.25">
      <c r="C351" s="34"/>
      <c r="D351" s="27"/>
      <c r="G351" s="35"/>
    </row>
    <row r="352" spans="3:7" ht="22.5" customHeight="1" x14ac:dyDescent="0.25">
      <c r="C352" s="34"/>
      <c r="D352" s="27"/>
      <c r="G352" s="35"/>
    </row>
    <row r="353" spans="3:7" ht="22.5" customHeight="1" x14ac:dyDescent="0.25">
      <c r="C353" s="34"/>
      <c r="D353" s="27"/>
      <c r="G353" s="35"/>
    </row>
    <row r="354" spans="3:7" ht="22.5" customHeight="1" x14ac:dyDescent="0.25">
      <c r="C354" s="34"/>
      <c r="D354" s="27"/>
      <c r="G354" s="35"/>
    </row>
    <row r="355" spans="3:7" ht="22.5" customHeight="1" x14ac:dyDescent="0.25">
      <c r="C355" s="34"/>
      <c r="D355" s="27"/>
      <c r="G355" s="35"/>
    </row>
    <row r="356" spans="3:7" ht="22.5" customHeight="1" x14ac:dyDescent="0.25">
      <c r="C356" s="34"/>
      <c r="D356" s="27"/>
      <c r="G356" s="35"/>
    </row>
    <row r="357" spans="3:7" ht="22.5" customHeight="1" x14ac:dyDescent="0.25">
      <c r="C357" s="34"/>
      <c r="D357" s="27"/>
      <c r="G357" s="35"/>
    </row>
    <row r="358" spans="3:7" ht="22.5" customHeight="1" x14ac:dyDescent="0.25">
      <c r="C358" s="34"/>
      <c r="D358" s="27"/>
      <c r="G358" s="35"/>
    </row>
    <row r="359" spans="3:7" ht="22.5" customHeight="1" x14ac:dyDescent="0.25">
      <c r="C359" s="34"/>
      <c r="D359" s="27"/>
      <c r="G359" s="35"/>
    </row>
    <row r="360" spans="3:7" ht="22.5" customHeight="1" x14ac:dyDescent="0.25">
      <c r="C360" s="34"/>
      <c r="D360" s="27"/>
      <c r="G360" s="35"/>
    </row>
    <row r="361" spans="3:7" ht="22.5" customHeight="1" x14ac:dyDescent="0.25">
      <c r="C361" s="34"/>
      <c r="D361" s="27"/>
      <c r="G361" s="35"/>
    </row>
    <row r="362" spans="3:7" ht="22.5" customHeight="1" x14ac:dyDescent="0.25">
      <c r="C362" s="34"/>
      <c r="D362" s="27"/>
      <c r="G362" s="35"/>
    </row>
    <row r="363" spans="3:7" ht="22.5" customHeight="1" x14ac:dyDescent="0.25">
      <c r="C363" s="34"/>
      <c r="D363" s="27"/>
      <c r="G363" s="35"/>
    </row>
    <row r="364" spans="3:7" ht="22.5" customHeight="1" x14ac:dyDescent="0.25">
      <c r="C364" s="34"/>
      <c r="D364" s="27"/>
      <c r="G364" s="35"/>
    </row>
    <row r="365" spans="3:7" ht="22.5" customHeight="1" x14ac:dyDescent="0.25">
      <c r="C365" s="34"/>
      <c r="D365" s="27"/>
      <c r="G365" s="35"/>
    </row>
    <row r="366" spans="3:7" ht="22.5" customHeight="1" x14ac:dyDescent="0.25">
      <c r="C366" s="34"/>
      <c r="D366" s="27"/>
      <c r="G366" s="35"/>
    </row>
    <row r="367" spans="3:7" ht="22.5" customHeight="1" x14ac:dyDescent="0.25">
      <c r="C367" s="34"/>
      <c r="D367" s="27"/>
      <c r="G367" s="35"/>
    </row>
    <row r="368" spans="3:7" ht="22.5" customHeight="1" x14ac:dyDescent="0.25">
      <c r="C368" s="34"/>
      <c r="D368" s="27"/>
      <c r="G368" s="35"/>
    </row>
    <row r="369" spans="3:7" ht="22.5" customHeight="1" x14ac:dyDescent="0.25">
      <c r="C369" s="34"/>
      <c r="D369" s="27"/>
      <c r="G369" s="35"/>
    </row>
    <row r="370" spans="3:7" ht="22.5" customHeight="1" x14ac:dyDescent="0.25">
      <c r="C370" s="34"/>
      <c r="D370" s="27"/>
      <c r="G370" s="35"/>
    </row>
    <row r="371" spans="3:7" ht="22.5" customHeight="1" x14ac:dyDescent="0.25">
      <c r="C371" s="34"/>
      <c r="D371" s="27"/>
      <c r="G371" s="35"/>
    </row>
    <row r="372" spans="3:7" ht="22.5" customHeight="1" x14ac:dyDescent="0.25">
      <c r="C372" s="34"/>
      <c r="D372" s="27"/>
      <c r="G372" s="35"/>
    </row>
    <row r="373" spans="3:7" ht="22.5" customHeight="1" x14ac:dyDescent="0.25">
      <c r="C373" s="34"/>
      <c r="D373" s="27"/>
      <c r="G373" s="35"/>
    </row>
    <row r="374" spans="3:7" ht="22.5" customHeight="1" x14ac:dyDescent="0.25">
      <c r="C374" s="34"/>
      <c r="D374" s="27"/>
      <c r="G374" s="35"/>
    </row>
    <row r="375" spans="3:7" ht="22.5" customHeight="1" x14ac:dyDescent="0.25">
      <c r="C375" s="34"/>
      <c r="D375" s="27"/>
      <c r="G375" s="35"/>
    </row>
    <row r="376" spans="3:7" ht="22.5" customHeight="1" x14ac:dyDescent="0.25">
      <c r="C376" s="34"/>
      <c r="D376" s="27"/>
      <c r="G376" s="35"/>
    </row>
    <row r="377" spans="3:7" ht="22.5" customHeight="1" x14ac:dyDescent="0.25">
      <c r="C377" s="34"/>
      <c r="D377" s="27"/>
      <c r="G377" s="35"/>
    </row>
    <row r="378" spans="3:7" ht="22.5" customHeight="1" x14ac:dyDescent="0.25">
      <c r="C378" s="34"/>
      <c r="D378" s="27"/>
      <c r="G378" s="35"/>
    </row>
    <row r="379" spans="3:7" ht="22.5" customHeight="1" x14ac:dyDescent="0.25">
      <c r="C379" s="34"/>
      <c r="D379" s="27"/>
      <c r="G379" s="35"/>
    </row>
    <row r="380" spans="3:7" ht="22.5" customHeight="1" x14ac:dyDescent="0.25">
      <c r="C380" s="34"/>
      <c r="D380" s="27"/>
      <c r="G380" s="35"/>
    </row>
    <row r="381" spans="3:7" ht="22.5" customHeight="1" x14ac:dyDescent="0.25">
      <c r="C381" s="34"/>
      <c r="D381" s="27"/>
      <c r="G381" s="35"/>
    </row>
    <row r="382" spans="3:7" ht="22.5" customHeight="1" x14ac:dyDescent="0.25">
      <c r="C382" s="34"/>
      <c r="D382" s="27"/>
      <c r="G382" s="35"/>
    </row>
    <row r="383" spans="3:7" ht="22.5" customHeight="1" x14ac:dyDescent="0.25">
      <c r="C383" s="34"/>
      <c r="D383" s="27"/>
      <c r="G383" s="35"/>
    </row>
    <row r="384" spans="3:7" ht="22.5" customHeight="1" x14ac:dyDescent="0.25">
      <c r="C384" s="34"/>
      <c r="D384" s="27"/>
      <c r="G384" s="35"/>
    </row>
    <row r="385" spans="3:7" ht="22.5" customHeight="1" x14ac:dyDescent="0.25">
      <c r="C385" s="34"/>
      <c r="D385" s="27"/>
      <c r="G385" s="35"/>
    </row>
    <row r="386" spans="3:7" ht="22.5" customHeight="1" x14ac:dyDescent="0.25">
      <c r="C386" s="34"/>
      <c r="D386" s="27"/>
      <c r="G386" s="35"/>
    </row>
    <row r="387" spans="3:7" ht="22.5" customHeight="1" x14ac:dyDescent="0.25">
      <c r="C387" s="34"/>
      <c r="D387" s="27"/>
      <c r="G387" s="35"/>
    </row>
    <row r="388" spans="3:7" ht="22.5" customHeight="1" x14ac:dyDescent="0.25">
      <c r="C388" s="34"/>
      <c r="D388" s="27"/>
      <c r="G388" s="35"/>
    </row>
    <row r="389" spans="3:7" ht="22.5" customHeight="1" x14ac:dyDescent="0.25">
      <c r="C389" s="34"/>
      <c r="D389" s="27"/>
      <c r="G389" s="35"/>
    </row>
    <row r="390" spans="3:7" ht="22.5" customHeight="1" x14ac:dyDescent="0.25">
      <c r="C390" s="34"/>
      <c r="D390" s="27"/>
      <c r="G390" s="35"/>
    </row>
    <row r="391" spans="3:7" ht="22.5" customHeight="1" x14ac:dyDescent="0.25">
      <c r="C391" s="34"/>
      <c r="D391" s="27"/>
      <c r="G391" s="35"/>
    </row>
    <row r="392" spans="3:7" ht="22.5" customHeight="1" x14ac:dyDescent="0.25">
      <c r="C392" s="34"/>
      <c r="D392" s="27"/>
      <c r="G392" s="35"/>
    </row>
    <row r="393" spans="3:7" ht="22.5" customHeight="1" x14ac:dyDescent="0.25">
      <c r="C393" s="34"/>
      <c r="D393" s="27"/>
      <c r="G393" s="35"/>
    </row>
    <row r="394" spans="3:7" ht="22.5" customHeight="1" x14ac:dyDescent="0.25">
      <c r="C394" s="34"/>
      <c r="D394" s="27"/>
      <c r="G394" s="35"/>
    </row>
    <row r="395" spans="3:7" ht="22.5" customHeight="1" x14ac:dyDescent="0.25">
      <c r="C395" s="34"/>
      <c r="D395" s="27"/>
      <c r="G395" s="35"/>
    </row>
    <row r="396" spans="3:7" ht="22.5" customHeight="1" x14ac:dyDescent="0.25">
      <c r="C396" s="34"/>
      <c r="D396" s="27"/>
      <c r="G396" s="35"/>
    </row>
    <row r="397" spans="3:7" ht="22.5" customHeight="1" x14ac:dyDescent="0.25">
      <c r="C397" s="34"/>
      <c r="D397" s="27"/>
      <c r="G397" s="35"/>
    </row>
    <row r="398" spans="3:7" ht="22.5" customHeight="1" x14ac:dyDescent="0.25">
      <c r="C398" s="34"/>
      <c r="D398" s="27"/>
      <c r="G398" s="35"/>
    </row>
    <row r="399" spans="3:7" ht="22.5" customHeight="1" x14ac:dyDescent="0.25">
      <c r="C399" s="34"/>
      <c r="D399" s="27"/>
      <c r="G399" s="35"/>
    </row>
    <row r="400" spans="3:7" ht="22.5" customHeight="1" x14ac:dyDescent="0.25">
      <c r="C400" s="34"/>
      <c r="D400" s="27"/>
      <c r="G400" s="35"/>
    </row>
    <row r="401" spans="3:7" ht="22.5" customHeight="1" x14ac:dyDescent="0.25">
      <c r="C401" s="34"/>
      <c r="D401" s="27"/>
      <c r="G401" s="35"/>
    </row>
    <row r="402" spans="3:7" ht="22.5" customHeight="1" x14ac:dyDescent="0.25">
      <c r="C402" s="34"/>
      <c r="D402" s="27"/>
      <c r="G402" s="35"/>
    </row>
    <row r="403" spans="3:7" ht="22.5" customHeight="1" x14ac:dyDescent="0.25">
      <c r="C403" s="34"/>
      <c r="D403" s="27"/>
      <c r="G403" s="35"/>
    </row>
    <row r="404" spans="3:7" ht="22.5" customHeight="1" x14ac:dyDescent="0.25">
      <c r="C404" s="34"/>
      <c r="D404" s="27"/>
      <c r="G404" s="35"/>
    </row>
    <row r="405" spans="3:7" ht="22.5" customHeight="1" x14ac:dyDescent="0.25">
      <c r="C405" s="34"/>
      <c r="D405" s="27"/>
      <c r="G405" s="35"/>
    </row>
    <row r="406" spans="3:7" ht="22.5" customHeight="1" x14ac:dyDescent="0.25">
      <c r="C406" s="34"/>
      <c r="D406" s="27"/>
      <c r="G406" s="35"/>
    </row>
    <row r="407" spans="3:7" ht="22.5" customHeight="1" x14ac:dyDescent="0.25">
      <c r="C407" s="34"/>
      <c r="D407" s="27"/>
      <c r="G407" s="35"/>
    </row>
    <row r="408" spans="3:7" ht="22.5" customHeight="1" x14ac:dyDescent="0.25">
      <c r="C408" s="34"/>
      <c r="D408" s="27"/>
      <c r="G408" s="35"/>
    </row>
    <row r="409" spans="3:7" ht="22.5" customHeight="1" x14ac:dyDescent="0.25">
      <c r="C409" s="34"/>
      <c r="D409" s="27"/>
      <c r="G409" s="35"/>
    </row>
    <row r="410" spans="3:7" ht="22.5" customHeight="1" x14ac:dyDescent="0.25">
      <c r="C410" s="34"/>
      <c r="D410" s="27"/>
      <c r="G410" s="35"/>
    </row>
    <row r="411" spans="3:7" ht="22.5" customHeight="1" x14ac:dyDescent="0.25">
      <c r="C411" s="34"/>
      <c r="D411" s="27"/>
      <c r="G411" s="35"/>
    </row>
    <row r="412" spans="3:7" ht="22.5" customHeight="1" x14ac:dyDescent="0.25">
      <c r="C412" s="34"/>
      <c r="D412" s="27"/>
      <c r="G412" s="35"/>
    </row>
    <row r="413" spans="3:7" ht="22.5" customHeight="1" x14ac:dyDescent="0.25">
      <c r="C413" s="34"/>
      <c r="D413" s="27"/>
      <c r="G413" s="35"/>
    </row>
    <row r="414" spans="3:7" ht="22.5" customHeight="1" x14ac:dyDescent="0.25">
      <c r="C414" s="34"/>
      <c r="D414" s="27"/>
      <c r="G414" s="35"/>
    </row>
    <row r="415" spans="3:7" ht="22.5" customHeight="1" x14ac:dyDescent="0.25">
      <c r="C415" s="34"/>
      <c r="D415" s="27"/>
      <c r="G415" s="35"/>
    </row>
    <row r="416" spans="3:7" ht="22.5" customHeight="1" x14ac:dyDescent="0.25">
      <c r="C416" s="34"/>
      <c r="D416" s="27"/>
      <c r="G416" s="35"/>
    </row>
    <row r="417" spans="3:7" ht="22.5" customHeight="1" x14ac:dyDescent="0.25">
      <c r="C417" s="34"/>
      <c r="D417" s="27"/>
      <c r="G417" s="35"/>
    </row>
    <row r="418" spans="3:7" ht="22.5" customHeight="1" x14ac:dyDescent="0.25">
      <c r="C418" s="34"/>
      <c r="D418" s="27"/>
      <c r="G418" s="35"/>
    </row>
    <row r="419" spans="3:7" ht="22.5" customHeight="1" x14ac:dyDescent="0.25">
      <c r="C419" s="34"/>
      <c r="D419" s="27"/>
      <c r="G419" s="35"/>
    </row>
    <row r="420" spans="3:7" ht="22.5" customHeight="1" x14ac:dyDescent="0.25">
      <c r="C420" s="34"/>
      <c r="D420" s="27"/>
      <c r="G420" s="35"/>
    </row>
    <row r="421" spans="3:7" ht="22.5" customHeight="1" x14ac:dyDescent="0.25">
      <c r="C421" s="34"/>
      <c r="D421" s="27"/>
      <c r="G421" s="35"/>
    </row>
    <row r="422" spans="3:7" ht="22.5" customHeight="1" x14ac:dyDescent="0.25">
      <c r="C422" s="34"/>
      <c r="D422" s="27"/>
      <c r="G422" s="35"/>
    </row>
    <row r="423" spans="3:7" ht="22.5" customHeight="1" x14ac:dyDescent="0.25">
      <c r="C423" s="34"/>
      <c r="D423" s="27"/>
      <c r="G423" s="35"/>
    </row>
    <row r="424" spans="3:7" ht="22.5" customHeight="1" x14ac:dyDescent="0.25">
      <c r="C424" s="34"/>
      <c r="D424" s="27"/>
      <c r="G424" s="35"/>
    </row>
    <row r="425" spans="3:7" ht="22.5" customHeight="1" x14ac:dyDescent="0.25">
      <c r="C425" s="34"/>
      <c r="D425" s="27"/>
      <c r="G425" s="35"/>
    </row>
    <row r="426" spans="3:7" ht="22.5" customHeight="1" x14ac:dyDescent="0.25">
      <c r="C426" s="34"/>
      <c r="D426" s="27"/>
      <c r="G426" s="35"/>
    </row>
    <row r="427" spans="3:7" ht="22.5" customHeight="1" x14ac:dyDescent="0.25">
      <c r="C427" s="34"/>
      <c r="D427" s="27"/>
      <c r="G427" s="35"/>
    </row>
    <row r="428" spans="3:7" ht="22.5" customHeight="1" x14ac:dyDescent="0.25">
      <c r="C428" s="34"/>
      <c r="D428" s="27"/>
      <c r="G428" s="35"/>
    </row>
    <row r="429" spans="3:7" ht="22.5" customHeight="1" x14ac:dyDescent="0.25">
      <c r="C429" s="34"/>
      <c r="D429" s="27"/>
      <c r="G429" s="35"/>
    </row>
    <row r="430" spans="3:7" ht="22.5" customHeight="1" x14ac:dyDescent="0.25">
      <c r="C430" s="34"/>
      <c r="D430" s="27"/>
      <c r="G430" s="35"/>
    </row>
    <row r="431" spans="3:7" ht="22.5" customHeight="1" x14ac:dyDescent="0.25">
      <c r="C431" s="34"/>
      <c r="D431" s="27"/>
      <c r="G431" s="35"/>
    </row>
    <row r="432" spans="3:7" ht="22.5" customHeight="1" x14ac:dyDescent="0.25">
      <c r="C432" s="34"/>
      <c r="D432" s="27"/>
      <c r="G432" s="35"/>
    </row>
    <row r="433" spans="3:7" ht="22.5" customHeight="1" x14ac:dyDescent="0.25">
      <c r="C433" s="34"/>
      <c r="D433" s="27"/>
      <c r="G433" s="35"/>
    </row>
    <row r="434" spans="3:7" ht="22.5" customHeight="1" x14ac:dyDescent="0.25">
      <c r="C434" s="34"/>
      <c r="D434" s="27"/>
      <c r="G434" s="35"/>
    </row>
    <row r="435" spans="3:7" ht="22.5" customHeight="1" x14ac:dyDescent="0.25">
      <c r="C435" s="34"/>
      <c r="D435" s="27"/>
      <c r="G435" s="35"/>
    </row>
    <row r="436" spans="3:7" ht="22.5" customHeight="1" x14ac:dyDescent="0.25">
      <c r="C436" s="34"/>
      <c r="D436" s="27"/>
      <c r="G436" s="35"/>
    </row>
    <row r="437" spans="3:7" ht="22.5" customHeight="1" x14ac:dyDescent="0.25">
      <c r="C437" s="34"/>
      <c r="D437" s="27"/>
      <c r="G437" s="35"/>
    </row>
    <row r="438" spans="3:7" ht="22.5" customHeight="1" x14ac:dyDescent="0.25">
      <c r="C438" s="34"/>
      <c r="D438" s="27"/>
      <c r="G438" s="35"/>
    </row>
    <row r="439" spans="3:7" ht="22.5" customHeight="1" x14ac:dyDescent="0.25">
      <c r="C439" s="34"/>
      <c r="D439" s="27"/>
      <c r="G439" s="35"/>
    </row>
    <row r="440" spans="3:7" ht="22.5" customHeight="1" x14ac:dyDescent="0.25">
      <c r="C440" s="34"/>
      <c r="D440" s="27"/>
      <c r="G440" s="35"/>
    </row>
    <row r="441" spans="3:7" ht="22.5" customHeight="1" x14ac:dyDescent="0.25">
      <c r="C441" s="34"/>
      <c r="D441" s="27"/>
      <c r="G441" s="35"/>
    </row>
    <row r="442" spans="3:7" ht="22.5" customHeight="1" x14ac:dyDescent="0.25">
      <c r="C442" s="34"/>
      <c r="D442" s="27"/>
      <c r="G442" s="35"/>
    </row>
    <row r="443" spans="3:7" ht="22.5" customHeight="1" x14ac:dyDescent="0.25">
      <c r="C443" s="34"/>
      <c r="D443" s="27"/>
      <c r="G443" s="35"/>
    </row>
    <row r="444" spans="3:7" ht="22.5" customHeight="1" x14ac:dyDescent="0.25">
      <c r="C444" s="34"/>
      <c r="D444" s="27"/>
      <c r="G444" s="35"/>
    </row>
    <row r="445" spans="3:7" ht="22.5" customHeight="1" x14ac:dyDescent="0.25">
      <c r="C445" s="34"/>
      <c r="D445" s="27"/>
      <c r="G445" s="35"/>
    </row>
    <row r="446" spans="3:7" ht="22.5" customHeight="1" x14ac:dyDescent="0.25">
      <c r="C446" s="34"/>
      <c r="D446" s="27"/>
      <c r="G446" s="35"/>
    </row>
    <row r="447" spans="3:7" ht="22.5" customHeight="1" x14ac:dyDescent="0.25">
      <c r="C447" s="34"/>
      <c r="D447" s="27"/>
      <c r="G447" s="35"/>
    </row>
    <row r="448" spans="3:7" ht="22.5" customHeight="1" x14ac:dyDescent="0.25">
      <c r="C448" s="34"/>
      <c r="D448" s="27"/>
      <c r="G448" s="35"/>
    </row>
    <row r="449" spans="3:7" ht="22.5" customHeight="1" x14ac:dyDescent="0.25">
      <c r="C449" s="34"/>
      <c r="D449" s="27"/>
      <c r="G449" s="35"/>
    </row>
    <row r="450" spans="3:7" ht="22.5" customHeight="1" x14ac:dyDescent="0.25">
      <c r="C450" s="34"/>
      <c r="D450" s="27"/>
      <c r="G450" s="35"/>
    </row>
    <row r="451" spans="3:7" ht="22.5" customHeight="1" x14ac:dyDescent="0.25">
      <c r="C451" s="34"/>
      <c r="D451" s="27"/>
      <c r="G451" s="35"/>
    </row>
    <row r="452" spans="3:7" ht="22.5" customHeight="1" x14ac:dyDescent="0.25">
      <c r="C452" s="34"/>
      <c r="D452" s="27"/>
      <c r="G452" s="35"/>
    </row>
    <row r="453" spans="3:7" ht="22.5" customHeight="1" x14ac:dyDescent="0.25">
      <c r="C453" s="34"/>
      <c r="D453" s="27"/>
      <c r="G453" s="35"/>
    </row>
    <row r="454" spans="3:7" ht="22.5" customHeight="1" x14ac:dyDescent="0.25">
      <c r="C454" s="34"/>
      <c r="D454" s="27"/>
      <c r="G454" s="35"/>
    </row>
    <row r="455" spans="3:7" ht="22.5" customHeight="1" x14ac:dyDescent="0.25">
      <c r="C455" s="34"/>
      <c r="D455" s="27"/>
      <c r="G455" s="35"/>
    </row>
    <row r="456" spans="3:7" ht="22.5" customHeight="1" x14ac:dyDescent="0.25">
      <c r="C456" s="34"/>
      <c r="D456" s="27"/>
      <c r="G456" s="35"/>
    </row>
    <row r="457" spans="3:7" ht="22.5" customHeight="1" x14ac:dyDescent="0.25">
      <c r="C457" s="34"/>
      <c r="D457" s="27"/>
      <c r="G457" s="35"/>
    </row>
    <row r="458" spans="3:7" ht="22.5" customHeight="1" x14ac:dyDescent="0.25">
      <c r="C458" s="34"/>
      <c r="D458" s="27"/>
      <c r="G458" s="35"/>
    </row>
    <row r="459" spans="3:7" ht="22.5" customHeight="1" x14ac:dyDescent="0.25">
      <c r="C459" s="34"/>
      <c r="D459" s="27"/>
      <c r="G459" s="35"/>
    </row>
    <row r="460" spans="3:7" ht="22.5" customHeight="1" x14ac:dyDescent="0.25">
      <c r="C460" s="34"/>
      <c r="D460" s="27"/>
      <c r="G460" s="35"/>
    </row>
    <row r="461" spans="3:7" ht="22.5" customHeight="1" x14ac:dyDescent="0.25">
      <c r="C461" s="34"/>
      <c r="D461" s="27"/>
      <c r="G461" s="35"/>
    </row>
    <row r="462" spans="3:7" ht="22.5" customHeight="1" x14ac:dyDescent="0.25">
      <c r="C462" s="34"/>
      <c r="D462" s="27"/>
      <c r="G462" s="35"/>
    </row>
    <row r="463" spans="3:7" ht="22.5" customHeight="1" x14ac:dyDescent="0.25">
      <c r="C463" s="34"/>
      <c r="D463" s="27"/>
      <c r="G463" s="35"/>
    </row>
    <row r="464" spans="3:7" ht="22.5" customHeight="1" x14ac:dyDescent="0.25">
      <c r="C464" s="34"/>
      <c r="D464" s="27"/>
      <c r="G464" s="35"/>
    </row>
    <row r="465" spans="3:7" ht="22.5" customHeight="1" x14ac:dyDescent="0.25">
      <c r="C465" s="34"/>
      <c r="D465" s="27"/>
      <c r="G465" s="35"/>
    </row>
    <row r="466" spans="3:7" ht="22.5" customHeight="1" x14ac:dyDescent="0.25">
      <c r="C466" s="34"/>
      <c r="D466" s="27"/>
      <c r="G466" s="35"/>
    </row>
    <row r="467" spans="3:7" ht="22.5" customHeight="1" x14ac:dyDescent="0.25">
      <c r="C467" s="34"/>
      <c r="D467" s="27"/>
      <c r="G467" s="35"/>
    </row>
    <row r="468" spans="3:7" ht="22.5" customHeight="1" x14ac:dyDescent="0.25">
      <c r="C468" s="34"/>
      <c r="D468" s="27"/>
      <c r="G468" s="35"/>
    </row>
    <row r="469" spans="3:7" ht="22.5" customHeight="1" x14ac:dyDescent="0.25">
      <c r="C469" s="34"/>
      <c r="D469" s="27"/>
      <c r="G469" s="35"/>
    </row>
    <row r="470" spans="3:7" ht="22.5" customHeight="1" x14ac:dyDescent="0.25">
      <c r="C470" s="34"/>
      <c r="D470" s="27"/>
      <c r="G470" s="35"/>
    </row>
    <row r="471" spans="3:7" ht="22.5" customHeight="1" x14ac:dyDescent="0.25">
      <c r="C471" s="34"/>
      <c r="D471" s="27"/>
      <c r="G471" s="35"/>
    </row>
    <row r="472" spans="3:7" ht="22.5" customHeight="1" x14ac:dyDescent="0.25">
      <c r="C472" s="34"/>
      <c r="D472" s="27"/>
      <c r="G472" s="35"/>
    </row>
    <row r="473" spans="3:7" ht="22.5" customHeight="1" x14ac:dyDescent="0.25">
      <c r="C473" s="34"/>
      <c r="D473" s="27"/>
      <c r="G473" s="35"/>
    </row>
    <row r="474" spans="3:7" ht="22.5" customHeight="1" x14ac:dyDescent="0.25">
      <c r="C474" s="34"/>
      <c r="D474" s="27"/>
      <c r="G474" s="35"/>
    </row>
    <row r="475" spans="3:7" ht="22.5" customHeight="1" x14ac:dyDescent="0.25">
      <c r="C475" s="34"/>
      <c r="D475" s="27"/>
      <c r="G475" s="35"/>
    </row>
    <row r="476" spans="3:7" ht="22.5" customHeight="1" x14ac:dyDescent="0.25">
      <c r="C476" s="34"/>
      <c r="D476" s="27"/>
      <c r="G476" s="35"/>
    </row>
    <row r="477" spans="3:7" ht="22.5" customHeight="1" x14ac:dyDescent="0.25">
      <c r="C477" s="34"/>
      <c r="D477" s="27"/>
      <c r="G477" s="35"/>
    </row>
    <row r="478" spans="3:7" ht="22.5" customHeight="1" x14ac:dyDescent="0.25">
      <c r="C478" s="34"/>
      <c r="D478" s="27"/>
      <c r="G478" s="35"/>
    </row>
    <row r="479" spans="3:7" ht="22.5" customHeight="1" x14ac:dyDescent="0.25">
      <c r="C479" s="34"/>
      <c r="D479" s="27"/>
      <c r="G479" s="35"/>
    </row>
    <row r="480" spans="3:7" ht="22.5" customHeight="1" x14ac:dyDescent="0.25">
      <c r="C480" s="34"/>
      <c r="D480" s="27"/>
      <c r="G480" s="35"/>
    </row>
    <row r="481" spans="3:7" ht="22.5" customHeight="1" x14ac:dyDescent="0.25">
      <c r="C481" s="34"/>
      <c r="D481" s="27"/>
      <c r="G481" s="35"/>
    </row>
    <row r="482" spans="3:7" ht="22.5" customHeight="1" x14ac:dyDescent="0.25">
      <c r="C482" s="34"/>
      <c r="D482" s="27"/>
      <c r="G482" s="35"/>
    </row>
    <row r="483" spans="3:7" ht="22.5" customHeight="1" x14ac:dyDescent="0.25">
      <c r="C483" s="34"/>
      <c r="D483" s="27"/>
      <c r="G483" s="35"/>
    </row>
    <row r="484" spans="3:7" ht="22.5" customHeight="1" x14ac:dyDescent="0.25">
      <c r="C484" s="34"/>
      <c r="D484" s="27"/>
      <c r="G484" s="35"/>
    </row>
    <row r="485" spans="3:7" ht="22.5" customHeight="1" x14ac:dyDescent="0.25">
      <c r="C485" s="34"/>
      <c r="D485" s="27"/>
      <c r="G485" s="35"/>
    </row>
    <row r="486" spans="3:7" ht="22.5" customHeight="1" x14ac:dyDescent="0.25">
      <c r="C486" s="34"/>
      <c r="D486" s="27"/>
      <c r="G486" s="35"/>
    </row>
    <row r="487" spans="3:7" ht="22.5" customHeight="1" x14ac:dyDescent="0.25">
      <c r="C487" s="34"/>
      <c r="D487" s="27"/>
      <c r="G487" s="35"/>
    </row>
    <row r="488" spans="3:7" ht="22.5" customHeight="1" x14ac:dyDescent="0.25">
      <c r="C488" s="34"/>
      <c r="D488" s="27"/>
      <c r="G488" s="35"/>
    </row>
    <row r="489" spans="3:7" ht="22.5" customHeight="1" x14ac:dyDescent="0.25">
      <c r="C489" s="34"/>
      <c r="D489" s="27"/>
      <c r="G489" s="35"/>
    </row>
    <row r="490" spans="3:7" ht="22.5" customHeight="1" x14ac:dyDescent="0.25">
      <c r="C490" s="34"/>
      <c r="D490" s="27"/>
      <c r="G490" s="35"/>
    </row>
    <row r="491" spans="3:7" ht="22.5" customHeight="1" x14ac:dyDescent="0.25">
      <c r="C491" s="34"/>
      <c r="D491" s="27"/>
      <c r="G491" s="35"/>
    </row>
    <row r="492" spans="3:7" ht="22.5" customHeight="1" x14ac:dyDescent="0.25">
      <c r="C492" s="34"/>
      <c r="D492" s="27"/>
      <c r="G492" s="35"/>
    </row>
    <row r="493" spans="3:7" ht="22.5" customHeight="1" x14ac:dyDescent="0.25">
      <c r="C493" s="34"/>
      <c r="D493" s="27"/>
      <c r="G493" s="35"/>
    </row>
    <row r="494" spans="3:7" ht="22.5" customHeight="1" x14ac:dyDescent="0.25">
      <c r="C494" s="34"/>
      <c r="D494" s="27"/>
      <c r="G494" s="35"/>
    </row>
    <row r="495" spans="3:7" ht="22.5" customHeight="1" x14ac:dyDescent="0.25">
      <c r="C495" s="34"/>
      <c r="D495" s="27"/>
      <c r="G495" s="35"/>
    </row>
    <row r="496" spans="3:7" ht="22.5" customHeight="1" x14ac:dyDescent="0.25">
      <c r="C496" s="34"/>
      <c r="D496" s="27"/>
      <c r="G496" s="35"/>
    </row>
    <row r="497" spans="3:7" ht="22.5" customHeight="1" x14ac:dyDescent="0.25">
      <c r="C497" s="34"/>
      <c r="D497" s="27"/>
      <c r="G497" s="35"/>
    </row>
    <row r="498" spans="3:7" ht="22.5" customHeight="1" x14ac:dyDescent="0.25">
      <c r="C498" s="34"/>
      <c r="D498" s="27"/>
      <c r="G498" s="35"/>
    </row>
    <row r="499" spans="3:7" ht="22.5" customHeight="1" x14ac:dyDescent="0.25">
      <c r="C499" s="34"/>
      <c r="D499" s="27"/>
      <c r="G499" s="35"/>
    </row>
    <row r="500" spans="3:7" ht="22.5" customHeight="1" x14ac:dyDescent="0.25">
      <c r="C500" s="34"/>
      <c r="D500" s="27"/>
      <c r="G500" s="35"/>
    </row>
    <row r="501" spans="3:7" ht="22.5" customHeight="1" x14ac:dyDescent="0.25">
      <c r="C501" s="34"/>
      <c r="D501" s="27"/>
      <c r="G501" s="35"/>
    </row>
    <row r="502" spans="3:7" ht="22.5" customHeight="1" x14ac:dyDescent="0.25">
      <c r="C502" s="34"/>
      <c r="D502" s="27"/>
      <c r="G502" s="35"/>
    </row>
    <row r="503" spans="3:7" ht="22.5" customHeight="1" x14ac:dyDescent="0.25">
      <c r="C503" s="34"/>
      <c r="D503" s="27"/>
      <c r="G503" s="35"/>
    </row>
    <row r="504" spans="3:7" ht="22.5" customHeight="1" x14ac:dyDescent="0.25">
      <c r="C504" s="34"/>
      <c r="D504" s="27"/>
      <c r="G504" s="35"/>
    </row>
    <row r="505" spans="3:7" ht="22.5" customHeight="1" x14ac:dyDescent="0.25">
      <c r="C505" s="34"/>
      <c r="D505" s="27"/>
      <c r="G505" s="35"/>
    </row>
    <row r="506" spans="3:7" ht="22.5" customHeight="1" x14ac:dyDescent="0.25">
      <c r="C506" s="34"/>
      <c r="D506" s="27"/>
      <c r="G506" s="35"/>
    </row>
    <row r="507" spans="3:7" ht="22.5" customHeight="1" x14ac:dyDescent="0.25">
      <c r="C507" s="34"/>
      <c r="D507" s="27"/>
      <c r="G507" s="35"/>
    </row>
    <row r="508" spans="3:7" ht="22.5" customHeight="1" x14ac:dyDescent="0.25">
      <c r="C508" s="34"/>
      <c r="D508" s="27"/>
      <c r="G508" s="35"/>
    </row>
    <row r="509" spans="3:7" ht="22.5" customHeight="1" x14ac:dyDescent="0.25">
      <c r="C509" s="34"/>
      <c r="D509" s="27"/>
      <c r="G509" s="35"/>
    </row>
    <row r="510" spans="3:7" ht="22.5" customHeight="1" x14ac:dyDescent="0.25">
      <c r="C510" s="34"/>
      <c r="D510" s="27"/>
      <c r="G510" s="35"/>
    </row>
    <row r="511" spans="3:7" ht="22.5" customHeight="1" x14ac:dyDescent="0.25">
      <c r="C511" s="34"/>
      <c r="D511" s="27"/>
      <c r="G511" s="35"/>
    </row>
    <row r="512" spans="3:7" ht="22.5" customHeight="1" x14ac:dyDescent="0.25">
      <c r="C512" s="34"/>
      <c r="D512" s="27"/>
      <c r="G512" s="35"/>
    </row>
    <row r="513" spans="3:7" ht="22.5" customHeight="1" x14ac:dyDescent="0.25">
      <c r="C513" s="34"/>
      <c r="D513" s="27"/>
      <c r="G513" s="35"/>
    </row>
    <row r="514" spans="3:7" ht="22.5" customHeight="1" x14ac:dyDescent="0.25">
      <c r="C514" s="34"/>
      <c r="D514" s="27"/>
      <c r="G514" s="35"/>
    </row>
    <row r="515" spans="3:7" ht="22.5" customHeight="1" x14ac:dyDescent="0.25">
      <c r="C515" s="34"/>
      <c r="D515" s="27"/>
      <c r="G515" s="35"/>
    </row>
    <row r="516" spans="3:7" ht="22.5" customHeight="1" x14ac:dyDescent="0.25">
      <c r="C516" s="34"/>
      <c r="D516" s="27"/>
      <c r="G516" s="35"/>
    </row>
    <row r="517" spans="3:7" ht="22.5" customHeight="1" x14ac:dyDescent="0.25">
      <c r="C517" s="34"/>
      <c r="D517" s="27"/>
      <c r="G517" s="35"/>
    </row>
    <row r="518" spans="3:7" ht="22.5" customHeight="1" x14ac:dyDescent="0.25">
      <c r="C518" s="34"/>
      <c r="D518" s="27"/>
      <c r="G518" s="35"/>
    </row>
    <row r="519" spans="3:7" ht="22.5" customHeight="1" x14ac:dyDescent="0.25">
      <c r="C519" s="34"/>
      <c r="D519" s="27"/>
      <c r="G519" s="35"/>
    </row>
    <row r="520" spans="3:7" ht="22.5" customHeight="1" x14ac:dyDescent="0.25">
      <c r="C520" s="34"/>
      <c r="D520" s="27"/>
      <c r="G520" s="35"/>
    </row>
    <row r="521" spans="3:7" ht="22.5" customHeight="1" x14ac:dyDescent="0.25">
      <c r="C521" s="34"/>
      <c r="D521" s="27"/>
      <c r="G521" s="35"/>
    </row>
    <row r="522" spans="3:7" ht="22.5" customHeight="1" x14ac:dyDescent="0.25">
      <c r="C522" s="34"/>
      <c r="D522" s="27"/>
      <c r="G522" s="35"/>
    </row>
    <row r="523" spans="3:7" ht="22.5" customHeight="1" x14ac:dyDescent="0.25">
      <c r="C523" s="34"/>
      <c r="D523" s="27"/>
      <c r="G523" s="35"/>
    </row>
    <row r="524" spans="3:7" ht="22.5" customHeight="1" x14ac:dyDescent="0.25">
      <c r="C524" s="34"/>
      <c r="D524" s="27"/>
      <c r="G524" s="35"/>
    </row>
    <row r="525" spans="3:7" ht="22.5" customHeight="1" x14ac:dyDescent="0.25">
      <c r="C525" s="34"/>
      <c r="D525" s="27"/>
      <c r="G525" s="35"/>
    </row>
    <row r="526" spans="3:7" ht="22.5" customHeight="1" x14ac:dyDescent="0.25">
      <c r="C526" s="34"/>
      <c r="D526" s="27"/>
      <c r="G526" s="35"/>
    </row>
    <row r="527" spans="3:7" ht="22.5" customHeight="1" x14ac:dyDescent="0.25">
      <c r="C527" s="34"/>
      <c r="D527" s="27"/>
      <c r="G527" s="35"/>
    </row>
    <row r="528" spans="3:7" ht="22.5" customHeight="1" x14ac:dyDescent="0.25">
      <c r="C528" s="34"/>
      <c r="D528" s="27"/>
      <c r="G528" s="35"/>
    </row>
    <row r="529" spans="3:7" ht="22.5" customHeight="1" x14ac:dyDescent="0.25">
      <c r="C529" s="34"/>
      <c r="D529" s="27"/>
      <c r="G529" s="35"/>
    </row>
    <row r="530" spans="3:7" ht="22.5" customHeight="1" x14ac:dyDescent="0.25">
      <c r="C530" s="34"/>
      <c r="D530" s="27"/>
      <c r="G530" s="35"/>
    </row>
    <row r="531" spans="3:7" ht="22.5" customHeight="1" x14ac:dyDescent="0.25">
      <c r="C531" s="34"/>
      <c r="D531" s="27"/>
      <c r="G531" s="35"/>
    </row>
    <row r="532" spans="3:7" ht="22.5" customHeight="1" x14ac:dyDescent="0.25">
      <c r="C532" s="34"/>
      <c r="D532" s="27"/>
      <c r="G532" s="35"/>
    </row>
    <row r="533" spans="3:7" ht="22.5" customHeight="1" x14ac:dyDescent="0.25">
      <c r="C533" s="34"/>
      <c r="D533" s="27"/>
      <c r="G533" s="35"/>
    </row>
    <row r="534" spans="3:7" ht="22.5" customHeight="1" x14ac:dyDescent="0.25">
      <c r="C534" s="34"/>
      <c r="D534" s="27"/>
      <c r="G534" s="35"/>
    </row>
    <row r="535" spans="3:7" ht="22.5" customHeight="1" x14ac:dyDescent="0.25">
      <c r="C535" s="34"/>
      <c r="D535" s="27"/>
      <c r="G535" s="35"/>
    </row>
    <row r="536" spans="3:7" ht="22.5" customHeight="1" x14ac:dyDescent="0.25">
      <c r="C536" s="34"/>
      <c r="D536" s="27"/>
      <c r="G536" s="35"/>
    </row>
    <row r="537" spans="3:7" ht="22.5" customHeight="1" x14ac:dyDescent="0.25">
      <c r="C537" s="34"/>
      <c r="D537" s="27"/>
      <c r="G537" s="35"/>
    </row>
    <row r="538" spans="3:7" ht="22.5" customHeight="1" x14ac:dyDescent="0.25">
      <c r="C538" s="34"/>
      <c r="D538" s="27"/>
      <c r="G538" s="35"/>
    </row>
    <row r="539" spans="3:7" ht="22.5" customHeight="1" x14ac:dyDescent="0.25">
      <c r="C539" s="34"/>
      <c r="D539" s="27"/>
      <c r="G539" s="35"/>
    </row>
    <row r="540" spans="3:7" ht="22.5" customHeight="1" x14ac:dyDescent="0.25">
      <c r="C540" s="34"/>
      <c r="D540" s="27"/>
      <c r="G540" s="35"/>
    </row>
    <row r="541" spans="3:7" ht="22.5" customHeight="1" x14ac:dyDescent="0.25">
      <c r="C541" s="34"/>
      <c r="D541" s="27"/>
      <c r="G541" s="35"/>
    </row>
    <row r="542" spans="3:7" ht="22.5" customHeight="1" x14ac:dyDescent="0.25">
      <c r="C542" s="34"/>
      <c r="D542" s="27"/>
      <c r="G542" s="35"/>
    </row>
    <row r="543" spans="3:7" ht="22.5" customHeight="1" x14ac:dyDescent="0.25">
      <c r="C543" s="34"/>
      <c r="D543" s="27"/>
      <c r="G543" s="35"/>
    </row>
    <row r="544" spans="3:7" ht="22.5" customHeight="1" x14ac:dyDescent="0.25">
      <c r="C544" s="34"/>
      <c r="D544" s="27"/>
      <c r="G544" s="35"/>
    </row>
    <row r="545" spans="3:7" ht="22.5" customHeight="1" x14ac:dyDescent="0.25">
      <c r="C545" s="34"/>
      <c r="D545" s="27"/>
      <c r="G545" s="35"/>
    </row>
    <row r="546" spans="3:7" ht="22.5" customHeight="1" x14ac:dyDescent="0.25">
      <c r="C546" s="34"/>
      <c r="D546" s="27"/>
      <c r="G546" s="35"/>
    </row>
    <row r="547" spans="3:7" ht="22.5" customHeight="1" x14ac:dyDescent="0.25">
      <c r="C547" s="34"/>
      <c r="D547" s="27"/>
      <c r="G547" s="35"/>
    </row>
    <row r="548" spans="3:7" ht="22.5" customHeight="1" x14ac:dyDescent="0.25">
      <c r="C548" s="34"/>
      <c r="D548" s="27"/>
      <c r="G548" s="35"/>
    </row>
    <row r="549" spans="3:7" ht="22.5" customHeight="1" x14ac:dyDescent="0.25">
      <c r="C549" s="34"/>
      <c r="D549" s="27"/>
      <c r="G549" s="35"/>
    </row>
    <row r="550" spans="3:7" ht="22.5" customHeight="1" x14ac:dyDescent="0.25">
      <c r="C550" s="34"/>
      <c r="D550" s="27"/>
      <c r="G550" s="35"/>
    </row>
    <row r="551" spans="3:7" ht="22.5" customHeight="1" x14ac:dyDescent="0.25">
      <c r="C551" s="34"/>
      <c r="D551" s="27"/>
      <c r="G551" s="35"/>
    </row>
    <row r="552" spans="3:7" ht="22.5" customHeight="1" x14ac:dyDescent="0.25">
      <c r="C552" s="34"/>
      <c r="D552" s="27"/>
      <c r="G552" s="35"/>
    </row>
    <row r="553" spans="3:7" ht="22.5" customHeight="1" x14ac:dyDescent="0.25">
      <c r="C553" s="34"/>
      <c r="D553" s="27"/>
      <c r="G553" s="35"/>
    </row>
    <row r="554" spans="3:7" ht="22.5" customHeight="1" x14ac:dyDescent="0.25">
      <c r="C554" s="34"/>
      <c r="D554" s="27"/>
      <c r="G554" s="35"/>
    </row>
    <row r="555" spans="3:7" ht="22.5" customHeight="1" x14ac:dyDescent="0.25">
      <c r="C555" s="34"/>
      <c r="D555" s="27"/>
      <c r="G555" s="35"/>
    </row>
    <row r="556" spans="3:7" ht="22.5" customHeight="1" x14ac:dyDescent="0.25">
      <c r="C556" s="34"/>
      <c r="D556" s="27"/>
      <c r="G556" s="35"/>
    </row>
    <row r="557" spans="3:7" ht="22.5" customHeight="1" x14ac:dyDescent="0.25">
      <c r="C557" s="34"/>
      <c r="D557" s="27"/>
      <c r="G557" s="35"/>
    </row>
    <row r="558" spans="3:7" ht="22.5" customHeight="1" x14ac:dyDescent="0.25">
      <c r="C558" s="34"/>
      <c r="D558" s="27"/>
      <c r="G558" s="35"/>
    </row>
    <row r="559" spans="3:7" ht="22.5" customHeight="1" x14ac:dyDescent="0.25">
      <c r="C559" s="34"/>
      <c r="D559" s="27"/>
      <c r="G559" s="35"/>
    </row>
    <row r="560" spans="3:7" ht="22.5" customHeight="1" x14ac:dyDescent="0.25">
      <c r="C560" s="34"/>
      <c r="D560" s="27"/>
      <c r="G560" s="35"/>
    </row>
    <row r="561" spans="3:7" ht="22.5" customHeight="1" x14ac:dyDescent="0.25">
      <c r="C561" s="34"/>
      <c r="D561" s="27"/>
      <c r="G561" s="35"/>
    </row>
    <row r="562" spans="3:7" ht="22.5" customHeight="1" x14ac:dyDescent="0.25">
      <c r="C562" s="34"/>
      <c r="D562" s="27"/>
      <c r="G562" s="35"/>
    </row>
    <row r="563" spans="3:7" ht="22.5" customHeight="1" x14ac:dyDescent="0.25">
      <c r="C563" s="34"/>
      <c r="D563" s="27"/>
      <c r="G563" s="35"/>
    </row>
    <row r="564" spans="3:7" ht="22.5" customHeight="1" x14ac:dyDescent="0.25">
      <c r="C564" s="34"/>
      <c r="D564" s="27"/>
      <c r="G564" s="35"/>
    </row>
    <row r="565" spans="3:7" ht="22.5" customHeight="1" x14ac:dyDescent="0.25">
      <c r="C565" s="34"/>
      <c r="D565" s="27"/>
      <c r="G565" s="35"/>
    </row>
    <row r="566" spans="3:7" ht="22.5" customHeight="1" x14ac:dyDescent="0.25">
      <c r="C566" s="34"/>
      <c r="D566" s="27"/>
      <c r="G566" s="35"/>
    </row>
    <row r="567" spans="3:7" ht="22.5" customHeight="1" x14ac:dyDescent="0.25">
      <c r="C567" s="34"/>
      <c r="D567" s="27"/>
      <c r="G567" s="35"/>
    </row>
    <row r="568" spans="3:7" ht="22.5" customHeight="1" x14ac:dyDescent="0.25">
      <c r="C568" s="34"/>
      <c r="D568" s="27"/>
      <c r="G568" s="35"/>
    </row>
    <row r="569" spans="3:7" ht="22.5" customHeight="1" x14ac:dyDescent="0.25">
      <c r="C569" s="34"/>
      <c r="D569" s="27"/>
      <c r="G569" s="35"/>
    </row>
    <row r="570" spans="3:7" ht="22.5" customHeight="1" x14ac:dyDescent="0.25">
      <c r="C570" s="34"/>
      <c r="D570" s="27"/>
      <c r="G570" s="35"/>
    </row>
    <row r="571" spans="3:7" ht="22.5" customHeight="1" x14ac:dyDescent="0.25">
      <c r="C571" s="34"/>
      <c r="D571" s="27"/>
      <c r="G571" s="35"/>
    </row>
    <row r="572" spans="3:7" ht="22.5" customHeight="1" x14ac:dyDescent="0.25">
      <c r="C572" s="34"/>
      <c r="D572" s="27"/>
      <c r="G572" s="35"/>
    </row>
    <row r="573" spans="3:7" ht="22.5" customHeight="1" x14ac:dyDescent="0.25">
      <c r="C573" s="34"/>
      <c r="D573" s="27"/>
      <c r="G573" s="35"/>
    </row>
    <row r="574" spans="3:7" ht="22.5" customHeight="1" x14ac:dyDescent="0.25">
      <c r="C574" s="34"/>
      <c r="D574" s="27"/>
      <c r="G574" s="35"/>
    </row>
    <row r="575" spans="3:7" ht="22.5" customHeight="1" x14ac:dyDescent="0.25">
      <c r="C575" s="34"/>
      <c r="D575" s="27"/>
      <c r="G575" s="35"/>
    </row>
    <row r="576" spans="3:7" ht="22.5" customHeight="1" x14ac:dyDescent="0.25">
      <c r="C576" s="34"/>
      <c r="D576" s="27"/>
      <c r="G576" s="35"/>
    </row>
    <row r="577" spans="3:7" ht="22.5" customHeight="1" x14ac:dyDescent="0.25">
      <c r="C577" s="34"/>
      <c r="D577" s="27"/>
      <c r="G577" s="35"/>
    </row>
    <row r="578" spans="3:7" ht="22.5" customHeight="1" x14ac:dyDescent="0.25">
      <c r="C578" s="34"/>
      <c r="D578" s="27"/>
      <c r="G578" s="35"/>
    </row>
    <row r="579" spans="3:7" ht="22.5" customHeight="1" x14ac:dyDescent="0.25">
      <c r="C579" s="34"/>
      <c r="D579" s="27"/>
      <c r="G579" s="35"/>
    </row>
    <row r="580" spans="3:7" ht="22.5" customHeight="1" x14ac:dyDescent="0.25">
      <c r="C580" s="34"/>
      <c r="D580" s="27"/>
      <c r="G580" s="35"/>
    </row>
    <row r="581" spans="3:7" ht="22.5" customHeight="1" x14ac:dyDescent="0.25">
      <c r="C581" s="34"/>
      <c r="D581" s="27"/>
      <c r="G581" s="35"/>
    </row>
    <row r="582" spans="3:7" ht="22.5" customHeight="1" x14ac:dyDescent="0.25">
      <c r="C582" s="34"/>
      <c r="D582" s="27"/>
      <c r="G582" s="35"/>
    </row>
    <row r="583" spans="3:7" ht="22.5" customHeight="1" x14ac:dyDescent="0.25">
      <c r="C583" s="34"/>
      <c r="D583" s="27"/>
      <c r="G583" s="35"/>
    </row>
    <row r="584" spans="3:7" ht="22.5" customHeight="1" x14ac:dyDescent="0.25">
      <c r="C584" s="34"/>
      <c r="D584" s="27"/>
      <c r="G584" s="35"/>
    </row>
    <row r="585" spans="3:7" ht="22.5" customHeight="1" x14ac:dyDescent="0.25">
      <c r="C585" s="34"/>
      <c r="D585" s="27"/>
      <c r="G585" s="35"/>
    </row>
    <row r="586" spans="3:7" ht="22.5" customHeight="1" x14ac:dyDescent="0.25">
      <c r="C586" s="34"/>
      <c r="D586" s="27"/>
      <c r="G586" s="35"/>
    </row>
    <row r="587" spans="3:7" ht="22.5" customHeight="1" x14ac:dyDescent="0.25">
      <c r="C587" s="34"/>
      <c r="D587" s="27"/>
      <c r="G587" s="35"/>
    </row>
    <row r="588" spans="3:7" ht="22.5" customHeight="1" x14ac:dyDescent="0.25">
      <c r="C588" s="34"/>
      <c r="D588" s="27"/>
      <c r="G588" s="35"/>
    </row>
    <row r="589" spans="3:7" ht="22.5" customHeight="1" x14ac:dyDescent="0.25">
      <c r="C589" s="34"/>
      <c r="D589" s="27"/>
      <c r="G589" s="35"/>
    </row>
    <row r="590" spans="3:7" ht="22.5" customHeight="1" x14ac:dyDescent="0.25">
      <c r="C590" s="34"/>
      <c r="D590" s="27"/>
      <c r="G590" s="35"/>
    </row>
    <row r="591" spans="3:7" ht="22.5" customHeight="1" x14ac:dyDescent="0.25">
      <c r="C591" s="34"/>
      <c r="D591" s="27"/>
      <c r="G591" s="35"/>
    </row>
    <row r="592" spans="3:7" ht="22.5" customHeight="1" x14ac:dyDescent="0.25">
      <c r="C592" s="34"/>
      <c r="D592" s="27"/>
      <c r="G592" s="35"/>
    </row>
    <row r="593" spans="3:7" ht="22.5" customHeight="1" x14ac:dyDescent="0.25">
      <c r="C593" s="34"/>
      <c r="D593" s="27"/>
      <c r="G593" s="35"/>
    </row>
    <row r="594" spans="3:7" ht="22.5" customHeight="1" x14ac:dyDescent="0.25">
      <c r="C594" s="34"/>
      <c r="D594" s="27"/>
      <c r="G594" s="35"/>
    </row>
    <row r="595" spans="3:7" ht="22.5" customHeight="1" x14ac:dyDescent="0.25">
      <c r="C595" s="34"/>
      <c r="D595" s="27"/>
      <c r="G595" s="35"/>
    </row>
    <row r="596" spans="3:7" ht="22.5" customHeight="1" x14ac:dyDescent="0.25">
      <c r="C596" s="34"/>
      <c r="D596" s="27"/>
      <c r="G596" s="35"/>
    </row>
    <row r="597" spans="3:7" ht="22.5" customHeight="1" x14ac:dyDescent="0.25">
      <c r="C597" s="34"/>
      <c r="D597" s="27"/>
      <c r="G597" s="35"/>
    </row>
    <row r="598" spans="3:7" ht="22.5" customHeight="1" x14ac:dyDescent="0.25">
      <c r="C598" s="34"/>
      <c r="D598" s="27"/>
      <c r="G598" s="35"/>
    </row>
    <row r="599" spans="3:7" ht="22.5" customHeight="1" x14ac:dyDescent="0.25">
      <c r="C599" s="34"/>
      <c r="D599" s="27"/>
      <c r="G599" s="35"/>
    </row>
    <row r="600" spans="3:7" ht="22.5" customHeight="1" x14ac:dyDescent="0.25">
      <c r="C600" s="34"/>
      <c r="D600" s="27"/>
      <c r="G600" s="35"/>
    </row>
    <row r="601" spans="3:7" ht="22.5" customHeight="1" x14ac:dyDescent="0.25">
      <c r="C601" s="34"/>
      <c r="D601" s="27"/>
      <c r="G601" s="35"/>
    </row>
    <row r="602" spans="3:7" ht="22.5" customHeight="1" x14ac:dyDescent="0.25">
      <c r="C602" s="34"/>
      <c r="D602" s="27"/>
      <c r="G602" s="35"/>
    </row>
    <row r="603" spans="3:7" ht="22.5" customHeight="1" x14ac:dyDescent="0.25">
      <c r="C603" s="34"/>
      <c r="D603" s="27"/>
      <c r="G603" s="35"/>
    </row>
    <row r="604" spans="3:7" ht="22.5" customHeight="1" x14ac:dyDescent="0.25">
      <c r="C604" s="34"/>
      <c r="D604" s="27"/>
      <c r="G604" s="35"/>
    </row>
    <row r="605" spans="3:7" ht="22.5" customHeight="1" x14ac:dyDescent="0.25">
      <c r="C605" s="34"/>
      <c r="D605" s="27"/>
      <c r="G605" s="35"/>
    </row>
    <row r="606" spans="3:7" ht="22.5" customHeight="1" x14ac:dyDescent="0.25">
      <c r="C606" s="34"/>
      <c r="D606" s="27"/>
      <c r="G606" s="35"/>
    </row>
    <row r="607" spans="3:7" ht="22.5" customHeight="1" x14ac:dyDescent="0.25">
      <c r="C607" s="34"/>
      <c r="D607" s="27"/>
      <c r="G607" s="35"/>
    </row>
    <row r="608" spans="3:7" ht="22.5" customHeight="1" x14ac:dyDescent="0.25">
      <c r="C608" s="34"/>
      <c r="D608" s="27"/>
      <c r="G608" s="35"/>
    </row>
    <row r="609" spans="3:7" ht="22.5" customHeight="1" x14ac:dyDescent="0.25">
      <c r="C609" s="34"/>
      <c r="D609" s="27"/>
      <c r="G609" s="35"/>
    </row>
    <row r="610" spans="3:7" ht="22.5" customHeight="1" x14ac:dyDescent="0.25">
      <c r="C610" s="34"/>
      <c r="D610" s="27"/>
      <c r="G610" s="35"/>
    </row>
    <row r="611" spans="3:7" ht="22.5" customHeight="1" x14ac:dyDescent="0.25">
      <c r="C611" s="34"/>
      <c r="D611" s="27"/>
      <c r="G611" s="35"/>
    </row>
    <row r="612" spans="3:7" ht="22.5" customHeight="1" x14ac:dyDescent="0.25">
      <c r="C612" s="34"/>
      <c r="D612" s="27"/>
      <c r="G612" s="35"/>
    </row>
    <row r="613" spans="3:7" ht="22.5" customHeight="1" x14ac:dyDescent="0.25">
      <c r="C613" s="34"/>
      <c r="D613" s="27"/>
      <c r="G613" s="35"/>
    </row>
    <row r="614" spans="3:7" ht="22.5" customHeight="1" x14ac:dyDescent="0.25">
      <c r="C614" s="34"/>
      <c r="D614" s="27"/>
      <c r="G614" s="35"/>
    </row>
    <row r="615" spans="3:7" ht="22.5" customHeight="1" x14ac:dyDescent="0.25">
      <c r="C615" s="34"/>
      <c r="D615" s="27"/>
      <c r="G615" s="35"/>
    </row>
    <row r="616" spans="3:7" ht="22.5" customHeight="1" x14ac:dyDescent="0.25">
      <c r="C616" s="34"/>
      <c r="D616" s="27"/>
      <c r="G616" s="35"/>
    </row>
    <row r="617" spans="3:7" ht="22.5" customHeight="1" x14ac:dyDescent="0.25">
      <c r="C617" s="34"/>
      <c r="D617" s="27"/>
      <c r="G617" s="35"/>
    </row>
    <row r="618" spans="3:7" ht="22.5" customHeight="1" x14ac:dyDescent="0.25">
      <c r="C618" s="34"/>
      <c r="D618" s="27"/>
      <c r="G618" s="35"/>
    </row>
    <row r="619" spans="3:7" ht="22.5" customHeight="1" x14ac:dyDescent="0.25">
      <c r="C619" s="34"/>
      <c r="D619" s="27"/>
      <c r="G619" s="35"/>
    </row>
    <row r="620" spans="3:7" ht="22.5" customHeight="1" x14ac:dyDescent="0.25">
      <c r="C620" s="34"/>
      <c r="D620" s="27"/>
      <c r="G620" s="35"/>
    </row>
    <row r="621" spans="3:7" ht="22.5" customHeight="1" x14ac:dyDescent="0.25">
      <c r="C621" s="34"/>
      <c r="D621" s="27"/>
      <c r="G621" s="35"/>
    </row>
    <row r="622" spans="3:7" ht="22.5" customHeight="1" x14ac:dyDescent="0.25">
      <c r="C622" s="34"/>
      <c r="D622" s="27"/>
      <c r="G622" s="35"/>
    </row>
    <row r="623" spans="3:7" ht="22.5" customHeight="1" x14ac:dyDescent="0.25">
      <c r="C623" s="34"/>
      <c r="D623" s="27"/>
      <c r="G623" s="35"/>
    </row>
    <row r="624" spans="3:7" ht="22.5" customHeight="1" x14ac:dyDescent="0.25">
      <c r="C624" s="34"/>
      <c r="D624" s="27"/>
      <c r="G624" s="35"/>
    </row>
    <row r="625" spans="3:7" ht="22.5" customHeight="1" x14ac:dyDescent="0.25">
      <c r="C625" s="34"/>
      <c r="D625" s="27"/>
      <c r="G625" s="35"/>
    </row>
    <row r="626" spans="3:7" ht="22.5" customHeight="1" x14ac:dyDescent="0.25">
      <c r="C626" s="34"/>
      <c r="D626" s="27"/>
      <c r="G626" s="35"/>
    </row>
    <row r="627" spans="3:7" ht="22.5" customHeight="1" x14ac:dyDescent="0.25">
      <c r="C627" s="34"/>
      <c r="D627" s="27"/>
      <c r="G627" s="35"/>
    </row>
    <row r="628" spans="3:7" ht="22.5" customHeight="1" x14ac:dyDescent="0.25">
      <c r="C628" s="34"/>
      <c r="D628" s="27"/>
      <c r="G628" s="35"/>
    </row>
    <row r="629" spans="3:7" ht="22.5" customHeight="1" x14ac:dyDescent="0.25">
      <c r="C629" s="34"/>
      <c r="D629" s="27"/>
      <c r="G629" s="35"/>
    </row>
    <row r="630" spans="3:7" ht="22.5" customHeight="1" x14ac:dyDescent="0.25">
      <c r="C630" s="34"/>
      <c r="D630" s="27"/>
      <c r="G630" s="35"/>
    </row>
    <row r="631" spans="3:7" ht="22.5" customHeight="1" x14ac:dyDescent="0.25">
      <c r="C631" s="34"/>
      <c r="D631" s="27"/>
      <c r="G631" s="35"/>
    </row>
    <row r="632" spans="3:7" ht="22.5" customHeight="1" x14ac:dyDescent="0.25">
      <c r="C632" s="34"/>
      <c r="D632" s="27"/>
      <c r="G632" s="35"/>
    </row>
    <row r="633" spans="3:7" ht="22.5" customHeight="1" x14ac:dyDescent="0.25">
      <c r="C633" s="34"/>
      <c r="D633" s="27"/>
      <c r="G633" s="35"/>
    </row>
    <row r="634" spans="3:7" ht="22.5" customHeight="1" x14ac:dyDescent="0.25">
      <c r="C634" s="34"/>
      <c r="D634" s="27"/>
      <c r="G634" s="35"/>
    </row>
    <row r="635" spans="3:7" ht="22.5" customHeight="1" x14ac:dyDescent="0.25">
      <c r="C635" s="34"/>
      <c r="D635" s="27"/>
      <c r="G635" s="35"/>
    </row>
    <row r="636" spans="3:7" ht="22.5" customHeight="1" x14ac:dyDescent="0.25">
      <c r="C636" s="34"/>
      <c r="D636" s="27"/>
      <c r="G636" s="35"/>
    </row>
    <row r="637" spans="3:7" ht="22.5" customHeight="1" x14ac:dyDescent="0.25">
      <c r="C637" s="34"/>
      <c r="D637" s="27"/>
      <c r="G637" s="35"/>
    </row>
    <row r="638" spans="3:7" ht="22.5" customHeight="1" x14ac:dyDescent="0.25">
      <c r="C638" s="34"/>
      <c r="D638" s="27"/>
      <c r="G638" s="35"/>
    </row>
    <row r="639" spans="3:7" ht="22.5" customHeight="1" x14ac:dyDescent="0.25">
      <c r="C639" s="34"/>
      <c r="D639" s="27"/>
      <c r="G639" s="35"/>
    </row>
    <row r="640" spans="3:7" ht="22.5" customHeight="1" x14ac:dyDescent="0.25">
      <c r="C640" s="34"/>
      <c r="D640" s="27"/>
      <c r="G640" s="35"/>
    </row>
    <row r="641" spans="3:7" ht="22.5" customHeight="1" x14ac:dyDescent="0.25">
      <c r="C641" s="34"/>
      <c r="D641" s="27"/>
      <c r="G641" s="35"/>
    </row>
    <row r="642" spans="3:7" ht="22.5" customHeight="1" x14ac:dyDescent="0.25">
      <c r="C642" s="34"/>
      <c r="D642" s="27"/>
      <c r="G642" s="35"/>
    </row>
    <row r="643" spans="3:7" ht="22.5" customHeight="1" x14ac:dyDescent="0.25">
      <c r="C643" s="34"/>
      <c r="D643" s="27"/>
      <c r="G643" s="35"/>
    </row>
    <row r="644" spans="3:7" ht="22.5" customHeight="1" x14ac:dyDescent="0.25">
      <c r="C644" s="34"/>
      <c r="D644" s="27"/>
      <c r="G644" s="35"/>
    </row>
    <row r="645" spans="3:7" ht="22.5" customHeight="1" x14ac:dyDescent="0.25">
      <c r="C645" s="34"/>
      <c r="D645" s="27"/>
      <c r="G645" s="35"/>
    </row>
    <row r="646" spans="3:7" ht="22.5" customHeight="1" x14ac:dyDescent="0.25">
      <c r="C646" s="34"/>
      <c r="D646" s="27"/>
      <c r="G646" s="35"/>
    </row>
    <row r="647" spans="3:7" ht="22.5" customHeight="1" x14ac:dyDescent="0.25">
      <c r="C647" s="34"/>
      <c r="D647" s="27"/>
      <c r="G647" s="35"/>
    </row>
    <row r="648" spans="3:7" ht="22.5" customHeight="1" x14ac:dyDescent="0.25">
      <c r="C648" s="34"/>
      <c r="D648" s="27"/>
      <c r="G648" s="35"/>
    </row>
    <row r="649" spans="3:7" ht="22.5" customHeight="1" x14ac:dyDescent="0.25">
      <c r="C649" s="34"/>
      <c r="D649" s="27"/>
      <c r="G649" s="35"/>
    </row>
    <row r="650" spans="3:7" ht="22.5" customHeight="1" x14ac:dyDescent="0.25">
      <c r="C650" s="34"/>
      <c r="D650" s="27"/>
      <c r="G650" s="35"/>
    </row>
    <row r="651" spans="3:7" ht="22.5" customHeight="1" x14ac:dyDescent="0.25">
      <c r="C651" s="34"/>
      <c r="D651" s="27"/>
      <c r="G651" s="35"/>
    </row>
    <row r="652" spans="3:7" ht="22.5" customHeight="1" x14ac:dyDescent="0.25">
      <c r="C652" s="34"/>
      <c r="D652" s="27"/>
      <c r="G652" s="35"/>
    </row>
    <row r="653" spans="3:7" ht="22.5" customHeight="1" x14ac:dyDescent="0.25">
      <c r="C653" s="34"/>
      <c r="D653" s="27"/>
      <c r="G653" s="35"/>
    </row>
    <row r="654" spans="3:7" ht="22.5" customHeight="1" x14ac:dyDescent="0.25">
      <c r="C654" s="34"/>
      <c r="D654" s="27"/>
      <c r="G654" s="35"/>
    </row>
    <row r="655" spans="3:7" ht="22.5" customHeight="1" x14ac:dyDescent="0.25">
      <c r="C655" s="34"/>
      <c r="D655" s="27"/>
      <c r="G655" s="35"/>
    </row>
    <row r="656" spans="3:7" ht="22.5" customHeight="1" x14ac:dyDescent="0.25">
      <c r="C656" s="34"/>
      <c r="D656" s="27"/>
      <c r="G656" s="35"/>
    </row>
    <row r="657" spans="3:7" ht="22.5" customHeight="1" x14ac:dyDescent="0.25">
      <c r="C657" s="34"/>
      <c r="D657" s="27"/>
      <c r="G657" s="35"/>
    </row>
    <row r="658" spans="3:7" ht="22.5" customHeight="1" x14ac:dyDescent="0.25">
      <c r="C658" s="34"/>
      <c r="D658" s="27"/>
      <c r="G658" s="35"/>
    </row>
    <row r="659" spans="3:7" ht="22.5" customHeight="1" x14ac:dyDescent="0.25">
      <c r="C659" s="34"/>
      <c r="D659" s="27"/>
      <c r="G659" s="35"/>
    </row>
    <row r="660" spans="3:7" ht="22.5" customHeight="1" x14ac:dyDescent="0.25">
      <c r="C660" s="34"/>
      <c r="D660" s="27"/>
      <c r="G660" s="35"/>
    </row>
    <row r="661" spans="3:7" ht="22.5" customHeight="1" x14ac:dyDescent="0.25">
      <c r="C661" s="34"/>
      <c r="D661" s="27"/>
      <c r="G661" s="35"/>
    </row>
    <row r="662" spans="3:7" ht="22.5" customHeight="1" x14ac:dyDescent="0.25">
      <c r="C662" s="34"/>
      <c r="D662" s="27"/>
      <c r="G662" s="35"/>
    </row>
    <row r="663" spans="3:7" ht="22.5" customHeight="1" x14ac:dyDescent="0.25">
      <c r="C663" s="34"/>
      <c r="D663" s="27"/>
      <c r="G663" s="35"/>
    </row>
    <row r="664" spans="3:7" ht="22.5" customHeight="1" x14ac:dyDescent="0.25">
      <c r="C664" s="34"/>
      <c r="D664" s="27"/>
      <c r="G664" s="35"/>
    </row>
    <row r="665" spans="3:7" ht="22.5" customHeight="1" x14ac:dyDescent="0.25">
      <c r="C665" s="34"/>
      <c r="D665" s="27"/>
      <c r="G665" s="35"/>
    </row>
    <row r="666" spans="3:7" ht="22.5" customHeight="1" x14ac:dyDescent="0.25">
      <c r="C666" s="34"/>
      <c r="D666" s="27"/>
      <c r="G666" s="35"/>
    </row>
    <row r="667" spans="3:7" ht="22.5" customHeight="1" x14ac:dyDescent="0.25">
      <c r="C667" s="34"/>
      <c r="D667" s="27"/>
      <c r="G667" s="35"/>
    </row>
    <row r="668" spans="3:7" ht="22.5" customHeight="1" x14ac:dyDescent="0.25">
      <c r="C668" s="34"/>
      <c r="D668" s="27"/>
      <c r="G668" s="35"/>
    </row>
    <row r="669" spans="3:7" ht="22.5" customHeight="1" x14ac:dyDescent="0.25">
      <c r="C669" s="34"/>
      <c r="D669" s="27"/>
      <c r="G669" s="35"/>
    </row>
    <row r="670" spans="3:7" ht="22.5" customHeight="1" x14ac:dyDescent="0.25">
      <c r="C670" s="34"/>
      <c r="D670" s="27"/>
      <c r="G670" s="35"/>
    </row>
    <row r="671" spans="3:7" ht="22.5" customHeight="1" x14ac:dyDescent="0.25">
      <c r="C671" s="34"/>
      <c r="D671" s="27"/>
      <c r="G671" s="35"/>
    </row>
    <row r="672" spans="3:7" ht="22.5" customHeight="1" x14ac:dyDescent="0.25">
      <c r="C672" s="34"/>
      <c r="D672" s="27"/>
      <c r="G672" s="35"/>
    </row>
    <row r="673" spans="3:7" ht="22.5" customHeight="1" x14ac:dyDescent="0.25">
      <c r="C673" s="34"/>
      <c r="D673" s="27"/>
      <c r="G673" s="35"/>
    </row>
    <row r="674" spans="3:7" ht="22.5" customHeight="1" x14ac:dyDescent="0.25">
      <c r="C674" s="34"/>
      <c r="D674" s="27"/>
      <c r="G674" s="35"/>
    </row>
    <row r="675" spans="3:7" ht="22.5" customHeight="1" x14ac:dyDescent="0.25">
      <c r="C675" s="34"/>
      <c r="D675" s="27"/>
      <c r="G675" s="35"/>
    </row>
    <row r="676" spans="3:7" ht="22.5" customHeight="1" x14ac:dyDescent="0.25">
      <c r="C676" s="34"/>
      <c r="D676" s="27"/>
      <c r="G676" s="35"/>
    </row>
    <row r="677" spans="3:7" ht="22.5" customHeight="1" x14ac:dyDescent="0.25">
      <c r="C677" s="34"/>
      <c r="D677" s="27"/>
      <c r="G677" s="35"/>
    </row>
    <row r="678" spans="3:7" ht="22.5" customHeight="1" x14ac:dyDescent="0.25">
      <c r="C678" s="34"/>
      <c r="D678" s="27"/>
      <c r="G678" s="35"/>
    </row>
    <row r="679" spans="3:7" ht="22.5" customHeight="1" x14ac:dyDescent="0.25">
      <c r="C679" s="34"/>
      <c r="D679" s="27"/>
      <c r="G679" s="35"/>
    </row>
    <row r="680" spans="3:7" ht="22.5" customHeight="1" x14ac:dyDescent="0.25">
      <c r="C680" s="34"/>
      <c r="D680" s="27"/>
      <c r="G680" s="35"/>
    </row>
    <row r="681" spans="3:7" ht="22.5" customHeight="1" x14ac:dyDescent="0.25">
      <c r="C681" s="34"/>
      <c r="D681" s="27"/>
      <c r="G681" s="35"/>
    </row>
    <row r="682" spans="3:7" ht="22.5" customHeight="1" x14ac:dyDescent="0.25">
      <c r="C682" s="34"/>
      <c r="D682" s="27"/>
      <c r="G682" s="35"/>
    </row>
    <row r="683" spans="3:7" ht="22.5" customHeight="1" x14ac:dyDescent="0.25">
      <c r="C683" s="34"/>
      <c r="D683" s="27"/>
      <c r="G683" s="35"/>
    </row>
    <row r="684" spans="3:7" ht="22.5" customHeight="1" x14ac:dyDescent="0.25">
      <c r="C684" s="34"/>
      <c r="D684" s="27"/>
      <c r="G684" s="35"/>
    </row>
    <row r="685" spans="3:7" ht="22.5" customHeight="1" x14ac:dyDescent="0.25">
      <c r="C685" s="34"/>
      <c r="D685" s="27"/>
      <c r="G685" s="35"/>
    </row>
    <row r="686" spans="3:7" ht="22.5" customHeight="1" x14ac:dyDescent="0.25">
      <c r="C686" s="34"/>
      <c r="D686" s="27"/>
      <c r="G686" s="35"/>
    </row>
    <row r="687" spans="3:7" ht="22.5" customHeight="1" x14ac:dyDescent="0.25">
      <c r="C687" s="34"/>
      <c r="D687" s="27"/>
      <c r="G687" s="35"/>
    </row>
    <row r="688" spans="3:7" ht="22.5" customHeight="1" x14ac:dyDescent="0.25">
      <c r="C688" s="34"/>
      <c r="D688" s="27"/>
      <c r="G688" s="35"/>
    </row>
    <row r="689" spans="3:7" ht="22.5" customHeight="1" x14ac:dyDescent="0.25">
      <c r="C689" s="34"/>
      <c r="D689" s="27"/>
      <c r="G689" s="35"/>
    </row>
    <row r="690" spans="3:7" ht="22.5" customHeight="1" x14ac:dyDescent="0.25">
      <c r="C690" s="34"/>
      <c r="D690" s="27"/>
      <c r="G690" s="35"/>
    </row>
    <row r="691" spans="3:7" ht="22.5" customHeight="1" x14ac:dyDescent="0.25">
      <c r="C691" s="34"/>
      <c r="D691" s="27"/>
      <c r="G691" s="35"/>
    </row>
    <row r="692" spans="3:7" ht="22.5" customHeight="1" x14ac:dyDescent="0.25">
      <c r="C692" s="34"/>
      <c r="D692" s="27"/>
      <c r="G692" s="35"/>
    </row>
    <row r="693" spans="3:7" ht="22.5" customHeight="1" x14ac:dyDescent="0.25">
      <c r="C693" s="34"/>
      <c r="D693" s="27"/>
      <c r="G693" s="35"/>
    </row>
    <row r="694" spans="3:7" ht="22.5" customHeight="1" x14ac:dyDescent="0.25">
      <c r="C694" s="34"/>
      <c r="D694" s="27"/>
      <c r="G694" s="35"/>
    </row>
    <row r="695" spans="3:7" ht="22.5" customHeight="1" x14ac:dyDescent="0.25">
      <c r="C695" s="34"/>
      <c r="D695" s="27"/>
      <c r="G695" s="35"/>
    </row>
    <row r="696" spans="3:7" ht="22.5" customHeight="1" x14ac:dyDescent="0.25">
      <c r="C696" s="34"/>
      <c r="D696" s="27"/>
      <c r="G696" s="35"/>
    </row>
    <row r="697" spans="3:7" ht="22.5" customHeight="1" x14ac:dyDescent="0.25">
      <c r="C697" s="34"/>
      <c r="D697" s="27"/>
      <c r="G697" s="35"/>
    </row>
    <row r="698" spans="3:7" ht="22.5" customHeight="1" x14ac:dyDescent="0.25">
      <c r="C698" s="34"/>
      <c r="D698" s="27"/>
      <c r="G698" s="35"/>
    </row>
    <row r="699" spans="3:7" ht="22.5" customHeight="1" x14ac:dyDescent="0.25">
      <c r="C699" s="34"/>
      <c r="D699" s="27"/>
      <c r="G699" s="35"/>
    </row>
    <row r="700" spans="3:7" ht="22.5" customHeight="1" x14ac:dyDescent="0.25">
      <c r="C700" s="34"/>
      <c r="D700" s="27"/>
      <c r="G700" s="35"/>
    </row>
    <row r="701" spans="3:7" ht="22.5" customHeight="1" x14ac:dyDescent="0.25">
      <c r="C701" s="34"/>
      <c r="D701" s="27"/>
      <c r="G701" s="35"/>
    </row>
    <row r="702" spans="3:7" ht="22.5" customHeight="1" x14ac:dyDescent="0.25">
      <c r="C702" s="34"/>
      <c r="D702" s="27"/>
      <c r="G702" s="35"/>
    </row>
    <row r="703" spans="3:7" ht="22.5" customHeight="1" x14ac:dyDescent="0.25">
      <c r="C703" s="34"/>
      <c r="D703" s="27"/>
      <c r="G703" s="35"/>
    </row>
    <row r="704" spans="3:7" ht="22.5" customHeight="1" x14ac:dyDescent="0.25">
      <c r="C704" s="34"/>
      <c r="D704" s="27"/>
      <c r="G704" s="35"/>
    </row>
    <row r="705" spans="3:7" ht="22.5" customHeight="1" x14ac:dyDescent="0.25">
      <c r="C705" s="34"/>
      <c r="D705" s="27"/>
      <c r="G705" s="35"/>
    </row>
    <row r="706" spans="3:7" ht="22.5" customHeight="1" x14ac:dyDescent="0.25">
      <c r="C706" s="34"/>
      <c r="D706" s="27"/>
      <c r="G706" s="35"/>
    </row>
    <row r="707" spans="3:7" ht="22.5" customHeight="1" x14ac:dyDescent="0.25">
      <c r="C707" s="34"/>
      <c r="D707" s="27"/>
      <c r="G707" s="35"/>
    </row>
    <row r="708" spans="3:7" ht="22.5" customHeight="1" x14ac:dyDescent="0.25">
      <c r="C708" s="34"/>
      <c r="D708" s="27"/>
      <c r="G708" s="35"/>
    </row>
    <row r="709" spans="3:7" ht="22.5" customHeight="1" x14ac:dyDescent="0.25">
      <c r="C709" s="34"/>
      <c r="D709" s="27"/>
      <c r="G709" s="35"/>
    </row>
    <row r="710" spans="3:7" ht="22.5" customHeight="1" x14ac:dyDescent="0.25">
      <c r="C710" s="34"/>
      <c r="D710" s="27"/>
      <c r="G710" s="35"/>
    </row>
    <row r="711" spans="3:7" ht="22.5" customHeight="1" x14ac:dyDescent="0.25">
      <c r="C711" s="34"/>
      <c r="D711" s="27"/>
      <c r="G711" s="35"/>
    </row>
    <row r="712" spans="3:7" ht="22.5" customHeight="1" x14ac:dyDescent="0.25">
      <c r="C712" s="34"/>
      <c r="D712" s="27"/>
      <c r="G712" s="35"/>
    </row>
    <row r="713" spans="3:7" ht="22.5" customHeight="1" x14ac:dyDescent="0.25">
      <c r="C713" s="34"/>
      <c r="D713" s="27"/>
      <c r="G713" s="35"/>
    </row>
    <row r="714" spans="3:7" ht="22.5" customHeight="1" x14ac:dyDescent="0.25">
      <c r="C714" s="34"/>
      <c r="D714" s="27"/>
      <c r="G714" s="35"/>
    </row>
    <row r="715" spans="3:7" ht="22.5" customHeight="1" x14ac:dyDescent="0.25">
      <c r="C715" s="34"/>
      <c r="D715" s="27"/>
      <c r="G715" s="35"/>
    </row>
    <row r="716" spans="3:7" ht="22.5" customHeight="1" x14ac:dyDescent="0.25">
      <c r="C716" s="34"/>
      <c r="D716" s="27"/>
      <c r="G716" s="35"/>
    </row>
    <row r="717" spans="3:7" ht="22.5" customHeight="1" x14ac:dyDescent="0.25">
      <c r="C717" s="34"/>
      <c r="D717" s="27"/>
      <c r="G717" s="35"/>
    </row>
    <row r="718" spans="3:7" ht="22.5" customHeight="1" x14ac:dyDescent="0.25">
      <c r="C718" s="34"/>
      <c r="D718" s="27"/>
      <c r="G718" s="35"/>
    </row>
    <row r="719" spans="3:7" ht="22.5" customHeight="1" x14ac:dyDescent="0.25">
      <c r="C719" s="34"/>
      <c r="D719" s="27"/>
      <c r="G719" s="35"/>
    </row>
    <row r="720" spans="3:7" ht="22.5" customHeight="1" x14ac:dyDescent="0.25">
      <c r="C720" s="34"/>
      <c r="D720" s="27"/>
      <c r="G720" s="35"/>
    </row>
    <row r="721" spans="3:7" ht="22.5" customHeight="1" x14ac:dyDescent="0.25">
      <c r="C721" s="34"/>
      <c r="D721" s="27"/>
      <c r="G721" s="35"/>
    </row>
    <row r="722" spans="3:7" ht="22.5" customHeight="1" x14ac:dyDescent="0.25">
      <c r="C722" s="34"/>
      <c r="D722" s="27"/>
      <c r="G722" s="35"/>
    </row>
    <row r="723" spans="3:7" ht="22.5" customHeight="1" x14ac:dyDescent="0.25">
      <c r="C723" s="34"/>
      <c r="D723" s="27"/>
      <c r="G723" s="35"/>
    </row>
    <row r="724" spans="3:7" ht="22.5" customHeight="1" x14ac:dyDescent="0.25">
      <c r="C724" s="34"/>
      <c r="D724" s="27"/>
      <c r="G724" s="35"/>
    </row>
    <row r="725" spans="3:7" ht="22.5" customHeight="1" x14ac:dyDescent="0.25">
      <c r="C725" s="34"/>
      <c r="D725" s="27"/>
      <c r="G725" s="35"/>
    </row>
    <row r="726" spans="3:7" ht="22.5" customHeight="1" x14ac:dyDescent="0.25">
      <c r="C726" s="34"/>
      <c r="D726" s="27"/>
      <c r="G726" s="35"/>
    </row>
    <row r="727" spans="3:7" ht="22.5" customHeight="1" x14ac:dyDescent="0.25">
      <c r="C727" s="34"/>
      <c r="D727" s="27"/>
      <c r="G727" s="35"/>
    </row>
    <row r="728" spans="3:7" ht="22.5" customHeight="1" x14ac:dyDescent="0.25">
      <c r="C728" s="34"/>
      <c r="D728" s="27"/>
      <c r="G728" s="35"/>
    </row>
    <row r="729" spans="3:7" ht="22.5" customHeight="1" x14ac:dyDescent="0.25">
      <c r="C729" s="34"/>
      <c r="D729" s="27"/>
      <c r="G729" s="35"/>
    </row>
    <row r="730" spans="3:7" ht="22.5" customHeight="1" x14ac:dyDescent="0.25">
      <c r="C730" s="34"/>
      <c r="D730" s="27"/>
      <c r="G730" s="35"/>
    </row>
    <row r="731" spans="3:7" ht="22.5" customHeight="1" x14ac:dyDescent="0.25">
      <c r="C731" s="34"/>
      <c r="D731" s="27"/>
      <c r="G731" s="35"/>
    </row>
    <row r="732" spans="3:7" ht="22.5" customHeight="1" x14ac:dyDescent="0.25">
      <c r="C732" s="34"/>
      <c r="D732" s="27"/>
      <c r="G732" s="35"/>
    </row>
    <row r="733" spans="3:7" ht="22.5" customHeight="1" x14ac:dyDescent="0.25">
      <c r="C733" s="34"/>
      <c r="D733" s="27"/>
      <c r="G733" s="35"/>
    </row>
    <row r="734" spans="3:7" ht="22.5" customHeight="1" x14ac:dyDescent="0.25">
      <c r="C734" s="34"/>
      <c r="D734" s="27"/>
      <c r="G734" s="35"/>
    </row>
    <row r="735" spans="3:7" ht="22.5" customHeight="1" x14ac:dyDescent="0.25">
      <c r="C735" s="34"/>
      <c r="D735" s="27"/>
      <c r="G735" s="35"/>
    </row>
    <row r="736" spans="3:7" ht="22.5" customHeight="1" x14ac:dyDescent="0.25">
      <c r="C736" s="34"/>
      <c r="D736" s="27"/>
      <c r="G736" s="35"/>
    </row>
    <row r="737" spans="3:7" ht="22.5" customHeight="1" x14ac:dyDescent="0.25">
      <c r="C737" s="34"/>
      <c r="D737" s="27"/>
      <c r="G737" s="35"/>
    </row>
    <row r="738" spans="3:7" ht="22.5" customHeight="1" x14ac:dyDescent="0.25">
      <c r="C738" s="34"/>
      <c r="D738" s="27"/>
      <c r="G738" s="35"/>
    </row>
    <row r="739" spans="3:7" ht="22.5" customHeight="1" x14ac:dyDescent="0.25">
      <c r="C739" s="34"/>
      <c r="D739" s="27"/>
      <c r="G739" s="35"/>
    </row>
    <row r="740" spans="3:7" ht="22.5" customHeight="1" x14ac:dyDescent="0.25">
      <c r="C740" s="34"/>
      <c r="D740" s="27"/>
      <c r="G740" s="35"/>
    </row>
    <row r="741" spans="3:7" ht="22.5" customHeight="1" x14ac:dyDescent="0.25">
      <c r="C741" s="34"/>
      <c r="D741" s="27"/>
      <c r="G741" s="35"/>
    </row>
    <row r="742" spans="3:7" ht="22.5" customHeight="1" x14ac:dyDescent="0.25">
      <c r="C742" s="34"/>
      <c r="D742" s="27"/>
      <c r="G742" s="35"/>
    </row>
    <row r="743" spans="3:7" ht="22.5" customHeight="1" x14ac:dyDescent="0.25">
      <c r="C743" s="34"/>
      <c r="D743" s="27"/>
      <c r="G743" s="35"/>
    </row>
    <row r="744" spans="3:7" ht="22.5" customHeight="1" x14ac:dyDescent="0.25">
      <c r="C744" s="34"/>
      <c r="D744" s="27"/>
      <c r="G744" s="35"/>
    </row>
    <row r="745" spans="3:7" ht="22.5" customHeight="1" x14ac:dyDescent="0.25">
      <c r="C745" s="34"/>
      <c r="D745" s="27"/>
      <c r="G745" s="35"/>
    </row>
    <row r="746" spans="3:7" ht="22.5" customHeight="1" x14ac:dyDescent="0.25">
      <c r="C746" s="34"/>
      <c r="D746" s="27"/>
      <c r="G746" s="35"/>
    </row>
    <row r="747" spans="3:7" ht="22.5" customHeight="1" x14ac:dyDescent="0.25">
      <c r="C747" s="34"/>
      <c r="D747" s="27"/>
      <c r="G747" s="35"/>
    </row>
    <row r="748" spans="3:7" ht="22.5" customHeight="1" x14ac:dyDescent="0.25">
      <c r="C748" s="34"/>
      <c r="D748" s="27"/>
      <c r="G748" s="35"/>
    </row>
    <row r="749" spans="3:7" ht="22.5" customHeight="1" x14ac:dyDescent="0.25">
      <c r="C749" s="34"/>
      <c r="D749" s="27"/>
      <c r="G749" s="35"/>
    </row>
    <row r="750" spans="3:7" ht="22.5" customHeight="1" x14ac:dyDescent="0.25">
      <c r="C750" s="34"/>
      <c r="D750" s="27"/>
      <c r="G750" s="35"/>
    </row>
    <row r="751" spans="3:7" ht="22.5" customHeight="1" x14ac:dyDescent="0.25">
      <c r="C751" s="34"/>
      <c r="D751" s="27"/>
      <c r="G751" s="35"/>
    </row>
    <row r="752" spans="3:7" ht="22.5" customHeight="1" x14ac:dyDescent="0.25">
      <c r="C752" s="34"/>
      <c r="D752" s="27"/>
      <c r="G752" s="35"/>
    </row>
    <row r="753" spans="3:7" ht="22.5" customHeight="1" x14ac:dyDescent="0.25">
      <c r="C753" s="34"/>
      <c r="D753" s="27"/>
      <c r="G753" s="35"/>
    </row>
    <row r="754" spans="3:7" ht="22.5" customHeight="1" x14ac:dyDescent="0.25">
      <c r="C754" s="34"/>
      <c r="D754" s="27"/>
      <c r="G754" s="35"/>
    </row>
    <row r="755" spans="3:7" ht="22.5" customHeight="1" x14ac:dyDescent="0.25">
      <c r="C755" s="34"/>
      <c r="D755" s="27"/>
      <c r="G755" s="35"/>
    </row>
    <row r="756" spans="3:7" ht="22.5" customHeight="1" x14ac:dyDescent="0.25">
      <c r="C756" s="34"/>
      <c r="D756" s="27"/>
      <c r="G756" s="35"/>
    </row>
    <row r="757" spans="3:7" ht="22.5" customHeight="1" x14ac:dyDescent="0.25">
      <c r="C757" s="34"/>
      <c r="D757" s="27"/>
      <c r="G757" s="35"/>
    </row>
    <row r="758" spans="3:7" ht="22.5" customHeight="1" x14ac:dyDescent="0.25">
      <c r="C758" s="34"/>
      <c r="D758" s="27"/>
      <c r="G758" s="35"/>
    </row>
    <row r="759" spans="3:7" ht="22.5" customHeight="1" x14ac:dyDescent="0.25">
      <c r="C759" s="34"/>
      <c r="D759" s="27"/>
      <c r="G759" s="35"/>
    </row>
    <row r="760" spans="3:7" ht="22.5" customHeight="1" x14ac:dyDescent="0.25">
      <c r="C760" s="34"/>
      <c r="D760" s="27"/>
      <c r="G760" s="35"/>
    </row>
    <row r="761" spans="3:7" ht="22.5" customHeight="1" x14ac:dyDescent="0.25">
      <c r="C761" s="34"/>
      <c r="D761" s="27"/>
      <c r="G761" s="35"/>
    </row>
    <row r="762" spans="3:7" ht="22.5" customHeight="1" x14ac:dyDescent="0.25">
      <c r="C762" s="34"/>
      <c r="D762" s="27"/>
      <c r="G762" s="35"/>
    </row>
    <row r="763" spans="3:7" ht="22.5" customHeight="1" x14ac:dyDescent="0.25">
      <c r="C763" s="34"/>
      <c r="D763" s="27"/>
      <c r="G763" s="35"/>
    </row>
    <row r="764" spans="3:7" ht="22.5" customHeight="1" x14ac:dyDescent="0.25">
      <c r="C764" s="34"/>
      <c r="D764" s="27"/>
      <c r="G764" s="35"/>
    </row>
    <row r="765" spans="3:7" ht="22.5" customHeight="1" x14ac:dyDescent="0.25">
      <c r="C765" s="34"/>
      <c r="D765" s="27"/>
      <c r="G765" s="35"/>
    </row>
    <row r="766" spans="3:7" ht="22.5" customHeight="1" x14ac:dyDescent="0.25">
      <c r="C766" s="34"/>
      <c r="D766" s="27"/>
      <c r="G766" s="35"/>
    </row>
    <row r="767" spans="3:7" ht="22.5" customHeight="1" x14ac:dyDescent="0.25">
      <c r="C767" s="34"/>
      <c r="D767" s="27"/>
      <c r="G767" s="35"/>
    </row>
    <row r="768" spans="3:7" ht="22.5" customHeight="1" x14ac:dyDescent="0.25">
      <c r="C768" s="34"/>
      <c r="D768" s="27"/>
      <c r="G768" s="35"/>
    </row>
    <row r="769" spans="3:7" ht="22.5" customHeight="1" x14ac:dyDescent="0.25">
      <c r="C769" s="34"/>
      <c r="D769" s="27"/>
      <c r="G769" s="35"/>
    </row>
    <row r="770" spans="3:7" ht="22.5" customHeight="1" x14ac:dyDescent="0.25">
      <c r="C770" s="34"/>
      <c r="D770" s="27"/>
      <c r="G770" s="35"/>
    </row>
    <row r="771" spans="3:7" ht="22.5" customHeight="1" x14ac:dyDescent="0.25">
      <c r="C771" s="34"/>
      <c r="D771" s="27"/>
      <c r="G771" s="35"/>
    </row>
    <row r="772" spans="3:7" ht="22.5" customHeight="1" x14ac:dyDescent="0.25">
      <c r="C772" s="34"/>
      <c r="D772" s="27"/>
      <c r="G772" s="35"/>
    </row>
    <row r="773" spans="3:7" ht="22.5" customHeight="1" x14ac:dyDescent="0.25">
      <c r="C773" s="34"/>
      <c r="D773" s="27"/>
      <c r="G773" s="35"/>
    </row>
    <row r="774" spans="3:7" ht="22.5" customHeight="1" x14ac:dyDescent="0.25">
      <c r="C774" s="34"/>
      <c r="D774" s="27"/>
      <c r="G774" s="35"/>
    </row>
    <row r="775" spans="3:7" ht="22.5" customHeight="1" x14ac:dyDescent="0.25">
      <c r="C775" s="34"/>
      <c r="D775" s="27"/>
      <c r="G775" s="35"/>
    </row>
    <row r="776" spans="3:7" ht="22.5" customHeight="1" x14ac:dyDescent="0.25">
      <c r="C776" s="34"/>
      <c r="D776" s="27"/>
      <c r="G776" s="35"/>
    </row>
    <row r="777" spans="3:7" ht="22.5" customHeight="1" x14ac:dyDescent="0.25">
      <c r="C777" s="34"/>
      <c r="D777" s="27"/>
      <c r="G777" s="35"/>
    </row>
    <row r="778" spans="3:7" ht="22.5" customHeight="1" x14ac:dyDescent="0.25">
      <c r="C778" s="34"/>
      <c r="D778" s="27"/>
      <c r="G778" s="35"/>
    </row>
    <row r="779" spans="3:7" ht="22.5" customHeight="1" x14ac:dyDescent="0.25">
      <c r="C779" s="34"/>
      <c r="D779" s="27"/>
      <c r="G779" s="35"/>
    </row>
    <row r="780" spans="3:7" ht="22.5" customHeight="1" x14ac:dyDescent="0.25">
      <c r="C780" s="34"/>
      <c r="D780" s="27"/>
      <c r="G780" s="35"/>
    </row>
    <row r="781" spans="3:7" ht="22.5" customHeight="1" x14ac:dyDescent="0.25">
      <c r="C781" s="34"/>
      <c r="D781" s="27"/>
      <c r="G781" s="35"/>
    </row>
    <row r="782" spans="3:7" ht="22.5" customHeight="1" x14ac:dyDescent="0.25">
      <c r="C782" s="34"/>
      <c r="D782" s="27"/>
      <c r="G782" s="35"/>
    </row>
    <row r="783" spans="3:7" ht="22.5" customHeight="1" x14ac:dyDescent="0.25">
      <c r="C783" s="34"/>
      <c r="D783" s="27"/>
      <c r="G783" s="35"/>
    </row>
    <row r="784" spans="3:7" ht="22.5" customHeight="1" x14ac:dyDescent="0.25">
      <c r="C784" s="34"/>
      <c r="D784" s="27"/>
      <c r="G784" s="35"/>
    </row>
    <row r="785" spans="3:7" ht="22.5" customHeight="1" x14ac:dyDescent="0.25">
      <c r="C785" s="34"/>
      <c r="D785" s="27"/>
      <c r="G785" s="35"/>
    </row>
    <row r="786" spans="3:7" ht="22.5" customHeight="1" x14ac:dyDescent="0.25">
      <c r="C786" s="34"/>
      <c r="D786" s="27"/>
      <c r="G786" s="35"/>
    </row>
    <row r="787" spans="3:7" ht="22.5" customHeight="1" x14ac:dyDescent="0.25">
      <c r="C787" s="34"/>
      <c r="D787" s="27"/>
      <c r="G787" s="35"/>
    </row>
    <row r="788" spans="3:7" ht="22.5" customHeight="1" x14ac:dyDescent="0.25">
      <c r="C788" s="34"/>
      <c r="D788" s="27"/>
      <c r="G788" s="35"/>
    </row>
    <row r="789" spans="3:7" ht="22.5" customHeight="1" x14ac:dyDescent="0.25">
      <c r="C789" s="34"/>
      <c r="D789" s="27"/>
      <c r="G789" s="35"/>
    </row>
    <row r="790" spans="3:7" ht="22.5" customHeight="1" x14ac:dyDescent="0.25">
      <c r="C790" s="34"/>
      <c r="D790" s="27"/>
      <c r="G790" s="35"/>
    </row>
    <row r="791" spans="3:7" ht="22.5" customHeight="1" x14ac:dyDescent="0.25">
      <c r="C791" s="34"/>
      <c r="D791" s="27"/>
      <c r="G791" s="35"/>
    </row>
    <row r="792" spans="3:7" ht="22.5" customHeight="1" x14ac:dyDescent="0.25">
      <c r="C792" s="34"/>
      <c r="D792" s="27"/>
      <c r="G792" s="35"/>
    </row>
    <row r="793" spans="3:7" ht="22.5" customHeight="1" x14ac:dyDescent="0.25">
      <c r="C793" s="34"/>
      <c r="D793" s="27"/>
      <c r="G793" s="35"/>
    </row>
    <row r="794" spans="3:7" ht="22.5" customHeight="1" x14ac:dyDescent="0.25">
      <c r="C794" s="34"/>
      <c r="D794" s="27"/>
      <c r="G794" s="35"/>
    </row>
    <row r="795" spans="3:7" ht="22.5" customHeight="1" x14ac:dyDescent="0.25">
      <c r="C795" s="34"/>
      <c r="D795" s="27"/>
      <c r="G795" s="35"/>
    </row>
    <row r="796" spans="3:7" ht="22.5" customHeight="1" x14ac:dyDescent="0.25">
      <c r="C796" s="34"/>
      <c r="D796" s="27"/>
      <c r="G796" s="35"/>
    </row>
    <row r="797" spans="3:7" ht="22.5" customHeight="1" x14ac:dyDescent="0.25">
      <c r="C797" s="34"/>
      <c r="D797" s="27"/>
      <c r="G797" s="35"/>
    </row>
    <row r="798" spans="3:7" ht="22.5" customHeight="1" x14ac:dyDescent="0.25">
      <c r="C798" s="34"/>
      <c r="D798" s="27"/>
      <c r="G798" s="35"/>
    </row>
    <row r="799" spans="3:7" ht="22.5" customHeight="1" x14ac:dyDescent="0.25">
      <c r="C799" s="34"/>
      <c r="D799" s="27"/>
      <c r="G799" s="35"/>
    </row>
    <row r="800" spans="3:7" ht="22.5" customHeight="1" x14ac:dyDescent="0.25">
      <c r="C800" s="34"/>
      <c r="D800" s="27"/>
      <c r="G800" s="35"/>
    </row>
    <row r="801" spans="3:7" ht="22.5" customHeight="1" x14ac:dyDescent="0.25">
      <c r="C801" s="34"/>
      <c r="D801" s="27"/>
      <c r="G801" s="35"/>
    </row>
    <row r="802" spans="3:7" ht="22.5" customHeight="1" x14ac:dyDescent="0.25">
      <c r="C802" s="34"/>
      <c r="D802" s="27"/>
      <c r="G802" s="35"/>
    </row>
    <row r="803" spans="3:7" ht="22.5" customHeight="1" x14ac:dyDescent="0.25">
      <c r="C803" s="34"/>
      <c r="D803" s="27"/>
      <c r="G803" s="35"/>
    </row>
    <row r="804" spans="3:7" ht="22.5" customHeight="1" x14ac:dyDescent="0.25">
      <c r="C804" s="34"/>
      <c r="D804" s="27"/>
      <c r="G804" s="35"/>
    </row>
    <row r="805" spans="3:7" ht="22.5" customHeight="1" x14ac:dyDescent="0.25">
      <c r="C805" s="34"/>
      <c r="D805" s="27"/>
      <c r="G805" s="35"/>
    </row>
    <row r="806" spans="3:7" ht="22.5" customHeight="1" x14ac:dyDescent="0.25">
      <c r="C806" s="34"/>
      <c r="D806" s="27"/>
      <c r="G806" s="35"/>
    </row>
    <row r="807" spans="3:7" ht="22.5" customHeight="1" x14ac:dyDescent="0.25">
      <c r="C807" s="34"/>
      <c r="D807" s="27"/>
      <c r="G807" s="35"/>
    </row>
    <row r="808" spans="3:7" ht="22.5" customHeight="1" x14ac:dyDescent="0.25">
      <c r="C808" s="34"/>
      <c r="D808" s="27"/>
      <c r="G808" s="35"/>
    </row>
    <row r="809" spans="3:7" ht="22.5" customHeight="1" x14ac:dyDescent="0.25">
      <c r="C809" s="34"/>
      <c r="D809" s="27"/>
      <c r="G809" s="35"/>
    </row>
    <row r="810" spans="3:7" ht="22.5" customHeight="1" x14ac:dyDescent="0.25">
      <c r="C810" s="34"/>
      <c r="D810" s="27"/>
      <c r="G810" s="35"/>
    </row>
    <row r="811" spans="3:7" ht="22.5" customHeight="1" x14ac:dyDescent="0.25">
      <c r="C811" s="34"/>
      <c r="D811" s="27"/>
      <c r="G811" s="35"/>
    </row>
    <row r="812" spans="3:7" ht="22.5" customHeight="1" x14ac:dyDescent="0.25">
      <c r="C812" s="34"/>
      <c r="D812" s="27"/>
      <c r="G812" s="35"/>
    </row>
    <row r="813" spans="3:7" ht="22.5" customHeight="1" x14ac:dyDescent="0.25">
      <c r="C813" s="34"/>
      <c r="D813" s="27"/>
      <c r="G813" s="35"/>
    </row>
    <row r="814" spans="3:7" ht="22.5" customHeight="1" x14ac:dyDescent="0.25">
      <c r="C814" s="34"/>
      <c r="D814" s="27"/>
      <c r="G814" s="35"/>
    </row>
    <row r="815" spans="3:7" ht="22.5" customHeight="1" x14ac:dyDescent="0.25">
      <c r="C815" s="34"/>
      <c r="D815" s="27"/>
      <c r="G815" s="35"/>
    </row>
    <row r="816" spans="3:7" ht="22.5" customHeight="1" x14ac:dyDescent="0.25">
      <c r="C816" s="34"/>
      <c r="D816" s="27"/>
      <c r="G816" s="35"/>
    </row>
    <row r="817" spans="3:7" ht="22.5" customHeight="1" x14ac:dyDescent="0.25">
      <c r="C817" s="34"/>
      <c r="D817" s="27"/>
      <c r="G817" s="35"/>
    </row>
    <row r="818" spans="3:7" ht="22.5" customHeight="1" x14ac:dyDescent="0.25">
      <c r="C818" s="34"/>
      <c r="D818" s="27"/>
      <c r="G818" s="35"/>
    </row>
    <row r="819" spans="3:7" ht="22.5" customHeight="1" x14ac:dyDescent="0.25">
      <c r="C819" s="34"/>
      <c r="D819" s="27"/>
      <c r="G819" s="35"/>
    </row>
    <row r="820" spans="3:7" ht="22.5" customHeight="1" x14ac:dyDescent="0.25">
      <c r="C820" s="34"/>
      <c r="D820" s="27"/>
      <c r="G820" s="35"/>
    </row>
    <row r="821" spans="3:7" ht="22.5" customHeight="1" x14ac:dyDescent="0.25">
      <c r="C821" s="34"/>
      <c r="D821" s="27"/>
      <c r="G821" s="35"/>
    </row>
    <row r="822" spans="3:7" ht="22.5" customHeight="1" x14ac:dyDescent="0.25">
      <c r="C822" s="34"/>
      <c r="D822" s="27"/>
      <c r="G822" s="35"/>
    </row>
    <row r="823" spans="3:7" ht="22.5" customHeight="1" x14ac:dyDescent="0.25">
      <c r="C823" s="34"/>
      <c r="D823" s="27"/>
      <c r="G823" s="35"/>
    </row>
    <row r="824" spans="3:7" ht="22.5" customHeight="1" x14ac:dyDescent="0.25">
      <c r="C824" s="34"/>
      <c r="D824" s="27"/>
      <c r="G824" s="35"/>
    </row>
    <row r="825" spans="3:7" ht="22.5" customHeight="1" x14ac:dyDescent="0.25">
      <c r="C825" s="34"/>
      <c r="D825" s="27"/>
      <c r="G825" s="35"/>
    </row>
    <row r="826" spans="3:7" ht="22.5" customHeight="1" x14ac:dyDescent="0.25">
      <c r="C826" s="34"/>
      <c r="D826" s="27"/>
      <c r="G826" s="35"/>
    </row>
    <row r="827" spans="3:7" ht="22.5" customHeight="1" x14ac:dyDescent="0.25">
      <c r="C827" s="34"/>
      <c r="D827" s="27"/>
      <c r="G827" s="35"/>
    </row>
    <row r="828" spans="3:7" ht="22.5" customHeight="1" x14ac:dyDescent="0.25">
      <c r="C828" s="34"/>
      <c r="D828" s="27"/>
      <c r="G828" s="35"/>
    </row>
    <row r="829" spans="3:7" ht="22.5" customHeight="1" x14ac:dyDescent="0.25">
      <c r="C829" s="34"/>
      <c r="D829" s="27"/>
      <c r="G829" s="35"/>
    </row>
    <row r="830" spans="3:7" ht="22.5" customHeight="1" x14ac:dyDescent="0.25">
      <c r="C830" s="34"/>
      <c r="D830" s="27"/>
      <c r="G830" s="35"/>
    </row>
    <row r="831" spans="3:7" ht="22.5" customHeight="1" x14ac:dyDescent="0.25">
      <c r="C831" s="34"/>
      <c r="D831" s="27"/>
      <c r="G831" s="35"/>
    </row>
    <row r="832" spans="3:7" ht="22.5" customHeight="1" x14ac:dyDescent="0.25">
      <c r="C832" s="34"/>
      <c r="D832" s="27"/>
      <c r="G832" s="35"/>
    </row>
    <row r="833" spans="3:7" ht="22.5" customHeight="1" x14ac:dyDescent="0.25">
      <c r="C833" s="34"/>
      <c r="D833" s="27"/>
      <c r="G833" s="35"/>
    </row>
    <row r="834" spans="3:7" ht="22.5" customHeight="1" x14ac:dyDescent="0.25">
      <c r="C834" s="34"/>
      <c r="D834" s="27"/>
      <c r="G834" s="35"/>
    </row>
    <row r="835" spans="3:7" ht="22.5" customHeight="1" x14ac:dyDescent="0.25">
      <c r="C835" s="34"/>
      <c r="D835" s="27"/>
      <c r="G835" s="35"/>
    </row>
    <row r="836" spans="3:7" ht="22.5" customHeight="1" x14ac:dyDescent="0.25">
      <c r="C836" s="34"/>
      <c r="D836" s="27"/>
      <c r="G836" s="35"/>
    </row>
    <row r="837" spans="3:7" ht="22.5" customHeight="1" x14ac:dyDescent="0.25">
      <c r="C837" s="34"/>
      <c r="D837" s="27"/>
      <c r="G837" s="35"/>
    </row>
    <row r="838" spans="3:7" ht="22.5" customHeight="1" x14ac:dyDescent="0.25">
      <c r="C838" s="34"/>
      <c r="D838" s="27"/>
      <c r="G838" s="35"/>
    </row>
    <row r="839" spans="3:7" ht="22.5" customHeight="1" x14ac:dyDescent="0.25">
      <c r="C839" s="34"/>
      <c r="D839" s="27"/>
      <c r="G839" s="35"/>
    </row>
    <row r="840" spans="3:7" ht="22.5" customHeight="1" x14ac:dyDescent="0.25">
      <c r="C840" s="34"/>
      <c r="D840" s="27"/>
      <c r="G840" s="35"/>
    </row>
    <row r="841" spans="3:7" ht="22.5" customHeight="1" x14ac:dyDescent="0.25">
      <c r="C841" s="34"/>
      <c r="D841" s="27"/>
      <c r="G841" s="35"/>
    </row>
    <row r="842" spans="3:7" ht="22.5" customHeight="1" x14ac:dyDescent="0.25">
      <c r="C842" s="34"/>
      <c r="D842" s="27"/>
      <c r="G842" s="35"/>
    </row>
    <row r="843" spans="3:7" ht="22.5" customHeight="1" x14ac:dyDescent="0.25">
      <c r="C843" s="34"/>
      <c r="D843" s="27"/>
      <c r="G843" s="35"/>
    </row>
    <row r="844" spans="3:7" ht="22.5" customHeight="1" x14ac:dyDescent="0.25">
      <c r="C844" s="34"/>
      <c r="D844" s="27"/>
      <c r="G844" s="35"/>
    </row>
    <row r="845" spans="3:7" ht="22.5" customHeight="1" x14ac:dyDescent="0.25">
      <c r="C845" s="34"/>
      <c r="D845" s="27"/>
      <c r="G845" s="35"/>
    </row>
    <row r="846" spans="3:7" ht="22.5" customHeight="1" x14ac:dyDescent="0.25">
      <c r="C846" s="34"/>
      <c r="D846" s="27"/>
      <c r="G846" s="35"/>
    </row>
    <row r="847" spans="3:7" ht="22.5" customHeight="1" x14ac:dyDescent="0.25">
      <c r="C847" s="34"/>
      <c r="D847" s="27"/>
      <c r="G847" s="35"/>
    </row>
    <row r="848" spans="3:7" ht="22.5" customHeight="1" x14ac:dyDescent="0.25">
      <c r="C848" s="34"/>
      <c r="D848" s="27"/>
      <c r="G848" s="35"/>
    </row>
    <row r="849" spans="3:7" ht="22.5" customHeight="1" x14ac:dyDescent="0.25">
      <c r="C849" s="34"/>
      <c r="D849" s="27"/>
      <c r="G849" s="35"/>
    </row>
    <row r="850" spans="3:7" ht="22.5" customHeight="1" x14ac:dyDescent="0.25">
      <c r="C850" s="34"/>
      <c r="D850" s="27"/>
      <c r="G850" s="35"/>
    </row>
    <row r="851" spans="3:7" ht="22.5" customHeight="1" x14ac:dyDescent="0.25">
      <c r="C851" s="34"/>
      <c r="D851" s="27"/>
      <c r="G851" s="35"/>
    </row>
    <row r="852" spans="3:7" ht="22.5" customHeight="1" x14ac:dyDescent="0.25">
      <c r="C852" s="34"/>
      <c r="D852" s="27"/>
      <c r="G852" s="35"/>
    </row>
    <row r="853" spans="3:7" ht="22.5" customHeight="1" x14ac:dyDescent="0.25">
      <c r="C853" s="34"/>
      <c r="D853" s="27"/>
      <c r="G853" s="35"/>
    </row>
    <row r="854" spans="3:7" ht="22.5" customHeight="1" x14ac:dyDescent="0.25">
      <c r="C854" s="34"/>
      <c r="D854" s="27"/>
      <c r="G854" s="35"/>
    </row>
    <row r="855" spans="3:7" ht="22.5" customHeight="1" x14ac:dyDescent="0.25">
      <c r="C855" s="34"/>
      <c r="D855" s="27"/>
      <c r="G855" s="35"/>
    </row>
    <row r="856" spans="3:7" ht="22.5" customHeight="1" x14ac:dyDescent="0.25">
      <c r="C856" s="34"/>
      <c r="D856" s="27"/>
      <c r="G856" s="35"/>
    </row>
    <row r="857" spans="3:7" ht="22.5" customHeight="1" x14ac:dyDescent="0.25">
      <c r="C857" s="34"/>
      <c r="D857" s="27"/>
      <c r="G857" s="35"/>
    </row>
    <row r="858" spans="3:7" ht="22.5" customHeight="1" x14ac:dyDescent="0.25">
      <c r="C858" s="34"/>
      <c r="D858" s="27"/>
      <c r="G858" s="35"/>
    </row>
    <row r="859" spans="3:7" ht="22.5" customHeight="1" x14ac:dyDescent="0.25">
      <c r="C859" s="34"/>
      <c r="D859" s="27"/>
      <c r="G859" s="35"/>
    </row>
    <row r="860" spans="3:7" ht="22.5" customHeight="1" x14ac:dyDescent="0.25">
      <c r="C860" s="34"/>
      <c r="D860" s="27"/>
      <c r="G860" s="35"/>
    </row>
    <row r="861" spans="3:7" ht="22.5" customHeight="1" x14ac:dyDescent="0.25">
      <c r="C861" s="34"/>
      <c r="D861" s="27"/>
      <c r="G861" s="35"/>
    </row>
    <row r="862" spans="3:7" ht="22.5" customHeight="1" x14ac:dyDescent="0.25">
      <c r="C862" s="34"/>
      <c r="D862" s="27"/>
      <c r="G862" s="35"/>
    </row>
    <row r="863" spans="3:7" ht="22.5" customHeight="1" x14ac:dyDescent="0.25">
      <c r="C863" s="34"/>
      <c r="D863" s="27"/>
      <c r="G863" s="35"/>
    </row>
    <row r="864" spans="3:7" ht="22.5" customHeight="1" x14ac:dyDescent="0.25">
      <c r="C864" s="34"/>
      <c r="D864" s="27"/>
      <c r="G864" s="35"/>
    </row>
    <row r="865" spans="3:7" ht="22.5" customHeight="1" x14ac:dyDescent="0.25">
      <c r="C865" s="34"/>
      <c r="D865" s="27"/>
      <c r="G865" s="35"/>
    </row>
    <row r="866" spans="3:7" ht="22.5" customHeight="1" x14ac:dyDescent="0.25">
      <c r="C866" s="34"/>
      <c r="D866" s="27"/>
      <c r="G866" s="35"/>
    </row>
    <row r="867" spans="3:7" ht="22.5" customHeight="1" x14ac:dyDescent="0.25">
      <c r="C867" s="34"/>
      <c r="D867" s="27"/>
      <c r="G867" s="35"/>
    </row>
    <row r="868" spans="3:7" ht="22.5" customHeight="1" x14ac:dyDescent="0.25">
      <c r="C868" s="34"/>
      <c r="D868" s="27"/>
      <c r="G868" s="35"/>
    </row>
    <row r="869" spans="3:7" ht="22.5" customHeight="1" x14ac:dyDescent="0.25">
      <c r="C869" s="34"/>
      <c r="D869" s="27"/>
      <c r="G869" s="35"/>
    </row>
    <row r="870" spans="3:7" ht="22.5" customHeight="1" x14ac:dyDescent="0.25">
      <c r="C870" s="34"/>
      <c r="D870" s="27"/>
      <c r="G870" s="35"/>
    </row>
    <row r="871" spans="3:7" ht="22.5" customHeight="1" x14ac:dyDescent="0.25">
      <c r="C871" s="34"/>
      <c r="D871" s="27"/>
      <c r="G871" s="35"/>
    </row>
    <row r="872" spans="3:7" ht="22.5" customHeight="1" x14ac:dyDescent="0.25">
      <c r="C872" s="34"/>
      <c r="D872" s="27"/>
      <c r="G872" s="35"/>
    </row>
    <row r="873" spans="3:7" ht="22.5" customHeight="1" x14ac:dyDescent="0.25">
      <c r="C873" s="34"/>
      <c r="D873" s="27"/>
      <c r="G873" s="35"/>
    </row>
    <row r="874" spans="3:7" ht="22.5" customHeight="1" x14ac:dyDescent="0.25">
      <c r="C874" s="34"/>
      <c r="D874" s="27"/>
      <c r="G874" s="35"/>
    </row>
    <row r="875" spans="3:7" ht="22.5" customHeight="1" x14ac:dyDescent="0.25">
      <c r="C875" s="34"/>
      <c r="D875" s="27"/>
      <c r="G875" s="35"/>
    </row>
    <row r="876" spans="3:7" ht="22.5" customHeight="1" x14ac:dyDescent="0.25">
      <c r="C876" s="34"/>
      <c r="D876" s="27"/>
      <c r="G876" s="35"/>
    </row>
    <row r="877" spans="3:7" ht="22.5" customHeight="1" x14ac:dyDescent="0.25">
      <c r="C877" s="34"/>
      <c r="D877" s="27"/>
      <c r="G877" s="35"/>
    </row>
    <row r="878" spans="3:7" ht="22.5" customHeight="1" x14ac:dyDescent="0.25">
      <c r="C878" s="34"/>
      <c r="D878" s="27"/>
      <c r="G878" s="35"/>
    </row>
    <row r="879" spans="3:7" ht="22.5" customHeight="1" x14ac:dyDescent="0.25">
      <c r="C879" s="34"/>
      <c r="D879" s="27"/>
      <c r="G879" s="35"/>
    </row>
    <row r="880" spans="3:7" ht="22.5" customHeight="1" x14ac:dyDescent="0.25">
      <c r="C880" s="34"/>
      <c r="D880" s="27"/>
      <c r="G880" s="35"/>
    </row>
    <row r="881" spans="3:7" ht="22.5" customHeight="1" x14ac:dyDescent="0.25">
      <c r="C881" s="34"/>
      <c r="D881" s="27"/>
      <c r="G881" s="35"/>
    </row>
    <row r="882" spans="3:7" ht="22.5" customHeight="1" x14ac:dyDescent="0.25">
      <c r="C882" s="34"/>
      <c r="D882" s="27"/>
      <c r="G882" s="35"/>
    </row>
    <row r="883" spans="3:7" ht="22.5" customHeight="1" x14ac:dyDescent="0.25">
      <c r="C883" s="34"/>
      <c r="D883" s="27"/>
      <c r="G883" s="35"/>
    </row>
    <row r="884" spans="3:7" ht="22.5" customHeight="1" x14ac:dyDescent="0.25">
      <c r="C884" s="34"/>
      <c r="D884" s="27"/>
      <c r="G884" s="35"/>
    </row>
    <row r="885" spans="3:7" ht="22.5" customHeight="1" x14ac:dyDescent="0.25">
      <c r="C885" s="34"/>
      <c r="D885" s="27"/>
      <c r="G885" s="35"/>
    </row>
    <row r="886" spans="3:7" ht="22.5" customHeight="1" x14ac:dyDescent="0.25">
      <c r="C886" s="34"/>
      <c r="D886" s="27"/>
      <c r="G886" s="35"/>
    </row>
    <row r="887" spans="3:7" ht="22.5" customHeight="1" x14ac:dyDescent="0.25">
      <c r="C887" s="34"/>
      <c r="D887" s="27"/>
      <c r="G887" s="35"/>
    </row>
    <row r="888" spans="3:7" ht="22.5" customHeight="1" x14ac:dyDescent="0.25">
      <c r="C888" s="34"/>
      <c r="D888" s="27"/>
      <c r="G888" s="35"/>
    </row>
    <row r="889" spans="3:7" ht="22.5" customHeight="1" x14ac:dyDescent="0.25">
      <c r="C889" s="34"/>
      <c r="D889" s="27"/>
      <c r="G889" s="35"/>
    </row>
    <row r="890" spans="3:7" ht="22.5" customHeight="1" x14ac:dyDescent="0.25">
      <c r="C890" s="34"/>
      <c r="D890" s="27"/>
      <c r="G890" s="35"/>
    </row>
    <row r="891" spans="3:7" ht="22.5" customHeight="1" x14ac:dyDescent="0.25">
      <c r="C891" s="34"/>
      <c r="D891" s="27"/>
      <c r="G891" s="35"/>
    </row>
    <row r="892" spans="3:7" ht="22.5" customHeight="1" x14ac:dyDescent="0.25">
      <c r="C892" s="34"/>
      <c r="D892" s="27"/>
      <c r="G892" s="35"/>
    </row>
    <row r="893" spans="3:7" ht="22.5" customHeight="1" x14ac:dyDescent="0.25">
      <c r="C893" s="34"/>
      <c r="D893" s="27"/>
      <c r="G893" s="35"/>
    </row>
    <row r="894" spans="3:7" ht="22.5" customHeight="1" x14ac:dyDescent="0.25">
      <c r="C894" s="34"/>
      <c r="D894" s="27"/>
      <c r="G894" s="35"/>
    </row>
    <row r="895" spans="3:7" ht="22.5" customHeight="1" x14ac:dyDescent="0.25">
      <c r="C895" s="34"/>
      <c r="D895" s="27"/>
      <c r="G895" s="35"/>
    </row>
    <row r="896" spans="3:7" ht="22.5" customHeight="1" x14ac:dyDescent="0.25">
      <c r="C896" s="34"/>
      <c r="D896" s="27"/>
      <c r="G896" s="35"/>
    </row>
    <row r="897" spans="3:7" ht="22.5" customHeight="1" x14ac:dyDescent="0.25">
      <c r="C897" s="34"/>
      <c r="D897" s="27"/>
      <c r="G897" s="35"/>
    </row>
    <row r="898" spans="3:7" ht="22.5" customHeight="1" x14ac:dyDescent="0.25">
      <c r="C898" s="34"/>
      <c r="D898" s="27"/>
      <c r="G898" s="35"/>
    </row>
    <row r="899" spans="3:7" ht="22.5" customHeight="1" x14ac:dyDescent="0.25">
      <c r="C899" s="34"/>
      <c r="D899" s="27"/>
      <c r="G899" s="35"/>
    </row>
    <row r="900" spans="3:7" ht="22.5" customHeight="1" x14ac:dyDescent="0.25">
      <c r="C900" s="34"/>
      <c r="D900" s="27"/>
      <c r="G900" s="35"/>
    </row>
    <row r="901" spans="3:7" ht="22.5" customHeight="1" x14ac:dyDescent="0.25">
      <c r="C901" s="34"/>
      <c r="D901" s="27"/>
      <c r="G901" s="35"/>
    </row>
    <row r="902" spans="3:7" ht="22.5" customHeight="1" x14ac:dyDescent="0.25">
      <c r="C902" s="34"/>
      <c r="D902" s="27"/>
      <c r="G902" s="35"/>
    </row>
    <row r="903" spans="3:7" ht="22.5" customHeight="1" x14ac:dyDescent="0.25">
      <c r="C903" s="34"/>
      <c r="D903" s="27"/>
      <c r="G903" s="35"/>
    </row>
    <row r="904" spans="3:7" ht="22.5" customHeight="1" x14ac:dyDescent="0.25">
      <c r="C904" s="34"/>
      <c r="D904" s="27"/>
      <c r="G904" s="35"/>
    </row>
    <row r="905" spans="3:7" ht="22.5" customHeight="1" x14ac:dyDescent="0.25">
      <c r="C905" s="34"/>
      <c r="D905" s="27"/>
      <c r="G905" s="35"/>
    </row>
    <row r="906" spans="3:7" ht="22.5" customHeight="1" x14ac:dyDescent="0.25">
      <c r="C906" s="34"/>
      <c r="D906" s="27"/>
      <c r="G906" s="35"/>
    </row>
    <row r="907" spans="3:7" ht="22.5" customHeight="1" x14ac:dyDescent="0.25">
      <c r="C907" s="34"/>
      <c r="D907" s="27"/>
      <c r="G907" s="35"/>
    </row>
    <row r="908" spans="3:7" ht="22.5" customHeight="1" x14ac:dyDescent="0.25">
      <c r="C908" s="34"/>
      <c r="D908" s="27"/>
      <c r="G908" s="35"/>
    </row>
    <row r="909" spans="3:7" ht="22.5" customHeight="1" x14ac:dyDescent="0.25">
      <c r="C909" s="34"/>
      <c r="D909" s="27"/>
      <c r="G909" s="35"/>
    </row>
    <row r="910" spans="3:7" ht="22.5" customHeight="1" x14ac:dyDescent="0.25">
      <c r="C910" s="34"/>
      <c r="D910" s="27"/>
      <c r="G910" s="35"/>
    </row>
    <row r="911" spans="3:7" ht="22.5" customHeight="1" x14ac:dyDescent="0.25">
      <c r="C911" s="34"/>
      <c r="D911" s="27"/>
      <c r="G911" s="35"/>
    </row>
    <row r="912" spans="3:7" ht="22.5" customHeight="1" x14ac:dyDescent="0.25">
      <c r="C912" s="34"/>
      <c r="D912" s="27"/>
      <c r="G912" s="35"/>
    </row>
    <row r="913" spans="3:7" ht="22.5" customHeight="1" x14ac:dyDescent="0.25">
      <c r="C913" s="34"/>
      <c r="D913" s="27"/>
      <c r="G913" s="35"/>
    </row>
    <row r="914" spans="3:7" ht="22.5" customHeight="1" x14ac:dyDescent="0.25">
      <c r="C914" s="34"/>
      <c r="D914" s="27"/>
      <c r="G914" s="35"/>
    </row>
    <row r="915" spans="3:7" ht="22.5" customHeight="1" x14ac:dyDescent="0.25">
      <c r="C915" s="34"/>
      <c r="D915" s="27"/>
      <c r="G915" s="35"/>
    </row>
    <row r="916" spans="3:7" ht="22.5" customHeight="1" x14ac:dyDescent="0.25">
      <c r="C916" s="34"/>
      <c r="D916" s="27"/>
      <c r="G916" s="35"/>
    </row>
    <row r="917" spans="3:7" ht="22.5" customHeight="1" x14ac:dyDescent="0.25">
      <c r="C917" s="34"/>
      <c r="D917" s="27"/>
      <c r="G917" s="35"/>
    </row>
    <row r="918" spans="3:7" ht="22.5" customHeight="1" x14ac:dyDescent="0.25">
      <c r="C918" s="34"/>
      <c r="D918" s="27"/>
      <c r="G918" s="35"/>
    </row>
    <row r="919" spans="3:7" ht="22.5" customHeight="1" x14ac:dyDescent="0.25">
      <c r="C919" s="34"/>
      <c r="D919" s="27"/>
      <c r="G919" s="35"/>
    </row>
    <row r="920" spans="3:7" ht="22.5" customHeight="1" x14ac:dyDescent="0.25">
      <c r="C920" s="34"/>
      <c r="D920" s="27"/>
      <c r="G920" s="35"/>
    </row>
    <row r="921" spans="3:7" ht="22.5" customHeight="1" x14ac:dyDescent="0.25">
      <c r="C921" s="34"/>
      <c r="D921" s="27"/>
      <c r="G921" s="35"/>
    </row>
    <row r="922" spans="3:7" ht="22.5" customHeight="1" x14ac:dyDescent="0.25">
      <c r="C922" s="34"/>
      <c r="D922" s="27"/>
      <c r="G922" s="35"/>
    </row>
    <row r="923" spans="3:7" ht="22.5" customHeight="1" x14ac:dyDescent="0.25">
      <c r="C923" s="34"/>
      <c r="D923" s="27"/>
      <c r="G923" s="35"/>
    </row>
    <row r="924" spans="3:7" ht="22.5" customHeight="1" x14ac:dyDescent="0.25">
      <c r="C924" s="34"/>
      <c r="D924" s="27"/>
      <c r="G924" s="35"/>
    </row>
    <row r="925" spans="3:7" ht="22.5" customHeight="1" x14ac:dyDescent="0.25">
      <c r="C925" s="34"/>
      <c r="D925" s="27"/>
      <c r="G925" s="35"/>
    </row>
    <row r="926" spans="3:7" ht="22.5" customHeight="1" x14ac:dyDescent="0.25">
      <c r="C926" s="34"/>
      <c r="D926" s="27"/>
      <c r="G926" s="35"/>
    </row>
    <row r="927" spans="3:7" ht="22.5" customHeight="1" x14ac:dyDescent="0.25">
      <c r="C927" s="34"/>
      <c r="D927" s="27"/>
      <c r="G927" s="35"/>
    </row>
    <row r="928" spans="3:7" ht="22.5" customHeight="1" x14ac:dyDescent="0.25">
      <c r="C928" s="34"/>
      <c r="D928" s="27"/>
      <c r="G928" s="35"/>
    </row>
    <row r="929" spans="3:7" ht="22.5" customHeight="1" x14ac:dyDescent="0.25">
      <c r="C929" s="34"/>
      <c r="D929" s="27"/>
      <c r="G929" s="35"/>
    </row>
    <row r="930" spans="3:7" ht="22.5" customHeight="1" x14ac:dyDescent="0.25">
      <c r="C930" s="34"/>
      <c r="D930" s="27"/>
      <c r="G930" s="35"/>
    </row>
    <row r="931" spans="3:7" ht="22.5" customHeight="1" x14ac:dyDescent="0.25">
      <c r="C931" s="34"/>
      <c r="D931" s="27"/>
      <c r="G931" s="35"/>
    </row>
    <row r="932" spans="3:7" ht="22.5" customHeight="1" x14ac:dyDescent="0.25">
      <c r="C932" s="34"/>
      <c r="D932" s="27"/>
      <c r="G932" s="35"/>
    </row>
    <row r="933" spans="3:7" ht="22.5" customHeight="1" x14ac:dyDescent="0.25">
      <c r="C933" s="34"/>
      <c r="D933" s="27"/>
      <c r="G933" s="35"/>
    </row>
    <row r="934" spans="3:7" ht="22.5" customHeight="1" x14ac:dyDescent="0.25">
      <c r="C934" s="34"/>
      <c r="D934" s="27"/>
      <c r="G934" s="35"/>
    </row>
    <row r="935" spans="3:7" ht="22.5" customHeight="1" x14ac:dyDescent="0.25">
      <c r="C935" s="34"/>
      <c r="D935" s="27"/>
      <c r="G935" s="35"/>
    </row>
    <row r="936" spans="3:7" ht="22.5" customHeight="1" x14ac:dyDescent="0.25">
      <c r="C936" s="34"/>
      <c r="D936" s="27"/>
      <c r="G936" s="35"/>
    </row>
    <row r="937" spans="3:7" ht="22.5" customHeight="1" x14ac:dyDescent="0.25">
      <c r="C937" s="34"/>
      <c r="D937" s="27"/>
      <c r="G937" s="35"/>
    </row>
    <row r="938" spans="3:7" ht="22.5" customHeight="1" x14ac:dyDescent="0.25">
      <c r="C938" s="34"/>
      <c r="D938" s="27"/>
      <c r="G938" s="35"/>
    </row>
    <row r="939" spans="3:7" ht="22.5" customHeight="1" x14ac:dyDescent="0.25">
      <c r="C939" s="34"/>
      <c r="D939" s="27"/>
      <c r="G939" s="35"/>
    </row>
    <row r="940" spans="3:7" ht="22.5" customHeight="1" x14ac:dyDescent="0.25">
      <c r="C940" s="34"/>
      <c r="D940" s="27"/>
      <c r="G940" s="35"/>
    </row>
    <row r="941" spans="3:7" ht="22.5" customHeight="1" x14ac:dyDescent="0.25">
      <c r="C941" s="34"/>
      <c r="D941" s="27"/>
      <c r="G941" s="35"/>
    </row>
    <row r="942" spans="3:7" ht="22.5" customHeight="1" x14ac:dyDescent="0.25">
      <c r="C942" s="34"/>
      <c r="D942" s="27"/>
      <c r="G942" s="35"/>
    </row>
    <row r="943" spans="3:7" ht="22.5" customHeight="1" x14ac:dyDescent="0.25">
      <c r="C943" s="34"/>
      <c r="D943" s="27"/>
      <c r="G943" s="35"/>
    </row>
    <row r="944" spans="3:7" ht="22.5" customHeight="1" x14ac:dyDescent="0.25">
      <c r="C944" s="34"/>
      <c r="D944" s="27"/>
      <c r="G944" s="35"/>
    </row>
    <row r="945" spans="3:7" ht="22.5" customHeight="1" x14ac:dyDescent="0.25">
      <c r="C945" s="34"/>
      <c r="D945" s="27"/>
      <c r="G945" s="35"/>
    </row>
    <row r="946" spans="3:7" ht="22.5" customHeight="1" x14ac:dyDescent="0.25">
      <c r="C946" s="34"/>
      <c r="D946" s="27"/>
      <c r="G946" s="35"/>
    </row>
    <row r="947" spans="3:7" ht="22.5" customHeight="1" x14ac:dyDescent="0.25">
      <c r="C947" s="34"/>
      <c r="D947" s="27"/>
      <c r="G947" s="35"/>
    </row>
    <row r="948" spans="3:7" ht="22.5" customHeight="1" x14ac:dyDescent="0.25">
      <c r="C948" s="34"/>
      <c r="D948" s="27"/>
      <c r="G948" s="35"/>
    </row>
    <row r="949" spans="3:7" ht="22.5" customHeight="1" x14ac:dyDescent="0.25">
      <c r="C949" s="34"/>
      <c r="D949" s="27"/>
      <c r="G949" s="35"/>
    </row>
    <row r="950" spans="3:7" ht="22.5" customHeight="1" x14ac:dyDescent="0.25">
      <c r="C950" s="34"/>
      <c r="D950" s="27"/>
      <c r="G950" s="35"/>
    </row>
    <row r="951" spans="3:7" ht="22.5" customHeight="1" x14ac:dyDescent="0.25">
      <c r="C951" s="34"/>
      <c r="D951" s="27"/>
      <c r="G951" s="35"/>
    </row>
    <row r="952" spans="3:7" ht="22.5" customHeight="1" x14ac:dyDescent="0.25">
      <c r="C952" s="34"/>
      <c r="D952" s="27"/>
      <c r="G952" s="35"/>
    </row>
    <row r="953" spans="3:7" ht="22.5" customHeight="1" x14ac:dyDescent="0.25">
      <c r="C953" s="34"/>
      <c r="D953" s="27"/>
      <c r="G953" s="35"/>
    </row>
    <row r="954" spans="3:7" ht="22.5" customHeight="1" x14ac:dyDescent="0.25">
      <c r="C954" s="34"/>
      <c r="D954" s="27"/>
      <c r="G954" s="35"/>
    </row>
    <row r="955" spans="3:7" ht="22.5" customHeight="1" x14ac:dyDescent="0.25">
      <c r="C955" s="34"/>
      <c r="D955" s="27"/>
      <c r="G955" s="35"/>
    </row>
    <row r="956" spans="3:7" ht="22.5" customHeight="1" x14ac:dyDescent="0.25">
      <c r="C956" s="34"/>
      <c r="D956" s="27"/>
      <c r="G956" s="35"/>
    </row>
    <row r="957" spans="3:7" ht="22.5" customHeight="1" x14ac:dyDescent="0.25">
      <c r="C957" s="34"/>
      <c r="D957" s="27"/>
      <c r="G957" s="35"/>
    </row>
    <row r="958" spans="3:7" ht="22.5" customHeight="1" x14ac:dyDescent="0.25">
      <c r="C958" s="34"/>
      <c r="D958" s="27"/>
      <c r="G958" s="35"/>
    </row>
    <row r="959" spans="3:7" ht="22.5" customHeight="1" x14ac:dyDescent="0.25">
      <c r="C959" s="34"/>
      <c r="D959" s="27"/>
      <c r="G959" s="35"/>
    </row>
    <row r="960" spans="3:7" ht="22.5" customHeight="1" x14ac:dyDescent="0.25">
      <c r="C960" s="34"/>
      <c r="D960" s="27"/>
      <c r="G960" s="35"/>
    </row>
    <row r="961" spans="3:7" ht="22.5" customHeight="1" x14ac:dyDescent="0.25">
      <c r="C961" s="34"/>
      <c r="D961" s="27"/>
      <c r="G961" s="35"/>
    </row>
    <row r="962" spans="3:7" ht="22.5" customHeight="1" x14ac:dyDescent="0.25">
      <c r="C962" s="34"/>
      <c r="D962" s="27"/>
      <c r="G962" s="35"/>
    </row>
    <row r="963" spans="3:7" ht="22.5" customHeight="1" x14ac:dyDescent="0.25">
      <c r="C963" s="34"/>
      <c r="D963" s="27"/>
      <c r="G963" s="35"/>
    </row>
    <row r="964" spans="3:7" ht="22.5" customHeight="1" x14ac:dyDescent="0.25">
      <c r="C964" s="34"/>
      <c r="D964" s="27"/>
      <c r="G964" s="35"/>
    </row>
    <row r="965" spans="3:7" ht="22.5" customHeight="1" x14ac:dyDescent="0.25">
      <c r="C965" s="34"/>
      <c r="D965" s="27"/>
      <c r="G965" s="35"/>
    </row>
    <row r="966" spans="3:7" ht="22.5" customHeight="1" x14ac:dyDescent="0.25">
      <c r="C966" s="34"/>
      <c r="D966" s="27"/>
      <c r="G966" s="35"/>
    </row>
    <row r="967" spans="3:7" ht="22.5" customHeight="1" x14ac:dyDescent="0.25">
      <c r="C967" s="34"/>
      <c r="D967" s="27"/>
      <c r="G967" s="35"/>
    </row>
    <row r="968" spans="3:7" ht="22.5" customHeight="1" x14ac:dyDescent="0.25">
      <c r="C968" s="34"/>
      <c r="D968" s="27"/>
      <c r="G968" s="35"/>
    </row>
    <row r="969" spans="3:7" ht="22.5" customHeight="1" x14ac:dyDescent="0.25">
      <c r="C969" s="34"/>
      <c r="D969" s="27"/>
      <c r="G969" s="35"/>
    </row>
    <row r="970" spans="3:7" ht="22.5" customHeight="1" x14ac:dyDescent="0.25">
      <c r="C970" s="34"/>
      <c r="D970" s="27"/>
      <c r="G970" s="35"/>
    </row>
    <row r="971" spans="3:7" ht="22.5" customHeight="1" x14ac:dyDescent="0.25">
      <c r="C971" s="34"/>
      <c r="D971" s="27"/>
      <c r="G971" s="35"/>
    </row>
    <row r="972" spans="3:7" ht="22.5" customHeight="1" x14ac:dyDescent="0.25">
      <c r="C972" s="34"/>
      <c r="D972" s="27"/>
      <c r="G972" s="35"/>
    </row>
    <row r="973" spans="3:7" ht="22.5" customHeight="1" x14ac:dyDescent="0.25">
      <c r="C973" s="34"/>
      <c r="D973" s="27"/>
      <c r="G973" s="35"/>
    </row>
    <row r="974" spans="3:7" ht="22.5" customHeight="1" x14ac:dyDescent="0.25">
      <c r="C974" s="34"/>
      <c r="D974" s="27"/>
      <c r="G974" s="35"/>
    </row>
    <row r="975" spans="3:7" ht="22.5" customHeight="1" x14ac:dyDescent="0.25">
      <c r="C975" s="34"/>
      <c r="D975" s="27"/>
      <c r="G975" s="35"/>
    </row>
    <row r="976" spans="3:7" ht="22.5" customHeight="1" x14ac:dyDescent="0.25">
      <c r="C976" s="34"/>
      <c r="D976" s="27"/>
      <c r="G976" s="35"/>
    </row>
    <row r="977" spans="3:7" ht="22.5" customHeight="1" x14ac:dyDescent="0.25">
      <c r="C977" s="34"/>
      <c r="D977" s="27"/>
      <c r="G977" s="35"/>
    </row>
    <row r="978" spans="3:7" ht="22.5" customHeight="1" x14ac:dyDescent="0.25">
      <c r="C978" s="34"/>
      <c r="D978" s="27"/>
      <c r="G978" s="35"/>
    </row>
    <row r="979" spans="3:7" ht="22.5" customHeight="1" x14ac:dyDescent="0.25">
      <c r="C979" s="34"/>
      <c r="D979" s="27"/>
      <c r="G979" s="35"/>
    </row>
    <row r="980" spans="3:7" ht="22.5" customHeight="1" x14ac:dyDescent="0.25">
      <c r="C980" s="34"/>
      <c r="D980" s="27"/>
      <c r="G980" s="35"/>
    </row>
    <row r="981" spans="3:7" ht="22.5" customHeight="1" x14ac:dyDescent="0.25">
      <c r="C981" s="34"/>
      <c r="D981" s="27"/>
      <c r="G981" s="35"/>
    </row>
    <row r="982" spans="3:7" ht="22.5" customHeight="1" x14ac:dyDescent="0.25">
      <c r="C982" s="34"/>
      <c r="D982" s="27"/>
      <c r="G982" s="35"/>
    </row>
    <row r="983" spans="3:7" ht="22.5" customHeight="1" x14ac:dyDescent="0.25">
      <c r="C983" s="34"/>
      <c r="D983" s="27"/>
      <c r="G983" s="35"/>
    </row>
    <row r="984" spans="3:7" ht="22.5" customHeight="1" x14ac:dyDescent="0.25">
      <c r="C984" s="34"/>
      <c r="D984" s="27"/>
      <c r="G984" s="35"/>
    </row>
    <row r="985" spans="3:7" ht="22.5" customHeight="1" x14ac:dyDescent="0.25">
      <c r="C985" s="34"/>
      <c r="D985" s="27"/>
      <c r="G985" s="35"/>
    </row>
    <row r="986" spans="3:7" ht="22.5" customHeight="1" x14ac:dyDescent="0.25">
      <c r="C986" s="34"/>
      <c r="D986" s="27"/>
      <c r="G986" s="35"/>
    </row>
    <row r="987" spans="3:7" ht="22.5" customHeight="1" x14ac:dyDescent="0.25">
      <c r="C987" s="34"/>
      <c r="D987" s="27"/>
      <c r="G987" s="35"/>
    </row>
    <row r="988" spans="3:7" ht="22.5" customHeight="1" x14ac:dyDescent="0.25">
      <c r="C988" s="34"/>
      <c r="D988" s="27"/>
      <c r="G988" s="35"/>
    </row>
    <row r="989" spans="3:7" ht="22.5" customHeight="1" x14ac:dyDescent="0.25">
      <c r="C989" s="34"/>
      <c r="D989" s="27"/>
      <c r="G989" s="35"/>
    </row>
    <row r="990" spans="3:7" ht="22.5" customHeight="1" x14ac:dyDescent="0.25">
      <c r="C990" s="34"/>
      <c r="D990" s="27"/>
      <c r="G990" s="35"/>
    </row>
    <row r="991" spans="3:7" ht="22.5" customHeight="1" x14ac:dyDescent="0.25">
      <c r="C991" s="34"/>
      <c r="D991" s="27"/>
      <c r="G991" s="35"/>
    </row>
    <row r="992" spans="3:7" ht="22.5" customHeight="1" x14ac:dyDescent="0.25">
      <c r="C992" s="34"/>
      <c r="D992" s="27"/>
      <c r="G992" s="35"/>
    </row>
    <row r="993" spans="3:7" ht="22.5" customHeight="1" x14ac:dyDescent="0.25">
      <c r="C993" s="34"/>
      <c r="D993" s="27"/>
      <c r="G993" s="35"/>
    </row>
    <row r="994" spans="3:7" ht="22.5" customHeight="1" x14ac:dyDescent="0.25">
      <c r="C994" s="34"/>
      <c r="D994" s="27"/>
      <c r="G994" s="35"/>
    </row>
    <row r="995" spans="3:7" ht="22.5" customHeight="1" x14ac:dyDescent="0.25">
      <c r="C995" s="34"/>
      <c r="D995" s="27"/>
      <c r="G995" s="35"/>
    </row>
    <row r="996" spans="3:7" ht="22.5" customHeight="1" x14ac:dyDescent="0.25">
      <c r="C996" s="34"/>
      <c r="D996" s="27"/>
      <c r="G996" s="35"/>
    </row>
    <row r="997" spans="3:7" ht="22.5" customHeight="1" x14ac:dyDescent="0.25">
      <c r="C997" s="34"/>
      <c r="D997" s="27"/>
      <c r="G997" s="35"/>
    </row>
    <row r="998" spans="3:7" ht="22.5" customHeight="1" x14ac:dyDescent="0.25">
      <c r="C998" s="34"/>
      <c r="D998" s="27"/>
      <c r="G998" s="35"/>
    </row>
    <row r="999" spans="3:7" ht="22.5" customHeight="1" x14ac:dyDescent="0.25">
      <c r="C999" s="34"/>
      <c r="D999" s="27"/>
      <c r="G999" s="35"/>
    </row>
    <row r="1000" spans="3:7" ht="22.5" customHeight="1" x14ac:dyDescent="0.25">
      <c r="C1000" s="34"/>
      <c r="D1000" s="27"/>
      <c r="G1000" s="35"/>
    </row>
    <row r="1001" spans="3:7" ht="22.5" customHeight="1" x14ac:dyDescent="0.25">
      <c r="C1001" s="34"/>
      <c r="D1001" s="27"/>
      <c r="G1001" s="35"/>
    </row>
    <row r="1002" spans="3:7" ht="22.5" customHeight="1" x14ac:dyDescent="0.25">
      <c r="C1002" s="34"/>
      <c r="D1002" s="27"/>
      <c r="G1002" s="35"/>
    </row>
    <row r="1003" spans="3:7" ht="22.5" customHeight="1" x14ac:dyDescent="0.25">
      <c r="C1003" s="34"/>
      <c r="D1003" s="27"/>
      <c r="G1003" s="35"/>
    </row>
    <row r="1004" spans="3:7" ht="22.5" customHeight="1" x14ac:dyDescent="0.25">
      <c r="C1004" s="34"/>
      <c r="D1004" s="27"/>
      <c r="G1004" s="35"/>
    </row>
    <row r="1005" spans="3:7" ht="22.5" customHeight="1" x14ac:dyDescent="0.25">
      <c r="C1005" s="34"/>
      <c r="D1005" s="27"/>
      <c r="G1005" s="35"/>
    </row>
    <row r="1006" spans="3:7" ht="22.5" customHeight="1" x14ac:dyDescent="0.25">
      <c r="C1006" s="34"/>
      <c r="D1006" s="27"/>
      <c r="G1006" s="35"/>
    </row>
    <row r="1007" spans="3:7" ht="22.5" customHeight="1" x14ac:dyDescent="0.25">
      <c r="C1007" s="34"/>
      <c r="D1007" s="27"/>
      <c r="G1007" s="35"/>
    </row>
    <row r="1008" spans="3:7" ht="22.5" customHeight="1" x14ac:dyDescent="0.25">
      <c r="C1008" s="34"/>
      <c r="D1008" s="27"/>
      <c r="G1008" s="35"/>
    </row>
    <row r="1009" spans="3:7" ht="22.5" customHeight="1" x14ac:dyDescent="0.25">
      <c r="C1009" s="34"/>
      <c r="D1009" s="27"/>
      <c r="G1009" s="35"/>
    </row>
    <row r="1010" spans="3:7" ht="22.5" customHeight="1" x14ac:dyDescent="0.25">
      <c r="C1010" s="34"/>
      <c r="D1010" s="27"/>
      <c r="G1010" s="35"/>
    </row>
    <row r="1011" spans="3:7" ht="22.5" customHeight="1" x14ac:dyDescent="0.25">
      <c r="C1011" s="34"/>
      <c r="D1011" s="27"/>
      <c r="G1011" s="35"/>
    </row>
    <row r="1012" spans="3:7" ht="22.5" customHeight="1" x14ac:dyDescent="0.25">
      <c r="C1012" s="34"/>
      <c r="D1012" s="27"/>
      <c r="G1012" s="35"/>
    </row>
    <row r="1013" spans="3:7" ht="22.5" customHeight="1" x14ac:dyDescent="0.25">
      <c r="C1013" s="34"/>
      <c r="D1013" s="27"/>
      <c r="G1013" s="35"/>
    </row>
    <row r="1014" spans="3:7" ht="22.5" customHeight="1" x14ac:dyDescent="0.25">
      <c r="C1014" s="34"/>
      <c r="D1014" s="27"/>
      <c r="G1014" s="35"/>
    </row>
    <row r="1015" spans="3:7" ht="22.5" customHeight="1" x14ac:dyDescent="0.25">
      <c r="C1015" s="34"/>
      <c r="D1015" s="27"/>
      <c r="G1015" s="35"/>
    </row>
    <row r="1016" spans="3:7" ht="22.5" customHeight="1" x14ac:dyDescent="0.25">
      <c r="C1016" s="34"/>
      <c r="D1016" s="27"/>
      <c r="G1016" s="35"/>
    </row>
    <row r="1017" spans="3:7" ht="22.5" customHeight="1" x14ac:dyDescent="0.25">
      <c r="C1017" s="34"/>
      <c r="D1017" s="27"/>
      <c r="G1017" s="35"/>
    </row>
    <row r="1018" spans="3:7" ht="22.5" customHeight="1" x14ac:dyDescent="0.25">
      <c r="C1018" s="34"/>
      <c r="D1018" s="27"/>
      <c r="G1018" s="35"/>
    </row>
    <row r="1019" spans="3:7" ht="22.5" customHeight="1" x14ac:dyDescent="0.25">
      <c r="C1019" s="34"/>
      <c r="D1019" s="27"/>
      <c r="G1019" s="35"/>
    </row>
    <row r="1020" spans="3:7" ht="22.5" customHeight="1" x14ac:dyDescent="0.25">
      <c r="C1020" s="34"/>
      <c r="D1020" s="27"/>
      <c r="G1020" s="35"/>
    </row>
    <row r="1021" spans="3:7" ht="22.5" customHeight="1" x14ac:dyDescent="0.25">
      <c r="C1021" s="34"/>
      <c r="D1021" s="27"/>
      <c r="G1021" s="35"/>
    </row>
    <row r="1022" spans="3:7" ht="22.5" customHeight="1" x14ac:dyDescent="0.25">
      <c r="C1022" s="34"/>
      <c r="D1022" s="27"/>
      <c r="G1022" s="35"/>
    </row>
    <row r="1023" spans="3:7" ht="22.5" customHeight="1" x14ac:dyDescent="0.25">
      <c r="C1023" s="34"/>
      <c r="D1023" s="27"/>
      <c r="G1023" s="35"/>
    </row>
    <row r="1024" spans="3:7" ht="22.5" customHeight="1" x14ac:dyDescent="0.25">
      <c r="C1024" s="34"/>
      <c r="D1024" s="27"/>
      <c r="G1024" s="35"/>
    </row>
    <row r="1025" spans="3:7" ht="22.5" customHeight="1" x14ac:dyDescent="0.25">
      <c r="C1025" s="34"/>
      <c r="D1025" s="27"/>
      <c r="G1025" s="35"/>
    </row>
    <row r="1026" spans="3:7" ht="22.5" customHeight="1" x14ac:dyDescent="0.25">
      <c r="C1026" s="34"/>
      <c r="D1026" s="27"/>
      <c r="G1026" s="35"/>
    </row>
    <row r="1027" spans="3:7" ht="22.5" customHeight="1" x14ac:dyDescent="0.25">
      <c r="C1027" s="34"/>
      <c r="D1027" s="27"/>
      <c r="G1027" s="35"/>
    </row>
    <row r="1028" spans="3:7" ht="22.5" customHeight="1" x14ac:dyDescent="0.25">
      <c r="C1028" s="34"/>
      <c r="D1028" s="27"/>
      <c r="G1028" s="35"/>
    </row>
    <row r="1029" spans="3:7" ht="22.5" customHeight="1" x14ac:dyDescent="0.25">
      <c r="C1029" s="34"/>
      <c r="D1029" s="27"/>
      <c r="G1029" s="35"/>
    </row>
    <row r="1030" spans="3:7" ht="22.5" customHeight="1" x14ac:dyDescent="0.25">
      <c r="C1030" s="34"/>
      <c r="D1030" s="27"/>
      <c r="G1030" s="35"/>
    </row>
    <row r="1031" spans="3:7" ht="22.5" customHeight="1" x14ac:dyDescent="0.25">
      <c r="C1031" s="34"/>
      <c r="D1031" s="27"/>
      <c r="G1031" s="35"/>
    </row>
    <row r="1032" spans="3:7" ht="22.5" customHeight="1" x14ac:dyDescent="0.25">
      <c r="C1032" s="34"/>
      <c r="D1032" s="27"/>
      <c r="G1032" s="35"/>
    </row>
    <row r="1033" spans="3:7" ht="22.5" customHeight="1" x14ac:dyDescent="0.25">
      <c r="C1033" s="34"/>
      <c r="D1033" s="27"/>
      <c r="G1033" s="35"/>
    </row>
    <row r="1034" spans="3:7" ht="22.5" customHeight="1" x14ac:dyDescent="0.25">
      <c r="C1034" s="34"/>
      <c r="D1034" s="27"/>
      <c r="G1034" s="35"/>
    </row>
    <row r="1035" spans="3:7" ht="22.5" customHeight="1" x14ac:dyDescent="0.25">
      <c r="C1035" s="34"/>
      <c r="D1035" s="27"/>
      <c r="G1035" s="35"/>
    </row>
    <row r="1036" spans="3:7" ht="22.5" customHeight="1" x14ac:dyDescent="0.25">
      <c r="C1036" s="34"/>
      <c r="D1036" s="27"/>
      <c r="G1036" s="35"/>
    </row>
    <row r="1037" spans="3:7" ht="22.5" customHeight="1" x14ac:dyDescent="0.25">
      <c r="C1037" s="34"/>
      <c r="D1037" s="27"/>
      <c r="G1037" s="35"/>
    </row>
    <row r="1038" spans="3:7" ht="22.5" customHeight="1" x14ac:dyDescent="0.25">
      <c r="C1038" s="34"/>
      <c r="D1038" s="27"/>
      <c r="G1038" s="35"/>
    </row>
    <row r="1039" spans="3:7" ht="22.5" customHeight="1" x14ac:dyDescent="0.25">
      <c r="C1039" s="34"/>
      <c r="D1039" s="27"/>
      <c r="G1039" s="35"/>
    </row>
    <row r="1040" spans="3:7" ht="22.5" customHeight="1" x14ac:dyDescent="0.25">
      <c r="C1040" s="34"/>
      <c r="D1040" s="27"/>
      <c r="G1040" s="35"/>
    </row>
    <row r="1041" spans="3:7" ht="22.5" customHeight="1" x14ac:dyDescent="0.25">
      <c r="C1041" s="34"/>
      <c r="D1041" s="27"/>
      <c r="G1041" s="35"/>
    </row>
    <row r="1042" spans="3:7" ht="22.5" customHeight="1" x14ac:dyDescent="0.25">
      <c r="C1042" s="34"/>
      <c r="D1042" s="27"/>
      <c r="G1042" s="35"/>
    </row>
    <row r="1043" spans="3:7" ht="22.5" customHeight="1" x14ac:dyDescent="0.25">
      <c r="C1043" s="34"/>
      <c r="D1043" s="27"/>
      <c r="G1043" s="35"/>
    </row>
    <row r="1044" spans="3:7" ht="22.5" customHeight="1" x14ac:dyDescent="0.25">
      <c r="C1044" s="34"/>
      <c r="D1044" s="27"/>
      <c r="G1044" s="35"/>
    </row>
    <row r="1045" spans="3:7" ht="22.5" customHeight="1" x14ac:dyDescent="0.25">
      <c r="C1045" s="34"/>
      <c r="D1045" s="27"/>
      <c r="G1045" s="35"/>
    </row>
    <row r="1046" spans="3:7" ht="22.5" customHeight="1" x14ac:dyDescent="0.25">
      <c r="C1046" s="34"/>
      <c r="D1046" s="27"/>
      <c r="G1046" s="35"/>
    </row>
    <row r="1047" spans="3:7" ht="22.5" customHeight="1" x14ac:dyDescent="0.25">
      <c r="C1047" s="34"/>
      <c r="D1047" s="27"/>
      <c r="G1047" s="35"/>
    </row>
    <row r="1048" spans="3:7" ht="22.5" customHeight="1" x14ac:dyDescent="0.25">
      <c r="C1048" s="34"/>
      <c r="D1048" s="27"/>
      <c r="G1048" s="35"/>
    </row>
    <row r="1049" spans="3:7" ht="22.5" customHeight="1" x14ac:dyDescent="0.25">
      <c r="C1049" s="34"/>
      <c r="D1049" s="27"/>
      <c r="G1049" s="35"/>
    </row>
    <row r="1050" spans="3:7" ht="22.5" customHeight="1" x14ac:dyDescent="0.25">
      <c r="C1050" s="34"/>
      <c r="D1050" s="27"/>
      <c r="G1050" s="35"/>
    </row>
    <row r="1051" spans="3:7" ht="22.5" customHeight="1" x14ac:dyDescent="0.25">
      <c r="C1051" s="34"/>
      <c r="D1051" s="27"/>
      <c r="G1051" s="35"/>
    </row>
    <row r="1052" spans="3:7" ht="22.5" customHeight="1" x14ac:dyDescent="0.25">
      <c r="C1052" s="34"/>
      <c r="D1052" s="27"/>
      <c r="G1052" s="35"/>
    </row>
    <row r="1053" spans="3:7" ht="22.5" customHeight="1" x14ac:dyDescent="0.25">
      <c r="C1053" s="34"/>
      <c r="D1053" s="27"/>
      <c r="G1053" s="35"/>
    </row>
    <row r="1054" spans="3:7" ht="22.5" customHeight="1" x14ac:dyDescent="0.25">
      <c r="C1054" s="34"/>
      <c r="D1054" s="27"/>
      <c r="G1054" s="35"/>
    </row>
    <row r="1055" spans="3:7" ht="22.5" customHeight="1" x14ac:dyDescent="0.25">
      <c r="C1055" s="34"/>
      <c r="D1055" s="27"/>
      <c r="G1055" s="35"/>
    </row>
    <row r="1056" spans="3:7" ht="22.5" customHeight="1" x14ac:dyDescent="0.25">
      <c r="C1056" s="34"/>
      <c r="D1056" s="27"/>
      <c r="G1056" s="35"/>
    </row>
    <row r="1057" spans="3:7" ht="22.5" customHeight="1" x14ac:dyDescent="0.25">
      <c r="C1057" s="34"/>
      <c r="D1057" s="27"/>
      <c r="G1057" s="35"/>
    </row>
    <row r="1058" spans="3:7" ht="22.5" customHeight="1" x14ac:dyDescent="0.25">
      <c r="C1058" s="34"/>
      <c r="D1058" s="27"/>
      <c r="G1058" s="35"/>
    </row>
    <row r="1059" spans="3:7" ht="22.5" customHeight="1" x14ac:dyDescent="0.25">
      <c r="C1059" s="34"/>
      <c r="D1059" s="27"/>
      <c r="G1059" s="35"/>
    </row>
    <row r="1060" spans="3:7" ht="22.5" customHeight="1" x14ac:dyDescent="0.25">
      <c r="C1060" s="34"/>
      <c r="D1060" s="27"/>
      <c r="G1060" s="35"/>
    </row>
    <row r="1061" spans="3:7" ht="22.5" customHeight="1" x14ac:dyDescent="0.25">
      <c r="C1061" s="34"/>
      <c r="D1061" s="27"/>
      <c r="G1061" s="35"/>
    </row>
    <row r="1062" spans="3:7" ht="22.5" customHeight="1" x14ac:dyDescent="0.25">
      <c r="C1062" s="34"/>
      <c r="D1062" s="27"/>
      <c r="G1062" s="35"/>
    </row>
    <row r="1063" spans="3:7" ht="22.5" customHeight="1" x14ac:dyDescent="0.25">
      <c r="C1063" s="34"/>
      <c r="D1063" s="27"/>
      <c r="G1063" s="35"/>
    </row>
    <row r="1064" spans="3:7" ht="22.5" customHeight="1" x14ac:dyDescent="0.25">
      <c r="C1064" s="34"/>
      <c r="D1064" s="27"/>
      <c r="G1064" s="35"/>
    </row>
    <row r="1065" spans="3:7" ht="22.5" customHeight="1" x14ac:dyDescent="0.25">
      <c r="C1065" s="34"/>
      <c r="D1065" s="27"/>
      <c r="G1065" s="35"/>
    </row>
    <row r="1066" spans="3:7" ht="22.5" customHeight="1" x14ac:dyDescent="0.25">
      <c r="C1066" s="34"/>
      <c r="D1066" s="27"/>
      <c r="G1066" s="35"/>
    </row>
    <row r="1067" spans="3:7" ht="22.5" customHeight="1" x14ac:dyDescent="0.25">
      <c r="C1067" s="34"/>
      <c r="D1067" s="27"/>
      <c r="G1067" s="35"/>
    </row>
    <row r="1068" spans="3:7" ht="22.5" customHeight="1" x14ac:dyDescent="0.25">
      <c r="C1068" s="34"/>
      <c r="D1068" s="27"/>
      <c r="G1068" s="35"/>
    </row>
    <row r="1069" spans="3:7" ht="22.5" customHeight="1" x14ac:dyDescent="0.25">
      <c r="C1069" s="34"/>
      <c r="D1069" s="27"/>
      <c r="G1069" s="35"/>
    </row>
    <row r="1070" spans="3:7" ht="22.5" customHeight="1" x14ac:dyDescent="0.25">
      <c r="C1070" s="34"/>
      <c r="D1070" s="27"/>
      <c r="G1070" s="35"/>
    </row>
    <row r="1071" spans="3:7" ht="22.5" customHeight="1" x14ac:dyDescent="0.25">
      <c r="C1071" s="34"/>
      <c r="D1071" s="27"/>
      <c r="G1071" s="35"/>
    </row>
    <row r="1072" spans="3:7" ht="22.5" customHeight="1" x14ac:dyDescent="0.25">
      <c r="C1072" s="34"/>
      <c r="D1072" s="27"/>
      <c r="G1072" s="35"/>
    </row>
    <row r="1073" spans="3:7" ht="22.5" customHeight="1" x14ac:dyDescent="0.25">
      <c r="C1073" s="34"/>
      <c r="D1073" s="27"/>
      <c r="G1073" s="35"/>
    </row>
    <row r="1074" spans="3:7" ht="22.5" customHeight="1" x14ac:dyDescent="0.25">
      <c r="C1074" s="34"/>
      <c r="D1074" s="27"/>
      <c r="G1074" s="35"/>
    </row>
    <row r="1075" spans="3:7" ht="22.5" customHeight="1" x14ac:dyDescent="0.25">
      <c r="C1075" s="34"/>
      <c r="D1075" s="27"/>
      <c r="G1075" s="35"/>
    </row>
    <row r="1076" spans="3:7" ht="22.5" customHeight="1" x14ac:dyDescent="0.25">
      <c r="C1076" s="34"/>
      <c r="D1076" s="27"/>
      <c r="G1076" s="35"/>
    </row>
    <row r="1077" spans="3:7" ht="22.5" customHeight="1" x14ac:dyDescent="0.25">
      <c r="C1077" s="34"/>
      <c r="D1077" s="27"/>
      <c r="G1077" s="35"/>
    </row>
    <row r="1078" spans="3:7" ht="22.5" customHeight="1" x14ac:dyDescent="0.25">
      <c r="C1078" s="34"/>
      <c r="D1078" s="27"/>
      <c r="G1078" s="35"/>
    </row>
    <row r="1079" spans="3:7" ht="22.5" customHeight="1" x14ac:dyDescent="0.25">
      <c r="C1079" s="34"/>
      <c r="D1079" s="27"/>
      <c r="G1079" s="35"/>
    </row>
    <row r="1080" spans="3:7" ht="22.5" customHeight="1" x14ac:dyDescent="0.25">
      <c r="C1080" s="34"/>
      <c r="D1080" s="27"/>
      <c r="G1080" s="35"/>
    </row>
    <row r="1081" spans="3:7" ht="22.5" customHeight="1" x14ac:dyDescent="0.25">
      <c r="C1081" s="34"/>
      <c r="D1081" s="27"/>
      <c r="G1081" s="35"/>
    </row>
    <row r="1082" spans="3:7" ht="22.5" customHeight="1" x14ac:dyDescent="0.25">
      <c r="C1082" s="34"/>
      <c r="D1082" s="27"/>
      <c r="G1082" s="35"/>
    </row>
    <row r="1083" spans="3:7" ht="22.5" customHeight="1" x14ac:dyDescent="0.25">
      <c r="C1083" s="34"/>
      <c r="D1083" s="27"/>
      <c r="G1083" s="35"/>
    </row>
    <row r="1084" spans="3:7" ht="22.5" customHeight="1" x14ac:dyDescent="0.25">
      <c r="C1084" s="34"/>
      <c r="D1084" s="27"/>
      <c r="G1084" s="35"/>
    </row>
    <row r="1085" spans="3:7" ht="22.5" customHeight="1" x14ac:dyDescent="0.25">
      <c r="C1085" s="34"/>
      <c r="D1085" s="27"/>
      <c r="G1085" s="35"/>
    </row>
    <row r="1086" spans="3:7" ht="22.5" customHeight="1" x14ac:dyDescent="0.25">
      <c r="C1086" s="34"/>
      <c r="D1086" s="27"/>
      <c r="G1086" s="35"/>
    </row>
    <row r="1087" spans="3:7" ht="22.5" customHeight="1" x14ac:dyDescent="0.25">
      <c r="C1087" s="34"/>
      <c r="D1087" s="27"/>
      <c r="G1087" s="35"/>
    </row>
    <row r="1088" spans="3:7" ht="22.5" customHeight="1" x14ac:dyDescent="0.25">
      <c r="C1088" s="34"/>
      <c r="D1088" s="27"/>
      <c r="G1088" s="35"/>
    </row>
    <row r="1089" spans="3:7" ht="22.5" customHeight="1" x14ac:dyDescent="0.25">
      <c r="C1089" s="34"/>
      <c r="D1089" s="27"/>
      <c r="G1089" s="35"/>
    </row>
    <row r="1090" spans="3:7" ht="22.5" customHeight="1" x14ac:dyDescent="0.25">
      <c r="C1090" s="34"/>
      <c r="D1090" s="27"/>
      <c r="G1090" s="35"/>
    </row>
    <row r="1091" spans="3:7" ht="22.5" customHeight="1" x14ac:dyDescent="0.25">
      <c r="C1091" s="34"/>
      <c r="D1091" s="27"/>
      <c r="G1091" s="35"/>
    </row>
    <row r="1092" spans="3:7" ht="22.5" customHeight="1" x14ac:dyDescent="0.25">
      <c r="C1092" s="34"/>
      <c r="D1092" s="27"/>
      <c r="G1092" s="35"/>
    </row>
    <row r="1093" spans="3:7" ht="22.5" customHeight="1" x14ac:dyDescent="0.25">
      <c r="C1093" s="34"/>
      <c r="D1093" s="27"/>
      <c r="G1093" s="35"/>
    </row>
    <row r="1094" spans="3:7" ht="22.5" customHeight="1" x14ac:dyDescent="0.25">
      <c r="C1094" s="34"/>
      <c r="D1094" s="27"/>
      <c r="G1094" s="35"/>
    </row>
    <row r="1095" spans="3:7" ht="22.5" customHeight="1" x14ac:dyDescent="0.25">
      <c r="C1095" s="34"/>
      <c r="D1095" s="27"/>
      <c r="G1095" s="35"/>
    </row>
    <row r="1096" spans="3:7" ht="22.5" customHeight="1" x14ac:dyDescent="0.25">
      <c r="C1096" s="34"/>
      <c r="D1096" s="27"/>
      <c r="G1096" s="35"/>
    </row>
    <row r="1097" spans="3:7" ht="22.5" customHeight="1" x14ac:dyDescent="0.25">
      <c r="C1097" s="34"/>
      <c r="D1097" s="27"/>
      <c r="G1097" s="35"/>
    </row>
    <row r="1098" spans="3:7" ht="22.5" customHeight="1" x14ac:dyDescent="0.25">
      <c r="C1098" s="34"/>
      <c r="D1098" s="27"/>
      <c r="G1098" s="35"/>
    </row>
    <row r="1099" spans="3:7" ht="22.5" customHeight="1" x14ac:dyDescent="0.25">
      <c r="C1099" s="34"/>
      <c r="D1099" s="27"/>
      <c r="G1099" s="35"/>
    </row>
    <row r="1100" spans="3:7" ht="22.5" customHeight="1" x14ac:dyDescent="0.25">
      <c r="C1100" s="34"/>
      <c r="D1100" s="27"/>
      <c r="G1100" s="35"/>
    </row>
    <row r="1101" spans="3:7" ht="22.5" customHeight="1" x14ac:dyDescent="0.25">
      <c r="C1101" s="34"/>
      <c r="D1101" s="27"/>
      <c r="G1101" s="35"/>
    </row>
    <row r="1102" spans="3:7" ht="22.5" customHeight="1" x14ac:dyDescent="0.25">
      <c r="C1102" s="34"/>
      <c r="D1102" s="27"/>
      <c r="G1102" s="35"/>
    </row>
    <row r="1103" spans="3:7" ht="22.5" customHeight="1" x14ac:dyDescent="0.25">
      <c r="C1103" s="34"/>
      <c r="D1103" s="27"/>
      <c r="G1103" s="35"/>
    </row>
    <row r="1104" spans="3:7" ht="22.5" customHeight="1" x14ac:dyDescent="0.25">
      <c r="C1104" s="34"/>
      <c r="D1104" s="27"/>
      <c r="G1104" s="35"/>
    </row>
    <row r="1105" spans="3:7" ht="22.5" customHeight="1" x14ac:dyDescent="0.25">
      <c r="C1105" s="34"/>
      <c r="D1105" s="27"/>
      <c r="G1105" s="35"/>
    </row>
    <row r="1106" spans="3:7" ht="22.5" customHeight="1" x14ac:dyDescent="0.25">
      <c r="C1106" s="34"/>
      <c r="D1106" s="27"/>
      <c r="G1106" s="35"/>
    </row>
    <row r="1107" spans="3:7" ht="22.5" customHeight="1" x14ac:dyDescent="0.25">
      <c r="C1107" s="34"/>
      <c r="D1107" s="27"/>
      <c r="G1107" s="35"/>
    </row>
    <row r="1108" spans="3:7" ht="22.5" customHeight="1" x14ac:dyDescent="0.25">
      <c r="C1108" s="34"/>
      <c r="D1108" s="27"/>
      <c r="G1108" s="35"/>
    </row>
    <row r="1109" spans="3:7" ht="22.5" customHeight="1" x14ac:dyDescent="0.25">
      <c r="C1109" s="34"/>
      <c r="D1109" s="27"/>
      <c r="G1109" s="35"/>
    </row>
    <row r="1110" spans="3:7" ht="22.5" customHeight="1" x14ac:dyDescent="0.25">
      <c r="C1110" s="34"/>
      <c r="D1110" s="27"/>
      <c r="G1110" s="35"/>
    </row>
    <row r="1111" spans="3:7" ht="22.5" customHeight="1" x14ac:dyDescent="0.25">
      <c r="C1111" s="34"/>
      <c r="D1111" s="27"/>
      <c r="G1111" s="35"/>
    </row>
    <row r="1112" spans="3:7" ht="22.5" customHeight="1" x14ac:dyDescent="0.25">
      <c r="C1112" s="34"/>
      <c r="D1112" s="27"/>
      <c r="G1112" s="35"/>
    </row>
    <row r="1113" spans="3:7" ht="22.5" customHeight="1" x14ac:dyDescent="0.25">
      <c r="C1113" s="34"/>
      <c r="D1113" s="27"/>
      <c r="G1113" s="35"/>
    </row>
    <row r="1114" spans="3:7" ht="22.5" customHeight="1" x14ac:dyDescent="0.25">
      <c r="C1114" s="34"/>
      <c r="D1114" s="27"/>
      <c r="G1114" s="35"/>
    </row>
    <row r="1115" spans="3:7" ht="22.5" customHeight="1" x14ac:dyDescent="0.25">
      <c r="C1115" s="34"/>
      <c r="D1115" s="27"/>
      <c r="G1115" s="35"/>
    </row>
    <row r="1116" spans="3:7" ht="22.5" customHeight="1" x14ac:dyDescent="0.25">
      <c r="C1116" s="34"/>
      <c r="D1116" s="27"/>
      <c r="G1116" s="35"/>
    </row>
    <row r="1117" spans="3:7" ht="22.5" customHeight="1" x14ac:dyDescent="0.25">
      <c r="C1117" s="34"/>
      <c r="D1117" s="27"/>
      <c r="G1117" s="35"/>
    </row>
    <row r="1118" spans="3:7" ht="22.5" customHeight="1" x14ac:dyDescent="0.25">
      <c r="C1118" s="34"/>
      <c r="D1118" s="27"/>
      <c r="G1118" s="35"/>
    </row>
    <row r="1119" spans="3:7" ht="22.5" customHeight="1" x14ac:dyDescent="0.25">
      <c r="C1119" s="34"/>
      <c r="D1119" s="27"/>
      <c r="G1119" s="35"/>
    </row>
    <row r="1120" spans="3:7" ht="22.5" customHeight="1" x14ac:dyDescent="0.25">
      <c r="C1120" s="34"/>
      <c r="D1120" s="27"/>
      <c r="G1120" s="35"/>
    </row>
    <row r="1121" spans="3:7" ht="22.5" customHeight="1" x14ac:dyDescent="0.25">
      <c r="C1121" s="34"/>
      <c r="D1121" s="27"/>
      <c r="G1121" s="35"/>
    </row>
    <row r="1122" spans="3:7" ht="22.5" customHeight="1" x14ac:dyDescent="0.25">
      <c r="C1122" s="34"/>
      <c r="D1122" s="27"/>
      <c r="G1122" s="35"/>
    </row>
    <row r="1123" spans="3:7" ht="22.5" customHeight="1" x14ac:dyDescent="0.25">
      <c r="C1123" s="34"/>
      <c r="D1123" s="27"/>
      <c r="G1123" s="35"/>
    </row>
    <row r="1124" spans="3:7" ht="22.5" customHeight="1" x14ac:dyDescent="0.25">
      <c r="C1124" s="34"/>
      <c r="D1124" s="27"/>
      <c r="G1124" s="35"/>
    </row>
    <row r="1125" spans="3:7" ht="22.5" customHeight="1" x14ac:dyDescent="0.25">
      <c r="C1125" s="34"/>
      <c r="D1125" s="27"/>
      <c r="G1125" s="35"/>
    </row>
    <row r="1126" spans="3:7" ht="22.5" customHeight="1" x14ac:dyDescent="0.25">
      <c r="C1126" s="34"/>
      <c r="D1126" s="27"/>
      <c r="G1126" s="35"/>
    </row>
    <row r="1127" spans="3:7" ht="22.5" customHeight="1" x14ac:dyDescent="0.25">
      <c r="C1127" s="34"/>
      <c r="D1127" s="27"/>
      <c r="G1127" s="35"/>
    </row>
    <row r="1128" spans="3:7" ht="22.5" customHeight="1" x14ac:dyDescent="0.25">
      <c r="C1128" s="34"/>
      <c r="D1128" s="27"/>
      <c r="G1128" s="35"/>
    </row>
    <row r="1129" spans="3:7" ht="22.5" customHeight="1" x14ac:dyDescent="0.25">
      <c r="C1129" s="34"/>
      <c r="D1129" s="27"/>
      <c r="G1129" s="35"/>
    </row>
    <row r="1130" spans="3:7" ht="22.5" customHeight="1" x14ac:dyDescent="0.25">
      <c r="C1130" s="34"/>
      <c r="D1130" s="27"/>
      <c r="G1130" s="35"/>
    </row>
    <row r="1131" spans="3:7" ht="22.5" customHeight="1" x14ac:dyDescent="0.25">
      <c r="C1131" s="34"/>
      <c r="D1131" s="27"/>
      <c r="G1131" s="35"/>
    </row>
    <row r="1132" spans="3:7" ht="22.5" customHeight="1" x14ac:dyDescent="0.25">
      <c r="C1132" s="34"/>
      <c r="D1132" s="27"/>
      <c r="G1132" s="35"/>
    </row>
    <row r="1133" spans="3:7" ht="22.5" customHeight="1" x14ac:dyDescent="0.25">
      <c r="C1133" s="34"/>
      <c r="D1133" s="27"/>
      <c r="G1133" s="35"/>
    </row>
    <row r="1134" spans="3:7" ht="22.5" customHeight="1" x14ac:dyDescent="0.25">
      <c r="C1134" s="34"/>
      <c r="D1134" s="27"/>
      <c r="G1134" s="35"/>
    </row>
    <row r="1135" spans="3:7" ht="22.5" customHeight="1" x14ac:dyDescent="0.25">
      <c r="C1135" s="34"/>
      <c r="D1135" s="27"/>
      <c r="G1135" s="35"/>
    </row>
    <row r="1136" spans="3:7" ht="22.5" customHeight="1" x14ac:dyDescent="0.25">
      <c r="C1136" s="34"/>
      <c r="D1136" s="27"/>
      <c r="G1136" s="35"/>
    </row>
    <row r="1137" spans="3:7" ht="22.5" customHeight="1" x14ac:dyDescent="0.25">
      <c r="C1137" s="34"/>
      <c r="D1137" s="27"/>
      <c r="G1137" s="35"/>
    </row>
    <row r="1138" spans="3:7" ht="22.5" customHeight="1" x14ac:dyDescent="0.25">
      <c r="C1138" s="34"/>
      <c r="D1138" s="27"/>
      <c r="G1138" s="35"/>
    </row>
    <row r="1139" spans="3:7" ht="22.5" customHeight="1" x14ac:dyDescent="0.25">
      <c r="C1139" s="34"/>
      <c r="D1139" s="27"/>
      <c r="G1139" s="35"/>
    </row>
    <row r="1140" spans="3:7" ht="22.5" customHeight="1" x14ac:dyDescent="0.25">
      <c r="C1140" s="34"/>
      <c r="D1140" s="27"/>
      <c r="G1140" s="35"/>
    </row>
    <row r="1141" spans="3:7" ht="22.5" customHeight="1" x14ac:dyDescent="0.25">
      <c r="C1141" s="34"/>
      <c r="D1141" s="27"/>
      <c r="G1141" s="35"/>
    </row>
    <row r="1142" spans="3:7" ht="22.5" customHeight="1" x14ac:dyDescent="0.25">
      <c r="C1142" s="34"/>
      <c r="D1142" s="27"/>
      <c r="G1142" s="35"/>
    </row>
    <row r="1143" spans="3:7" ht="22.5" customHeight="1" x14ac:dyDescent="0.25">
      <c r="C1143" s="34"/>
      <c r="D1143" s="27"/>
      <c r="G1143" s="35"/>
    </row>
    <row r="1144" spans="3:7" ht="22.5" customHeight="1" x14ac:dyDescent="0.25">
      <c r="C1144" s="34"/>
      <c r="D1144" s="27"/>
      <c r="G1144" s="35"/>
    </row>
    <row r="1145" spans="3:7" ht="22.5" customHeight="1" x14ac:dyDescent="0.25">
      <c r="C1145" s="34"/>
      <c r="D1145" s="27"/>
      <c r="G1145" s="35"/>
    </row>
    <row r="1146" spans="3:7" ht="22.5" customHeight="1" x14ac:dyDescent="0.25">
      <c r="C1146" s="34"/>
      <c r="D1146" s="27"/>
      <c r="G1146" s="35"/>
    </row>
    <row r="1147" spans="3:7" ht="22.5" customHeight="1" x14ac:dyDescent="0.25">
      <c r="C1147" s="34"/>
      <c r="D1147" s="27"/>
      <c r="G1147" s="35"/>
    </row>
    <row r="1148" spans="3:7" ht="22.5" customHeight="1" x14ac:dyDescent="0.25">
      <c r="C1148" s="34"/>
      <c r="D1148" s="27"/>
      <c r="G1148" s="35"/>
    </row>
    <row r="1149" spans="3:7" ht="22.5" customHeight="1" x14ac:dyDescent="0.25">
      <c r="C1149" s="34"/>
      <c r="D1149" s="27"/>
      <c r="G1149" s="35"/>
    </row>
    <row r="1150" spans="3:7" ht="22.5" customHeight="1" x14ac:dyDescent="0.25">
      <c r="C1150" s="34"/>
      <c r="D1150" s="27"/>
      <c r="G1150" s="35"/>
    </row>
    <row r="1151" spans="3:7" ht="22.5" customHeight="1" x14ac:dyDescent="0.25">
      <c r="C1151" s="34"/>
      <c r="D1151" s="27"/>
      <c r="G1151" s="35"/>
    </row>
    <row r="1152" spans="3:7" ht="22.5" customHeight="1" x14ac:dyDescent="0.25">
      <c r="C1152" s="34"/>
      <c r="D1152" s="27"/>
      <c r="G1152" s="35"/>
    </row>
    <row r="1153" spans="3:7" ht="22.5" customHeight="1" x14ac:dyDescent="0.25">
      <c r="C1153" s="34"/>
      <c r="D1153" s="27"/>
      <c r="G1153" s="35"/>
    </row>
    <row r="1154" spans="3:7" ht="22.5" customHeight="1" x14ac:dyDescent="0.25">
      <c r="C1154" s="34"/>
      <c r="D1154" s="27"/>
      <c r="G1154" s="35"/>
    </row>
    <row r="1155" spans="3:7" ht="22.5" customHeight="1" x14ac:dyDescent="0.25">
      <c r="C1155" s="34"/>
      <c r="D1155" s="27"/>
      <c r="G1155" s="35"/>
    </row>
    <row r="1156" spans="3:7" ht="22.5" customHeight="1" x14ac:dyDescent="0.25">
      <c r="C1156" s="34"/>
      <c r="D1156" s="27"/>
      <c r="G1156" s="35"/>
    </row>
    <row r="1157" spans="3:7" ht="22.5" customHeight="1" x14ac:dyDescent="0.25">
      <c r="C1157" s="34"/>
      <c r="D1157" s="27"/>
      <c r="G1157" s="35"/>
    </row>
    <row r="1158" spans="3:7" ht="22.5" customHeight="1" x14ac:dyDescent="0.25">
      <c r="C1158" s="34"/>
      <c r="D1158" s="27"/>
      <c r="G1158" s="35"/>
    </row>
    <row r="1159" spans="3:7" ht="22.5" customHeight="1" x14ac:dyDescent="0.25">
      <c r="C1159" s="34"/>
      <c r="D1159" s="27"/>
      <c r="G1159" s="35"/>
    </row>
    <row r="1160" spans="3:7" ht="22.5" customHeight="1" x14ac:dyDescent="0.25">
      <c r="C1160" s="34"/>
      <c r="D1160" s="27"/>
      <c r="G1160" s="35"/>
    </row>
    <row r="1161" spans="3:7" ht="22.5" customHeight="1" x14ac:dyDescent="0.25">
      <c r="C1161" s="34"/>
      <c r="D1161" s="27"/>
      <c r="G1161" s="35"/>
    </row>
    <row r="1162" spans="3:7" ht="22.5" customHeight="1" x14ac:dyDescent="0.25">
      <c r="C1162" s="34"/>
      <c r="D1162" s="27"/>
      <c r="G1162" s="35"/>
    </row>
    <row r="1163" spans="3:7" ht="22.5" customHeight="1" x14ac:dyDescent="0.25">
      <c r="C1163" s="34"/>
      <c r="D1163" s="27"/>
      <c r="G1163" s="35"/>
    </row>
    <row r="1164" spans="3:7" ht="22.5" customHeight="1" x14ac:dyDescent="0.25">
      <c r="C1164" s="34"/>
      <c r="D1164" s="27"/>
      <c r="G1164" s="35"/>
    </row>
    <row r="1165" spans="3:7" ht="22.5" customHeight="1" x14ac:dyDescent="0.25">
      <c r="C1165" s="34"/>
      <c r="D1165" s="27"/>
      <c r="G1165" s="35"/>
    </row>
    <row r="1166" spans="3:7" ht="22.5" customHeight="1" x14ac:dyDescent="0.25">
      <c r="C1166" s="34"/>
      <c r="D1166" s="27"/>
      <c r="G1166" s="35"/>
    </row>
    <row r="1167" spans="3:7" ht="22.5" customHeight="1" x14ac:dyDescent="0.25">
      <c r="C1167" s="34"/>
      <c r="D1167" s="27"/>
      <c r="G1167" s="35"/>
    </row>
    <row r="1168" spans="3:7" ht="22.5" customHeight="1" x14ac:dyDescent="0.25">
      <c r="C1168" s="34"/>
      <c r="D1168" s="27"/>
      <c r="G1168" s="35"/>
    </row>
    <row r="1169" spans="3:7" ht="22.5" customHeight="1" x14ac:dyDescent="0.25">
      <c r="C1169" s="34"/>
      <c r="D1169" s="27"/>
      <c r="G1169" s="35"/>
    </row>
    <row r="1170" spans="3:7" ht="22.5" customHeight="1" x14ac:dyDescent="0.25">
      <c r="C1170" s="34"/>
      <c r="D1170" s="27"/>
      <c r="G1170" s="35"/>
    </row>
    <row r="1171" spans="3:7" ht="22.5" customHeight="1" x14ac:dyDescent="0.25">
      <c r="C1171" s="34"/>
      <c r="D1171" s="27"/>
      <c r="G1171" s="35"/>
    </row>
    <row r="1172" spans="3:7" ht="22.5" customHeight="1" x14ac:dyDescent="0.25">
      <c r="C1172" s="34"/>
      <c r="D1172" s="27"/>
      <c r="G1172" s="35"/>
    </row>
    <row r="1173" spans="3:7" ht="22.5" customHeight="1" x14ac:dyDescent="0.25">
      <c r="C1173" s="34"/>
      <c r="D1173" s="27"/>
      <c r="G1173" s="35"/>
    </row>
    <row r="1174" spans="3:7" ht="22.5" customHeight="1" x14ac:dyDescent="0.25">
      <c r="C1174" s="34"/>
      <c r="D1174" s="27"/>
      <c r="G1174" s="35"/>
    </row>
    <row r="1175" spans="3:7" ht="22.5" customHeight="1" x14ac:dyDescent="0.25">
      <c r="C1175" s="34"/>
      <c r="D1175" s="27"/>
      <c r="G1175" s="35"/>
    </row>
    <row r="1176" spans="3:7" ht="22.5" customHeight="1" x14ac:dyDescent="0.25">
      <c r="C1176" s="34"/>
      <c r="D1176" s="27"/>
      <c r="G1176" s="35"/>
    </row>
    <row r="1177" spans="3:7" ht="22.5" customHeight="1" x14ac:dyDescent="0.25">
      <c r="C1177" s="34"/>
      <c r="D1177" s="27"/>
      <c r="G1177" s="35"/>
    </row>
    <row r="1178" spans="3:7" ht="22.5" customHeight="1" x14ac:dyDescent="0.25">
      <c r="C1178" s="34"/>
      <c r="D1178" s="27"/>
      <c r="G1178" s="35"/>
    </row>
    <row r="1179" spans="3:7" ht="22.5" customHeight="1" x14ac:dyDescent="0.25">
      <c r="C1179" s="34"/>
      <c r="D1179" s="27"/>
      <c r="G1179" s="35"/>
    </row>
    <row r="1180" spans="3:7" ht="22.5" customHeight="1" x14ac:dyDescent="0.25">
      <c r="C1180" s="34"/>
      <c r="D1180" s="27"/>
      <c r="G1180" s="35"/>
    </row>
    <row r="1181" spans="3:7" ht="22.5" customHeight="1" x14ac:dyDescent="0.25">
      <c r="C1181" s="34"/>
      <c r="D1181" s="27"/>
      <c r="G1181" s="35"/>
    </row>
    <row r="1182" spans="3:7" ht="22.5" customHeight="1" x14ac:dyDescent="0.25">
      <c r="C1182" s="34"/>
      <c r="D1182" s="27"/>
      <c r="G1182" s="35"/>
    </row>
    <row r="1183" spans="3:7" ht="22.5" customHeight="1" x14ac:dyDescent="0.25">
      <c r="C1183" s="34"/>
      <c r="D1183" s="27"/>
      <c r="G1183" s="35"/>
    </row>
    <row r="1184" spans="3:7" ht="22.5" customHeight="1" x14ac:dyDescent="0.25">
      <c r="C1184" s="34"/>
      <c r="D1184" s="27"/>
      <c r="G1184" s="35"/>
    </row>
    <row r="1185" spans="3:7" ht="22.5" customHeight="1" x14ac:dyDescent="0.25">
      <c r="C1185" s="34"/>
      <c r="D1185" s="27"/>
      <c r="G1185" s="35"/>
    </row>
    <row r="1186" spans="3:7" ht="22.5" customHeight="1" x14ac:dyDescent="0.25">
      <c r="C1186" s="34"/>
      <c r="D1186" s="27"/>
      <c r="G1186" s="35"/>
    </row>
    <row r="1187" spans="3:7" ht="22.5" customHeight="1" x14ac:dyDescent="0.25">
      <c r="C1187" s="34"/>
      <c r="D1187" s="27"/>
      <c r="G1187" s="35"/>
    </row>
    <row r="1188" spans="3:7" ht="22.5" customHeight="1" x14ac:dyDescent="0.25">
      <c r="C1188" s="34"/>
      <c r="D1188" s="27"/>
      <c r="G1188" s="35"/>
    </row>
    <row r="1189" spans="3:7" ht="22.5" customHeight="1" x14ac:dyDescent="0.25">
      <c r="C1189" s="34"/>
      <c r="D1189" s="27"/>
      <c r="G1189" s="35"/>
    </row>
    <row r="1190" spans="3:7" ht="22.5" customHeight="1" x14ac:dyDescent="0.25">
      <c r="C1190" s="34"/>
      <c r="D1190" s="27"/>
      <c r="G1190" s="35"/>
    </row>
    <row r="1191" spans="3:7" ht="22.5" customHeight="1" x14ac:dyDescent="0.25">
      <c r="C1191" s="34"/>
      <c r="D1191" s="27"/>
      <c r="G1191" s="35"/>
    </row>
    <row r="1192" spans="3:7" ht="22.5" customHeight="1" x14ac:dyDescent="0.25">
      <c r="C1192" s="34"/>
      <c r="D1192" s="27"/>
      <c r="G1192" s="35"/>
    </row>
    <row r="1193" spans="3:7" ht="22.5" customHeight="1" x14ac:dyDescent="0.25">
      <c r="C1193" s="34"/>
      <c r="D1193" s="27"/>
      <c r="G1193" s="35"/>
    </row>
    <row r="1194" spans="3:7" ht="22.5" customHeight="1" x14ac:dyDescent="0.25">
      <c r="C1194" s="34"/>
      <c r="D1194" s="27"/>
      <c r="G1194" s="35"/>
    </row>
    <row r="1195" spans="3:7" ht="22.5" customHeight="1" x14ac:dyDescent="0.25">
      <c r="C1195" s="34"/>
      <c r="D1195" s="27"/>
      <c r="G1195" s="35"/>
    </row>
    <row r="1196" spans="3:7" ht="22.5" customHeight="1" x14ac:dyDescent="0.25">
      <c r="C1196" s="34"/>
      <c r="D1196" s="27"/>
      <c r="G1196" s="35"/>
    </row>
    <row r="1197" spans="3:7" ht="22.5" customHeight="1" x14ac:dyDescent="0.25">
      <c r="C1197" s="34"/>
      <c r="D1197" s="27"/>
      <c r="G1197" s="35"/>
    </row>
    <row r="1198" spans="3:7" ht="22.5" customHeight="1" x14ac:dyDescent="0.25">
      <c r="C1198" s="34"/>
      <c r="D1198" s="27"/>
      <c r="G1198" s="35"/>
    </row>
    <row r="1199" spans="3:7" ht="22.5" customHeight="1" x14ac:dyDescent="0.25">
      <c r="C1199" s="34"/>
      <c r="D1199" s="27"/>
      <c r="G1199" s="35"/>
    </row>
    <row r="1200" spans="3:7" ht="22.5" customHeight="1" x14ac:dyDescent="0.25">
      <c r="C1200" s="34"/>
      <c r="D1200" s="27"/>
      <c r="G1200" s="35"/>
    </row>
    <row r="1201" spans="3:7" ht="22.5" customHeight="1" x14ac:dyDescent="0.25">
      <c r="C1201" s="34"/>
      <c r="D1201" s="27"/>
      <c r="G1201" s="35"/>
    </row>
    <row r="1202" spans="3:7" ht="22.5" customHeight="1" x14ac:dyDescent="0.25">
      <c r="C1202" s="34"/>
      <c r="D1202" s="27"/>
      <c r="G1202" s="35"/>
    </row>
    <row r="1203" spans="3:7" ht="22.5" customHeight="1" x14ac:dyDescent="0.25">
      <c r="C1203" s="34"/>
      <c r="D1203" s="27"/>
      <c r="G1203" s="35"/>
    </row>
    <row r="1204" spans="3:7" ht="22.5" customHeight="1" x14ac:dyDescent="0.25">
      <c r="C1204" s="34"/>
      <c r="D1204" s="27"/>
      <c r="G1204" s="35"/>
    </row>
    <row r="1205" spans="3:7" ht="22.5" customHeight="1" x14ac:dyDescent="0.25">
      <c r="C1205" s="34"/>
      <c r="D1205" s="27"/>
      <c r="G1205" s="35"/>
    </row>
    <row r="1206" spans="3:7" ht="22.5" customHeight="1" x14ac:dyDescent="0.25">
      <c r="C1206" s="34"/>
      <c r="D1206" s="27"/>
      <c r="G1206" s="35"/>
    </row>
    <row r="1207" spans="3:7" ht="22.5" customHeight="1" x14ac:dyDescent="0.25">
      <c r="C1207" s="34"/>
      <c r="D1207" s="27"/>
      <c r="G1207" s="35"/>
    </row>
    <row r="1208" spans="3:7" ht="22.5" customHeight="1" x14ac:dyDescent="0.25">
      <c r="C1208" s="34"/>
      <c r="D1208" s="27"/>
      <c r="G1208" s="35"/>
    </row>
    <row r="1209" spans="3:7" ht="22.5" customHeight="1" x14ac:dyDescent="0.25">
      <c r="C1209" s="34"/>
      <c r="D1209" s="27"/>
      <c r="G1209" s="35"/>
    </row>
    <row r="1210" spans="3:7" ht="22.5" customHeight="1" x14ac:dyDescent="0.25">
      <c r="C1210" s="34"/>
      <c r="D1210" s="27"/>
      <c r="G1210" s="35"/>
    </row>
    <row r="1211" spans="3:7" ht="22.5" customHeight="1" x14ac:dyDescent="0.25">
      <c r="C1211" s="34"/>
      <c r="D1211" s="27"/>
      <c r="G1211" s="35"/>
    </row>
    <row r="1212" spans="3:7" ht="22.5" customHeight="1" x14ac:dyDescent="0.25">
      <c r="C1212" s="34"/>
      <c r="D1212" s="27"/>
      <c r="G1212" s="35"/>
    </row>
    <row r="1213" spans="3:7" ht="22.5" customHeight="1" x14ac:dyDescent="0.25">
      <c r="C1213" s="34"/>
      <c r="D1213" s="27"/>
      <c r="G1213" s="35"/>
    </row>
    <row r="1214" spans="3:7" ht="22.5" customHeight="1" x14ac:dyDescent="0.25">
      <c r="C1214" s="34"/>
      <c r="D1214" s="27"/>
      <c r="G1214" s="35"/>
    </row>
    <row r="1215" spans="3:7" ht="22.5" customHeight="1" x14ac:dyDescent="0.25">
      <c r="C1215" s="34"/>
      <c r="D1215" s="27"/>
      <c r="G1215" s="35"/>
    </row>
    <row r="1216" spans="3:7" ht="22.5" customHeight="1" x14ac:dyDescent="0.25">
      <c r="C1216" s="34"/>
      <c r="D1216" s="27"/>
      <c r="G1216" s="35"/>
    </row>
    <row r="1217" spans="3:7" ht="22.5" customHeight="1" x14ac:dyDescent="0.25">
      <c r="C1217" s="34"/>
      <c r="D1217" s="27"/>
      <c r="G1217" s="35"/>
    </row>
    <row r="1218" spans="3:7" ht="22.5" customHeight="1" x14ac:dyDescent="0.25">
      <c r="C1218" s="34"/>
      <c r="D1218" s="27"/>
      <c r="G1218" s="35"/>
    </row>
    <row r="1219" spans="3:7" ht="22.5" customHeight="1" x14ac:dyDescent="0.25">
      <c r="C1219" s="34"/>
      <c r="D1219" s="27"/>
      <c r="G1219" s="35"/>
    </row>
    <row r="1220" spans="3:7" ht="22.5" customHeight="1" x14ac:dyDescent="0.25">
      <c r="C1220" s="34"/>
      <c r="D1220" s="27"/>
      <c r="G1220" s="35"/>
    </row>
    <row r="1221" spans="3:7" ht="22.5" customHeight="1" x14ac:dyDescent="0.25">
      <c r="C1221" s="34"/>
      <c r="D1221" s="27"/>
      <c r="G1221" s="35"/>
    </row>
    <row r="1222" spans="3:7" ht="22.5" customHeight="1" x14ac:dyDescent="0.25">
      <c r="C1222" s="34"/>
      <c r="D1222" s="27"/>
      <c r="G1222" s="35"/>
    </row>
    <row r="1223" spans="3:7" ht="22.5" customHeight="1" x14ac:dyDescent="0.25">
      <c r="C1223" s="34"/>
      <c r="D1223" s="27"/>
      <c r="G1223" s="35"/>
    </row>
    <row r="1224" spans="3:7" ht="22.5" customHeight="1" x14ac:dyDescent="0.25">
      <c r="C1224" s="34"/>
      <c r="D1224" s="27"/>
      <c r="G1224" s="35"/>
    </row>
    <row r="1225" spans="3:7" ht="22.5" customHeight="1" x14ac:dyDescent="0.25">
      <c r="C1225" s="34"/>
      <c r="D1225" s="27"/>
      <c r="G1225" s="35"/>
    </row>
    <row r="1226" spans="3:7" ht="22.5" customHeight="1" x14ac:dyDescent="0.25">
      <c r="C1226" s="34"/>
      <c r="D1226" s="27"/>
      <c r="G1226" s="35"/>
    </row>
    <row r="1227" spans="3:7" ht="22.5" customHeight="1" x14ac:dyDescent="0.25">
      <c r="C1227" s="34"/>
      <c r="D1227" s="27"/>
      <c r="G1227" s="35"/>
    </row>
    <row r="1228" spans="3:7" ht="22.5" customHeight="1" x14ac:dyDescent="0.25">
      <c r="C1228" s="34"/>
      <c r="D1228" s="27"/>
      <c r="G1228" s="35"/>
    </row>
    <row r="1229" spans="3:7" ht="22.5" customHeight="1" x14ac:dyDescent="0.25">
      <c r="C1229" s="34"/>
      <c r="D1229" s="27"/>
      <c r="G1229" s="35"/>
    </row>
    <row r="1230" spans="3:7" ht="22.5" customHeight="1" x14ac:dyDescent="0.25">
      <c r="C1230" s="34"/>
      <c r="D1230" s="27"/>
      <c r="G1230" s="35"/>
    </row>
    <row r="1231" spans="3:7" ht="22.5" customHeight="1" x14ac:dyDescent="0.25">
      <c r="C1231" s="34"/>
      <c r="D1231" s="27"/>
      <c r="G1231" s="35"/>
    </row>
    <row r="1232" spans="3:7" ht="22.5" customHeight="1" x14ac:dyDescent="0.25">
      <c r="C1232" s="34"/>
      <c r="D1232" s="27"/>
      <c r="G1232" s="35"/>
    </row>
    <row r="1233" spans="3:7" ht="22.5" customHeight="1" x14ac:dyDescent="0.25">
      <c r="C1233" s="34"/>
      <c r="D1233" s="27"/>
      <c r="G1233" s="35"/>
    </row>
    <row r="1234" spans="3:7" ht="22.5" customHeight="1" x14ac:dyDescent="0.25">
      <c r="C1234" s="34"/>
      <c r="D1234" s="27"/>
      <c r="G1234" s="35"/>
    </row>
    <row r="1235" spans="3:7" ht="22.5" customHeight="1" x14ac:dyDescent="0.25">
      <c r="C1235" s="34"/>
      <c r="D1235" s="27"/>
      <c r="G1235" s="35"/>
    </row>
    <row r="1236" spans="3:7" ht="22.5" customHeight="1" x14ac:dyDescent="0.25">
      <c r="C1236" s="34"/>
      <c r="D1236" s="27"/>
      <c r="G1236" s="35"/>
    </row>
    <row r="1237" spans="3:7" ht="22.5" customHeight="1" x14ac:dyDescent="0.25">
      <c r="C1237" s="34"/>
      <c r="D1237" s="27"/>
      <c r="G1237" s="35"/>
    </row>
    <row r="1238" spans="3:7" ht="22.5" customHeight="1" x14ac:dyDescent="0.25">
      <c r="C1238" s="34"/>
      <c r="D1238" s="27"/>
      <c r="G1238" s="35"/>
    </row>
    <row r="1239" spans="3:7" ht="22.5" customHeight="1" x14ac:dyDescent="0.25">
      <c r="C1239" s="34"/>
      <c r="D1239" s="27"/>
      <c r="G1239" s="35"/>
    </row>
    <row r="1240" spans="3:7" ht="22.5" customHeight="1" x14ac:dyDescent="0.25">
      <c r="C1240" s="34"/>
      <c r="D1240" s="27"/>
      <c r="G1240" s="35"/>
    </row>
    <row r="1241" spans="3:7" ht="22.5" customHeight="1" x14ac:dyDescent="0.25">
      <c r="C1241" s="34"/>
      <c r="D1241" s="27"/>
      <c r="G1241" s="35"/>
    </row>
    <row r="1242" spans="3:7" ht="22.5" customHeight="1" x14ac:dyDescent="0.25">
      <c r="C1242" s="34"/>
      <c r="D1242" s="27"/>
      <c r="G1242" s="35"/>
    </row>
    <row r="1243" spans="3:7" ht="22.5" customHeight="1" x14ac:dyDescent="0.25">
      <c r="C1243" s="34"/>
      <c r="D1243" s="27"/>
      <c r="G1243" s="35"/>
    </row>
    <row r="1244" spans="3:7" ht="22.5" customHeight="1" x14ac:dyDescent="0.25">
      <c r="C1244" s="34"/>
      <c r="D1244" s="27"/>
      <c r="G1244" s="35"/>
    </row>
    <row r="1245" spans="3:7" ht="22.5" customHeight="1" x14ac:dyDescent="0.25">
      <c r="C1245" s="34"/>
      <c r="D1245" s="27"/>
      <c r="G1245" s="35"/>
    </row>
    <row r="1246" spans="3:7" ht="22.5" customHeight="1" x14ac:dyDescent="0.25">
      <c r="C1246" s="34"/>
      <c r="D1246" s="27"/>
      <c r="G1246" s="35"/>
    </row>
    <row r="1247" spans="3:7" ht="22.5" customHeight="1" x14ac:dyDescent="0.25">
      <c r="C1247" s="34"/>
      <c r="D1247" s="27"/>
      <c r="G1247" s="35"/>
    </row>
    <row r="1248" spans="3:7" ht="22.5" customHeight="1" x14ac:dyDescent="0.25">
      <c r="C1248" s="34"/>
      <c r="D1248" s="27"/>
      <c r="G1248" s="35"/>
    </row>
    <row r="1249" spans="3:7" ht="22.5" customHeight="1" x14ac:dyDescent="0.25">
      <c r="C1249" s="34"/>
      <c r="D1249" s="27"/>
      <c r="G1249" s="35"/>
    </row>
    <row r="1250" spans="3:7" ht="22.5" customHeight="1" x14ac:dyDescent="0.25">
      <c r="C1250" s="34"/>
      <c r="D1250" s="27"/>
      <c r="G1250" s="35"/>
    </row>
    <row r="1251" spans="3:7" ht="22.5" customHeight="1" x14ac:dyDescent="0.25">
      <c r="C1251" s="34"/>
      <c r="D1251" s="27"/>
      <c r="G1251" s="35"/>
    </row>
    <row r="1252" spans="3:7" ht="22.5" customHeight="1" x14ac:dyDescent="0.25">
      <c r="C1252" s="34"/>
      <c r="D1252" s="27"/>
      <c r="G1252" s="35"/>
    </row>
    <row r="1253" spans="3:7" ht="22.5" customHeight="1" x14ac:dyDescent="0.25">
      <c r="C1253" s="34"/>
      <c r="D1253" s="27"/>
      <c r="G1253" s="35"/>
    </row>
    <row r="1254" spans="3:7" ht="22.5" customHeight="1" x14ac:dyDescent="0.25">
      <c r="C1254" s="34"/>
      <c r="D1254" s="27"/>
      <c r="G1254" s="35"/>
    </row>
    <row r="1255" spans="3:7" ht="22.5" customHeight="1" x14ac:dyDescent="0.25">
      <c r="C1255" s="34"/>
      <c r="D1255" s="27"/>
      <c r="G1255" s="35"/>
    </row>
    <row r="1256" spans="3:7" ht="22.5" customHeight="1" x14ac:dyDescent="0.25">
      <c r="C1256" s="34"/>
      <c r="D1256" s="27"/>
      <c r="G1256" s="35"/>
    </row>
    <row r="1257" spans="3:7" ht="22.5" customHeight="1" x14ac:dyDescent="0.25">
      <c r="C1257" s="34"/>
      <c r="D1257" s="27"/>
      <c r="G1257" s="35"/>
    </row>
    <row r="1258" spans="3:7" ht="22.5" customHeight="1" x14ac:dyDescent="0.25">
      <c r="C1258" s="34"/>
      <c r="D1258" s="27"/>
      <c r="G1258" s="35"/>
    </row>
    <row r="1259" spans="3:7" ht="22.5" customHeight="1" x14ac:dyDescent="0.25">
      <c r="C1259" s="34"/>
      <c r="D1259" s="27"/>
      <c r="G1259" s="35"/>
    </row>
    <row r="1260" spans="3:7" ht="22.5" customHeight="1" x14ac:dyDescent="0.25">
      <c r="C1260" s="34"/>
      <c r="D1260" s="27"/>
      <c r="G1260" s="35"/>
    </row>
    <row r="1261" spans="3:7" ht="22.5" customHeight="1" x14ac:dyDescent="0.25">
      <c r="C1261" s="34"/>
      <c r="D1261" s="27"/>
      <c r="G1261" s="35"/>
    </row>
    <row r="1262" spans="3:7" ht="22.5" customHeight="1" x14ac:dyDescent="0.25">
      <c r="C1262" s="34"/>
      <c r="D1262" s="27"/>
      <c r="G1262" s="35"/>
    </row>
    <row r="1263" spans="3:7" ht="22.5" customHeight="1" x14ac:dyDescent="0.25">
      <c r="C1263" s="34"/>
      <c r="D1263" s="27"/>
      <c r="G1263" s="35"/>
    </row>
    <row r="1264" spans="3:7" ht="22.5" customHeight="1" x14ac:dyDescent="0.25">
      <c r="C1264" s="34"/>
      <c r="D1264" s="27"/>
      <c r="G1264" s="35"/>
    </row>
    <row r="1265" spans="3:7" ht="22.5" customHeight="1" x14ac:dyDescent="0.25">
      <c r="C1265" s="34"/>
      <c r="D1265" s="27"/>
      <c r="G1265" s="35"/>
    </row>
    <row r="1266" spans="3:7" ht="22.5" customHeight="1" x14ac:dyDescent="0.25">
      <c r="C1266" s="34"/>
      <c r="D1266" s="27"/>
      <c r="G1266" s="35"/>
    </row>
    <row r="1267" spans="3:7" ht="22.5" customHeight="1" x14ac:dyDescent="0.25">
      <c r="C1267" s="34"/>
      <c r="D1267" s="27"/>
      <c r="G1267" s="35"/>
    </row>
    <row r="1268" spans="3:7" ht="22.5" customHeight="1" x14ac:dyDescent="0.25">
      <c r="C1268" s="34"/>
      <c r="D1268" s="27"/>
      <c r="G1268" s="35"/>
    </row>
    <row r="1269" spans="3:7" ht="22.5" customHeight="1" x14ac:dyDescent="0.25">
      <c r="C1269" s="34"/>
      <c r="D1269" s="27"/>
      <c r="G1269" s="35"/>
    </row>
    <row r="1270" spans="3:7" ht="22.5" customHeight="1" x14ac:dyDescent="0.25">
      <c r="C1270" s="34"/>
      <c r="D1270" s="27"/>
      <c r="G1270" s="35"/>
    </row>
    <row r="1271" spans="3:7" ht="22.5" customHeight="1" x14ac:dyDescent="0.25">
      <c r="C1271" s="34"/>
      <c r="D1271" s="27"/>
      <c r="G1271" s="35"/>
    </row>
    <row r="1272" spans="3:7" ht="22.5" customHeight="1" x14ac:dyDescent="0.25">
      <c r="C1272" s="34"/>
      <c r="D1272" s="27"/>
      <c r="G1272" s="35"/>
    </row>
    <row r="1273" spans="3:7" ht="22.5" customHeight="1" x14ac:dyDescent="0.25">
      <c r="C1273" s="34"/>
      <c r="D1273" s="27"/>
      <c r="G1273" s="35"/>
    </row>
    <row r="1274" spans="3:7" ht="22.5" customHeight="1" x14ac:dyDescent="0.25">
      <c r="C1274" s="34"/>
      <c r="D1274" s="27"/>
      <c r="G1274" s="35"/>
    </row>
    <row r="1275" spans="3:7" ht="22.5" customHeight="1" x14ac:dyDescent="0.25">
      <c r="C1275" s="34"/>
      <c r="D1275" s="27"/>
      <c r="G1275" s="35"/>
    </row>
    <row r="1276" spans="3:7" ht="22.5" customHeight="1" x14ac:dyDescent="0.25">
      <c r="C1276" s="34"/>
      <c r="D1276" s="27"/>
      <c r="G1276" s="35"/>
    </row>
    <row r="1277" spans="3:7" ht="22.5" customHeight="1" x14ac:dyDescent="0.25">
      <c r="C1277" s="34"/>
      <c r="D1277" s="27"/>
      <c r="G1277" s="35"/>
    </row>
    <row r="1278" spans="3:7" ht="22.5" customHeight="1" x14ac:dyDescent="0.25">
      <c r="C1278" s="34"/>
      <c r="D1278" s="27"/>
      <c r="G1278" s="35"/>
    </row>
    <row r="1279" spans="3:7" ht="22.5" customHeight="1" x14ac:dyDescent="0.25">
      <c r="C1279" s="34"/>
      <c r="D1279" s="27"/>
      <c r="G1279" s="35"/>
    </row>
    <row r="1280" spans="3:7" ht="22.5" customHeight="1" x14ac:dyDescent="0.25">
      <c r="C1280" s="34"/>
      <c r="D1280" s="27"/>
      <c r="G1280" s="35"/>
    </row>
    <row r="1281" spans="3:7" ht="22.5" customHeight="1" x14ac:dyDescent="0.25">
      <c r="C1281" s="34"/>
      <c r="D1281" s="27"/>
      <c r="G1281" s="35"/>
    </row>
    <row r="1282" spans="3:7" ht="22.5" customHeight="1" x14ac:dyDescent="0.25">
      <c r="C1282" s="34"/>
      <c r="D1282" s="27"/>
      <c r="G1282" s="35"/>
    </row>
    <row r="1283" spans="3:7" ht="22.5" customHeight="1" x14ac:dyDescent="0.25">
      <c r="C1283" s="34"/>
      <c r="D1283" s="27"/>
      <c r="G1283" s="35"/>
    </row>
    <row r="1284" spans="3:7" ht="22.5" customHeight="1" x14ac:dyDescent="0.25">
      <c r="C1284" s="34"/>
      <c r="D1284" s="27"/>
      <c r="G1284" s="35"/>
    </row>
    <row r="1285" spans="3:7" ht="22.5" customHeight="1" x14ac:dyDescent="0.25">
      <c r="C1285" s="34"/>
      <c r="D1285" s="27"/>
      <c r="G1285" s="35"/>
    </row>
    <row r="1286" spans="3:7" ht="22.5" customHeight="1" x14ac:dyDescent="0.25">
      <c r="C1286" s="34"/>
      <c r="D1286" s="27"/>
      <c r="G1286" s="35"/>
    </row>
    <row r="1287" spans="3:7" ht="22.5" customHeight="1" x14ac:dyDescent="0.25">
      <c r="C1287" s="34"/>
      <c r="D1287" s="27"/>
      <c r="G1287" s="35"/>
    </row>
    <row r="1288" spans="3:7" ht="22.5" customHeight="1" x14ac:dyDescent="0.25">
      <c r="C1288" s="34"/>
      <c r="D1288" s="27"/>
      <c r="G1288" s="35"/>
    </row>
    <row r="1289" spans="3:7" ht="22.5" customHeight="1" x14ac:dyDescent="0.25">
      <c r="C1289" s="34"/>
      <c r="D1289" s="27"/>
      <c r="G1289" s="35"/>
    </row>
    <row r="1290" spans="3:7" ht="22.5" customHeight="1" x14ac:dyDescent="0.25">
      <c r="C1290" s="34"/>
      <c r="D1290" s="27"/>
      <c r="G1290" s="35"/>
    </row>
    <row r="1291" spans="3:7" ht="22.5" customHeight="1" x14ac:dyDescent="0.25">
      <c r="C1291" s="34"/>
      <c r="D1291" s="27"/>
      <c r="G1291" s="35"/>
    </row>
    <row r="1292" spans="3:7" ht="22.5" customHeight="1" x14ac:dyDescent="0.25">
      <c r="C1292" s="34"/>
      <c r="D1292" s="27"/>
      <c r="G1292" s="35"/>
    </row>
    <row r="1293" spans="3:7" ht="22.5" customHeight="1" x14ac:dyDescent="0.25">
      <c r="C1293" s="34"/>
      <c r="D1293" s="27"/>
      <c r="G1293" s="35"/>
    </row>
    <row r="1294" spans="3:7" ht="22.5" customHeight="1" x14ac:dyDescent="0.25">
      <c r="C1294" s="34"/>
      <c r="D1294" s="27"/>
      <c r="G1294" s="35"/>
    </row>
    <row r="1295" spans="3:7" ht="22.5" customHeight="1" x14ac:dyDescent="0.25">
      <c r="C1295" s="34"/>
      <c r="D1295" s="27"/>
      <c r="G1295" s="35"/>
    </row>
    <row r="1296" spans="3:7" ht="22.5" customHeight="1" x14ac:dyDescent="0.25">
      <c r="C1296" s="34"/>
      <c r="D1296" s="27"/>
      <c r="G1296" s="35"/>
    </row>
    <row r="1297" spans="3:7" ht="22.5" customHeight="1" x14ac:dyDescent="0.25">
      <c r="C1297" s="34"/>
      <c r="D1297" s="27"/>
      <c r="G1297" s="35"/>
    </row>
    <row r="1298" spans="3:7" ht="22.5" customHeight="1" x14ac:dyDescent="0.25">
      <c r="C1298" s="34"/>
      <c r="D1298" s="27"/>
      <c r="G1298" s="35"/>
    </row>
    <row r="1299" spans="3:7" ht="22.5" customHeight="1" x14ac:dyDescent="0.25">
      <c r="C1299" s="34"/>
      <c r="D1299" s="27"/>
      <c r="G1299" s="35"/>
    </row>
    <row r="1300" spans="3:7" ht="22.5" customHeight="1" x14ac:dyDescent="0.25">
      <c r="C1300" s="34"/>
      <c r="D1300" s="27"/>
      <c r="G1300" s="35"/>
    </row>
    <row r="1301" spans="3:7" ht="22.5" customHeight="1" x14ac:dyDescent="0.25">
      <c r="C1301" s="34"/>
      <c r="D1301" s="27"/>
      <c r="G1301" s="35"/>
    </row>
    <row r="1302" spans="3:7" ht="22.5" customHeight="1" x14ac:dyDescent="0.25">
      <c r="C1302" s="34"/>
      <c r="D1302" s="27"/>
      <c r="G1302" s="35"/>
    </row>
    <row r="1303" spans="3:7" ht="22.5" customHeight="1" x14ac:dyDescent="0.25">
      <c r="C1303" s="34"/>
      <c r="D1303" s="27"/>
      <c r="G1303" s="35"/>
    </row>
    <row r="1304" spans="3:7" ht="22.5" customHeight="1" x14ac:dyDescent="0.25">
      <c r="C1304" s="34"/>
      <c r="D1304" s="27"/>
      <c r="G1304" s="35"/>
    </row>
    <row r="1305" spans="3:7" ht="22.5" customHeight="1" x14ac:dyDescent="0.25">
      <c r="C1305" s="34"/>
      <c r="D1305" s="27"/>
      <c r="G1305" s="35"/>
    </row>
    <row r="1306" spans="3:7" ht="22.5" customHeight="1" x14ac:dyDescent="0.25">
      <c r="C1306" s="34"/>
      <c r="D1306" s="27"/>
      <c r="G1306" s="35"/>
    </row>
    <row r="1307" spans="3:7" ht="22.5" customHeight="1" x14ac:dyDescent="0.25">
      <c r="C1307" s="34"/>
      <c r="D1307" s="27"/>
      <c r="G1307" s="35"/>
    </row>
    <row r="1308" spans="3:7" ht="22.5" customHeight="1" x14ac:dyDescent="0.25">
      <c r="C1308" s="34"/>
      <c r="D1308" s="27"/>
      <c r="G1308" s="35"/>
    </row>
    <row r="1309" spans="3:7" ht="22.5" customHeight="1" x14ac:dyDescent="0.25">
      <c r="C1309" s="34"/>
      <c r="D1309" s="27"/>
      <c r="G1309" s="35"/>
    </row>
    <row r="1310" spans="3:7" ht="22.5" customHeight="1" x14ac:dyDescent="0.25">
      <c r="C1310" s="34"/>
      <c r="D1310" s="27"/>
      <c r="G1310" s="35"/>
    </row>
    <row r="1311" spans="3:7" ht="22.5" customHeight="1" x14ac:dyDescent="0.25">
      <c r="C1311" s="34"/>
      <c r="D1311" s="27"/>
      <c r="G1311" s="35"/>
    </row>
    <row r="1312" spans="3:7" ht="22.5" customHeight="1" x14ac:dyDescent="0.25">
      <c r="C1312" s="34"/>
      <c r="D1312" s="27"/>
      <c r="G1312" s="35"/>
    </row>
    <row r="1313" spans="3:7" ht="22.5" customHeight="1" x14ac:dyDescent="0.25">
      <c r="C1313" s="34"/>
      <c r="D1313" s="27"/>
      <c r="G1313" s="35"/>
    </row>
    <row r="1314" spans="3:7" ht="22.5" customHeight="1" x14ac:dyDescent="0.25">
      <c r="C1314" s="34"/>
      <c r="D1314" s="27"/>
      <c r="G1314" s="35"/>
    </row>
    <row r="1315" spans="3:7" ht="22.5" customHeight="1" x14ac:dyDescent="0.25">
      <c r="C1315" s="34"/>
      <c r="D1315" s="27"/>
      <c r="G1315" s="35"/>
    </row>
    <row r="1316" spans="3:7" ht="22.5" customHeight="1" x14ac:dyDescent="0.25">
      <c r="C1316" s="34"/>
      <c r="D1316" s="27"/>
      <c r="G1316" s="35"/>
    </row>
    <row r="1317" spans="3:7" ht="22.5" customHeight="1" x14ac:dyDescent="0.25">
      <c r="C1317" s="34"/>
      <c r="D1317" s="27"/>
      <c r="G1317" s="35"/>
    </row>
    <row r="1318" spans="3:7" ht="22.5" customHeight="1" x14ac:dyDescent="0.25">
      <c r="C1318" s="34"/>
      <c r="D1318" s="27"/>
      <c r="G1318" s="35"/>
    </row>
    <row r="1319" spans="3:7" ht="22.5" customHeight="1" x14ac:dyDescent="0.25">
      <c r="C1319" s="34"/>
      <c r="D1319" s="27"/>
      <c r="G1319" s="35"/>
    </row>
    <row r="1320" spans="3:7" ht="22.5" customHeight="1" x14ac:dyDescent="0.25">
      <c r="C1320" s="34"/>
      <c r="D1320" s="27"/>
      <c r="G1320" s="35"/>
    </row>
    <row r="1321" spans="3:7" ht="22.5" customHeight="1" x14ac:dyDescent="0.25">
      <c r="C1321" s="34"/>
      <c r="D1321" s="27"/>
      <c r="G1321" s="35"/>
    </row>
    <row r="1322" spans="3:7" ht="22.5" customHeight="1" x14ac:dyDescent="0.25">
      <c r="C1322" s="34"/>
      <c r="D1322" s="27"/>
      <c r="G1322" s="35"/>
    </row>
    <row r="1323" spans="3:7" ht="22.5" customHeight="1" x14ac:dyDescent="0.25">
      <c r="C1323" s="34"/>
      <c r="D1323" s="27"/>
      <c r="G1323" s="35"/>
    </row>
    <row r="1324" spans="3:7" ht="22.5" customHeight="1" x14ac:dyDescent="0.25">
      <c r="C1324" s="34"/>
      <c r="D1324" s="27"/>
      <c r="G1324" s="35"/>
    </row>
    <row r="1325" spans="3:7" ht="22.5" customHeight="1" x14ac:dyDescent="0.25">
      <c r="C1325" s="34"/>
      <c r="D1325" s="27"/>
      <c r="G1325" s="35"/>
    </row>
    <row r="1326" spans="3:7" ht="22.5" customHeight="1" x14ac:dyDescent="0.25">
      <c r="C1326" s="34"/>
      <c r="D1326" s="27"/>
      <c r="G1326" s="35"/>
    </row>
    <row r="1327" spans="3:7" ht="22.5" customHeight="1" x14ac:dyDescent="0.25">
      <c r="C1327" s="34"/>
      <c r="D1327" s="27"/>
      <c r="G1327" s="35"/>
    </row>
    <row r="1328" spans="3:7" ht="22.5" customHeight="1" x14ac:dyDescent="0.25">
      <c r="C1328" s="34"/>
      <c r="D1328" s="27"/>
      <c r="G1328" s="35"/>
    </row>
    <row r="1329" spans="3:7" ht="22.5" customHeight="1" x14ac:dyDescent="0.25">
      <c r="C1329" s="34"/>
      <c r="D1329" s="27"/>
      <c r="G1329" s="35"/>
    </row>
    <row r="1330" spans="3:7" ht="22.5" customHeight="1" x14ac:dyDescent="0.25">
      <c r="C1330" s="34"/>
      <c r="D1330" s="27"/>
      <c r="G1330" s="35"/>
    </row>
    <row r="1331" spans="3:7" ht="22.5" customHeight="1" x14ac:dyDescent="0.25">
      <c r="C1331" s="34"/>
      <c r="D1331" s="27"/>
      <c r="G1331" s="35"/>
    </row>
    <row r="1332" spans="3:7" ht="22.5" customHeight="1" x14ac:dyDescent="0.25">
      <c r="C1332" s="34"/>
      <c r="D1332" s="27"/>
      <c r="G1332" s="35"/>
    </row>
    <row r="1333" spans="3:7" ht="22.5" customHeight="1" x14ac:dyDescent="0.25">
      <c r="C1333" s="34"/>
      <c r="D1333" s="27"/>
      <c r="G1333" s="35"/>
    </row>
    <row r="1334" spans="3:7" ht="22.5" customHeight="1" x14ac:dyDescent="0.25">
      <c r="C1334" s="34"/>
      <c r="D1334" s="27"/>
      <c r="G1334" s="35"/>
    </row>
    <row r="1335" spans="3:7" ht="22.5" customHeight="1" x14ac:dyDescent="0.25">
      <c r="C1335" s="34"/>
      <c r="D1335" s="27"/>
      <c r="G1335" s="35"/>
    </row>
    <row r="1336" spans="3:7" ht="22.5" customHeight="1" x14ac:dyDescent="0.25">
      <c r="C1336" s="34"/>
      <c r="D1336" s="27"/>
      <c r="G1336" s="35"/>
    </row>
    <row r="1337" spans="3:7" ht="22.5" customHeight="1" x14ac:dyDescent="0.25">
      <c r="C1337" s="34"/>
      <c r="D1337" s="27"/>
      <c r="G1337" s="35"/>
    </row>
    <row r="1338" spans="3:7" ht="22.5" customHeight="1" x14ac:dyDescent="0.25">
      <c r="C1338" s="34"/>
      <c r="D1338" s="27"/>
      <c r="G1338" s="35"/>
    </row>
    <row r="1339" spans="3:7" ht="22.5" customHeight="1" x14ac:dyDescent="0.25">
      <c r="C1339" s="34"/>
      <c r="D1339" s="27"/>
      <c r="G1339" s="35"/>
    </row>
    <row r="1340" spans="3:7" ht="22.5" customHeight="1" x14ac:dyDescent="0.25">
      <c r="C1340" s="34"/>
      <c r="D1340" s="27"/>
      <c r="G1340" s="35"/>
    </row>
    <row r="1341" spans="3:7" ht="22.5" customHeight="1" x14ac:dyDescent="0.25">
      <c r="C1341" s="34"/>
      <c r="D1341" s="27"/>
      <c r="G1341" s="35"/>
    </row>
    <row r="1342" spans="3:7" ht="22.5" customHeight="1" x14ac:dyDescent="0.25">
      <c r="C1342" s="34"/>
      <c r="D1342" s="27"/>
      <c r="G1342" s="35"/>
    </row>
    <row r="1343" spans="3:7" ht="22.5" customHeight="1" x14ac:dyDescent="0.25">
      <c r="C1343" s="34"/>
      <c r="D1343" s="27"/>
      <c r="G1343" s="35"/>
    </row>
    <row r="1344" spans="3:7" ht="22.5" customHeight="1" x14ac:dyDescent="0.25">
      <c r="C1344" s="34"/>
      <c r="D1344" s="27"/>
      <c r="G1344" s="35"/>
    </row>
    <row r="1345" spans="3:7" ht="22.5" customHeight="1" x14ac:dyDescent="0.25">
      <c r="C1345" s="34"/>
      <c r="D1345" s="27"/>
      <c r="G1345" s="35"/>
    </row>
    <row r="1346" spans="3:7" ht="22.5" customHeight="1" x14ac:dyDescent="0.25">
      <c r="C1346" s="34"/>
      <c r="D1346" s="27"/>
      <c r="G1346" s="35"/>
    </row>
    <row r="1347" spans="3:7" ht="22.5" customHeight="1" x14ac:dyDescent="0.25">
      <c r="C1347" s="34"/>
      <c r="D1347" s="27"/>
      <c r="G1347" s="35"/>
    </row>
    <row r="1348" spans="3:7" ht="22.5" customHeight="1" x14ac:dyDescent="0.25">
      <c r="C1348" s="34"/>
      <c r="D1348" s="27"/>
      <c r="G1348" s="35"/>
    </row>
    <row r="1349" spans="3:7" ht="22.5" customHeight="1" x14ac:dyDescent="0.25">
      <c r="C1349" s="34"/>
      <c r="D1349" s="27"/>
      <c r="G1349" s="35"/>
    </row>
    <row r="1350" spans="3:7" ht="22.5" customHeight="1" x14ac:dyDescent="0.25">
      <c r="C1350" s="34"/>
      <c r="D1350" s="27"/>
      <c r="G1350" s="35"/>
    </row>
    <row r="1351" spans="3:7" ht="22.5" customHeight="1" x14ac:dyDescent="0.25">
      <c r="C1351" s="34"/>
      <c r="D1351" s="27"/>
      <c r="G1351" s="35"/>
    </row>
    <row r="1352" spans="3:7" ht="22.5" customHeight="1" x14ac:dyDescent="0.25">
      <c r="C1352" s="34"/>
      <c r="D1352" s="27"/>
      <c r="G1352" s="35"/>
    </row>
    <row r="1353" spans="3:7" ht="22.5" customHeight="1" x14ac:dyDescent="0.25">
      <c r="C1353" s="34"/>
      <c r="D1353" s="27"/>
      <c r="G1353" s="35"/>
    </row>
    <row r="1354" spans="3:7" ht="22.5" customHeight="1" x14ac:dyDescent="0.25">
      <c r="C1354" s="34"/>
      <c r="D1354" s="27"/>
      <c r="G1354" s="35"/>
    </row>
    <row r="1355" spans="3:7" ht="22.5" customHeight="1" x14ac:dyDescent="0.25">
      <c r="C1355" s="34"/>
      <c r="D1355" s="27"/>
      <c r="G1355" s="35"/>
    </row>
    <row r="1356" spans="3:7" ht="22.5" customHeight="1" x14ac:dyDescent="0.25">
      <c r="C1356" s="34"/>
      <c r="D1356" s="27"/>
      <c r="G1356" s="35"/>
    </row>
    <row r="1357" spans="3:7" ht="22.5" customHeight="1" x14ac:dyDescent="0.25">
      <c r="C1357" s="34"/>
      <c r="D1357" s="27"/>
      <c r="G1357" s="35"/>
    </row>
    <row r="1358" spans="3:7" ht="22.5" customHeight="1" x14ac:dyDescent="0.25">
      <c r="C1358" s="34"/>
      <c r="D1358" s="27"/>
      <c r="G1358" s="35"/>
    </row>
    <row r="1359" spans="3:7" ht="22.5" customHeight="1" x14ac:dyDescent="0.25">
      <c r="C1359" s="34"/>
      <c r="D1359" s="27"/>
      <c r="G1359" s="35"/>
    </row>
    <row r="1360" spans="3:7" ht="22.5" customHeight="1" x14ac:dyDescent="0.25">
      <c r="C1360" s="34"/>
      <c r="D1360" s="27"/>
      <c r="G1360" s="35"/>
    </row>
    <row r="1361" spans="3:7" ht="22.5" customHeight="1" x14ac:dyDescent="0.25">
      <c r="C1361" s="34"/>
      <c r="D1361" s="27"/>
      <c r="G1361" s="35"/>
    </row>
    <row r="1362" spans="3:7" ht="22.5" customHeight="1" x14ac:dyDescent="0.25">
      <c r="C1362" s="34"/>
      <c r="D1362" s="27"/>
      <c r="G1362" s="35"/>
    </row>
    <row r="1363" spans="3:7" ht="22.5" customHeight="1" x14ac:dyDescent="0.25">
      <c r="C1363" s="34"/>
      <c r="D1363" s="27"/>
      <c r="G1363" s="35"/>
    </row>
    <row r="1364" spans="3:7" ht="22.5" customHeight="1" x14ac:dyDescent="0.25">
      <c r="C1364" s="34"/>
      <c r="D1364" s="27"/>
      <c r="G1364" s="35"/>
    </row>
    <row r="1365" spans="3:7" ht="22.5" customHeight="1" x14ac:dyDescent="0.25">
      <c r="C1365" s="34"/>
      <c r="D1365" s="27"/>
      <c r="G1365" s="35"/>
    </row>
    <row r="1366" spans="3:7" ht="22.5" customHeight="1" x14ac:dyDescent="0.25">
      <c r="C1366" s="34"/>
      <c r="D1366" s="27"/>
      <c r="G1366" s="35"/>
    </row>
    <row r="1367" spans="3:7" ht="22.5" customHeight="1" x14ac:dyDescent="0.25">
      <c r="C1367" s="34"/>
      <c r="D1367" s="27"/>
      <c r="G1367" s="35"/>
    </row>
    <row r="1368" spans="3:7" ht="22.5" customHeight="1" x14ac:dyDescent="0.25">
      <c r="C1368" s="34"/>
      <c r="D1368" s="27"/>
      <c r="G1368" s="35"/>
    </row>
    <row r="1369" spans="3:7" ht="22.5" customHeight="1" x14ac:dyDescent="0.25">
      <c r="C1369" s="34"/>
      <c r="D1369" s="27"/>
      <c r="G1369" s="35"/>
    </row>
    <row r="1370" spans="3:7" ht="22.5" customHeight="1" x14ac:dyDescent="0.25">
      <c r="C1370" s="34"/>
      <c r="D1370" s="27"/>
      <c r="G1370" s="35"/>
    </row>
    <row r="1371" spans="3:7" ht="22.5" customHeight="1" x14ac:dyDescent="0.25">
      <c r="C1371" s="34"/>
      <c r="D1371" s="27"/>
      <c r="G1371" s="35"/>
    </row>
    <row r="1372" spans="3:7" ht="22.5" customHeight="1" x14ac:dyDescent="0.25">
      <c r="C1372" s="34"/>
      <c r="D1372" s="27"/>
      <c r="G1372" s="35"/>
    </row>
    <row r="1373" spans="3:7" ht="22.5" customHeight="1" x14ac:dyDescent="0.25">
      <c r="C1373" s="34"/>
      <c r="D1373" s="27"/>
      <c r="G1373" s="35"/>
    </row>
    <row r="1374" spans="3:7" ht="22.5" customHeight="1" x14ac:dyDescent="0.25">
      <c r="C1374" s="34"/>
      <c r="D1374" s="27"/>
      <c r="G1374" s="35"/>
    </row>
    <row r="1375" spans="3:7" ht="22.5" customHeight="1" x14ac:dyDescent="0.25">
      <c r="C1375" s="34"/>
      <c r="D1375" s="27"/>
      <c r="G1375" s="35"/>
    </row>
    <row r="1376" spans="3:7" ht="22.5" customHeight="1" x14ac:dyDescent="0.25">
      <c r="C1376" s="34"/>
      <c r="D1376" s="27"/>
      <c r="G1376" s="35"/>
    </row>
    <row r="1377" spans="3:7" ht="22.5" customHeight="1" x14ac:dyDescent="0.25">
      <c r="C1377" s="34"/>
      <c r="D1377" s="27"/>
      <c r="G1377" s="35"/>
    </row>
    <row r="1378" spans="3:7" ht="22.5" customHeight="1" x14ac:dyDescent="0.25">
      <c r="C1378" s="34"/>
      <c r="D1378" s="27"/>
      <c r="G1378" s="35"/>
    </row>
    <row r="1379" spans="3:7" ht="22.5" customHeight="1" x14ac:dyDescent="0.25">
      <c r="C1379" s="34"/>
      <c r="D1379" s="27"/>
      <c r="G1379" s="35"/>
    </row>
    <row r="1380" spans="3:7" ht="22.5" customHeight="1" x14ac:dyDescent="0.25">
      <c r="C1380" s="34"/>
      <c r="D1380" s="27"/>
      <c r="G1380" s="35"/>
    </row>
    <row r="1381" spans="3:7" ht="22.5" customHeight="1" x14ac:dyDescent="0.25">
      <c r="C1381" s="34"/>
      <c r="D1381" s="27"/>
      <c r="G1381" s="35"/>
    </row>
    <row r="1382" spans="3:7" ht="22.5" customHeight="1" x14ac:dyDescent="0.25">
      <c r="C1382" s="34"/>
      <c r="D1382" s="27"/>
      <c r="G1382" s="35"/>
    </row>
    <row r="1383" spans="3:7" ht="22.5" customHeight="1" x14ac:dyDescent="0.25">
      <c r="C1383" s="34"/>
      <c r="D1383" s="27"/>
      <c r="G1383" s="35"/>
    </row>
    <row r="1384" spans="3:7" ht="22.5" customHeight="1" x14ac:dyDescent="0.25">
      <c r="C1384" s="34"/>
      <c r="D1384" s="27"/>
      <c r="G1384" s="35"/>
    </row>
    <row r="1385" spans="3:7" ht="22.5" customHeight="1" x14ac:dyDescent="0.25">
      <c r="C1385" s="34"/>
      <c r="D1385" s="27"/>
      <c r="G1385" s="35"/>
    </row>
    <row r="1386" spans="3:7" ht="22.5" customHeight="1" x14ac:dyDescent="0.25">
      <c r="C1386" s="34"/>
      <c r="D1386" s="27"/>
      <c r="G1386" s="35"/>
    </row>
    <row r="1387" spans="3:7" ht="22.5" customHeight="1" x14ac:dyDescent="0.25">
      <c r="C1387" s="34"/>
      <c r="D1387" s="27"/>
      <c r="G1387" s="35"/>
    </row>
    <row r="1388" spans="3:7" ht="22.5" customHeight="1" x14ac:dyDescent="0.25">
      <c r="C1388" s="34"/>
      <c r="D1388" s="27"/>
      <c r="G1388" s="35"/>
    </row>
    <row r="1389" spans="3:7" ht="22.5" customHeight="1" x14ac:dyDescent="0.25">
      <c r="C1389" s="34"/>
      <c r="D1389" s="27"/>
      <c r="G1389" s="35"/>
    </row>
    <row r="1390" spans="3:7" ht="22.5" customHeight="1" x14ac:dyDescent="0.25">
      <c r="C1390" s="34"/>
      <c r="D1390" s="27"/>
      <c r="G1390" s="35"/>
    </row>
    <row r="1391" spans="3:7" ht="22.5" customHeight="1" x14ac:dyDescent="0.25">
      <c r="C1391" s="34"/>
      <c r="D1391" s="27"/>
      <c r="G1391" s="35"/>
    </row>
    <row r="1392" spans="3:7" ht="22.5" customHeight="1" x14ac:dyDescent="0.25">
      <c r="C1392" s="34"/>
      <c r="D1392" s="27"/>
      <c r="G1392" s="35"/>
    </row>
    <row r="1393" spans="3:7" ht="22.5" customHeight="1" x14ac:dyDescent="0.25">
      <c r="C1393" s="34"/>
      <c r="D1393" s="27"/>
      <c r="G1393" s="35"/>
    </row>
    <row r="1394" spans="3:7" ht="22.5" customHeight="1" x14ac:dyDescent="0.25">
      <c r="C1394" s="34"/>
      <c r="D1394" s="27"/>
      <c r="G1394" s="35"/>
    </row>
    <row r="1395" spans="3:7" ht="22.5" customHeight="1" x14ac:dyDescent="0.25">
      <c r="C1395" s="34"/>
      <c r="D1395" s="27"/>
      <c r="G1395" s="35"/>
    </row>
    <row r="1396" spans="3:7" ht="22.5" customHeight="1" x14ac:dyDescent="0.25">
      <c r="C1396" s="34"/>
      <c r="D1396" s="27"/>
      <c r="G1396" s="35"/>
    </row>
    <row r="1397" spans="3:7" ht="22.5" customHeight="1" x14ac:dyDescent="0.25">
      <c r="C1397" s="34"/>
      <c r="D1397" s="27"/>
      <c r="G1397" s="35"/>
    </row>
    <row r="1398" spans="3:7" ht="22.5" customHeight="1" x14ac:dyDescent="0.25">
      <c r="C1398" s="34"/>
      <c r="D1398" s="27"/>
      <c r="G1398" s="35"/>
    </row>
    <row r="1399" spans="3:7" ht="22.5" customHeight="1" x14ac:dyDescent="0.25">
      <c r="C1399" s="34"/>
      <c r="D1399" s="27"/>
      <c r="G1399" s="35"/>
    </row>
    <row r="1400" spans="3:7" ht="22.5" customHeight="1" x14ac:dyDescent="0.25">
      <c r="C1400" s="34"/>
      <c r="D1400" s="27"/>
      <c r="G1400" s="35"/>
    </row>
    <row r="1401" spans="3:7" ht="22.5" customHeight="1" x14ac:dyDescent="0.25">
      <c r="C1401" s="34"/>
      <c r="D1401" s="27"/>
      <c r="G1401" s="35"/>
    </row>
    <row r="1402" spans="3:7" ht="22.5" customHeight="1" x14ac:dyDescent="0.25">
      <c r="C1402" s="34"/>
      <c r="D1402" s="27"/>
      <c r="G1402" s="35"/>
    </row>
    <row r="1403" spans="3:7" ht="22.5" customHeight="1" x14ac:dyDescent="0.25">
      <c r="C1403" s="34"/>
      <c r="D1403" s="27"/>
      <c r="G1403" s="35"/>
    </row>
    <row r="1404" spans="3:7" ht="22.5" customHeight="1" x14ac:dyDescent="0.25">
      <c r="C1404" s="34"/>
      <c r="D1404" s="27"/>
      <c r="G1404" s="35"/>
    </row>
    <row r="1405" spans="3:7" ht="22.5" customHeight="1" x14ac:dyDescent="0.25">
      <c r="C1405" s="34"/>
      <c r="D1405" s="27"/>
      <c r="G1405" s="35"/>
    </row>
    <row r="1406" spans="3:7" ht="22.5" customHeight="1" x14ac:dyDescent="0.25">
      <c r="C1406" s="34"/>
      <c r="D1406" s="27"/>
      <c r="G1406" s="35"/>
    </row>
    <row r="1407" spans="3:7" ht="22.5" customHeight="1" x14ac:dyDescent="0.25">
      <c r="C1407" s="34"/>
      <c r="D1407" s="27"/>
      <c r="G1407" s="35"/>
    </row>
    <row r="1408" spans="3:7" ht="22.5" customHeight="1" x14ac:dyDescent="0.25">
      <c r="C1408" s="34"/>
      <c r="D1408" s="27"/>
      <c r="G1408" s="35"/>
    </row>
    <row r="1409" spans="3:7" ht="22.5" customHeight="1" x14ac:dyDescent="0.25">
      <c r="C1409" s="34"/>
      <c r="D1409" s="27"/>
      <c r="G1409" s="35"/>
    </row>
    <row r="1410" spans="3:7" ht="22.5" customHeight="1" x14ac:dyDescent="0.25">
      <c r="C1410" s="34"/>
      <c r="D1410" s="27"/>
      <c r="G1410" s="35"/>
    </row>
    <row r="1411" spans="3:7" ht="22.5" customHeight="1" x14ac:dyDescent="0.25">
      <c r="C1411" s="34"/>
      <c r="D1411" s="27"/>
      <c r="G1411" s="35"/>
    </row>
    <row r="1412" spans="3:7" ht="22.5" customHeight="1" x14ac:dyDescent="0.25">
      <c r="C1412" s="34"/>
      <c r="D1412" s="27"/>
      <c r="G1412" s="35"/>
    </row>
    <row r="1413" spans="3:7" ht="22.5" customHeight="1" x14ac:dyDescent="0.25">
      <c r="C1413" s="34"/>
      <c r="D1413" s="27"/>
      <c r="G1413" s="35"/>
    </row>
    <row r="1414" spans="3:7" ht="22.5" customHeight="1" x14ac:dyDescent="0.25">
      <c r="C1414" s="34"/>
      <c r="D1414" s="27"/>
      <c r="G1414" s="35"/>
    </row>
    <row r="1415" spans="3:7" ht="22.5" customHeight="1" x14ac:dyDescent="0.25">
      <c r="C1415" s="34"/>
      <c r="D1415" s="27"/>
      <c r="G1415" s="35"/>
    </row>
    <row r="1416" spans="3:7" ht="22.5" customHeight="1" x14ac:dyDescent="0.25">
      <c r="C1416" s="34"/>
      <c r="D1416" s="27"/>
      <c r="G1416" s="35"/>
    </row>
    <row r="1417" spans="3:7" ht="22.5" customHeight="1" x14ac:dyDescent="0.25">
      <c r="C1417" s="34"/>
      <c r="D1417" s="27"/>
      <c r="G1417" s="35"/>
    </row>
    <row r="1418" spans="3:7" ht="22.5" customHeight="1" x14ac:dyDescent="0.25">
      <c r="C1418" s="34"/>
      <c r="D1418" s="27"/>
      <c r="G1418" s="35"/>
    </row>
    <row r="1419" spans="3:7" ht="22.5" customHeight="1" x14ac:dyDescent="0.25">
      <c r="C1419" s="34"/>
      <c r="D1419" s="27"/>
      <c r="G1419" s="35"/>
    </row>
    <row r="1420" spans="3:7" ht="22.5" customHeight="1" x14ac:dyDescent="0.25">
      <c r="C1420" s="34"/>
      <c r="D1420" s="27"/>
      <c r="G1420" s="35"/>
    </row>
    <row r="1421" spans="3:7" ht="22.5" customHeight="1" x14ac:dyDescent="0.25">
      <c r="C1421" s="34"/>
      <c r="D1421" s="27"/>
      <c r="G1421" s="35"/>
    </row>
    <row r="1422" spans="3:7" ht="22.5" customHeight="1" x14ac:dyDescent="0.25">
      <c r="C1422" s="34"/>
      <c r="D1422" s="27"/>
      <c r="G1422" s="35"/>
    </row>
    <row r="1423" spans="3:7" ht="22.5" customHeight="1" x14ac:dyDescent="0.25">
      <c r="C1423" s="34"/>
      <c r="D1423" s="27"/>
      <c r="G1423" s="35"/>
    </row>
    <row r="1424" spans="3:7" ht="22.5" customHeight="1" x14ac:dyDescent="0.25">
      <c r="C1424" s="34"/>
      <c r="D1424" s="27"/>
      <c r="G1424" s="35"/>
    </row>
    <row r="1425" spans="3:7" ht="22.5" customHeight="1" x14ac:dyDescent="0.25">
      <c r="C1425" s="34"/>
      <c r="D1425" s="27"/>
      <c r="G1425" s="35"/>
    </row>
    <row r="1426" spans="3:7" ht="22.5" customHeight="1" x14ac:dyDescent="0.25">
      <c r="C1426" s="34"/>
      <c r="D1426" s="27"/>
      <c r="G1426" s="35"/>
    </row>
    <row r="1427" spans="3:7" ht="22.5" customHeight="1" x14ac:dyDescent="0.25">
      <c r="C1427" s="34"/>
      <c r="D1427" s="27"/>
      <c r="G1427" s="35"/>
    </row>
    <row r="1428" spans="3:7" ht="22.5" customHeight="1" x14ac:dyDescent="0.25">
      <c r="C1428" s="34"/>
      <c r="D1428" s="27"/>
      <c r="G1428" s="35"/>
    </row>
    <row r="1429" spans="3:7" ht="22.5" customHeight="1" x14ac:dyDescent="0.25">
      <c r="C1429" s="34"/>
      <c r="D1429" s="27"/>
      <c r="G1429" s="35"/>
    </row>
    <row r="1430" spans="3:7" ht="22.5" customHeight="1" x14ac:dyDescent="0.25">
      <c r="C1430" s="34"/>
      <c r="D1430" s="27"/>
      <c r="G1430" s="35"/>
    </row>
    <row r="1431" spans="3:7" ht="22.5" customHeight="1" x14ac:dyDescent="0.25">
      <c r="C1431" s="34"/>
      <c r="D1431" s="27"/>
      <c r="G1431" s="35"/>
    </row>
    <row r="1432" spans="3:7" ht="22.5" customHeight="1" x14ac:dyDescent="0.25">
      <c r="C1432" s="34"/>
      <c r="D1432" s="27"/>
      <c r="G1432" s="35"/>
    </row>
    <row r="1433" spans="3:7" ht="22.5" customHeight="1" x14ac:dyDescent="0.25">
      <c r="C1433" s="34"/>
      <c r="D1433" s="27"/>
      <c r="G1433" s="35"/>
    </row>
    <row r="1434" spans="3:7" ht="22.5" customHeight="1" x14ac:dyDescent="0.25">
      <c r="C1434" s="34"/>
      <c r="D1434" s="27"/>
      <c r="G1434" s="35"/>
    </row>
    <row r="1435" spans="3:7" ht="22.5" customHeight="1" x14ac:dyDescent="0.25">
      <c r="C1435" s="34"/>
      <c r="D1435" s="27"/>
      <c r="G1435" s="35"/>
    </row>
    <row r="1436" spans="3:7" ht="22.5" customHeight="1" x14ac:dyDescent="0.25">
      <c r="C1436" s="34"/>
      <c r="D1436" s="27"/>
      <c r="G1436" s="35"/>
    </row>
    <row r="1437" spans="3:7" ht="22.5" customHeight="1" x14ac:dyDescent="0.25">
      <c r="C1437" s="34"/>
      <c r="D1437" s="27"/>
      <c r="G1437" s="35"/>
    </row>
    <row r="1438" spans="3:7" ht="22.5" customHeight="1" x14ac:dyDescent="0.25">
      <c r="C1438" s="34"/>
      <c r="D1438" s="27"/>
      <c r="G1438" s="35"/>
    </row>
    <row r="1439" spans="3:7" ht="22.5" customHeight="1" x14ac:dyDescent="0.25">
      <c r="C1439" s="34"/>
      <c r="D1439" s="27"/>
      <c r="G1439" s="35"/>
    </row>
    <row r="1440" spans="3:7" ht="22.5" customHeight="1" x14ac:dyDescent="0.25">
      <c r="C1440" s="34"/>
      <c r="D1440" s="27"/>
      <c r="G1440" s="35"/>
    </row>
    <row r="1441" spans="3:7" ht="22.5" customHeight="1" x14ac:dyDescent="0.25">
      <c r="C1441" s="34"/>
      <c r="D1441" s="27"/>
      <c r="G1441" s="35"/>
    </row>
    <row r="1442" spans="3:7" ht="22.5" customHeight="1" x14ac:dyDescent="0.25">
      <c r="C1442" s="34"/>
      <c r="D1442" s="27"/>
      <c r="G1442" s="35"/>
    </row>
    <row r="1443" spans="3:7" ht="22.5" customHeight="1" x14ac:dyDescent="0.25">
      <c r="C1443" s="34"/>
      <c r="D1443" s="27"/>
      <c r="G1443" s="35"/>
    </row>
    <row r="1444" spans="3:7" ht="22.5" customHeight="1" x14ac:dyDescent="0.25">
      <c r="C1444" s="34"/>
      <c r="D1444" s="27"/>
      <c r="G1444" s="35"/>
    </row>
    <row r="1445" spans="3:7" ht="22.5" customHeight="1" x14ac:dyDescent="0.25">
      <c r="C1445" s="34"/>
      <c r="D1445" s="27"/>
      <c r="G1445" s="35"/>
    </row>
    <row r="1446" spans="3:7" ht="22.5" customHeight="1" x14ac:dyDescent="0.25">
      <c r="C1446" s="34"/>
      <c r="D1446" s="27"/>
      <c r="G1446" s="35"/>
    </row>
    <row r="1447" spans="3:7" ht="22.5" customHeight="1" x14ac:dyDescent="0.25">
      <c r="C1447" s="34"/>
      <c r="D1447" s="27"/>
      <c r="G1447" s="35"/>
    </row>
    <row r="1448" spans="3:7" ht="22.5" customHeight="1" x14ac:dyDescent="0.25">
      <c r="C1448" s="34"/>
      <c r="D1448" s="27"/>
      <c r="G1448" s="35"/>
    </row>
    <row r="1449" spans="3:7" ht="22.5" customHeight="1" x14ac:dyDescent="0.25">
      <c r="C1449" s="34"/>
      <c r="D1449" s="27"/>
      <c r="G1449" s="35"/>
    </row>
    <row r="1450" spans="3:7" ht="22.5" customHeight="1" x14ac:dyDescent="0.25">
      <c r="C1450" s="34"/>
      <c r="D1450" s="27"/>
      <c r="G1450" s="35"/>
    </row>
    <row r="1451" spans="3:7" ht="22.5" customHeight="1" x14ac:dyDescent="0.25">
      <c r="C1451" s="34"/>
      <c r="D1451" s="27"/>
      <c r="G1451" s="35"/>
    </row>
    <row r="1452" spans="3:7" ht="22.5" customHeight="1" x14ac:dyDescent="0.25">
      <c r="C1452" s="34"/>
      <c r="D1452" s="27"/>
      <c r="G1452" s="35"/>
    </row>
    <row r="1453" spans="3:7" ht="22.5" customHeight="1" x14ac:dyDescent="0.25">
      <c r="C1453" s="34"/>
      <c r="D1453" s="27"/>
      <c r="G1453" s="35"/>
    </row>
    <row r="1454" spans="3:7" ht="22.5" customHeight="1" x14ac:dyDescent="0.25">
      <c r="C1454" s="34"/>
      <c r="D1454" s="27"/>
      <c r="G1454" s="35"/>
    </row>
    <row r="1455" spans="3:7" ht="22.5" customHeight="1" x14ac:dyDescent="0.25">
      <c r="C1455" s="34"/>
      <c r="D1455" s="27"/>
      <c r="G1455" s="35"/>
    </row>
    <row r="1456" spans="3:7" ht="22.5" customHeight="1" x14ac:dyDescent="0.25">
      <c r="C1456" s="34"/>
      <c r="D1456" s="27"/>
      <c r="G1456" s="35"/>
    </row>
    <row r="1457" spans="3:7" ht="22.5" customHeight="1" x14ac:dyDescent="0.25">
      <c r="C1457" s="34"/>
      <c r="D1457" s="27"/>
      <c r="G1457" s="35"/>
    </row>
    <row r="1458" spans="3:7" ht="22.5" customHeight="1" x14ac:dyDescent="0.25">
      <c r="C1458" s="34"/>
      <c r="D1458" s="27"/>
      <c r="G1458" s="35"/>
    </row>
    <row r="1459" spans="3:7" ht="22.5" customHeight="1" x14ac:dyDescent="0.25">
      <c r="C1459" s="34"/>
      <c r="D1459" s="27"/>
      <c r="G1459" s="35"/>
    </row>
    <row r="1460" spans="3:7" ht="22.5" customHeight="1" x14ac:dyDescent="0.25">
      <c r="C1460" s="34"/>
      <c r="D1460" s="27"/>
      <c r="G1460" s="35"/>
    </row>
    <row r="1461" spans="3:7" ht="22.5" customHeight="1" x14ac:dyDescent="0.25">
      <c r="C1461" s="34"/>
      <c r="D1461" s="27"/>
      <c r="G1461" s="35"/>
    </row>
    <row r="1462" spans="3:7" ht="22.5" customHeight="1" x14ac:dyDescent="0.25">
      <c r="C1462" s="34"/>
      <c r="D1462" s="27"/>
      <c r="G1462" s="35"/>
    </row>
    <row r="1463" spans="3:7" ht="22.5" customHeight="1" x14ac:dyDescent="0.25">
      <c r="C1463" s="34"/>
      <c r="D1463" s="27"/>
      <c r="G1463" s="35"/>
    </row>
    <row r="1464" spans="3:7" ht="22.5" customHeight="1" x14ac:dyDescent="0.25">
      <c r="C1464" s="34"/>
      <c r="D1464" s="27"/>
      <c r="G1464" s="35"/>
    </row>
    <row r="1465" spans="3:7" ht="22.5" customHeight="1" x14ac:dyDescent="0.25">
      <c r="C1465" s="34"/>
      <c r="D1465" s="27"/>
      <c r="G1465" s="35"/>
    </row>
    <row r="1466" spans="3:7" ht="22.5" customHeight="1" x14ac:dyDescent="0.25">
      <c r="C1466" s="34"/>
      <c r="D1466" s="27"/>
      <c r="G1466" s="35"/>
    </row>
    <row r="1467" spans="3:7" ht="22.5" customHeight="1" x14ac:dyDescent="0.25">
      <c r="C1467" s="34"/>
      <c r="D1467" s="27"/>
      <c r="G1467" s="35"/>
    </row>
    <row r="1468" spans="3:7" ht="22.5" customHeight="1" x14ac:dyDescent="0.25">
      <c r="C1468" s="34"/>
      <c r="D1468" s="27"/>
      <c r="G1468" s="35"/>
    </row>
    <row r="1469" spans="3:7" ht="22.5" customHeight="1" x14ac:dyDescent="0.25">
      <c r="C1469" s="34"/>
      <c r="D1469" s="27"/>
      <c r="G1469" s="35"/>
    </row>
    <row r="1470" spans="3:7" ht="22.5" customHeight="1" x14ac:dyDescent="0.25">
      <c r="C1470" s="34"/>
      <c r="D1470" s="27"/>
      <c r="G1470" s="35"/>
    </row>
    <row r="1471" spans="3:7" ht="22.5" customHeight="1" x14ac:dyDescent="0.25">
      <c r="C1471" s="34"/>
      <c r="D1471" s="27"/>
      <c r="G1471" s="35"/>
    </row>
    <row r="1472" spans="3:7" ht="22.5" customHeight="1" x14ac:dyDescent="0.25">
      <c r="C1472" s="34"/>
      <c r="D1472" s="27"/>
      <c r="G1472" s="35"/>
    </row>
    <row r="1473" spans="3:7" ht="22.5" customHeight="1" x14ac:dyDescent="0.25">
      <c r="C1473" s="34"/>
      <c r="D1473" s="27"/>
      <c r="G1473" s="35"/>
    </row>
    <row r="1474" spans="3:7" ht="22.5" customHeight="1" x14ac:dyDescent="0.25">
      <c r="C1474" s="34"/>
      <c r="D1474" s="27"/>
      <c r="G1474" s="35"/>
    </row>
    <row r="1475" spans="3:7" ht="22.5" customHeight="1" x14ac:dyDescent="0.25">
      <c r="C1475" s="34"/>
      <c r="D1475" s="27"/>
      <c r="G1475" s="35"/>
    </row>
    <row r="1476" spans="3:7" ht="22.5" customHeight="1" x14ac:dyDescent="0.25">
      <c r="C1476" s="34"/>
      <c r="D1476" s="27"/>
      <c r="G1476" s="35"/>
    </row>
    <row r="1477" spans="3:7" ht="22.5" customHeight="1" x14ac:dyDescent="0.25">
      <c r="C1477" s="34"/>
      <c r="D1477" s="27"/>
      <c r="G1477" s="35"/>
    </row>
    <row r="1478" spans="3:7" ht="22.5" customHeight="1" x14ac:dyDescent="0.25">
      <c r="C1478" s="34"/>
      <c r="D1478" s="27"/>
      <c r="G1478" s="35"/>
    </row>
    <row r="1479" spans="3:7" ht="22.5" customHeight="1" x14ac:dyDescent="0.25">
      <c r="C1479" s="34"/>
      <c r="D1479" s="27"/>
      <c r="G1479" s="35"/>
    </row>
    <row r="1480" spans="3:7" ht="22.5" customHeight="1" x14ac:dyDescent="0.25">
      <c r="C1480" s="34"/>
      <c r="D1480" s="27"/>
      <c r="G1480" s="35"/>
    </row>
    <row r="1481" spans="3:7" ht="22.5" customHeight="1" x14ac:dyDescent="0.25">
      <c r="C1481" s="34"/>
      <c r="D1481" s="27"/>
      <c r="G1481" s="35"/>
    </row>
    <row r="1482" spans="3:7" ht="22.5" customHeight="1" x14ac:dyDescent="0.25">
      <c r="C1482" s="34"/>
      <c r="D1482" s="27"/>
      <c r="G1482" s="35"/>
    </row>
    <row r="1483" spans="3:7" ht="22.5" customHeight="1" x14ac:dyDescent="0.25">
      <c r="C1483" s="34"/>
      <c r="D1483" s="27"/>
      <c r="G1483" s="35"/>
    </row>
    <row r="1484" spans="3:7" ht="22.5" customHeight="1" x14ac:dyDescent="0.25">
      <c r="C1484" s="34"/>
      <c r="D1484" s="27"/>
      <c r="G1484" s="35"/>
    </row>
    <row r="1485" spans="3:7" ht="22.5" customHeight="1" x14ac:dyDescent="0.25">
      <c r="C1485" s="34"/>
      <c r="D1485" s="27"/>
      <c r="G1485" s="35"/>
    </row>
    <row r="1486" spans="3:7" ht="22.5" customHeight="1" x14ac:dyDescent="0.25">
      <c r="C1486" s="34"/>
      <c r="D1486" s="27"/>
      <c r="G1486" s="35"/>
    </row>
    <row r="1487" spans="3:7" ht="22.5" customHeight="1" x14ac:dyDescent="0.25">
      <c r="C1487" s="34"/>
      <c r="D1487" s="27"/>
      <c r="G1487" s="35"/>
    </row>
    <row r="1488" spans="3:7" ht="22.5" customHeight="1" x14ac:dyDescent="0.25">
      <c r="C1488" s="34"/>
      <c r="D1488" s="27"/>
      <c r="G1488" s="35"/>
    </row>
    <row r="1489" spans="3:7" ht="22.5" customHeight="1" x14ac:dyDescent="0.25">
      <c r="C1489" s="34"/>
      <c r="D1489" s="27"/>
      <c r="G1489" s="35"/>
    </row>
    <row r="1490" spans="3:7" ht="22.5" customHeight="1" x14ac:dyDescent="0.25">
      <c r="C1490" s="34"/>
      <c r="D1490" s="27"/>
      <c r="G1490" s="35"/>
    </row>
    <row r="1491" spans="3:7" ht="22.5" customHeight="1" x14ac:dyDescent="0.25">
      <c r="C1491" s="34"/>
      <c r="D1491" s="27"/>
      <c r="G1491" s="35"/>
    </row>
    <row r="1492" spans="3:7" ht="22.5" customHeight="1" x14ac:dyDescent="0.25">
      <c r="C1492" s="34"/>
      <c r="D1492" s="27"/>
      <c r="G1492" s="35"/>
    </row>
    <row r="1493" spans="3:7" ht="22.5" customHeight="1" x14ac:dyDescent="0.25">
      <c r="C1493" s="34"/>
      <c r="D1493" s="27"/>
      <c r="G1493" s="35"/>
    </row>
    <row r="1494" spans="3:7" ht="22.5" customHeight="1" x14ac:dyDescent="0.25">
      <c r="C1494" s="34"/>
      <c r="D1494" s="27"/>
      <c r="G1494" s="35"/>
    </row>
    <row r="1495" spans="3:7" ht="22.5" customHeight="1" x14ac:dyDescent="0.25">
      <c r="C1495" s="34"/>
      <c r="D1495" s="27"/>
      <c r="G1495" s="35"/>
    </row>
    <row r="1496" spans="3:7" ht="22.5" customHeight="1" x14ac:dyDescent="0.25">
      <c r="C1496" s="34"/>
      <c r="D1496" s="27"/>
      <c r="G1496" s="35"/>
    </row>
    <row r="1497" spans="3:7" ht="22.5" customHeight="1" x14ac:dyDescent="0.25">
      <c r="C1497" s="34"/>
      <c r="D1497" s="27"/>
      <c r="G1497" s="35"/>
    </row>
    <row r="1498" spans="3:7" ht="22.5" customHeight="1" x14ac:dyDescent="0.25">
      <c r="C1498" s="34"/>
      <c r="D1498" s="27"/>
      <c r="G1498" s="35"/>
    </row>
    <row r="1499" spans="3:7" ht="22.5" customHeight="1" x14ac:dyDescent="0.25">
      <c r="C1499" s="34"/>
      <c r="D1499" s="27"/>
      <c r="G1499" s="35"/>
    </row>
    <row r="1500" spans="3:7" ht="22.5" customHeight="1" x14ac:dyDescent="0.25">
      <c r="C1500" s="34"/>
      <c r="D1500" s="27"/>
      <c r="G1500" s="35"/>
    </row>
    <row r="1501" spans="3:7" ht="22.5" customHeight="1" x14ac:dyDescent="0.25">
      <c r="C1501" s="34"/>
      <c r="D1501" s="27"/>
      <c r="G1501" s="35"/>
    </row>
    <row r="1502" spans="3:7" ht="22.5" customHeight="1" x14ac:dyDescent="0.25">
      <c r="C1502" s="34"/>
      <c r="D1502" s="27"/>
      <c r="G1502" s="35"/>
    </row>
    <row r="1503" spans="3:7" ht="22.5" customHeight="1" x14ac:dyDescent="0.25">
      <c r="C1503" s="34"/>
      <c r="D1503" s="27"/>
      <c r="G1503" s="35"/>
    </row>
    <row r="1504" spans="3:7" ht="22.5" customHeight="1" x14ac:dyDescent="0.25">
      <c r="C1504" s="34"/>
      <c r="D1504" s="27"/>
      <c r="G1504" s="35"/>
    </row>
    <row r="1505" spans="3:7" ht="22.5" customHeight="1" x14ac:dyDescent="0.25">
      <c r="C1505" s="34"/>
      <c r="D1505" s="27"/>
      <c r="G1505" s="35"/>
    </row>
    <row r="1506" spans="3:7" ht="22.5" customHeight="1" x14ac:dyDescent="0.25">
      <c r="C1506" s="34"/>
      <c r="D1506" s="27"/>
      <c r="G1506" s="35"/>
    </row>
    <row r="1507" spans="3:7" ht="22.5" customHeight="1" x14ac:dyDescent="0.25">
      <c r="C1507" s="34"/>
      <c r="D1507" s="27"/>
      <c r="G1507" s="35"/>
    </row>
    <row r="1508" spans="3:7" ht="22.5" customHeight="1" x14ac:dyDescent="0.25">
      <c r="C1508" s="34"/>
      <c r="D1508" s="27"/>
      <c r="G1508" s="35"/>
    </row>
    <row r="1509" spans="3:7" ht="22.5" customHeight="1" x14ac:dyDescent="0.25">
      <c r="C1509" s="34"/>
      <c r="D1509" s="27"/>
      <c r="G1509" s="35"/>
    </row>
    <row r="1510" spans="3:7" ht="22.5" customHeight="1" x14ac:dyDescent="0.25">
      <c r="C1510" s="34"/>
      <c r="D1510" s="27"/>
      <c r="G1510" s="35"/>
    </row>
    <row r="1511" spans="3:7" ht="22.5" customHeight="1" x14ac:dyDescent="0.25">
      <c r="C1511" s="34"/>
      <c r="D1511" s="27"/>
      <c r="G1511" s="35"/>
    </row>
    <row r="1512" spans="3:7" ht="22.5" customHeight="1" x14ac:dyDescent="0.25">
      <c r="C1512" s="34"/>
      <c r="D1512" s="27"/>
      <c r="G1512" s="35"/>
    </row>
    <row r="1513" spans="3:7" ht="22.5" customHeight="1" x14ac:dyDescent="0.25">
      <c r="C1513" s="34"/>
      <c r="D1513" s="27"/>
      <c r="G1513" s="35"/>
    </row>
    <row r="1514" spans="3:7" ht="22.5" customHeight="1" x14ac:dyDescent="0.25">
      <c r="C1514" s="34"/>
      <c r="D1514" s="27"/>
      <c r="G1514" s="35"/>
    </row>
    <row r="1515" spans="3:7" ht="22.5" customHeight="1" x14ac:dyDescent="0.25">
      <c r="C1515" s="34"/>
      <c r="D1515" s="27"/>
      <c r="G1515" s="35"/>
    </row>
    <row r="1516" spans="3:7" ht="22.5" customHeight="1" x14ac:dyDescent="0.25">
      <c r="C1516" s="34"/>
      <c r="D1516" s="27"/>
      <c r="G1516" s="35"/>
    </row>
    <row r="1517" spans="3:7" ht="22.5" customHeight="1" x14ac:dyDescent="0.25">
      <c r="C1517" s="34"/>
      <c r="D1517" s="27"/>
      <c r="G1517" s="35"/>
    </row>
    <row r="1518" spans="3:7" ht="22.5" customHeight="1" x14ac:dyDescent="0.25">
      <c r="C1518" s="34"/>
      <c r="D1518" s="27"/>
      <c r="G1518" s="35"/>
    </row>
    <row r="1519" spans="3:7" ht="22.5" customHeight="1" x14ac:dyDescent="0.25">
      <c r="C1519" s="34"/>
      <c r="D1519" s="27"/>
      <c r="G1519" s="35"/>
    </row>
    <row r="1520" spans="3:7" ht="22.5" customHeight="1" x14ac:dyDescent="0.25">
      <c r="C1520" s="34"/>
      <c r="D1520" s="27"/>
      <c r="G1520" s="35"/>
    </row>
    <row r="1521" spans="3:7" ht="22.5" customHeight="1" x14ac:dyDescent="0.25">
      <c r="C1521" s="34"/>
      <c r="D1521" s="27"/>
      <c r="G1521" s="35"/>
    </row>
    <row r="1522" spans="3:7" ht="22.5" customHeight="1" x14ac:dyDescent="0.25">
      <c r="C1522" s="34"/>
      <c r="D1522" s="27"/>
      <c r="G1522" s="35"/>
    </row>
    <row r="1523" spans="3:7" ht="22.5" customHeight="1" x14ac:dyDescent="0.25">
      <c r="C1523" s="34"/>
      <c r="D1523" s="27"/>
      <c r="G1523" s="35"/>
    </row>
    <row r="1524" spans="3:7" ht="22.5" customHeight="1" x14ac:dyDescent="0.25">
      <c r="C1524" s="34"/>
      <c r="D1524" s="27"/>
      <c r="G1524" s="35"/>
    </row>
    <row r="1525" spans="3:7" ht="22.5" customHeight="1" x14ac:dyDescent="0.25">
      <c r="C1525" s="34"/>
      <c r="D1525" s="27"/>
      <c r="G1525" s="35"/>
    </row>
    <row r="1526" spans="3:7" ht="22.5" customHeight="1" x14ac:dyDescent="0.25">
      <c r="C1526" s="34"/>
      <c r="D1526" s="27"/>
      <c r="G1526" s="35"/>
    </row>
    <row r="1527" spans="3:7" ht="22.5" customHeight="1" x14ac:dyDescent="0.25">
      <c r="C1527" s="34"/>
      <c r="D1527" s="27"/>
      <c r="G1527" s="35"/>
    </row>
    <row r="1528" spans="3:7" ht="22.5" customHeight="1" x14ac:dyDescent="0.25">
      <c r="C1528" s="34"/>
      <c r="D1528" s="27"/>
      <c r="G1528" s="35"/>
    </row>
    <row r="1529" spans="3:7" ht="22.5" customHeight="1" x14ac:dyDescent="0.25">
      <c r="C1529" s="34"/>
      <c r="D1529" s="27"/>
      <c r="G1529" s="35"/>
    </row>
    <row r="1530" spans="3:7" ht="22.5" customHeight="1" x14ac:dyDescent="0.25">
      <c r="C1530" s="34"/>
      <c r="D1530" s="27"/>
      <c r="G1530" s="35"/>
    </row>
    <row r="1531" spans="3:7" ht="22.5" customHeight="1" x14ac:dyDescent="0.25">
      <c r="C1531" s="34"/>
      <c r="D1531" s="27"/>
      <c r="G1531" s="35"/>
    </row>
    <row r="1532" spans="3:7" ht="22.5" customHeight="1" x14ac:dyDescent="0.25">
      <c r="C1532" s="34"/>
      <c r="D1532" s="27"/>
      <c r="G1532" s="35"/>
    </row>
    <row r="1533" spans="3:7" ht="22.5" customHeight="1" x14ac:dyDescent="0.25">
      <c r="C1533" s="34"/>
      <c r="D1533" s="27"/>
      <c r="G1533" s="35"/>
    </row>
    <row r="1534" spans="3:7" ht="22.5" customHeight="1" x14ac:dyDescent="0.25">
      <c r="C1534" s="34"/>
      <c r="D1534" s="27"/>
      <c r="G1534" s="35"/>
    </row>
    <row r="1535" spans="3:7" ht="22.5" customHeight="1" x14ac:dyDescent="0.25">
      <c r="C1535" s="34"/>
      <c r="D1535" s="27"/>
      <c r="G1535" s="35"/>
    </row>
    <row r="1536" spans="3:7" ht="22.5" customHeight="1" x14ac:dyDescent="0.25">
      <c r="C1536" s="34"/>
      <c r="D1536" s="27"/>
      <c r="G1536" s="35"/>
    </row>
    <row r="1537" spans="3:7" ht="22.5" customHeight="1" x14ac:dyDescent="0.25">
      <c r="C1537" s="34"/>
      <c r="D1537" s="27"/>
      <c r="G1537" s="35"/>
    </row>
    <row r="1538" spans="3:7" ht="22.5" customHeight="1" x14ac:dyDescent="0.25">
      <c r="C1538" s="34"/>
      <c r="D1538" s="27"/>
      <c r="G1538" s="35"/>
    </row>
    <row r="1539" spans="3:7" ht="22.5" customHeight="1" x14ac:dyDescent="0.25">
      <c r="C1539" s="34"/>
      <c r="D1539" s="27"/>
      <c r="G1539" s="35"/>
    </row>
    <row r="1540" spans="3:7" ht="22.5" customHeight="1" x14ac:dyDescent="0.25">
      <c r="C1540" s="34"/>
      <c r="D1540" s="27"/>
      <c r="G1540" s="35"/>
    </row>
    <row r="1541" spans="3:7" ht="22.5" customHeight="1" x14ac:dyDescent="0.25">
      <c r="C1541" s="34"/>
      <c r="D1541" s="27"/>
      <c r="G1541" s="35"/>
    </row>
    <row r="1542" spans="3:7" ht="22.5" customHeight="1" x14ac:dyDescent="0.25">
      <c r="C1542" s="34"/>
      <c r="D1542" s="27"/>
      <c r="G1542" s="35"/>
    </row>
    <row r="1543" spans="3:7" ht="22.5" customHeight="1" x14ac:dyDescent="0.25">
      <c r="C1543" s="34"/>
      <c r="D1543" s="27"/>
      <c r="G1543" s="35"/>
    </row>
    <row r="1544" spans="3:7" ht="22.5" customHeight="1" x14ac:dyDescent="0.25">
      <c r="C1544" s="34"/>
      <c r="D1544" s="27"/>
      <c r="G1544" s="35"/>
    </row>
    <row r="1545" spans="3:7" ht="22.5" customHeight="1" x14ac:dyDescent="0.25">
      <c r="C1545" s="34"/>
      <c r="D1545" s="27"/>
      <c r="G1545" s="35"/>
    </row>
    <row r="1546" spans="3:7" ht="22.5" customHeight="1" x14ac:dyDescent="0.25">
      <c r="C1546" s="34"/>
      <c r="D1546" s="27"/>
      <c r="G1546" s="35"/>
    </row>
    <row r="1547" spans="3:7" ht="22.5" customHeight="1" x14ac:dyDescent="0.25">
      <c r="C1547" s="34"/>
      <c r="D1547" s="27"/>
      <c r="G1547" s="35"/>
    </row>
    <row r="1548" spans="3:7" ht="22.5" customHeight="1" x14ac:dyDescent="0.25">
      <c r="C1548" s="34"/>
      <c r="D1548" s="27"/>
      <c r="G1548" s="35"/>
    </row>
    <row r="1549" spans="3:7" ht="22.5" customHeight="1" x14ac:dyDescent="0.25">
      <c r="C1549" s="34"/>
      <c r="D1549" s="27"/>
      <c r="G1549" s="35"/>
    </row>
    <row r="1550" spans="3:7" ht="22.5" customHeight="1" x14ac:dyDescent="0.25">
      <c r="C1550" s="34"/>
      <c r="D1550" s="27"/>
      <c r="G1550" s="35"/>
    </row>
    <row r="1551" spans="3:7" ht="22.5" customHeight="1" x14ac:dyDescent="0.25">
      <c r="C1551" s="34"/>
      <c r="D1551" s="27"/>
      <c r="G1551" s="35"/>
    </row>
    <row r="1552" spans="3:7" ht="22.5" customHeight="1" x14ac:dyDescent="0.25">
      <c r="C1552" s="34"/>
      <c r="D1552" s="27"/>
      <c r="G1552" s="35"/>
    </row>
    <row r="1553" spans="3:7" ht="22.5" customHeight="1" x14ac:dyDescent="0.25">
      <c r="C1553" s="34"/>
      <c r="D1553" s="27"/>
      <c r="G1553" s="35"/>
    </row>
    <row r="1554" spans="3:7" ht="22.5" customHeight="1" x14ac:dyDescent="0.25">
      <c r="C1554" s="34"/>
      <c r="D1554" s="27"/>
      <c r="G1554" s="35"/>
    </row>
    <row r="1555" spans="3:7" ht="22.5" customHeight="1" x14ac:dyDescent="0.25">
      <c r="C1555" s="34"/>
      <c r="D1555" s="27"/>
      <c r="G1555" s="35"/>
    </row>
    <row r="1556" spans="3:7" ht="22.5" customHeight="1" x14ac:dyDescent="0.25">
      <c r="C1556" s="34"/>
      <c r="D1556" s="27"/>
      <c r="G1556" s="35"/>
    </row>
    <row r="1557" spans="3:7" ht="22.5" customHeight="1" x14ac:dyDescent="0.25">
      <c r="C1557" s="34"/>
      <c r="D1557" s="27"/>
      <c r="G1557" s="35"/>
    </row>
    <row r="1558" spans="3:7" ht="22.5" customHeight="1" x14ac:dyDescent="0.25">
      <c r="C1558" s="34"/>
      <c r="D1558" s="27"/>
      <c r="G1558" s="35"/>
    </row>
    <row r="1559" spans="3:7" ht="22.5" customHeight="1" x14ac:dyDescent="0.25">
      <c r="C1559" s="34"/>
      <c r="D1559" s="27"/>
      <c r="G1559" s="35"/>
    </row>
    <row r="1560" spans="3:7" ht="22.5" customHeight="1" x14ac:dyDescent="0.25">
      <c r="C1560" s="34"/>
      <c r="D1560" s="27"/>
      <c r="G1560" s="35"/>
    </row>
    <row r="1561" spans="3:7" ht="22.5" customHeight="1" x14ac:dyDescent="0.25">
      <c r="C1561" s="34"/>
      <c r="D1561" s="27"/>
      <c r="G1561" s="35"/>
    </row>
    <row r="1562" spans="3:7" ht="22.5" customHeight="1" x14ac:dyDescent="0.25">
      <c r="C1562" s="34"/>
      <c r="D1562" s="27"/>
      <c r="G1562" s="35"/>
    </row>
    <row r="1563" spans="3:7" ht="22.5" customHeight="1" x14ac:dyDescent="0.25">
      <c r="C1563" s="34"/>
      <c r="D1563" s="27"/>
      <c r="G1563" s="35"/>
    </row>
    <row r="1564" spans="3:7" ht="22.5" customHeight="1" x14ac:dyDescent="0.25">
      <c r="C1564" s="34"/>
      <c r="D1564" s="27"/>
      <c r="G1564" s="35"/>
    </row>
    <row r="1565" spans="3:7" ht="22.5" customHeight="1" x14ac:dyDescent="0.25">
      <c r="C1565" s="34"/>
      <c r="D1565" s="27"/>
      <c r="G1565" s="35"/>
    </row>
    <row r="1566" spans="3:7" ht="22.5" customHeight="1" x14ac:dyDescent="0.25">
      <c r="C1566" s="34"/>
      <c r="D1566" s="27"/>
      <c r="G1566" s="35"/>
    </row>
    <row r="1567" spans="3:7" ht="22.5" customHeight="1" x14ac:dyDescent="0.25">
      <c r="C1567" s="34"/>
      <c r="D1567" s="27"/>
      <c r="G1567" s="35"/>
    </row>
    <row r="1568" spans="3:7" ht="22.5" customHeight="1" x14ac:dyDescent="0.25">
      <c r="C1568" s="34"/>
      <c r="D1568" s="27"/>
      <c r="G1568" s="35"/>
    </row>
    <row r="1569" spans="3:7" ht="22.5" customHeight="1" x14ac:dyDescent="0.25">
      <c r="C1569" s="34"/>
      <c r="D1569" s="27"/>
      <c r="G1569" s="35"/>
    </row>
    <row r="1570" spans="3:7" ht="22.5" customHeight="1" x14ac:dyDescent="0.25">
      <c r="C1570" s="34"/>
      <c r="D1570" s="27"/>
      <c r="G1570" s="35"/>
    </row>
    <row r="1571" spans="3:7" ht="22.5" customHeight="1" x14ac:dyDescent="0.25">
      <c r="C1571" s="34"/>
      <c r="D1571" s="27"/>
      <c r="G1571" s="35"/>
    </row>
    <row r="1572" spans="3:7" ht="22.5" customHeight="1" x14ac:dyDescent="0.25">
      <c r="C1572" s="34"/>
      <c r="D1572" s="27"/>
      <c r="G1572" s="35"/>
    </row>
    <row r="1573" spans="3:7" ht="22.5" customHeight="1" x14ac:dyDescent="0.25">
      <c r="C1573" s="34"/>
      <c r="D1573" s="27"/>
      <c r="G1573" s="35"/>
    </row>
    <row r="1574" spans="3:7" ht="22.5" customHeight="1" x14ac:dyDescent="0.25">
      <c r="C1574" s="34"/>
      <c r="D1574" s="27"/>
      <c r="G1574" s="35"/>
    </row>
    <row r="1575" spans="3:7" ht="22.5" customHeight="1" x14ac:dyDescent="0.25">
      <c r="C1575" s="34"/>
      <c r="D1575" s="27"/>
      <c r="G1575" s="35"/>
    </row>
    <row r="1576" spans="3:7" ht="22.5" customHeight="1" x14ac:dyDescent="0.25">
      <c r="C1576" s="34"/>
      <c r="D1576" s="27"/>
      <c r="G1576" s="35"/>
    </row>
    <row r="1577" spans="3:7" ht="22.5" customHeight="1" x14ac:dyDescent="0.25">
      <c r="C1577" s="34"/>
      <c r="D1577" s="27"/>
      <c r="G1577" s="35"/>
    </row>
    <row r="1578" spans="3:7" ht="22.5" customHeight="1" x14ac:dyDescent="0.25">
      <c r="C1578" s="34"/>
      <c r="D1578" s="27"/>
      <c r="G1578" s="35"/>
    </row>
    <row r="1579" spans="3:7" ht="22.5" customHeight="1" x14ac:dyDescent="0.25">
      <c r="C1579" s="34"/>
      <c r="D1579" s="27"/>
      <c r="G1579" s="35"/>
    </row>
    <row r="1580" spans="3:7" ht="22.5" customHeight="1" x14ac:dyDescent="0.25">
      <c r="C1580" s="34"/>
      <c r="D1580" s="27"/>
      <c r="G1580" s="35"/>
    </row>
    <row r="1581" spans="3:7" ht="22.5" customHeight="1" x14ac:dyDescent="0.25">
      <c r="C1581" s="34"/>
      <c r="D1581" s="27"/>
      <c r="G1581" s="35"/>
    </row>
    <row r="1582" spans="3:7" ht="22.5" customHeight="1" x14ac:dyDescent="0.25">
      <c r="C1582" s="34"/>
      <c r="D1582" s="27"/>
      <c r="G1582" s="35"/>
    </row>
    <row r="1583" spans="3:7" ht="22.5" customHeight="1" x14ac:dyDescent="0.25">
      <c r="C1583" s="34"/>
      <c r="D1583" s="27"/>
      <c r="G1583" s="35"/>
    </row>
    <row r="1584" spans="3:7" ht="22.5" customHeight="1" x14ac:dyDescent="0.25">
      <c r="C1584" s="34"/>
      <c r="D1584" s="27"/>
      <c r="G1584" s="35"/>
    </row>
    <row r="1585" spans="3:7" ht="22.5" customHeight="1" x14ac:dyDescent="0.25">
      <c r="C1585" s="34"/>
      <c r="D1585" s="27"/>
      <c r="G1585" s="35"/>
    </row>
    <row r="1586" spans="3:7" ht="22.5" customHeight="1" x14ac:dyDescent="0.25">
      <c r="C1586" s="34"/>
      <c r="D1586" s="27"/>
      <c r="G1586" s="35"/>
    </row>
    <row r="1587" spans="3:7" ht="22.5" customHeight="1" x14ac:dyDescent="0.25">
      <c r="C1587" s="34"/>
      <c r="D1587" s="27"/>
      <c r="G1587" s="35"/>
    </row>
    <row r="1588" spans="3:7" ht="22.5" customHeight="1" x14ac:dyDescent="0.25">
      <c r="C1588" s="34"/>
      <c r="D1588" s="27"/>
      <c r="G1588" s="35"/>
    </row>
    <row r="1589" spans="3:7" ht="22.5" customHeight="1" x14ac:dyDescent="0.25">
      <c r="C1589" s="34"/>
      <c r="D1589" s="27"/>
      <c r="G1589" s="35"/>
    </row>
    <row r="1590" spans="3:7" ht="22.5" customHeight="1" x14ac:dyDescent="0.25">
      <c r="C1590" s="34"/>
      <c r="D1590" s="27"/>
      <c r="G1590" s="35"/>
    </row>
    <row r="1591" spans="3:7" ht="22.5" customHeight="1" x14ac:dyDescent="0.25">
      <c r="C1591" s="34"/>
      <c r="D1591" s="27"/>
      <c r="G1591" s="35"/>
    </row>
    <row r="1592" spans="3:7" ht="22.5" customHeight="1" x14ac:dyDescent="0.25">
      <c r="C1592" s="34"/>
      <c r="D1592" s="27"/>
      <c r="G1592" s="35"/>
    </row>
    <row r="1593" spans="3:7" ht="22.5" customHeight="1" x14ac:dyDescent="0.25">
      <c r="C1593" s="34"/>
      <c r="D1593" s="27"/>
      <c r="G1593" s="35"/>
    </row>
    <row r="1594" spans="3:7" ht="22.5" customHeight="1" x14ac:dyDescent="0.25">
      <c r="C1594" s="34"/>
      <c r="D1594" s="27"/>
      <c r="G1594" s="35"/>
    </row>
    <row r="1595" spans="3:7" ht="22.5" customHeight="1" x14ac:dyDescent="0.25">
      <c r="C1595" s="34"/>
      <c r="D1595" s="27"/>
      <c r="G1595" s="35"/>
    </row>
    <row r="1596" spans="3:7" ht="22.5" customHeight="1" x14ac:dyDescent="0.25">
      <c r="C1596" s="34"/>
      <c r="D1596" s="27"/>
      <c r="G1596" s="35"/>
    </row>
    <row r="1597" spans="3:7" ht="22.5" customHeight="1" x14ac:dyDescent="0.25">
      <c r="C1597" s="34"/>
      <c r="D1597" s="27"/>
      <c r="G1597" s="35"/>
    </row>
    <row r="1598" spans="3:7" ht="22.5" customHeight="1" x14ac:dyDescent="0.25">
      <c r="C1598" s="34"/>
      <c r="D1598" s="27"/>
      <c r="G1598" s="35"/>
    </row>
    <row r="1599" spans="3:7" ht="22.5" customHeight="1" x14ac:dyDescent="0.25">
      <c r="C1599" s="34"/>
      <c r="D1599" s="27"/>
      <c r="G1599" s="35"/>
    </row>
    <row r="1600" spans="3:7" ht="22.5" customHeight="1" x14ac:dyDescent="0.25">
      <c r="C1600" s="34"/>
      <c r="D1600" s="27"/>
      <c r="G1600" s="35"/>
    </row>
    <row r="1601" spans="3:7" ht="22.5" customHeight="1" x14ac:dyDescent="0.25">
      <c r="C1601" s="34"/>
      <c r="D1601" s="27"/>
      <c r="G1601" s="35"/>
    </row>
    <row r="1602" spans="3:7" ht="22.5" customHeight="1" x14ac:dyDescent="0.25">
      <c r="C1602" s="34"/>
      <c r="D1602" s="27"/>
      <c r="G1602" s="35"/>
    </row>
    <row r="1603" spans="3:7" ht="22.5" customHeight="1" x14ac:dyDescent="0.25">
      <c r="C1603" s="34"/>
      <c r="D1603" s="27"/>
      <c r="G1603" s="35"/>
    </row>
    <row r="1604" spans="3:7" ht="22.5" customHeight="1" x14ac:dyDescent="0.25">
      <c r="C1604" s="34"/>
      <c r="D1604" s="27"/>
      <c r="G1604" s="35"/>
    </row>
    <row r="1605" spans="3:7" ht="22.5" customHeight="1" x14ac:dyDescent="0.25">
      <c r="C1605" s="34"/>
      <c r="D1605" s="27"/>
      <c r="G1605" s="35"/>
    </row>
    <row r="1606" spans="3:7" ht="22.5" customHeight="1" x14ac:dyDescent="0.25">
      <c r="C1606" s="34"/>
      <c r="D1606" s="27"/>
      <c r="G1606" s="35"/>
    </row>
    <row r="1607" spans="3:7" ht="22.5" customHeight="1" x14ac:dyDescent="0.25">
      <c r="C1607" s="34"/>
      <c r="D1607" s="27"/>
      <c r="G1607" s="35"/>
    </row>
    <row r="1608" spans="3:7" ht="22.5" customHeight="1" x14ac:dyDescent="0.25">
      <c r="C1608" s="34"/>
      <c r="D1608" s="27"/>
      <c r="G1608" s="35"/>
    </row>
    <row r="1609" spans="3:7" ht="22.5" customHeight="1" x14ac:dyDescent="0.25">
      <c r="C1609" s="34"/>
      <c r="D1609" s="27"/>
      <c r="G1609" s="35"/>
    </row>
    <row r="1610" spans="3:7" ht="22.5" customHeight="1" x14ac:dyDescent="0.25">
      <c r="C1610" s="34"/>
      <c r="D1610" s="27"/>
      <c r="G1610" s="35"/>
    </row>
    <row r="1611" spans="3:7" ht="22.5" customHeight="1" x14ac:dyDescent="0.25">
      <c r="C1611" s="34"/>
      <c r="D1611" s="27"/>
      <c r="G1611" s="35"/>
    </row>
    <row r="1612" spans="3:7" ht="22.5" customHeight="1" x14ac:dyDescent="0.25">
      <c r="C1612" s="34"/>
      <c r="D1612" s="27"/>
      <c r="G1612" s="35"/>
    </row>
    <row r="1613" spans="3:7" ht="22.5" customHeight="1" x14ac:dyDescent="0.25">
      <c r="C1613" s="34"/>
      <c r="D1613" s="27"/>
      <c r="G1613" s="35"/>
    </row>
    <row r="1614" spans="3:7" ht="22.5" customHeight="1" x14ac:dyDescent="0.25">
      <c r="C1614" s="34"/>
      <c r="D1614" s="27"/>
      <c r="G1614" s="35"/>
    </row>
    <row r="1615" spans="3:7" ht="22.5" customHeight="1" x14ac:dyDescent="0.25">
      <c r="C1615" s="34"/>
      <c r="D1615" s="27"/>
      <c r="G1615" s="35"/>
    </row>
    <row r="1616" spans="3:7" ht="22.5" customHeight="1" x14ac:dyDescent="0.25">
      <c r="C1616" s="34"/>
      <c r="D1616" s="27"/>
      <c r="G1616" s="35"/>
    </row>
    <row r="1617" spans="3:7" ht="22.5" customHeight="1" x14ac:dyDescent="0.25">
      <c r="C1617" s="34"/>
      <c r="D1617" s="27"/>
      <c r="G1617" s="35"/>
    </row>
    <row r="1618" spans="3:7" ht="22.5" customHeight="1" x14ac:dyDescent="0.25">
      <c r="C1618" s="34"/>
      <c r="D1618" s="27"/>
      <c r="G1618" s="35"/>
    </row>
    <row r="1619" spans="3:7" ht="22.5" customHeight="1" x14ac:dyDescent="0.25">
      <c r="C1619" s="34"/>
      <c r="D1619" s="27"/>
      <c r="G1619" s="35"/>
    </row>
    <row r="1620" spans="3:7" ht="22.5" customHeight="1" x14ac:dyDescent="0.25">
      <c r="C1620" s="34"/>
      <c r="D1620" s="27"/>
      <c r="G1620" s="35"/>
    </row>
    <row r="1621" spans="3:7" ht="22.5" customHeight="1" x14ac:dyDescent="0.25">
      <c r="C1621" s="34"/>
      <c r="D1621" s="27"/>
      <c r="G1621" s="35"/>
    </row>
    <row r="1622" spans="3:7" ht="22.5" customHeight="1" x14ac:dyDescent="0.25">
      <c r="C1622" s="34"/>
      <c r="D1622" s="27"/>
      <c r="G1622" s="35"/>
    </row>
    <row r="1623" spans="3:7" ht="22.5" customHeight="1" x14ac:dyDescent="0.25">
      <c r="C1623" s="34"/>
      <c r="D1623" s="27"/>
      <c r="G1623" s="35"/>
    </row>
    <row r="1624" spans="3:7" ht="22.5" customHeight="1" x14ac:dyDescent="0.25">
      <c r="C1624" s="34"/>
      <c r="D1624" s="27"/>
      <c r="G1624" s="35"/>
    </row>
    <row r="1625" spans="3:7" ht="22.5" customHeight="1" x14ac:dyDescent="0.25">
      <c r="C1625" s="34"/>
      <c r="D1625" s="27"/>
      <c r="G1625" s="35"/>
    </row>
    <row r="1626" spans="3:7" ht="22.5" customHeight="1" x14ac:dyDescent="0.25">
      <c r="C1626" s="34"/>
      <c r="D1626" s="27"/>
      <c r="G1626" s="35"/>
    </row>
    <row r="1627" spans="3:7" ht="22.5" customHeight="1" x14ac:dyDescent="0.25">
      <c r="C1627" s="34"/>
      <c r="D1627" s="27"/>
      <c r="G1627" s="35"/>
    </row>
    <row r="1628" spans="3:7" ht="22.5" customHeight="1" x14ac:dyDescent="0.25">
      <c r="C1628" s="34"/>
      <c r="D1628" s="27"/>
      <c r="G1628" s="35"/>
    </row>
    <row r="1629" spans="3:7" ht="22.5" customHeight="1" x14ac:dyDescent="0.25">
      <c r="C1629" s="34"/>
      <c r="D1629" s="27"/>
      <c r="G1629" s="35"/>
    </row>
    <row r="1630" spans="3:7" ht="22.5" customHeight="1" x14ac:dyDescent="0.25">
      <c r="C1630" s="34"/>
      <c r="D1630" s="27"/>
      <c r="G1630" s="35"/>
    </row>
    <row r="1631" spans="3:7" ht="22.5" customHeight="1" x14ac:dyDescent="0.25">
      <c r="C1631" s="34"/>
      <c r="D1631" s="27"/>
      <c r="G1631" s="35"/>
    </row>
    <row r="1632" spans="3:7" ht="22.5" customHeight="1" x14ac:dyDescent="0.25">
      <c r="C1632" s="34"/>
      <c r="D1632" s="27"/>
      <c r="G1632" s="35"/>
    </row>
    <row r="1633" spans="3:7" ht="22.5" customHeight="1" x14ac:dyDescent="0.25">
      <c r="C1633" s="34"/>
      <c r="D1633" s="27"/>
      <c r="G1633" s="35"/>
    </row>
    <row r="1634" spans="3:7" ht="22.5" customHeight="1" x14ac:dyDescent="0.25">
      <c r="C1634" s="34"/>
      <c r="D1634" s="27"/>
      <c r="G1634" s="35"/>
    </row>
    <row r="1635" spans="3:7" ht="22.5" customHeight="1" x14ac:dyDescent="0.25">
      <c r="C1635" s="34"/>
      <c r="D1635" s="27"/>
      <c r="G1635" s="35"/>
    </row>
    <row r="1636" spans="3:7" ht="22.5" customHeight="1" x14ac:dyDescent="0.25">
      <c r="C1636" s="34"/>
      <c r="D1636" s="27"/>
      <c r="G1636" s="35"/>
    </row>
    <row r="1637" spans="3:7" ht="22.5" customHeight="1" x14ac:dyDescent="0.25">
      <c r="C1637" s="34"/>
      <c r="D1637" s="27"/>
      <c r="G1637" s="35"/>
    </row>
    <row r="1638" spans="3:7" ht="22.5" customHeight="1" x14ac:dyDescent="0.25">
      <c r="C1638" s="34"/>
      <c r="D1638" s="27"/>
      <c r="G1638" s="35"/>
    </row>
    <row r="1639" spans="3:7" ht="22.5" customHeight="1" x14ac:dyDescent="0.25">
      <c r="C1639" s="34"/>
      <c r="D1639" s="27"/>
      <c r="G1639" s="35"/>
    </row>
    <row r="1640" spans="3:7" ht="22.5" customHeight="1" x14ac:dyDescent="0.25">
      <c r="C1640" s="34"/>
      <c r="D1640" s="27"/>
      <c r="G1640" s="35"/>
    </row>
    <row r="1641" spans="3:7" ht="22.5" customHeight="1" x14ac:dyDescent="0.25">
      <c r="C1641" s="34"/>
      <c r="D1641" s="27"/>
      <c r="G1641" s="35"/>
    </row>
    <row r="1642" spans="3:7" ht="22.5" customHeight="1" x14ac:dyDescent="0.25">
      <c r="C1642" s="34"/>
      <c r="D1642" s="27"/>
      <c r="G1642" s="35"/>
    </row>
    <row r="1643" spans="3:7" ht="22.5" customHeight="1" x14ac:dyDescent="0.25">
      <c r="C1643" s="34"/>
      <c r="D1643" s="27"/>
      <c r="G1643" s="35"/>
    </row>
    <row r="1644" spans="3:7" ht="22.5" customHeight="1" x14ac:dyDescent="0.25">
      <c r="C1644" s="34"/>
      <c r="D1644" s="27"/>
      <c r="G1644" s="35"/>
    </row>
    <row r="1645" spans="3:7" ht="22.5" customHeight="1" x14ac:dyDescent="0.25">
      <c r="C1645" s="34"/>
      <c r="D1645" s="27"/>
      <c r="G1645" s="35"/>
    </row>
    <row r="1646" spans="3:7" ht="22.5" customHeight="1" x14ac:dyDescent="0.25">
      <c r="C1646" s="34"/>
      <c r="D1646" s="27"/>
      <c r="G1646" s="35"/>
    </row>
    <row r="1647" spans="3:7" ht="22.5" customHeight="1" x14ac:dyDescent="0.25">
      <c r="C1647" s="34"/>
      <c r="D1647" s="27"/>
      <c r="G1647" s="35"/>
    </row>
    <row r="1648" spans="3:7" ht="22.5" customHeight="1" x14ac:dyDescent="0.25">
      <c r="C1648" s="34"/>
      <c r="D1648" s="27"/>
      <c r="G1648" s="35"/>
    </row>
    <row r="1649" spans="3:7" ht="22.5" customHeight="1" x14ac:dyDescent="0.25">
      <c r="C1649" s="34"/>
      <c r="D1649" s="27"/>
      <c r="G1649" s="35"/>
    </row>
    <row r="1650" spans="3:7" ht="22.5" customHeight="1" x14ac:dyDescent="0.25">
      <c r="C1650" s="34"/>
      <c r="D1650" s="27"/>
      <c r="G1650" s="35"/>
    </row>
    <row r="1651" spans="3:7" ht="22.5" customHeight="1" x14ac:dyDescent="0.25">
      <c r="C1651" s="34"/>
      <c r="D1651" s="27"/>
      <c r="G1651" s="35"/>
    </row>
    <row r="1652" spans="3:7" ht="22.5" customHeight="1" x14ac:dyDescent="0.25">
      <c r="C1652" s="34"/>
      <c r="D1652" s="27"/>
      <c r="G1652" s="35"/>
    </row>
    <row r="1653" spans="3:7" ht="22.5" customHeight="1" x14ac:dyDescent="0.25">
      <c r="C1653" s="34"/>
      <c r="D1653" s="27"/>
      <c r="G1653" s="35"/>
    </row>
    <row r="1654" spans="3:7" ht="22.5" customHeight="1" x14ac:dyDescent="0.25">
      <c r="C1654" s="34"/>
      <c r="D1654" s="27"/>
      <c r="G1654" s="35"/>
    </row>
    <row r="1655" spans="3:7" ht="22.5" customHeight="1" x14ac:dyDescent="0.25">
      <c r="C1655" s="34"/>
      <c r="D1655" s="27"/>
      <c r="G1655" s="35"/>
    </row>
    <row r="1656" spans="3:7" ht="22.5" customHeight="1" x14ac:dyDescent="0.25">
      <c r="C1656" s="34"/>
      <c r="D1656" s="27"/>
      <c r="G1656" s="35"/>
    </row>
    <row r="1657" spans="3:7" ht="22.5" customHeight="1" x14ac:dyDescent="0.25">
      <c r="C1657" s="34"/>
      <c r="D1657" s="27"/>
      <c r="G1657" s="35"/>
    </row>
    <row r="1658" spans="3:7" ht="22.5" customHeight="1" x14ac:dyDescent="0.25">
      <c r="C1658" s="34"/>
      <c r="D1658" s="27"/>
      <c r="G1658" s="35"/>
    </row>
    <row r="1659" spans="3:7" ht="22.5" customHeight="1" x14ac:dyDescent="0.25">
      <c r="C1659" s="34"/>
      <c r="D1659" s="27"/>
      <c r="G1659" s="35"/>
    </row>
    <row r="1660" spans="3:7" ht="22.5" customHeight="1" x14ac:dyDescent="0.25">
      <c r="C1660" s="34"/>
      <c r="D1660" s="27"/>
      <c r="G1660" s="35"/>
    </row>
    <row r="1661" spans="3:7" ht="22.5" customHeight="1" x14ac:dyDescent="0.25">
      <c r="C1661" s="34"/>
      <c r="D1661" s="27"/>
      <c r="G1661" s="35"/>
    </row>
    <row r="1662" spans="3:7" ht="22.5" customHeight="1" x14ac:dyDescent="0.25">
      <c r="C1662" s="34"/>
      <c r="D1662" s="27"/>
      <c r="G1662" s="35"/>
    </row>
    <row r="1663" spans="3:7" ht="22.5" customHeight="1" x14ac:dyDescent="0.25">
      <c r="C1663" s="34"/>
      <c r="D1663" s="27"/>
      <c r="G1663" s="35"/>
    </row>
    <row r="1664" spans="3:7" ht="22.5" customHeight="1" x14ac:dyDescent="0.25">
      <c r="C1664" s="34"/>
      <c r="D1664" s="27"/>
      <c r="G1664" s="35"/>
    </row>
    <row r="1665" spans="3:7" ht="22.5" customHeight="1" x14ac:dyDescent="0.25">
      <c r="C1665" s="34"/>
      <c r="D1665" s="27"/>
      <c r="G1665" s="35"/>
    </row>
    <row r="1666" spans="3:7" ht="22.5" customHeight="1" x14ac:dyDescent="0.25">
      <c r="C1666" s="34"/>
      <c r="D1666" s="27"/>
      <c r="G1666" s="35"/>
    </row>
    <row r="1667" spans="3:7" ht="22.5" customHeight="1" x14ac:dyDescent="0.25">
      <c r="C1667" s="34"/>
      <c r="D1667" s="27"/>
      <c r="G1667" s="35"/>
    </row>
    <row r="1668" spans="3:7" ht="22.5" customHeight="1" x14ac:dyDescent="0.25">
      <c r="C1668" s="34"/>
      <c r="D1668" s="27"/>
      <c r="G1668" s="35"/>
    </row>
    <row r="1669" spans="3:7" ht="22.5" customHeight="1" x14ac:dyDescent="0.25">
      <c r="C1669" s="34"/>
      <c r="D1669" s="27"/>
      <c r="G1669" s="35"/>
    </row>
    <row r="1670" spans="3:7" ht="22.5" customHeight="1" x14ac:dyDescent="0.25">
      <c r="C1670" s="34"/>
      <c r="D1670" s="27"/>
      <c r="G1670" s="35"/>
    </row>
    <row r="1671" spans="3:7" ht="22.5" customHeight="1" x14ac:dyDescent="0.25">
      <c r="C1671" s="34"/>
      <c r="D1671" s="27"/>
      <c r="G1671" s="35"/>
    </row>
    <row r="1672" spans="3:7" ht="22.5" customHeight="1" x14ac:dyDescent="0.25">
      <c r="C1672" s="34"/>
      <c r="D1672" s="27"/>
      <c r="G1672" s="35"/>
    </row>
    <row r="1673" spans="3:7" ht="22.5" customHeight="1" x14ac:dyDescent="0.25">
      <c r="C1673" s="34"/>
      <c r="D1673" s="27"/>
      <c r="G1673" s="35"/>
    </row>
    <row r="1674" spans="3:7" ht="22.5" customHeight="1" x14ac:dyDescent="0.25">
      <c r="C1674" s="34"/>
      <c r="D1674" s="27"/>
      <c r="G1674" s="35"/>
    </row>
    <row r="1675" spans="3:7" ht="22.5" customHeight="1" x14ac:dyDescent="0.25">
      <c r="C1675" s="34"/>
      <c r="D1675" s="27"/>
      <c r="G1675" s="35"/>
    </row>
    <row r="1676" spans="3:7" ht="22.5" customHeight="1" x14ac:dyDescent="0.25">
      <c r="C1676" s="34"/>
      <c r="D1676" s="27"/>
      <c r="G1676" s="35"/>
    </row>
    <row r="1677" spans="3:7" ht="22.5" customHeight="1" x14ac:dyDescent="0.25">
      <c r="C1677" s="34"/>
      <c r="D1677" s="27"/>
      <c r="G1677" s="35"/>
    </row>
    <row r="1678" spans="3:7" ht="22.5" customHeight="1" x14ac:dyDescent="0.25">
      <c r="C1678" s="34"/>
      <c r="D1678" s="27"/>
      <c r="G1678" s="35"/>
    </row>
    <row r="1679" spans="3:7" ht="22.5" customHeight="1" x14ac:dyDescent="0.25">
      <c r="C1679" s="34"/>
      <c r="D1679" s="27"/>
      <c r="G1679" s="35"/>
    </row>
    <row r="1680" spans="3:7" ht="22.5" customHeight="1" x14ac:dyDescent="0.25">
      <c r="C1680" s="34"/>
      <c r="D1680" s="27"/>
      <c r="G1680" s="35"/>
    </row>
    <row r="1681" spans="3:7" ht="22.5" customHeight="1" x14ac:dyDescent="0.25">
      <c r="C1681" s="34"/>
      <c r="D1681" s="27"/>
      <c r="G1681" s="35"/>
    </row>
    <row r="1682" spans="3:7" ht="22.5" customHeight="1" x14ac:dyDescent="0.25">
      <c r="C1682" s="34"/>
      <c r="D1682" s="27"/>
      <c r="G1682" s="35"/>
    </row>
    <row r="1683" spans="3:7" ht="22.5" customHeight="1" x14ac:dyDescent="0.25">
      <c r="C1683" s="34"/>
      <c r="D1683" s="27"/>
      <c r="G1683" s="35"/>
    </row>
    <row r="1684" spans="3:7" ht="22.5" customHeight="1" x14ac:dyDescent="0.25">
      <c r="C1684" s="34"/>
      <c r="D1684" s="27"/>
      <c r="G1684" s="35"/>
    </row>
    <row r="1685" spans="3:7" ht="22.5" customHeight="1" x14ac:dyDescent="0.25">
      <c r="C1685" s="34"/>
      <c r="D1685" s="27"/>
      <c r="G1685" s="35"/>
    </row>
    <row r="1686" spans="3:7" ht="22.5" customHeight="1" x14ac:dyDescent="0.25">
      <c r="C1686" s="34"/>
      <c r="D1686" s="27"/>
      <c r="G1686" s="35"/>
    </row>
    <row r="1687" spans="3:7" ht="22.5" customHeight="1" x14ac:dyDescent="0.25">
      <c r="C1687" s="34"/>
      <c r="D1687" s="27"/>
      <c r="G1687" s="35"/>
    </row>
    <row r="1688" spans="3:7" ht="22.5" customHeight="1" x14ac:dyDescent="0.25">
      <c r="C1688" s="34"/>
      <c r="D1688" s="27"/>
      <c r="G1688" s="35"/>
    </row>
    <row r="1689" spans="3:7" ht="22.5" customHeight="1" x14ac:dyDescent="0.25">
      <c r="C1689" s="34"/>
      <c r="D1689" s="27"/>
      <c r="G1689" s="35"/>
    </row>
    <row r="1690" spans="3:7" ht="22.5" customHeight="1" x14ac:dyDescent="0.25">
      <c r="C1690" s="34"/>
      <c r="D1690" s="27"/>
      <c r="G1690" s="35"/>
    </row>
    <row r="1691" spans="3:7" ht="22.5" customHeight="1" x14ac:dyDescent="0.25">
      <c r="C1691" s="34"/>
      <c r="D1691" s="27"/>
      <c r="G1691" s="35"/>
    </row>
    <row r="1692" spans="3:7" ht="22.5" customHeight="1" x14ac:dyDescent="0.25">
      <c r="C1692" s="34"/>
      <c r="D1692" s="27"/>
      <c r="G1692" s="35"/>
    </row>
    <row r="1693" spans="3:7" ht="22.5" customHeight="1" x14ac:dyDescent="0.25">
      <c r="C1693" s="34"/>
      <c r="D1693" s="27"/>
      <c r="G1693" s="35"/>
    </row>
    <row r="1694" spans="3:7" ht="22.5" customHeight="1" x14ac:dyDescent="0.25">
      <c r="C1694" s="34"/>
      <c r="D1694" s="27"/>
      <c r="G1694" s="35"/>
    </row>
    <row r="1695" spans="3:7" ht="22.5" customHeight="1" x14ac:dyDescent="0.25">
      <c r="C1695" s="34"/>
      <c r="D1695" s="27"/>
      <c r="G1695" s="35"/>
    </row>
    <row r="1696" spans="3:7" ht="22.5" customHeight="1" x14ac:dyDescent="0.25">
      <c r="C1696" s="34"/>
      <c r="D1696" s="27"/>
      <c r="G1696" s="35"/>
    </row>
    <row r="1697" spans="3:7" ht="22.5" customHeight="1" x14ac:dyDescent="0.25">
      <c r="C1697" s="34"/>
      <c r="D1697" s="27"/>
      <c r="G1697" s="35"/>
    </row>
    <row r="1698" spans="3:7" ht="22.5" customHeight="1" x14ac:dyDescent="0.25">
      <c r="C1698" s="34"/>
      <c r="D1698" s="27"/>
      <c r="G1698" s="35"/>
    </row>
    <row r="1699" spans="3:7" ht="22.5" customHeight="1" x14ac:dyDescent="0.25">
      <c r="C1699" s="34"/>
      <c r="D1699" s="27"/>
      <c r="G1699" s="35"/>
    </row>
    <row r="1700" spans="3:7" ht="22.5" customHeight="1" x14ac:dyDescent="0.25">
      <c r="C1700" s="34"/>
      <c r="D1700" s="27"/>
      <c r="G1700" s="35"/>
    </row>
    <row r="1701" spans="3:7" ht="22.5" customHeight="1" x14ac:dyDescent="0.25">
      <c r="C1701" s="34"/>
      <c r="D1701" s="27"/>
      <c r="G1701" s="35"/>
    </row>
    <row r="1702" spans="3:7" ht="22.5" customHeight="1" x14ac:dyDescent="0.25">
      <c r="C1702" s="34"/>
      <c r="D1702" s="27"/>
      <c r="G1702" s="35"/>
    </row>
    <row r="1703" spans="3:7" ht="22.5" customHeight="1" x14ac:dyDescent="0.25">
      <c r="C1703" s="34"/>
      <c r="D1703" s="27"/>
      <c r="G1703" s="35"/>
    </row>
    <row r="1704" spans="3:7" ht="22.5" customHeight="1" x14ac:dyDescent="0.25">
      <c r="C1704" s="34"/>
      <c r="D1704" s="27"/>
      <c r="G1704" s="35"/>
    </row>
    <row r="1705" spans="3:7" ht="22.5" customHeight="1" x14ac:dyDescent="0.25">
      <c r="C1705" s="34"/>
      <c r="D1705" s="27"/>
      <c r="G1705" s="35"/>
    </row>
    <row r="1706" spans="3:7" ht="22.5" customHeight="1" x14ac:dyDescent="0.25">
      <c r="C1706" s="34"/>
      <c r="D1706" s="27"/>
      <c r="G1706" s="35"/>
    </row>
    <row r="1707" spans="3:7" ht="22.5" customHeight="1" x14ac:dyDescent="0.25">
      <c r="C1707" s="34"/>
      <c r="D1707" s="27"/>
      <c r="G1707" s="35"/>
    </row>
    <row r="1708" spans="3:7" ht="22.5" customHeight="1" x14ac:dyDescent="0.25">
      <c r="C1708" s="34"/>
      <c r="D1708" s="27"/>
      <c r="G1708" s="35"/>
    </row>
    <row r="1709" spans="3:7" ht="22.5" customHeight="1" x14ac:dyDescent="0.25">
      <c r="C1709" s="34"/>
      <c r="D1709" s="27"/>
      <c r="G1709" s="35"/>
    </row>
    <row r="1710" spans="3:7" ht="22.5" customHeight="1" x14ac:dyDescent="0.25">
      <c r="C1710" s="34"/>
      <c r="D1710" s="27"/>
      <c r="G1710" s="35"/>
    </row>
    <row r="1711" spans="3:7" ht="22.5" customHeight="1" x14ac:dyDescent="0.25">
      <c r="C1711" s="34"/>
      <c r="D1711" s="27"/>
      <c r="G1711" s="35"/>
    </row>
    <row r="1712" spans="3:7" ht="22.5" customHeight="1" x14ac:dyDescent="0.25">
      <c r="C1712" s="34"/>
      <c r="D1712" s="27"/>
      <c r="G1712" s="35"/>
    </row>
    <row r="1713" spans="3:7" ht="22.5" customHeight="1" x14ac:dyDescent="0.25">
      <c r="C1713" s="34"/>
      <c r="D1713" s="27"/>
      <c r="G1713" s="35"/>
    </row>
    <row r="1714" spans="3:7" ht="22.5" customHeight="1" x14ac:dyDescent="0.25">
      <c r="C1714" s="34"/>
      <c r="D1714" s="27"/>
      <c r="G1714" s="35"/>
    </row>
    <row r="1715" spans="3:7" ht="22.5" customHeight="1" x14ac:dyDescent="0.25">
      <c r="C1715" s="34"/>
      <c r="D1715" s="27"/>
      <c r="G1715" s="35"/>
    </row>
    <row r="1716" spans="3:7" ht="22.5" customHeight="1" x14ac:dyDescent="0.25">
      <c r="C1716" s="34"/>
      <c r="D1716" s="27"/>
      <c r="G1716" s="35"/>
    </row>
    <row r="1717" spans="3:7" ht="22.5" customHeight="1" x14ac:dyDescent="0.25">
      <c r="C1717" s="34"/>
      <c r="D1717" s="27"/>
      <c r="G1717" s="35"/>
    </row>
    <row r="1718" spans="3:7" ht="22.5" customHeight="1" x14ac:dyDescent="0.25">
      <c r="C1718" s="34"/>
      <c r="D1718" s="27"/>
      <c r="G1718" s="35"/>
    </row>
    <row r="1719" spans="3:7" ht="22.5" customHeight="1" x14ac:dyDescent="0.25">
      <c r="C1719" s="34"/>
      <c r="D1719" s="27"/>
      <c r="G1719" s="35"/>
    </row>
    <row r="1720" spans="3:7" ht="22.5" customHeight="1" x14ac:dyDescent="0.25">
      <c r="C1720" s="34"/>
      <c r="D1720" s="27"/>
      <c r="G1720" s="35"/>
    </row>
    <row r="1721" spans="3:7" ht="22.5" customHeight="1" x14ac:dyDescent="0.25">
      <c r="C1721" s="34"/>
      <c r="D1721" s="27"/>
      <c r="G1721" s="35"/>
    </row>
    <row r="1722" spans="3:7" ht="22.5" customHeight="1" x14ac:dyDescent="0.25">
      <c r="C1722" s="34"/>
      <c r="D1722" s="27"/>
      <c r="G1722" s="35"/>
    </row>
    <row r="1723" spans="3:7" ht="22.5" customHeight="1" x14ac:dyDescent="0.25">
      <c r="C1723" s="34"/>
      <c r="D1723" s="27"/>
      <c r="G1723" s="35"/>
    </row>
    <row r="1724" spans="3:7" ht="22.5" customHeight="1" x14ac:dyDescent="0.25">
      <c r="C1724" s="34"/>
      <c r="D1724" s="27"/>
      <c r="G1724" s="35"/>
    </row>
    <row r="1725" spans="3:7" ht="22.5" customHeight="1" x14ac:dyDescent="0.25">
      <c r="C1725" s="34"/>
      <c r="D1725" s="27"/>
      <c r="G1725" s="35"/>
    </row>
    <row r="1726" spans="3:7" ht="22.5" customHeight="1" x14ac:dyDescent="0.25">
      <c r="C1726" s="34"/>
      <c r="D1726" s="27"/>
      <c r="G1726" s="35"/>
    </row>
    <row r="1727" spans="3:7" ht="22.5" customHeight="1" x14ac:dyDescent="0.25">
      <c r="C1727" s="34"/>
      <c r="D1727" s="27"/>
      <c r="G1727" s="35"/>
    </row>
    <row r="1728" spans="3:7" ht="22.5" customHeight="1" x14ac:dyDescent="0.25">
      <c r="C1728" s="34"/>
      <c r="D1728" s="27"/>
      <c r="G1728" s="35"/>
    </row>
    <row r="1729" spans="3:7" ht="22.5" customHeight="1" x14ac:dyDescent="0.25">
      <c r="C1729" s="34"/>
      <c r="D1729" s="27"/>
      <c r="G1729" s="35"/>
    </row>
    <row r="1730" spans="3:7" ht="22.5" customHeight="1" x14ac:dyDescent="0.25">
      <c r="C1730" s="34"/>
      <c r="D1730" s="27"/>
      <c r="G1730" s="35"/>
    </row>
    <row r="1731" spans="3:7" ht="22.5" customHeight="1" x14ac:dyDescent="0.25">
      <c r="C1731" s="34"/>
      <c r="D1731" s="27"/>
      <c r="G1731" s="35"/>
    </row>
    <row r="1732" spans="3:7" ht="22.5" customHeight="1" x14ac:dyDescent="0.25">
      <c r="C1732" s="34"/>
      <c r="D1732" s="27"/>
      <c r="G1732" s="35"/>
    </row>
    <row r="1733" spans="3:7" ht="22.5" customHeight="1" x14ac:dyDescent="0.25">
      <c r="C1733" s="34"/>
      <c r="D1733" s="27"/>
      <c r="G1733" s="35"/>
    </row>
    <row r="1734" spans="3:7" ht="22.5" customHeight="1" x14ac:dyDescent="0.25">
      <c r="C1734" s="34"/>
      <c r="D1734" s="27"/>
      <c r="G1734" s="35"/>
    </row>
    <row r="1735" spans="3:7" ht="22.5" customHeight="1" x14ac:dyDescent="0.25">
      <c r="C1735" s="34"/>
      <c r="D1735" s="27"/>
      <c r="G1735" s="35"/>
    </row>
    <row r="1736" spans="3:7" ht="22.5" customHeight="1" x14ac:dyDescent="0.25">
      <c r="C1736" s="34"/>
      <c r="D1736" s="27"/>
      <c r="G1736" s="35"/>
    </row>
    <row r="1737" spans="3:7" ht="22.5" customHeight="1" x14ac:dyDescent="0.25">
      <c r="C1737" s="34"/>
      <c r="D1737" s="27"/>
      <c r="G1737" s="35"/>
    </row>
    <row r="1738" spans="3:7" ht="22.5" customHeight="1" x14ac:dyDescent="0.25">
      <c r="C1738" s="34"/>
      <c r="D1738" s="27"/>
      <c r="G1738" s="35"/>
    </row>
    <row r="1739" spans="3:7" ht="22.5" customHeight="1" x14ac:dyDescent="0.25">
      <c r="C1739" s="34"/>
      <c r="D1739" s="27"/>
      <c r="G1739" s="35"/>
    </row>
    <row r="1740" spans="3:7" ht="22.5" customHeight="1" x14ac:dyDescent="0.25">
      <c r="C1740" s="34"/>
      <c r="D1740" s="27"/>
      <c r="G1740" s="35"/>
    </row>
    <row r="1741" spans="3:7" ht="22.5" customHeight="1" x14ac:dyDescent="0.25">
      <c r="C1741" s="34"/>
      <c r="D1741" s="27"/>
      <c r="G1741" s="35"/>
    </row>
    <row r="1742" spans="3:7" ht="22.5" customHeight="1" x14ac:dyDescent="0.25">
      <c r="C1742" s="34"/>
      <c r="D1742" s="27"/>
      <c r="G1742" s="35"/>
    </row>
    <row r="1743" spans="3:7" ht="22.5" customHeight="1" x14ac:dyDescent="0.25">
      <c r="C1743" s="34"/>
      <c r="D1743" s="27"/>
      <c r="G1743" s="35"/>
    </row>
    <row r="1744" spans="3:7" ht="22.5" customHeight="1" x14ac:dyDescent="0.25">
      <c r="C1744" s="34"/>
      <c r="D1744" s="27"/>
      <c r="G1744" s="35"/>
    </row>
    <row r="1745" spans="3:7" ht="22.5" customHeight="1" x14ac:dyDescent="0.25">
      <c r="C1745" s="34"/>
      <c r="D1745" s="27"/>
      <c r="G1745" s="35"/>
    </row>
    <row r="1746" spans="3:7" ht="22.5" customHeight="1" x14ac:dyDescent="0.25">
      <c r="C1746" s="34"/>
      <c r="D1746" s="27"/>
      <c r="G1746" s="35"/>
    </row>
    <row r="1747" spans="3:7" ht="22.5" customHeight="1" x14ac:dyDescent="0.25">
      <c r="C1747" s="34"/>
      <c r="D1747" s="27"/>
      <c r="G1747" s="35"/>
    </row>
    <row r="1748" spans="3:7" ht="22.5" customHeight="1" x14ac:dyDescent="0.25">
      <c r="C1748" s="34"/>
      <c r="D1748" s="27"/>
      <c r="G1748" s="35"/>
    </row>
    <row r="1749" spans="3:7" ht="22.5" customHeight="1" x14ac:dyDescent="0.25">
      <c r="C1749" s="34"/>
      <c r="D1749" s="27"/>
      <c r="G1749" s="35"/>
    </row>
    <row r="1750" spans="3:7" ht="22.5" customHeight="1" x14ac:dyDescent="0.25">
      <c r="C1750" s="34"/>
      <c r="D1750" s="27"/>
      <c r="G1750" s="35"/>
    </row>
    <row r="1751" spans="3:7" ht="22.5" customHeight="1" x14ac:dyDescent="0.25">
      <c r="C1751" s="34"/>
      <c r="D1751" s="27"/>
      <c r="G1751" s="35"/>
    </row>
    <row r="1752" spans="3:7" ht="22.5" customHeight="1" x14ac:dyDescent="0.25">
      <c r="C1752" s="34"/>
      <c r="D1752" s="27"/>
      <c r="G1752" s="35"/>
    </row>
    <row r="1753" spans="3:7" ht="22.5" customHeight="1" x14ac:dyDescent="0.25">
      <c r="C1753" s="34"/>
      <c r="D1753" s="27"/>
      <c r="G1753" s="35"/>
    </row>
    <row r="1754" spans="3:7" ht="22.5" customHeight="1" x14ac:dyDescent="0.25">
      <c r="C1754" s="34"/>
      <c r="D1754" s="27"/>
      <c r="G1754" s="35"/>
    </row>
    <row r="1755" spans="3:7" ht="22.5" customHeight="1" x14ac:dyDescent="0.25">
      <c r="C1755" s="34"/>
      <c r="D1755" s="27"/>
      <c r="G1755" s="35"/>
    </row>
    <row r="1756" spans="3:7" ht="22.5" customHeight="1" x14ac:dyDescent="0.25">
      <c r="C1756" s="34"/>
      <c r="D1756" s="27"/>
      <c r="G1756" s="35"/>
    </row>
    <row r="1757" spans="3:7" ht="22.5" customHeight="1" x14ac:dyDescent="0.25">
      <c r="C1757" s="34"/>
      <c r="D1757" s="27"/>
      <c r="G1757" s="35"/>
    </row>
    <row r="1758" spans="3:7" ht="22.5" customHeight="1" x14ac:dyDescent="0.25">
      <c r="C1758" s="34"/>
      <c r="D1758" s="27"/>
      <c r="G1758" s="35"/>
    </row>
    <row r="1759" spans="3:7" ht="22.5" customHeight="1" x14ac:dyDescent="0.25">
      <c r="C1759" s="34"/>
      <c r="D1759" s="27"/>
      <c r="G1759" s="35"/>
    </row>
    <row r="1760" spans="3:7" ht="22.5" customHeight="1" x14ac:dyDescent="0.25">
      <c r="C1760" s="34"/>
      <c r="D1760" s="27"/>
      <c r="G1760" s="35"/>
    </row>
    <row r="1761" spans="3:7" ht="22.5" customHeight="1" x14ac:dyDescent="0.25">
      <c r="C1761" s="34"/>
      <c r="D1761" s="27"/>
      <c r="G1761" s="35"/>
    </row>
    <row r="1762" spans="3:7" ht="22.5" customHeight="1" x14ac:dyDescent="0.25">
      <c r="C1762" s="34"/>
      <c r="D1762" s="27"/>
      <c r="G1762" s="35"/>
    </row>
    <row r="1763" spans="3:7" ht="22.5" customHeight="1" x14ac:dyDescent="0.25">
      <c r="C1763" s="34"/>
      <c r="D1763" s="27"/>
      <c r="G1763" s="35"/>
    </row>
    <row r="1764" spans="3:7" ht="22.5" customHeight="1" x14ac:dyDescent="0.25">
      <c r="C1764" s="34"/>
      <c r="D1764" s="27"/>
      <c r="G1764" s="35"/>
    </row>
    <row r="1765" spans="3:7" ht="22.5" customHeight="1" x14ac:dyDescent="0.25">
      <c r="C1765" s="34"/>
      <c r="D1765" s="27"/>
      <c r="G1765" s="35"/>
    </row>
    <row r="1766" spans="3:7" ht="22.5" customHeight="1" x14ac:dyDescent="0.25">
      <c r="C1766" s="34"/>
      <c r="D1766" s="27"/>
      <c r="G1766" s="35"/>
    </row>
    <row r="1767" spans="3:7" ht="22.5" customHeight="1" x14ac:dyDescent="0.25">
      <c r="C1767" s="34"/>
      <c r="D1767" s="27"/>
      <c r="G1767" s="35"/>
    </row>
    <row r="1768" spans="3:7" ht="22.5" customHeight="1" x14ac:dyDescent="0.25">
      <c r="C1768" s="34"/>
      <c r="D1768" s="27"/>
      <c r="G1768" s="35"/>
    </row>
    <row r="1769" spans="3:7" ht="22.5" customHeight="1" x14ac:dyDescent="0.25">
      <c r="C1769" s="34"/>
      <c r="D1769" s="27"/>
      <c r="G1769" s="35"/>
    </row>
    <row r="1770" spans="3:7" ht="22.5" customHeight="1" x14ac:dyDescent="0.25">
      <c r="C1770" s="34"/>
      <c r="D1770" s="27"/>
      <c r="G1770" s="35"/>
    </row>
    <row r="1771" spans="3:7" ht="22.5" customHeight="1" x14ac:dyDescent="0.25">
      <c r="C1771" s="34"/>
      <c r="D1771" s="27"/>
      <c r="G1771" s="35"/>
    </row>
    <row r="1772" spans="3:7" ht="22.5" customHeight="1" x14ac:dyDescent="0.25">
      <c r="C1772" s="34"/>
      <c r="D1772" s="27"/>
      <c r="G1772" s="35"/>
    </row>
    <row r="1773" spans="3:7" ht="22.5" customHeight="1" x14ac:dyDescent="0.25">
      <c r="C1773" s="34"/>
      <c r="D1773" s="27"/>
      <c r="G1773" s="35"/>
    </row>
    <row r="1774" spans="3:7" ht="22.5" customHeight="1" x14ac:dyDescent="0.25">
      <c r="C1774" s="34"/>
      <c r="D1774" s="27"/>
      <c r="G1774" s="35"/>
    </row>
    <row r="1775" spans="3:7" ht="22.5" customHeight="1" x14ac:dyDescent="0.25">
      <c r="C1775" s="34"/>
      <c r="D1775" s="27"/>
      <c r="G1775" s="35"/>
    </row>
    <row r="1776" spans="3:7" ht="22.5" customHeight="1" x14ac:dyDescent="0.25">
      <c r="C1776" s="34"/>
      <c r="D1776" s="27"/>
      <c r="G1776" s="35"/>
    </row>
    <row r="1777" spans="3:7" ht="22.5" customHeight="1" x14ac:dyDescent="0.25">
      <c r="C1777" s="34"/>
      <c r="D1777" s="27"/>
      <c r="G1777" s="35"/>
    </row>
    <row r="1778" spans="3:7" ht="22.5" customHeight="1" x14ac:dyDescent="0.25">
      <c r="C1778" s="34"/>
      <c r="D1778" s="27"/>
      <c r="G1778" s="35"/>
    </row>
    <row r="1779" spans="3:7" ht="22.5" customHeight="1" x14ac:dyDescent="0.25">
      <c r="C1779" s="34"/>
      <c r="D1779" s="27"/>
      <c r="G1779" s="35"/>
    </row>
    <row r="1780" spans="3:7" ht="22.5" customHeight="1" x14ac:dyDescent="0.25">
      <c r="C1780" s="34"/>
      <c r="D1780" s="27"/>
      <c r="G1780" s="35"/>
    </row>
    <row r="1781" spans="3:7" ht="22.5" customHeight="1" x14ac:dyDescent="0.25">
      <c r="C1781" s="34"/>
      <c r="D1781" s="27"/>
      <c r="G1781" s="35"/>
    </row>
    <row r="1782" spans="3:7" ht="22.5" customHeight="1" x14ac:dyDescent="0.25">
      <c r="C1782" s="34"/>
      <c r="D1782" s="27"/>
      <c r="G1782" s="35"/>
    </row>
    <row r="1783" spans="3:7" ht="22.5" customHeight="1" x14ac:dyDescent="0.25">
      <c r="C1783" s="34"/>
      <c r="D1783" s="27"/>
      <c r="G1783" s="35"/>
    </row>
    <row r="1784" spans="3:7" ht="22.5" customHeight="1" x14ac:dyDescent="0.25">
      <c r="C1784" s="34"/>
      <c r="D1784" s="27"/>
      <c r="G1784" s="35"/>
    </row>
    <row r="1785" spans="3:7" ht="22.5" customHeight="1" x14ac:dyDescent="0.25">
      <c r="C1785" s="34"/>
      <c r="D1785" s="27"/>
      <c r="G1785" s="35"/>
    </row>
    <row r="1786" spans="3:7" ht="22.5" customHeight="1" x14ac:dyDescent="0.25">
      <c r="C1786" s="34"/>
      <c r="D1786" s="27"/>
      <c r="G1786" s="35"/>
    </row>
    <row r="1787" spans="3:7" ht="22.5" customHeight="1" x14ac:dyDescent="0.25">
      <c r="C1787" s="34"/>
      <c r="D1787" s="27"/>
      <c r="G1787" s="35"/>
    </row>
    <row r="1788" spans="3:7" ht="22.5" customHeight="1" x14ac:dyDescent="0.25">
      <c r="C1788" s="34"/>
      <c r="D1788" s="27"/>
      <c r="G1788" s="35"/>
    </row>
    <row r="1789" spans="3:7" ht="22.5" customHeight="1" x14ac:dyDescent="0.25">
      <c r="C1789" s="34"/>
      <c r="D1789" s="27"/>
      <c r="G1789" s="35"/>
    </row>
    <row r="1790" spans="3:7" ht="22.5" customHeight="1" x14ac:dyDescent="0.25">
      <c r="C1790" s="34"/>
      <c r="D1790" s="27"/>
      <c r="G1790" s="35"/>
    </row>
    <row r="1791" spans="3:7" ht="22.5" customHeight="1" x14ac:dyDescent="0.25">
      <c r="C1791" s="34"/>
      <c r="D1791" s="27"/>
      <c r="G1791" s="35"/>
    </row>
    <row r="1792" spans="3:7" ht="22.5" customHeight="1" x14ac:dyDescent="0.25">
      <c r="C1792" s="34"/>
      <c r="D1792" s="27"/>
      <c r="G1792" s="35"/>
    </row>
    <row r="1793" spans="3:7" ht="22.5" customHeight="1" x14ac:dyDescent="0.25">
      <c r="C1793" s="34"/>
      <c r="D1793" s="27"/>
      <c r="G1793" s="35"/>
    </row>
    <row r="1794" spans="3:7" ht="22.5" customHeight="1" x14ac:dyDescent="0.25">
      <c r="C1794" s="34"/>
      <c r="D1794" s="27"/>
      <c r="G1794" s="35"/>
    </row>
    <row r="1795" spans="3:7" ht="22.5" customHeight="1" x14ac:dyDescent="0.25">
      <c r="C1795" s="34"/>
      <c r="D1795" s="27"/>
      <c r="G1795" s="35"/>
    </row>
    <row r="1796" spans="3:7" ht="22.5" customHeight="1" x14ac:dyDescent="0.25">
      <c r="C1796" s="34"/>
      <c r="D1796" s="27"/>
      <c r="G1796" s="35"/>
    </row>
    <row r="1797" spans="3:7" ht="22.5" customHeight="1" x14ac:dyDescent="0.25">
      <c r="C1797" s="34"/>
      <c r="D1797" s="27"/>
      <c r="G1797" s="35"/>
    </row>
    <row r="1798" spans="3:7" ht="22.5" customHeight="1" x14ac:dyDescent="0.25">
      <c r="C1798" s="34"/>
      <c r="D1798" s="27"/>
      <c r="G1798" s="35"/>
    </row>
    <row r="1799" spans="3:7" ht="22.5" customHeight="1" x14ac:dyDescent="0.25">
      <c r="C1799" s="34"/>
      <c r="D1799" s="27"/>
      <c r="G1799" s="35"/>
    </row>
    <row r="1800" spans="3:7" ht="22.5" customHeight="1" x14ac:dyDescent="0.25">
      <c r="C1800" s="34"/>
      <c r="D1800" s="27"/>
      <c r="G1800" s="35"/>
    </row>
    <row r="1801" spans="3:7" ht="22.5" customHeight="1" x14ac:dyDescent="0.25">
      <c r="C1801" s="34"/>
      <c r="D1801" s="27"/>
      <c r="G1801" s="35"/>
    </row>
    <row r="1802" spans="3:7" ht="22.5" customHeight="1" x14ac:dyDescent="0.25">
      <c r="C1802" s="34"/>
      <c r="D1802" s="27"/>
      <c r="G1802" s="35"/>
    </row>
    <row r="1803" spans="3:7" ht="22.5" customHeight="1" x14ac:dyDescent="0.25">
      <c r="C1803" s="34"/>
      <c r="D1803" s="27"/>
      <c r="G1803" s="35"/>
    </row>
    <row r="1804" spans="3:7" ht="22.5" customHeight="1" x14ac:dyDescent="0.25">
      <c r="C1804" s="34"/>
      <c r="D1804" s="27"/>
      <c r="G1804" s="35"/>
    </row>
    <row r="1805" spans="3:7" ht="22.5" customHeight="1" x14ac:dyDescent="0.25">
      <c r="C1805" s="34"/>
      <c r="D1805" s="27"/>
      <c r="G1805" s="35"/>
    </row>
    <row r="1806" spans="3:7" ht="22.5" customHeight="1" x14ac:dyDescent="0.25">
      <c r="C1806" s="34"/>
      <c r="D1806" s="27"/>
      <c r="G1806" s="35"/>
    </row>
    <row r="1807" spans="3:7" ht="22.5" customHeight="1" x14ac:dyDescent="0.25">
      <c r="C1807" s="34"/>
      <c r="D1807" s="27"/>
      <c r="G1807" s="35"/>
    </row>
    <row r="1808" spans="3:7" ht="22.5" customHeight="1" x14ac:dyDescent="0.25">
      <c r="C1808" s="34"/>
      <c r="D1808" s="27"/>
      <c r="G1808" s="35"/>
    </row>
    <row r="1809" spans="3:7" ht="22.5" customHeight="1" x14ac:dyDescent="0.25">
      <c r="C1809" s="34"/>
      <c r="D1809" s="27"/>
      <c r="G1809" s="35"/>
    </row>
    <row r="1810" spans="3:7" ht="22.5" customHeight="1" x14ac:dyDescent="0.25">
      <c r="C1810" s="34"/>
      <c r="D1810" s="27"/>
      <c r="G1810" s="35"/>
    </row>
    <row r="1811" spans="3:7" ht="22.5" customHeight="1" x14ac:dyDescent="0.25">
      <c r="C1811" s="34"/>
      <c r="D1811" s="27"/>
      <c r="G1811" s="35"/>
    </row>
    <row r="1812" spans="3:7" ht="22.5" customHeight="1" x14ac:dyDescent="0.25">
      <c r="C1812" s="34"/>
      <c r="D1812" s="27"/>
      <c r="G1812" s="35"/>
    </row>
    <row r="1813" spans="3:7" ht="22.5" customHeight="1" x14ac:dyDescent="0.25">
      <c r="C1813" s="34"/>
      <c r="D1813" s="27"/>
      <c r="G1813" s="35"/>
    </row>
    <row r="1814" spans="3:7" ht="22.5" customHeight="1" x14ac:dyDescent="0.25">
      <c r="C1814" s="34"/>
      <c r="D1814" s="27"/>
      <c r="G1814" s="35"/>
    </row>
    <row r="1815" spans="3:7" ht="22.5" customHeight="1" x14ac:dyDescent="0.25">
      <c r="C1815" s="34"/>
      <c r="D1815" s="27"/>
      <c r="G1815" s="35"/>
    </row>
    <row r="1816" spans="3:7" ht="22.5" customHeight="1" x14ac:dyDescent="0.25">
      <c r="C1816" s="34"/>
      <c r="D1816" s="27"/>
      <c r="G1816" s="35"/>
    </row>
    <row r="1817" spans="3:7" ht="22.5" customHeight="1" x14ac:dyDescent="0.25">
      <c r="C1817" s="34"/>
      <c r="D1817" s="27"/>
      <c r="G1817" s="35"/>
    </row>
    <row r="1818" spans="3:7" ht="22.5" customHeight="1" x14ac:dyDescent="0.25">
      <c r="C1818" s="34"/>
      <c r="D1818" s="27"/>
      <c r="G1818" s="35"/>
    </row>
    <row r="1819" spans="3:7" ht="22.5" customHeight="1" x14ac:dyDescent="0.25">
      <c r="C1819" s="34"/>
      <c r="D1819" s="27"/>
      <c r="G1819" s="35"/>
    </row>
    <row r="1820" spans="3:7" ht="22.5" customHeight="1" x14ac:dyDescent="0.25">
      <c r="C1820" s="34"/>
      <c r="D1820" s="27"/>
      <c r="G1820" s="35"/>
    </row>
    <row r="1821" spans="3:7" ht="22.5" customHeight="1" x14ac:dyDescent="0.25">
      <c r="C1821" s="34"/>
      <c r="D1821" s="27"/>
      <c r="G1821" s="35"/>
    </row>
    <row r="1822" spans="3:7" ht="22.5" customHeight="1" x14ac:dyDescent="0.25">
      <c r="C1822" s="34"/>
      <c r="D1822" s="27"/>
      <c r="G1822" s="35"/>
    </row>
    <row r="1823" spans="3:7" ht="22.5" customHeight="1" x14ac:dyDescent="0.25">
      <c r="C1823" s="34"/>
      <c r="D1823" s="27"/>
      <c r="G1823" s="35"/>
    </row>
    <row r="1824" spans="3:7" ht="22.5" customHeight="1" x14ac:dyDescent="0.25">
      <c r="C1824" s="34"/>
      <c r="D1824" s="27"/>
      <c r="G1824" s="35"/>
    </row>
    <row r="1825" spans="3:7" ht="22.5" customHeight="1" x14ac:dyDescent="0.25">
      <c r="C1825" s="34"/>
      <c r="D1825" s="27"/>
      <c r="G1825" s="35"/>
    </row>
    <row r="1826" spans="3:7" ht="22.5" customHeight="1" x14ac:dyDescent="0.25">
      <c r="C1826" s="34"/>
      <c r="D1826" s="27"/>
      <c r="G1826" s="35"/>
    </row>
    <row r="1827" spans="3:7" ht="22.5" customHeight="1" x14ac:dyDescent="0.25">
      <c r="C1827" s="34"/>
      <c r="D1827" s="27"/>
      <c r="G1827" s="35"/>
    </row>
    <row r="1828" spans="3:7" ht="22.5" customHeight="1" x14ac:dyDescent="0.25">
      <c r="C1828" s="34"/>
      <c r="D1828" s="27"/>
      <c r="G1828" s="35"/>
    </row>
    <row r="1829" spans="3:7" ht="22.5" customHeight="1" x14ac:dyDescent="0.25">
      <c r="C1829" s="34"/>
      <c r="D1829" s="27"/>
      <c r="G1829" s="35"/>
    </row>
    <row r="1830" spans="3:7" ht="22.5" customHeight="1" x14ac:dyDescent="0.25">
      <c r="C1830" s="34"/>
      <c r="D1830" s="27"/>
      <c r="G1830" s="35"/>
    </row>
    <row r="1831" spans="3:7" ht="22.5" customHeight="1" x14ac:dyDescent="0.25">
      <c r="C1831" s="34"/>
      <c r="D1831" s="27"/>
      <c r="G1831" s="35"/>
    </row>
    <row r="1832" spans="3:7" ht="22.5" customHeight="1" x14ac:dyDescent="0.25">
      <c r="C1832" s="34"/>
      <c r="D1832" s="27"/>
      <c r="G1832" s="35"/>
    </row>
    <row r="1833" spans="3:7" ht="22.5" customHeight="1" x14ac:dyDescent="0.25">
      <c r="C1833" s="34"/>
      <c r="D1833" s="27"/>
      <c r="G1833" s="35"/>
    </row>
    <row r="1834" spans="3:7" ht="22.5" customHeight="1" x14ac:dyDescent="0.25">
      <c r="C1834" s="34"/>
      <c r="D1834" s="27"/>
      <c r="G1834" s="35"/>
    </row>
    <row r="1835" spans="3:7" ht="22.5" customHeight="1" x14ac:dyDescent="0.25">
      <c r="C1835" s="34"/>
      <c r="D1835" s="27"/>
      <c r="G1835" s="35"/>
    </row>
    <row r="1836" spans="3:7" ht="22.5" customHeight="1" x14ac:dyDescent="0.25">
      <c r="C1836" s="34"/>
      <c r="D1836" s="27"/>
      <c r="G1836" s="35"/>
    </row>
    <row r="1837" spans="3:7" ht="22.5" customHeight="1" x14ac:dyDescent="0.25">
      <c r="C1837" s="34"/>
      <c r="D1837" s="27"/>
      <c r="G1837" s="35"/>
    </row>
    <row r="1838" spans="3:7" ht="22.5" customHeight="1" x14ac:dyDescent="0.25">
      <c r="C1838" s="34"/>
      <c r="D1838" s="27"/>
      <c r="G1838" s="35"/>
    </row>
    <row r="1839" spans="3:7" ht="22.5" customHeight="1" x14ac:dyDescent="0.25">
      <c r="C1839" s="34"/>
      <c r="D1839" s="27"/>
      <c r="G1839" s="35"/>
    </row>
    <row r="1840" spans="3:7" ht="22.5" customHeight="1" x14ac:dyDescent="0.25">
      <c r="C1840" s="34"/>
      <c r="D1840" s="27"/>
      <c r="G1840" s="35"/>
    </row>
    <row r="1841" spans="3:7" ht="22.5" customHeight="1" x14ac:dyDescent="0.25">
      <c r="C1841" s="34"/>
      <c r="D1841" s="27"/>
      <c r="G1841" s="35"/>
    </row>
    <row r="1842" spans="3:7" ht="22.5" customHeight="1" x14ac:dyDescent="0.25">
      <c r="C1842" s="34"/>
      <c r="D1842" s="27"/>
      <c r="G1842" s="35"/>
    </row>
    <row r="1843" spans="3:7" ht="22.5" customHeight="1" x14ac:dyDescent="0.25">
      <c r="C1843" s="34"/>
      <c r="D1843" s="27"/>
      <c r="G1843" s="35"/>
    </row>
    <row r="1844" spans="3:7" ht="22.5" customHeight="1" x14ac:dyDescent="0.25">
      <c r="C1844" s="34"/>
      <c r="D1844" s="27"/>
      <c r="G1844" s="35"/>
    </row>
    <row r="1845" spans="3:7" ht="22.5" customHeight="1" x14ac:dyDescent="0.25">
      <c r="C1845" s="34"/>
      <c r="D1845" s="27"/>
      <c r="G1845" s="35"/>
    </row>
    <row r="1846" spans="3:7" ht="22.5" customHeight="1" x14ac:dyDescent="0.25">
      <c r="C1846" s="34"/>
      <c r="D1846" s="27"/>
      <c r="G1846" s="35"/>
    </row>
    <row r="1847" spans="3:7" ht="22.5" customHeight="1" x14ac:dyDescent="0.25">
      <c r="C1847" s="34"/>
      <c r="D1847" s="27"/>
      <c r="G1847" s="35"/>
    </row>
    <row r="1848" spans="3:7" ht="22.5" customHeight="1" x14ac:dyDescent="0.25">
      <c r="C1848" s="34"/>
      <c r="D1848" s="27"/>
      <c r="G1848" s="35"/>
    </row>
    <row r="1849" spans="3:7" ht="22.5" customHeight="1" x14ac:dyDescent="0.25">
      <c r="C1849" s="34"/>
      <c r="D1849" s="27"/>
      <c r="G1849" s="35"/>
    </row>
    <row r="1850" spans="3:7" ht="22.5" customHeight="1" x14ac:dyDescent="0.25">
      <c r="C1850" s="34"/>
      <c r="D1850" s="27"/>
      <c r="G1850" s="35"/>
    </row>
    <row r="1851" spans="3:7" ht="22.5" customHeight="1" x14ac:dyDescent="0.25">
      <c r="C1851" s="34"/>
      <c r="D1851" s="27"/>
      <c r="G1851" s="35"/>
    </row>
    <row r="1852" spans="3:7" ht="22.5" customHeight="1" x14ac:dyDescent="0.25">
      <c r="C1852" s="34"/>
      <c r="D1852" s="27"/>
      <c r="G1852" s="35"/>
    </row>
    <row r="1853" spans="3:7" ht="22.5" customHeight="1" x14ac:dyDescent="0.25">
      <c r="C1853" s="34"/>
      <c r="D1853" s="27"/>
      <c r="G1853" s="35"/>
    </row>
    <row r="1854" spans="3:7" ht="22.5" customHeight="1" x14ac:dyDescent="0.25">
      <c r="C1854" s="34"/>
      <c r="D1854" s="27"/>
      <c r="G1854" s="35"/>
    </row>
    <row r="1855" spans="3:7" ht="22.5" customHeight="1" x14ac:dyDescent="0.25">
      <c r="C1855" s="34"/>
      <c r="D1855" s="27"/>
      <c r="G1855" s="35"/>
    </row>
    <row r="1856" spans="3:7" ht="22.5" customHeight="1" x14ac:dyDescent="0.25">
      <c r="C1856" s="34"/>
      <c r="D1856" s="27"/>
      <c r="G1856" s="35"/>
    </row>
    <row r="1857" spans="3:7" ht="22.5" customHeight="1" x14ac:dyDescent="0.25">
      <c r="C1857" s="34"/>
      <c r="D1857" s="27"/>
      <c r="G1857" s="35"/>
    </row>
    <row r="1858" spans="3:7" ht="22.5" customHeight="1" x14ac:dyDescent="0.25">
      <c r="C1858" s="34"/>
      <c r="D1858" s="27"/>
      <c r="G1858" s="35"/>
    </row>
    <row r="1859" spans="3:7" ht="22.5" customHeight="1" x14ac:dyDescent="0.25">
      <c r="C1859" s="34"/>
      <c r="D1859" s="27"/>
      <c r="G1859" s="35"/>
    </row>
    <row r="1860" spans="3:7" ht="22.5" customHeight="1" x14ac:dyDescent="0.25">
      <c r="C1860" s="34"/>
      <c r="D1860" s="27"/>
      <c r="G1860" s="35"/>
    </row>
    <row r="1861" spans="3:7" ht="22.5" customHeight="1" x14ac:dyDescent="0.25">
      <c r="C1861" s="34"/>
      <c r="D1861" s="27"/>
      <c r="G1861" s="35"/>
    </row>
    <row r="1862" spans="3:7" ht="22.5" customHeight="1" x14ac:dyDescent="0.25">
      <c r="C1862" s="34"/>
      <c r="D1862" s="27"/>
      <c r="G1862" s="35"/>
    </row>
    <row r="1863" spans="3:7" ht="22.5" customHeight="1" x14ac:dyDescent="0.25">
      <c r="C1863" s="34"/>
      <c r="D1863" s="27"/>
      <c r="G1863" s="35"/>
    </row>
    <row r="1864" spans="3:7" ht="22.5" customHeight="1" x14ac:dyDescent="0.25">
      <c r="C1864" s="34"/>
      <c r="D1864" s="27"/>
      <c r="G1864" s="35"/>
    </row>
    <row r="1865" spans="3:7" ht="22.5" customHeight="1" x14ac:dyDescent="0.25">
      <c r="C1865" s="34"/>
      <c r="D1865" s="27"/>
      <c r="G1865" s="35"/>
    </row>
    <row r="1866" spans="3:7" ht="22.5" customHeight="1" x14ac:dyDescent="0.25">
      <c r="C1866" s="34"/>
      <c r="D1866" s="27"/>
      <c r="G1866" s="35"/>
    </row>
    <row r="1867" spans="3:7" ht="22.5" customHeight="1" x14ac:dyDescent="0.25">
      <c r="C1867" s="34"/>
      <c r="D1867" s="27"/>
      <c r="G1867" s="35"/>
    </row>
    <row r="1868" spans="3:7" ht="22.5" customHeight="1" x14ac:dyDescent="0.25">
      <c r="C1868" s="34"/>
      <c r="D1868" s="27"/>
      <c r="G1868" s="35"/>
    </row>
    <row r="1869" spans="3:7" ht="22.5" customHeight="1" x14ac:dyDescent="0.25">
      <c r="C1869" s="34"/>
      <c r="D1869" s="27"/>
      <c r="G1869" s="35"/>
    </row>
    <row r="1870" spans="3:7" ht="22.5" customHeight="1" x14ac:dyDescent="0.25">
      <c r="C1870" s="34"/>
      <c r="D1870" s="27"/>
      <c r="G1870" s="35"/>
    </row>
    <row r="1871" spans="3:7" ht="22.5" customHeight="1" x14ac:dyDescent="0.25">
      <c r="C1871" s="34"/>
      <c r="D1871" s="27"/>
      <c r="G1871" s="35"/>
    </row>
    <row r="1872" spans="3:7" ht="22.5" customHeight="1" x14ac:dyDescent="0.25">
      <c r="C1872" s="34"/>
      <c r="D1872" s="27"/>
      <c r="G1872" s="35"/>
    </row>
    <row r="1873" spans="3:7" ht="22.5" customHeight="1" x14ac:dyDescent="0.25">
      <c r="C1873" s="34"/>
      <c r="D1873" s="27"/>
      <c r="G1873" s="35"/>
    </row>
    <row r="1874" spans="3:7" ht="22.5" customHeight="1" x14ac:dyDescent="0.25">
      <c r="C1874" s="34"/>
      <c r="D1874" s="27"/>
      <c r="G1874" s="35"/>
    </row>
    <row r="1875" spans="3:7" ht="22.5" customHeight="1" x14ac:dyDescent="0.25">
      <c r="C1875" s="34"/>
      <c r="D1875" s="27"/>
      <c r="G1875" s="35"/>
    </row>
    <row r="1876" spans="3:7" ht="22.5" customHeight="1" x14ac:dyDescent="0.25">
      <c r="C1876" s="34"/>
      <c r="D1876" s="27"/>
      <c r="G1876" s="35"/>
    </row>
    <row r="1877" spans="3:7" ht="22.5" customHeight="1" x14ac:dyDescent="0.25">
      <c r="C1877" s="34"/>
      <c r="D1877" s="27"/>
      <c r="G1877" s="35"/>
    </row>
    <row r="1878" spans="3:7" ht="22.5" customHeight="1" x14ac:dyDescent="0.25">
      <c r="C1878" s="34"/>
      <c r="D1878" s="27"/>
      <c r="G1878" s="35"/>
    </row>
    <row r="1879" spans="3:7" ht="22.5" customHeight="1" x14ac:dyDescent="0.25">
      <c r="C1879" s="34"/>
      <c r="D1879" s="27"/>
      <c r="G1879" s="35"/>
    </row>
    <row r="1880" spans="3:7" ht="22.5" customHeight="1" x14ac:dyDescent="0.25">
      <c r="C1880" s="34"/>
      <c r="D1880" s="27"/>
      <c r="G1880" s="35"/>
    </row>
    <row r="1881" spans="3:7" ht="22.5" customHeight="1" x14ac:dyDescent="0.25">
      <c r="C1881" s="34"/>
      <c r="D1881" s="27"/>
      <c r="G1881" s="35"/>
    </row>
    <row r="1882" spans="3:7" ht="22.5" customHeight="1" x14ac:dyDescent="0.25">
      <c r="C1882" s="34"/>
      <c r="D1882" s="27"/>
      <c r="G1882" s="35"/>
    </row>
    <row r="1883" spans="3:7" ht="22.5" customHeight="1" x14ac:dyDescent="0.25">
      <c r="C1883" s="34"/>
      <c r="D1883" s="27"/>
      <c r="G1883" s="35"/>
    </row>
    <row r="1884" spans="3:7" ht="22.5" customHeight="1" x14ac:dyDescent="0.25">
      <c r="C1884" s="34"/>
      <c r="D1884" s="27"/>
      <c r="G1884" s="35"/>
    </row>
    <row r="1885" spans="3:7" ht="22.5" customHeight="1" x14ac:dyDescent="0.25">
      <c r="C1885" s="34"/>
      <c r="D1885" s="27"/>
      <c r="G1885" s="35"/>
    </row>
    <row r="1886" spans="3:7" ht="22.5" customHeight="1" x14ac:dyDescent="0.25">
      <c r="C1886" s="34"/>
      <c r="D1886" s="27"/>
      <c r="G1886" s="35"/>
    </row>
    <row r="1887" spans="3:7" ht="22.5" customHeight="1" x14ac:dyDescent="0.25">
      <c r="C1887" s="34"/>
      <c r="D1887" s="27"/>
      <c r="G1887" s="35"/>
    </row>
    <row r="1888" spans="3:7" ht="22.5" customHeight="1" x14ac:dyDescent="0.25">
      <c r="C1888" s="34"/>
      <c r="D1888" s="27"/>
      <c r="G1888" s="35"/>
    </row>
    <row r="1889" spans="3:7" ht="22.5" customHeight="1" x14ac:dyDescent="0.25">
      <c r="C1889" s="34"/>
      <c r="D1889" s="27"/>
      <c r="G1889" s="35"/>
    </row>
    <row r="1890" spans="3:7" ht="22.5" customHeight="1" x14ac:dyDescent="0.25">
      <c r="C1890" s="34"/>
      <c r="D1890" s="27"/>
      <c r="G1890" s="35"/>
    </row>
    <row r="1891" spans="3:7" ht="22.5" customHeight="1" x14ac:dyDescent="0.25">
      <c r="C1891" s="34"/>
      <c r="D1891" s="27"/>
      <c r="G1891" s="35"/>
    </row>
    <row r="1892" spans="3:7" ht="22.5" customHeight="1" x14ac:dyDescent="0.25">
      <c r="C1892" s="34"/>
      <c r="D1892" s="27"/>
      <c r="G1892" s="35"/>
    </row>
    <row r="1893" spans="3:7" ht="22.5" customHeight="1" x14ac:dyDescent="0.25">
      <c r="C1893" s="34"/>
      <c r="D1893" s="27"/>
      <c r="G1893" s="35"/>
    </row>
    <row r="1894" spans="3:7" ht="22.5" customHeight="1" x14ac:dyDescent="0.25">
      <c r="C1894" s="34"/>
      <c r="D1894" s="27"/>
      <c r="G1894" s="35"/>
    </row>
    <row r="1895" spans="3:7" ht="22.5" customHeight="1" x14ac:dyDescent="0.25">
      <c r="C1895" s="34"/>
      <c r="D1895" s="27"/>
      <c r="G1895" s="35"/>
    </row>
    <row r="1896" spans="3:7" ht="22.5" customHeight="1" x14ac:dyDescent="0.25">
      <c r="C1896" s="34"/>
      <c r="D1896" s="27"/>
      <c r="G1896" s="35"/>
    </row>
    <row r="1897" spans="3:7" ht="22.5" customHeight="1" x14ac:dyDescent="0.25">
      <c r="C1897" s="34"/>
      <c r="D1897" s="27"/>
      <c r="G1897" s="35"/>
    </row>
    <row r="1898" spans="3:7" ht="22.5" customHeight="1" x14ac:dyDescent="0.25">
      <c r="C1898" s="34"/>
      <c r="D1898" s="27"/>
      <c r="G1898" s="35"/>
    </row>
    <row r="1899" spans="3:7" ht="22.5" customHeight="1" x14ac:dyDescent="0.25">
      <c r="C1899" s="34"/>
      <c r="D1899" s="27"/>
      <c r="G1899" s="35"/>
    </row>
    <row r="1900" spans="3:7" ht="22.5" customHeight="1" x14ac:dyDescent="0.25">
      <c r="C1900" s="34"/>
      <c r="D1900" s="27"/>
      <c r="G1900" s="35"/>
    </row>
    <row r="1901" spans="3:7" ht="22.5" customHeight="1" x14ac:dyDescent="0.25">
      <c r="C1901" s="34"/>
      <c r="D1901" s="27"/>
      <c r="G1901" s="35"/>
    </row>
    <row r="1902" spans="3:7" ht="22.5" customHeight="1" x14ac:dyDescent="0.25">
      <c r="C1902" s="34"/>
      <c r="D1902" s="27"/>
      <c r="G1902" s="35"/>
    </row>
    <row r="1903" spans="3:7" ht="22.5" customHeight="1" x14ac:dyDescent="0.25">
      <c r="C1903" s="34"/>
      <c r="D1903" s="27"/>
      <c r="G1903" s="35"/>
    </row>
    <row r="1904" spans="3:7" ht="22.5" customHeight="1" x14ac:dyDescent="0.25">
      <c r="C1904" s="34"/>
      <c r="D1904" s="27"/>
      <c r="G1904" s="35"/>
    </row>
    <row r="1905" spans="3:7" ht="22.5" customHeight="1" x14ac:dyDescent="0.25">
      <c r="C1905" s="34"/>
      <c r="D1905" s="27"/>
      <c r="G1905" s="35"/>
    </row>
    <row r="1906" spans="3:7" ht="22.5" customHeight="1" x14ac:dyDescent="0.25">
      <c r="C1906" s="34"/>
      <c r="D1906" s="27"/>
      <c r="G1906" s="35"/>
    </row>
    <row r="1907" spans="3:7" ht="22.5" customHeight="1" x14ac:dyDescent="0.25">
      <c r="C1907" s="34"/>
      <c r="D1907" s="27"/>
      <c r="G1907" s="35"/>
    </row>
    <row r="1908" spans="3:7" ht="22.5" customHeight="1" x14ac:dyDescent="0.25">
      <c r="C1908" s="34"/>
      <c r="D1908" s="27"/>
      <c r="G1908" s="35"/>
    </row>
    <row r="1909" spans="3:7" ht="22.5" customHeight="1" x14ac:dyDescent="0.25">
      <c r="C1909" s="34"/>
      <c r="D1909" s="27"/>
      <c r="G1909" s="35"/>
    </row>
    <row r="1910" spans="3:7" ht="22.5" customHeight="1" x14ac:dyDescent="0.25">
      <c r="C1910" s="34"/>
      <c r="D1910" s="27"/>
      <c r="G1910" s="35"/>
    </row>
    <row r="1911" spans="3:7" ht="22.5" customHeight="1" x14ac:dyDescent="0.25">
      <c r="C1911" s="34"/>
      <c r="D1911" s="27"/>
      <c r="G1911" s="35"/>
    </row>
    <row r="1912" spans="3:7" ht="22.5" customHeight="1" x14ac:dyDescent="0.25">
      <c r="C1912" s="34"/>
      <c r="D1912" s="27"/>
      <c r="G1912" s="35"/>
    </row>
    <row r="1913" spans="3:7" ht="22.5" customHeight="1" x14ac:dyDescent="0.25">
      <c r="C1913" s="34"/>
      <c r="D1913" s="27"/>
      <c r="G1913" s="35"/>
    </row>
    <row r="1914" spans="3:7" ht="22.5" customHeight="1" x14ac:dyDescent="0.25">
      <c r="C1914" s="34"/>
      <c r="D1914" s="27"/>
      <c r="G1914" s="35"/>
    </row>
    <row r="1915" spans="3:7" ht="22.5" customHeight="1" x14ac:dyDescent="0.25">
      <c r="C1915" s="34"/>
      <c r="D1915" s="27"/>
      <c r="G1915" s="35"/>
    </row>
    <row r="1916" spans="3:7" ht="22.5" customHeight="1" x14ac:dyDescent="0.25">
      <c r="C1916" s="34"/>
      <c r="D1916" s="27"/>
      <c r="G1916" s="35"/>
    </row>
    <row r="1917" spans="3:7" ht="22.5" customHeight="1" x14ac:dyDescent="0.25">
      <c r="C1917" s="34"/>
      <c r="D1917" s="27"/>
      <c r="G1917" s="35"/>
    </row>
    <row r="1918" spans="3:7" ht="22.5" customHeight="1" x14ac:dyDescent="0.25">
      <c r="C1918" s="34"/>
      <c r="D1918" s="27"/>
      <c r="G1918" s="35"/>
    </row>
    <row r="1919" spans="3:7" ht="22.5" customHeight="1" x14ac:dyDescent="0.25">
      <c r="C1919" s="34"/>
      <c r="D1919" s="27"/>
      <c r="G1919" s="35"/>
    </row>
    <row r="1920" spans="3:7" ht="22.5" customHeight="1" x14ac:dyDescent="0.25">
      <c r="C1920" s="34"/>
      <c r="D1920" s="27"/>
      <c r="G1920" s="35"/>
    </row>
    <row r="1921" spans="3:7" ht="22.5" customHeight="1" x14ac:dyDescent="0.25">
      <c r="C1921" s="34"/>
      <c r="D1921" s="27"/>
      <c r="G1921" s="35"/>
    </row>
    <row r="1922" spans="3:7" ht="22.5" customHeight="1" x14ac:dyDescent="0.25">
      <c r="C1922" s="34"/>
      <c r="D1922" s="27"/>
      <c r="G1922" s="35"/>
    </row>
    <row r="1923" spans="3:7" ht="22.5" customHeight="1" x14ac:dyDescent="0.25">
      <c r="C1923" s="34"/>
      <c r="D1923" s="27"/>
      <c r="G1923" s="35"/>
    </row>
    <row r="1924" spans="3:7" ht="22.5" customHeight="1" x14ac:dyDescent="0.25">
      <c r="C1924" s="34"/>
      <c r="D1924" s="27"/>
      <c r="G1924" s="35"/>
    </row>
    <row r="1925" spans="3:7" ht="22.5" customHeight="1" x14ac:dyDescent="0.25">
      <c r="C1925" s="34"/>
      <c r="D1925" s="27"/>
      <c r="G1925" s="35"/>
    </row>
    <row r="1926" spans="3:7" ht="22.5" customHeight="1" x14ac:dyDescent="0.25">
      <c r="C1926" s="34"/>
      <c r="D1926" s="27"/>
      <c r="G1926" s="35"/>
    </row>
    <row r="1927" spans="3:7" ht="22.5" customHeight="1" x14ac:dyDescent="0.25">
      <c r="C1927" s="34"/>
      <c r="D1927" s="27"/>
      <c r="G1927" s="35"/>
    </row>
    <row r="1928" spans="3:7" ht="22.5" customHeight="1" x14ac:dyDescent="0.25">
      <c r="C1928" s="34"/>
      <c r="D1928" s="27"/>
      <c r="G1928" s="35"/>
    </row>
    <row r="1929" spans="3:7" ht="22.5" customHeight="1" x14ac:dyDescent="0.25">
      <c r="C1929" s="34"/>
      <c r="D1929" s="27"/>
      <c r="G1929" s="35"/>
    </row>
    <row r="1930" spans="3:7" ht="22.5" customHeight="1" x14ac:dyDescent="0.25">
      <c r="C1930" s="34"/>
      <c r="D1930" s="27"/>
      <c r="G1930" s="35"/>
    </row>
    <row r="1931" spans="3:7" ht="22.5" customHeight="1" x14ac:dyDescent="0.25">
      <c r="C1931" s="34"/>
      <c r="D1931" s="27"/>
      <c r="G1931" s="35"/>
    </row>
    <row r="1932" spans="3:7" ht="22.5" customHeight="1" x14ac:dyDescent="0.25">
      <c r="C1932" s="34"/>
      <c r="D1932" s="27"/>
      <c r="G1932" s="35"/>
    </row>
    <row r="1933" spans="3:7" ht="22.5" customHeight="1" x14ac:dyDescent="0.25">
      <c r="C1933" s="34"/>
      <c r="D1933" s="27"/>
      <c r="G1933" s="35"/>
    </row>
    <row r="1934" spans="3:7" ht="22.5" customHeight="1" x14ac:dyDescent="0.25">
      <c r="C1934" s="34"/>
      <c r="D1934" s="27"/>
      <c r="G1934" s="35"/>
    </row>
    <row r="1935" spans="3:7" ht="22.5" customHeight="1" x14ac:dyDescent="0.25">
      <c r="C1935" s="34"/>
      <c r="D1935" s="27"/>
      <c r="G1935" s="35"/>
    </row>
    <row r="1936" spans="3:7" ht="22.5" customHeight="1" x14ac:dyDescent="0.25">
      <c r="C1936" s="34"/>
      <c r="D1936" s="27"/>
      <c r="G1936" s="35"/>
    </row>
    <row r="1937" spans="3:7" ht="22.5" customHeight="1" x14ac:dyDescent="0.25">
      <c r="C1937" s="34"/>
      <c r="D1937" s="27"/>
      <c r="G1937" s="35"/>
    </row>
    <row r="1938" spans="3:7" ht="22.5" customHeight="1" x14ac:dyDescent="0.25">
      <c r="C1938" s="34"/>
      <c r="D1938" s="27"/>
      <c r="G1938" s="35"/>
    </row>
    <row r="1939" spans="3:7" ht="22.5" customHeight="1" x14ac:dyDescent="0.25">
      <c r="C1939" s="34"/>
      <c r="D1939" s="27"/>
      <c r="G1939" s="35"/>
    </row>
    <row r="1940" spans="3:7" ht="22.5" customHeight="1" x14ac:dyDescent="0.25">
      <c r="C1940" s="34"/>
      <c r="D1940" s="27"/>
      <c r="G1940" s="35"/>
    </row>
    <row r="1941" spans="3:7" ht="22.5" customHeight="1" x14ac:dyDescent="0.25">
      <c r="C1941" s="34"/>
      <c r="D1941" s="27"/>
      <c r="G1941" s="35"/>
    </row>
    <row r="1942" spans="3:7" ht="22.5" customHeight="1" x14ac:dyDescent="0.25">
      <c r="C1942" s="34"/>
      <c r="D1942" s="27"/>
      <c r="G1942" s="35"/>
    </row>
    <row r="1943" spans="3:7" ht="22.5" customHeight="1" x14ac:dyDescent="0.25">
      <c r="C1943" s="34"/>
      <c r="D1943" s="27"/>
      <c r="G1943" s="35"/>
    </row>
    <row r="1944" spans="3:7" ht="22.5" customHeight="1" x14ac:dyDescent="0.25">
      <c r="C1944" s="34"/>
      <c r="D1944" s="27"/>
      <c r="G1944" s="35"/>
    </row>
    <row r="1945" spans="3:7" ht="22.5" customHeight="1" x14ac:dyDescent="0.25">
      <c r="C1945" s="34"/>
      <c r="D1945" s="27"/>
      <c r="G1945" s="35"/>
    </row>
    <row r="1946" spans="3:7" ht="22.5" customHeight="1" x14ac:dyDescent="0.25">
      <c r="C1946" s="34"/>
      <c r="D1946" s="27"/>
      <c r="G1946" s="35"/>
    </row>
    <row r="1947" spans="3:7" ht="22.5" customHeight="1" x14ac:dyDescent="0.25">
      <c r="C1947" s="34"/>
      <c r="D1947" s="27"/>
      <c r="G1947" s="35"/>
    </row>
    <row r="1948" spans="3:7" ht="22.5" customHeight="1" x14ac:dyDescent="0.25">
      <c r="C1948" s="34"/>
      <c r="D1948" s="27"/>
      <c r="G1948" s="35"/>
    </row>
    <row r="1949" spans="3:7" ht="22.5" customHeight="1" x14ac:dyDescent="0.25">
      <c r="C1949" s="34"/>
      <c r="D1949" s="27"/>
      <c r="G1949" s="35"/>
    </row>
    <row r="1950" spans="3:7" ht="22.5" customHeight="1" x14ac:dyDescent="0.25">
      <c r="C1950" s="34"/>
      <c r="D1950" s="27"/>
      <c r="G1950" s="35"/>
    </row>
    <row r="1951" spans="3:7" ht="22.5" customHeight="1" x14ac:dyDescent="0.25">
      <c r="C1951" s="34"/>
      <c r="D1951" s="27"/>
      <c r="G1951" s="35"/>
    </row>
    <row r="1952" spans="3:7" ht="22.5" customHeight="1" x14ac:dyDescent="0.25">
      <c r="C1952" s="34"/>
      <c r="D1952" s="27"/>
      <c r="G1952" s="35"/>
    </row>
    <row r="1953" spans="3:7" ht="22.5" customHeight="1" x14ac:dyDescent="0.25">
      <c r="C1953" s="34"/>
      <c r="D1953" s="27"/>
      <c r="G1953" s="35"/>
    </row>
    <row r="1954" spans="3:7" ht="22.5" customHeight="1" x14ac:dyDescent="0.25">
      <c r="C1954" s="34"/>
      <c r="D1954" s="27"/>
      <c r="G1954" s="35"/>
    </row>
    <row r="1955" spans="3:7" ht="22.5" customHeight="1" x14ac:dyDescent="0.25">
      <c r="C1955" s="34"/>
      <c r="D1955" s="27"/>
      <c r="G1955" s="35"/>
    </row>
    <row r="1956" spans="3:7" ht="22.5" customHeight="1" x14ac:dyDescent="0.25">
      <c r="C1956" s="34"/>
      <c r="D1956" s="27"/>
      <c r="G1956" s="35"/>
    </row>
    <row r="1957" spans="3:7" ht="22.5" customHeight="1" x14ac:dyDescent="0.25">
      <c r="C1957" s="34"/>
      <c r="D1957" s="27"/>
      <c r="G1957" s="35"/>
    </row>
    <row r="1958" spans="3:7" ht="22.5" customHeight="1" x14ac:dyDescent="0.25">
      <c r="C1958" s="34"/>
      <c r="D1958" s="27"/>
      <c r="G1958" s="35"/>
    </row>
    <row r="1959" spans="3:7" ht="22.5" customHeight="1" x14ac:dyDescent="0.25">
      <c r="C1959" s="34"/>
      <c r="D1959" s="27"/>
      <c r="G1959" s="35"/>
    </row>
    <row r="1960" spans="3:7" ht="22.5" customHeight="1" x14ac:dyDescent="0.25">
      <c r="C1960" s="34"/>
      <c r="D1960" s="27"/>
      <c r="G1960" s="35"/>
    </row>
    <row r="1961" spans="3:7" ht="22.5" customHeight="1" x14ac:dyDescent="0.25">
      <c r="C1961" s="34"/>
      <c r="D1961" s="27"/>
      <c r="G1961" s="35"/>
    </row>
    <row r="1962" spans="3:7" ht="22.5" customHeight="1" x14ac:dyDescent="0.25">
      <c r="C1962" s="34"/>
      <c r="D1962" s="27"/>
      <c r="G1962" s="35"/>
    </row>
    <row r="1963" spans="3:7" ht="22.5" customHeight="1" x14ac:dyDescent="0.25">
      <c r="C1963" s="34"/>
      <c r="D1963" s="27"/>
      <c r="G1963" s="35"/>
    </row>
    <row r="1964" spans="3:7" ht="22.5" customHeight="1" x14ac:dyDescent="0.25">
      <c r="C1964" s="34"/>
      <c r="D1964" s="27"/>
      <c r="G1964" s="35"/>
    </row>
    <row r="1965" spans="3:7" ht="22.5" customHeight="1" x14ac:dyDescent="0.25">
      <c r="C1965" s="34"/>
      <c r="D1965" s="27"/>
      <c r="G1965" s="35"/>
    </row>
    <row r="1966" spans="3:7" ht="22.5" customHeight="1" x14ac:dyDescent="0.25">
      <c r="C1966" s="34"/>
      <c r="D1966" s="27"/>
      <c r="G1966" s="35"/>
    </row>
    <row r="1967" spans="3:7" ht="22.5" customHeight="1" x14ac:dyDescent="0.25">
      <c r="C1967" s="34"/>
      <c r="D1967" s="27"/>
      <c r="G1967" s="35"/>
    </row>
    <row r="1968" spans="3:7" ht="22.5" customHeight="1" x14ac:dyDescent="0.25">
      <c r="C1968" s="34"/>
      <c r="D1968" s="27"/>
      <c r="G1968" s="35"/>
    </row>
    <row r="1969" spans="3:7" ht="22.5" customHeight="1" x14ac:dyDescent="0.25">
      <c r="C1969" s="34"/>
      <c r="D1969" s="27"/>
      <c r="G1969" s="35"/>
    </row>
    <row r="1970" spans="3:7" ht="22.5" customHeight="1" x14ac:dyDescent="0.25">
      <c r="C1970" s="34"/>
      <c r="D1970" s="27"/>
      <c r="G1970" s="35"/>
    </row>
    <row r="1971" spans="3:7" ht="22.5" customHeight="1" x14ac:dyDescent="0.25">
      <c r="C1971" s="34"/>
      <c r="D1971" s="27"/>
      <c r="G1971" s="35"/>
    </row>
    <row r="1972" spans="3:7" ht="22.5" customHeight="1" x14ac:dyDescent="0.25">
      <c r="C1972" s="34"/>
      <c r="D1972" s="27"/>
      <c r="G1972" s="35"/>
    </row>
    <row r="1973" spans="3:7" ht="22.5" customHeight="1" x14ac:dyDescent="0.25">
      <c r="C1973" s="34"/>
      <c r="D1973" s="27"/>
      <c r="G1973" s="35"/>
    </row>
    <row r="1974" spans="3:7" ht="22.5" customHeight="1" x14ac:dyDescent="0.25">
      <c r="C1974" s="34"/>
      <c r="D1974" s="27"/>
      <c r="G1974" s="35"/>
    </row>
    <row r="1975" spans="3:7" ht="22.5" customHeight="1" x14ac:dyDescent="0.25">
      <c r="C1975" s="34"/>
      <c r="D1975" s="27"/>
      <c r="G1975" s="35"/>
    </row>
    <row r="1976" spans="3:7" ht="22.5" customHeight="1" x14ac:dyDescent="0.25">
      <c r="C1976" s="34"/>
      <c r="D1976" s="27"/>
      <c r="G1976" s="35"/>
    </row>
    <row r="1977" spans="3:7" ht="22.5" customHeight="1" x14ac:dyDescent="0.25">
      <c r="C1977" s="34"/>
      <c r="D1977" s="27"/>
      <c r="G1977" s="35"/>
    </row>
    <row r="1978" spans="3:7" ht="22.5" customHeight="1" x14ac:dyDescent="0.25">
      <c r="C1978" s="34"/>
      <c r="D1978" s="27"/>
      <c r="G1978" s="35"/>
    </row>
    <row r="1979" spans="3:7" ht="22.5" customHeight="1" x14ac:dyDescent="0.25">
      <c r="C1979" s="34"/>
      <c r="D1979" s="27"/>
      <c r="G1979" s="35"/>
    </row>
    <row r="1980" spans="3:7" ht="22.5" customHeight="1" x14ac:dyDescent="0.25">
      <c r="C1980" s="34"/>
      <c r="D1980" s="27"/>
      <c r="G1980" s="35"/>
    </row>
    <row r="1981" spans="3:7" ht="22.5" customHeight="1" x14ac:dyDescent="0.25">
      <c r="C1981" s="34"/>
      <c r="D1981" s="27"/>
      <c r="G1981" s="35"/>
    </row>
    <row r="1982" spans="3:7" ht="22.5" customHeight="1" x14ac:dyDescent="0.25">
      <c r="C1982" s="34"/>
      <c r="D1982" s="27"/>
      <c r="G1982" s="35"/>
    </row>
    <row r="1983" spans="3:7" ht="22.5" customHeight="1" x14ac:dyDescent="0.25">
      <c r="C1983" s="34"/>
      <c r="D1983" s="27"/>
      <c r="G1983" s="35"/>
    </row>
    <row r="1984" spans="3:7" ht="22.5" customHeight="1" x14ac:dyDescent="0.25">
      <c r="C1984" s="34"/>
      <c r="D1984" s="27"/>
      <c r="G1984" s="35"/>
    </row>
    <row r="1985" spans="3:7" ht="22.5" customHeight="1" x14ac:dyDescent="0.25">
      <c r="C1985" s="34"/>
      <c r="D1985" s="27"/>
      <c r="G1985" s="35"/>
    </row>
    <row r="1986" spans="3:7" ht="22.5" customHeight="1" x14ac:dyDescent="0.25">
      <c r="C1986" s="34"/>
      <c r="D1986" s="27"/>
      <c r="G1986" s="35"/>
    </row>
    <row r="1987" spans="3:7" ht="22.5" customHeight="1" x14ac:dyDescent="0.25">
      <c r="C1987" s="34"/>
      <c r="D1987" s="27"/>
      <c r="G1987" s="35"/>
    </row>
    <row r="1988" spans="3:7" ht="22.5" customHeight="1" x14ac:dyDescent="0.25">
      <c r="C1988" s="34"/>
      <c r="D1988" s="27"/>
      <c r="G1988" s="35"/>
    </row>
    <row r="1989" spans="3:7" ht="22.5" customHeight="1" x14ac:dyDescent="0.25">
      <c r="C1989" s="34"/>
      <c r="D1989" s="27"/>
      <c r="G1989" s="35"/>
    </row>
    <row r="1990" spans="3:7" ht="22.5" customHeight="1" x14ac:dyDescent="0.25">
      <c r="C1990" s="34"/>
      <c r="D1990" s="27"/>
      <c r="G1990" s="35"/>
    </row>
    <row r="1991" spans="3:7" ht="22.5" customHeight="1" x14ac:dyDescent="0.25">
      <c r="C1991" s="34"/>
      <c r="D1991" s="27"/>
      <c r="G1991" s="35"/>
    </row>
    <row r="1992" spans="3:7" ht="22.5" customHeight="1" x14ac:dyDescent="0.25">
      <c r="C1992" s="34"/>
      <c r="D1992" s="27"/>
      <c r="G1992" s="35"/>
    </row>
    <row r="1993" spans="3:7" ht="22.5" customHeight="1" x14ac:dyDescent="0.25">
      <c r="C1993" s="34"/>
      <c r="D1993" s="27"/>
      <c r="G1993" s="35"/>
    </row>
    <row r="1994" spans="3:7" ht="22.5" customHeight="1" x14ac:dyDescent="0.25">
      <c r="C1994" s="34"/>
      <c r="D1994" s="27"/>
      <c r="G1994" s="35"/>
    </row>
    <row r="1995" spans="3:7" ht="22.5" customHeight="1" x14ac:dyDescent="0.25">
      <c r="C1995" s="34"/>
      <c r="D1995" s="27"/>
      <c r="G1995" s="35"/>
    </row>
    <row r="1996" spans="3:7" ht="22.5" customHeight="1" x14ac:dyDescent="0.25">
      <c r="C1996" s="34"/>
      <c r="D1996" s="27"/>
      <c r="G1996" s="35"/>
    </row>
    <row r="1997" spans="3:7" ht="22.5" customHeight="1" x14ac:dyDescent="0.25">
      <c r="C1997" s="34"/>
      <c r="D1997" s="27"/>
      <c r="G1997" s="35"/>
    </row>
    <row r="1998" spans="3:7" ht="22.5" customHeight="1" x14ac:dyDescent="0.25">
      <c r="C1998" s="34"/>
      <c r="D1998" s="27"/>
      <c r="G1998" s="35"/>
    </row>
    <row r="1999" spans="3:7" ht="22.5" customHeight="1" x14ac:dyDescent="0.25">
      <c r="C1999" s="34"/>
      <c r="D1999" s="27"/>
      <c r="G1999" s="35"/>
    </row>
    <row r="2000" spans="3:7" ht="22.5" customHeight="1" x14ac:dyDescent="0.25">
      <c r="C2000" s="34"/>
      <c r="D2000" s="27"/>
      <c r="G2000" s="35"/>
    </row>
    <row r="2001" spans="3:7" ht="22.5" customHeight="1" x14ac:dyDescent="0.25">
      <c r="C2001" s="34"/>
      <c r="D2001" s="27"/>
      <c r="G2001" s="35"/>
    </row>
    <row r="2002" spans="3:7" ht="22.5" customHeight="1" x14ac:dyDescent="0.25">
      <c r="C2002" s="34"/>
      <c r="D2002" s="27"/>
      <c r="G2002" s="35"/>
    </row>
    <row r="2003" spans="3:7" ht="22.5" customHeight="1" x14ac:dyDescent="0.25">
      <c r="C2003" s="34"/>
      <c r="D2003" s="27"/>
      <c r="G2003" s="35"/>
    </row>
    <row r="2004" spans="3:7" ht="22.5" customHeight="1" x14ac:dyDescent="0.25">
      <c r="C2004" s="34"/>
      <c r="D2004" s="27"/>
      <c r="G2004" s="35"/>
    </row>
    <row r="2005" spans="3:7" ht="22.5" customHeight="1" x14ac:dyDescent="0.25">
      <c r="C2005" s="34"/>
      <c r="D2005" s="27"/>
      <c r="G2005" s="35"/>
    </row>
    <row r="2006" spans="3:7" ht="22.5" customHeight="1" x14ac:dyDescent="0.25">
      <c r="C2006" s="34"/>
      <c r="D2006" s="27"/>
      <c r="G2006" s="35"/>
    </row>
    <row r="2007" spans="3:7" ht="22.5" customHeight="1" x14ac:dyDescent="0.25">
      <c r="C2007" s="34"/>
      <c r="D2007" s="27"/>
      <c r="G2007" s="35"/>
    </row>
    <row r="2008" spans="3:7" ht="22.5" customHeight="1" x14ac:dyDescent="0.25">
      <c r="C2008" s="34"/>
      <c r="D2008" s="27"/>
      <c r="G2008" s="35"/>
    </row>
    <row r="2009" spans="3:7" ht="22.5" customHeight="1" x14ac:dyDescent="0.25">
      <c r="C2009" s="34"/>
      <c r="D2009" s="27"/>
      <c r="G2009" s="35"/>
    </row>
    <row r="2010" spans="3:7" ht="22.5" customHeight="1" x14ac:dyDescent="0.25">
      <c r="C2010" s="34"/>
      <c r="D2010" s="27"/>
      <c r="G2010" s="35"/>
    </row>
    <row r="2011" spans="3:7" ht="22.5" customHeight="1" x14ac:dyDescent="0.25">
      <c r="C2011" s="34"/>
      <c r="D2011" s="27"/>
      <c r="G2011" s="35"/>
    </row>
    <row r="2012" spans="3:7" ht="22.5" customHeight="1" x14ac:dyDescent="0.25">
      <c r="C2012" s="34"/>
      <c r="D2012" s="27"/>
      <c r="G2012" s="35"/>
    </row>
    <row r="2013" spans="3:7" ht="22.5" customHeight="1" x14ac:dyDescent="0.25">
      <c r="C2013" s="34"/>
      <c r="D2013" s="27"/>
      <c r="G2013" s="35"/>
    </row>
    <row r="2014" spans="3:7" ht="22.5" customHeight="1" x14ac:dyDescent="0.25">
      <c r="C2014" s="34"/>
      <c r="D2014" s="27"/>
      <c r="G2014" s="35"/>
    </row>
    <row r="2015" spans="3:7" ht="22.5" customHeight="1" x14ac:dyDescent="0.25">
      <c r="C2015" s="34"/>
      <c r="D2015" s="27"/>
      <c r="G2015" s="35"/>
    </row>
    <row r="2016" spans="3:7" ht="22.5" customHeight="1" x14ac:dyDescent="0.25">
      <c r="C2016" s="34"/>
      <c r="D2016" s="27"/>
      <c r="G2016" s="35"/>
    </row>
    <row r="2017" spans="3:7" ht="22.5" customHeight="1" x14ac:dyDescent="0.25">
      <c r="C2017" s="34"/>
      <c r="D2017" s="27"/>
      <c r="G2017" s="35"/>
    </row>
    <row r="2018" spans="3:7" ht="22.5" customHeight="1" x14ac:dyDescent="0.25">
      <c r="C2018" s="34"/>
      <c r="D2018" s="27"/>
      <c r="G2018" s="35"/>
    </row>
    <row r="2019" spans="3:7" ht="22.5" customHeight="1" x14ac:dyDescent="0.25">
      <c r="C2019" s="34"/>
      <c r="D2019" s="27"/>
      <c r="G2019" s="35"/>
    </row>
    <row r="2020" spans="3:7" ht="22.5" customHeight="1" x14ac:dyDescent="0.25">
      <c r="C2020" s="34"/>
      <c r="D2020" s="27"/>
      <c r="G2020" s="35"/>
    </row>
    <row r="2021" spans="3:7" ht="22.5" customHeight="1" x14ac:dyDescent="0.25">
      <c r="C2021" s="34"/>
      <c r="D2021" s="27"/>
      <c r="G2021" s="35"/>
    </row>
    <row r="2022" spans="3:7" ht="22.5" customHeight="1" x14ac:dyDescent="0.25">
      <c r="C2022" s="34"/>
      <c r="D2022" s="27"/>
      <c r="G2022" s="35"/>
    </row>
    <row r="2023" spans="3:7" ht="22.5" customHeight="1" x14ac:dyDescent="0.25">
      <c r="C2023" s="34"/>
      <c r="D2023" s="27"/>
      <c r="G2023" s="35"/>
    </row>
    <row r="2024" spans="3:7" ht="22.5" customHeight="1" x14ac:dyDescent="0.25">
      <c r="C2024" s="34"/>
      <c r="D2024" s="27"/>
      <c r="G2024" s="35"/>
    </row>
    <row r="2025" spans="3:7" ht="22.5" customHeight="1" x14ac:dyDescent="0.25">
      <c r="C2025" s="34"/>
      <c r="D2025" s="27"/>
      <c r="G2025" s="35"/>
    </row>
    <row r="2026" spans="3:7" ht="22.5" customHeight="1" x14ac:dyDescent="0.25">
      <c r="C2026" s="34"/>
      <c r="D2026" s="27"/>
      <c r="G2026" s="35"/>
    </row>
    <row r="2027" spans="3:7" ht="22.5" customHeight="1" x14ac:dyDescent="0.25">
      <c r="C2027" s="34"/>
      <c r="D2027" s="27"/>
      <c r="G2027" s="35"/>
    </row>
    <row r="2028" spans="3:7" ht="22.5" customHeight="1" x14ac:dyDescent="0.25">
      <c r="C2028" s="34"/>
      <c r="D2028" s="27"/>
      <c r="G2028" s="35"/>
    </row>
    <row r="2029" spans="3:7" ht="22.5" customHeight="1" x14ac:dyDescent="0.25">
      <c r="C2029" s="34"/>
      <c r="D2029" s="27"/>
      <c r="G2029" s="35"/>
    </row>
    <row r="2030" spans="3:7" ht="22.5" customHeight="1" x14ac:dyDescent="0.25">
      <c r="C2030" s="34"/>
      <c r="D2030" s="27"/>
      <c r="G2030" s="35"/>
    </row>
    <row r="2031" spans="3:7" ht="22.5" customHeight="1" x14ac:dyDescent="0.25">
      <c r="C2031" s="34"/>
      <c r="D2031" s="27"/>
      <c r="G2031" s="35"/>
    </row>
    <row r="2032" spans="3:7" ht="22.5" customHeight="1" x14ac:dyDescent="0.25">
      <c r="C2032" s="34"/>
      <c r="D2032" s="27"/>
      <c r="G2032" s="35"/>
    </row>
    <row r="2033" spans="3:7" ht="22.5" customHeight="1" x14ac:dyDescent="0.25">
      <c r="C2033" s="34"/>
      <c r="D2033" s="27"/>
      <c r="G2033" s="35"/>
    </row>
    <row r="2034" spans="3:7" ht="22.5" customHeight="1" x14ac:dyDescent="0.25">
      <c r="C2034" s="34"/>
      <c r="D2034" s="27"/>
      <c r="G2034" s="35"/>
    </row>
    <row r="2035" spans="3:7" ht="22.5" customHeight="1" x14ac:dyDescent="0.25">
      <c r="C2035" s="34"/>
      <c r="D2035" s="27"/>
      <c r="G2035" s="35"/>
    </row>
    <row r="2036" spans="3:7" ht="22.5" customHeight="1" x14ac:dyDescent="0.25">
      <c r="C2036" s="34"/>
      <c r="D2036" s="27"/>
      <c r="G2036" s="35"/>
    </row>
    <row r="2037" spans="3:7" ht="22.5" customHeight="1" x14ac:dyDescent="0.25">
      <c r="C2037" s="34"/>
      <c r="D2037" s="27"/>
      <c r="G2037" s="35"/>
    </row>
    <row r="2038" spans="3:7" ht="22.5" customHeight="1" x14ac:dyDescent="0.25">
      <c r="C2038" s="34"/>
      <c r="D2038" s="27"/>
      <c r="G2038" s="35"/>
    </row>
    <row r="2039" spans="3:7" ht="22.5" customHeight="1" x14ac:dyDescent="0.25">
      <c r="C2039" s="34"/>
      <c r="D2039" s="27"/>
      <c r="G2039" s="35"/>
    </row>
    <row r="2040" spans="3:7" ht="22.5" customHeight="1" x14ac:dyDescent="0.25">
      <c r="C2040" s="34"/>
      <c r="D2040" s="27"/>
      <c r="G2040" s="35"/>
    </row>
    <row r="2041" spans="3:7" ht="22.5" customHeight="1" x14ac:dyDescent="0.25">
      <c r="C2041" s="34"/>
      <c r="D2041" s="27"/>
      <c r="G2041" s="35"/>
    </row>
    <row r="2042" spans="3:7" ht="22.5" customHeight="1" x14ac:dyDescent="0.25">
      <c r="C2042" s="34"/>
      <c r="D2042" s="27"/>
      <c r="G2042" s="35"/>
    </row>
    <row r="2043" spans="3:7" ht="22.5" customHeight="1" x14ac:dyDescent="0.25">
      <c r="C2043" s="34"/>
      <c r="D2043" s="27"/>
      <c r="G2043" s="35"/>
    </row>
    <row r="2044" spans="3:7" ht="22.5" customHeight="1" x14ac:dyDescent="0.25">
      <c r="C2044" s="34"/>
      <c r="D2044" s="27"/>
      <c r="G2044" s="35"/>
    </row>
    <row r="2045" spans="3:7" ht="22.5" customHeight="1" x14ac:dyDescent="0.25">
      <c r="C2045" s="34"/>
      <c r="D2045" s="27"/>
      <c r="G2045" s="35"/>
    </row>
    <row r="2046" spans="3:7" ht="22.5" customHeight="1" x14ac:dyDescent="0.25">
      <c r="C2046" s="34"/>
      <c r="D2046" s="27"/>
      <c r="G2046" s="35"/>
    </row>
    <row r="2047" spans="3:7" ht="22.5" customHeight="1" x14ac:dyDescent="0.25">
      <c r="C2047" s="34"/>
      <c r="D2047" s="27"/>
      <c r="G2047" s="35"/>
    </row>
    <row r="2048" spans="3:7" ht="22.5" customHeight="1" x14ac:dyDescent="0.25">
      <c r="C2048" s="34"/>
      <c r="D2048" s="27"/>
      <c r="G2048" s="35"/>
    </row>
    <row r="2049" spans="3:7" ht="22.5" customHeight="1" x14ac:dyDescent="0.25">
      <c r="C2049" s="34"/>
      <c r="D2049" s="27"/>
      <c r="G2049" s="35"/>
    </row>
    <row r="2050" spans="3:7" ht="22.5" customHeight="1" x14ac:dyDescent="0.25">
      <c r="C2050" s="34"/>
      <c r="D2050" s="27"/>
      <c r="G2050" s="35"/>
    </row>
    <row r="2051" spans="3:7" ht="22.5" customHeight="1" x14ac:dyDescent="0.25">
      <c r="C2051" s="34"/>
      <c r="D2051" s="27"/>
      <c r="G2051" s="35"/>
    </row>
    <row r="2052" spans="3:7" ht="22.5" customHeight="1" x14ac:dyDescent="0.25">
      <c r="C2052" s="34"/>
      <c r="D2052" s="27"/>
      <c r="G2052" s="35"/>
    </row>
    <row r="2053" spans="3:7" ht="22.5" customHeight="1" x14ac:dyDescent="0.25">
      <c r="C2053" s="34"/>
      <c r="D2053" s="27"/>
      <c r="G2053" s="35"/>
    </row>
    <row r="2054" spans="3:7" ht="22.5" customHeight="1" x14ac:dyDescent="0.25">
      <c r="C2054" s="34"/>
      <c r="D2054" s="27"/>
      <c r="G2054" s="35"/>
    </row>
    <row r="2055" spans="3:7" ht="22.5" customHeight="1" x14ac:dyDescent="0.25">
      <c r="C2055" s="34"/>
      <c r="D2055" s="27"/>
      <c r="G2055" s="35"/>
    </row>
    <row r="2056" spans="3:7" ht="22.5" customHeight="1" x14ac:dyDescent="0.25">
      <c r="C2056" s="34"/>
      <c r="D2056" s="27"/>
      <c r="G2056" s="35"/>
    </row>
    <row r="2057" spans="3:7" ht="22.5" customHeight="1" x14ac:dyDescent="0.25">
      <c r="C2057" s="34"/>
      <c r="D2057" s="27"/>
      <c r="G2057" s="35"/>
    </row>
    <row r="2058" spans="3:7" ht="22.5" customHeight="1" x14ac:dyDescent="0.25">
      <c r="C2058" s="34"/>
      <c r="D2058" s="27"/>
      <c r="G2058" s="35"/>
    </row>
    <row r="2059" spans="3:7" ht="22.5" customHeight="1" x14ac:dyDescent="0.25">
      <c r="C2059" s="34"/>
      <c r="D2059" s="27"/>
      <c r="G2059" s="35"/>
    </row>
    <row r="2060" spans="3:7" ht="22.5" customHeight="1" x14ac:dyDescent="0.25">
      <c r="C2060" s="34"/>
      <c r="D2060" s="27"/>
      <c r="G2060" s="35"/>
    </row>
    <row r="2061" spans="3:7" ht="22.5" customHeight="1" x14ac:dyDescent="0.25">
      <c r="C2061" s="34"/>
      <c r="D2061" s="27"/>
      <c r="G2061" s="35"/>
    </row>
    <row r="2062" spans="3:7" ht="22.5" customHeight="1" x14ac:dyDescent="0.25">
      <c r="C2062" s="34"/>
      <c r="D2062" s="27"/>
      <c r="G2062" s="35"/>
    </row>
    <row r="2063" spans="3:7" ht="22.5" customHeight="1" x14ac:dyDescent="0.25">
      <c r="C2063" s="34"/>
      <c r="D2063" s="27"/>
      <c r="G2063" s="35"/>
    </row>
    <row r="2064" spans="3:7" ht="22.5" customHeight="1" x14ac:dyDescent="0.25">
      <c r="C2064" s="34"/>
      <c r="D2064" s="27"/>
      <c r="G2064" s="35"/>
    </row>
    <row r="2065" spans="3:7" ht="22.5" customHeight="1" x14ac:dyDescent="0.25">
      <c r="C2065" s="34"/>
      <c r="D2065" s="27"/>
      <c r="G2065" s="35"/>
    </row>
    <row r="2066" spans="3:7" ht="22.5" customHeight="1" x14ac:dyDescent="0.25">
      <c r="C2066" s="34"/>
      <c r="D2066" s="27"/>
      <c r="G2066" s="35"/>
    </row>
    <row r="2067" spans="3:7" ht="22.5" customHeight="1" x14ac:dyDescent="0.25">
      <c r="C2067" s="34"/>
      <c r="D2067" s="27"/>
      <c r="G2067" s="35"/>
    </row>
    <row r="2068" spans="3:7" ht="22.5" customHeight="1" x14ac:dyDescent="0.25">
      <c r="C2068" s="34"/>
      <c r="D2068" s="27"/>
      <c r="G2068" s="35"/>
    </row>
    <row r="2069" spans="3:7" ht="22.5" customHeight="1" x14ac:dyDescent="0.25">
      <c r="C2069" s="34"/>
      <c r="D2069" s="27"/>
      <c r="G2069" s="35"/>
    </row>
    <row r="2070" spans="3:7" ht="22.5" customHeight="1" x14ac:dyDescent="0.25">
      <c r="C2070" s="34"/>
      <c r="D2070" s="27"/>
      <c r="G2070" s="35"/>
    </row>
    <row r="2071" spans="3:7" ht="22.5" customHeight="1" x14ac:dyDescent="0.25">
      <c r="C2071" s="34"/>
      <c r="D2071" s="27"/>
      <c r="G2071" s="35"/>
    </row>
    <row r="2072" spans="3:7" ht="22.5" customHeight="1" x14ac:dyDescent="0.25">
      <c r="C2072" s="34"/>
      <c r="D2072" s="27"/>
      <c r="G2072" s="35"/>
    </row>
    <row r="2073" spans="3:7" ht="22.5" customHeight="1" x14ac:dyDescent="0.25">
      <c r="C2073" s="34"/>
      <c r="D2073" s="27"/>
      <c r="G2073" s="35"/>
    </row>
    <row r="2074" spans="3:7" ht="22.5" customHeight="1" x14ac:dyDescent="0.25">
      <c r="C2074" s="34"/>
      <c r="D2074" s="27"/>
      <c r="G2074" s="35"/>
    </row>
    <row r="2075" spans="3:7" ht="22.5" customHeight="1" x14ac:dyDescent="0.25">
      <c r="C2075" s="34"/>
      <c r="D2075" s="27"/>
      <c r="G2075" s="35"/>
    </row>
    <row r="2076" spans="3:7" ht="22.5" customHeight="1" x14ac:dyDescent="0.25">
      <c r="C2076" s="34"/>
      <c r="D2076" s="27"/>
      <c r="G2076" s="35"/>
    </row>
    <row r="2077" spans="3:7" ht="22.5" customHeight="1" x14ac:dyDescent="0.25">
      <c r="C2077" s="34"/>
      <c r="D2077" s="27"/>
      <c r="G2077" s="35"/>
    </row>
    <row r="2078" spans="3:7" ht="22.5" customHeight="1" x14ac:dyDescent="0.25">
      <c r="C2078" s="34"/>
      <c r="D2078" s="27"/>
      <c r="G2078" s="35"/>
    </row>
    <row r="2079" spans="3:7" ht="22.5" customHeight="1" x14ac:dyDescent="0.25">
      <c r="C2079" s="34"/>
      <c r="D2079" s="27"/>
      <c r="G2079" s="35"/>
    </row>
    <row r="2080" spans="3:7" ht="22.5" customHeight="1" x14ac:dyDescent="0.25">
      <c r="C2080" s="34"/>
      <c r="D2080" s="27"/>
      <c r="G2080" s="35"/>
    </row>
    <row r="2081" spans="3:7" ht="22.5" customHeight="1" x14ac:dyDescent="0.25">
      <c r="C2081" s="34"/>
      <c r="D2081" s="27"/>
      <c r="G2081" s="35"/>
    </row>
    <row r="2082" spans="3:7" ht="22.5" customHeight="1" x14ac:dyDescent="0.25">
      <c r="C2082" s="34"/>
      <c r="D2082" s="27"/>
      <c r="G2082" s="35"/>
    </row>
    <row r="2083" spans="3:7" ht="22.5" customHeight="1" x14ac:dyDescent="0.25">
      <c r="C2083" s="34"/>
      <c r="D2083" s="27"/>
      <c r="G2083" s="35"/>
    </row>
    <row r="2084" spans="3:7" ht="22.5" customHeight="1" x14ac:dyDescent="0.25">
      <c r="C2084" s="34"/>
      <c r="D2084" s="27"/>
      <c r="G2084" s="35"/>
    </row>
    <row r="2085" spans="3:7" ht="22.5" customHeight="1" x14ac:dyDescent="0.25">
      <c r="C2085" s="34"/>
      <c r="D2085" s="27"/>
      <c r="G2085" s="35"/>
    </row>
    <row r="2086" spans="3:7" ht="22.5" customHeight="1" x14ac:dyDescent="0.25">
      <c r="C2086" s="34"/>
      <c r="D2086" s="27"/>
      <c r="G2086" s="35"/>
    </row>
    <row r="2087" spans="3:7" ht="22.5" customHeight="1" x14ac:dyDescent="0.25">
      <c r="C2087" s="34"/>
      <c r="D2087" s="27"/>
      <c r="G2087" s="35"/>
    </row>
    <row r="2088" spans="3:7" ht="22.5" customHeight="1" x14ac:dyDescent="0.25">
      <c r="C2088" s="34"/>
      <c r="D2088" s="27"/>
      <c r="G2088" s="35"/>
    </row>
    <row r="2089" spans="3:7" ht="22.5" customHeight="1" x14ac:dyDescent="0.25">
      <c r="C2089" s="34"/>
      <c r="D2089" s="27"/>
      <c r="G2089" s="35"/>
    </row>
    <row r="2090" spans="3:7" ht="22.5" customHeight="1" x14ac:dyDescent="0.25">
      <c r="C2090" s="34"/>
      <c r="D2090" s="27"/>
      <c r="G2090" s="35"/>
    </row>
    <row r="2091" spans="3:7" ht="22.5" customHeight="1" x14ac:dyDescent="0.25">
      <c r="C2091" s="34"/>
      <c r="D2091" s="27"/>
      <c r="G2091" s="35"/>
    </row>
    <row r="2092" spans="3:7" ht="22.5" customHeight="1" x14ac:dyDescent="0.25">
      <c r="C2092" s="34"/>
      <c r="D2092" s="27"/>
      <c r="G2092" s="35"/>
    </row>
    <row r="2093" spans="3:7" ht="22.5" customHeight="1" x14ac:dyDescent="0.25">
      <c r="C2093" s="34"/>
      <c r="D2093" s="27"/>
      <c r="G2093" s="35"/>
    </row>
    <row r="2094" spans="3:7" ht="22.5" customHeight="1" x14ac:dyDescent="0.25">
      <c r="C2094" s="34"/>
      <c r="D2094" s="27"/>
      <c r="G2094" s="35"/>
    </row>
    <row r="2095" spans="3:7" ht="22.5" customHeight="1" x14ac:dyDescent="0.25">
      <c r="C2095" s="34"/>
      <c r="D2095" s="27"/>
      <c r="G2095" s="35"/>
    </row>
    <row r="2096" spans="3:7" ht="22.5" customHeight="1" x14ac:dyDescent="0.25">
      <c r="C2096" s="34"/>
      <c r="D2096" s="27"/>
      <c r="G2096" s="35"/>
    </row>
    <row r="2097" spans="3:7" ht="22.5" customHeight="1" x14ac:dyDescent="0.25">
      <c r="C2097" s="34"/>
      <c r="D2097" s="27"/>
      <c r="G2097" s="35"/>
    </row>
    <row r="2098" spans="3:7" ht="22.5" customHeight="1" x14ac:dyDescent="0.25">
      <c r="C2098" s="34"/>
      <c r="D2098" s="27"/>
      <c r="G2098" s="35"/>
    </row>
    <row r="2099" spans="3:7" ht="22.5" customHeight="1" x14ac:dyDescent="0.25">
      <c r="C2099" s="34"/>
      <c r="D2099" s="27"/>
      <c r="G2099" s="35"/>
    </row>
    <row r="2100" spans="3:7" ht="22.5" customHeight="1" x14ac:dyDescent="0.25">
      <c r="C2100" s="34"/>
      <c r="D2100" s="27"/>
      <c r="G2100" s="35"/>
    </row>
    <row r="2101" spans="3:7" ht="22.5" customHeight="1" x14ac:dyDescent="0.25">
      <c r="C2101" s="34"/>
      <c r="D2101" s="27"/>
      <c r="G2101" s="35"/>
    </row>
    <row r="2102" spans="3:7" ht="22.5" customHeight="1" x14ac:dyDescent="0.25">
      <c r="C2102" s="34"/>
      <c r="D2102" s="27"/>
      <c r="G2102" s="35"/>
    </row>
    <row r="2103" spans="3:7" ht="22.5" customHeight="1" x14ac:dyDescent="0.25">
      <c r="C2103" s="34"/>
      <c r="D2103" s="27"/>
      <c r="G2103" s="35"/>
    </row>
    <row r="2104" spans="3:7" ht="22.5" customHeight="1" x14ac:dyDescent="0.25">
      <c r="C2104" s="34"/>
      <c r="D2104" s="27"/>
      <c r="G2104" s="35"/>
    </row>
    <row r="2105" spans="3:7" ht="22.5" customHeight="1" x14ac:dyDescent="0.25">
      <c r="C2105" s="34"/>
      <c r="D2105" s="27"/>
      <c r="G2105" s="35"/>
    </row>
    <row r="2106" spans="3:7" ht="22.5" customHeight="1" x14ac:dyDescent="0.25">
      <c r="C2106" s="34"/>
      <c r="D2106" s="27"/>
      <c r="G2106" s="35"/>
    </row>
    <row r="2107" spans="3:7" ht="22.5" customHeight="1" x14ac:dyDescent="0.25">
      <c r="C2107" s="34"/>
      <c r="D2107" s="27"/>
      <c r="G2107" s="35"/>
    </row>
    <row r="2108" spans="3:7" ht="22.5" customHeight="1" x14ac:dyDescent="0.25">
      <c r="C2108" s="34"/>
      <c r="D2108" s="27"/>
      <c r="G2108" s="35"/>
    </row>
    <row r="2109" spans="3:7" ht="22.5" customHeight="1" x14ac:dyDescent="0.25">
      <c r="C2109" s="34"/>
      <c r="D2109" s="27"/>
      <c r="G2109" s="35"/>
    </row>
    <row r="2110" spans="3:7" ht="22.5" customHeight="1" x14ac:dyDescent="0.25">
      <c r="C2110" s="34"/>
      <c r="D2110" s="27"/>
      <c r="G2110" s="35"/>
    </row>
    <row r="2111" spans="3:7" ht="22.5" customHeight="1" x14ac:dyDescent="0.25">
      <c r="C2111" s="34"/>
      <c r="D2111" s="27"/>
      <c r="G2111" s="35"/>
    </row>
    <row r="2112" spans="3:7" ht="22.5" customHeight="1" x14ac:dyDescent="0.25">
      <c r="C2112" s="34"/>
      <c r="D2112" s="27"/>
      <c r="G2112" s="35"/>
    </row>
    <row r="2113" spans="3:7" ht="22.5" customHeight="1" x14ac:dyDescent="0.25">
      <c r="C2113" s="34"/>
      <c r="D2113" s="27"/>
      <c r="G2113" s="35"/>
    </row>
    <row r="2114" spans="3:7" ht="22.5" customHeight="1" x14ac:dyDescent="0.25">
      <c r="C2114" s="34"/>
      <c r="D2114" s="27"/>
      <c r="G2114" s="35"/>
    </row>
    <row r="2115" spans="3:7" ht="22.5" customHeight="1" x14ac:dyDescent="0.25">
      <c r="C2115" s="34"/>
      <c r="D2115" s="27"/>
      <c r="G2115" s="35"/>
    </row>
    <row r="2116" spans="3:7" ht="22.5" customHeight="1" x14ac:dyDescent="0.25">
      <c r="C2116" s="34"/>
      <c r="D2116" s="27"/>
      <c r="G2116" s="35"/>
    </row>
    <row r="2117" spans="3:7" ht="22.5" customHeight="1" x14ac:dyDescent="0.25">
      <c r="C2117" s="34"/>
      <c r="D2117" s="27"/>
      <c r="G2117" s="35"/>
    </row>
    <row r="2118" spans="3:7" ht="22.5" customHeight="1" x14ac:dyDescent="0.25">
      <c r="C2118" s="34"/>
      <c r="D2118" s="27"/>
      <c r="G2118" s="35"/>
    </row>
    <row r="2119" spans="3:7" ht="22.5" customHeight="1" x14ac:dyDescent="0.25">
      <c r="C2119" s="34"/>
      <c r="D2119" s="27"/>
      <c r="G2119" s="35"/>
    </row>
    <row r="2120" spans="3:7" ht="22.5" customHeight="1" x14ac:dyDescent="0.25">
      <c r="C2120" s="34"/>
      <c r="D2120" s="27"/>
      <c r="G2120" s="35"/>
    </row>
    <row r="2121" spans="3:7" ht="22.5" customHeight="1" x14ac:dyDescent="0.25">
      <c r="C2121" s="34"/>
      <c r="D2121" s="27"/>
      <c r="G2121" s="35"/>
    </row>
    <row r="2122" spans="3:7" ht="22.5" customHeight="1" x14ac:dyDescent="0.25">
      <c r="C2122" s="34"/>
      <c r="D2122" s="27"/>
      <c r="G2122" s="35"/>
    </row>
    <row r="2123" spans="3:7" ht="22.5" customHeight="1" x14ac:dyDescent="0.25">
      <c r="C2123" s="34"/>
      <c r="D2123" s="27"/>
      <c r="G2123" s="35"/>
    </row>
    <row r="2124" spans="3:7" ht="22.5" customHeight="1" x14ac:dyDescent="0.25">
      <c r="C2124" s="34"/>
      <c r="D2124" s="27"/>
      <c r="G2124" s="35"/>
    </row>
    <row r="2125" spans="3:7" ht="22.5" customHeight="1" x14ac:dyDescent="0.25">
      <c r="C2125" s="34"/>
      <c r="D2125" s="27"/>
      <c r="G2125" s="35"/>
    </row>
    <row r="2126" spans="3:7" ht="22.5" customHeight="1" x14ac:dyDescent="0.25">
      <c r="C2126" s="34"/>
      <c r="D2126" s="27"/>
      <c r="G2126" s="35"/>
    </row>
    <row r="2127" spans="3:7" ht="22.5" customHeight="1" x14ac:dyDescent="0.25">
      <c r="C2127" s="34"/>
      <c r="D2127" s="27"/>
      <c r="G2127" s="35"/>
    </row>
    <row r="2128" spans="3:7" ht="22.5" customHeight="1" x14ac:dyDescent="0.25">
      <c r="C2128" s="34"/>
      <c r="D2128" s="27"/>
      <c r="G2128" s="35"/>
    </row>
    <row r="2129" spans="3:7" ht="22.5" customHeight="1" x14ac:dyDescent="0.25">
      <c r="C2129" s="34"/>
      <c r="D2129" s="27"/>
      <c r="G2129" s="35"/>
    </row>
    <row r="2130" spans="3:7" ht="22.5" customHeight="1" x14ac:dyDescent="0.25">
      <c r="C2130" s="34"/>
      <c r="D2130" s="27"/>
      <c r="G2130" s="35"/>
    </row>
    <row r="2131" spans="3:7" ht="22.5" customHeight="1" x14ac:dyDescent="0.25">
      <c r="C2131" s="34"/>
      <c r="D2131" s="27"/>
      <c r="G2131" s="35"/>
    </row>
    <row r="2132" spans="3:7" ht="22.5" customHeight="1" x14ac:dyDescent="0.25">
      <c r="C2132" s="34"/>
      <c r="D2132" s="27"/>
      <c r="G2132" s="35"/>
    </row>
    <row r="2133" spans="3:7" ht="22.5" customHeight="1" x14ac:dyDescent="0.25">
      <c r="C2133" s="34"/>
      <c r="D2133" s="27"/>
      <c r="G2133" s="35"/>
    </row>
    <row r="2134" spans="3:7" ht="22.5" customHeight="1" x14ac:dyDescent="0.25">
      <c r="C2134" s="34"/>
      <c r="D2134" s="27"/>
      <c r="G2134" s="35"/>
    </row>
    <row r="2135" spans="3:7" ht="22.5" customHeight="1" x14ac:dyDescent="0.25">
      <c r="C2135" s="34"/>
      <c r="D2135" s="27"/>
      <c r="G2135" s="35"/>
    </row>
    <row r="2136" spans="3:7" ht="22.5" customHeight="1" x14ac:dyDescent="0.25">
      <c r="C2136" s="34"/>
      <c r="D2136" s="27"/>
      <c r="G2136" s="35"/>
    </row>
    <row r="2137" spans="3:7" ht="22.5" customHeight="1" x14ac:dyDescent="0.25">
      <c r="C2137" s="34"/>
      <c r="D2137" s="27"/>
      <c r="G2137" s="35"/>
    </row>
    <row r="2138" spans="3:7" ht="22.5" customHeight="1" x14ac:dyDescent="0.25">
      <c r="C2138" s="34"/>
      <c r="D2138" s="27"/>
      <c r="G2138" s="35"/>
    </row>
    <row r="2139" spans="3:7" ht="22.5" customHeight="1" x14ac:dyDescent="0.25">
      <c r="C2139" s="34"/>
      <c r="D2139" s="27"/>
      <c r="G2139" s="35"/>
    </row>
    <row r="2140" spans="3:7" ht="22.5" customHeight="1" x14ac:dyDescent="0.25">
      <c r="C2140" s="34"/>
      <c r="D2140" s="27"/>
      <c r="G2140" s="35"/>
    </row>
    <row r="2141" spans="3:7" ht="22.5" customHeight="1" x14ac:dyDescent="0.25">
      <c r="C2141" s="34"/>
      <c r="D2141" s="27"/>
      <c r="G2141" s="35"/>
    </row>
    <row r="2142" spans="3:7" ht="22.5" customHeight="1" x14ac:dyDescent="0.25">
      <c r="C2142" s="34"/>
      <c r="D2142" s="27"/>
      <c r="G2142" s="35"/>
    </row>
    <row r="2143" spans="3:7" ht="22.5" customHeight="1" x14ac:dyDescent="0.25">
      <c r="C2143" s="34"/>
      <c r="D2143" s="27"/>
      <c r="G2143" s="35"/>
    </row>
    <row r="2144" spans="3:7" ht="22.5" customHeight="1" x14ac:dyDescent="0.25">
      <c r="C2144" s="34"/>
      <c r="D2144" s="27"/>
      <c r="G2144" s="35"/>
    </row>
    <row r="2145" spans="3:7" ht="22.5" customHeight="1" x14ac:dyDescent="0.25">
      <c r="C2145" s="34"/>
      <c r="D2145" s="27"/>
      <c r="G2145" s="35"/>
    </row>
    <row r="2146" spans="3:7" ht="22.5" customHeight="1" x14ac:dyDescent="0.25">
      <c r="C2146" s="34"/>
      <c r="D2146" s="27"/>
      <c r="G2146" s="35"/>
    </row>
    <row r="2147" spans="3:7" ht="22.5" customHeight="1" x14ac:dyDescent="0.25">
      <c r="C2147" s="34"/>
      <c r="D2147" s="27"/>
      <c r="G2147" s="35"/>
    </row>
    <row r="2148" spans="3:7" ht="22.5" customHeight="1" x14ac:dyDescent="0.25">
      <c r="C2148" s="34"/>
      <c r="D2148" s="27"/>
      <c r="G2148" s="35"/>
    </row>
    <row r="2149" spans="3:7" ht="22.5" customHeight="1" x14ac:dyDescent="0.25">
      <c r="C2149" s="34"/>
      <c r="D2149" s="27"/>
      <c r="G2149" s="35"/>
    </row>
    <row r="2150" spans="3:7" ht="22.5" customHeight="1" x14ac:dyDescent="0.25">
      <c r="C2150" s="34"/>
      <c r="D2150" s="27"/>
      <c r="G2150" s="35"/>
    </row>
    <row r="2151" spans="3:7" ht="22.5" customHeight="1" x14ac:dyDescent="0.25">
      <c r="C2151" s="34"/>
      <c r="D2151" s="27"/>
      <c r="G2151" s="35"/>
    </row>
    <row r="2152" spans="3:7" ht="22.5" customHeight="1" x14ac:dyDescent="0.25">
      <c r="C2152" s="34"/>
      <c r="D2152" s="27"/>
      <c r="G2152" s="35"/>
    </row>
    <row r="2153" spans="3:7" ht="22.5" customHeight="1" x14ac:dyDescent="0.25">
      <c r="C2153" s="34"/>
      <c r="D2153" s="27"/>
      <c r="G2153" s="35"/>
    </row>
    <row r="2154" spans="3:7" ht="22.5" customHeight="1" x14ac:dyDescent="0.25">
      <c r="C2154" s="34"/>
      <c r="D2154" s="27"/>
      <c r="G2154" s="35"/>
    </row>
    <row r="2155" spans="3:7" ht="22.5" customHeight="1" x14ac:dyDescent="0.25">
      <c r="C2155" s="34"/>
      <c r="D2155" s="27"/>
      <c r="G2155" s="35"/>
    </row>
    <row r="2156" spans="3:7" ht="22.5" customHeight="1" x14ac:dyDescent="0.25">
      <c r="C2156" s="34"/>
      <c r="D2156" s="27"/>
      <c r="G2156" s="35"/>
    </row>
    <row r="2157" spans="3:7" ht="22.5" customHeight="1" x14ac:dyDescent="0.25">
      <c r="C2157" s="34"/>
      <c r="D2157" s="27"/>
      <c r="G2157" s="35"/>
    </row>
    <row r="2158" spans="3:7" ht="22.5" customHeight="1" x14ac:dyDescent="0.25">
      <c r="C2158" s="34"/>
      <c r="D2158" s="27"/>
      <c r="G2158" s="35"/>
    </row>
    <row r="2159" spans="3:7" ht="22.5" customHeight="1" x14ac:dyDescent="0.25">
      <c r="C2159" s="34"/>
      <c r="D2159" s="27"/>
      <c r="G2159" s="35"/>
    </row>
    <row r="2160" spans="3:7" ht="22.5" customHeight="1" x14ac:dyDescent="0.25">
      <c r="C2160" s="34"/>
      <c r="D2160" s="27"/>
      <c r="G2160" s="35"/>
    </row>
    <row r="2161" spans="3:7" ht="22.5" customHeight="1" x14ac:dyDescent="0.25">
      <c r="C2161" s="34"/>
      <c r="D2161" s="27"/>
      <c r="G2161" s="35"/>
    </row>
    <row r="2162" spans="3:7" ht="22.5" customHeight="1" x14ac:dyDescent="0.25">
      <c r="C2162" s="34"/>
      <c r="D2162" s="27"/>
      <c r="G2162" s="35"/>
    </row>
    <row r="2163" spans="3:7" ht="22.5" customHeight="1" x14ac:dyDescent="0.25">
      <c r="C2163" s="34"/>
      <c r="D2163" s="27"/>
      <c r="G2163" s="35"/>
    </row>
    <row r="2164" spans="3:7" ht="22.5" customHeight="1" x14ac:dyDescent="0.25">
      <c r="C2164" s="34"/>
      <c r="D2164" s="27"/>
      <c r="G2164" s="35"/>
    </row>
    <row r="2165" spans="3:7" ht="22.5" customHeight="1" x14ac:dyDescent="0.25">
      <c r="C2165" s="34"/>
      <c r="D2165" s="27"/>
      <c r="G2165" s="35"/>
    </row>
    <row r="2166" spans="3:7" ht="22.5" customHeight="1" x14ac:dyDescent="0.25">
      <c r="C2166" s="34"/>
      <c r="D2166" s="27"/>
      <c r="G2166" s="35"/>
    </row>
    <row r="2167" spans="3:7" ht="22.5" customHeight="1" x14ac:dyDescent="0.25">
      <c r="C2167" s="34"/>
      <c r="D2167" s="27"/>
      <c r="G2167" s="35"/>
    </row>
    <row r="2168" spans="3:7" ht="22.5" customHeight="1" x14ac:dyDescent="0.25">
      <c r="C2168" s="34"/>
      <c r="D2168" s="27"/>
      <c r="G2168" s="35"/>
    </row>
    <row r="2169" spans="3:7" ht="22.5" customHeight="1" x14ac:dyDescent="0.25">
      <c r="C2169" s="34"/>
      <c r="D2169" s="27"/>
      <c r="G2169" s="35"/>
    </row>
    <row r="2170" spans="3:7" ht="22.5" customHeight="1" x14ac:dyDescent="0.25">
      <c r="C2170" s="34"/>
      <c r="D2170" s="27"/>
      <c r="G2170" s="35"/>
    </row>
    <row r="2171" spans="3:7" ht="22.5" customHeight="1" x14ac:dyDescent="0.25">
      <c r="C2171" s="34"/>
      <c r="D2171" s="27"/>
      <c r="G2171" s="35"/>
    </row>
    <row r="2172" spans="3:7" ht="22.5" customHeight="1" x14ac:dyDescent="0.25">
      <c r="C2172" s="34"/>
      <c r="D2172" s="27"/>
      <c r="G2172" s="35"/>
    </row>
    <row r="2173" spans="3:7" ht="22.5" customHeight="1" x14ac:dyDescent="0.25">
      <c r="C2173" s="34"/>
      <c r="D2173" s="27"/>
      <c r="G2173" s="35"/>
    </row>
    <row r="2174" spans="3:7" ht="22.5" customHeight="1" x14ac:dyDescent="0.25">
      <c r="C2174" s="34"/>
      <c r="D2174" s="27"/>
      <c r="G2174" s="35"/>
    </row>
    <row r="2175" spans="3:7" ht="22.5" customHeight="1" x14ac:dyDescent="0.25">
      <c r="C2175" s="34"/>
      <c r="D2175" s="27"/>
      <c r="G2175" s="35"/>
    </row>
    <row r="2176" spans="3:7" ht="22.5" customHeight="1" x14ac:dyDescent="0.25">
      <c r="C2176" s="34"/>
      <c r="D2176" s="27"/>
      <c r="G2176" s="35"/>
    </row>
    <row r="2177" spans="3:7" ht="22.5" customHeight="1" x14ac:dyDescent="0.25">
      <c r="C2177" s="34"/>
      <c r="D2177" s="27"/>
      <c r="G2177" s="35"/>
    </row>
    <row r="2178" spans="3:7" ht="22.5" customHeight="1" x14ac:dyDescent="0.25">
      <c r="C2178" s="34"/>
      <c r="D2178" s="27"/>
      <c r="G2178" s="35"/>
    </row>
    <row r="2179" spans="3:7" ht="22.5" customHeight="1" x14ac:dyDescent="0.25">
      <c r="C2179" s="34"/>
      <c r="D2179" s="27"/>
      <c r="G2179" s="35"/>
    </row>
    <row r="2180" spans="3:7" ht="22.5" customHeight="1" x14ac:dyDescent="0.25">
      <c r="C2180" s="34"/>
      <c r="D2180" s="27"/>
      <c r="G2180" s="35"/>
    </row>
    <row r="2181" spans="3:7" ht="22.5" customHeight="1" x14ac:dyDescent="0.25">
      <c r="C2181" s="34"/>
      <c r="D2181" s="27"/>
      <c r="G2181" s="35"/>
    </row>
    <row r="2182" spans="3:7" ht="22.5" customHeight="1" x14ac:dyDescent="0.25">
      <c r="C2182" s="34"/>
      <c r="D2182" s="27"/>
      <c r="G2182" s="35"/>
    </row>
    <row r="2183" spans="3:7" ht="22.5" customHeight="1" x14ac:dyDescent="0.25">
      <c r="C2183" s="34"/>
      <c r="D2183" s="27"/>
      <c r="G2183" s="35"/>
    </row>
    <row r="2184" spans="3:7" ht="22.5" customHeight="1" x14ac:dyDescent="0.25">
      <c r="C2184" s="34"/>
      <c r="D2184" s="27"/>
      <c r="G2184" s="35"/>
    </row>
    <row r="2185" spans="3:7" ht="22.5" customHeight="1" x14ac:dyDescent="0.25">
      <c r="C2185" s="34"/>
      <c r="D2185" s="27"/>
      <c r="G2185" s="35"/>
    </row>
    <row r="2186" spans="3:7" ht="22.5" customHeight="1" x14ac:dyDescent="0.25">
      <c r="C2186" s="34"/>
      <c r="D2186" s="27"/>
      <c r="G2186" s="35"/>
    </row>
    <row r="2187" spans="3:7" ht="22.5" customHeight="1" x14ac:dyDescent="0.25">
      <c r="C2187" s="34"/>
      <c r="D2187" s="27"/>
      <c r="G2187" s="35"/>
    </row>
    <row r="2188" spans="3:7" ht="22.5" customHeight="1" x14ac:dyDescent="0.25">
      <c r="C2188" s="34"/>
      <c r="D2188" s="27"/>
      <c r="G2188" s="35"/>
    </row>
    <row r="2189" spans="3:7" ht="22.5" customHeight="1" x14ac:dyDescent="0.25">
      <c r="C2189" s="34"/>
      <c r="D2189" s="27"/>
      <c r="G2189" s="35"/>
    </row>
    <row r="2190" spans="3:7" ht="22.5" customHeight="1" x14ac:dyDescent="0.25">
      <c r="C2190" s="34"/>
      <c r="D2190" s="27"/>
      <c r="G2190" s="35"/>
    </row>
    <row r="2191" spans="3:7" ht="22.5" customHeight="1" x14ac:dyDescent="0.25">
      <c r="C2191" s="34"/>
      <c r="D2191" s="27"/>
      <c r="G2191" s="35"/>
    </row>
    <row r="2192" spans="3:7" ht="22.5" customHeight="1" x14ac:dyDescent="0.25">
      <c r="C2192" s="34"/>
      <c r="D2192" s="27"/>
      <c r="G2192" s="35"/>
    </row>
    <row r="2193" spans="3:7" ht="22.5" customHeight="1" x14ac:dyDescent="0.25">
      <c r="C2193" s="34"/>
      <c r="D2193" s="27"/>
      <c r="G2193" s="35"/>
    </row>
    <row r="2194" spans="3:7" ht="22.5" customHeight="1" x14ac:dyDescent="0.25">
      <c r="C2194" s="34"/>
      <c r="D2194" s="27"/>
      <c r="G2194" s="35"/>
    </row>
    <row r="2195" spans="3:7" ht="22.5" customHeight="1" x14ac:dyDescent="0.25">
      <c r="C2195" s="34"/>
      <c r="D2195" s="27"/>
      <c r="G2195" s="35"/>
    </row>
    <row r="2196" spans="3:7" ht="22.5" customHeight="1" x14ac:dyDescent="0.25">
      <c r="C2196" s="34"/>
      <c r="D2196" s="27"/>
      <c r="G2196" s="35"/>
    </row>
    <row r="2197" spans="3:7" ht="22.5" customHeight="1" x14ac:dyDescent="0.25">
      <c r="C2197" s="34"/>
      <c r="D2197" s="27"/>
      <c r="G2197" s="35"/>
    </row>
    <row r="2198" spans="3:7" ht="22.5" customHeight="1" x14ac:dyDescent="0.25">
      <c r="C2198" s="34"/>
      <c r="D2198" s="27"/>
      <c r="G2198" s="35"/>
    </row>
    <row r="2199" spans="3:7" ht="22.5" customHeight="1" x14ac:dyDescent="0.25">
      <c r="C2199" s="34"/>
      <c r="D2199" s="27"/>
      <c r="G2199" s="35"/>
    </row>
    <row r="2200" spans="3:7" ht="22.5" customHeight="1" x14ac:dyDescent="0.25">
      <c r="C2200" s="34"/>
      <c r="D2200" s="27"/>
      <c r="G2200" s="35"/>
    </row>
    <row r="2201" spans="3:7" ht="22.5" customHeight="1" x14ac:dyDescent="0.25">
      <c r="C2201" s="34"/>
      <c r="D2201" s="27"/>
      <c r="G2201" s="35"/>
    </row>
    <row r="2202" spans="3:7" ht="22.5" customHeight="1" x14ac:dyDescent="0.25">
      <c r="C2202" s="34"/>
      <c r="D2202" s="27"/>
      <c r="G2202" s="35"/>
    </row>
    <row r="2203" spans="3:7" ht="22.5" customHeight="1" x14ac:dyDescent="0.25">
      <c r="C2203" s="34"/>
      <c r="D2203" s="27"/>
      <c r="G2203" s="35"/>
    </row>
    <row r="2204" spans="3:7" ht="22.5" customHeight="1" x14ac:dyDescent="0.25">
      <c r="C2204" s="34"/>
      <c r="D2204" s="27"/>
      <c r="G2204" s="35"/>
    </row>
    <row r="2205" spans="3:7" ht="22.5" customHeight="1" x14ac:dyDescent="0.25">
      <c r="C2205" s="34"/>
      <c r="D2205" s="27"/>
      <c r="G2205" s="35"/>
    </row>
    <row r="2206" spans="3:7" ht="22.5" customHeight="1" x14ac:dyDescent="0.25">
      <c r="C2206" s="34"/>
      <c r="D2206" s="27"/>
      <c r="G2206" s="35"/>
    </row>
    <row r="2207" spans="3:7" ht="22.5" customHeight="1" x14ac:dyDescent="0.25">
      <c r="C2207" s="34"/>
      <c r="D2207" s="27"/>
      <c r="G2207" s="35"/>
    </row>
    <row r="2208" spans="3:7" ht="22.5" customHeight="1" x14ac:dyDescent="0.25">
      <c r="C2208" s="34"/>
      <c r="D2208" s="27"/>
      <c r="G2208" s="35"/>
    </row>
    <row r="2209" spans="3:7" ht="22.5" customHeight="1" x14ac:dyDescent="0.25">
      <c r="C2209" s="34"/>
      <c r="D2209" s="27"/>
      <c r="G2209" s="35"/>
    </row>
    <row r="2210" spans="3:7" ht="22.5" customHeight="1" x14ac:dyDescent="0.25">
      <c r="C2210" s="34"/>
      <c r="D2210" s="27"/>
      <c r="G2210" s="35"/>
    </row>
    <row r="2211" spans="3:7" ht="22.5" customHeight="1" x14ac:dyDescent="0.25">
      <c r="C2211" s="34"/>
      <c r="D2211" s="27"/>
      <c r="G2211" s="35"/>
    </row>
    <row r="2212" spans="3:7" ht="22.5" customHeight="1" x14ac:dyDescent="0.25">
      <c r="C2212" s="34"/>
      <c r="D2212" s="27"/>
      <c r="G2212" s="35"/>
    </row>
    <row r="2213" spans="3:7" ht="22.5" customHeight="1" x14ac:dyDescent="0.25">
      <c r="C2213" s="34"/>
      <c r="D2213" s="27"/>
      <c r="G2213" s="35"/>
    </row>
    <row r="2214" spans="3:7" ht="22.5" customHeight="1" x14ac:dyDescent="0.25">
      <c r="C2214" s="34"/>
      <c r="D2214" s="27"/>
      <c r="G2214" s="35"/>
    </row>
    <row r="2215" spans="3:7" ht="22.5" customHeight="1" x14ac:dyDescent="0.25">
      <c r="C2215" s="34"/>
      <c r="D2215" s="27"/>
      <c r="G2215" s="35"/>
    </row>
    <row r="2216" spans="3:7" ht="22.5" customHeight="1" x14ac:dyDescent="0.25">
      <c r="C2216" s="34"/>
      <c r="D2216" s="27"/>
      <c r="G2216" s="35"/>
    </row>
    <row r="2217" spans="3:7" ht="22.5" customHeight="1" x14ac:dyDescent="0.25">
      <c r="C2217" s="34"/>
      <c r="D2217" s="27"/>
      <c r="G2217" s="35"/>
    </row>
    <row r="2218" spans="3:7" ht="22.5" customHeight="1" x14ac:dyDescent="0.25">
      <c r="C2218" s="34"/>
      <c r="D2218" s="27"/>
      <c r="G2218" s="35"/>
    </row>
    <row r="2219" spans="3:7" ht="22.5" customHeight="1" x14ac:dyDescent="0.25">
      <c r="C2219" s="34"/>
      <c r="D2219" s="27"/>
      <c r="G2219" s="35"/>
    </row>
    <row r="2220" spans="3:7" ht="22.5" customHeight="1" x14ac:dyDescent="0.25">
      <c r="C2220" s="34"/>
      <c r="D2220" s="27"/>
      <c r="G2220" s="35"/>
    </row>
    <row r="2221" spans="3:7" ht="22.5" customHeight="1" x14ac:dyDescent="0.25">
      <c r="C2221" s="34"/>
      <c r="D2221" s="27"/>
      <c r="G2221" s="35"/>
    </row>
    <row r="2222" spans="3:7" ht="22.5" customHeight="1" x14ac:dyDescent="0.25">
      <c r="C2222" s="34"/>
      <c r="D2222" s="27"/>
      <c r="G2222" s="35"/>
    </row>
    <row r="2223" spans="3:7" ht="22.5" customHeight="1" x14ac:dyDescent="0.25">
      <c r="C2223" s="34"/>
      <c r="D2223" s="27"/>
      <c r="G2223" s="35"/>
    </row>
    <row r="2224" spans="3:7" ht="22.5" customHeight="1" x14ac:dyDescent="0.25">
      <c r="C2224" s="34"/>
      <c r="D2224" s="27"/>
      <c r="G2224" s="35"/>
    </row>
    <row r="2225" spans="3:7" ht="22.5" customHeight="1" x14ac:dyDescent="0.25">
      <c r="C2225" s="34"/>
      <c r="D2225" s="27"/>
      <c r="G2225" s="35"/>
    </row>
    <row r="2226" spans="3:7" ht="22.5" customHeight="1" x14ac:dyDescent="0.25">
      <c r="C2226" s="34"/>
      <c r="D2226" s="27"/>
      <c r="G2226" s="35"/>
    </row>
    <row r="2227" spans="3:7" ht="22.5" customHeight="1" x14ac:dyDescent="0.25">
      <c r="C2227" s="34"/>
      <c r="D2227" s="27"/>
      <c r="G2227" s="35"/>
    </row>
    <row r="2228" spans="3:7" ht="22.5" customHeight="1" x14ac:dyDescent="0.25">
      <c r="C2228" s="34"/>
      <c r="D2228" s="27"/>
      <c r="G2228" s="35"/>
    </row>
    <row r="2229" spans="3:7" ht="22.5" customHeight="1" x14ac:dyDescent="0.25">
      <c r="C2229" s="34"/>
      <c r="D2229" s="27"/>
      <c r="G2229" s="35"/>
    </row>
    <row r="2230" spans="3:7" ht="22.5" customHeight="1" x14ac:dyDescent="0.25">
      <c r="C2230" s="34"/>
      <c r="D2230" s="27"/>
      <c r="G2230" s="35"/>
    </row>
    <row r="2231" spans="3:7" ht="22.5" customHeight="1" x14ac:dyDescent="0.25">
      <c r="C2231" s="34"/>
      <c r="D2231" s="27"/>
      <c r="G2231" s="35"/>
    </row>
    <row r="2232" spans="3:7" ht="22.5" customHeight="1" x14ac:dyDescent="0.25">
      <c r="C2232" s="34"/>
      <c r="D2232" s="27"/>
      <c r="G2232" s="35"/>
    </row>
    <row r="2233" spans="3:7" ht="22.5" customHeight="1" x14ac:dyDescent="0.25">
      <c r="C2233" s="34"/>
      <c r="D2233" s="27"/>
      <c r="G2233" s="35"/>
    </row>
    <row r="2234" spans="3:7" ht="22.5" customHeight="1" x14ac:dyDescent="0.25">
      <c r="C2234" s="34"/>
      <c r="D2234" s="27"/>
      <c r="G2234" s="35"/>
    </row>
    <row r="2235" spans="3:7" ht="22.5" customHeight="1" x14ac:dyDescent="0.25">
      <c r="C2235" s="34"/>
      <c r="D2235" s="27"/>
      <c r="G2235" s="35"/>
    </row>
    <row r="2236" spans="3:7" ht="22.5" customHeight="1" x14ac:dyDescent="0.25">
      <c r="C2236" s="34"/>
      <c r="D2236" s="27"/>
      <c r="G2236" s="35"/>
    </row>
    <row r="2237" spans="3:7" ht="22.5" customHeight="1" x14ac:dyDescent="0.25">
      <c r="C2237" s="34"/>
      <c r="D2237" s="27"/>
      <c r="G2237" s="35"/>
    </row>
    <row r="2238" spans="3:7" ht="22.5" customHeight="1" x14ac:dyDescent="0.25">
      <c r="C2238" s="34"/>
      <c r="D2238" s="27"/>
      <c r="G2238" s="35"/>
    </row>
    <row r="2239" spans="3:7" ht="22.5" customHeight="1" x14ac:dyDescent="0.25">
      <c r="C2239" s="34"/>
      <c r="D2239" s="27"/>
      <c r="G2239" s="35"/>
    </row>
    <row r="2240" spans="3:7" ht="22.5" customHeight="1" x14ac:dyDescent="0.25">
      <c r="C2240" s="34"/>
      <c r="D2240" s="27"/>
      <c r="G2240" s="35"/>
    </row>
    <row r="2241" spans="3:7" ht="22.5" customHeight="1" x14ac:dyDescent="0.25">
      <c r="C2241" s="34"/>
      <c r="D2241" s="27"/>
      <c r="G2241" s="35"/>
    </row>
    <row r="2242" spans="3:7" ht="22.5" customHeight="1" x14ac:dyDescent="0.25">
      <c r="C2242" s="34"/>
      <c r="D2242" s="27"/>
      <c r="G2242" s="35"/>
    </row>
    <row r="2243" spans="3:7" ht="22.5" customHeight="1" x14ac:dyDescent="0.25">
      <c r="C2243" s="34"/>
      <c r="D2243" s="27"/>
      <c r="G2243" s="35"/>
    </row>
    <row r="2244" spans="3:7" ht="22.5" customHeight="1" x14ac:dyDescent="0.25">
      <c r="C2244" s="34"/>
      <c r="D2244" s="27"/>
      <c r="G2244" s="35"/>
    </row>
    <row r="2245" spans="3:7" ht="22.5" customHeight="1" x14ac:dyDescent="0.25">
      <c r="C2245" s="34"/>
      <c r="D2245" s="27"/>
      <c r="G2245" s="35"/>
    </row>
    <row r="2246" spans="3:7" ht="22.5" customHeight="1" x14ac:dyDescent="0.25">
      <c r="C2246" s="34"/>
      <c r="D2246" s="27"/>
      <c r="G2246" s="35"/>
    </row>
    <row r="2247" spans="3:7" ht="22.5" customHeight="1" x14ac:dyDescent="0.25">
      <c r="C2247" s="34"/>
      <c r="D2247" s="27"/>
      <c r="G2247" s="35"/>
    </row>
    <row r="2248" spans="3:7" ht="22.5" customHeight="1" x14ac:dyDescent="0.25">
      <c r="C2248" s="34"/>
      <c r="D2248" s="27"/>
      <c r="G2248" s="35"/>
    </row>
    <row r="2249" spans="3:7" ht="22.5" customHeight="1" x14ac:dyDescent="0.25">
      <c r="C2249" s="34"/>
      <c r="D2249" s="27"/>
      <c r="G2249" s="35"/>
    </row>
    <row r="2250" spans="3:7" ht="22.5" customHeight="1" x14ac:dyDescent="0.25">
      <c r="C2250" s="34"/>
      <c r="D2250" s="27"/>
      <c r="G2250" s="35"/>
    </row>
    <row r="2251" spans="3:7" ht="22.5" customHeight="1" x14ac:dyDescent="0.25">
      <c r="C2251" s="34"/>
      <c r="D2251" s="27"/>
      <c r="G2251" s="35"/>
    </row>
    <row r="2252" spans="3:7" ht="22.5" customHeight="1" x14ac:dyDescent="0.25">
      <c r="C2252" s="34"/>
      <c r="D2252" s="27"/>
      <c r="G2252" s="35"/>
    </row>
    <row r="2253" spans="3:7" ht="22.5" customHeight="1" x14ac:dyDescent="0.25">
      <c r="C2253" s="34"/>
      <c r="D2253" s="27"/>
      <c r="G2253" s="35"/>
    </row>
    <row r="2254" spans="3:7" ht="22.5" customHeight="1" x14ac:dyDescent="0.25">
      <c r="C2254" s="34"/>
      <c r="D2254" s="27"/>
      <c r="G2254" s="35"/>
    </row>
    <row r="2255" spans="3:7" ht="22.5" customHeight="1" x14ac:dyDescent="0.25">
      <c r="C2255" s="34"/>
      <c r="D2255" s="27"/>
      <c r="G2255" s="35"/>
    </row>
    <row r="2256" spans="3:7" ht="22.5" customHeight="1" x14ac:dyDescent="0.25">
      <c r="C2256" s="34"/>
      <c r="D2256" s="27"/>
      <c r="G2256" s="35"/>
    </row>
    <row r="2257" spans="3:7" ht="22.5" customHeight="1" x14ac:dyDescent="0.25">
      <c r="C2257" s="34"/>
      <c r="D2257" s="27"/>
      <c r="G2257" s="35"/>
    </row>
    <row r="2258" spans="3:7" ht="22.5" customHeight="1" x14ac:dyDescent="0.25">
      <c r="C2258" s="34"/>
      <c r="D2258" s="27"/>
      <c r="G2258" s="35"/>
    </row>
    <row r="2259" spans="3:7" ht="22.5" customHeight="1" x14ac:dyDescent="0.25">
      <c r="C2259" s="34"/>
      <c r="D2259" s="27"/>
      <c r="G2259" s="35"/>
    </row>
    <row r="2260" spans="3:7" ht="22.5" customHeight="1" x14ac:dyDescent="0.25">
      <c r="C2260" s="34"/>
      <c r="D2260" s="27"/>
      <c r="G2260" s="35"/>
    </row>
    <row r="2261" spans="3:7" ht="22.5" customHeight="1" x14ac:dyDescent="0.25">
      <c r="C2261" s="34"/>
      <c r="D2261" s="27"/>
      <c r="G2261" s="35"/>
    </row>
    <row r="2262" spans="3:7" ht="22.5" customHeight="1" x14ac:dyDescent="0.25">
      <c r="C2262" s="34"/>
      <c r="D2262" s="27"/>
      <c r="G2262" s="35"/>
    </row>
    <row r="2263" spans="3:7" ht="22.5" customHeight="1" x14ac:dyDescent="0.25">
      <c r="C2263" s="34"/>
      <c r="D2263" s="27"/>
      <c r="G2263" s="35"/>
    </row>
    <row r="2264" spans="3:7" ht="22.5" customHeight="1" x14ac:dyDescent="0.25">
      <c r="C2264" s="34"/>
      <c r="D2264" s="27"/>
      <c r="G2264" s="35"/>
    </row>
    <row r="2265" spans="3:7" ht="22.5" customHeight="1" x14ac:dyDescent="0.25">
      <c r="C2265" s="34"/>
      <c r="D2265" s="27"/>
      <c r="G2265" s="35"/>
    </row>
    <row r="2266" spans="3:7" ht="22.5" customHeight="1" x14ac:dyDescent="0.25">
      <c r="C2266" s="34"/>
      <c r="D2266" s="27"/>
      <c r="G2266" s="35"/>
    </row>
    <row r="2267" spans="3:7" ht="22.5" customHeight="1" x14ac:dyDescent="0.25">
      <c r="C2267" s="34"/>
      <c r="D2267" s="27"/>
      <c r="G2267" s="35"/>
    </row>
    <row r="2268" spans="3:7" ht="22.5" customHeight="1" x14ac:dyDescent="0.25">
      <c r="C2268" s="34"/>
      <c r="D2268" s="27"/>
      <c r="G2268" s="35"/>
    </row>
    <row r="2269" spans="3:7" ht="22.5" customHeight="1" x14ac:dyDescent="0.25">
      <c r="C2269" s="34"/>
      <c r="D2269" s="27"/>
      <c r="G2269" s="35"/>
    </row>
    <row r="2270" spans="3:7" ht="22.5" customHeight="1" x14ac:dyDescent="0.25">
      <c r="C2270" s="34"/>
      <c r="D2270" s="27"/>
      <c r="G2270" s="35"/>
    </row>
    <row r="2271" spans="3:7" ht="22.5" customHeight="1" x14ac:dyDescent="0.25">
      <c r="C2271" s="34"/>
      <c r="D2271" s="27"/>
      <c r="G2271" s="35"/>
    </row>
    <row r="2272" spans="3:7" ht="22.5" customHeight="1" x14ac:dyDescent="0.25">
      <c r="C2272" s="34"/>
      <c r="D2272" s="27"/>
      <c r="G2272" s="35"/>
    </row>
    <row r="2273" spans="3:7" ht="22.5" customHeight="1" x14ac:dyDescent="0.25">
      <c r="C2273" s="34"/>
      <c r="D2273" s="27"/>
      <c r="G2273" s="35"/>
    </row>
    <row r="2274" spans="3:7" ht="22.5" customHeight="1" x14ac:dyDescent="0.25">
      <c r="C2274" s="34"/>
      <c r="D2274" s="27"/>
      <c r="G2274" s="35"/>
    </row>
    <row r="2275" spans="3:7" ht="22.5" customHeight="1" x14ac:dyDescent="0.25">
      <c r="C2275" s="34"/>
      <c r="D2275" s="27"/>
      <c r="G2275" s="35"/>
    </row>
    <row r="2276" spans="3:7" ht="22.5" customHeight="1" x14ac:dyDescent="0.25">
      <c r="C2276" s="34"/>
      <c r="D2276" s="27"/>
      <c r="G2276" s="35"/>
    </row>
    <row r="2277" spans="3:7" ht="22.5" customHeight="1" x14ac:dyDescent="0.25">
      <c r="C2277" s="34"/>
      <c r="D2277" s="27"/>
      <c r="G2277" s="35"/>
    </row>
    <row r="2278" spans="3:7" ht="22.5" customHeight="1" x14ac:dyDescent="0.25">
      <c r="C2278" s="34"/>
      <c r="D2278" s="27"/>
      <c r="G2278" s="35"/>
    </row>
    <row r="2279" spans="3:7" ht="22.5" customHeight="1" x14ac:dyDescent="0.25">
      <c r="C2279" s="34"/>
      <c r="D2279" s="27"/>
      <c r="G2279" s="35"/>
    </row>
    <row r="2280" spans="3:7" ht="22.5" customHeight="1" x14ac:dyDescent="0.25">
      <c r="C2280" s="34"/>
      <c r="D2280" s="27"/>
      <c r="G2280" s="35"/>
    </row>
    <row r="2281" spans="3:7" ht="22.5" customHeight="1" x14ac:dyDescent="0.25">
      <c r="C2281" s="34"/>
      <c r="D2281" s="27"/>
      <c r="G2281" s="35"/>
    </row>
    <row r="2282" spans="3:7" ht="22.5" customHeight="1" x14ac:dyDescent="0.25">
      <c r="C2282" s="34"/>
      <c r="D2282" s="27"/>
      <c r="G2282" s="35"/>
    </row>
    <row r="2283" spans="3:7" ht="22.5" customHeight="1" x14ac:dyDescent="0.25">
      <c r="C2283" s="34"/>
      <c r="D2283" s="27"/>
      <c r="G2283" s="35"/>
    </row>
    <row r="2284" spans="3:7" ht="22.5" customHeight="1" x14ac:dyDescent="0.25">
      <c r="C2284" s="34"/>
      <c r="D2284" s="27"/>
      <c r="G2284" s="35"/>
    </row>
    <row r="2285" spans="3:7" ht="22.5" customHeight="1" x14ac:dyDescent="0.25">
      <c r="C2285" s="34"/>
      <c r="D2285" s="27"/>
      <c r="G2285" s="35"/>
    </row>
    <row r="2286" spans="3:7" ht="22.5" customHeight="1" x14ac:dyDescent="0.25">
      <c r="C2286" s="34"/>
      <c r="D2286" s="27"/>
      <c r="G2286" s="35"/>
    </row>
    <row r="2287" spans="3:7" ht="22.5" customHeight="1" x14ac:dyDescent="0.25">
      <c r="C2287" s="34"/>
      <c r="D2287" s="27"/>
      <c r="G2287" s="35"/>
    </row>
    <row r="2288" spans="3:7" ht="22.5" customHeight="1" x14ac:dyDescent="0.25">
      <c r="C2288" s="34"/>
      <c r="D2288" s="27"/>
      <c r="G2288" s="35"/>
    </row>
    <row r="2289" spans="3:7" ht="22.5" customHeight="1" x14ac:dyDescent="0.25">
      <c r="C2289" s="34"/>
      <c r="D2289" s="27"/>
      <c r="G2289" s="35"/>
    </row>
    <row r="2290" spans="3:7" ht="22.5" customHeight="1" x14ac:dyDescent="0.25">
      <c r="C2290" s="34"/>
      <c r="D2290" s="27"/>
      <c r="G2290" s="35"/>
    </row>
    <row r="2291" spans="3:7" ht="22.5" customHeight="1" x14ac:dyDescent="0.25">
      <c r="C2291" s="34"/>
      <c r="D2291" s="27"/>
      <c r="G2291" s="35"/>
    </row>
    <row r="2292" spans="3:7" ht="22.5" customHeight="1" x14ac:dyDescent="0.25">
      <c r="C2292" s="34"/>
      <c r="D2292" s="27"/>
      <c r="G2292" s="35"/>
    </row>
    <row r="2293" spans="3:7" ht="22.5" customHeight="1" x14ac:dyDescent="0.25">
      <c r="C2293" s="34"/>
      <c r="D2293" s="27"/>
      <c r="G2293" s="35"/>
    </row>
    <row r="2294" spans="3:7" ht="22.5" customHeight="1" x14ac:dyDescent="0.25">
      <c r="C2294" s="34"/>
      <c r="D2294" s="27"/>
      <c r="G2294" s="35"/>
    </row>
    <row r="2295" spans="3:7" ht="22.5" customHeight="1" x14ac:dyDescent="0.25">
      <c r="C2295" s="34"/>
      <c r="D2295" s="27"/>
      <c r="G2295" s="35"/>
    </row>
    <row r="2296" spans="3:7" ht="22.5" customHeight="1" x14ac:dyDescent="0.25">
      <c r="C2296" s="34"/>
      <c r="D2296" s="27"/>
      <c r="G2296" s="35"/>
    </row>
    <row r="2297" spans="3:7" ht="22.5" customHeight="1" x14ac:dyDescent="0.25">
      <c r="C2297" s="34"/>
      <c r="D2297" s="27"/>
      <c r="G2297" s="35"/>
    </row>
    <row r="2298" spans="3:7" ht="22.5" customHeight="1" x14ac:dyDescent="0.25">
      <c r="C2298" s="34"/>
      <c r="D2298" s="27"/>
      <c r="G2298" s="35"/>
    </row>
    <row r="2299" spans="3:7" ht="22.5" customHeight="1" x14ac:dyDescent="0.25">
      <c r="C2299" s="34"/>
      <c r="D2299" s="27"/>
      <c r="G2299" s="35"/>
    </row>
    <row r="2300" spans="3:7" ht="22.5" customHeight="1" x14ac:dyDescent="0.25">
      <c r="C2300" s="34"/>
      <c r="D2300" s="27"/>
      <c r="G2300" s="35"/>
    </row>
    <row r="2301" spans="3:7" ht="22.5" customHeight="1" x14ac:dyDescent="0.25">
      <c r="C2301" s="34"/>
      <c r="D2301" s="27"/>
      <c r="G2301" s="35"/>
    </row>
    <row r="2302" spans="3:7" ht="22.5" customHeight="1" x14ac:dyDescent="0.25">
      <c r="C2302" s="34"/>
      <c r="D2302" s="27"/>
      <c r="G2302" s="35"/>
    </row>
    <row r="2303" spans="3:7" ht="22.5" customHeight="1" x14ac:dyDescent="0.25">
      <c r="C2303" s="34"/>
      <c r="D2303" s="27"/>
      <c r="G2303" s="35"/>
    </row>
    <row r="2304" spans="3:7" ht="22.5" customHeight="1" x14ac:dyDescent="0.25">
      <c r="C2304" s="34"/>
      <c r="D2304" s="27"/>
      <c r="G2304" s="35"/>
    </row>
    <row r="2305" spans="3:7" ht="22.5" customHeight="1" x14ac:dyDescent="0.25">
      <c r="C2305" s="34"/>
      <c r="D2305" s="27"/>
      <c r="G2305" s="35"/>
    </row>
    <row r="2306" spans="3:7" ht="22.5" customHeight="1" x14ac:dyDescent="0.25">
      <c r="C2306" s="34"/>
      <c r="D2306" s="27"/>
      <c r="G2306" s="35"/>
    </row>
    <row r="2307" spans="3:7" ht="22.5" customHeight="1" x14ac:dyDescent="0.25">
      <c r="C2307" s="34"/>
      <c r="D2307" s="27"/>
      <c r="G2307" s="35"/>
    </row>
    <row r="2308" spans="3:7" ht="22.5" customHeight="1" x14ac:dyDescent="0.25">
      <c r="C2308" s="34"/>
      <c r="D2308" s="27"/>
      <c r="G2308" s="35"/>
    </row>
    <row r="2309" spans="3:7" ht="22.5" customHeight="1" x14ac:dyDescent="0.25">
      <c r="C2309" s="34"/>
      <c r="D2309" s="27"/>
      <c r="G2309" s="35"/>
    </row>
    <row r="2310" spans="3:7" ht="22.5" customHeight="1" x14ac:dyDescent="0.25">
      <c r="C2310" s="34"/>
      <c r="D2310" s="27"/>
      <c r="G2310" s="35"/>
    </row>
    <row r="2311" spans="3:7" ht="22.5" customHeight="1" x14ac:dyDescent="0.25">
      <c r="C2311" s="34"/>
      <c r="D2311" s="27"/>
      <c r="G2311" s="35"/>
    </row>
    <row r="2312" spans="3:7" ht="22.5" customHeight="1" x14ac:dyDescent="0.25">
      <c r="C2312" s="34"/>
      <c r="D2312" s="27"/>
      <c r="G2312" s="35"/>
    </row>
    <row r="2313" spans="3:7" ht="22.5" customHeight="1" x14ac:dyDescent="0.25">
      <c r="C2313" s="34"/>
      <c r="D2313" s="27"/>
      <c r="G2313" s="35"/>
    </row>
    <row r="2314" spans="3:7" ht="22.5" customHeight="1" x14ac:dyDescent="0.25">
      <c r="C2314" s="34"/>
      <c r="D2314" s="27"/>
      <c r="G2314" s="35"/>
    </row>
    <row r="2315" spans="3:7" ht="22.5" customHeight="1" x14ac:dyDescent="0.25">
      <c r="C2315" s="34"/>
      <c r="D2315" s="27"/>
      <c r="G2315" s="35"/>
    </row>
    <row r="2316" spans="3:7" ht="22.5" customHeight="1" x14ac:dyDescent="0.25">
      <c r="C2316" s="34"/>
      <c r="D2316" s="27"/>
      <c r="G2316" s="35"/>
    </row>
    <row r="2317" spans="3:7" ht="22.5" customHeight="1" x14ac:dyDescent="0.25">
      <c r="C2317" s="34"/>
      <c r="D2317" s="27"/>
      <c r="G2317" s="35"/>
    </row>
    <row r="2318" spans="3:7" ht="22.5" customHeight="1" x14ac:dyDescent="0.25">
      <c r="C2318" s="34"/>
      <c r="D2318" s="27"/>
      <c r="G2318" s="35"/>
    </row>
    <row r="2319" spans="3:7" ht="22.5" customHeight="1" x14ac:dyDescent="0.25">
      <c r="C2319" s="34"/>
      <c r="D2319" s="27"/>
      <c r="G2319" s="35"/>
    </row>
    <row r="2320" spans="3:7" ht="22.5" customHeight="1" x14ac:dyDescent="0.25">
      <c r="C2320" s="34"/>
      <c r="D2320" s="27"/>
      <c r="G2320" s="35"/>
    </row>
    <row r="2321" spans="3:7" ht="22.5" customHeight="1" x14ac:dyDescent="0.25">
      <c r="C2321" s="34"/>
      <c r="D2321" s="27"/>
      <c r="G2321" s="35"/>
    </row>
    <row r="2322" spans="3:7" ht="22.5" customHeight="1" x14ac:dyDescent="0.25">
      <c r="C2322" s="34"/>
      <c r="D2322" s="27"/>
      <c r="G2322" s="35"/>
    </row>
    <row r="2323" spans="3:7" ht="22.5" customHeight="1" x14ac:dyDescent="0.25">
      <c r="C2323" s="34"/>
      <c r="D2323" s="27"/>
      <c r="G2323" s="35"/>
    </row>
    <row r="2324" spans="3:7" ht="22.5" customHeight="1" x14ac:dyDescent="0.25">
      <c r="C2324" s="34"/>
      <c r="D2324" s="27"/>
      <c r="G2324" s="35"/>
    </row>
    <row r="2325" spans="3:7" ht="22.5" customHeight="1" x14ac:dyDescent="0.25">
      <c r="C2325" s="34"/>
      <c r="D2325" s="27"/>
      <c r="G2325" s="35"/>
    </row>
    <row r="2326" spans="3:7" ht="22.5" customHeight="1" x14ac:dyDescent="0.25">
      <c r="C2326" s="34"/>
      <c r="D2326" s="27"/>
      <c r="G2326" s="35"/>
    </row>
    <row r="2327" spans="3:7" ht="22.5" customHeight="1" x14ac:dyDescent="0.25">
      <c r="C2327" s="34"/>
      <c r="D2327" s="27"/>
      <c r="G2327" s="35"/>
    </row>
    <row r="2328" spans="3:7" ht="22.5" customHeight="1" x14ac:dyDescent="0.25">
      <c r="C2328" s="34"/>
      <c r="D2328" s="27"/>
      <c r="G2328" s="35"/>
    </row>
    <row r="2329" spans="3:7" ht="22.5" customHeight="1" x14ac:dyDescent="0.25">
      <c r="C2329" s="34"/>
      <c r="D2329" s="27"/>
      <c r="G2329" s="35"/>
    </row>
    <row r="2330" spans="3:7" ht="22.5" customHeight="1" x14ac:dyDescent="0.25">
      <c r="C2330" s="34"/>
      <c r="D2330" s="27"/>
      <c r="G2330" s="35"/>
    </row>
    <row r="2331" spans="3:7" ht="22.5" customHeight="1" x14ac:dyDescent="0.25">
      <c r="C2331" s="34"/>
      <c r="D2331" s="27"/>
      <c r="G2331" s="35"/>
    </row>
    <row r="2332" spans="3:7" ht="22.5" customHeight="1" x14ac:dyDescent="0.25">
      <c r="C2332" s="34"/>
      <c r="D2332" s="27"/>
      <c r="G2332" s="35"/>
    </row>
    <row r="2333" spans="3:7" ht="22.5" customHeight="1" x14ac:dyDescent="0.25">
      <c r="C2333" s="34"/>
      <c r="D2333" s="27"/>
      <c r="G2333" s="35"/>
    </row>
    <row r="2334" spans="3:7" ht="22.5" customHeight="1" x14ac:dyDescent="0.25">
      <c r="C2334" s="34"/>
      <c r="D2334" s="27"/>
      <c r="G2334" s="35"/>
    </row>
    <row r="2335" spans="3:7" ht="22.5" customHeight="1" x14ac:dyDescent="0.25">
      <c r="C2335" s="34"/>
      <c r="D2335" s="27"/>
      <c r="G2335" s="35"/>
    </row>
    <row r="2336" spans="3:7" ht="22.5" customHeight="1" x14ac:dyDescent="0.25">
      <c r="C2336" s="34"/>
      <c r="D2336" s="27"/>
      <c r="G2336" s="35"/>
    </row>
    <row r="2337" spans="3:7" ht="22.5" customHeight="1" x14ac:dyDescent="0.25">
      <c r="C2337" s="34"/>
      <c r="D2337" s="27"/>
      <c r="G2337" s="35"/>
    </row>
    <row r="2338" spans="3:7" ht="22.5" customHeight="1" x14ac:dyDescent="0.25">
      <c r="C2338" s="34"/>
      <c r="D2338" s="27"/>
      <c r="G2338" s="35"/>
    </row>
    <row r="2339" spans="3:7" ht="22.5" customHeight="1" x14ac:dyDescent="0.25">
      <c r="C2339" s="34"/>
      <c r="D2339" s="27"/>
      <c r="G2339" s="35"/>
    </row>
    <row r="2340" spans="3:7" ht="22.5" customHeight="1" x14ac:dyDescent="0.25">
      <c r="C2340" s="34"/>
      <c r="D2340" s="27"/>
      <c r="G2340" s="35"/>
    </row>
    <row r="2341" spans="3:7" ht="22.5" customHeight="1" x14ac:dyDescent="0.25">
      <c r="C2341" s="34"/>
      <c r="D2341" s="27"/>
      <c r="G2341" s="35"/>
    </row>
    <row r="2342" spans="3:7" ht="22.5" customHeight="1" x14ac:dyDescent="0.25">
      <c r="C2342" s="34"/>
      <c r="D2342" s="27"/>
      <c r="G2342" s="35"/>
    </row>
    <row r="2343" spans="3:7" ht="22.5" customHeight="1" x14ac:dyDescent="0.25">
      <c r="C2343" s="34"/>
      <c r="D2343" s="27"/>
      <c r="G2343" s="35"/>
    </row>
    <row r="2344" spans="3:7" ht="22.5" customHeight="1" x14ac:dyDescent="0.25">
      <c r="C2344" s="34"/>
      <c r="D2344" s="27"/>
      <c r="G2344" s="35"/>
    </row>
    <row r="2345" spans="3:7" ht="22.5" customHeight="1" x14ac:dyDescent="0.25">
      <c r="C2345" s="34"/>
      <c r="D2345" s="27"/>
      <c r="G2345" s="35"/>
    </row>
    <row r="2346" spans="3:7" ht="22.5" customHeight="1" x14ac:dyDescent="0.25">
      <c r="C2346" s="34"/>
      <c r="D2346" s="27"/>
      <c r="G2346" s="35"/>
    </row>
    <row r="2347" spans="3:7" ht="22.5" customHeight="1" x14ac:dyDescent="0.25">
      <c r="C2347" s="34"/>
      <c r="D2347" s="27"/>
      <c r="G2347" s="35"/>
    </row>
    <row r="2348" spans="3:7" ht="22.5" customHeight="1" x14ac:dyDescent="0.25">
      <c r="C2348" s="34"/>
      <c r="D2348" s="27"/>
      <c r="G2348" s="35"/>
    </row>
    <row r="2349" spans="3:7" ht="22.5" customHeight="1" x14ac:dyDescent="0.25">
      <c r="C2349" s="34"/>
      <c r="D2349" s="27"/>
      <c r="G2349" s="35"/>
    </row>
    <row r="2350" spans="3:7" ht="22.5" customHeight="1" x14ac:dyDescent="0.25">
      <c r="C2350" s="34"/>
      <c r="D2350" s="27"/>
      <c r="G2350" s="35"/>
    </row>
    <row r="2351" spans="3:7" ht="22.5" customHeight="1" x14ac:dyDescent="0.25">
      <c r="C2351" s="34"/>
      <c r="D2351" s="27"/>
      <c r="G2351" s="35"/>
    </row>
    <row r="2352" spans="3:7" ht="22.5" customHeight="1" x14ac:dyDescent="0.25">
      <c r="C2352" s="34"/>
      <c r="D2352" s="27"/>
      <c r="G2352" s="35"/>
    </row>
    <row r="2353" spans="3:7" ht="22.5" customHeight="1" x14ac:dyDescent="0.25">
      <c r="C2353" s="34"/>
      <c r="D2353" s="27"/>
      <c r="G2353" s="35"/>
    </row>
    <row r="2354" spans="3:7" ht="22.5" customHeight="1" x14ac:dyDescent="0.25">
      <c r="C2354" s="34"/>
      <c r="D2354" s="27"/>
      <c r="G2354" s="35"/>
    </row>
    <row r="2355" spans="3:7" ht="22.5" customHeight="1" x14ac:dyDescent="0.25">
      <c r="C2355" s="34"/>
      <c r="D2355" s="27"/>
      <c r="G2355" s="35"/>
    </row>
    <row r="2356" spans="3:7" ht="22.5" customHeight="1" x14ac:dyDescent="0.25">
      <c r="C2356" s="34"/>
      <c r="D2356" s="27"/>
      <c r="G2356" s="35"/>
    </row>
    <row r="2357" spans="3:7" ht="22.5" customHeight="1" x14ac:dyDescent="0.25">
      <c r="C2357" s="34"/>
      <c r="D2357" s="27"/>
      <c r="G2357" s="35"/>
    </row>
    <row r="2358" spans="3:7" ht="22.5" customHeight="1" x14ac:dyDescent="0.25">
      <c r="C2358" s="34"/>
      <c r="D2358" s="27"/>
      <c r="G2358" s="35"/>
    </row>
    <row r="2359" spans="3:7" ht="22.5" customHeight="1" x14ac:dyDescent="0.25">
      <c r="C2359" s="34"/>
      <c r="D2359" s="27"/>
      <c r="G2359" s="35"/>
    </row>
    <row r="2360" spans="3:7" ht="22.5" customHeight="1" x14ac:dyDescent="0.25">
      <c r="C2360" s="34"/>
      <c r="D2360" s="27"/>
      <c r="G2360" s="35"/>
    </row>
    <row r="2361" spans="3:7" ht="22.5" customHeight="1" x14ac:dyDescent="0.25">
      <c r="C2361" s="34"/>
      <c r="D2361" s="27"/>
      <c r="G2361" s="35"/>
    </row>
    <row r="2362" spans="3:7" ht="22.5" customHeight="1" x14ac:dyDescent="0.25">
      <c r="C2362" s="34"/>
      <c r="D2362" s="27"/>
      <c r="G2362" s="35"/>
    </row>
    <row r="2363" spans="3:7" ht="22.5" customHeight="1" x14ac:dyDescent="0.25">
      <c r="C2363" s="34"/>
      <c r="D2363" s="27"/>
      <c r="G2363" s="35"/>
    </row>
    <row r="2364" spans="3:7" ht="22.5" customHeight="1" x14ac:dyDescent="0.25">
      <c r="C2364" s="34"/>
      <c r="D2364" s="27"/>
      <c r="G2364" s="35"/>
    </row>
    <row r="2365" spans="3:7" ht="22.5" customHeight="1" x14ac:dyDescent="0.25">
      <c r="C2365" s="34"/>
      <c r="D2365" s="27"/>
      <c r="G2365" s="35"/>
    </row>
    <row r="2366" spans="3:7" ht="22.5" customHeight="1" x14ac:dyDescent="0.25">
      <c r="C2366" s="34"/>
      <c r="D2366" s="27"/>
      <c r="G2366" s="35"/>
    </row>
    <row r="2367" spans="3:7" ht="22.5" customHeight="1" x14ac:dyDescent="0.25">
      <c r="C2367" s="34"/>
      <c r="D2367" s="27"/>
      <c r="G2367" s="35"/>
    </row>
    <row r="2368" spans="3:7" ht="22.5" customHeight="1" x14ac:dyDescent="0.25">
      <c r="C2368" s="34"/>
      <c r="D2368" s="27"/>
      <c r="G2368" s="35"/>
    </row>
    <row r="2369" spans="3:7" ht="22.5" customHeight="1" x14ac:dyDescent="0.25">
      <c r="C2369" s="34"/>
      <c r="D2369" s="27"/>
      <c r="G2369" s="35"/>
    </row>
    <row r="2370" spans="3:7" ht="22.5" customHeight="1" x14ac:dyDescent="0.25">
      <c r="C2370" s="34"/>
      <c r="D2370" s="27"/>
      <c r="G2370" s="35"/>
    </row>
    <row r="2371" spans="3:7" ht="22.5" customHeight="1" x14ac:dyDescent="0.25">
      <c r="C2371" s="34"/>
      <c r="D2371" s="27"/>
      <c r="G2371" s="35"/>
    </row>
    <row r="2372" spans="3:7" ht="22.5" customHeight="1" x14ac:dyDescent="0.25">
      <c r="C2372" s="34"/>
      <c r="D2372" s="27"/>
      <c r="G2372" s="35"/>
    </row>
    <row r="2373" spans="3:7" ht="22.5" customHeight="1" x14ac:dyDescent="0.25">
      <c r="C2373" s="34"/>
      <c r="D2373" s="27"/>
      <c r="G2373" s="35"/>
    </row>
    <row r="2374" spans="3:7" ht="22.5" customHeight="1" x14ac:dyDescent="0.25">
      <c r="C2374" s="34"/>
      <c r="D2374" s="27"/>
      <c r="G2374" s="35"/>
    </row>
    <row r="2375" spans="3:7" ht="22.5" customHeight="1" x14ac:dyDescent="0.25">
      <c r="C2375" s="34"/>
      <c r="D2375" s="27"/>
      <c r="G2375" s="35"/>
    </row>
    <row r="2376" spans="3:7" ht="22.5" customHeight="1" x14ac:dyDescent="0.25">
      <c r="C2376" s="34"/>
      <c r="D2376" s="27"/>
      <c r="G2376" s="35"/>
    </row>
    <row r="2377" spans="3:7" ht="22.5" customHeight="1" x14ac:dyDescent="0.25">
      <c r="C2377" s="34"/>
      <c r="D2377" s="27"/>
      <c r="G2377" s="35"/>
    </row>
    <row r="2378" spans="3:7" ht="22.5" customHeight="1" x14ac:dyDescent="0.25">
      <c r="C2378" s="34"/>
      <c r="D2378" s="27"/>
      <c r="G2378" s="35"/>
    </row>
    <row r="2379" spans="3:7" ht="22.5" customHeight="1" x14ac:dyDescent="0.25">
      <c r="C2379" s="34"/>
      <c r="D2379" s="27"/>
      <c r="G2379" s="35"/>
    </row>
    <row r="2380" spans="3:7" ht="22.5" customHeight="1" x14ac:dyDescent="0.25">
      <c r="C2380" s="34"/>
      <c r="D2380" s="27"/>
      <c r="G2380" s="35"/>
    </row>
    <row r="2381" spans="3:7" ht="22.5" customHeight="1" x14ac:dyDescent="0.25">
      <c r="C2381" s="34"/>
      <c r="D2381" s="27"/>
      <c r="G2381" s="35"/>
    </row>
    <row r="2382" spans="3:7" ht="22.5" customHeight="1" x14ac:dyDescent="0.25">
      <c r="C2382" s="34"/>
      <c r="D2382" s="27"/>
      <c r="G2382" s="35"/>
    </row>
    <row r="2383" spans="3:7" ht="22.5" customHeight="1" x14ac:dyDescent="0.25">
      <c r="C2383" s="34"/>
      <c r="D2383" s="27"/>
      <c r="G2383" s="35"/>
    </row>
    <row r="2384" spans="3:7" ht="22.5" customHeight="1" x14ac:dyDescent="0.25">
      <c r="C2384" s="34"/>
      <c r="D2384" s="27"/>
      <c r="G2384" s="35"/>
    </row>
    <row r="2385" spans="3:7" ht="22.5" customHeight="1" x14ac:dyDescent="0.25">
      <c r="C2385" s="34"/>
      <c r="D2385" s="27"/>
      <c r="G2385" s="35"/>
    </row>
    <row r="2386" spans="3:7" ht="22.5" customHeight="1" x14ac:dyDescent="0.25">
      <c r="C2386" s="34"/>
      <c r="D2386" s="27"/>
      <c r="G2386" s="35"/>
    </row>
    <row r="2387" spans="3:7" ht="22.5" customHeight="1" x14ac:dyDescent="0.25">
      <c r="C2387" s="34"/>
      <c r="D2387" s="27"/>
      <c r="G2387" s="35"/>
    </row>
    <row r="2388" spans="3:7" ht="22.5" customHeight="1" x14ac:dyDescent="0.25">
      <c r="C2388" s="34"/>
      <c r="D2388" s="27"/>
      <c r="G2388" s="35"/>
    </row>
    <row r="2389" spans="3:7" ht="22.5" customHeight="1" x14ac:dyDescent="0.25">
      <c r="C2389" s="34"/>
      <c r="D2389" s="27"/>
      <c r="G2389" s="35"/>
    </row>
    <row r="2390" spans="3:7" ht="22.5" customHeight="1" x14ac:dyDescent="0.25">
      <c r="C2390" s="34"/>
      <c r="D2390" s="27"/>
      <c r="G2390" s="35"/>
    </row>
    <row r="2391" spans="3:7" ht="22.5" customHeight="1" x14ac:dyDescent="0.25">
      <c r="C2391" s="34"/>
      <c r="D2391" s="27"/>
      <c r="G2391" s="35"/>
    </row>
    <row r="2392" spans="3:7" ht="22.5" customHeight="1" x14ac:dyDescent="0.25">
      <c r="C2392" s="34"/>
      <c r="D2392" s="27"/>
      <c r="G2392" s="35"/>
    </row>
    <row r="2393" spans="3:7" ht="22.5" customHeight="1" x14ac:dyDescent="0.25">
      <c r="C2393" s="34"/>
      <c r="D2393" s="27"/>
      <c r="G2393" s="35"/>
    </row>
    <row r="2394" spans="3:7" ht="22.5" customHeight="1" x14ac:dyDescent="0.25">
      <c r="C2394" s="34"/>
      <c r="D2394" s="27"/>
      <c r="G2394" s="35"/>
    </row>
    <row r="2395" spans="3:7" ht="22.5" customHeight="1" x14ac:dyDescent="0.25">
      <c r="C2395" s="34"/>
      <c r="D2395" s="27"/>
      <c r="G2395" s="35"/>
    </row>
    <row r="2396" spans="3:7" ht="22.5" customHeight="1" x14ac:dyDescent="0.25">
      <c r="C2396" s="34"/>
      <c r="D2396" s="27"/>
      <c r="G2396" s="35"/>
    </row>
    <row r="2397" spans="3:7" ht="22.5" customHeight="1" x14ac:dyDescent="0.25">
      <c r="C2397" s="34"/>
      <c r="D2397" s="27"/>
      <c r="G2397" s="35"/>
    </row>
    <row r="2398" spans="3:7" ht="22.5" customHeight="1" x14ac:dyDescent="0.25">
      <c r="C2398" s="34"/>
      <c r="D2398" s="27"/>
      <c r="G2398" s="35"/>
    </row>
    <row r="2399" spans="3:7" ht="22.5" customHeight="1" x14ac:dyDescent="0.25">
      <c r="C2399" s="34"/>
      <c r="D2399" s="27"/>
      <c r="G2399" s="35"/>
    </row>
    <row r="2400" spans="3:7" ht="22.5" customHeight="1" x14ac:dyDescent="0.25">
      <c r="C2400" s="34"/>
      <c r="D2400" s="27"/>
      <c r="G2400" s="35"/>
    </row>
    <row r="2401" spans="3:7" ht="22.5" customHeight="1" x14ac:dyDescent="0.25">
      <c r="C2401" s="34"/>
      <c r="D2401" s="27"/>
      <c r="G2401" s="35"/>
    </row>
    <row r="2402" spans="3:7" ht="22.5" customHeight="1" x14ac:dyDescent="0.25">
      <c r="C2402" s="34"/>
      <c r="D2402" s="27"/>
      <c r="G2402" s="35"/>
    </row>
    <row r="2403" spans="3:7" ht="22.5" customHeight="1" x14ac:dyDescent="0.25">
      <c r="C2403" s="34"/>
      <c r="D2403" s="27"/>
      <c r="G2403" s="35"/>
    </row>
    <row r="2404" spans="3:7" ht="22.5" customHeight="1" x14ac:dyDescent="0.25">
      <c r="C2404" s="34"/>
      <c r="D2404" s="27"/>
      <c r="G2404" s="35"/>
    </row>
    <row r="2405" spans="3:7" ht="22.5" customHeight="1" x14ac:dyDescent="0.25">
      <c r="C2405" s="34"/>
      <c r="D2405" s="27"/>
      <c r="G2405" s="35"/>
    </row>
    <row r="2406" spans="3:7" ht="22.5" customHeight="1" x14ac:dyDescent="0.25">
      <c r="C2406" s="34"/>
      <c r="D2406" s="27"/>
      <c r="G2406" s="35"/>
    </row>
    <row r="2407" spans="3:7" ht="22.5" customHeight="1" x14ac:dyDescent="0.25">
      <c r="C2407" s="34"/>
      <c r="D2407" s="27"/>
      <c r="G2407" s="35"/>
    </row>
    <row r="2408" spans="3:7" ht="22.5" customHeight="1" x14ac:dyDescent="0.25">
      <c r="C2408" s="34"/>
      <c r="D2408" s="27"/>
      <c r="G2408" s="35"/>
    </row>
    <row r="2409" spans="3:7" ht="22.5" customHeight="1" x14ac:dyDescent="0.25">
      <c r="C2409" s="34"/>
      <c r="D2409" s="27"/>
      <c r="G2409" s="35"/>
    </row>
    <row r="2410" spans="3:7" ht="22.5" customHeight="1" x14ac:dyDescent="0.25">
      <c r="C2410" s="34"/>
      <c r="D2410" s="27"/>
      <c r="G2410" s="35"/>
    </row>
    <row r="2411" spans="3:7" ht="22.5" customHeight="1" x14ac:dyDescent="0.25">
      <c r="C2411" s="34"/>
      <c r="D2411" s="27"/>
      <c r="G2411" s="35"/>
    </row>
    <row r="2412" spans="3:7" ht="22.5" customHeight="1" x14ac:dyDescent="0.25">
      <c r="C2412" s="34"/>
      <c r="D2412" s="27"/>
      <c r="G2412" s="35"/>
    </row>
    <row r="2413" spans="3:7" ht="22.5" customHeight="1" x14ac:dyDescent="0.25">
      <c r="C2413" s="34"/>
      <c r="D2413" s="27"/>
      <c r="G2413" s="35"/>
    </row>
    <row r="2414" spans="3:7" ht="22.5" customHeight="1" x14ac:dyDescent="0.25">
      <c r="C2414" s="34"/>
      <c r="D2414" s="27"/>
      <c r="G2414" s="35"/>
    </row>
    <row r="2415" spans="3:7" ht="22.5" customHeight="1" x14ac:dyDescent="0.25">
      <c r="C2415" s="34"/>
      <c r="D2415" s="27"/>
      <c r="G2415" s="35"/>
    </row>
    <row r="2416" spans="3:7" ht="22.5" customHeight="1" x14ac:dyDescent="0.25">
      <c r="C2416" s="34"/>
      <c r="D2416" s="27"/>
      <c r="G2416" s="35"/>
    </row>
    <row r="2417" spans="3:7" ht="22.5" customHeight="1" x14ac:dyDescent="0.25">
      <c r="C2417" s="34"/>
      <c r="D2417" s="27"/>
      <c r="G2417" s="35"/>
    </row>
    <row r="2418" spans="3:7" ht="22.5" customHeight="1" x14ac:dyDescent="0.25">
      <c r="C2418" s="34"/>
      <c r="D2418" s="27"/>
      <c r="G2418" s="35"/>
    </row>
    <row r="2419" spans="3:7" ht="22.5" customHeight="1" x14ac:dyDescent="0.25">
      <c r="C2419" s="34"/>
      <c r="D2419" s="27"/>
      <c r="G2419" s="35"/>
    </row>
    <row r="2420" spans="3:7" ht="22.5" customHeight="1" x14ac:dyDescent="0.25">
      <c r="C2420" s="34"/>
      <c r="D2420" s="27"/>
      <c r="G2420" s="35"/>
    </row>
    <row r="2421" spans="3:7" ht="22.5" customHeight="1" x14ac:dyDescent="0.25">
      <c r="C2421" s="34"/>
      <c r="D2421" s="27"/>
      <c r="G2421" s="35"/>
    </row>
    <row r="2422" spans="3:7" ht="22.5" customHeight="1" x14ac:dyDescent="0.25">
      <c r="C2422" s="34"/>
      <c r="D2422" s="27"/>
      <c r="G2422" s="35"/>
    </row>
    <row r="2423" spans="3:7" ht="22.5" customHeight="1" x14ac:dyDescent="0.25">
      <c r="C2423" s="34"/>
      <c r="D2423" s="27"/>
      <c r="G2423" s="35"/>
    </row>
    <row r="2424" spans="3:7" ht="22.5" customHeight="1" x14ac:dyDescent="0.25">
      <c r="C2424" s="34"/>
      <c r="D2424" s="27"/>
      <c r="G2424" s="35"/>
    </row>
    <row r="2425" spans="3:7" ht="22.5" customHeight="1" x14ac:dyDescent="0.25">
      <c r="C2425" s="34"/>
      <c r="D2425" s="27"/>
      <c r="G2425" s="35"/>
    </row>
    <row r="2426" spans="3:7" ht="22.5" customHeight="1" x14ac:dyDescent="0.25">
      <c r="C2426" s="34"/>
      <c r="D2426" s="27"/>
      <c r="G2426" s="35"/>
    </row>
    <row r="2427" spans="3:7" ht="22.5" customHeight="1" x14ac:dyDescent="0.25">
      <c r="C2427" s="34"/>
      <c r="D2427" s="27"/>
      <c r="G2427" s="35"/>
    </row>
    <row r="2428" spans="3:7" ht="22.5" customHeight="1" x14ac:dyDescent="0.25">
      <c r="C2428" s="34"/>
      <c r="D2428" s="27"/>
      <c r="G2428" s="35"/>
    </row>
    <row r="2429" spans="3:7" ht="22.5" customHeight="1" x14ac:dyDescent="0.25">
      <c r="C2429" s="34"/>
      <c r="D2429" s="27"/>
      <c r="G2429" s="35"/>
    </row>
    <row r="2430" spans="3:7" ht="22.5" customHeight="1" x14ac:dyDescent="0.25">
      <c r="C2430" s="34"/>
      <c r="D2430" s="27"/>
      <c r="G2430" s="35"/>
    </row>
    <row r="2431" spans="3:7" ht="22.5" customHeight="1" x14ac:dyDescent="0.25">
      <c r="C2431" s="34"/>
      <c r="D2431" s="27"/>
      <c r="G2431" s="35"/>
    </row>
    <row r="2432" spans="3:7" ht="22.5" customHeight="1" x14ac:dyDescent="0.25">
      <c r="C2432" s="34"/>
      <c r="D2432" s="27"/>
      <c r="G2432" s="35"/>
    </row>
    <row r="2433" spans="3:7" ht="22.5" customHeight="1" x14ac:dyDescent="0.25">
      <c r="C2433" s="34"/>
      <c r="D2433" s="27"/>
      <c r="G2433" s="35"/>
    </row>
    <row r="2434" spans="3:7" ht="22.5" customHeight="1" x14ac:dyDescent="0.25">
      <c r="C2434" s="34"/>
      <c r="D2434" s="27"/>
      <c r="G2434" s="35"/>
    </row>
    <row r="2435" spans="3:7" ht="22.5" customHeight="1" x14ac:dyDescent="0.25">
      <c r="C2435" s="34"/>
      <c r="D2435" s="27"/>
      <c r="G2435" s="35"/>
    </row>
    <row r="2436" spans="3:7" ht="22.5" customHeight="1" x14ac:dyDescent="0.25">
      <c r="C2436" s="34"/>
      <c r="D2436" s="27"/>
      <c r="G2436" s="35"/>
    </row>
    <row r="2437" spans="3:7" ht="22.5" customHeight="1" x14ac:dyDescent="0.25">
      <c r="C2437" s="34"/>
      <c r="D2437" s="27"/>
      <c r="G2437" s="35"/>
    </row>
    <row r="2438" spans="3:7" ht="22.5" customHeight="1" x14ac:dyDescent="0.25">
      <c r="C2438" s="34"/>
      <c r="D2438" s="27"/>
      <c r="G2438" s="35"/>
    </row>
    <row r="2439" spans="3:7" ht="22.5" customHeight="1" x14ac:dyDescent="0.25">
      <c r="C2439" s="34"/>
      <c r="D2439" s="27"/>
      <c r="G2439" s="35"/>
    </row>
    <row r="2440" spans="3:7" ht="22.5" customHeight="1" x14ac:dyDescent="0.25">
      <c r="C2440" s="34"/>
      <c r="D2440" s="27"/>
      <c r="G2440" s="35"/>
    </row>
    <row r="2441" spans="3:7" ht="22.5" customHeight="1" x14ac:dyDescent="0.25">
      <c r="C2441" s="34"/>
      <c r="D2441" s="27"/>
      <c r="G2441" s="35"/>
    </row>
    <row r="2442" spans="3:7" ht="22.5" customHeight="1" x14ac:dyDescent="0.25">
      <c r="C2442" s="34"/>
      <c r="D2442" s="27"/>
      <c r="G2442" s="35"/>
    </row>
    <row r="2443" spans="3:7" ht="22.5" customHeight="1" x14ac:dyDescent="0.25">
      <c r="C2443" s="34"/>
      <c r="D2443" s="27"/>
      <c r="G2443" s="35"/>
    </row>
    <row r="2444" spans="3:7" ht="22.5" customHeight="1" x14ac:dyDescent="0.25">
      <c r="C2444" s="34"/>
      <c r="D2444" s="27"/>
      <c r="G2444" s="35"/>
    </row>
    <row r="2445" spans="3:7" ht="22.5" customHeight="1" x14ac:dyDescent="0.25">
      <c r="C2445" s="34"/>
      <c r="D2445" s="27"/>
      <c r="G2445" s="35"/>
    </row>
    <row r="2446" spans="3:7" ht="22.5" customHeight="1" x14ac:dyDescent="0.25">
      <c r="C2446" s="34"/>
      <c r="D2446" s="27"/>
      <c r="G2446" s="35"/>
    </row>
    <row r="2447" spans="3:7" ht="22.5" customHeight="1" x14ac:dyDescent="0.25">
      <c r="C2447" s="34"/>
      <c r="D2447" s="27"/>
      <c r="G2447" s="35"/>
    </row>
    <row r="2448" spans="3:7" ht="22.5" customHeight="1" x14ac:dyDescent="0.25">
      <c r="C2448" s="34"/>
      <c r="D2448" s="27"/>
      <c r="G2448" s="35"/>
    </row>
    <row r="2449" spans="3:7" ht="22.5" customHeight="1" x14ac:dyDescent="0.25">
      <c r="C2449" s="34"/>
      <c r="D2449" s="27"/>
      <c r="G2449" s="35"/>
    </row>
    <row r="2450" spans="3:7" ht="22.5" customHeight="1" x14ac:dyDescent="0.25">
      <c r="C2450" s="34"/>
      <c r="D2450" s="27"/>
      <c r="G2450" s="35"/>
    </row>
    <row r="2451" spans="3:7" ht="22.5" customHeight="1" x14ac:dyDescent="0.25">
      <c r="C2451" s="34"/>
      <c r="D2451" s="27"/>
      <c r="G2451" s="35"/>
    </row>
    <row r="2452" spans="3:7" ht="22.5" customHeight="1" x14ac:dyDescent="0.25">
      <c r="C2452" s="34"/>
      <c r="D2452" s="27"/>
      <c r="G2452" s="35"/>
    </row>
    <row r="2453" spans="3:7" ht="22.5" customHeight="1" x14ac:dyDescent="0.25">
      <c r="C2453" s="34"/>
      <c r="D2453" s="27"/>
      <c r="G2453" s="35"/>
    </row>
    <row r="2454" spans="3:7" ht="22.5" customHeight="1" x14ac:dyDescent="0.25">
      <c r="C2454" s="34"/>
      <c r="D2454" s="27"/>
      <c r="G2454" s="35"/>
    </row>
    <row r="2455" spans="3:7" ht="22.5" customHeight="1" x14ac:dyDescent="0.25">
      <c r="C2455" s="34"/>
      <c r="D2455" s="27"/>
      <c r="G2455" s="35"/>
    </row>
    <row r="2456" spans="3:7" ht="22.5" customHeight="1" x14ac:dyDescent="0.25">
      <c r="C2456" s="34"/>
      <c r="D2456" s="27"/>
      <c r="G2456" s="35"/>
    </row>
    <row r="2457" spans="3:7" ht="22.5" customHeight="1" x14ac:dyDescent="0.25">
      <c r="C2457" s="34"/>
      <c r="D2457" s="27"/>
      <c r="G2457" s="35"/>
    </row>
    <row r="2458" spans="3:7" ht="22.5" customHeight="1" x14ac:dyDescent="0.25">
      <c r="C2458" s="34"/>
      <c r="D2458" s="27"/>
      <c r="G2458" s="35"/>
    </row>
    <row r="2459" spans="3:7" ht="22.5" customHeight="1" x14ac:dyDescent="0.25">
      <c r="C2459" s="34"/>
      <c r="D2459" s="27"/>
      <c r="G2459" s="35"/>
    </row>
    <row r="2460" spans="3:7" ht="22.5" customHeight="1" x14ac:dyDescent="0.25">
      <c r="C2460" s="34"/>
      <c r="D2460" s="27"/>
      <c r="G2460" s="35"/>
    </row>
    <row r="2461" spans="3:7" ht="22.5" customHeight="1" x14ac:dyDescent="0.25">
      <c r="C2461" s="34"/>
      <c r="D2461" s="27"/>
      <c r="G2461" s="35"/>
    </row>
    <row r="2462" spans="3:7" ht="22.5" customHeight="1" x14ac:dyDescent="0.25">
      <c r="C2462" s="34"/>
      <c r="D2462" s="27"/>
      <c r="G2462" s="35"/>
    </row>
    <row r="2463" spans="3:7" ht="22.5" customHeight="1" x14ac:dyDescent="0.25">
      <c r="C2463" s="34"/>
      <c r="D2463" s="27"/>
      <c r="G2463" s="35"/>
    </row>
    <row r="2464" spans="3:7" ht="22.5" customHeight="1" x14ac:dyDescent="0.25">
      <c r="C2464" s="34"/>
      <c r="D2464" s="27"/>
      <c r="G2464" s="35"/>
    </row>
    <row r="2465" spans="3:7" ht="22.5" customHeight="1" x14ac:dyDescent="0.25">
      <c r="C2465" s="34"/>
      <c r="D2465" s="27"/>
      <c r="G2465" s="35"/>
    </row>
    <row r="2466" spans="3:7" ht="22.5" customHeight="1" x14ac:dyDescent="0.25">
      <c r="C2466" s="34"/>
      <c r="D2466" s="27"/>
      <c r="G2466" s="35"/>
    </row>
    <row r="2467" spans="3:7" ht="22.5" customHeight="1" x14ac:dyDescent="0.25">
      <c r="C2467" s="34"/>
      <c r="D2467" s="27"/>
      <c r="G2467" s="35"/>
    </row>
    <row r="2468" spans="3:7" ht="22.5" customHeight="1" x14ac:dyDescent="0.25">
      <c r="C2468" s="34"/>
      <c r="D2468" s="27"/>
      <c r="G2468" s="35"/>
    </row>
    <row r="2469" spans="3:7" ht="22.5" customHeight="1" x14ac:dyDescent="0.25">
      <c r="C2469" s="34"/>
      <c r="D2469" s="27"/>
      <c r="G2469" s="35"/>
    </row>
    <row r="2470" spans="3:7" ht="22.5" customHeight="1" x14ac:dyDescent="0.25">
      <c r="C2470" s="34"/>
      <c r="D2470" s="27"/>
      <c r="G2470" s="35"/>
    </row>
    <row r="2471" spans="3:7" ht="22.5" customHeight="1" x14ac:dyDescent="0.25">
      <c r="C2471" s="34"/>
      <c r="D2471" s="27"/>
      <c r="G2471" s="35"/>
    </row>
    <row r="2472" spans="3:7" ht="22.5" customHeight="1" x14ac:dyDescent="0.25">
      <c r="C2472" s="34"/>
      <c r="D2472" s="27"/>
      <c r="G2472" s="35"/>
    </row>
    <row r="2473" spans="3:7" ht="22.5" customHeight="1" x14ac:dyDescent="0.25">
      <c r="C2473" s="34"/>
      <c r="D2473" s="27"/>
      <c r="G2473" s="35"/>
    </row>
    <row r="2474" spans="3:7" ht="22.5" customHeight="1" x14ac:dyDescent="0.25">
      <c r="C2474" s="34"/>
      <c r="D2474" s="27"/>
      <c r="G2474" s="35"/>
    </row>
    <row r="2475" spans="3:7" ht="22.5" customHeight="1" x14ac:dyDescent="0.25">
      <c r="C2475" s="34"/>
      <c r="D2475" s="27"/>
      <c r="G2475" s="35"/>
    </row>
    <row r="2476" spans="3:7" ht="22.5" customHeight="1" x14ac:dyDescent="0.25">
      <c r="C2476" s="34"/>
      <c r="D2476" s="27"/>
      <c r="G2476" s="35"/>
    </row>
    <row r="2477" spans="3:7" ht="22.5" customHeight="1" x14ac:dyDescent="0.25">
      <c r="C2477" s="34"/>
      <c r="D2477" s="27"/>
      <c r="G2477" s="35"/>
    </row>
    <row r="2478" spans="3:7" ht="22.5" customHeight="1" x14ac:dyDescent="0.25">
      <c r="C2478" s="34"/>
      <c r="D2478" s="27"/>
      <c r="G2478" s="35"/>
    </row>
    <row r="2479" spans="3:7" ht="22.5" customHeight="1" x14ac:dyDescent="0.25">
      <c r="C2479" s="34"/>
      <c r="D2479" s="27"/>
      <c r="G2479" s="35"/>
    </row>
    <row r="2480" spans="3:7" ht="22.5" customHeight="1" x14ac:dyDescent="0.25">
      <c r="C2480" s="34"/>
      <c r="D2480" s="27"/>
      <c r="G2480" s="35"/>
    </row>
    <row r="2481" spans="3:7" ht="22.5" customHeight="1" x14ac:dyDescent="0.25">
      <c r="C2481" s="34"/>
      <c r="D2481" s="27"/>
      <c r="G2481" s="35"/>
    </row>
    <row r="2482" spans="3:7" ht="22.5" customHeight="1" x14ac:dyDescent="0.25">
      <c r="C2482" s="34"/>
      <c r="D2482" s="27"/>
      <c r="G2482" s="35"/>
    </row>
    <row r="2483" spans="3:7" ht="22.5" customHeight="1" x14ac:dyDescent="0.25">
      <c r="C2483" s="34"/>
      <c r="D2483" s="27"/>
      <c r="G2483" s="35"/>
    </row>
    <row r="2484" spans="3:7" ht="22.5" customHeight="1" x14ac:dyDescent="0.25">
      <c r="C2484" s="34"/>
      <c r="D2484" s="27"/>
      <c r="G2484" s="35"/>
    </row>
    <row r="2485" spans="3:7" ht="22.5" customHeight="1" x14ac:dyDescent="0.25">
      <c r="C2485" s="34"/>
      <c r="D2485" s="27"/>
      <c r="G2485" s="35"/>
    </row>
    <row r="2486" spans="3:7" ht="22.5" customHeight="1" x14ac:dyDescent="0.25">
      <c r="C2486" s="34"/>
      <c r="D2486" s="27"/>
      <c r="G2486" s="35"/>
    </row>
    <row r="2487" spans="3:7" ht="22.5" customHeight="1" x14ac:dyDescent="0.25">
      <c r="C2487" s="34"/>
      <c r="D2487" s="27"/>
      <c r="G2487" s="35"/>
    </row>
    <row r="2488" spans="3:7" ht="22.5" customHeight="1" x14ac:dyDescent="0.25">
      <c r="C2488" s="34"/>
      <c r="D2488" s="27"/>
      <c r="G2488" s="35"/>
    </row>
    <row r="2489" spans="3:7" ht="22.5" customHeight="1" x14ac:dyDescent="0.25">
      <c r="C2489" s="34"/>
      <c r="D2489" s="27"/>
      <c r="G2489" s="35"/>
    </row>
    <row r="2490" spans="3:7" ht="22.5" customHeight="1" x14ac:dyDescent="0.25">
      <c r="C2490" s="34"/>
      <c r="D2490" s="27"/>
      <c r="G2490" s="35"/>
    </row>
    <row r="2491" spans="3:7" ht="22.5" customHeight="1" x14ac:dyDescent="0.25">
      <c r="C2491" s="34"/>
      <c r="D2491" s="27"/>
      <c r="G2491" s="35"/>
    </row>
    <row r="2492" spans="3:7" ht="22.5" customHeight="1" x14ac:dyDescent="0.25">
      <c r="C2492" s="34"/>
      <c r="D2492" s="27"/>
      <c r="G2492" s="35"/>
    </row>
    <row r="2493" spans="3:7" ht="22.5" customHeight="1" x14ac:dyDescent="0.25">
      <c r="C2493" s="34"/>
      <c r="D2493" s="27"/>
      <c r="G2493" s="35"/>
    </row>
    <row r="2494" spans="3:7" ht="22.5" customHeight="1" x14ac:dyDescent="0.25">
      <c r="C2494" s="34"/>
      <c r="D2494" s="27"/>
      <c r="G2494" s="35"/>
    </row>
    <row r="2495" spans="3:7" ht="22.5" customHeight="1" x14ac:dyDescent="0.25">
      <c r="C2495" s="34"/>
      <c r="D2495" s="27"/>
      <c r="G2495" s="35"/>
    </row>
    <row r="2496" spans="3:7" ht="22.5" customHeight="1" x14ac:dyDescent="0.25">
      <c r="C2496" s="34"/>
      <c r="D2496" s="27"/>
      <c r="G2496" s="35"/>
    </row>
    <row r="2497" spans="3:7" ht="22.5" customHeight="1" x14ac:dyDescent="0.25">
      <c r="C2497" s="34"/>
      <c r="D2497" s="27"/>
      <c r="G2497" s="35"/>
    </row>
    <row r="2498" spans="3:7" ht="22.5" customHeight="1" x14ac:dyDescent="0.25">
      <c r="C2498" s="34"/>
      <c r="D2498" s="27"/>
      <c r="G2498" s="35"/>
    </row>
    <row r="2499" spans="3:7" ht="22.5" customHeight="1" x14ac:dyDescent="0.25">
      <c r="C2499" s="34"/>
      <c r="D2499" s="27"/>
      <c r="G2499" s="35"/>
    </row>
    <row r="2500" spans="3:7" ht="22.5" customHeight="1" x14ac:dyDescent="0.25">
      <c r="C2500" s="34"/>
      <c r="D2500" s="27"/>
      <c r="G2500" s="35"/>
    </row>
    <row r="2501" spans="3:7" ht="22.5" customHeight="1" x14ac:dyDescent="0.25">
      <c r="C2501" s="34"/>
      <c r="D2501" s="27"/>
      <c r="G2501" s="35"/>
    </row>
    <row r="2502" spans="3:7" ht="22.5" customHeight="1" x14ac:dyDescent="0.25">
      <c r="C2502" s="34"/>
      <c r="D2502" s="27"/>
      <c r="G2502" s="35"/>
    </row>
    <row r="2503" spans="3:7" ht="22.5" customHeight="1" x14ac:dyDescent="0.25">
      <c r="C2503" s="34"/>
      <c r="D2503" s="27"/>
      <c r="G2503" s="35"/>
    </row>
    <row r="2504" spans="3:7" ht="22.5" customHeight="1" x14ac:dyDescent="0.25">
      <c r="C2504" s="34"/>
      <c r="D2504" s="27"/>
      <c r="G2504" s="35"/>
    </row>
    <row r="2505" spans="3:7" ht="22.5" customHeight="1" x14ac:dyDescent="0.25">
      <c r="C2505" s="34"/>
      <c r="D2505" s="27"/>
      <c r="G2505" s="35"/>
    </row>
    <row r="2506" spans="3:7" ht="22.5" customHeight="1" x14ac:dyDescent="0.25">
      <c r="C2506" s="34"/>
      <c r="D2506" s="27"/>
      <c r="G2506" s="35"/>
    </row>
    <row r="2507" spans="3:7" ht="22.5" customHeight="1" x14ac:dyDescent="0.25">
      <c r="C2507" s="34"/>
      <c r="D2507" s="27"/>
      <c r="G2507" s="35"/>
    </row>
    <row r="2508" spans="3:7" ht="22.5" customHeight="1" x14ac:dyDescent="0.25">
      <c r="C2508" s="34"/>
      <c r="D2508" s="27"/>
      <c r="G2508" s="35"/>
    </row>
    <row r="2509" spans="3:7" ht="22.5" customHeight="1" x14ac:dyDescent="0.25">
      <c r="C2509" s="34"/>
      <c r="D2509" s="27"/>
      <c r="G2509" s="35"/>
    </row>
    <row r="2510" spans="3:7" ht="22.5" customHeight="1" x14ac:dyDescent="0.25">
      <c r="C2510" s="34"/>
      <c r="D2510" s="27"/>
      <c r="G2510" s="35"/>
    </row>
    <row r="2511" spans="3:7" ht="22.5" customHeight="1" x14ac:dyDescent="0.25">
      <c r="C2511" s="34"/>
      <c r="D2511" s="27"/>
      <c r="G2511" s="35"/>
    </row>
    <row r="2512" spans="3:7" ht="22.5" customHeight="1" x14ac:dyDescent="0.25">
      <c r="C2512" s="34"/>
      <c r="D2512" s="27"/>
      <c r="G2512" s="35"/>
    </row>
    <row r="2513" spans="3:7" ht="22.5" customHeight="1" x14ac:dyDescent="0.25">
      <c r="C2513" s="34"/>
      <c r="D2513" s="27"/>
      <c r="G2513" s="35"/>
    </row>
    <row r="2514" spans="3:7" ht="22.5" customHeight="1" x14ac:dyDescent="0.25">
      <c r="C2514" s="34"/>
      <c r="D2514" s="27"/>
      <c r="G2514" s="35"/>
    </row>
    <row r="2515" spans="3:7" ht="22.5" customHeight="1" x14ac:dyDescent="0.25">
      <c r="C2515" s="34"/>
      <c r="D2515" s="27"/>
      <c r="G2515" s="35"/>
    </row>
    <row r="2516" spans="3:7" ht="22.5" customHeight="1" x14ac:dyDescent="0.25">
      <c r="C2516" s="34"/>
      <c r="D2516" s="27"/>
      <c r="G2516" s="35"/>
    </row>
    <row r="2517" spans="3:7" ht="22.5" customHeight="1" x14ac:dyDescent="0.25">
      <c r="C2517" s="34"/>
      <c r="D2517" s="27"/>
      <c r="G2517" s="35"/>
    </row>
    <row r="2518" spans="3:7" ht="22.5" customHeight="1" x14ac:dyDescent="0.25">
      <c r="C2518" s="34"/>
      <c r="D2518" s="27"/>
      <c r="G2518" s="35"/>
    </row>
    <row r="2519" spans="3:7" ht="22.5" customHeight="1" x14ac:dyDescent="0.25">
      <c r="C2519" s="34"/>
      <c r="D2519" s="27"/>
      <c r="G2519" s="35"/>
    </row>
    <row r="2520" spans="3:7" ht="22.5" customHeight="1" x14ac:dyDescent="0.25">
      <c r="C2520" s="34"/>
      <c r="D2520" s="27"/>
      <c r="G2520" s="35"/>
    </row>
    <row r="2521" spans="3:7" ht="22.5" customHeight="1" x14ac:dyDescent="0.25">
      <c r="C2521" s="34"/>
      <c r="D2521" s="27"/>
      <c r="G2521" s="35"/>
    </row>
    <row r="2522" spans="3:7" ht="22.5" customHeight="1" x14ac:dyDescent="0.25">
      <c r="C2522" s="34"/>
      <c r="D2522" s="27"/>
      <c r="G2522" s="35"/>
    </row>
    <row r="2523" spans="3:7" ht="22.5" customHeight="1" x14ac:dyDescent="0.25">
      <c r="C2523" s="34"/>
      <c r="D2523" s="27"/>
      <c r="G2523" s="35"/>
    </row>
    <row r="2524" spans="3:7" ht="22.5" customHeight="1" x14ac:dyDescent="0.25">
      <c r="C2524" s="34"/>
      <c r="D2524" s="27"/>
      <c r="G2524" s="35"/>
    </row>
    <row r="2525" spans="3:7" ht="22.5" customHeight="1" x14ac:dyDescent="0.25">
      <c r="C2525" s="34"/>
      <c r="D2525" s="27"/>
      <c r="G2525" s="35"/>
    </row>
    <row r="2526" spans="3:7" ht="22.5" customHeight="1" x14ac:dyDescent="0.25">
      <c r="C2526" s="34"/>
      <c r="D2526" s="27"/>
      <c r="G2526" s="35"/>
    </row>
    <row r="2527" spans="3:7" ht="22.5" customHeight="1" x14ac:dyDescent="0.25">
      <c r="C2527" s="34"/>
      <c r="D2527" s="27"/>
      <c r="G2527" s="35"/>
    </row>
    <row r="2528" spans="3:7" ht="22.5" customHeight="1" x14ac:dyDescent="0.25">
      <c r="C2528" s="34"/>
      <c r="D2528" s="27"/>
      <c r="G2528" s="35"/>
    </row>
    <row r="2529" spans="3:7" ht="22.5" customHeight="1" x14ac:dyDescent="0.25">
      <c r="C2529" s="34"/>
      <c r="D2529" s="27"/>
      <c r="G2529" s="35"/>
    </row>
    <row r="2530" spans="3:7" ht="22.5" customHeight="1" x14ac:dyDescent="0.25">
      <c r="C2530" s="34"/>
      <c r="D2530" s="27"/>
      <c r="G2530" s="35"/>
    </row>
    <row r="2531" spans="3:7" ht="22.5" customHeight="1" x14ac:dyDescent="0.25">
      <c r="C2531" s="34"/>
      <c r="D2531" s="27"/>
      <c r="G2531" s="35"/>
    </row>
    <row r="2532" spans="3:7" ht="22.5" customHeight="1" x14ac:dyDescent="0.25">
      <c r="C2532" s="34"/>
      <c r="D2532" s="27"/>
      <c r="G2532" s="35"/>
    </row>
    <row r="2533" spans="3:7" ht="22.5" customHeight="1" x14ac:dyDescent="0.25">
      <c r="C2533" s="34"/>
      <c r="D2533" s="27"/>
      <c r="G2533" s="35"/>
    </row>
    <row r="2534" spans="3:7" ht="22.5" customHeight="1" x14ac:dyDescent="0.25">
      <c r="C2534" s="34"/>
      <c r="D2534" s="27"/>
      <c r="G2534" s="35"/>
    </row>
    <row r="2535" spans="3:7" ht="22.5" customHeight="1" x14ac:dyDescent="0.25">
      <c r="C2535" s="34"/>
      <c r="D2535" s="27"/>
      <c r="G2535" s="35"/>
    </row>
    <row r="2536" spans="3:7" ht="22.5" customHeight="1" x14ac:dyDescent="0.25">
      <c r="C2536" s="34"/>
      <c r="D2536" s="27"/>
      <c r="G2536" s="35"/>
    </row>
    <row r="2537" spans="3:7" ht="22.5" customHeight="1" x14ac:dyDescent="0.25">
      <c r="C2537" s="34"/>
      <c r="D2537" s="27"/>
      <c r="G2537" s="35"/>
    </row>
    <row r="2538" spans="3:7" ht="22.5" customHeight="1" x14ac:dyDescent="0.25">
      <c r="C2538" s="34"/>
      <c r="D2538" s="27"/>
      <c r="G2538" s="35"/>
    </row>
    <row r="2539" spans="3:7" ht="22.5" customHeight="1" x14ac:dyDescent="0.25">
      <c r="C2539" s="34"/>
      <c r="D2539" s="27"/>
      <c r="G2539" s="35"/>
    </row>
    <row r="2540" spans="3:7" ht="22.5" customHeight="1" x14ac:dyDescent="0.25">
      <c r="C2540" s="34"/>
      <c r="D2540" s="27"/>
      <c r="G2540" s="35"/>
    </row>
    <row r="2541" spans="3:7" ht="22.5" customHeight="1" x14ac:dyDescent="0.25">
      <c r="C2541" s="34"/>
      <c r="D2541" s="27"/>
      <c r="G2541" s="35"/>
    </row>
    <row r="2542" spans="3:7" ht="22.5" customHeight="1" x14ac:dyDescent="0.25">
      <c r="C2542" s="34"/>
      <c r="D2542" s="27"/>
      <c r="G2542" s="35"/>
    </row>
    <row r="2543" spans="3:7" ht="22.5" customHeight="1" x14ac:dyDescent="0.25">
      <c r="C2543" s="34"/>
      <c r="D2543" s="27"/>
      <c r="G2543" s="35"/>
    </row>
    <row r="2544" spans="3:7" ht="22.5" customHeight="1" x14ac:dyDescent="0.25">
      <c r="C2544" s="34"/>
      <c r="D2544" s="27"/>
      <c r="G2544" s="35"/>
    </row>
    <row r="2545" spans="3:7" ht="22.5" customHeight="1" x14ac:dyDescent="0.25">
      <c r="C2545" s="34"/>
      <c r="D2545" s="27"/>
      <c r="G2545" s="35"/>
    </row>
    <row r="2546" spans="3:7" ht="22.5" customHeight="1" x14ac:dyDescent="0.25">
      <c r="C2546" s="34"/>
      <c r="D2546" s="27"/>
      <c r="G2546" s="35"/>
    </row>
    <row r="2547" spans="3:7" ht="22.5" customHeight="1" x14ac:dyDescent="0.25">
      <c r="C2547" s="34"/>
      <c r="D2547" s="27"/>
      <c r="G2547" s="35"/>
    </row>
    <row r="2548" spans="3:7" ht="22.5" customHeight="1" x14ac:dyDescent="0.25">
      <c r="C2548" s="34"/>
      <c r="D2548" s="27"/>
      <c r="G2548" s="35"/>
    </row>
    <row r="2549" spans="3:7" ht="22.5" customHeight="1" x14ac:dyDescent="0.25">
      <c r="C2549" s="34"/>
      <c r="D2549" s="27"/>
      <c r="G2549" s="35"/>
    </row>
    <row r="2550" spans="3:7" ht="22.5" customHeight="1" x14ac:dyDescent="0.25">
      <c r="C2550" s="34"/>
      <c r="D2550" s="27"/>
      <c r="G2550" s="35"/>
    </row>
    <row r="2551" spans="3:7" ht="22.5" customHeight="1" x14ac:dyDescent="0.25">
      <c r="C2551" s="34"/>
      <c r="D2551" s="27"/>
      <c r="G2551" s="35"/>
    </row>
    <row r="2552" spans="3:7" ht="22.5" customHeight="1" x14ac:dyDescent="0.25">
      <c r="C2552" s="34"/>
      <c r="D2552" s="27"/>
      <c r="G2552" s="35"/>
    </row>
    <row r="2553" spans="3:7" ht="22.5" customHeight="1" x14ac:dyDescent="0.25">
      <c r="C2553" s="34"/>
      <c r="D2553" s="27"/>
      <c r="G2553" s="35"/>
    </row>
    <row r="2554" spans="3:7" ht="22.5" customHeight="1" x14ac:dyDescent="0.25">
      <c r="C2554" s="34"/>
      <c r="D2554" s="27"/>
      <c r="G2554" s="35"/>
    </row>
    <row r="2555" spans="3:7" ht="22.5" customHeight="1" x14ac:dyDescent="0.25">
      <c r="C2555" s="34"/>
      <c r="D2555" s="27"/>
      <c r="G2555" s="35"/>
    </row>
    <row r="2556" spans="3:7" ht="22.5" customHeight="1" x14ac:dyDescent="0.25">
      <c r="C2556" s="34"/>
      <c r="D2556" s="27"/>
      <c r="G2556" s="35"/>
    </row>
    <row r="2557" spans="3:7" ht="22.5" customHeight="1" x14ac:dyDescent="0.25">
      <c r="C2557" s="34"/>
      <c r="D2557" s="27"/>
      <c r="G2557" s="35"/>
    </row>
    <row r="2558" spans="3:7" ht="22.5" customHeight="1" x14ac:dyDescent="0.25">
      <c r="C2558" s="34"/>
      <c r="D2558" s="27"/>
      <c r="G2558" s="35"/>
    </row>
    <row r="2559" spans="3:7" ht="22.5" customHeight="1" x14ac:dyDescent="0.25">
      <c r="C2559" s="34"/>
      <c r="D2559" s="27"/>
      <c r="G2559" s="35"/>
    </row>
    <row r="2560" spans="3:7" ht="22.5" customHeight="1" x14ac:dyDescent="0.25">
      <c r="C2560" s="34"/>
      <c r="D2560" s="27"/>
      <c r="G2560" s="35"/>
    </row>
    <row r="2561" spans="3:7" ht="22.5" customHeight="1" x14ac:dyDescent="0.25">
      <c r="C2561" s="34"/>
      <c r="D2561" s="27"/>
      <c r="G2561" s="35"/>
    </row>
    <row r="2562" spans="3:7" ht="22.5" customHeight="1" x14ac:dyDescent="0.25">
      <c r="C2562" s="34"/>
      <c r="D2562" s="27"/>
      <c r="G2562" s="35"/>
    </row>
    <row r="2563" spans="3:7" ht="22.5" customHeight="1" x14ac:dyDescent="0.25">
      <c r="C2563" s="34"/>
      <c r="D2563" s="27"/>
      <c r="G2563" s="35"/>
    </row>
    <row r="2564" spans="3:7" ht="22.5" customHeight="1" x14ac:dyDescent="0.25">
      <c r="C2564" s="34"/>
      <c r="D2564" s="27"/>
      <c r="G2564" s="35"/>
    </row>
    <row r="2565" spans="3:7" ht="22.5" customHeight="1" x14ac:dyDescent="0.25">
      <c r="C2565" s="34"/>
      <c r="D2565" s="27"/>
      <c r="G2565" s="35"/>
    </row>
    <row r="2566" spans="3:7" ht="22.5" customHeight="1" x14ac:dyDescent="0.25">
      <c r="C2566" s="34"/>
      <c r="D2566" s="27"/>
      <c r="G2566" s="35"/>
    </row>
    <row r="2567" spans="3:7" ht="22.5" customHeight="1" x14ac:dyDescent="0.25">
      <c r="C2567" s="34"/>
      <c r="D2567" s="27"/>
      <c r="G2567" s="35"/>
    </row>
    <row r="2568" spans="3:7" ht="22.5" customHeight="1" x14ac:dyDescent="0.25">
      <c r="C2568" s="34"/>
      <c r="D2568" s="27"/>
      <c r="G2568" s="35"/>
    </row>
    <row r="2569" spans="3:7" ht="22.5" customHeight="1" x14ac:dyDescent="0.25">
      <c r="C2569" s="34"/>
      <c r="D2569" s="27"/>
      <c r="G2569" s="35"/>
    </row>
    <row r="2570" spans="3:7" ht="22.5" customHeight="1" x14ac:dyDescent="0.25">
      <c r="C2570" s="34"/>
      <c r="D2570" s="27"/>
      <c r="G2570" s="35"/>
    </row>
    <row r="2571" spans="3:7" ht="22.5" customHeight="1" x14ac:dyDescent="0.25">
      <c r="C2571" s="34"/>
      <c r="D2571" s="27"/>
      <c r="G2571" s="35"/>
    </row>
    <row r="2572" spans="3:7" ht="22.5" customHeight="1" x14ac:dyDescent="0.25">
      <c r="C2572" s="34"/>
      <c r="D2572" s="27"/>
      <c r="G2572" s="35"/>
    </row>
    <row r="2573" spans="3:7" ht="22.5" customHeight="1" x14ac:dyDescent="0.25">
      <c r="C2573" s="34"/>
      <c r="D2573" s="27"/>
      <c r="G2573" s="35"/>
    </row>
    <row r="2574" spans="3:7" ht="22.5" customHeight="1" x14ac:dyDescent="0.25">
      <c r="C2574" s="34"/>
      <c r="D2574" s="27"/>
      <c r="G2574" s="35"/>
    </row>
    <row r="2575" spans="3:7" ht="22.5" customHeight="1" x14ac:dyDescent="0.25">
      <c r="C2575" s="34"/>
      <c r="D2575" s="27"/>
      <c r="G2575" s="35"/>
    </row>
    <row r="2576" spans="3:7" ht="22.5" customHeight="1" x14ac:dyDescent="0.25">
      <c r="C2576" s="34"/>
      <c r="D2576" s="27"/>
      <c r="G2576" s="35"/>
    </row>
    <row r="2577" spans="3:7" ht="22.5" customHeight="1" x14ac:dyDescent="0.25">
      <c r="C2577" s="34"/>
      <c r="D2577" s="27"/>
      <c r="G2577" s="35"/>
    </row>
    <row r="2578" spans="3:7" ht="22.5" customHeight="1" x14ac:dyDescent="0.25">
      <c r="C2578" s="34"/>
      <c r="D2578" s="27"/>
      <c r="G2578" s="35"/>
    </row>
    <row r="2579" spans="3:7" ht="22.5" customHeight="1" x14ac:dyDescent="0.25">
      <c r="C2579" s="34"/>
      <c r="D2579" s="27"/>
      <c r="G2579" s="35"/>
    </row>
    <row r="2580" spans="3:7" ht="22.5" customHeight="1" x14ac:dyDescent="0.25">
      <c r="C2580" s="34"/>
      <c r="D2580" s="27"/>
      <c r="G2580" s="35"/>
    </row>
    <row r="2581" spans="3:7" ht="22.5" customHeight="1" x14ac:dyDescent="0.25">
      <c r="C2581" s="34"/>
      <c r="D2581" s="27"/>
      <c r="G2581" s="35"/>
    </row>
    <row r="2582" spans="3:7" ht="22.5" customHeight="1" x14ac:dyDescent="0.25">
      <c r="C2582" s="34"/>
      <c r="D2582" s="27"/>
      <c r="G2582" s="35"/>
    </row>
    <row r="2583" spans="3:7" ht="22.5" customHeight="1" x14ac:dyDescent="0.25">
      <c r="C2583" s="34"/>
      <c r="D2583" s="27"/>
      <c r="G2583" s="35"/>
    </row>
    <row r="2584" spans="3:7" ht="22.5" customHeight="1" x14ac:dyDescent="0.25">
      <c r="C2584" s="34"/>
      <c r="D2584" s="27"/>
      <c r="G2584" s="35"/>
    </row>
    <row r="2585" spans="3:7" ht="22.5" customHeight="1" x14ac:dyDescent="0.25">
      <c r="C2585" s="34"/>
      <c r="D2585" s="27"/>
      <c r="G2585" s="35"/>
    </row>
    <row r="2586" spans="3:7" ht="22.5" customHeight="1" x14ac:dyDescent="0.25">
      <c r="C2586" s="34"/>
      <c r="D2586" s="27"/>
      <c r="G2586" s="35"/>
    </row>
    <row r="2587" spans="3:7" ht="22.5" customHeight="1" x14ac:dyDescent="0.25">
      <c r="C2587" s="34"/>
      <c r="D2587" s="27"/>
      <c r="G2587" s="35"/>
    </row>
    <row r="2588" spans="3:7" ht="22.5" customHeight="1" x14ac:dyDescent="0.25">
      <c r="C2588" s="34"/>
      <c r="D2588" s="27"/>
      <c r="G2588" s="35"/>
    </row>
    <row r="2589" spans="3:7" ht="22.5" customHeight="1" x14ac:dyDescent="0.25">
      <c r="C2589" s="34"/>
      <c r="D2589" s="27"/>
      <c r="G2589" s="35"/>
    </row>
    <row r="2590" spans="3:7" ht="22.5" customHeight="1" x14ac:dyDescent="0.25">
      <c r="C2590" s="34"/>
      <c r="D2590" s="27"/>
      <c r="G2590" s="35"/>
    </row>
    <row r="2591" spans="3:7" ht="22.5" customHeight="1" x14ac:dyDescent="0.25">
      <c r="C2591" s="34"/>
      <c r="D2591" s="27"/>
      <c r="G2591" s="35"/>
    </row>
    <row r="2592" spans="3:7" ht="22.5" customHeight="1" x14ac:dyDescent="0.25">
      <c r="C2592" s="34"/>
      <c r="D2592" s="27"/>
      <c r="G2592" s="35"/>
    </row>
    <row r="2593" spans="3:7" ht="22.5" customHeight="1" x14ac:dyDescent="0.25">
      <c r="C2593" s="34"/>
      <c r="D2593" s="27"/>
      <c r="G2593" s="35"/>
    </row>
    <row r="2594" spans="3:7" ht="22.5" customHeight="1" x14ac:dyDescent="0.25">
      <c r="C2594" s="34"/>
      <c r="D2594" s="27"/>
      <c r="G2594" s="35"/>
    </row>
    <row r="2595" spans="3:7" ht="22.5" customHeight="1" x14ac:dyDescent="0.25">
      <c r="C2595" s="34"/>
      <c r="D2595" s="27"/>
      <c r="G2595" s="35"/>
    </row>
    <row r="2596" spans="3:7" ht="22.5" customHeight="1" x14ac:dyDescent="0.25">
      <c r="C2596" s="34"/>
      <c r="D2596" s="27"/>
      <c r="G2596" s="35"/>
    </row>
    <row r="2597" spans="3:7" ht="22.5" customHeight="1" x14ac:dyDescent="0.25">
      <c r="C2597" s="34"/>
      <c r="D2597" s="27"/>
      <c r="G2597" s="35"/>
    </row>
    <row r="2598" spans="3:7" ht="22.5" customHeight="1" x14ac:dyDescent="0.25">
      <c r="C2598" s="34"/>
      <c r="D2598" s="27"/>
      <c r="G2598" s="35"/>
    </row>
    <row r="2599" spans="3:7" ht="22.5" customHeight="1" x14ac:dyDescent="0.25">
      <c r="C2599" s="34"/>
      <c r="D2599" s="27"/>
      <c r="G2599" s="35"/>
    </row>
    <row r="2600" spans="3:7" ht="22.5" customHeight="1" x14ac:dyDescent="0.25">
      <c r="C2600" s="34"/>
      <c r="D2600" s="27"/>
      <c r="G2600" s="35"/>
    </row>
    <row r="2601" spans="3:7" ht="22.5" customHeight="1" x14ac:dyDescent="0.25">
      <c r="C2601" s="34"/>
      <c r="D2601" s="27"/>
      <c r="G2601" s="35"/>
    </row>
    <row r="2602" spans="3:7" ht="22.5" customHeight="1" x14ac:dyDescent="0.25">
      <c r="C2602" s="34"/>
      <c r="D2602" s="27"/>
      <c r="G2602" s="35"/>
    </row>
    <row r="2603" spans="3:7" ht="22.5" customHeight="1" x14ac:dyDescent="0.25">
      <c r="C2603" s="34"/>
      <c r="D2603" s="27"/>
      <c r="G2603" s="35"/>
    </row>
    <row r="2604" spans="3:7" ht="22.5" customHeight="1" x14ac:dyDescent="0.25">
      <c r="C2604" s="34"/>
      <c r="D2604" s="27"/>
      <c r="G2604" s="35"/>
    </row>
    <row r="2605" spans="3:7" ht="22.5" customHeight="1" x14ac:dyDescent="0.25">
      <c r="C2605" s="34"/>
      <c r="D2605" s="27"/>
      <c r="G2605" s="35"/>
    </row>
    <row r="2606" spans="3:7" ht="22.5" customHeight="1" x14ac:dyDescent="0.25">
      <c r="C2606" s="34"/>
      <c r="D2606" s="27"/>
      <c r="G2606" s="35"/>
    </row>
    <row r="2607" spans="3:7" ht="22.5" customHeight="1" x14ac:dyDescent="0.25">
      <c r="C2607" s="34"/>
      <c r="D2607" s="27"/>
      <c r="G2607" s="35"/>
    </row>
    <row r="2608" spans="3:7" ht="22.5" customHeight="1" x14ac:dyDescent="0.25">
      <c r="C2608" s="34"/>
      <c r="D2608" s="27"/>
      <c r="G2608" s="35"/>
    </row>
    <row r="2609" spans="3:7" ht="22.5" customHeight="1" x14ac:dyDescent="0.25">
      <c r="C2609" s="34"/>
      <c r="D2609" s="27"/>
      <c r="G2609" s="35"/>
    </row>
    <row r="2610" spans="3:7" ht="22.5" customHeight="1" x14ac:dyDescent="0.25">
      <c r="C2610" s="34"/>
      <c r="D2610" s="27"/>
      <c r="G2610" s="35"/>
    </row>
    <row r="2611" spans="3:7" ht="22.5" customHeight="1" x14ac:dyDescent="0.25">
      <c r="C2611" s="34"/>
      <c r="D2611" s="27"/>
      <c r="G2611" s="35"/>
    </row>
    <row r="2612" spans="3:7" ht="22.5" customHeight="1" x14ac:dyDescent="0.25">
      <c r="C2612" s="34"/>
      <c r="D2612" s="27"/>
      <c r="G2612" s="35"/>
    </row>
    <row r="2613" spans="3:7" ht="22.5" customHeight="1" x14ac:dyDescent="0.25">
      <c r="C2613" s="34"/>
      <c r="D2613" s="27"/>
      <c r="G2613" s="35"/>
    </row>
    <row r="2614" spans="3:7" ht="22.5" customHeight="1" x14ac:dyDescent="0.25">
      <c r="C2614" s="34"/>
      <c r="D2614" s="27"/>
      <c r="G2614" s="35"/>
    </row>
    <row r="2615" spans="3:7" ht="22.5" customHeight="1" x14ac:dyDescent="0.25">
      <c r="C2615" s="34"/>
      <c r="D2615" s="27"/>
      <c r="G2615" s="35"/>
    </row>
    <row r="2616" spans="3:7" ht="22.5" customHeight="1" x14ac:dyDescent="0.25">
      <c r="C2616" s="34"/>
      <c r="D2616" s="27"/>
      <c r="G2616" s="35"/>
    </row>
    <row r="2617" spans="3:7" ht="22.5" customHeight="1" x14ac:dyDescent="0.25">
      <c r="C2617" s="34"/>
      <c r="D2617" s="27"/>
      <c r="G2617" s="35"/>
    </row>
    <row r="2618" spans="3:7" ht="22.5" customHeight="1" x14ac:dyDescent="0.25">
      <c r="C2618" s="34"/>
      <c r="D2618" s="27"/>
      <c r="G2618" s="35"/>
    </row>
    <row r="2619" spans="3:7" ht="22.5" customHeight="1" x14ac:dyDescent="0.25">
      <c r="C2619" s="34"/>
      <c r="D2619" s="27"/>
      <c r="G2619" s="35"/>
    </row>
    <row r="2620" spans="3:7" ht="22.5" customHeight="1" x14ac:dyDescent="0.25">
      <c r="C2620" s="34"/>
      <c r="D2620" s="27"/>
      <c r="G2620" s="35"/>
    </row>
    <row r="2621" spans="3:7" ht="22.5" customHeight="1" x14ac:dyDescent="0.25">
      <c r="C2621" s="34"/>
      <c r="D2621" s="27"/>
      <c r="G2621" s="35"/>
    </row>
    <row r="2622" spans="3:7" ht="22.5" customHeight="1" x14ac:dyDescent="0.25">
      <c r="C2622" s="34"/>
      <c r="D2622" s="27"/>
      <c r="G2622" s="35"/>
    </row>
    <row r="2623" spans="3:7" ht="22.5" customHeight="1" x14ac:dyDescent="0.25">
      <c r="C2623" s="34"/>
      <c r="D2623" s="27"/>
      <c r="G2623" s="35"/>
    </row>
    <row r="2624" spans="3:7" ht="22.5" customHeight="1" x14ac:dyDescent="0.25">
      <c r="C2624" s="34"/>
      <c r="D2624" s="27"/>
      <c r="G2624" s="35"/>
    </row>
    <row r="2625" spans="3:7" ht="22.5" customHeight="1" x14ac:dyDescent="0.25">
      <c r="C2625" s="34"/>
      <c r="D2625" s="27"/>
      <c r="G2625" s="35"/>
    </row>
    <row r="2626" spans="3:7" ht="22.5" customHeight="1" x14ac:dyDescent="0.25">
      <c r="C2626" s="34"/>
      <c r="D2626" s="27"/>
      <c r="G2626" s="35"/>
    </row>
    <row r="2627" spans="3:7" ht="22.5" customHeight="1" x14ac:dyDescent="0.25">
      <c r="C2627" s="34"/>
      <c r="D2627" s="27"/>
      <c r="G2627" s="35"/>
    </row>
    <row r="2628" spans="3:7" ht="22.5" customHeight="1" x14ac:dyDescent="0.25">
      <c r="C2628" s="34"/>
      <c r="D2628" s="27"/>
      <c r="G2628" s="35"/>
    </row>
    <row r="2629" spans="3:7" ht="22.5" customHeight="1" x14ac:dyDescent="0.25">
      <c r="C2629" s="34"/>
      <c r="D2629" s="27"/>
      <c r="G2629" s="35"/>
    </row>
    <row r="2630" spans="3:7" ht="22.5" customHeight="1" x14ac:dyDescent="0.25">
      <c r="C2630" s="34"/>
      <c r="D2630" s="27"/>
      <c r="G2630" s="35"/>
    </row>
    <row r="2631" spans="3:7" ht="22.5" customHeight="1" x14ac:dyDescent="0.25">
      <c r="C2631" s="34"/>
      <c r="D2631" s="27"/>
      <c r="G2631" s="35"/>
    </row>
    <row r="2632" spans="3:7" ht="22.5" customHeight="1" x14ac:dyDescent="0.25">
      <c r="C2632" s="34"/>
      <c r="D2632" s="27"/>
      <c r="G2632" s="35"/>
    </row>
    <row r="2633" spans="3:7" ht="22.5" customHeight="1" x14ac:dyDescent="0.25">
      <c r="C2633" s="34"/>
      <c r="D2633" s="27"/>
      <c r="G2633" s="35"/>
    </row>
    <row r="2634" spans="3:7" ht="22.5" customHeight="1" x14ac:dyDescent="0.25">
      <c r="C2634" s="34"/>
      <c r="D2634" s="27"/>
      <c r="G2634" s="35"/>
    </row>
    <row r="2635" spans="3:7" ht="22.5" customHeight="1" x14ac:dyDescent="0.25">
      <c r="C2635" s="34"/>
      <c r="D2635" s="27"/>
      <c r="G2635" s="35"/>
    </row>
    <row r="2636" spans="3:7" ht="22.5" customHeight="1" x14ac:dyDescent="0.25">
      <c r="C2636" s="34"/>
      <c r="D2636" s="27"/>
      <c r="G2636" s="35"/>
    </row>
    <row r="2637" spans="3:7" ht="22.5" customHeight="1" x14ac:dyDescent="0.25">
      <c r="C2637" s="34"/>
      <c r="D2637" s="27"/>
      <c r="G2637" s="35"/>
    </row>
    <row r="2638" spans="3:7" ht="22.5" customHeight="1" x14ac:dyDescent="0.25">
      <c r="C2638" s="34"/>
      <c r="D2638" s="27"/>
      <c r="G2638" s="35"/>
    </row>
    <row r="2639" spans="3:7" ht="22.5" customHeight="1" x14ac:dyDescent="0.25">
      <c r="C2639" s="34"/>
      <c r="D2639" s="27"/>
      <c r="G2639" s="35"/>
    </row>
    <row r="2640" spans="3:7" ht="22.5" customHeight="1" x14ac:dyDescent="0.25">
      <c r="C2640" s="34"/>
      <c r="D2640" s="27"/>
      <c r="G2640" s="35"/>
    </row>
    <row r="2641" spans="3:7" ht="22.5" customHeight="1" x14ac:dyDescent="0.25">
      <c r="C2641" s="34"/>
      <c r="D2641" s="27"/>
      <c r="G2641" s="35"/>
    </row>
    <row r="2642" spans="3:7" ht="22.5" customHeight="1" x14ac:dyDescent="0.25">
      <c r="C2642" s="34"/>
      <c r="D2642" s="27"/>
      <c r="G2642" s="35"/>
    </row>
    <row r="2643" spans="3:7" ht="22.5" customHeight="1" x14ac:dyDescent="0.25">
      <c r="C2643" s="34"/>
      <c r="D2643" s="27"/>
      <c r="G2643" s="35"/>
    </row>
    <row r="2644" spans="3:7" ht="22.5" customHeight="1" x14ac:dyDescent="0.25">
      <c r="C2644" s="34"/>
      <c r="D2644" s="27"/>
      <c r="G2644" s="35"/>
    </row>
    <row r="2645" spans="3:7" ht="22.5" customHeight="1" x14ac:dyDescent="0.25">
      <c r="C2645" s="34"/>
      <c r="D2645" s="27"/>
      <c r="G2645" s="35"/>
    </row>
    <row r="2646" spans="3:7" ht="22.5" customHeight="1" x14ac:dyDescent="0.25">
      <c r="C2646" s="34"/>
      <c r="D2646" s="27"/>
      <c r="G2646" s="35"/>
    </row>
    <row r="2647" spans="3:7" ht="22.5" customHeight="1" x14ac:dyDescent="0.25">
      <c r="C2647" s="34"/>
      <c r="D2647" s="27"/>
      <c r="G2647" s="35"/>
    </row>
    <row r="2648" spans="3:7" ht="22.5" customHeight="1" x14ac:dyDescent="0.25">
      <c r="C2648" s="34"/>
      <c r="D2648" s="27"/>
      <c r="G2648" s="35"/>
    </row>
    <row r="2649" spans="3:7" ht="22.5" customHeight="1" x14ac:dyDescent="0.25">
      <c r="C2649" s="34"/>
      <c r="D2649" s="27"/>
      <c r="G2649" s="35"/>
    </row>
    <row r="2650" spans="3:7" ht="22.5" customHeight="1" x14ac:dyDescent="0.25">
      <c r="C2650" s="34"/>
      <c r="D2650" s="27"/>
      <c r="G2650" s="35"/>
    </row>
    <row r="2651" spans="3:7" ht="22.5" customHeight="1" x14ac:dyDescent="0.25">
      <c r="C2651" s="34"/>
      <c r="D2651" s="27"/>
      <c r="G2651" s="35"/>
    </row>
    <row r="2652" spans="3:7" ht="22.5" customHeight="1" x14ac:dyDescent="0.25">
      <c r="C2652" s="34"/>
      <c r="D2652" s="27"/>
      <c r="G2652" s="35"/>
    </row>
    <row r="2653" spans="3:7" ht="22.5" customHeight="1" x14ac:dyDescent="0.25">
      <c r="C2653" s="34"/>
      <c r="D2653" s="27"/>
      <c r="G2653" s="35"/>
    </row>
    <row r="2654" spans="3:7" ht="22.5" customHeight="1" x14ac:dyDescent="0.25">
      <c r="C2654" s="34"/>
      <c r="D2654" s="27"/>
      <c r="G2654" s="35"/>
    </row>
    <row r="2655" spans="3:7" ht="22.5" customHeight="1" x14ac:dyDescent="0.25">
      <c r="C2655" s="34"/>
      <c r="D2655" s="27"/>
      <c r="G2655" s="35"/>
    </row>
    <row r="2656" spans="3:7" ht="22.5" customHeight="1" x14ac:dyDescent="0.25">
      <c r="C2656" s="34"/>
      <c r="D2656" s="27"/>
      <c r="G2656" s="35"/>
    </row>
    <row r="2657" spans="3:7" ht="22.5" customHeight="1" x14ac:dyDescent="0.25">
      <c r="C2657" s="34"/>
      <c r="D2657" s="27"/>
      <c r="G2657" s="35"/>
    </row>
    <row r="2658" spans="3:7" ht="22.5" customHeight="1" x14ac:dyDescent="0.25">
      <c r="C2658" s="34"/>
      <c r="D2658" s="27"/>
      <c r="G2658" s="35"/>
    </row>
    <row r="2659" spans="3:7" ht="22.5" customHeight="1" x14ac:dyDescent="0.25">
      <c r="C2659" s="34"/>
      <c r="D2659" s="27"/>
      <c r="G2659" s="35"/>
    </row>
    <row r="2660" spans="3:7" ht="22.5" customHeight="1" x14ac:dyDescent="0.25">
      <c r="C2660" s="34"/>
      <c r="D2660" s="27"/>
      <c r="G2660" s="35"/>
    </row>
    <row r="2661" spans="3:7" ht="22.5" customHeight="1" x14ac:dyDescent="0.25">
      <c r="C2661" s="34"/>
      <c r="D2661" s="27"/>
      <c r="G2661" s="35"/>
    </row>
    <row r="2662" spans="3:7" ht="22.5" customHeight="1" x14ac:dyDescent="0.25">
      <c r="C2662" s="34"/>
      <c r="D2662" s="27"/>
      <c r="G2662" s="35"/>
    </row>
    <row r="2663" spans="3:7" ht="22.5" customHeight="1" x14ac:dyDescent="0.25">
      <c r="C2663" s="34"/>
      <c r="D2663" s="27"/>
      <c r="G2663" s="35"/>
    </row>
    <row r="2664" spans="3:7" ht="22.5" customHeight="1" x14ac:dyDescent="0.25">
      <c r="C2664" s="34"/>
      <c r="D2664" s="27"/>
      <c r="G2664" s="35"/>
    </row>
    <row r="2665" spans="3:7" ht="22.5" customHeight="1" x14ac:dyDescent="0.25">
      <c r="C2665" s="34"/>
      <c r="D2665" s="27"/>
      <c r="G2665" s="35"/>
    </row>
    <row r="2666" spans="3:7" ht="22.5" customHeight="1" x14ac:dyDescent="0.25">
      <c r="C2666" s="34"/>
      <c r="D2666" s="27"/>
      <c r="G2666" s="35"/>
    </row>
    <row r="2667" spans="3:7" ht="22.5" customHeight="1" x14ac:dyDescent="0.25">
      <c r="C2667" s="34"/>
      <c r="D2667" s="27"/>
      <c r="G2667" s="35"/>
    </row>
    <row r="2668" spans="3:7" ht="22.5" customHeight="1" x14ac:dyDescent="0.25">
      <c r="C2668" s="34"/>
      <c r="D2668" s="27"/>
      <c r="G2668" s="35"/>
    </row>
    <row r="2669" spans="3:7" ht="22.5" customHeight="1" x14ac:dyDescent="0.25">
      <c r="C2669" s="34"/>
      <c r="D2669" s="27"/>
      <c r="G2669" s="35"/>
    </row>
    <row r="2670" spans="3:7" ht="22.5" customHeight="1" x14ac:dyDescent="0.25">
      <c r="C2670" s="34"/>
      <c r="D2670" s="27"/>
      <c r="G2670" s="35"/>
    </row>
    <row r="2671" spans="3:7" ht="22.5" customHeight="1" x14ac:dyDescent="0.25">
      <c r="C2671" s="34"/>
      <c r="D2671" s="27"/>
      <c r="G2671" s="35"/>
    </row>
    <row r="2672" spans="3:7" ht="22.5" customHeight="1" x14ac:dyDescent="0.25">
      <c r="C2672" s="34"/>
      <c r="D2672" s="27"/>
      <c r="G2672" s="35"/>
    </row>
    <row r="2673" spans="3:7" ht="22.5" customHeight="1" x14ac:dyDescent="0.25">
      <c r="C2673" s="34"/>
      <c r="D2673" s="27"/>
      <c r="G2673" s="35"/>
    </row>
    <row r="2674" spans="3:7" ht="22.5" customHeight="1" x14ac:dyDescent="0.25">
      <c r="C2674" s="34"/>
      <c r="D2674" s="27"/>
      <c r="G2674" s="35"/>
    </row>
    <row r="2675" spans="3:7" ht="22.5" customHeight="1" x14ac:dyDescent="0.25">
      <c r="C2675" s="34"/>
      <c r="D2675" s="27"/>
      <c r="G2675" s="35"/>
    </row>
    <row r="2676" spans="3:7" ht="22.5" customHeight="1" x14ac:dyDescent="0.25">
      <c r="C2676" s="34"/>
      <c r="D2676" s="27"/>
      <c r="G2676" s="35"/>
    </row>
    <row r="2677" spans="3:7" ht="22.5" customHeight="1" x14ac:dyDescent="0.25">
      <c r="C2677" s="34"/>
      <c r="D2677" s="27"/>
      <c r="G2677" s="35"/>
    </row>
    <row r="2678" spans="3:7" ht="22.5" customHeight="1" x14ac:dyDescent="0.25">
      <c r="C2678" s="34"/>
      <c r="D2678" s="27"/>
      <c r="G2678" s="35"/>
    </row>
    <row r="2679" spans="3:7" ht="22.5" customHeight="1" x14ac:dyDescent="0.25">
      <c r="C2679" s="34"/>
      <c r="D2679" s="27"/>
      <c r="G2679" s="35"/>
    </row>
    <row r="2680" spans="3:7" ht="22.5" customHeight="1" x14ac:dyDescent="0.25">
      <c r="C2680" s="34"/>
      <c r="D2680" s="27"/>
      <c r="G2680" s="35"/>
    </row>
    <row r="2681" spans="3:7" ht="22.5" customHeight="1" x14ac:dyDescent="0.25">
      <c r="C2681" s="34"/>
      <c r="D2681" s="27"/>
      <c r="G2681" s="35"/>
    </row>
    <row r="2682" spans="3:7" ht="22.5" customHeight="1" x14ac:dyDescent="0.25">
      <c r="C2682" s="34"/>
      <c r="D2682" s="27"/>
      <c r="G2682" s="35"/>
    </row>
    <row r="2683" spans="3:7" ht="22.5" customHeight="1" x14ac:dyDescent="0.25">
      <c r="C2683" s="34"/>
      <c r="D2683" s="27"/>
      <c r="G2683" s="35"/>
    </row>
    <row r="2684" spans="3:7" ht="22.5" customHeight="1" x14ac:dyDescent="0.25">
      <c r="C2684" s="34"/>
      <c r="D2684" s="27"/>
      <c r="G2684" s="35"/>
    </row>
    <row r="2685" spans="3:7" ht="22.5" customHeight="1" x14ac:dyDescent="0.25">
      <c r="C2685" s="34"/>
      <c r="D2685" s="27"/>
      <c r="G2685" s="35"/>
    </row>
    <row r="2686" spans="3:7" ht="22.5" customHeight="1" x14ac:dyDescent="0.25">
      <c r="C2686" s="34"/>
      <c r="D2686" s="27"/>
      <c r="G2686" s="35"/>
    </row>
    <row r="2687" spans="3:7" ht="22.5" customHeight="1" x14ac:dyDescent="0.25">
      <c r="C2687" s="34"/>
      <c r="D2687" s="27"/>
      <c r="G2687" s="35"/>
    </row>
    <row r="2688" spans="3:7" ht="22.5" customHeight="1" x14ac:dyDescent="0.25">
      <c r="C2688" s="34"/>
      <c r="D2688" s="27"/>
      <c r="G2688" s="35"/>
    </row>
    <row r="2689" spans="3:7" ht="22.5" customHeight="1" x14ac:dyDescent="0.25">
      <c r="C2689" s="34"/>
      <c r="D2689" s="27"/>
      <c r="G2689" s="35"/>
    </row>
    <row r="2690" spans="3:7" ht="22.5" customHeight="1" x14ac:dyDescent="0.25">
      <c r="C2690" s="34"/>
      <c r="D2690" s="27"/>
      <c r="G2690" s="35"/>
    </row>
    <row r="2691" spans="3:7" ht="22.5" customHeight="1" x14ac:dyDescent="0.25">
      <c r="C2691" s="34"/>
      <c r="D2691" s="27"/>
      <c r="G2691" s="35"/>
    </row>
    <row r="2692" spans="3:7" ht="22.5" customHeight="1" x14ac:dyDescent="0.25">
      <c r="C2692" s="34"/>
      <c r="D2692" s="27"/>
      <c r="G2692" s="35"/>
    </row>
    <row r="2693" spans="3:7" ht="22.5" customHeight="1" x14ac:dyDescent="0.25">
      <c r="C2693" s="34"/>
      <c r="D2693" s="27"/>
      <c r="G2693" s="35"/>
    </row>
    <row r="2694" spans="3:7" ht="22.5" customHeight="1" x14ac:dyDescent="0.25">
      <c r="C2694" s="34"/>
      <c r="D2694" s="27"/>
      <c r="G2694" s="35"/>
    </row>
    <row r="2695" spans="3:7" ht="22.5" customHeight="1" x14ac:dyDescent="0.25">
      <c r="C2695" s="34"/>
      <c r="D2695" s="27"/>
      <c r="G2695" s="35"/>
    </row>
    <row r="2696" spans="3:7" ht="22.5" customHeight="1" x14ac:dyDescent="0.25">
      <c r="C2696" s="34"/>
      <c r="D2696" s="27"/>
      <c r="G2696" s="35"/>
    </row>
    <row r="2697" spans="3:7" ht="22.5" customHeight="1" x14ac:dyDescent="0.25">
      <c r="C2697" s="34"/>
      <c r="D2697" s="27"/>
      <c r="G2697" s="35"/>
    </row>
    <row r="2698" spans="3:7" ht="22.5" customHeight="1" x14ac:dyDescent="0.25">
      <c r="C2698" s="34"/>
      <c r="D2698" s="27"/>
      <c r="G2698" s="35"/>
    </row>
    <row r="2699" spans="3:7" ht="22.5" customHeight="1" x14ac:dyDescent="0.25">
      <c r="C2699" s="34"/>
      <c r="D2699" s="27"/>
      <c r="G2699" s="35"/>
    </row>
    <row r="2700" spans="3:7" ht="22.5" customHeight="1" x14ac:dyDescent="0.25">
      <c r="C2700" s="34"/>
      <c r="D2700" s="27"/>
      <c r="G2700" s="35"/>
    </row>
    <row r="2701" spans="3:7" ht="22.5" customHeight="1" x14ac:dyDescent="0.25">
      <c r="C2701" s="34"/>
      <c r="D2701" s="27"/>
      <c r="G2701" s="35"/>
    </row>
    <row r="2702" spans="3:7" ht="22.5" customHeight="1" x14ac:dyDescent="0.25">
      <c r="C2702" s="34"/>
      <c r="D2702" s="27"/>
      <c r="G2702" s="35"/>
    </row>
    <row r="2703" spans="3:7" ht="22.5" customHeight="1" x14ac:dyDescent="0.25">
      <c r="C2703" s="34"/>
      <c r="D2703" s="27"/>
      <c r="G2703" s="35"/>
    </row>
    <row r="2704" spans="3:7" ht="22.5" customHeight="1" x14ac:dyDescent="0.25">
      <c r="C2704" s="34"/>
      <c r="D2704" s="27"/>
      <c r="G2704" s="35"/>
    </row>
    <row r="2705" spans="3:7" ht="22.5" customHeight="1" x14ac:dyDescent="0.25">
      <c r="C2705" s="34"/>
      <c r="D2705" s="27"/>
      <c r="G2705" s="35"/>
    </row>
    <row r="2706" spans="3:7" ht="22.5" customHeight="1" x14ac:dyDescent="0.25">
      <c r="C2706" s="34"/>
      <c r="D2706" s="27"/>
      <c r="G2706" s="35"/>
    </row>
    <row r="2707" spans="3:7" ht="22.5" customHeight="1" x14ac:dyDescent="0.25">
      <c r="C2707" s="34"/>
      <c r="D2707" s="27"/>
      <c r="G2707" s="35"/>
    </row>
    <row r="2708" spans="3:7" ht="22.5" customHeight="1" x14ac:dyDescent="0.25">
      <c r="C2708" s="34"/>
      <c r="D2708" s="27"/>
      <c r="G2708" s="35"/>
    </row>
    <row r="2709" spans="3:7" ht="22.5" customHeight="1" x14ac:dyDescent="0.25">
      <c r="C2709" s="34"/>
      <c r="D2709" s="27"/>
      <c r="G2709" s="35"/>
    </row>
    <row r="2710" spans="3:7" ht="22.5" customHeight="1" x14ac:dyDescent="0.25">
      <c r="C2710" s="34"/>
      <c r="D2710" s="27"/>
      <c r="G2710" s="35"/>
    </row>
    <row r="2711" spans="3:7" ht="22.5" customHeight="1" x14ac:dyDescent="0.25">
      <c r="C2711" s="34"/>
      <c r="D2711" s="27"/>
      <c r="G2711" s="35"/>
    </row>
    <row r="2712" spans="3:7" ht="22.5" customHeight="1" x14ac:dyDescent="0.25">
      <c r="C2712" s="34"/>
      <c r="D2712" s="27"/>
      <c r="G2712" s="35"/>
    </row>
    <row r="2713" spans="3:7" ht="22.5" customHeight="1" x14ac:dyDescent="0.25">
      <c r="C2713" s="34"/>
      <c r="D2713" s="27"/>
      <c r="G2713" s="35"/>
    </row>
    <row r="2714" spans="3:7" ht="22.5" customHeight="1" x14ac:dyDescent="0.25">
      <c r="C2714" s="34"/>
      <c r="D2714" s="27"/>
      <c r="G2714" s="35"/>
    </row>
    <row r="2715" spans="3:7" ht="22.5" customHeight="1" x14ac:dyDescent="0.25">
      <c r="C2715" s="34"/>
      <c r="D2715" s="27"/>
      <c r="G2715" s="35"/>
    </row>
    <row r="2716" spans="3:7" ht="22.5" customHeight="1" x14ac:dyDescent="0.25">
      <c r="C2716" s="34"/>
      <c r="D2716" s="27"/>
      <c r="G2716" s="35"/>
    </row>
    <row r="2717" spans="3:7" ht="22.5" customHeight="1" x14ac:dyDescent="0.25">
      <c r="C2717" s="34"/>
      <c r="D2717" s="27"/>
      <c r="G2717" s="35"/>
    </row>
    <row r="2718" spans="3:7" ht="22.5" customHeight="1" x14ac:dyDescent="0.25">
      <c r="C2718" s="34"/>
      <c r="D2718" s="27"/>
      <c r="G2718" s="35"/>
    </row>
    <row r="2719" spans="3:7" ht="22.5" customHeight="1" x14ac:dyDescent="0.25">
      <c r="C2719" s="34"/>
      <c r="D2719" s="27"/>
      <c r="G2719" s="35"/>
    </row>
    <row r="2720" spans="3:7" ht="22.5" customHeight="1" x14ac:dyDescent="0.25">
      <c r="C2720" s="34"/>
      <c r="D2720" s="27"/>
      <c r="G2720" s="35"/>
    </row>
    <row r="2721" spans="3:7" ht="22.5" customHeight="1" x14ac:dyDescent="0.25">
      <c r="C2721" s="34"/>
      <c r="D2721" s="27"/>
      <c r="G2721" s="35"/>
    </row>
    <row r="2722" spans="3:7" ht="22.5" customHeight="1" x14ac:dyDescent="0.25">
      <c r="C2722" s="34"/>
      <c r="D2722" s="27"/>
      <c r="G2722" s="35"/>
    </row>
    <row r="2723" spans="3:7" ht="22.5" customHeight="1" x14ac:dyDescent="0.25">
      <c r="C2723" s="34"/>
      <c r="D2723" s="27"/>
      <c r="G2723" s="35"/>
    </row>
    <row r="2724" spans="3:7" ht="22.5" customHeight="1" x14ac:dyDescent="0.25">
      <c r="C2724" s="34"/>
      <c r="D2724" s="27"/>
      <c r="G2724" s="35"/>
    </row>
    <row r="2725" spans="3:7" ht="22.5" customHeight="1" x14ac:dyDescent="0.25">
      <c r="C2725" s="34"/>
      <c r="D2725" s="27"/>
      <c r="G2725" s="35"/>
    </row>
    <row r="2726" spans="3:7" ht="22.5" customHeight="1" x14ac:dyDescent="0.25">
      <c r="C2726" s="34"/>
      <c r="D2726" s="27"/>
      <c r="G2726" s="35"/>
    </row>
    <row r="2727" spans="3:7" ht="22.5" customHeight="1" x14ac:dyDescent="0.25">
      <c r="C2727" s="34"/>
      <c r="D2727" s="27"/>
      <c r="G2727" s="35"/>
    </row>
    <row r="2728" spans="3:7" ht="22.5" customHeight="1" x14ac:dyDescent="0.25">
      <c r="C2728" s="34"/>
      <c r="D2728" s="27"/>
      <c r="G2728" s="35"/>
    </row>
    <row r="2729" spans="3:7" ht="22.5" customHeight="1" x14ac:dyDescent="0.25">
      <c r="C2729" s="34"/>
      <c r="D2729" s="27"/>
      <c r="G2729" s="35"/>
    </row>
    <row r="2730" spans="3:7" ht="22.5" customHeight="1" x14ac:dyDescent="0.25">
      <c r="C2730" s="34"/>
      <c r="D2730" s="27"/>
      <c r="G2730" s="35"/>
    </row>
    <row r="2731" spans="3:7" ht="22.5" customHeight="1" x14ac:dyDescent="0.25">
      <c r="C2731" s="34"/>
      <c r="D2731" s="27"/>
      <c r="G2731" s="35"/>
    </row>
    <row r="2732" spans="3:7" ht="22.5" customHeight="1" x14ac:dyDescent="0.25">
      <c r="C2732" s="34"/>
      <c r="D2732" s="27"/>
      <c r="G2732" s="35"/>
    </row>
    <row r="2733" spans="3:7" ht="22.5" customHeight="1" x14ac:dyDescent="0.25">
      <c r="C2733" s="34"/>
      <c r="D2733" s="27"/>
      <c r="G2733" s="35"/>
    </row>
    <row r="2734" spans="3:7" ht="22.5" customHeight="1" x14ac:dyDescent="0.25">
      <c r="C2734" s="34"/>
      <c r="D2734" s="27"/>
      <c r="G2734" s="35"/>
    </row>
    <row r="2735" spans="3:7" ht="22.5" customHeight="1" x14ac:dyDescent="0.25">
      <c r="C2735" s="34"/>
      <c r="D2735" s="27"/>
      <c r="G2735" s="35"/>
    </row>
    <row r="2736" spans="3:7" ht="22.5" customHeight="1" x14ac:dyDescent="0.25">
      <c r="C2736" s="34"/>
      <c r="D2736" s="27"/>
      <c r="G2736" s="35"/>
    </row>
    <row r="2737" spans="3:7" ht="22.5" customHeight="1" x14ac:dyDescent="0.25">
      <c r="C2737" s="34"/>
      <c r="D2737" s="27"/>
      <c r="G2737" s="35"/>
    </row>
    <row r="2738" spans="3:7" ht="22.5" customHeight="1" x14ac:dyDescent="0.25">
      <c r="C2738" s="34"/>
      <c r="D2738" s="27"/>
      <c r="G2738" s="35"/>
    </row>
    <row r="2739" spans="3:7" ht="22.5" customHeight="1" x14ac:dyDescent="0.25">
      <c r="C2739" s="34"/>
      <c r="D2739" s="27"/>
      <c r="G2739" s="35"/>
    </row>
    <row r="2740" spans="3:7" ht="22.5" customHeight="1" x14ac:dyDescent="0.25">
      <c r="C2740" s="34"/>
      <c r="D2740" s="27"/>
      <c r="G2740" s="35"/>
    </row>
    <row r="2741" spans="3:7" ht="22.5" customHeight="1" x14ac:dyDescent="0.25">
      <c r="C2741" s="34"/>
      <c r="D2741" s="27"/>
      <c r="G2741" s="35"/>
    </row>
    <row r="2742" spans="3:7" ht="22.5" customHeight="1" x14ac:dyDescent="0.25">
      <c r="C2742" s="34"/>
      <c r="D2742" s="27"/>
      <c r="G2742" s="35"/>
    </row>
    <row r="2743" spans="3:7" ht="22.5" customHeight="1" x14ac:dyDescent="0.25">
      <c r="C2743" s="34"/>
      <c r="D2743" s="27"/>
      <c r="G2743" s="35"/>
    </row>
    <row r="2744" spans="3:7" ht="22.5" customHeight="1" x14ac:dyDescent="0.25">
      <c r="C2744" s="34"/>
      <c r="D2744" s="27"/>
      <c r="G2744" s="35"/>
    </row>
    <row r="2745" spans="3:7" ht="22.5" customHeight="1" x14ac:dyDescent="0.25">
      <c r="C2745" s="34"/>
      <c r="D2745" s="27"/>
      <c r="G2745" s="35"/>
    </row>
    <row r="2746" spans="3:7" ht="22.5" customHeight="1" x14ac:dyDescent="0.25">
      <c r="C2746" s="34"/>
      <c r="D2746" s="27"/>
      <c r="G2746" s="35"/>
    </row>
    <row r="2747" spans="3:7" ht="22.5" customHeight="1" x14ac:dyDescent="0.25">
      <c r="C2747" s="34"/>
      <c r="D2747" s="27"/>
      <c r="G2747" s="35"/>
    </row>
    <row r="2748" spans="3:7" ht="22.5" customHeight="1" x14ac:dyDescent="0.25">
      <c r="C2748" s="34"/>
      <c r="D2748" s="27"/>
      <c r="G2748" s="35"/>
    </row>
    <row r="2749" spans="3:7" ht="22.5" customHeight="1" x14ac:dyDescent="0.25">
      <c r="C2749" s="34"/>
      <c r="D2749" s="27"/>
      <c r="G2749" s="35"/>
    </row>
    <row r="2750" spans="3:7" ht="22.5" customHeight="1" x14ac:dyDescent="0.25">
      <c r="C2750" s="34"/>
      <c r="D2750" s="27"/>
      <c r="G2750" s="35"/>
    </row>
    <row r="2751" spans="3:7" ht="22.5" customHeight="1" x14ac:dyDescent="0.25">
      <c r="C2751" s="34"/>
      <c r="D2751" s="27"/>
      <c r="G2751" s="35"/>
    </row>
    <row r="2752" spans="3:7" ht="22.5" customHeight="1" x14ac:dyDescent="0.25">
      <c r="C2752" s="34"/>
      <c r="D2752" s="27"/>
      <c r="G2752" s="35"/>
    </row>
    <row r="2753" spans="3:7" ht="22.5" customHeight="1" x14ac:dyDescent="0.25">
      <c r="C2753" s="34"/>
      <c r="D2753" s="27"/>
      <c r="G2753" s="35"/>
    </row>
    <row r="2754" spans="3:7" ht="22.5" customHeight="1" x14ac:dyDescent="0.25">
      <c r="C2754" s="34"/>
      <c r="D2754" s="27"/>
      <c r="G2754" s="35"/>
    </row>
    <row r="2755" spans="3:7" ht="22.5" customHeight="1" x14ac:dyDescent="0.25">
      <c r="C2755" s="34"/>
      <c r="D2755" s="27"/>
      <c r="G2755" s="35"/>
    </row>
    <row r="2756" spans="3:7" ht="22.5" customHeight="1" x14ac:dyDescent="0.25">
      <c r="C2756" s="34"/>
      <c r="D2756" s="27"/>
      <c r="G2756" s="35"/>
    </row>
    <row r="2757" spans="3:7" ht="22.5" customHeight="1" x14ac:dyDescent="0.25">
      <c r="C2757" s="34"/>
      <c r="D2757" s="27"/>
      <c r="G2757" s="35"/>
    </row>
    <row r="2758" spans="3:7" ht="22.5" customHeight="1" x14ac:dyDescent="0.25">
      <c r="C2758" s="34"/>
      <c r="D2758" s="27"/>
      <c r="G2758" s="35"/>
    </row>
    <row r="2759" spans="3:7" ht="22.5" customHeight="1" x14ac:dyDescent="0.25">
      <c r="C2759" s="34"/>
      <c r="D2759" s="27"/>
      <c r="G2759" s="35"/>
    </row>
    <row r="2760" spans="3:7" ht="22.5" customHeight="1" x14ac:dyDescent="0.25">
      <c r="C2760" s="34"/>
      <c r="D2760" s="27"/>
      <c r="G2760" s="35"/>
    </row>
    <row r="2761" spans="3:7" ht="22.5" customHeight="1" x14ac:dyDescent="0.25">
      <c r="C2761" s="34"/>
      <c r="D2761" s="27"/>
      <c r="G2761" s="35"/>
    </row>
    <row r="2762" spans="3:7" ht="22.5" customHeight="1" x14ac:dyDescent="0.25">
      <c r="C2762" s="34"/>
      <c r="D2762" s="27"/>
      <c r="G2762" s="35"/>
    </row>
    <row r="2763" spans="3:7" ht="22.5" customHeight="1" x14ac:dyDescent="0.25">
      <c r="C2763" s="34"/>
      <c r="D2763" s="27"/>
      <c r="G2763" s="35"/>
    </row>
    <row r="2764" spans="3:7" ht="22.5" customHeight="1" x14ac:dyDescent="0.25">
      <c r="C2764" s="34"/>
      <c r="D2764" s="27"/>
      <c r="G2764" s="35"/>
    </row>
    <row r="2765" spans="3:7" ht="22.5" customHeight="1" x14ac:dyDescent="0.25">
      <c r="C2765" s="34"/>
      <c r="D2765" s="27"/>
      <c r="G2765" s="35"/>
    </row>
    <row r="2766" spans="3:7" ht="22.5" customHeight="1" x14ac:dyDescent="0.25">
      <c r="C2766" s="34"/>
      <c r="D2766" s="27"/>
      <c r="G2766" s="35"/>
    </row>
    <row r="2767" spans="3:7" ht="22.5" customHeight="1" x14ac:dyDescent="0.25">
      <c r="C2767" s="34"/>
      <c r="D2767" s="27"/>
      <c r="G2767" s="35"/>
    </row>
    <row r="2768" spans="3:7" ht="22.5" customHeight="1" x14ac:dyDescent="0.25">
      <c r="C2768" s="34"/>
      <c r="D2768" s="27"/>
      <c r="G2768" s="35"/>
    </row>
    <row r="2769" spans="3:7" ht="22.5" customHeight="1" x14ac:dyDescent="0.25">
      <c r="C2769" s="34"/>
      <c r="D2769" s="27"/>
      <c r="G2769" s="35"/>
    </row>
    <row r="2770" spans="3:7" ht="22.5" customHeight="1" x14ac:dyDescent="0.25">
      <c r="C2770" s="34"/>
      <c r="D2770" s="27"/>
      <c r="G2770" s="35"/>
    </row>
    <row r="2771" spans="3:7" ht="22.5" customHeight="1" x14ac:dyDescent="0.25">
      <c r="C2771" s="34"/>
      <c r="D2771" s="27"/>
      <c r="G2771" s="35"/>
    </row>
    <row r="2772" spans="3:7" ht="22.5" customHeight="1" x14ac:dyDescent="0.25">
      <c r="C2772" s="34"/>
      <c r="D2772" s="27"/>
      <c r="G2772" s="35"/>
    </row>
    <row r="2773" spans="3:7" ht="22.5" customHeight="1" x14ac:dyDescent="0.25">
      <c r="C2773" s="34"/>
      <c r="D2773" s="27"/>
      <c r="G2773" s="35"/>
    </row>
    <row r="2774" spans="3:7" ht="22.5" customHeight="1" x14ac:dyDescent="0.25">
      <c r="C2774" s="34"/>
      <c r="D2774" s="27"/>
      <c r="G2774" s="35"/>
    </row>
    <row r="2775" spans="3:7" ht="22.5" customHeight="1" x14ac:dyDescent="0.25">
      <c r="C2775" s="34"/>
      <c r="D2775" s="27"/>
      <c r="G2775" s="35"/>
    </row>
    <row r="2776" spans="3:7" ht="22.5" customHeight="1" x14ac:dyDescent="0.25">
      <c r="C2776" s="34"/>
      <c r="D2776" s="27"/>
      <c r="G2776" s="35"/>
    </row>
    <row r="2777" spans="3:7" ht="22.5" customHeight="1" x14ac:dyDescent="0.25">
      <c r="C2777" s="34"/>
      <c r="D2777" s="27"/>
      <c r="G2777" s="35"/>
    </row>
    <row r="2778" spans="3:7" ht="22.5" customHeight="1" x14ac:dyDescent="0.25">
      <c r="C2778" s="34"/>
      <c r="D2778" s="27"/>
      <c r="G2778" s="35"/>
    </row>
    <row r="2779" spans="3:7" ht="22.5" customHeight="1" x14ac:dyDescent="0.25">
      <c r="C2779" s="34"/>
      <c r="D2779" s="27"/>
      <c r="G2779" s="35"/>
    </row>
    <row r="2780" spans="3:7" ht="22.5" customHeight="1" x14ac:dyDescent="0.25">
      <c r="C2780" s="34"/>
      <c r="D2780" s="27"/>
      <c r="G2780" s="35"/>
    </row>
    <row r="2781" spans="3:7" ht="22.5" customHeight="1" x14ac:dyDescent="0.25">
      <c r="C2781" s="34"/>
      <c r="D2781" s="27"/>
      <c r="G2781" s="35"/>
    </row>
    <row r="2782" spans="3:7" ht="22.5" customHeight="1" x14ac:dyDescent="0.25">
      <c r="C2782" s="34"/>
      <c r="D2782" s="27"/>
      <c r="G2782" s="35"/>
    </row>
    <row r="2783" spans="3:7" ht="22.5" customHeight="1" x14ac:dyDescent="0.25">
      <c r="C2783" s="34"/>
      <c r="D2783" s="27"/>
      <c r="G2783" s="35"/>
    </row>
    <row r="2784" spans="3:7" ht="22.5" customHeight="1" x14ac:dyDescent="0.25">
      <c r="C2784" s="34"/>
      <c r="D2784" s="27"/>
      <c r="G2784" s="35"/>
    </row>
    <row r="2785" spans="3:7" ht="22.5" customHeight="1" x14ac:dyDescent="0.25">
      <c r="C2785" s="34"/>
      <c r="D2785" s="27"/>
      <c r="G2785" s="35"/>
    </row>
    <row r="2786" spans="3:7" ht="22.5" customHeight="1" x14ac:dyDescent="0.25">
      <c r="C2786" s="34"/>
      <c r="D2786" s="27"/>
      <c r="G2786" s="35"/>
    </row>
    <row r="2787" spans="3:7" ht="22.5" customHeight="1" x14ac:dyDescent="0.25">
      <c r="C2787" s="34"/>
      <c r="D2787" s="27"/>
      <c r="G2787" s="35"/>
    </row>
    <row r="2788" spans="3:7" ht="22.5" customHeight="1" x14ac:dyDescent="0.25">
      <c r="C2788" s="34"/>
      <c r="D2788" s="27"/>
      <c r="G2788" s="35"/>
    </row>
    <row r="2789" spans="3:7" ht="22.5" customHeight="1" x14ac:dyDescent="0.25">
      <c r="C2789" s="34"/>
      <c r="D2789" s="27"/>
      <c r="G2789" s="35"/>
    </row>
    <row r="2790" spans="3:7" ht="22.5" customHeight="1" x14ac:dyDescent="0.25">
      <c r="C2790" s="34"/>
      <c r="D2790" s="27"/>
      <c r="G2790" s="35"/>
    </row>
    <row r="2791" spans="3:7" ht="22.5" customHeight="1" x14ac:dyDescent="0.25">
      <c r="C2791" s="34"/>
      <c r="D2791" s="27"/>
      <c r="G2791" s="35"/>
    </row>
    <row r="2792" spans="3:7" ht="22.5" customHeight="1" x14ac:dyDescent="0.25">
      <c r="C2792" s="34"/>
      <c r="D2792" s="27"/>
      <c r="G2792" s="35"/>
    </row>
    <row r="2793" spans="3:7" ht="22.5" customHeight="1" x14ac:dyDescent="0.25">
      <c r="C2793" s="34"/>
      <c r="D2793" s="27"/>
      <c r="G2793" s="35"/>
    </row>
    <row r="2794" spans="3:7" ht="22.5" customHeight="1" x14ac:dyDescent="0.25">
      <c r="C2794" s="34"/>
      <c r="D2794" s="27"/>
      <c r="G2794" s="35"/>
    </row>
    <row r="2795" spans="3:7" ht="22.5" customHeight="1" x14ac:dyDescent="0.25">
      <c r="C2795" s="34"/>
      <c r="D2795" s="27"/>
      <c r="G2795" s="35"/>
    </row>
    <row r="2796" spans="3:7" ht="22.5" customHeight="1" x14ac:dyDescent="0.25">
      <c r="C2796" s="34"/>
      <c r="D2796" s="27"/>
      <c r="G2796" s="35"/>
    </row>
    <row r="2797" spans="3:7" ht="22.5" customHeight="1" x14ac:dyDescent="0.25">
      <c r="C2797" s="34"/>
      <c r="D2797" s="27"/>
      <c r="G2797" s="35"/>
    </row>
    <row r="2798" spans="3:7" ht="22.5" customHeight="1" x14ac:dyDescent="0.25">
      <c r="C2798" s="34"/>
      <c r="D2798" s="27"/>
      <c r="G2798" s="35"/>
    </row>
    <row r="2799" spans="3:7" ht="22.5" customHeight="1" x14ac:dyDescent="0.25">
      <c r="C2799" s="34"/>
      <c r="D2799" s="27"/>
      <c r="G2799" s="35"/>
    </row>
    <row r="2800" spans="3:7" ht="22.5" customHeight="1" x14ac:dyDescent="0.25">
      <c r="C2800" s="34"/>
      <c r="D2800" s="27"/>
      <c r="G2800" s="35"/>
    </row>
    <row r="2801" spans="3:7" ht="22.5" customHeight="1" x14ac:dyDescent="0.25">
      <c r="C2801" s="34"/>
      <c r="D2801" s="27"/>
      <c r="G2801" s="35"/>
    </row>
    <row r="2802" spans="3:7" ht="22.5" customHeight="1" x14ac:dyDescent="0.25">
      <c r="C2802" s="34"/>
      <c r="D2802" s="27"/>
      <c r="G2802" s="35"/>
    </row>
    <row r="2803" spans="3:7" ht="22.5" customHeight="1" x14ac:dyDescent="0.25">
      <c r="C2803" s="34"/>
      <c r="D2803" s="27"/>
      <c r="G2803" s="35"/>
    </row>
    <row r="2804" spans="3:7" ht="22.5" customHeight="1" x14ac:dyDescent="0.25">
      <c r="C2804" s="34"/>
      <c r="D2804" s="27"/>
      <c r="G2804" s="35"/>
    </row>
    <row r="2805" spans="3:7" ht="22.5" customHeight="1" x14ac:dyDescent="0.25">
      <c r="C2805" s="34"/>
      <c r="D2805" s="27"/>
      <c r="G2805" s="35"/>
    </row>
    <row r="2806" spans="3:7" ht="22.5" customHeight="1" x14ac:dyDescent="0.25">
      <c r="C2806" s="34"/>
      <c r="D2806" s="27"/>
      <c r="G2806" s="35"/>
    </row>
    <row r="2807" spans="3:7" ht="22.5" customHeight="1" x14ac:dyDescent="0.25">
      <c r="C2807" s="34"/>
      <c r="D2807" s="27"/>
      <c r="G2807" s="35"/>
    </row>
    <row r="2808" spans="3:7" ht="22.5" customHeight="1" x14ac:dyDescent="0.25">
      <c r="C2808" s="34"/>
      <c r="D2808" s="27"/>
      <c r="G2808" s="35"/>
    </row>
    <row r="2809" spans="3:7" ht="22.5" customHeight="1" x14ac:dyDescent="0.25">
      <c r="C2809" s="34"/>
      <c r="D2809" s="27"/>
      <c r="G2809" s="35"/>
    </row>
    <row r="2810" spans="3:7" ht="22.5" customHeight="1" x14ac:dyDescent="0.25">
      <c r="C2810" s="34"/>
      <c r="D2810" s="27"/>
      <c r="G2810" s="35"/>
    </row>
    <row r="2811" spans="3:7" ht="22.5" customHeight="1" x14ac:dyDescent="0.25">
      <c r="C2811" s="34"/>
      <c r="D2811" s="27"/>
      <c r="G2811" s="35"/>
    </row>
    <row r="2812" spans="3:7" ht="22.5" customHeight="1" x14ac:dyDescent="0.25">
      <c r="C2812" s="34"/>
      <c r="D2812" s="27"/>
      <c r="G2812" s="35"/>
    </row>
    <row r="2813" spans="3:7" ht="22.5" customHeight="1" x14ac:dyDescent="0.25">
      <c r="C2813" s="34"/>
      <c r="D2813" s="27"/>
      <c r="G2813" s="35"/>
    </row>
    <row r="2814" spans="3:7" ht="22.5" customHeight="1" x14ac:dyDescent="0.25">
      <c r="C2814" s="34"/>
      <c r="D2814" s="27"/>
      <c r="G2814" s="35"/>
    </row>
    <row r="2815" spans="3:7" ht="22.5" customHeight="1" x14ac:dyDescent="0.25">
      <c r="C2815" s="34"/>
      <c r="D2815" s="27"/>
      <c r="G2815" s="35"/>
    </row>
    <row r="2816" spans="3:7" ht="22.5" customHeight="1" x14ac:dyDescent="0.25">
      <c r="C2816" s="34"/>
      <c r="D2816" s="27"/>
      <c r="G2816" s="35"/>
    </row>
    <row r="2817" spans="3:7" ht="22.5" customHeight="1" x14ac:dyDescent="0.25">
      <c r="C2817" s="34"/>
      <c r="D2817" s="27"/>
      <c r="G2817" s="35"/>
    </row>
    <row r="2818" spans="3:7" ht="22.5" customHeight="1" x14ac:dyDescent="0.25">
      <c r="C2818" s="34"/>
      <c r="D2818" s="27"/>
      <c r="G2818" s="35"/>
    </row>
    <row r="2819" spans="3:7" ht="22.5" customHeight="1" x14ac:dyDescent="0.25">
      <c r="C2819" s="34"/>
      <c r="D2819" s="27"/>
      <c r="G2819" s="35"/>
    </row>
    <row r="2820" spans="3:7" ht="22.5" customHeight="1" x14ac:dyDescent="0.25">
      <c r="C2820" s="34"/>
      <c r="D2820" s="27"/>
      <c r="G2820" s="35"/>
    </row>
    <row r="2821" spans="3:7" ht="22.5" customHeight="1" x14ac:dyDescent="0.25">
      <c r="C2821" s="34"/>
      <c r="D2821" s="27"/>
      <c r="G2821" s="35"/>
    </row>
    <row r="2822" spans="3:7" ht="22.5" customHeight="1" x14ac:dyDescent="0.25">
      <c r="C2822" s="34"/>
      <c r="D2822" s="27"/>
      <c r="G2822" s="35"/>
    </row>
    <row r="2823" spans="3:7" ht="22.5" customHeight="1" x14ac:dyDescent="0.25">
      <c r="C2823" s="34"/>
      <c r="D2823" s="27"/>
      <c r="G2823" s="35"/>
    </row>
    <row r="2824" spans="3:7" ht="22.5" customHeight="1" x14ac:dyDescent="0.25">
      <c r="C2824" s="34"/>
      <c r="D2824" s="27"/>
      <c r="G2824" s="35"/>
    </row>
    <row r="2825" spans="3:7" ht="22.5" customHeight="1" x14ac:dyDescent="0.25">
      <c r="C2825" s="34"/>
      <c r="D2825" s="27"/>
      <c r="G2825" s="35"/>
    </row>
    <row r="2826" spans="3:7" ht="22.5" customHeight="1" x14ac:dyDescent="0.25">
      <c r="C2826" s="34"/>
      <c r="D2826" s="27"/>
      <c r="G2826" s="35"/>
    </row>
    <row r="2827" spans="3:7" ht="22.5" customHeight="1" x14ac:dyDescent="0.25">
      <c r="C2827" s="34"/>
      <c r="D2827" s="27"/>
      <c r="G2827" s="35"/>
    </row>
    <row r="2828" spans="3:7" ht="22.5" customHeight="1" x14ac:dyDescent="0.25">
      <c r="C2828" s="34"/>
      <c r="D2828" s="27"/>
      <c r="G2828" s="35"/>
    </row>
    <row r="2829" spans="3:7" ht="22.5" customHeight="1" x14ac:dyDescent="0.25">
      <c r="C2829" s="34"/>
      <c r="D2829" s="27"/>
      <c r="G2829" s="35"/>
    </row>
    <row r="2830" spans="3:7" ht="22.5" customHeight="1" x14ac:dyDescent="0.25">
      <c r="C2830" s="34"/>
      <c r="D2830" s="27"/>
      <c r="G2830" s="35"/>
    </row>
    <row r="2831" spans="3:7" ht="22.5" customHeight="1" x14ac:dyDescent="0.25">
      <c r="C2831" s="34"/>
      <c r="D2831" s="27"/>
      <c r="G2831" s="35"/>
    </row>
    <row r="2832" spans="3:7" ht="22.5" customHeight="1" x14ac:dyDescent="0.25">
      <c r="C2832" s="34"/>
      <c r="D2832" s="27"/>
      <c r="G2832" s="35"/>
    </row>
    <row r="2833" spans="3:7" ht="22.5" customHeight="1" x14ac:dyDescent="0.25">
      <c r="C2833" s="34"/>
      <c r="D2833" s="27"/>
      <c r="G2833" s="35"/>
    </row>
    <row r="2834" spans="3:7" ht="22.5" customHeight="1" x14ac:dyDescent="0.25">
      <c r="C2834" s="34"/>
      <c r="D2834" s="27"/>
      <c r="G2834" s="35"/>
    </row>
    <row r="2835" spans="3:7" ht="22.5" customHeight="1" x14ac:dyDescent="0.25">
      <c r="C2835" s="34"/>
      <c r="D2835" s="27"/>
      <c r="G2835" s="35"/>
    </row>
    <row r="2836" spans="3:7" ht="22.5" customHeight="1" x14ac:dyDescent="0.25">
      <c r="C2836" s="34"/>
      <c r="D2836" s="27"/>
      <c r="G2836" s="35"/>
    </row>
    <row r="2837" spans="3:7" ht="22.5" customHeight="1" x14ac:dyDescent="0.25">
      <c r="C2837" s="34"/>
      <c r="D2837" s="27"/>
      <c r="G2837" s="35"/>
    </row>
    <row r="2838" spans="3:7" ht="22.5" customHeight="1" x14ac:dyDescent="0.25">
      <c r="C2838" s="34"/>
      <c r="D2838" s="27"/>
      <c r="G2838" s="35"/>
    </row>
    <row r="2839" spans="3:7" ht="22.5" customHeight="1" x14ac:dyDescent="0.25">
      <c r="C2839" s="34"/>
      <c r="D2839" s="27"/>
      <c r="G2839" s="35"/>
    </row>
    <row r="2840" spans="3:7" ht="22.5" customHeight="1" x14ac:dyDescent="0.25">
      <c r="C2840" s="34"/>
      <c r="D2840" s="27"/>
      <c r="G2840" s="35"/>
    </row>
    <row r="2841" spans="3:7" ht="22.5" customHeight="1" x14ac:dyDescent="0.25">
      <c r="C2841" s="34"/>
      <c r="D2841" s="27"/>
      <c r="G2841" s="35"/>
    </row>
    <row r="2842" spans="3:7" ht="22.5" customHeight="1" x14ac:dyDescent="0.25">
      <c r="C2842" s="34"/>
      <c r="D2842" s="27"/>
      <c r="G2842" s="35"/>
    </row>
    <row r="2843" spans="3:7" ht="22.5" customHeight="1" x14ac:dyDescent="0.25">
      <c r="C2843" s="34"/>
      <c r="D2843" s="27"/>
      <c r="G2843" s="35"/>
    </row>
    <row r="2844" spans="3:7" ht="22.5" customHeight="1" x14ac:dyDescent="0.25">
      <c r="C2844" s="34"/>
      <c r="D2844" s="27"/>
      <c r="G2844" s="35"/>
    </row>
    <row r="2845" spans="3:7" ht="22.5" customHeight="1" x14ac:dyDescent="0.25">
      <c r="C2845" s="34"/>
      <c r="D2845" s="27"/>
      <c r="G2845" s="35"/>
    </row>
    <row r="2846" spans="3:7" ht="22.5" customHeight="1" x14ac:dyDescent="0.25">
      <c r="C2846" s="34"/>
      <c r="D2846" s="27"/>
      <c r="G2846" s="35"/>
    </row>
    <row r="2847" spans="3:7" ht="22.5" customHeight="1" x14ac:dyDescent="0.25">
      <c r="C2847" s="34"/>
      <c r="D2847" s="27"/>
      <c r="G2847" s="35"/>
    </row>
    <row r="2848" spans="3:7" ht="22.5" customHeight="1" x14ac:dyDescent="0.25">
      <c r="C2848" s="34"/>
      <c r="D2848" s="27"/>
      <c r="G2848" s="35"/>
    </row>
    <row r="2849" spans="3:7" ht="22.5" customHeight="1" x14ac:dyDescent="0.25">
      <c r="C2849" s="34"/>
      <c r="D2849" s="27"/>
      <c r="G2849" s="35"/>
    </row>
    <row r="2850" spans="3:7" ht="22.5" customHeight="1" x14ac:dyDescent="0.25">
      <c r="C2850" s="34"/>
      <c r="D2850" s="27"/>
      <c r="G2850" s="35"/>
    </row>
    <row r="2851" spans="3:7" ht="22.5" customHeight="1" x14ac:dyDescent="0.25">
      <c r="C2851" s="34"/>
      <c r="D2851" s="27"/>
      <c r="G2851" s="35"/>
    </row>
    <row r="2852" spans="3:7" ht="22.5" customHeight="1" x14ac:dyDescent="0.25">
      <c r="C2852" s="34"/>
      <c r="D2852" s="27"/>
      <c r="G2852" s="35"/>
    </row>
    <row r="2853" spans="3:7" ht="22.5" customHeight="1" x14ac:dyDescent="0.25">
      <c r="C2853" s="34"/>
      <c r="D2853" s="27"/>
      <c r="G2853" s="35"/>
    </row>
    <row r="2854" spans="3:7" ht="22.5" customHeight="1" x14ac:dyDescent="0.25">
      <c r="C2854" s="34"/>
      <c r="D2854" s="27"/>
      <c r="G2854" s="35"/>
    </row>
    <row r="2855" spans="3:7" ht="22.5" customHeight="1" x14ac:dyDescent="0.25">
      <c r="C2855" s="34"/>
      <c r="D2855" s="27"/>
      <c r="G2855" s="35"/>
    </row>
    <row r="2856" spans="3:7" ht="22.5" customHeight="1" x14ac:dyDescent="0.25">
      <c r="C2856" s="34"/>
      <c r="D2856" s="27"/>
      <c r="G2856" s="35"/>
    </row>
    <row r="2857" spans="3:7" ht="22.5" customHeight="1" x14ac:dyDescent="0.25">
      <c r="C2857" s="34"/>
      <c r="D2857" s="27"/>
      <c r="G2857" s="35"/>
    </row>
    <row r="2858" spans="3:7" ht="22.5" customHeight="1" x14ac:dyDescent="0.25">
      <c r="C2858" s="34"/>
      <c r="D2858" s="27"/>
      <c r="G2858" s="35"/>
    </row>
    <row r="2859" spans="3:7" ht="22.5" customHeight="1" x14ac:dyDescent="0.25">
      <c r="C2859" s="34"/>
      <c r="D2859" s="27"/>
      <c r="G2859" s="35"/>
    </row>
    <row r="2860" spans="3:7" ht="22.5" customHeight="1" x14ac:dyDescent="0.25">
      <c r="C2860" s="34"/>
      <c r="D2860" s="27"/>
      <c r="G2860" s="35"/>
    </row>
    <row r="2861" spans="3:7" ht="22.5" customHeight="1" x14ac:dyDescent="0.25">
      <c r="C2861" s="34"/>
      <c r="D2861" s="27"/>
      <c r="G2861" s="35"/>
    </row>
    <row r="2862" spans="3:7" ht="22.5" customHeight="1" x14ac:dyDescent="0.25">
      <c r="C2862" s="34"/>
      <c r="D2862" s="27"/>
      <c r="G2862" s="35"/>
    </row>
    <row r="2863" spans="3:7" ht="22.5" customHeight="1" x14ac:dyDescent="0.25">
      <c r="C2863" s="34"/>
      <c r="D2863" s="27"/>
      <c r="G2863" s="35"/>
    </row>
    <row r="2864" spans="3:7" ht="22.5" customHeight="1" x14ac:dyDescent="0.25">
      <c r="C2864" s="34"/>
      <c r="D2864" s="27"/>
      <c r="G2864" s="35"/>
    </row>
    <row r="2865" spans="3:7" ht="22.5" customHeight="1" x14ac:dyDescent="0.25">
      <c r="C2865" s="34"/>
      <c r="D2865" s="27"/>
      <c r="G2865" s="35"/>
    </row>
    <row r="2866" spans="3:7" ht="22.5" customHeight="1" x14ac:dyDescent="0.25">
      <c r="C2866" s="34"/>
      <c r="D2866" s="27"/>
      <c r="G2866" s="35"/>
    </row>
    <row r="2867" spans="3:7" ht="22.5" customHeight="1" x14ac:dyDescent="0.25">
      <c r="C2867" s="34"/>
      <c r="D2867" s="27"/>
      <c r="G2867" s="35"/>
    </row>
    <row r="2868" spans="3:7" ht="22.5" customHeight="1" x14ac:dyDescent="0.25">
      <c r="C2868" s="34"/>
      <c r="D2868" s="27"/>
      <c r="G2868" s="35"/>
    </row>
    <row r="2869" spans="3:7" ht="22.5" customHeight="1" x14ac:dyDescent="0.25">
      <c r="C2869" s="34"/>
      <c r="D2869" s="27"/>
      <c r="G2869" s="35"/>
    </row>
    <row r="2870" spans="3:7" ht="22.5" customHeight="1" x14ac:dyDescent="0.25">
      <c r="C2870" s="34"/>
      <c r="D2870" s="27"/>
      <c r="G2870" s="35"/>
    </row>
    <row r="2871" spans="3:7" ht="22.5" customHeight="1" x14ac:dyDescent="0.25">
      <c r="C2871" s="34"/>
      <c r="D2871" s="27"/>
      <c r="G2871" s="35"/>
    </row>
    <row r="2872" spans="3:7" ht="22.5" customHeight="1" x14ac:dyDescent="0.25">
      <c r="C2872" s="34"/>
      <c r="D2872" s="27"/>
      <c r="G2872" s="35"/>
    </row>
    <row r="2873" spans="3:7" ht="22.5" customHeight="1" x14ac:dyDescent="0.25">
      <c r="C2873" s="34"/>
      <c r="D2873" s="27"/>
      <c r="G2873" s="35"/>
    </row>
    <row r="2874" spans="3:7" ht="22.5" customHeight="1" x14ac:dyDescent="0.25">
      <c r="C2874" s="34"/>
      <c r="D2874" s="27"/>
      <c r="G2874" s="35"/>
    </row>
    <row r="2875" spans="3:7" ht="22.5" customHeight="1" x14ac:dyDescent="0.25">
      <c r="C2875" s="34"/>
      <c r="D2875" s="27"/>
      <c r="G2875" s="35"/>
    </row>
    <row r="2876" spans="3:7" ht="22.5" customHeight="1" x14ac:dyDescent="0.25">
      <c r="C2876" s="34"/>
      <c r="D2876" s="27"/>
      <c r="G2876" s="35"/>
    </row>
    <row r="2877" spans="3:7" ht="22.5" customHeight="1" x14ac:dyDescent="0.25">
      <c r="C2877" s="34"/>
      <c r="D2877" s="27"/>
      <c r="G2877" s="35"/>
    </row>
    <row r="2878" spans="3:7" ht="22.5" customHeight="1" x14ac:dyDescent="0.25">
      <c r="C2878" s="34"/>
      <c r="D2878" s="27"/>
      <c r="G2878" s="35"/>
    </row>
    <row r="2879" spans="3:7" ht="22.5" customHeight="1" x14ac:dyDescent="0.25">
      <c r="C2879" s="34"/>
      <c r="D2879" s="27"/>
      <c r="G2879" s="35"/>
    </row>
    <row r="2880" spans="3:7" ht="22.5" customHeight="1" x14ac:dyDescent="0.25">
      <c r="C2880" s="34"/>
      <c r="D2880" s="27"/>
      <c r="G2880" s="35"/>
    </row>
    <row r="2881" spans="3:7" ht="22.5" customHeight="1" x14ac:dyDescent="0.25">
      <c r="C2881" s="34"/>
      <c r="D2881" s="27"/>
      <c r="G2881" s="35"/>
    </row>
    <row r="2882" spans="3:7" ht="22.5" customHeight="1" x14ac:dyDescent="0.25">
      <c r="C2882" s="34"/>
      <c r="D2882" s="27"/>
      <c r="G2882" s="35"/>
    </row>
    <row r="2883" spans="3:7" ht="22.5" customHeight="1" x14ac:dyDescent="0.25">
      <c r="C2883" s="34"/>
      <c r="D2883" s="27"/>
      <c r="G2883" s="35"/>
    </row>
    <row r="2884" spans="3:7" ht="22.5" customHeight="1" x14ac:dyDescent="0.25">
      <c r="C2884" s="34"/>
      <c r="D2884" s="27"/>
      <c r="G2884" s="35"/>
    </row>
    <row r="2885" spans="3:7" ht="22.5" customHeight="1" x14ac:dyDescent="0.25">
      <c r="C2885" s="34"/>
      <c r="D2885" s="27"/>
      <c r="G2885" s="35"/>
    </row>
    <row r="2886" spans="3:7" ht="22.5" customHeight="1" x14ac:dyDescent="0.25">
      <c r="C2886" s="34"/>
      <c r="D2886" s="27"/>
      <c r="G2886" s="35"/>
    </row>
    <row r="2887" spans="3:7" ht="22.5" customHeight="1" x14ac:dyDescent="0.25">
      <c r="C2887" s="34"/>
      <c r="D2887" s="27"/>
      <c r="G2887" s="35"/>
    </row>
    <row r="2888" spans="3:7" ht="22.5" customHeight="1" x14ac:dyDescent="0.25">
      <c r="C2888" s="34"/>
      <c r="D2888" s="27"/>
      <c r="G2888" s="35"/>
    </row>
    <row r="2889" spans="3:7" ht="22.5" customHeight="1" x14ac:dyDescent="0.25">
      <c r="C2889" s="34"/>
      <c r="D2889" s="27"/>
      <c r="G2889" s="35"/>
    </row>
    <row r="2890" spans="3:7" ht="22.5" customHeight="1" x14ac:dyDescent="0.25">
      <c r="C2890" s="34"/>
      <c r="D2890" s="27"/>
      <c r="G2890" s="35"/>
    </row>
    <row r="2891" spans="3:7" ht="22.5" customHeight="1" x14ac:dyDescent="0.25">
      <c r="C2891" s="34"/>
      <c r="D2891" s="27"/>
      <c r="G2891" s="35"/>
    </row>
    <row r="2892" spans="3:7" ht="22.5" customHeight="1" x14ac:dyDescent="0.25">
      <c r="C2892" s="34"/>
      <c r="D2892" s="27"/>
      <c r="G2892" s="35"/>
    </row>
    <row r="2893" spans="3:7" ht="22.5" customHeight="1" x14ac:dyDescent="0.25">
      <c r="C2893" s="34"/>
      <c r="D2893" s="27"/>
      <c r="G2893" s="35"/>
    </row>
    <row r="2894" spans="3:7" ht="22.5" customHeight="1" x14ac:dyDescent="0.25">
      <c r="C2894" s="34"/>
      <c r="D2894" s="27"/>
      <c r="G2894" s="35"/>
    </row>
    <row r="2895" spans="3:7" ht="22.5" customHeight="1" x14ac:dyDescent="0.25">
      <c r="C2895" s="34"/>
      <c r="D2895" s="27"/>
      <c r="G2895" s="35"/>
    </row>
    <row r="2896" spans="3:7" ht="22.5" customHeight="1" x14ac:dyDescent="0.25">
      <c r="C2896" s="34"/>
      <c r="D2896" s="27"/>
      <c r="G2896" s="35"/>
    </row>
    <row r="2897" spans="3:7" ht="22.5" customHeight="1" x14ac:dyDescent="0.25">
      <c r="C2897" s="34"/>
      <c r="D2897" s="27"/>
      <c r="G2897" s="35"/>
    </row>
    <row r="2898" spans="3:7" ht="22.5" customHeight="1" x14ac:dyDescent="0.25">
      <c r="C2898" s="34"/>
      <c r="D2898" s="27"/>
      <c r="G2898" s="35"/>
    </row>
    <row r="2899" spans="3:7" ht="22.5" customHeight="1" x14ac:dyDescent="0.25">
      <c r="C2899" s="34"/>
      <c r="D2899" s="27"/>
      <c r="G2899" s="35"/>
    </row>
    <row r="2900" spans="3:7" ht="22.5" customHeight="1" x14ac:dyDescent="0.25">
      <c r="C2900" s="34"/>
      <c r="D2900" s="27"/>
      <c r="G2900" s="35"/>
    </row>
    <row r="2901" spans="3:7" ht="22.5" customHeight="1" x14ac:dyDescent="0.25">
      <c r="C2901" s="34"/>
      <c r="D2901" s="27"/>
      <c r="G2901" s="35"/>
    </row>
    <row r="2902" spans="3:7" ht="22.5" customHeight="1" x14ac:dyDescent="0.25">
      <c r="C2902" s="34"/>
      <c r="D2902" s="27"/>
      <c r="G2902" s="35"/>
    </row>
    <row r="2903" spans="3:7" ht="22.5" customHeight="1" x14ac:dyDescent="0.25">
      <c r="C2903" s="34"/>
      <c r="D2903" s="27"/>
      <c r="G2903" s="35"/>
    </row>
    <row r="2904" spans="3:7" ht="22.5" customHeight="1" x14ac:dyDescent="0.25">
      <c r="C2904" s="34"/>
      <c r="D2904" s="27"/>
      <c r="G2904" s="35"/>
    </row>
    <row r="2905" spans="3:7" ht="22.5" customHeight="1" x14ac:dyDescent="0.25">
      <c r="C2905" s="34"/>
      <c r="D2905" s="27"/>
      <c r="G2905" s="35"/>
    </row>
    <row r="2906" spans="3:7" ht="22.5" customHeight="1" x14ac:dyDescent="0.25">
      <c r="C2906" s="34"/>
      <c r="D2906" s="27"/>
      <c r="G2906" s="35"/>
    </row>
    <row r="2907" spans="3:7" ht="22.5" customHeight="1" x14ac:dyDescent="0.25">
      <c r="C2907" s="34"/>
      <c r="D2907" s="27"/>
      <c r="G2907" s="35"/>
    </row>
    <row r="2908" spans="3:7" ht="22.5" customHeight="1" x14ac:dyDescent="0.25">
      <c r="C2908" s="34"/>
      <c r="D2908" s="27"/>
      <c r="G2908" s="35"/>
    </row>
    <row r="2909" spans="3:7" ht="22.5" customHeight="1" x14ac:dyDescent="0.25">
      <c r="C2909" s="34"/>
      <c r="D2909" s="27"/>
      <c r="G2909" s="35"/>
    </row>
    <row r="2910" spans="3:7" ht="22.5" customHeight="1" x14ac:dyDescent="0.25">
      <c r="C2910" s="34"/>
      <c r="D2910" s="27"/>
      <c r="G2910" s="35"/>
    </row>
    <row r="2911" spans="3:7" ht="22.5" customHeight="1" x14ac:dyDescent="0.25">
      <c r="C2911" s="34"/>
      <c r="D2911" s="27"/>
      <c r="G2911" s="35"/>
    </row>
    <row r="2912" spans="3:7" ht="22.5" customHeight="1" x14ac:dyDescent="0.25">
      <c r="C2912" s="34"/>
      <c r="D2912" s="27"/>
      <c r="G2912" s="35"/>
    </row>
    <row r="2913" spans="3:7" ht="22.5" customHeight="1" x14ac:dyDescent="0.25">
      <c r="C2913" s="34"/>
      <c r="D2913" s="27"/>
      <c r="G2913" s="35"/>
    </row>
    <row r="2914" spans="3:7" ht="22.5" customHeight="1" x14ac:dyDescent="0.25">
      <c r="C2914" s="34"/>
      <c r="D2914" s="27"/>
      <c r="G2914" s="35"/>
    </row>
    <row r="2915" spans="3:7" ht="22.5" customHeight="1" x14ac:dyDescent="0.25">
      <c r="C2915" s="34"/>
      <c r="D2915" s="27"/>
      <c r="G2915" s="35"/>
    </row>
    <row r="2916" spans="3:7" ht="22.5" customHeight="1" x14ac:dyDescent="0.25">
      <c r="C2916" s="34"/>
      <c r="D2916" s="27"/>
      <c r="G2916" s="35"/>
    </row>
    <row r="2917" spans="3:7" ht="22.5" customHeight="1" x14ac:dyDescent="0.25">
      <c r="C2917" s="34"/>
      <c r="D2917" s="27"/>
      <c r="G2917" s="35"/>
    </row>
    <row r="2918" spans="3:7" ht="22.5" customHeight="1" x14ac:dyDescent="0.25">
      <c r="C2918" s="34"/>
      <c r="D2918" s="27"/>
      <c r="G2918" s="35"/>
    </row>
    <row r="2919" spans="3:7" ht="22.5" customHeight="1" x14ac:dyDescent="0.25">
      <c r="C2919" s="34"/>
      <c r="D2919" s="27"/>
      <c r="G2919" s="35"/>
    </row>
    <row r="2920" spans="3:7" ht="22.5" customHeight="1" x14ac:dyDescent="0.25">
      <c r="C2920" s="34"/>
      <c r="D2920" s="27"/>
      <c r="G2920" s="35"/>
    </row>
    <row r="2921" spans="3:7" ht="22.5" customHeight="1" x14ac:dyDescent="0.25">
      <c r="C2921" s="34"/>
      <c r="D2921" s="27"/>
      <c r="G2921" s="35"/>
    </row>
    <row r="2922" spans="3:7" ht="22.5" customHeight="1" x14ac:dyDescent="0.25">
      <c r="C2922" s="34"/>
      <c r="D2922" s="27"/>
      <c r="G2922" s="35"/>
    </row>
    <row r="2923" spans="3:7" ht="22.5" customHeight="1" x14ac:dyDescent="0.25">
      <c r="C2923" s="34"/>
      <c r="D2923" s="27"/>
      <c r="G2923" s="35"/>
    </row>
    <row r="2924" spans="3:7" ht="22.5" customHeight="1" x14ac:dyDescent="0.25">
      <c r="C2924" s="34"/>
      <c r="D2924" s="27"/>
      <c r="G2924" s="35"/>
    </row>
    <row r="2925" spans="3:7" ht="22.5" customHeight="1" x14ac:dyDescent="0.25">
      <c r="C2925" s="34"/>
      <c r="D2925" s="27"/>
      <c r="G2925" s="35"/>
    </row>
    <row r="2926" spans="3:7" ht="22.5" customHeight="1" x14ac:dyDescent="0.25">
      <c r="C2926" s="34"/>
      <c r="D2926" s="27"/>
      <c r="G2926" s="35"/>
    </row>
    <row r="2927" spans="3:7" ht="22.5" customHeight="1" x14ac:dyDescent="0.25">
      <c r="C2927" s="34"/>
      <c r="D2927" s="27"/>
      <c r="G2927" s="35"/>
    </row>
    <row r="2928" spans="3:7" ht="22.5" customHeight="1" x14ac:dyDescent="0.25">
      <c r="C2928" s="34"/>
      <c r="D2928" s="27"/>
      <c r="G2928" s="35"/>
    </row>
    <row r="2929" spans="3:7" ht="22.5" customHeight="1" x14ac:dyDescent="0.25">
      <c r="C2929" s="34"/>
      <c r="D2929" s="27"/>
      <c r="G2929" s="35"/>
    </row>
    <row r="2930" spans="3:7" ht="22.5" customHeight="1" x14ac:dyDescent="0.25">
      <c r="C2930" s="34"/>
      <c r="D2930" s="27"/>
      <c r="G2930" s="35"/>
    </row>
    <row r="2931" spans="3:7" ht="22.5" customHeight="1" x14ac:dyDescent="0.25">
      <c r="C2931" s="34"/>
      <c r="D2931" s="27"/>
      <c r="G2931" s="35"/>
    </row>
    <row r="2932" spans="3:7" ht="22.5" customHeight="1" x14ac:dyDescent="0.25">
      <c r="C2932" s="34"/>
      <c r="D2932" s="27"/>
      <c r="G2932" s="35"/>
    </row>
    <row r="2933" spans="3:7" ht="22.5" customHeight="1" x14ac:dyDescent="0.25">
      <c r="C2933" s="34"/>
      <c r="D2933" s="27"/>
      <c r="G2933" s="35"/>
    </row>
    <row r="2934" spans="3:7" ht="22.5" customHeight="1" x14ac:dyDescent="0.25">
      <c r="C2934" s="34"/>
      <c r="D2934" s="27"/>
      <c r="G2934" s="35"/>
    </row>
    <row r="2935" spans="3:7" ht="22.5" customHeight="1" x14ac:dyDescent="0.25">
      <c r="C2935" s="34"/>
      <c r="D2935" s="27"/>
      <c r="G2935" s="35"/>
    </row>
    <row r="2936" spans="3:7" ht="22.5" customHeight="1" x14ac:dyDescent="0.25">
      <c r="C2936" s="34"/>
      <c r="D2936" s="27"/>
      <c r="G2936" s="35"/>
    </row>
    <row r="2937" spans="3:7" ht="22.5" customHeight="1" x14ac:dyDescent="0.25">
      <c r="C2937" s="34"/>
      <c r="D2937" s="27"/>
      <c r="G2937" s="35"/>
    </row>
    <row r="2938" spans="3:7" ht="22.5" customHeight="1" x14ac:dyDescent="0.25">
      <c r="C2938" s="34"/>
      <c r="D2938" s="27"/>
      <c r="G2938" s="35"/>
    </row>
    <row r="2939" spans="3:7" ht="22.5" customHeight="1" x14ac:dyDescent="0.25">
      <c r="C2939" s="34"/>
      <c r="D2939" s="27"/>
      <c r="G2939" s="35"/>
    </row>
    <row r="2940" spans="3:7" ht="22.5" customHeight="1" x14ac:dyDescent="0.25">
      <c r="C2940" s="34"/>
      <c r="D2940" s="27"/>
      <c r="G2940" s="35"/>
    </row>
    <row r="2941" spans="3:7" ht="22.5" customHeight="1" x14ac:dyDescent="0.25">
      <c r="C2941" s="34"/>
      <c r="D2941" s="27"/>
      <c r="G2941" s="35"/>
    </row>
    <row r="2942" spans="3:7" ht="22.5" customHeight="1" x14ac:dyDescent="0.25">
      <c r="C2942" s="34"/>
      <c r="D2942" s="27"/>
      <c r="G2942" s="35"/>
    </row>
    <row r="2943" spans="3:7" ht="22.5" customHeight="1" x14ac:dyDescent="0.25">
      <c r="C2943" s="34"/>
      <c r="D2943" s="27"/>
      <c r="G2943" s="35"/>
    </row>
    <row r="2944" spans="3:7" ht="22.5" customHeight="1" x14ac:dyDescent="0.25">
      <c r="C2944" s="34"/>
      <c r="D2944" s="27"/>
      <c r="G2944" s="35"/>
    </row>
    <row r="2945" spans="3:7" ht="22.5" customHeight="1" x14ac:dyDescent="0.25">
      <c r="C2945" s="34"/>
      <c r="D2945" s="27"/>
      <c r="G2945" s="35"/>
    </row>
    <row r="2946" spans="3:7" ht="22.5" customHeight="1" x14ac:dyDescent="0.25">
      <c r="C2946" s="34"/>
      <c r="D2946" s="27"/>
      <c r="G2946" s="35"/>
    </row>
    <row r="2947" spans="3:7" ht="22.5" customHeight="1" x14ac:dyDescent="0.25">
      <c r="C2947" s="34"/>
      <c r="D2947" s="27"/>
      <c r="G2947" s="35"/>
    </row>
    <row r="2948" spans="3:7" ht="22.5" customHeight="1" x14ac:dyDescent="0.25">
      <c r="C2948" s="34"/>
      <c r="D2948" s="27"/>
      <c r="G2948" s="35"/>
    </row>
    <row r="2949" spans="3:7" ht="22.5" customHeight="1" x14ac:dyDescent="0.25">
      <c r="C2949" s="34"/>
      <c r="D2949" s="27"/>
      <c r="G2949" s="35"/>
    </row>
    <row r="2950" spans="3:7" ht="22.5" customHeight="1" x14ac:dyDescent="0.25">
      <c r="C2950" s="34"/>
      <c r="D2950" s="27"/>
      <c r="G2950" s="35"/>
    </row>
    <row r="2951" spans="3:7" ht="22.5" customHeight="1" x14ac:dyDescent="0.25">
      <c r="C2951" s="34"/>
      <c r="D2951" s="27"/>
      <c r="G2951" s="35"/>
    </row>
    <row r="2952" spans="3:7" ht="22.5" customHeight="1" x14ac:dyDescent="0.25">
      <c r="C2952" s="34"/>
      <c r="D2952" s="27"/>
      <c r="G2952" s="35"/>
    </row>
    <row r="2953" spans="3:7" ht="22.5" customHeight="1" x14ac:dyDescent="0.25">
      <c r="C2953" s="34"/>
      <c r="D2953" s="27"/>
      <c r="G2953" s="35"/>
    </row>
    <row r="2954" spans="3:7" ht="22.5" customHeight="1" x14ac:dyDescent="0.25">
      <c r="C2954" s="34"/>
      <c r="D2954" s="27"/>
      <c r="G2954" s="35"/>
    </row>
    <row r="2955" spans="3:7" ht="22.5" customHeight="1" x14ac:dyDescent="0.25">
      <c r="C2955" s="34"/>
      <c r="D2955" s="27"/>
      <c r="G2955" s="35"/>
    </row>
    <row r="2956" spans="3:7" ht="22.5" customHeight="1" x14ac:dyDescent="0.25">
      <c r="C2956" s="34"/>
      <c r="D2956" s="27"/>
      <c r="G2956" s="35"/>
    </row>
    <row r="2957" spans="3:7" ht="22.5" customHeight="1" x14ac:dyDescent="0.25">
      <c r="C2957" s="34"/>
      <c r="D2957" s="27"/>
      <c r="G2957" s="35"/>
    </row>
    <row r="2958" spans="3:7" ht="22.5" customHeight="1" x14ac:dyDescent="0.25">
      <c r="C2958" s="34"/>
      <c r="D2958" s="27"/>
      <c r="G2958" s="35"/>
    </row>
    <row r="2959" spans="3:7" ht="22.5" customHeight="1" x14ac:dyDescent="0.25">
      <c r="C2959" s="34"/>
      <c r="D2959" s="27"/>
      <c r="G2959" s="35"/>
    </row>
    <row r="2960" spans="3:7" ht="22.5" customHeight="1" x14ac:dyDescent="0.25">
      <c r="C2960" s="34"/>
      <c r="D2960" s="27"/>
      <c r="G2960" s="35"/>
    </row>
    <row r="2961" spans="3:7" ht="22.5" customHeight="1" x14ac:dyDescent="0.25">
      <c r="C2961" s="34"/>
      <c r="D2961" s="27"/>
      <c r="G2961" s="35"/>
    </row>
    <row r="2962" spans="3:7" ht="22.5" customHeight="1" x14ac:dyDescent="0.25">
      <c r="C2962" s="34"/>
      <c r="D2962" s="27"/>
      <c r="G2962" s="35"/>
    </row>
    <row r="2963" spans="3:7" ht="22.5" customHeight="1" x14ac:dyDescent="0.25">
      <c r="C2963" s="34"/>
      <c r="D2963" s="27"/>
      <c r="G2963" s="35"/>
    </row>
    <row r="2964" spans="3:7" ht="22.5" customHeight="1" x14ac:dyDescent="0.25">
      <c r="C2964" s="34"/>
      <c r="D2964" s="27"/>
      <c r="G2964" s="35"/>
    </row>
    <row r="2965" spans="3:7" ht="22.5" customHeight="1" x14ac:dyDescent="0.25">
      <c r="C2965" s="34"/>
      <c r="D2965" s="27"/>
      <c r="G2965" s="35"/>
    </row>
    <row r="2966" spans="3:7" ht="22.5" customHeight="1" x14ac:dyDescent="0.25">
      <c r="C2966" s="34"/>
      <c r="D2966" s="27"/>
      <c r="G2966" s="35"/>
    </row>
    <row r="2967" spans="3:7" ht="22.5" customHeight="1" x14ac:dyDescent="0.25">
      <c r="C2967" s="34"/>
      <c r="D2967" s="27"/>
      <c r="G2967" s="35"/>
    </row>
    <row r="2968" spans="3:7" ht="22.5" customHeight="1" x14ac:dyDescent="0.25">
      <c r="C2968" s="34"/>
      <c r="D2968" s="27"/>
      <c r="G2968" s="35"/>
    </row>
    <row r="2969" spans="3:7" ht="22.5" customHeight="1" x14ac:dyDescent="0.25">
      <c r="C2969" s="34"/>
      <c r="D2969" s="27"/>
      <c r="G2969" s="35"/>
    </row>
    <row r="2970" spans="3:7" ht="22.5" customHeight="1" x14ac:dyDescent="0.25">
      <c r="C2970" s="34"/>
      <c r="D2970" s="27"/>
      <c r="G2970" s="35"/>
    </row>
    <row r="2971" spans="3:7" ht="22.5" customHeight="1" x14ac:dyDescent="0.25">
      <c r="C2971" s="34"/>
      <c r="D2971" s="27"/>
      <c r="G2971" s="35"/>
    </row>
    <row r="2972" spans="3:7" ht="22.5" customHeight="1" x14ac:dyDescent="0.25">
      <c r="C2972" s="34"/>
      <c r="D2972" s="27"/>
      <c r="G2972" s="35"/>
    </row>
    <row r="2973" spans="3:7" ht="22.5" customHeight="1" x14ac:dyDescent="0.25">
      <c r="C2973" s="34"/>
      <c r="D2973" s="27"/>
      <c r="G2973" s="35"/>
    </row>
    <row r="2974" spans="3:7" ht="22.5" customHeight="1" x14ac:dyDescent="0.25">
      <c r="C2974" s="34"/>
      <c r="D2974" s="27"/>
      <c r="G2974" s="35"/>
    </row>
    <row r="2975" spans="3:7" ht="22.5" customHeight="1" x14ac:dyDescent="0.25">
      <c r="C2975" s="34"/>
      <c r="D2975" s="27"/>
      <c r="G2975" s="35"/>
    </row>
    <row r="2976" spans="3:7" ht="22.5" customHeight="1" x14ac:dyDescent="0.25">
      <c r="C2976" s="34"/>
      <c r="D2976" s="27"/>
      <c r="G2976" s="35"/>
    </row>
    <row r="2977" spans="3:7" ht="22.5" customHeight="1" x14ac:dyDescent="0.25">
      <c r="C2977" s="34"/>
      <c r="D2977" s="27"/>
      <c r="G2977" s="35"/>
    </row>
    <row r="2978" spans="3:7" ht="22.5" customHeight="1" x14ac:dyDescent="0.25">
      <c r="C2978" s="34"/>
      <c r="D2978" s="27"/>
      <c r="G2978" s="35"/>
    </row>
    <row r="2979" spans="3:7" ht="22.5" customHeight="1" x14ac:dyDescent="0.25">
      <c r="C2979" s="34"/>
      <c r="D2979" s="27"/>
      <c r="G2979" s="35"/>
    </row>
    <row r="2980" spans="3:7" ht="22.5" customHeight="1" x14ac:dyDescent="0.25">
      <c r="C2980" s="34"/>
      <c r="D2980" s="27"/>
      <c r="G2980" s="35"/>
    </row>
    <row r="2981" spans="3:7" ht="22.5" customHeight="1" x14ac:dyDescent="0.25">
      <c r="C2981" s="34"/>
      <c r="D2981" s="27"/>
      <c r="G2981" s="35"/>
    </row>
    <row r="2982" spans="3:7" ht="22.5" customHeight="1" x14ac:dyDescent="0.25">
      <c r="C2982" s="34"/>
      <c r="D2982" s="27"/>
      <c r="G2982" s="35"/>
    </row>
    <row r="2983" spans="3:7" ht="22.5" customHeight="1" x14ac:dyDescent="0.25">
      <c r="C2983" s="34"/>
      <c r="D2983" s="27"/>
      <c r="G2983" s="35"/>
    </row>
    <row r="2984" spans="3:7" ht="22.5" customHeight="1" x14ac:dyDescent="0.25">
      <c r="C2984" s="34"/>
      <c r="D2984" s="27"/>
      <c r="G2984" s="35"/>
    </row>
    <row r="2985" spans="3:7" ht="22.5" customHeight="1" x14ac:dyDescent="0.25">
      <c r="C2985" s="34"/>
      <c r="D2985" s="27"/>
      <c r="G2985" s="35"/>
    </row>
    <row r="2986" spans="3:7" ht="22.5" customHeight="1" x14ac:dyDescent="0.25">
      <c r="C2986" s="34"/>
      <c r="D2986" s="27"/>
      <c r="G2986" s="35"/>
    </row>
    <row r="2987" spans="3:7" ht="22.5" customHeight="1" x14ac:dyDescent="0.25">
      <c r="C2987" s="34"/>
      <c r="D2987" s="27"/>
      <c r="G2987" s="35"/>
    </row>
    <row r="2988" spans="3:7" ht="22.5" customHeight="1" x14ac:dyDescent="0.25">
      <c r="C2988" s="34"/>
      <c r="D2988" s="27"/>
      <c r="G2988" s="35"/>
    </row>
    <row r="2989" spans="3:7" ht="22.5" customHeight="1" x14ac:dyDescent="0.25">
      <c r="C2989" s="34"/>
      <c r="D2989" s="27"/>
      <c r="G2989" s="35"/>
    </row>
    <row r="2990" spans="3:7" ht="22.5" customHeight="1" x14ac:dyDescent="0.25">
      <c r="C2990" s="34"/>
      <c r="D2990" s="27"/>
      <c r="G2990" s="35"/>
    </row>
    <row r="2991" spans="3:7" ht="22.5" customHeight="1" x14ac:dyDescent="0.25">
      <c r="C2991" s="34"/>
      <c r="D2991" s="27"/>
      <c r="G2991" s="35"/>
    </row>
    <row r="2992" spans="3:7" ht="22.5" customHeight="1" x14ac:dyDescent="0.25">
      <c r="C2992" s="34"/>
      <c r="D2992" s="27"/>
      <c r="G2992" s="35"/>
    </row>
    <row r="2993" spans="3:7" ht="22.5" customHeight="1" x14ac:dyDescent="0.25">
      <c r="C2993" s="34"/>
      <c r="D2993" s="27"/>
      <c r="G2993" s="35"/>
    </row>
    <row r="2994" spans="3:7" ht="22.5" customHeight="1" x14ac:dyDescent="0.25">
      <c r="C2994" s="34"/>
      <c r="D2994" s="27"/>
      <c r="G2994" s="35"/>
    </row>
    <row r="2995" spans="3:7" ht="22.5" customHeight="1" x14ac:dyDescent="0.25">
      <c r="C2995" s="34"/>
      <c r="D2995" s="27"/>
      <c r="G2995" s="35"/>
    </row>
    <row r="2996" spans="3:7" ht="22.5" customHeight="1" x14ac:dyDescent="0.25">
      <c r="C2996" s="34"/>
      <c r="D2996" s="27"/>
      <c r="G2996" s="35"/>
    </row>
    <row r="2997" spans="3:7" ht="22.5" customHeight="1" x14ac:dyDescent="0.25">
      <c r="C2997" s="34"/>
      <c r="D2997" s="27"/>
      <c r="G2997" s="35"/>
    </row>
    <row r="2998" spans="3:7" ht="22.5" customHeight="1" x14ac:dyDescent="0.25">
      <c r="C2998" s="34"/>
      <c r="D2998" s="27"/>
      <c r="G2998" s="35"/>
    </row>
    <row r="2999" spans="3:7" ht="22.5" customHeight="1" x14ac:dyDescent="0.25">
      <c r="C2999" s="34"/>
      <c r="D2999" s="27"/>
      <c r="G2999" s="35"/>
    </row>
    <row r="3000" spans="3:7" ht="22.5" customHeight="1" x14ac:dyDescent="0.25">
      <c r="C3000" s="34"/>
      <c r="D3000" s="27"/>
      <c r="G3000" s="35"/>
    </row>
    <row r="3001" spans="3:7" ht="22.5" customHeight="1" x14ac:dyDescent="0.25">
      <c r="C3001" s="34"/>
      <c r="D3001" s="27"/>
      <c r="G3001" s="35"/>
    </row>
    <row r="3002" spans="3:7" ht="22.5" customHeight="1" x14ac:dyDescent="0.25">
      <c r="C3002" s="34"/>
      <c r="D3002" s="27"/>
      <c r="G3002" s="35"/>
    </row>
    <row r="3003" spans="3:7" ht="22.5" customHeight="1" x14ac:dyDescent="0.25">
      <c r="C3003" s="34"/>
      <c r="D3003" s="27"/>
      <c r="G3003" s="35"/>
    </row>
    <row r="3004" spans="3:7" ht="22.5" customHeight="1" x14ac:dyDescent="0.25">
      <c r="C3004" s="34"/>
      <c r="D3004" s="27"/>
      <c r="G3004" s="35"/>
    </row>
    <row r="3005" spans="3:7" ht="22.5" customHeight="1" x14ac:dyDescent="0.25">
      <c r="C3005" s="34"/>
      <c r="D3005" s="27"/>
      <c r="G3005" s="35"/>
    </row>
    <row r="3006" spans="3:7" ht="22.5" customHeight="1" x14ac:dyDescent="0.25">
      <c r="C3006" s="34"/>
      <c r="D3006" s="27"/>
      <c r="G3006" s="35"/>
    </row>
    <row r="3007" spans="3:7" ht="22.5" customHeight="1" x14ac:dyDescent="0.25">
      <c r="C3007" s="34"/>
      <c r="D3007" s="27"/>
      <c r="G3007" s="35"/>
    </row>
    <row r="3008" spans="3:7" ht="22.5" customHeight="1" x14ac:dyDescent="0.25">
      <c r="C3008" s="34"/>
      <c r="D3008" s="27"/>
      <c r="G3008" s="35"/>
    </row>
    <row r="3009" spans="3:7" ht="22.5" customHeight="1" x14ac:dyDescent="0.25">
      <c r="C3009" s="34"/>
      <c r="D3009" s="27"/>
      <c r="G3009" s="35"/>
    </row>
    <row r="3010" spans="3:7" ht="22.5" customHeight="1" x14ac:dyDescent="0.25">
      <c r="C3010" s="34"/>
      <c r="D3010" s="27"/>
      <c r="G3010" s="35"/>
    </row>
    <row r="3011" spans="3:7" ht="22.5" customHeight="1" x14ac:dyDescent="0.25">
      <c r="C3011" s="34"/>
      <c r="D3011" s="27"/>
      <c r="G3011" s="35"/>
    </row>
    <row r="3012" spans="3:7" ht="22.5" customHeight="1" x14ac:dyDescent="0.25">
      <c r="C3012" s="34"/>
      <c r="D3012" s="27"/>
      <c r="G3012" s="35"/>
    </row>
    <row r="3013" spans="3:7" ht="22.5" customHeight="1" x14ac:dyDescent="0.25">
      <c r="C3013" s="34"/>
      <c r="D3013" s="27"/>
      <c r="G3013" s="35"/>
    </row>
    <row r="3014" spans="3:7" ht="22.5" customHeight="1" x14ac:dyDescent="0.25">
      <c r="C3014" s="34"/>
      <c r="D3014" s="27"/>
      <c r="G3014" s="35"/>
    </row>
    <row r="3015" spans="3:7" ht="22.5" customHeight="1" x14ac:dyDescent="0.25">
      <c r="C3015" s="34"/>
      <c r="D3015" s="27"/>
      <c r="G3015" s="35"/>
    </row>
    <row r="3016" spans="3:7" ht="22.5" customHeight="1" x14ac:dyDescent="0.25">
      <c r="C3016" s="34"/>
      <c r="D3016" s="27"/>
      <c r="G3016" s="35"/>
    </row>
    <row r="3017" spans="3:7" ht="22.5" customHeight="1" x14ac:dyDescent="0.25">
      <c r="C3017" s="34"/>
      <c r="D3017" s="27"/>
      <c r="G3017" s="35"/>
    </row>
    <row r="3018" spans="3:7" ht="22.5" customHeight="1" x14ac:dyDescent="0.25">
      <c r="C3018" s="34"/>
      <c r="D3018" s="27"/>
      <c r="G3018" s="35"/>
    </row>
    <row r="3019" spans="3:7" ht="22.5" customHeight="1" x14ac:dyDescent="0.25">
      <c r="C3019" s="34"/>
      <c r="D3019" s="27"/>
      <c r="G3019" s="35"/>
    </row>
    <row r="3020" spans="3:7" ht="22.5" customHeight="1" x14ac:dyDescent="0.25">
      <c r="C3020" s="34"/>
      <c r="D3020" s="27"/>
      <c r="G3020" s="35"/>
    </row>
    <row r="3021" spans="3:7" ht="22.5" customHeight="1" x14ac:dyDescent="0.25">
      <c r="C3021" s="34"/>
      <c r="D3021" s="27"/>
      <c r="G3021" s="35"/>
    </row>
    <row r="3022" spans="3:7" ht="22.5" customHeight="1" x14ac:dyDescent="0.25">
      <c r="C3022" s="34"/>
      <c r="D3022" s="27"/>
      <c r="G3022" s="35"/>
    </row>
    <row r="3023" spans="3:7" ht="22.5" customHeight="1" x14ac:dyDescent="0.25">
      <c r="C3023" s="34"/>
      <c r="D3023" s="27"/>
      <c r="G3023" s="35"/>
    </row>
    <row r="3024" spans="3:7" ht="22.5" customHeight="1" x14ac:dyDescent="0.25">
      <c r="C3024" s="34"/>
      <c r="D3024" s="27"/>
      <c r="G3024" s="35"/>
    </row>
    <row r="3025" spans="3:7" ht="22.5" customHeight="1" x14ac:dyDescent="0.25">
      <c r="C3025" s="34"/>
      <c r="D3025" s="27"/>
      <c r="G3025" s="35"/>
    </row>
    <row r="3026" spans="3:7" ht="22.5" customHeight="1" x14ac:dyDescent="0.25">
      <c r="C3026" s="34"/>
      <c r="D3026" s="27"/>
      <c r="G3026" s="35"/>
    </row>
    <row r="3027" spans="3:7" ht="22.5" customHeight="1" x14ac:dyDescent="0.25">
      <c r="C3027" s="34"/>
      <c r="D3027" s="27"/>
      <c r="G3027" s="35"/>
    </row>
    <row r="3028" spans="3:7" ht="22.5" customHeight="1" x14ac:dyDescent="0.25">
      <c r="C3028" s="34"/>
      <c r="D3028" s="27"/>
      <c r="G3028" s="35"/>
    </row>
    <row r="3029" spans="3:7" ht="22.5" customHeight="1" x14ac:dyDescent="0.25">
      <c r="C3029" s="34"/>
      <c r="D3029" s="27"/>
      <c r="G3029" s="35"/>
    </row>
    <row r="3030" spans="3:7" ht="22.5" customHeight="1" x14ac:dyDescent="0.25">
      <c r="C3030" s="34"/>
      <c r="D3030" s="27"/>
      <c r="G3030" s="35"/>
    </row>
    <row r="3031" spans="3:7" ht="22.5" customHeight="1" x14ac:dyDescent="0.25">
      <c r="C3031" s="34"/>
      <c r="D3031" s="27"/>
      <c r="G3031" s="35"/>
    </row>
    <row r="3032" spans="3:7" ht="22.5" customHeight="1" x14ac:dyDescent="0.25">
      <c r="C3032" s="34"/>
      <c r="D3032" s="27"/>
      <c r="G3032" s="35"/>
    </row>
    <row r="3033" spans="3:7" ht="22.5" customHeight="1" x14ac:dyDescent="0.25">
      <c r="C3033" s="34"/>
      <c r="D3033" s="27"/>
      <c r="G3033" s="35"/>
    </row>
    <row r="3034" spans="3:7" ht="22.5" customHeight="1" x14ac:dyDescent="0.25">
      <c r="C3034" s="34"/>
      <c r="D3034" s="27"/>
      <c r="G3034" s="35"/>
    </row>
    <row r="3035" spans="3:7" ht="22.5" customHeight="1" x14ac:dyDescent="0.25">
      <c r="C3035" s="34"/>
      <c r="D3035" s="27"/>
      <c r="G3035" s="35"/>
    </row>
    <row r="3036" spans="3:7" ht="22.5" customHeight="1" x14ac:dyDescent="0.25">
      <c r="C3036" s="34"/>
      <c r="D3036" s="27"/>
      <c r="G3036" s="35"/>
    </row>
    <row r="3037" spans="3:7" ht="22.5" customHeight="1" x14ac:dyDescent="0.25">
      <c r="C3037" s="34"/>
      <c r="D3037" s="27"/>
      <c r="G3037" s="35"/>
    </row>
    <row r="3038" spans="3:7" ht="22.5" customHeight="1" x14ac:dyDescent="0.25">
      <c r="C3038" s="34"/>
      <c r="D3038" s="27"/>
      <c r="G3038" s="35"/>
    </row>
    <row r="3039" spans="3:7" ht="22.5" customHeight="1" x14ac:dyDescent="0.25">
      <c r="C3039" s="34"/>
      <c r="D3039" s="27"/>
      <c r="G3039" s="35"/>
    </row>
    <row r="3040" spans="3:7" ht="22.5" customHeight="1" x14ac:dyDescent="0.25">
      <c r="C3040" s="34"/>
      <c r="D3040" s="27"/>
      <c r="G3040" s="35"/>
    </row>
    <row r="3041" spans="3:7" ht="22.5" customHeight="1" x14ac:dyDescent="0.25">
      <c r="C3041" s="34"/>
      <c r="D3041" s="27"/>
      <c r="G3041" s="35"/>
    </row>
    <row r="3042" spans="3:7" ht="22.5" customHeight="1" x14ac:dyDescent="0.25">
      <c r="C3042" s="34"/>
      <c r="D3042" s="27"/>
      <c r="G3042" s="35"/>
    </row>
    <row r="3043" spans="3:7" ht="22.5" customHeight="1" x14ac:dyDescent="0.25">
      <c r="C3043" s="34"/>
      <c r="D3043" s="27"/>
      <c r="G3043" s="35"/>
    </row>
    <row r="3044" spans="3:7" ht="22.5" customHeight="1" x14ac:dyDescent="0.25">
      <c r="C3044" s="34"/>
      <c r="D3044" s="27"/>
      <c r="G3044" s="35"/>
    </row>
    <row r="3045" spans="3:7" ht="22.5" customHeight="1" x14ac:dyDescent="0.25">
      <c r="C3045" s="34"/>
      <c r="D3045" s="27"/>
      <c r="G3045" s="35"/>
    </row>
    <row r="3046" spans="3:7" ht="22.5" customHeight="1" x14ac:dyDescent="0.25">
      <c r="C3046" s="34"/>
      <c r="D3046" s="27"/>
      <c r="G3046" s="35"/>
    </row>
    <row r="3047" spans="3:7" ht="22.5" customHeight="1" x14ac:dyDescent="0.25">
      <c r="C3047" s="34"/>
      <c r="D3047" s="27"/>
      <c r="G3047" s="35"/>
    </row>
    <row r="3048" spans="3:7" ht="22.5" customHeight="1" x14ac:dyDescent="0.25">
      <c r="C3048" s="34"/>
      <c r="D3048" s="27"/>
      <c r="G3048" s="35"/>
    </row>
    <row r="3049" spans="3:7" ht="22.5" customHeight="1" x14ac:dyDescent="0.25">
      <c r="C3049" s="34"/>
      <c r="D3049" s="27"/>
      <c r="G3049" s="35"/>
    </row>
    <row r="3050" spans="3:7" ht="22.5" customHeight="1" x14ac:dyDescent="0.25">
      <c r="C3050" s="34"/>
      <c r="D3050" s="27"/>
      <c r="G3050" s="35"/>
    </row>
    <row r="3051" spans="3:7" ht="22.5" customHeight="1" x14ac:dyDescent="0.25">
      <c r="C3051" s="34"/>
      <c r="D3051" s="27"/>
      <c r="G3051" s="35"/>
    </row>
    <row r="3052" spans="3:7" ht="22.5" customHeight="1" x14ac:dyDescent="0.25">
      <c r="C3052" s="34"/>
      <c r="D3052" s="27"/>
      <c r="G3052" s="35"/>
    </row>
    <row r="3053" spans="3:7" ht="22.5" customHeight="1" x14ac:dyDescent="0.25">
      <c r="C3053" s="34"/>
      <c r="D3053" s="27"/>
      <c r="G3053" s="35"/>
    </row>
    <row r="3054" spans="3:7" ht="22.5" customHeight="1" x14ac:dyDescent="0.25">
      <c r="C3054" s="34"/>
      <c r="D3054" s="27"/>
      <c r="G3054" s="35"/>
    </row>
    <row r="3055" spans="3:7" ht="22.5" customHeight="1" x14ac:dyDescent="0.25">
      <c r="C3055" s="34"/>
      <c r="D3055" s="27"/>
      <c r="G3055" s="35"/>
    </row>
    <row r="3056" spans="3:7" ht="22.5" customHeight="1" x14ac:dyDescent="0.25">
      <c r="C3056" s="34"/>
      <c r="D3056" s="27"/>
      <c r="G3056" s="35"/>
    </row>
    <row r="3057" spans="3:7" ht="22.5" customHeight="1" x14ac:dyDescent="0.25">
      <c r="C3057" s="34"/>
      <c r="D3057" s="27"/>
      <c r="G3057" s="35"/>
    </row>
    <row r="3058" spans="3:7" ht="22.5" customHeight="1" x14ac:dyDescent="0.25">
      <c r="C3058" s="34"/>
      <c r="D3058" s="27"/>
      <c r="G3058" s="35"/>
    </row>
    <row r="3059" spans="3:7" ht="22.5" customHeight="1" x14ac:dyDescent="0.25">
      <c r="C3059" s="34"/>
      <c r="D3059" s="27"/>
      <c r="G3059" s="35"/>
    </row>
    <row r="3060" spans="3:7" ht="22.5" customHeight="1" x14ac:dyDescent="0.25">
      <c r="C3060" s="34"/>
      <c r="D3060" s="27"/>
      <c r="G3060" s="35"/>
    </row>
    <row r="3061" spans="3:7" ht="22.5" customHeight="1" x14ac:dyDescent="0.25">
      <c r="C3061" s="34"/>
      <c r="D3061" s="27"/>
      <c r="G3061" s="35"/>
    </row>
    <row r="3062" spans="3:7" ht="22.5" customHeight="1" x14ac:dyDescent="0.25">
      <c r="C3062" s="34"/>
      <c r="D3062" s="27"/>
      <c r="G3062" s="35"/>
    </row>
    <row r="3063" spans="3:7" ht="22.5" customHeight="1" x14ac:dyDescent="0.25">
      <c r="C3063" s="34"/>
      <c r="D3063" s="27"/>
      <c r="G3063" s="35"/>
    </row>
    <row r="3064" spans="3:7" ht="22.5" customHeight="1" x14ac:dyDescent="0.25">
      <c r="C3064" s="34"/>
      <c r="D3064" s="27"/>
      <c r="G3064" s="35"/>
    </row>
    <row r="3065" spans="3:7" ht="22.5" customHeight="1" x14ac:dyDescent="0.25">
      <c r="C3065" s="34"/>
      <c r="D3065" s="27"/>
      <c r="G3065" s="35"/>
    </row>
    <row r="3066" spans="3:7" ht="22.5" customHeight="1" x14ac:dyDescent="0.25">
      <c r="C3066" s="34"/>
      <c r="D3066" s="27"/>
      <c r="G3066" s="35"/>
    </row>
    <row r="3067" spans="3:7" ht="22.5" customHeight="1" x14ac:dyDescent="0.25">
      <c r="C3067" s="34"/>
      <c r="D3067" s="27"/>
      <c r="G3067" s="35"/>
    </row>
    <row r="3068" spans="3:7" ht="22.5" customHeight="1" x14ac:dyDescent="0.25">
      <c r="C3068" s="34"/>
      <c r="D3068" s="27"/>
      <c r="G3068" s="35"/>
    </row>
    <row r="3069" spans="3:7" ht="22.5" customHeight="1" x14ac:dyDescent="0.25">
      <c r="C3069" s="34"/>
      <c r="D3069" s="27"/>
      <c r="G3069" s="35"/>
    </row>
    <row r="3070" spans="3:7" ht="22.5" customHeight="1" x14ac:dyDescent="0.25">
      <c r="C3070" s="34"/>
      <c r="D3070" s="27"/>
      <c r="G3070" s="35"/>
    </row>
    <row r="3071" spans="3:7" ht="22.5" customHeight="1" x14ac:dyDescent="0.25">
      <c r="C3071" s="34"/>
      <c r="D3071" s="27"/>
      <c r="G3071" s="35"/>
    </row>
    <row r="3072" spans="3:7" ht="22.5" customHeight="1" x14ac:dyDescent="0.25">
      <c r="C3072" s="34"/>
      <c r="D3072" s="27"/>
      <c r="G3072" s="35"/>
    </row>
    <row r="3073" spans="3:7" ht="22.5" customHeight="1" x14ac:dyDescent="0.25">
      <c r="C3073" s="34"/>
      <c r="D3073" s="27"/>
      <c r="G3073" s="35"/>
    </row>
    <row r="3074" spans="3:7" ht="22.5" customHeight="1" x14ac:dyDescent="0.25">
      <c r="C3074" s="34"/>
      <c r="D3074" s="27"/>
      <c r="G3074" s="35"/>
    </row>
    <row r="3075" spans="3:7" ht="22.5" customHeight="1" x14ac:dyDescent="0.25">
      <c r="C3075" s="34"/>
      <c r="D3075" s="27"/>
      <c r="G3075" s="35"/>
    </row>
    <row r="3076" spans="3:7" ht="22.5" customHeight="1" x14ac:dyDescent="0.25">
      <c r="C3076" s="34"/>
      <c r="D3076" s="27"/>
      <c r="G3076" s="35"/>
    </row>
    <row r="3077" spans="3:7" ht="22.5" customHeight="1" x14ac:dyDescent="0.25">
      <c r="C3077" s="34"/>
      <c r="D3077" s="27"/>
      <c r="G3077" s="35"/>
    </row>
    <row r="3078" spans="3:7" ht="22.5" customHeight="1" x14ac:dyDescent="0.25">
      <c r="C3078" s="34"/>
      <c r="D3078" s="27"/>
      <c r="G3078" s="35"/>
    </row>
    <row r="3079" spans="3:7" ht="22.5" customHeight="1" x14ac:dyDescent="0.25">
      <c r="C3079" s="34"/>
      <c r="D3079" s="27"/>
      <c r="G3079" s="35"/>
    </row>
    <row r="3080" spans="3:7" ht="22.5" customHeight="1" x14ac:dyDescent="0.25">
      <c r="C3080" s="34"/>
      <c r="D3080" s="27"/>
      <c r="G3080" s="35"/>
    </row>
    <row r="3081" spans="3:7" ht="22.5" customHeight="1" x14ac:dyDescent="0.25">
      <c r="C3081" s="34"/>
      <c r="D3081" s="27"/>
      <c r="G3081" s="35"/>
    </row>
    <row r="3082" spans="3:7" ht="22.5" customHeight="1" x14ac:dyDescent="0.25">
      <c r="C3082" s="34"/>
      <c r="D3082" s="27"/>
      <c r="G3082" s="35"/>
    </row>
    <row r="3083" spans="3:7" ht="22.5" customHeight="1" x14ac:dyDescent="0.25">
      <c r="C3083" s="34"/>
      <c r="D3083" s="27"/>
      <c r="G3083" s="35"/>
    </row>
    <row r="3084" spans="3:7" ht="22.5" customHeight="1" x14ac:dyDescent="0.25">
      <c r="C3084" s="34"/>
      <c r="D3084" s="27"/>
      <c r="G3084" s="35"/>
    </row>
    <row r="3085" spans="3:7" ht="22.5" customHeight="1" x14ac:dyDescent="0.25">
      <c r="C3085" s="34"/>
      <c r="D3085" s="27"/>
      <c r="G3085" s="35"/>
    </row>
    <row r="3086" spans="3:7" ht="22.5" customHeight="1" x14ac:dyDescent="0.25">
      <c r="C3086" s="34"/>
      <c r="D3086" s="27"/>
      <c r="G3086" s="35"/>
    </row>
    <row r="3087" spans="3:7" ht="22.5" customHeight="1" x14ac:dyDescent="0.25">
      <c r="C3087" s="34"/>
      <c r="D3087" s="27"/>
      <c r="G3087" s="35"/>
    </row>
    <row r="3088" spans="3:7" ht="22.5" customHeight="1" x14ac:dyDescent="0.25">
      <c r="C3088" s="34"/>
      <c r="D3088" s="27"/>
      <c r="G3088" s="35"/>
    </row>
    <row r="3089" spans="3:7" ht="22.5" customHeight="1" x14ac:dyDescent="0.25">
      <c r="C3089" s="34"/>
      <c r="D3089" s="27"/>
      <c r="G3089" s="35"/>
    </row>
    <row r="3090" spans="3:7" ht="22.5" customHeight="1" x14ac:dyDescent="0.25">
      <c r="C3090" s="34"/>
      <c r="D3090" s="27"/>
      <c r="G3090" s="35"/>
    </row>
    <row r="3091" spans="3:7" ht="22.5" customHeight="1" x14ac:dyDescent="0.25">
      <c r="C3091" s="34"/>
      <c r="D3091" s="27"/>
      <c r="G3091" s="35"/>
    </row>
    <row r="3092" spans="3:7" ht="22.5" customHeight="1" x14ac:dyDescent="0.25">
      <c r="C3092" s="34"/>
      <c r="D3092" s="27"/>
      <c r="G3092" s="35"/>
    </row>
    <row r="3093" spans="3:7" ht="22.5" customHeight="1" x14ac:dyDescent="0.25">
      <c r="C3093" s="34"/>
      <c r="D3093" s="27"/>
      <c r="G3093" s="35"/>
    </row>
    <row r="3094" spans="3:7" ht="22.5" customHeight="1" x14ac:dyDescent="0.25">
      <c r="C3094" s="34"/>
      <c r="D3094" s="27"/>
      <c r="G3094" s="35"/>
    </row>
    <row r="3095" spans="3:7" ht="22.5" customHeight="1" x14ac:dyDescent="0.25">
      <c r="C3095" s="34"/>
      <c r="D3095" s="27"/>
      <c r="G3095" s="35"/>
    </row>
    <row r="3096" spans="3:7" ht="22.5" customHeight="1" x14ac:dyDescent="0.25">
      <c r="C3096" s="34"/>
      <c r="D3096" s="27"/>
      <c r="G3096" s="35"/>
    </row>
    <row r="3097" spans="3:7" ht="22.5" customHeight="1" x14ac:dyDescent="0.25">
      <c r="C3097" s="34"/>
      <c r="D3097" s="27"/>
      <c r="G3097" s="35"/>
    </row>
    <row r="3098" spans="3:7" ht="22.5" customHeight="1" x14ac:dyDescent="0.25">
      <c r="C3098" s="34"/>
      <c r="D3098" s="27"/>
      <c r="G3098" s="35"/>
    </row>
    <row r="3099" spans="3:7" ht="22.5" customHeight="1" x14ac:dyDescent="0.25">
      <c r="C3099" s="34"/>
      <c r="D3099" s="27"/>
      <c r="G3099" s="35"/>
    </row>
    <row r="3100" spans="3:7" ht="22.5" customHeight="1" x14ac:dyDescent="0.25">
      <c r="C3100" s="34"/>
      <c r="D3100" s="27"/>
      <c r="G3100" s="35"/>
    </row>
    <row r="3101" spans="3:7" ht="22.5" customHeight="1" x14ac:dyDescent="0.25">
      <c r="C3101" s="34"/>
      <c r="D3101" s="27"/>
      <c r="G3101" s="35"/>
    </row>
    <row r="3102" spans="3:7" ht="22.5" customHeight="1" x14ac:dyDescent="0.25">
      <c r="C3102" s="34"/>
      <c r="D3102" s="27"/>
      <c r="G3102" s="35"/>
    </row>
    <row r="3103" spans="3:7" ht="22.5" customHeight="1" x14ac:dyDescent="0.25">
      <c r="C3103" s="34"/>
      <c r="D3103" s="27"/>
      <c r="G3103" s="35"/>
    </row>
    <row r="3104" spans="3:7" ht="22.5" customHeight="1" x14ac:dyDescent="0.25">
      <c r="C3104" s="34"/>
      <c r="D3104" s="27"/>
      <c r="G3104" s="35"/>
    </row>
    <row r="3105" spans="3:7" ht="22.5" customHeight="1" x14ac:dyDescent="0.25">
      <c r="C3105" s="34"/>
      <c r="D3105" s="27"/>
      <c r="G3105" s="35"/>
    </row>
    <row r="3106" spans="3:7" ht="22.5" customHeight="1" x14ac:dyDescent="0.25">
      <c r="C3106" s="34"/>
      <c r="D3106" s="27"/>
      <c r="G3106" s="35"/>
    </row>
    <row r="3107" spans="3:7" ht="22.5" customHeight="1" x14ac:dyDescent="0.25">
      <c r="C3107" s="34"/>
      <c r="D3107" s="27"/>
      <c r="G3107" s="35"/>
    </row>
    <row r="3108" spans="3:7" ht="22.5" customHeight="1" x14ac:dyDescent="0.25">
      <c r="C3108" s="34"/>
      <c r="D3108" s="27"/>
      <c r="G3108" s="35"/>
    </row>
    <row r="3109" spans="3:7" ht="22.5" customHeight="1" x14ac:dyDescent="0.25">
      <c r="C3109" s="34"/>
      <c r="D3109" s="27"/>
      <c r="G3109" s="35"/>
    </row>
    <row r="3110" spans="3:7" ht="22.5" customHeight="1" x14ac:dyDescent="0.25">
      <c r="C3110" s="34"/>
      <c r="D3110" s="27"/>
      <c r="G3110" s="35"/>
    </row>
    <row r="3111" spans="3:7" ht="22.5" customHeight="1" x14ac:dyDescent="0.25">
      <c r="C3111" s="34"/>
      <c r="D3111" s="27"/>
      <c r="G3111" s="35"/>
    </row>
    <row r="3112" spans="3:7" ht="22.5" customHeight="1" x14ac:dyDescent="0.25">
      <c r="C3112" s="34"/>
      <c r="D3112" s="27"/>
      <c r="G3112" s="35"/>
    </row>
    <row r="3113" spans="3:7" ht="22.5" customHeight="1" x14ac:dyDescent="0.25">
      <c r="C3113" s="34"/>
      <c r="D3113" s="27"/>
      <c r="G3113" s="35"/>
    </row>
    <row r="3114" spans="3:7" ht="22.5" customHeight="1" x14ac:dyDescent="0.25">
      <c r="C3114" s="34"/>
      <c r="D3114" s="27"/>
      <c r="G3114" s="35"/>
    </row>
    <row r="3115" spans="3:7" ht="22.5" customHeight="1" x14ac:dyDescent="0.25">
      <c r="C3115" s="34"/>
      <c r="D3115" s="27"/>
      <c r="G3115" s="35"/>
    </row>
    <row r="3116" spans="3:7" ht="22.5" customHeight="1" x14ac:dyDescent="0.25">
      <c r="C3116" s="34"/>
      <c r="D3116" s="27"/>
      <c r="G3116" s="35"/>
    </row>
    <row r="3117" spans="3:7" ht="22.5" customHeight="1" x14ac:dyDescent="0.25">
      <c r="C3117" s="34"/>
      <c r="D3117" s="27"/>
      <c r="G3117" s="35"/>
    </row>
    <row r="3118" spans="3:7" ht="22.5" customHeight="1" x14ac:dyDescent="0.25">
      <c r="C3118" s="34"/>
      <c r="D3118" s="27"/>
      <c r="G3118" s="35"/>
    </row>
    <row r="3119" spans="3:7" ht="22.5" customHeight="1" x14ac:dyDescent="0.25">
      <c r="C3119" s="34"/>
      <c r="D3119" s="27"/>
      <c r="G3119" s="35"/>
    </row>
    <row r="3120" spans="3:7" ht="22.5" customHeight="1" x14ac:dyDescent="0.25">
      <c r="C3120" s="34"/>
      <c r="D3120" s="27"/>
      <c r="G3120" s="35"/>
    </row>
    <row r="3121" spans="3:7" ht="22.5" customHeight="1" x14ac:dyDescent="0.25">
      <c r="C3121" s="34"/>
      <c r="D3121" s="27"/>
      <c r="G3121" s="35"/>
    </row>
    <row r="3122" spans="3:7" ht="22.5" customHeight="1" x14ac:dyDescent="0.25">
      <c r="C3122" s="34"/>
      <c r="D3122" s="27"/>
      <c r="G3122" s="35"/>
    </row>
    <row r="3123" spans="3:7" ht="22.5" customHeight="1" x14ac:dyDescent="0.25">
      <c r="C3123" s="34"/>
      <c r="D3123" s="27"/>
      <c r="G3123" s="35"/>
    </row>
    <row r="3124" spans="3:7" ht="22.5" customHeight="1" x14ac:dyDescent="0.25">
      <c r="C3124" s="34"/>
      <c r="D3124" s="27"/>
      <c r="G3124" s="35"/>
    </row>
    <row r="3125" spans="3:7" ht="22.5" customHeight="1" x14ac:dyDescent="0.25">
      <c r="C3125" s="34"/>
      <c r="D3125" s="27"/>
      <c r="G3125" s="35"/>
    </row>
    <row r="3126" spans="3:7" ht="22.5" customHeight="1" x14ac:dyDescent="0.25">
      <c r="C3126" s="34"/>
      <c r="D3126" s="27"/>
      <c r="G3126" s="35"/>
    </row>
    <row r="3127" spans="3:7" ht="22.5" customHeight="1" x14ac:dyDescent="0.25">
      <c r="C3127" s="34"/>
      <c r="D3127" s="27"/>
      <c r="G3127" s="35"/>
    </row>
    <row r="3128" spans="3:7" ht="22.5" customHeight="1" x14ac:dyDescent="0.25">
      <c r="C3128" s="34"/>
      <c r="D3128" s="27"/>
      <c r="G3128" s="35"/>
    </row>
    <row r="3129" spans="3:7" ht="22.5" customHeight="1" x14ac:dyDescent="0.25">
      <c r="C3129" s="34"/>
      <c r="D3129" s="27"/>
      <c r="G3129" s="35"/>
    </row>
    <row r="3130" spans="3:7" ht="22.5" customHeight="1" x14ac:dyDescent="0.25">
      <c r="C3130" s="34"/>
      <c r="D3130" s="27"/>
      <c r="G3130" s="35"/>
    </row>
    <row r="3131" spans="3:7" ht="22.5" customHeight="1" x14ac:dyDescent="0.25">
      <c r="C3131" s="34"/>
      <c r="D3131" s="27"/>
      <c r="G3131" s="35"/>
    </row>
    <row r="3132" spans="3:7" ht="22.5" customHeight="1" x14ac:dyDescent="0.25">
      <c r="C3132" s="34"/>
      <c r="D3132" s="27"/>
      <c r="G3132" s="35"/>
    </row>
    <row r="3133" spans="3:7" ht="22.5" customHeight="1" x14ac:dyDescent="0.25">
      <c r="C3133" s="34"/>
      <c r="D3133" s="27"/>
      <c r="G3133" s="35"/>
    </row>
    <row r="3134" spans="3:7" ht="22.5" customHeight="1" x14ac:dyDescent="0.25">
      <c r="C3134" s="34"/>
      <c r="D3134" s="27"/>
      <c r="G3134" s="35"/>
    </row>
    <row r="3135" spans="3:7" ht="22.5" customHeight="1" x14ac:dyDescent="0.25">
      <c r="C3135" s="34"/>
      <c r="D3135" s="27"/>
      <c r="G3135" s="35"/>
    </row>
    <row r="3136" spans="3:7" ht="22.5" customHeight="1" x14ac:dyDescent="0.25">
      <c r="C3136" s="34"/>
      <c r="D3136" s="27"/>
      <c r="G3136" s="35"/>
    </row>
    <row r="3137" spans="3:7" ht="22.5" customHeight="1" x14ac:dyDescent="0.25">
      <c r="C3137" s="34"/>
      <c r="D3137" s="27"/>
      <c r="G3137" s="35"/>
    </row>
    <row r="3138" spans="3:7" ht="22.5" customHeight="1" x14ac:dyDescent="0.25">
      <c r="C3138" s="34"/>
      <c r="D3138" s="27"/>
      <c r="G3138" s="35"/>
    </row>
    <row r="3139" spans="3:7" ht="22.5" customHeight="1" x14ac:dyDescent="0.25">
      <c r="C3139" s="34"/>
      <c r="D3139" s="27"/>
      <c r="G3139" s="35"/>
    </row>
    <row r="3140" spans="3:7" ht="22.5" customHeight="1" x14ac:dyDescent="0.25">
      <c r="C3140" s="34"/>
      <c r="D3140" s="27"/>
      <c r="G3140" s="35"/>
    </row>
    <row r="3141" spans="3:7" ht="22.5" customHeight="1" x14ac:dyDescent="0.25">
      <c r="C3141" s="34"/>
      <c r="D3141" s="27"/>
      <c r="G3141" s="35"/>
    </row>
    <row r="3142" spans="3:7" ht="22.5" customHeight="1" x14ac:dyDescent="0.25">
      <c r="C3142" s="34"/>
      <c r="D3142" s="27"/>
      <c r="G3142" s="35"/>
    </row>
    <row r="3143" spans="3:7" ht="22.5" customHeight="1" x14ac:dyDescent="0.25">
      <c r="C3143" s="34"/>
      <c r="D3143" s="27"/>
      <c r="G3143" s="35"/>
    </row>
    <row r="3144" spans="3:7" ht="22.5" customHeight="1" x14ac:dyDescent="0.25">
      <c r="C3144" s="34"/>
      <c r="D3144" s="27"/>
      <c r="G3144" s="35"/>
    </row>
    <row r="3145" spans="3:7" ht="22.5" customHeight="1" x14ac:dyDescent="0.25">
      <c r="C3145" s="34"/>
      <c r="D3145" s="27"/>
      <c r="G3145" s="35"/>
    </row>
    <row r="3146" spans="3:7" ht="22.5" customHeight="1" x14ac:dyDescent="0.25">
      <c r="C3146" s="34"/>
      <c r="D3146" s="27"/>
      <c r="G3146" s="35"/>
    </row>
    <row r="3147" spans="3:7" ht="22.5" customHeight="1" x14ac:dyDescent="0.25">
      <c r="C3147" s="34"/>
      <c r="D3147" s="27"/>
      <c r="G3147" s="35"/>
    </row>
    <row r="3148" spans="3:7" ht="22.5" customHeight="1" x14ac:dyDescent="0.25">
      <c r="C3148" s="34"/>
      <c r="D3148" s="27"/>
      <c r="G3148" s="35"/>
    </row>
    <row r="3149" spans="3:7" ht="22.5" customHeight="1" x14ac:dyDescent="0.25">
      <c r="C3149" s="34"/>
      <c r="D3149" s="27"/>
      <c r="G3149" s="35"/>
    </row>
    <row r="3150" spans="3:7" ht="22.5" customHeight="1" x14ac:dyDescent="0.25">
      <c r="C3150" s="34"/>
      <c r="D3150" s="27"/>
      <c r="G3150" s="35"/>
    </row>
    <row r="3151" spans="3:7" ht="22.5" customHeight="1" x14ac:dyDescent="0.25">
      <c r="C3151" s="34"/>
      <c r="D3151" s="27"/>
      <c r="G3151" s="35"/>
    </row>
    <row r="3152" spans="3:7" ht="22.5" customHeight="1" x14ac:dyDescent="0.25">
      <c r="C3152" s="34"/>
      <c r="D3152" s="27"/>
      <c r="G3152" s="35"/>
    </row>
    <row r="3153" spans="3:7" ht="22.5" customHeight="1" x14ac:dyDescent="0.25">
      <c r="C3153" s="34"/>
      <c r="D3153" s="27"/>
      <c r="G3153" s="35"/>
    </row>
    <row r="3154" spans="3:7" ht="22.5" customHeight="1" x14ac:dyDescent="0.25">
      <c r="C3154" s="34"/>
      <c r="D3154" s="27"/>
      <c r="G3154" s="35"/>
    </row>
    <row r="3155" spans="3:7" ht="22.5" customHeight="1" x14ac:dyDescent="0.25">
      <c r="C3155" s="34"/>
      <c r="D3155" s="27"/>
      <c r="G3155" s="35"/>
    </row>
    <row r="3156" spans="3:7" ht="22.5" customHeight="1" x14ac:dyDescent="0.25">
      <c r="C3156" s="34"/>
      <c r="D3156" s="27"/>
      <c r="G3156" s="35"/>
    </row>
    <row r="3157" spans="3:7" ht="22.5" customHeight="1" x14ac:dyDescent="0.25">
      <c r="C3157" s="34"/>
      <c r="D3157" s="27"/>
      <c r="G3157" s="35"/>
    </row>
    <row r="3158" spans="3:7" ht="22.5" customHeight="1" x14ac:dyDescent="0.25">
      <c r="C3158" s="34"/>
      <c r="D3158" s="27"/>
      <c r="G3158" s="35"/>
    </row>
    <row r="3159" spans="3:7" ht="22.5" customHeight="1" x14ac:dyDescent="0.25">
      <c r="C3159" s="34"/>
      <c r="D3159" s="27"/>
      <c r="G3159" s="35"/>
    </row>
    <row r="3160" spans="3:7" ht="22.5" customHeight="1" x14ac:dyDescent="0.25">
      <c r="C3160" s="34"/>
      <c r="D3160" s="27"/>
      <c r="G3160" s="35"/>
    </row>
    <row r="3161" spans="3:7" ht="22.5" customHeight="1" x14ac:dyDescent="0.25">
      <c r="C3161" s="34"/>
      <c r="D3161" s="27"/>
      <c r="G3161" s="35"/>
    </row>
    <row r="3162" spans="3:7" ht="22.5" customHeight="1" x14ac:dyDescent="0.25">
      <c r="C3162" s="34"/>
      <c r="D3162" s="27"/>
      <c r="G3162" s="35"/>
    </row>
    <row r="3163" spans="3:7" ht="22.5" customHeight="1" x14ac:dyDescent="0.25">
      <c r="C3163" s="34"/>
      <c r="D3163" s="27"/>
      <c r="G3163" s="35"/>
    </row>
    <row r="3164" spans="3:7" ht="22.5" customHeight="1" x14ac:dyDescent="0.25">
      <c r="C3164" s="34"/>
      <c r="D3164" s="27"/>
      <c r="G3164" s="35"/>
    </row>
    <row r="3165" spans="3:7" ht="22.5" customHeight="1" x14ac:dyDescent="0.25">
      <c r="C3165" s="34"/>
      <c r="D3165" s="27"/>
      <c r="G3165" s="35"/>
    </row>
    <row r="3166" spans="3:7" ht="22.5" customHeight="1" x14ac:dyDescent="0.25">
      <c r="C3166" s="34"/>
      <c r="D3166" s="27"/>
      <c r="G3166" s="35"/>
    </row>
    <row r="3167" spans="3:7" ht="22.5" customHeight="1" x14ac:dyDescent="0.25">
      <c r="C3167" s="34"/>
      <c r="D3167" s="27"/>
      <c r="G3167" s="35"/>
    </row>
    <row r="3168" spans="3:7" ht="22.5" customHeight="1" x14ac:dyDescent="0.25">
      <c r="C3168" s="34"/>
      <c r="D3168" s="27"/>
      <c r="G3168" s="35"/>
    </row>
    <row r="3169" spans="3:7" ht="22.5" customHeight="1" x14ac:dyDescent="0.25">
      <c r="C3169" s="34"/>
      <c r="D3169" s="27"/>
      <c r="G3169" s="35"/>
    </row>
    <row r="3170" spans="3:7" ht="22.5" customHeight="1" x14ac:dyDescent="0.25">
      <c r="C3170" s="34"/>
      <c r="D3170" s="27"/>
      <c r="G3170" s="35"/>
    </row>
    <row r="3171" spans="3:7" ht="22.5" customHeight="1" x14ac:dyDescent="0.25">
      <c r="C3171" s="34"/>
      <c r="D3171" s="27"/>
      <c r="G3171" s="35"/>
    </row>
    <row r="3172" spans="3:7" ht="22.5" customHeight="1" x14ac:dyDescent="0.25">
      <c r="C3172" s="34"/>
      <c r="D3172" s="27"/>
      <c r="G3172" s="35"/>
    </row>
    <row r="3173" spans="3:7" ht="22.5" customHeight="1" x14ac:dyDescent="0.25">
      <c r="C3173" s="34"/>
      <c r="D3173" s="27"/>
      <c r="G3173" s="35"/>
    </row>
    <row r="3174" spans="3:7" ht="22.5" customHeight="1" x14ac:dyDescent="0.25">
      <c r="C3174" s="34"/>
      <c r="D3174" s="27"/>
      <c r="G3174" s="35"/>
    </row>
    <row r="3175" spans="3:7" ht="22.5" customHeight="1" x14ac:dyDescent="0.25">
      <c r="C3175" s="34"/>
      <c r="D3175" s="27"/>
      <c r="G3175" s="35"/>
    </row>
    <row r="3176" spans="3:7" ht="22.5" customHeight="1" x14ac:dyDescent="0.25">
      <c r="C3176" s="34"/>
      <c r="D3176" s="27"/>
      <c r="G3176" s="35"/>
    </row>
    <row r="3177" spans="3:7" ht="22.5" customHeight="1" x14ac:dyDescent="0.25">
      <c r="C3177" s="34"/>
      <c r="D3177" s="27"/>
      <c r="G3177" s="35"/>
    </row>
    <row r="3178" spans="3:7" ht="22.5" customHeight="1" x14ac:dyDescent="0.25">
      <c r="C3178" s="34"/>
      <c r="D3178" s="27"/>
      <c r="G3178" s="35"/>
    </row>
    <row r="3179" spans="3:7" ht="22.5" customHeight="1" x14ac:dyDescent="0.25">
      <c r="C3179" s="34"/>
      <c r="D3179" s="27"/>
      <c r="G3179" s="35"/>
    </row>
    <row r="3180" spans="3:7" ht="22.5" customHeight="1" x14ac:dyDescent="0.25">
      <c r="C3180" s="34"/>
      <c r="D3180" s="27"/>
      <c r="G3180" s="35"/>
    </row>
    <row r="3181" spans="3:7" ht="22.5" customHeight="1" x14ac:dyDescent="0.25">
      <c r="C3181" s="34"/>
      <c r="D3181" s="27"/>
      <c r="G3181" s="35"/>
    </row>
    <row r="3182" spans="3:7" ht="22.5" customHeight="1" x14ac:dyDescent="0.25">
      <c r="C3182" s="34"/>
      <c r="D3182" s="27"/>
      <c r="G3182" s="35"/>
    </row>
    <row r="3183" spans="3:7" ht="22.5" customHeight="1" x14ac:dyDescent="0.25">
      <c r="C3183" s="34"/>
      <c r="D3183" s="27"/>
      <c r="G3183" s="35"/>
    </row>
    <row r="3184" spans="3:7" ht="22.5" customHeight="1" x14ac:dyDescent="0.25">
      <c r="C3184" s="34"/>
      <c r="D3184" s="27"/>
      <c r="G3184" s="35"/>
    </row>
    <row r="3185" spans="3:7" ht="22.5" customHeight="1" x14ac:dyDescent="0.25">
      <c r="C3185" s="34"/>
      <c r="D3185" s="27"/>
      <c r="G3185" s="35"/>
    </row>
    <row r="3186" spans="3:7" ht="22.5" customHeight="1" x14ac:dyDescent="0.25">
      <c r="C3186" s="34"/>
      <c r="D3186" s="27"/>
      <c r="G3186" s="35"/>
    </row>
    <row r="3187" spans="3:7" ht="22.5" customHeight="1" x14ac:dyDescent="0.25">
      <c r="C3187" s="34"/>
      <c r="D3187" s="27"/>
      <c r="G3187" s="35"/>
    </row>
    <row r="3188" spans="3:7" ht="22.5" customHeight="1" x14ac:dyDescent="0.25">
      <c r="C3188" s="34"/>
      <c r="D3188" s="27"/>
      <c r="G3188" s="35"/>
    </row>
    <row r="3189" spans="3:7" ht="22.5" customHeight="1" x14ac:dyDescent="0.25">
      <c r="C3189" s="34"/>
      <c r="D3189" s="27"/>
      <c r="G3189" s="35"/>
    </row>
    <row r="3190" spans="3:7" ht="22.5" customHeight="1" x14ac:dyDescent="0.25">
      <c r="C3190" s="34"/>
      <c r="D3190" s="27"/>
      <c r="G3190" s="35"/>
    </row>
    <row r="3191" spans="3:7" ht="22.5" customHeight="1" x14ac:dyDescent="0.25">
      <c r="C3191" s="34"/>
      <c r="D3191" s="27"/>
      <c r="G3191" s="35"/>
    </row>
    <row r="3192" spans="3:7" ht="22.5" customHeight="1" x14ac:dyDescent="0.25">
      <c r="C3192" s="34"/>
      <c r="D3192" s="27"/>
      <c r="G3192" s="35"/>
    </row>
    <row r="3193" spans="3:7" ht="22.5" customHeight="1" x14ac:dyDescent="0.25">
      <c r="C3193" s="34"/>
      <c r="D3193" s="27"/>
      <c r="G3193" s="35"/>
    </row>
    <row r="3194" spans="3:7" ht="22.5" customHeight="1" x14ac:dyDescent="0.25">
      <c r="C3194" s="34"/>
      <c r="D3194" s="27"/>
      <c r="G3194" s="35"/>
    </row>
    <row r="3195" spans="3:7" ht="22.5" customHeight="1" x14ac:dyDescent="0.25">
      <c r="C3195" s="34"/>
      <c r="D3195" s="27"/>
      <c r="G3195" s="35"/>
    </row>
    <row r="3196" spans="3:7" ht="22.5" customHeight="1" x14ac:dyDescent="0.25">
      <c r="C3196" s="34"/>
      <c r="D3196" s="27"/>
      <c r="G3196" s="35"/>
    </row>
    <row r="3197" spans="3:7" ht="22.5" customHeight="1" x14ac:dyDescent="0.25">
      <c r="C3197" s="34"/>
      <c r="D3197" s="27"/>
      <c r="G3197" s="35"/>
    </row>
    <row r="3198" spans="3:7" ht="22.5" customHeight="1" x14ac:dyDescent="0.25">
      <c r="C3198" s="34"/>
      <c r="D3198" s="27"/>
      <c r="G3198" s="35"/>
    </row>
    <row r="3199" spans="3:7" ht="22.5" customHeight="1" x14ac:dyDescent="0.25">
      <c r="C3199" s="34"/>
      <c r="D3199" s="27"/>
      <c r="G3199" s="35"/>
    </row>
    <row r="3200" spans="3:7" ht="22.5" customHeight="1" x14ac:dyDescent="0.25">
      <c r="C3200" s="34"/>
      <c r="D3200" s="27"/>
      <c r="G3200" s="35"/>
    </row>
    <row r="3201" spans="3:7" ht="22.5" customHeight="1" x14ac:dyDescent="0.25">
      <c r="C3201" s="34"/>
      <c r="D3201" s="27"/>
      <c r="G3201" s="35"/>
    </row>
    <row r="3202" spans="3:7" ht="22.5" customHeight="1" x14ac:dyDescent="0.25">
      <c r="C3202" s="34"/>
      <c r="D3202" s="27"/>
      <c r="G3202" s="35"/>
    </row>
    <row r="3203" spans="3:7" ht="22.5" customHeight="1" x14ac:dyDescent="0.25">
      <c r="C3203" s="34"/>
      <c r="D3203" s="27"/>
      <c r="G3203" s="35"/>
    </row>
    <row r="3204" spans="3:7" ht="22.5" customHeight="1" x14ac:dyDescent="0.25">
      <c r="C3204" s="34"/>
      <c r="D3204" s="27"/>
      <c r="G3204" s="35"/>
    </row>
    <row r="3205" spans="3:7" ht="22.5" customHeight="1" x14ac:dyDescent="0.25">
      <c r="C3205" s="34"/>
      <c r="D3205" s="27"/>
      <c r="G3205" s="35"/>
    </row>
    <row r="3206" spans="3:7" ht="22.5" customHeight="1" x14ac:dyDescent="0.25">
      <c r="C3206" s="34"/>
      <c r="D3206" s="27"/>
      <c r="G3206" s="35"/>
    </row>
    <row r="3207" spans="3:7" ht="22.5" customHeight="1" x14ac:dyDescent="0.25">
      <c r="C3207" s="34"/>
      <c r="D3207" s="27"/>
      <c r="G3207" s="35"/>
    </row>
    <row r="3208" spans="3:7" ht="22.5" customHeight="1" x14ac:dyDescent="0.25">
      <c r="C3208" s="34"/>
      <c r="D3208" s="27"/>
      <c r="G3208" s="35"/>
    </row>
    <row r="3209" spans="3:7" ht="22.5" customHeight="1" x14ac:dyDescent="0.25">
      <c r="C3209" s="34"/>
      <c r="D3209" s="27"/>
      <c r="G3209" s="35"/>
    </row>
    <row r="3210" spans="3:7" ht="22.5" customHeight="1" x14ac:dyDescent="0.25">
      <c r="C3210" s="34"/>
      <c r="D3210" s="27"/>
      <c r="G3210" s="35"/>
    </row>
    <row r="3211" spans="3:7" ht="22.5" customHeight="1" x14ac:dyDescent="0.25">
      <c r="C3211" s="34"/>
      <c r="D3211" s="27"/>
      <c r="G3211" s="35"/>
    </row>
    <row r="3212" spans="3:7" ht="22.5" customHeight="1" x14ac:dyDescent="0.25">
      <c r="C3212" s="34"/>
      <c r="D3212" s="27"/>
      <c r="G3212" s="35"/>
    </row>
    <row r="3213" spans="3:7" ht="22.5" customHeight="1" x14ac:dyDescent="0.25">
      <c r="C3213" s="34"/>
      <c r="D3213" s="27"/>
      <c r="G3213" s="35"/>
    </row>
    <row r="3214" spans="3:7" ht="22.5" customHeight="1" x14ac:dyDescent="0.25">
      <c r="C3214" s="34"/>
      <c r="D3214" s="27"/>
      <c r="G3214" s="35"/>
    </row>
    <row r="3215" spans="3:7" ht="22.5" customHeight="1" x14ac:dyDescent="0.25">
      <c r="C3215" s="34"/>
      <c r="D3215" s="27"/>
      <c r="G3215" s="35"/>
    </row>
    <row r="3216" spans="3:7" ht="22.5" customHeight="1" x14ac:dyDescent="0.25">
      <c r="C3216" s="34"/>
      <c r="D3216" s="27"/>
      <c r="G3216" s="35"/>
    </row>
    <row r="3217" spans="3:7" ht="22.5" customHeight="1" x14ac:dyDescent="0.25">
      <c r="C3217" s="34"/>
      <c r="D3217" s="27"/>
      <c r="G3217" s="35"/>
    </row>
    <row r="3218" spans="3:7" ht="22.5" customHeight="1" x14ac:dyDescent="0.25">
      <c r="C3218" s="34"/>
      <c r="D3218" s="27"/>
      <c r="G3218" s="35"/>
    </row>
    <row r="3219" spans="3:7" ht="22.5" customHeight="1" x14ac:dyDescent="0.25">
      <c r="C3219" s="34"/>
      <c r="D3219" s="27"/>
      <c r="G3219" s="35"/>
    </row>
    <row r="3220" spans="3:7" ht="22.5" customHeight="1" x14ac:dyDescent="0.25">
      <c r="C3220" s="34"/>
      <c r="D3220" s="27"/>
      <c r="G3220" s="35"/>
    </row>
    <row r="3221" spans="3:7" ht="22.5" customHeight="1" x14ac:dyDescent="0.25">
      <c r="C3221" s="34"/>
      <c r="D3221" s="27"/>
      <c r="G3221" s="35"/>
    </row>
    <row r="3222" spans="3:7" ht="22.5" customHeight="1" x14ac:dyDescent="0.25">
      <c r="C3222" s="34"/>
      <c r="D3222" s="27"/>
      <c r="G3222" s="35"/>
    </row>
    <row r="3223" spans="3:7" ht="22.5" customHeight="1" x14ac:dyDescent="0.25">
      <c r="C3223" s="34"/>
      <c r="D3223" s="27"/>
      <c r="G3223" s="35"/>
    </row>
    <row r="3224" spans="3:7" ht="22.5" customHeight="1" x14ac:dyDescent="0.25">
      <c r="C3224" s="34"/>
      <c r="D3224" s="27"/>
      <c r="G3224" s="35"/>
    </row>
    <row r="3225" spans="3:7" ht="22.5" customHeight="1" x14ac:dyDescent="0.25">
      <c r="C3225" s="34"/>
      <c r="D3225" s="27"/>
      <c r="G3225" s="35"/>
    </row>
    <row r="3226" spans="3:7" ht="22.5" customHeight="1" x14ac:dyDescent="0.25">
      <c r="C3226" s="34"/>
      <c r="D3226" s="27"/>
      <c r="G3226" s="35"/>
    </row>
    <row r="3227" spans="3:7" ht="22.5" customHeight="1" x14ac:dyDescent="0.25">
      <c r="C3227" s="34"/>
      <c r="D3227" s="27"/>
      <c r="G3227" s="35"/>
    </row>
    <row r="3228" spans="3:7" ht="22.5" customHeight="1" x14ac:dyDescent="0.25">
      <c r="C3228" s="34"/>
      <c r="D3228" s="27"/>
      <c r="G3228" s="35"/>
    </row>
    <row r="3229" spans="3:7" ht="22.5" customHeight="1" x14ac:dyDescent="0.25">
      <c r="C3229" s="34"/>
      <c r="D3229" s="27"/>
      <c r="G3229" s="35"/>
    </row>
    <row r="3230" spans="3:7" ht="22.5" customHeight="1" x14ac:dyDescent="0.25">
      <c r="C3230" s="34"/>
      <c r="D3230" s="27"/>
      <c r="G3230" s="35"/>
    </row>
    <row r="3231" spans="3:7" ht="22.5" customHeight="1" x14ac:dyDescent="0.25">
      <c r="C3231" s="34"/>
      <c r="D3231" s="27"/>
      <c r="G3231" s="35"/>
    </row>
    <row r="3232" spans="3:7" ht="22.5" customHeight="1" x14ac:dyDescent="0.25">
      <c r="C3232" s="34"/>
      <c r="D3232" s="27"/>
      <c r="G3232" s="35"/>
    </row>
    <row r="3233" spans="3:7" ht="22.5" customHeight="1" x14ac:dyDescent="0.25">
      <c r="C3233" s="34"/>
      <c r="D3233" s="27"/>
      <c r="G3233" s="35"/>
    </row>
    <row r="3234" spans="3:7" ht="22.5" customHeight="1" x14ac:dyDescent="0.25">
      <c r="C3234" s="34"/>
      <c r="D3234" s="27"/>
      <c r="G3234" s="35"/>
    </row>
    <row r="3235" spans="3:7" ht="22.5" customHeight="1" x14ac:dyDescent="0.25">
      <c r="C3235" s="34"/>
      <c r="D3235" s="27"/>
      <c r="G3235" s="35"/>
    </row>
    <row r="3236" spans="3:7" ht="22.5" customHeight="1" x14ac:dyDescent="0.25">
      <c r="C3236" s="34"/>
      <c r="D3236" s="27"/>
      <c r="G3236" s="35"/>
    </row>
    <row r="3237" spans="3:7" ht="22.5" customHeight="1" x14ac:dyDescent="0.25">
      <c r="C3237" s="34"/>
      <c r="D3237" s="27"/>
      <c r="G3237" s="35"/>
    </row>
    <row r="3238" spans="3:7" ht="22.5" customHeight="1" x14ac:dyDescent="0.25">
      <c r="C3238" s="34"/>
      <c r="D3238" s="27"/>
      <c r="G3238" s="35"/>
    </row>
    <row r="3239" spans="3:7" ht="22.5" customHeight="1" x14ac:dyDescent="0.25">
      <c r="C3239" s="34"/>
      <c r="D3239" s="27"/>
      <c r="G3239" s="35"/>
    </row>
    <row r="3240" spans="3:7" ht="22.5" customHeight="1" x14ac:dyDescent="0.25">
      <c r="C3240" s="34"/>
      <c r="D3240" s="27"/>
      <c r="G3240" s="35"/>
    </row>
    <row r="3241" spans="3:7" ht="22.5" customHeight="1" x14ac:dyDescent="0.25">
      <c r="C3241" s="34"/>
      <c r="D3241" s="27"/>
      <c r="G3241" s="35"/>
    </row>
    <row r="3242" spans="3:7" ht="22.5" customHeight="1" x14ac:dyDescent="0.25">
      <c r="C3242" s="34"/>
      <c r="D3242" s="27"/>
      <c r="G3242" s="35"/>
    </row>
    <row r="3243" spans="3:7" ht="22.5" customHeight="1" x14ac:dyDescent="0.25">
      <c r="C3243" s="34"/>
      <c r="D3243" s="27"/>
      <c r="G3243" s="35"/>
    </row>
    <row r="3244" spans="3:7" ht="22.5" customHeight="1" x14ac:dyDescent="0.25">
      <c r="C3244" s="34"/>
      <c r="D3244" s="27"/>
      <c r="G3244" s="35"/>
    </row>
    <row r="3245" spans="3:7" ht="22.5" customHeight="1" x14ac:dyDescent="0.25">
      <c r="C3245" s="34"/>
      <c r="D3245" s="27"/>
      <c r="G3245" s="35"/>
    </row>
    <row r="3246" spans="3:7" ht="22.5" customHeight="1" x14ac:dyDescent="0.25">
      <c r="C3246" s="34"/>
      <c r="D3246" s="27"/>
      <c r="G3246" s="35"/>
    </row>
    <row r="3247" spans="3:7" ht="22.5" customHeight="1" x14ac:dyDescent="0.25">
      <c r="C3247" s="34"/>
      <c r="D3247" s="27"/>
      <c r="G3247" s="35"/>
    </row>
    <row r="3248" spans="3:7" ht="22.5" customHeight="1" x14ac:dyDescent="0.25">
      <c r="C3248" s="34"/>
      <c r="D3248" s="27"/>
      <c r="G3248" s="35"/>
    </row>
    <row r="3249" spans="3:7" ht="22.5" customHeight="1" x14ac:dyDescent="0.25">
      <c r="C3249" s="34"/>
      <c r="D3249" s="27"/>
      <c r="G3249" s="35"/>
    </row>
    <row r="3250" spans="3:7" ht="22.5" customHeight="1" x14ac:dyDescent="0.25">
      <c r="C3250" s="34"/>
      <c r="D3250" s="27"/>
      <c r="G3250" s="35"/>
    </row>
    <row r="3251" spans="3:7" ht="22.5" customHeight="1" x14ac:dyDescent="0.25">
      <c r="C3251" s="34"/>
      <c r="D3251" s="27"/>
      <c r="G3251" s="35"/>
    </row>
    <row r="3252" spans="3:7" ht="22.5" customHeight="1" x14ac:dyDescent="0.25">
      <c r="C3252" s="34"/>
      <c r="D3252" s="27"/>
      <c r="G3252" s="35"/>
    </row>
    <row r="3253" spans="3:7" ht="22.5" customHeight="1" x14ac:dyDescent="0.25">
      <c r="C3253" s="34"/>
      <c r="D3253" s="27"/>
      <c r="G3253" s="35"/>
    </row>
    <row r="3254" spans="3:7" ht="22.5" customHeight="1" x14ac:dyDescent="0.25">
      <c r="C3254" s="34"/>
      <c r="D3254" s="27"/>
      <c r="G3254" s="35"/>
    </row>
    <row r="3255" spans="3:7" ht="22.5" customHeight="1" x14ac:dyDescent="0.25">
      <c r="C3255" s="34"/>
      <c r="D3255" s="27"/>
      <c r="G3255" s="35"/>
    </row>
    <row r="3256" spans="3:7" ht="22.5" customHeight="1" x14ac:dyDescent="0.25">
      <c r="C3256" s="34"/>
      <c r="D3256" s="27"/>
      <c r="G3256" s="35"/>
    </row>
    <row r="3257" spans="3:7" ht="22.5" customHeight="1" x14ac:dyDescent="0.25">
      <c r="C3257" s="34"/>
      <c r="D3257" s="27"/>
      <c r="G3257" s="35"/>
    </row>
    <row r="3258" spans="3:7" ht="22.5" customHeight="1" x14ac:dyDescent="0.25">
      <c r="C3258" s="34"/>
      <c r="D3258" s="27"/>
      <c r="G3258" s="35"/>
    </row>
    <row r="3259" spans="3:7" ht="22.5" customHeight="1" x14ac:dyDescent="0.25">
      <c r="C3259" s="34"/>
      <c r="D3259" s="27"/>
      <c r="G3259" s="35"/>
    </row>
    <row r="3260" spans="3:7" ht="22.5" customHeight="1" x14ac:dyDescent="0.25">
      <c r="C3260" s="34"/>
      <c r="D3260" s="27"/>
      <c r="G3260" s="35"/>
    </row>
    <row r="3261" spans="3:7" ht="22.5" customHeight="1" x14ac:dyDescent="0.25">
      <c r="C3261" s="34"/>
      <c r="D3261" s="27"/>
      <c r="G3261" s="35"/>
    </row>
    <row r="3262" spans="3:7" ht="22.5" customHeight="1" x14ac:dyDescent="0.25">
      <c r="C3262" s="34"/>
      <c r="D3262" s="27"/>
      <c r="G3262" s="35"/>
    </row>
    <row r="3263" spans="3:7" ht="22.5" customHeight="1" x14ac:dyDescent="0.25">
      <c r="C3263" s="34"/>
      <c r="D3263" s="27"/>
      <c r="G3263" s="35"/>
    </row>
    <row r="3264" spans="3:7" ht="22.5" customHeight="1" x14ac:dyDescent="0.25">
      <c r="C3264" s="34"/>
      <c r="D3264" s="27"/>
      <c r="G3264" s="35"/>
    </row>
    <row r="3265" spans="3:7" ht="22.5" customHeight="1" x14ac:dyDescent="0.25">
      <c r="C3265" s="34"/>
      <c r="D3265" s="27"/>
      <c r="G3265" s="35"/>
    </row>
    <row r="3266" spans="3:7" ht="22.5" customHeight="1" x14ac:dyDescent="0.25">
      <c r="C3266" s="34"/>
      <c r="D3266" s="27"/>
      <c r="G3266" s="35"/>
    </row>
    <row r="3267" spans="3:7" ht="22.5" customHeight="1" x14ac:dyDescent="0.25">
      <c r="C3267" s="34"/>
      <c r="D3267" s="27"/>
      <c r="G3267" s="35"/>
    </row>
    <row r="3268" spans="3:7" ht="22.5" customHeight="1" x14ac:dyDescent="0.25">
      <c r="C3268" s="34"/>
      <c r="D3268" s="27"/>
      <c r="G3268" s="35"/>
    </row>
    <row r="3269" spans="3:7" ht="22.5" customHeight="1" x14ac:dyDescent="0.25">
      <c r="C3269" s="34"/>
      <c r="D3269" s="27"/>
      <c r="G3269" s="35"/>
    </row>
    <row r="3270" spans="3:7" ht="22.5" customHeight="1" x14ac:dyDescent="0.25">
      <c r="C3270" s="34"/>
      <c r="D3270" s="27"/>
      <c r="G3270" s="35"/>
    </row>
    <row r="3271" spans="3:7" ht="22.5" customHeight="1" x14ac:dyDescent="0.25">
      <c r="C3271" s="34"/>
      <c r="D3271" s="27"/>
      <c r="G3271" s="35"/>
    </row>
    <row r="3272" spans="3:7" ht="22.5" customHeight="1" x14ac:dyDescent="0.25">
      <c r="C3272" s="34"/>
      <c r="D3272" s="27"/>
      <c r="G3272" s="35"/>
    </row>
    <row r="3273" spans="3:7" ht="22.5" customHeight="1" x14ac:dyDescent="0.25">
      <c r="C3273" s="34"/>
      <c r="D3273" s="27"/>
      <c r="G3273" s="35"/>
    </row>
    <row r="3274" spans="3:7" ht="22.5" customHeight="1" x14ac:dyDescent="0.25">
      <c r="C3274" s="34"/>
      <c r="D3274" s="27"/>
      <c r="G3274" s="35"/>
    </row>
    <row r="3275" spans="3:7" ht="22.5" customHeight="1" x14ac:dyDescent="0.25">
      <c r="C3275" s="34"/>
      <c r="D3275" s="27"/>
      <c r="G3275" s="35"/>
    </row>
    <row r="3276" spans="3:7" ht="22.5" customHeight="1" x14ac:dyDescent="0.25">
      <c r="C3276" s="34"/>
      <c r="D3276" s="27"/>
      <c r="G3276" s="35"/>
    </row>
    <row r="3277" spans="3:7" ht="22.5" customHeight="1" x14ac:dyDescent="0.25">
      <c r="C3277" s="34"/>
      <c r="D3277" s="27"/>
      <c r="G3277" s="35"/>
    </row>
    <row r="3278" spans="3:7" ht="22.5" customHeight="1" x14ac:dyDescent="0.25">
      <c r="C3278" s="34"/>
      <c r="D3278" s="27"/>
      <c r="G3278" s="35"/>
    </row>
    <row r="3279" spans="3:7" ht="22.5" customHeight="1" x14ac:dyDescent="0.25">
      <c r="C3279" s="34"/>
      <c r="D3279" s="27"/>
      <c r="G3279" s="35"/>
    </row>
    <row r="3280" spans="3:7" ht="22.5" customHeight="1" x14ac:dyDescent="0.25">
      <c r="C3280" s="34"/>
      <c r="D3280" s="27"/>
      <c r="G3280" s="35"/>
    </row>
    <row r="3281" spans="3:7" ht="22.5" customHeight="1" x14ac:dyDescent="0.25">
      <c r="C3281" s="34"/>
      <c r="D3281" s="27"/>
      <c r="G3281" s="35"/>
    </row>
    <row r="3282" spans="3:7" ht="22.5" customHeight="1" x14ac:dyDescent="0.25">
      <c r="C3282" s="34"/>
      <c r="D3282" s="27"/>
      <c r="G3282" s="35"/>
    </row>
    <row r="3283" spans="3:7" ht="22.5" customHeight="1" x14ac:dyDescent="0.25">
      <c r="C3283" s="34"/>
      <c r="D3283" s="27"/>
      <c r="G3283" s="35"/>
    </row>
    <row r="3284" spans="3:7" ht="22.5" customHeight="1" x14ac:dyDescent="0.25">
      <c r="C3284" s="34"/>
      <c r="D3284" s="27"/>
      <c r="G3284" s="35"/>
    </row>
    <row r="3285" spans="3:7" ht="22.5" customHeight="1" x14ac:dyDescent="0.25">
      <c r="C3285" s="34"/>
      <c r="D3285" s="27"/>
      <c r="G3285" s="35"/>
    </row>
    <row r="3286" spans="3:7" ht="22.5" customHeight="1" x14ac:dyDescent="0.25">
      <c r="C3286" s="34"/>
      <c r="D3286" s="27"/>
      <c r="G3286" s="35"/>
    </row>
    <row r="3287" spans="3:7" ht="22.5" customHeight="1" x14ac:dyDescent="0.25">
      <c r="C3287" s="34"/>
      <c r="D3287" s="27"/>
      <c r="G3287" s="35"/>
    </row>
    <row r="3288" spans="3:7" ht="22.5" customHeight="1" x14ac:dyDescent="0.25">
      <c r="C3288" s="34"/>
      <c r="D3288" s="27"/>
      <c r="G3288" s="35"/>
    </row>
    <row r="3289" spans="3:7" ht="22.5" customHeight="1" x14ac:dyDescent="0.25">
      <c r="C3289" s="34"/>
      <c r="D3289" s="27"/>
      <c r="G3289" s="35"/>
    </row>
    <row r="3290" spans="3:7" ht="22.5" customHeight="1" x14ac:dyDescent="0.25">
      <c r="C3290" s="34"/>
      <c r="D3290" s="27"/>
      <c r="G3290" s="35"/>
    </row>
    <row r="3291" spans="3:7" ht="22.5" customHeight="1" x14ac:dyDescent="0.25">
      <c r="C3291" s="34"/>
      <c r="D3291" s="27"/>
      <c r="G3291" s="35"/>
    </row>
    <row r="3292" spans="3:7" ht="22.5" customHeight="1" x14ac:dyDescent="0.25">
      <c r="C3292" s="34"/>
      <c r="D3292" s="27"/>
      <c r="G3292" s="35"/>
    </row>
    <row r="3293" spans="3:7" ht="22.5" customHeight="1" x14ac:dyDescent="0.25">
      <c r="C3293" s="34"/>
      <c r="D3293" s="27"/>
      <c r="G3293" s="35"/>
    </row>
    <row r="3294" spans="3:7" ht="22.5" customHeight="1" x14ac:dyDescent="0.25">
      <c r="C3294" s="34"/>
      <c r="D3294" s="27"/>
      <c r="G3294" s="35"/>
    </row>
    <row r="3295" spans="3:7" ht="22.5" customHeight="1" x14ac:dyDescent="0.25">
      <c r="C3295" s="34"/>
      <c r="D3295" s="27"/>
      <c r="G3295" s="35"/>
    </row>
    <row r="3296" spans="3:7" ht="22.5" customHeight="1" x14ac:dyDescent="0.25">
      <c r="C3296" s="34"/>
      <c r="D3296" s="27"/>
      <c r="G3296" s="35"/>
    </row>
    <row r="3297" spans="3:7" ht="22.5" customHeight="1" x14ac:dyDescent="0.25">
      <c r="C3297" s="34"/>
      <c r="D3297" s="27"/>
      <c r="G3297" s="35"/>
    </row>
    <row r="3298" spans="3:7" ht="22.5" customHeight="1" x14ac:dyDescent="0.25">
      <c r="C3298" s="34"/>
      <c r="D3298" s="27"/>
      <c r="G3298" s="35"/>
    </row>
    <row r="3299" spans="3:7" ht="22.5" customHeight="1" x14ac:dyDescent="0.25">
      <c r="C3299" s="34"/>
      <c r="D3299" s="27"/>
      <c r="G3299" s="35"/>
    </row>
    <row r="3300" spans="3:7" ht="22.5" customHeight="1" x14ac:dyDescent="0.25">
      <c r="C3300" s="34"/>
      <c r="D3300" s="27"/>
      <c r="G3300" s="35"/>
    </row>
    <row r="3301" spans="3:7" ht="22.5" customHeight="1" x14ac:dyDescent="0.25">
      <c r="C3301" s="34"/>
      <c r="D3301" s="27"/>
      <c r="G3301" s="35"/>
    </row>
    <row r="3302" spans="3:7" ht="22.5" customHeight="1" x14ac:dyDescent="0.25">
      <c r="C3302" s="34"/>
      <c r="D3302" s="27"/>
      <c r="G3302" s="35"/>
    </row>
    <row r="3303" spans="3:7" ht="22.5" customHeight="1" x14ac:dyDescent="0.25">
      <c r="C3303" s="34"/>
      <c r="D3303" s="27"/>
      <c r="G3303" s="35"/>
    </row>
    <row r="3304" spans="3:7" ht="22.5" customHeight="1" x14ac:dyDescent="0.25">
      <c r="C3304" s="34"/>
      <c r="D3304" s="27"/>
      <c r="G3304" s="35"/>
    </row>
    <row r="3305" spans="3:7" ht="22.5" customHeight="1" x14ac:dyDescent="0.25">
      <c r="C3305" s="34"/>
      <c r="D3305" s="27"/>
      <c r="G3305" s="35"/>
    </row>
    <row r="3306" spans="3:7" ht="22.5" customHeight="1" x14ac:dyDescent="0.25">
      <c r="C3306" s="34"/>
      <c r="D3306" s="27"/>
      <c r="G3306" s="35"/>
    </row>
    <row r="3307" spans="3:7" ht="22.5" customHeight="1" x14ac:dyDescent="0.25">
      <c r="C3307" s="34"/>
      <c r="D3307" s="27"/>
      <c r="G3307" s="35"/>
    </row>
    <row r="3308" spans="3:7" ht="22.5" customHeight="1" x14ac:dyDescent="0.25">
      <c r="C3308" s="34"/>
      <c r="D3308" s="27"/>
      <c r="G3308" s="35"/>
    </row>
    <row r="3309" spans="3:7" ht="22.5" customHeight="1" x14ac:dyDescent="0.25">
      <c r="C3309" s="34"/>
      <c r="D3309" s="27"/>
      <c r="G3309" s="35"/>
    </row>
    <row r="3310" spans="3:7" ht="22.5" customHeight="1" x14ac:dyDescent="0.25">
      <c r="C3310" s="34"/>
      <c r="D3310" s="27"/>
      <c r="G3310" s="35"/>
    </row>
    <row r="3311" spans="3:7" ht="22.5" customHeight="1" x14ac:dyDescent="0.25">
      <c r="C3311" s="34"/>
      <c r="D3311" s="27"/>
      <c r="G3311" s="35"/>
    </row>
    <row r="3312" spans="3:7" ht="22.5" customHeight="1" x14ac:dyDescent="0.25">
      <c r="C3312" s="34"/>
      <c r="D3312" s="27"/>
      <c r="G3312" s="35"/>
    </row>
    <row r="3313" spans="3:7" ht="22.5" customHeight="1" x14ac:dyDescent="0.25">
      <c r="C3313" s="34"/>
      <c r="D3313" s="27"/>
      <c r="G3313" s="35"/>
    </row>
    <row r="3314" spans="3:7" ht="22.5" customHeight="1" x14ac:dyDescent="0.25">
      <c r="C3314" s="34"/>
      <c r="D3314" s="27"/>
      <c r="G3314" s="35"/>
    </row>
    <row r="3315" spans="3:7" ht="22.5" customHeight="1" x14ac:dyDescent="0.25">
      <c r="C3315" s="34"/>
      <c r="D3315" s="27"/>
      <c r="G3315" s="35"/>
    </row>
    <row r="3316" spans="3:7" ht="22.5" customHeight="1" x14ac:dyDescent="0.25">
      <c r="C3316" s="34"/>
      <c r="D3316" s="27"/>
      <c r="G3316" s="35"/>
    </row>
    <row r="3317" spans="3:7" ht="22.5" customHeight="1" x14ac:dyDescent="0.25">
      <c r="C3317" s="34"/>
      <c r="D3317" s="27"/>
      <c r="G3317" s="35"/>
    </row>
    <row r="3318" spans="3:7" ht="22.5" customHeight="1" x14ac:dyDescent="0.25">
      <c r="C3318" s="34"/>
      <c r="D3318" s="27"/>
      <c r="G3318" s="35"/>
    </row>
    <row r="3319" spans="3:7" ht="22.5" customHeight="1" x14ac:dyDescent="0.25">
      <c r="C3319" s="34"/>
      <c r="D3319" s="27"/>
      <c r="G3319" s="35"/>
    </row>
    <row r="3320" spans="3:7" ht="22.5" customHeight="1" x14ac:dyDescent="0.25">
      <c r="C3320" s="34"/>
      <c r="D3320" s="27"/>
      <c r="G3320" s="35"/>
    </row>
    <row r="3321" spans="3:7" ht="22.5" customHeight="1" x14ac:dyDescent="0.25">
      <c r="C3321" s="34"/>
      <c r="D3321" s="27"/>
      <c r="G3321" s="35"/>
    </row>
    <row r="3322" spans="3:7" ht="22.5" customHeight="1" x14ac:dyDescent="0.25">
      <c r="C3322" s="34"/>
      <c r="D3322" s="27"/>
      <c r="G3322" s="35"/>
    </row>
    <row r="3323" spans="3:7" ht="22.5" customHeight="1" x14ac:dyDescent="0.25">
      <c r="C3323" s="34"/>
      <c r="D3323" s="27"/>
      <c r="G3323" s="35"/>
    </row>
    <row r="3324" spans="3:7" ht="22.5" customHeight="1" x14ac:dyDescent="0.25">
      <c r="C3324" s="34"/>
      <c r="D3324" s="27"/>
      <c r="G3324" s="35"/>
    </row>
    <row r="3325" spans="3:7" ht="22.5" customHeight="1" x14ac:dyDescent="0.25">
      <c r="C3325" s="34"/>
      <c r="D3325" s="27"/>
      <c r="G3325" s="35"/>
    </row>
    <row r="3326" spans="3:7" ht="22.5" customHeight="1" x14ac:dyDescent="0.25">
      <c r="C3326" s="34"/>
      <c r="D3326" s="27"/>
      <c r="G3326" s="35"/>
    </row>
    <row r="3327" spans="3:7" ht="22.5" customHeight="1" x14ac:dyDescent="0.25">
      <c r="C3327" s="34"/>
      <c r="D3327" s="27"/>
      <c r="G3327" s="35"/>
    </row>
    <row r="3328" spans="3:7" ht="22.5" customHeight="1" x14ac:dyDescent="0.25">
      <c r="C3328" s="34"/>
      <c r="D3328" s="27"/>
      <c r="G3328" s="35"/>
    </row>
    <row r="3329" spans="3:7" ht="22.5" customHeight="1" x14ac:dyDescent="0.25">
      <c r="C3329" s="34"/>
      <c r="D3329" s="27"/>
      <c r="G3329" s="35"/>
    </row>
    <row r="3330" spans="3:7" ht="22.5" customHeight="1" x14ac:dyDescent="0.25">
      <c r="C3330" s="34"/>
      <c r="D3330" s="27"/>
      <c r="G3330" s="35"/>
    </row>
    <row r="3331" spans="3:7" ht="22.5" customHeight="1" x14ac:dyDescent="0.25">
      <c r="C3331" s="34"/>
      <c r="D3331" s="27"/>
      <c r="G3331" s="35"/>
    </row>
    <row r="3332" spans="3:7" ht="22.5" customHeight="1" x14ac:dyDescent="0.25">
      <c r="C3332" s="34"/>
      <c r="D3332" s="27"/>
      <c r="G3332" s="35"/>
    </row>
    <row r="3333" spans="3:7" ht="22.5" customHeight="1" x14ac:dyDescent="0.25">
      <c r="C3333" s="34"/>
      <c r="D3333" s="27"/>
      <c r="G3333" s="35"/>
    </row>
    <row r="3334" spans="3:7" ht="22.5" customHeight="1" x14ac:dyDescent="0.25">
      <c r="C3334" s="34"/>
      <c r="D3334" s="27"/>
      <c r="G3334" s="35"/>
    </row>
    <row r="3335" spans="3:7" ht="22.5" customHeight="1" x14ac:dyDescent="0.25">
      <c r="C3335" s="34"/>
      <c r="D3335" s="27"/>
      <c r="G3335" s="35"/>
    </row>
    <row r="3336" spans="3:7" ht="22.5" customHeight="1" x14ac:dyDescent="0.25">
      <c r="C3336" s="34"/>
      <c r="D3336" s="27"/>
      <c r="G3336" s="35"/>
    </row>
    <row r="3337" spans="3:7" ht="22.5" customHeight="1" x14ac:dyDescent="0.25">
      <c r="C3337" s="34"/>
      <c r="D3337" s="27"/>
      <c r="G3337" s="35"/>
    </row>
    <row r="3338" spans="3:7" ht="22.5" customHeight="1" x14ac:dyDescent="0.25">
      <c r="C3338" s="34"/>
      <c r="D3338" s="27"/>
      <c r="G3338" s="35"/>
    </row>
    <row r="3339" spans="3:7" ht="22.5" customHeight="1" x14ac:dyDescent="0.25">
      <c r="C3339" s="34"/>
      <c r="D3339" s="27"/>
      <c r="G3339" s="35"/>
    </row>
    <row r="3340" spans="3:7" ht="22.5" customHeight="1" x14ac:dyDescent="0.25">
      <c r="C3340" s="34"/>
      <c r="D3340" s="27"/>
      <c r="G3340" s="35"/>
    </row>
    <row r="3341" spans="3:7" ht="22.5" customHeight="1" x14ac:dyDescent="0.25">
      <c r="C3341" s="34"/>
      <c r="D3341" s="27"/>
      <c r="G3341" s="35"/>
    </row>
    <row r="3342" spans="3:7" ht="22.5" customHeight="1" x14ac:dyDescent="0.25">
      <c r="C3342" s="34"/>
      <c r="D3342" s="27"/>
      <c r="G3342" s="35"/>
    </row>
    <row r="3343" spans="3:7" ht="22.5" customHeight="1" x14ac:dyDescent="0.25">
      <c r="C3343" s="34"/>
      <c r="D3343" s="27"/>
      <c r="G3343" s="35"/>
    </row>
    <row r="3344" spans="3:7" ht="22.5" customHeight="1" x14ac:dyDescent="0.25">
      <c r="C3344" s="34"/>
      <c r="D3344" s="27"/>
      <c r="G3344" s="35"/>
    </row>
    <row r="3345" spans="3:7" ht="22.5" customHeight="1" x14ac:dyDescent="0.25">
      <c r="C3345" s="34"/>
      <c r="D3345" s="27"/>
      <c r="G3345" s="35"/>
    </row>
    <row r="3346" spans="3:7" ht="22.5" customHeight="1" x14ac:dyDescent="0.25">
      <c r="C3346" s="34"/>
      <c r="D3346" s="27"/>
      <c r="G3346" s="35"/>
    </row>
    <row r="3347" spans="3:7" ht="22.5" customHeight="1" x14ac:dyDescent="0.25">
      <c r="C3347" s="34"/>
      <c r="D3347" s="27"/>
      <c r="G3347" s="35"/>
    </row>
    <row r="3348" spans="3:7" ht="22.5" customHeight="1" x14ac:dyDescent="0.25">
      <c r="C3348" s="34"/>
      <c r="D3348" s="27"/>
      <c r="G3348" s="35"/>
    </row>
    <row r="3349" spans="3:7" ht="22.5" customHeight="1" x14ac:dyDescent="0.25">
      <c r="C3349" s="34"/>
      <c r="D3349" s="27"/>
      <c r="G3349" s="35"/>
    </row>
    <row r="3350" spans="3:7" ht="22.5" customHeight="1" x14ac:dyDescent="0.25">
      <c r="C3350" s="34"/>
      <c r="D3350" s="27"/>
      <c r="G3350" s="35"/>
    </row>
    <row r="3351" spans="3:7" ht="22.5" customHeight="1" x14ac:dyDescent="0.25">
      <c r="C3351" s="34"/>
      <c r="D3351" s="27"/>
      <c r="G3351" s="35"/>
    </row>
    <row r="3352" spans="3:7" ht="22.5" customHeight="1" x14ac:dyDescent="0.25">
      <c r="C3352" s="34"/>
      <c r="D3352" s="27"/>
      <c r="G3352" s="35"/>
    </row>
    <row r="3353" spans="3:7" ht="22.5" customHeight="1" x14ac:dyDescent="0.25">
      <c r="C3353" s="34"/>
      <c r="D3353" s="27"/>
      <c r="G3353" s="35"/>
    </row>
    <row r="3354" spans="3:7" ht="22.5" customHeight="1" x14ac:dyDescent="0.25">
      <c r="C3354" s="34"/>
      <c r="D3354" s="27"/>
      <c r="G3354" s="35"/>
    </row>
    <row r="3355" spans="3:7" ht="22.5" customHeight="1" x14ac:dyDescent="0.25">
      <c r="C3355" s="34"/>
      <c r="D3355" s="27"/>
      <c r="G3355" s="35"/>
    </row>
    <row r="3356" spans="3:7" ht="22.5" customHeight="1" x14ac:dyDescent="0.25">
      <c r="C3356" s="34"/>
      <c r="D3356" s="27"/>
      <c r="G3356" s="35"/>
    </row>
    <row r="3357" spans="3:7" ht="22.5" customHeight="1" x14ac:dyDescent="0.25">
      <c r="C3357" s="34"/>
      <c r="D3357" s="27"/>
      <c r="G3357" s="35"/>
    </row>
    <row r="3358" spans="3:7" ht="22.5" customHeight="1" x14ac:dyDescent="0.25">
      <c r="C3358" s="34"/>
      <c r="D3358" s="27"/>
      <c r="G3358" s="35"/>
    </row>
    <row r="3359" spans="3:7" ht="22.5" customHeight="1" x14ac:dyDescent="0.25">
      <c r="C3359" s="34"/>
      <c r="D3359" s="27"/>
      <c r="G3359" s="35"/>
    </row>
    <row r="3360" spans="3:7" ht="22.5" customHeight="1" x14ac:dyDescent="0.25">
      <c r="C3360" s="34"/>
      <c r="D3360" s="27"/>
      <c r="G3360" s="35"/>
    </row>
    <row r="3361" spans="3:7" ht="22.5" customHeight="1" x14ac:dyDescent="0.25">
      <c r="C3361" s="34"/>
      <c r="D3361" s="27"/>
      <c r="G3361" s="35"/>
    </row>
    <row r="3362" spans="3:7" ht="22.5" customHeight="1" x14ac:dyDescent="0.25">
      <c r="C3362" s="34"/>
      <c r="D3362" s="27"/>
      <c r="G3362" s="35"/>
    </row>
    <row r="3363" spans="3:7" ht="22.5" customHeight="1" x14ac:dyDescent="0.25">
      <c r="C3363" s="34"/>
      <c r="D3363" s="27"/>
      <c r="G3363" s="35"/>
    </row>
    <row r="3364" spans="3:7" ht="22.5" customHeight="1" x14ac:dyDescent="0.25">
      <c r="C3364" s="34"/>
      <c r="D3364" s="27"/>
      <c r="G3364" s="35"/>
    </row>
    <row r="3365" spans="3:7" ht="22.5" customHeight="1" x14ac:dyDescent="0.25">
      <c r="C3365" s="34"/>
      <c r="D3365" s="27"/>
      <c r="G3365" s="35"/>
    </row>
    <row r="3366" spans="3:7" ht="22.5" customHeight="1" x14ac:dyDescent="0.25">
      <c r="C3366" s="34"/>
      <c r="D3366" s="27"/>
      <c r="G3366" s="35"/>
    </row>
    <row r="3367" spans="3:7" ht="22.5" customHeight="1" x14ac:dyDescent="0.25">
      <c r="C3367" s="34"/>
      <c r="D3367" s="27"/>
      <c r="G3367" s="35"/>
    </row>
    <row r="3368" spans="3:7" ht="22.5" customHeight="1" x14ac:dyDescent="0.25">
      <c r="C3368" s="34"/>
      <c r="D3368" s="27"/>
      <c r="G3368" s="35"/>
    </row>
    <row r="3369" spans="3:7" ht="22.5" customHeight="1" x14ac:dyDescent="0.25">
      <c r="C3369" s="34"/>
      <c r="D3369" s="27"/>
      <c r="G3369" s="35"/>
    </row>
    <row r="3370" spans="3:7" ht="22.5" customHeight="1" x14ac:dyDescent="0.25">
      <c r="C3370" s="34"/>
      <c r="D3370" s="27"/>
      <c r="G3370" s="35"/>
    </row>
    <row r="3371" spans="3:7" ht="22.5" customHeight="1" x14ac:dyDescent="0.25">
      <c r="C3371" s="34"/>
      <c r="D3371" s="27"/>
      <c r="G3371" s="35"/>
    </row>
    <row r="3372" spans="3:7" ht="22.5" customHeight="1" x14ac:dyDescent="0.25">
      <c r="C3372" s="34"/>
      <c r="D3372" s="27"/>
      <c r="G3372" s="35"/>
    </row>
    <row r="3373" spans="3:7" ht="22.5" customHeight="1" x14ac:dyDescent="0.25">
      <c r="C3373" s="34"/>
      <c r="D3373" s="27"/>
      <c r="G3373" s="35"/>
    </row>
    <row r="3374" spans="3:7" ht="22.5" customHeight="1" x14ac:dyDescent="0.25">
      <c r="C3374" s="34"/>
      <c r="D3374" s="27"/>
      <c r="G3374" s="35"/>
    </row>
    <row r="3375" spans="3:7" ht="22.5" customHeight="1" x14ac:dyDescent="0.25">
      <c r="C3375" s="34"/>
      <c r="D3375" s="27"/>
      <c r="G3375" s="35"/>
    </row>
    <row r="3376" spans="3:7" ht="22.5" customHeight="1" x14ac:dyDescent="0.25">
      <c r="C3376" s="34"/>
      <c r="D3376" s="27"/>
      <c r="G3376" s="35"/>
    </row>
    <row r="3377" spans="3:7" ht="22.5" customHeight="1" x14ac:dyDescent="0.25">
      <c r="C3377" s="34"/>
      <c r="D3377" s="27"/>
      <c r="G3377" s="35"/>
    </row>
    <row r="3378" spans="3:7" ht="22.5" customHeight="1" x14ac:dyDescent="0.25">
      <c r="C3378" s="34"/>
      <c r="D3378" s="27"/>
      <c r="G3378" s="35"/>
    </row>
    <row r="3379" spans="3:7" ht="22.5" customHeight="1" x14ac:dyDescent="0.25">
      <c r="C3379" s="34"/>
      <c r="D3379" s="27"/>
      <c r="G3379" s="35"/>
    </row>
    <row r="3380" spans="3:7" ht="22.5" customHeight="1" x14ac:dyDescent="0.25">
      <c r="C3380" s="34"/>
      <c r="D3380" s="27"/>
      <c r="G3380" s="35"/>
    </row>
    <row r="3381" spans="3:7" ht="22.5" customHeight="1" x14ac:dyDescent="0.25">
      <c r="C3381" s="34"/>
      <c r="D3381" s="27"/>
      <c r="G3381" s="35"/>
    </row>
    <row r="3382" spans="3:7" ht="22.5" customHeight="1" x14ac:dyDescent="0.25">
      <c r="C3382" s="34"/>
      <c r="D3382" s="27"/>
      <c r="G3382" s="35"/>
    </row>
    <row r="3383" spans="3:7" ht="22.5" customHeight="1" x14ac:dyDescent="0.25">
      <c r="C3383" s="34"/>
      <c r="D3383" s="27"/>
      <c r="G3383" s="35"/>
    </row>
    <row r="3384" spans="3:7" ht="22.5" customHeight="1" x14ac:dyDescent="0.25">
      <c r="C3384" s="34"/>
      <c r="D3384" s="27"/>
      <c r="G3384" s="35"/>
    </row>
    <row r="3385" spans="3:7" ht="22.5" customHeight="1" x14ac:dyDescent="0.25">
      <c r="C3385" s="34"/>
      <c r="D3385" s="27"/>
      <c r="G3385" s="35"/>
    </row>
    <row r="3386" spans="3:7" ht="22.5" customHeight="1" x14ac:dyDescent="0.25">
      <c r="C3386" s="34"/>
      <c r="D3386" s="27"/>
      <c r="G3386" s="35"/>
    </row>
    <row r="3387" spans="3:7" ht="22.5" customHeight="1" x14ac:dyDescent="0.25">
      <c r="C3387" s="34"/>
      <c r="D3387" s="27"/>
      <c r="G3387" s="35"/>
    </row>
    <row r="3388" spans="3:7" ht="22.5" customHeight="1" x14ac:dyDescent="0.25">
      <c r="C3388" s="34"/>
      <c r="D3388" s="27"/>
      <c r="G3388" s="35"/>
    </row>
    <row r="3389" spans="3:7" ht="22.5" customHeight="1" x14ac:dyDescent="0.25">
      <c r="C3389" s="34"/>
      <c r="D3389" s="27"/>
      <c r="G3389" s="35"/>
    </row>
    <row r="3390" spans="3:7" ht="22.5" customHeight="1" x14ac:dyDescent="0.25">
      <c r="C3390" s="34"/>
      <c r="D3390" s="27"/>
      <c r="G3390" s="35"/>
    </row>
    <row r="3391" spans="3:7" ht="22.5" customHeight="1" x14ac:dyDescent="0.25">
      <c r="C3391" s="34"/>
      <c r="D3391" s="27"/>
      <c r="G3391" s="35"/>
    </row>
    <row r="3392" spans="3:7" ht="22.5" customHeight="1" x14ac:dyDescent="0.25">
      <c r="C3392" s="34"/>
      <c r="D3392" s="27"/>
      <c r="G3392" s="35"/>
    </row>
    <row r="3393" spans="3:7" ht="22.5" customHeight="1" x14ac:dyDescent="0.25">
      <c r="C3393" s="34"/>
      <c r="D3393" s="27"/>
      <c r="G3393" s="35"/>
    </row>
    <row r="3394" spans="3:7" ht="22.5" customHeight="1" x14ac:dyDescent="0.25">
      <c r="C3394" s="34"/>
      <c r="D3394" s="27"/>
      <c r="G3394" s="35"/>
    </row>
    <row r="3395" spans="3:7" ht="22.5" customHeight="1" x14ac:dyDescent="0.25">
      <c r="C3395" s="34"/>
      <c r="D3395" s="27"/>
      <c r="G3395" s="35"/>
    </row>
    <row r="3396" spans="3:7" ht="22.5" customHeight="1" x14ac:dyDescent="0.25">
      <c r="C3396" s="34"/>
      <c r="D3396" s="27"/>
      <c r="G3396" s="35"/>
    </row>
    <row r="3397" spans="3:7" ht="22.5" customHeight="1" x14ac:dyDescent="0.25">
      <c r="C3397" s="34"/>
      <c r="D3397" s="27"/>
      <c r="G3397" s="35"/>
    </row>
    <row r="3398" spans="3:7" ht="22.5" customHeight="1" x14ac:dyDescent="0.25">
      <c r="C3398" s="34"/>
      <c r="D3398" s="27"/>
      <c r="G3398" s="35"/>
    </row>
    <row r="3399" spans="3:7" ht="22.5" customHeight="1" x14ac:dyDescent="0.25">
      <c r="C3399" s="34"/>
      <c r="D3399" s="27"/>
      <c r="G3399" s="35"/>
    </row>
    <row r="3400" spans="3:7" ht="22.5" customHeight="1" x14ac:dyDescent="0.25">
      <c r="C3400" s="34"/>
      <c r="D3400" s="27"/>
      <c r="G3400" s="35"/>
    </row>
    <row r="3401" spans="3:7" ht="22.5" customHeight="1" x14ac:dyDescent="0.25">
      <c r="C3401" s="34"/>
      <c r="D3401" s="27"/>
      <c r="G3401" s="35"/>
    </row>
    <row r="3402" spans="3:7" ht="22.5" customHeight="1" x14ac:dyDescent="0.25">
      <c r="C3402" s="34"/>
      <c r="D3402" s="27"/>
      <c r="G3402" s="35"/>
    </row>
    <row r="3403" spans="3:7" ht="22.5" customHeight="1" x14ac:dyDescent="0.25">
      <c r="C3403" s="34"/>
      <c r="D3403" s="27"/>
      <c r="G3403" s="35"/>
    </row>
    <row r="3404" spans="3:7" ht="22.5" customHeight="1" x14ac:dyDescent="0.25">
      <c r="C3404" s="34"/>
      <c r="D3404" s="27"/>
      <c r="G3404" s="35"/>
    </row>
    <row r="3405" spans="3:7" ht="22.5" customHeight="1" x14ac:dyDescent="0.25">
      <c r="C3405" s="34"/>
      <c r="D3405" s="27"/>
      <c r="G3405" s="35"/>
    </row>
    <row r="3406" spans="3:7" ht="22.5" customHeight="1" x14ac:dyDescent="0.25">
      <c r="C3406" s="34"/>
      <c r="D3406" s="27"/>
      <c r="G3406" s="35"/>
    </row>
    <row r="3407" spans="3:7" ht="22.5" customHeight="1" x14ac:dyDescent="0.25">
      <c r="C3407" s="34"/>
      <c r="D3407" s="27"/>
      <c r="G3407" s="35"/>
    </row>
    <row r="3408" spans="3:7" ht="22.5" customHeight="1" x14ac:dyDescent="0.25">
      <c r="C3408" s="34"/>
      <c r="D3408" s="27"/>
      <c r="G3408" s="35"/>
    </row>
    <row r="3409" spans="3:7" ht="22.5" customHeight="1" x14ac:dyDescent="0.25">
      <c r="C3409" s="34"/>
      <c r="D3409" s="27"/>
      <c r="G3409" s="35"/>
    </row>
    <row r="3410" spans="3:7" ht="22.5" customHeight="1" x14ac:dyDescent="0.25">
      <c r="C3410" s="34"/>
      <c r="D3410" s="27"/>
      <c r="G3410" s="35"/>
    </row>
    <row r="3411" spans="3:7" ht="22.5" customHeight="1" x14ac:dyDescent="0.25">
      <c r="C3411" s="34"/>
      <c r="D3411" s="27"/>
      <c r="G3411" s="35"/>
    </row>
    <row r="3412" spans="3:7" ht="22.5" customHeight="1" x14ac:dyDescent="0.25">
      <c r="C3412" s="34"/>
      <c r="D3412" s="27"/>
      <c r="G3412" s="35"/>
    </row>
    <row r="3413" spans="3:7" ht="22.5" customHeight="1" x14ac:dyDescent="0.25">
      <c r="C3413" s="34"/>
      <c r="D3413" s="27"/>
      <c r="G3413" s="35"/>
    </row>
    <row r="3414" spans="3:7" ht="22.5" customHeight="1" x14ac:dyDescent="0.25">
      <c r="C3414" s="34"/>
      <c r="D3414" s="27"/>
      <c r="G3414" s="35"/>
    </row>
    <row r="3415" spans="3:7" ht="22.5" customHeight="1" x14ac:dyDescent="0.25">
      <c r="C3415" s="34"/>
      <c r="D3415" s="27"/>
      <c r="G3415" s="35"/>
    </row>
    <row r="3416" spans="3:7" ht="22.5" customHeight="1" x14ac:dyDescent="0.25">
      <c r="C3416" s="34"/>
      <c r="D3416" s="27"/>
      <c r="G3416" s="35"/>
    </row>
    <row r="3417" spans="3:7" ht="22.5" customHeight="1" x14ac:dyDescent="0.25">
      <c r="C3417" s="34"/>
      <c r="D3417" s="27"/>
      <c r="G3417" s="35"/>
    </row>
    <row r="3418" spans="3:7" ht="22.5" customHeight="1" x14ac:dyDescent="0.25">
      <c r="C3418" s="34"/>
      <c r="D3418" s="27"/>
      <c r="G3418" s="35"/>
    </row>
    <row r="3419" spans="3:7" ht="22.5" customHeight="1" x14ac:dyDescent="0.25">
      <c r="C3419" s="34"/>
      <c r="D3419" s="27"/>
      <c r="G3419" s="35"/>
    </row>
    <row r="3420" spans="3:7" ht="22.5" customHeight="1" x14ac:dyDescent="0.25">
      <c r="C3420" s="34"/>
      <c r="D3420" s="27"/>
      <c r="G3420" s="35"/>
    </row>
    <row r="3421" spans="3:7" ht="22.5" customHeight="1" x14ac:dyDescent="0.25">
      <c r="C3421" s="34"/>
      <c r="D3421" s="27"/>
      <c r="G3421" s="35"/>
    </row>
    <row r="3422" spans="3:7" ht="22.5" customHeight="1" x14ac:dyDescent="0.25">
      <c r="C3422" s="34"/>
      <c r="D3422" s="27"/>
      <c r="G3422" s="35"/>
    </row>
    <row r="3423" spans="3:7" ht="22.5" customHeight="1" x14ac:dyDescent="0.25">
      <c r="C3423" s="34"/>
      <c r="D3423" s="27"/>
      <c r="G3423" s="35"/>
    </row>
    <row r="3424" spans="3:7" ht="22.5" customHeight="1" x14ac:dyDescent="0.25">
      <c r="C3424" s="34"/>
      <c r="D3424" s="27"/>
      <c r="G3424" s="35"/>
    </row>
    <row r="3425" spans="3:7" ht="22.5" customHeight="1" x14ac:dyDescent="0.25">
      <c r="C3425" s="34"/>
      <c r="D3425" s="27"/>
      <c r="G3425" s="35"/>
    </row>
    <row r="3426" spans="3:7" ht="22.5" customHeight="1" x14ac:dyDescent="0.25">
      <c r="C3426" s="34"/>
      <c r="D3426" s="27"/>
      <c r="G3426" s="35"/>
    </row>
    <row r="3427" spans="3:7" ht="22.5" customHeight="1" x14ac:dyDescent="0.25">
      <c r="C3427" s="34"/>
      <c r="D3427" s="27"/>
      <c r="G3427" s="35"/>
    </row>
    <row r="3428" spans="3:7" ht="22.5" customHeight="1" x14ac:dyDescent="0.25">
      <c r="C3428" s="34"/>
      <c r="D3428" s="27"/>
      <c r="G3428" s="35"/>
    </row>
    <row r="3429" spans="3:7" ht="22.5" customHeight="1" x14ac:dyDescent="0.25">
      <c r="C3429" s="34"/>
      <c r="D3429" s="27"/>
      <c r="G3429" s="35"/>
    </row>
    <row r="3430" spans="3:7" ht="22.5" customHeight="1" x14ac:dyDescent="0.25">
      <c r="C3430" s="34"/>
      <c r="D3430" s="27"/>
      <c r="G3430" s="35"/>
    </row>
    <row r="3431" spans="3:7" ht="22.5" customHeight="1" x14ac:dyDescent="0.25">
      <c r="C3431" s="34"/>
      <c r="D3431" s="27"/>
      <c r="G3431" s="35"/>
    </row>
    <row r="3432" spans="3:7" ht="22.5" customHeight="1" x14ac:dyDescent="0.25">
      <c r="C3432" s="34"/>
      <c r="D3432" s="27"/>
      <c r="G3432" s="35"/>
    </row>
    <row r="3433" spans="3:7" ht="22.5" customHeight="1" x14ac:dyDescent="0.25">
      <c r="C3433" s="34"/>
      <c r="D3433" s="27"/>
      <c r="G3433" s="35"/>
    </row>
    <row r="3434" spans="3:7" ht="22.5" customHeight="1" x14ac:dyDescent="0.25">
      <c r="C3434" s="34"/>
      <c r="D3434" s="27"/>
      <c r="G3434" s="35"/>
    </row>
    <row r="3435" spans="3:7" ht="22.5" customHeight="1" x14ac:dyDescent="0.25">
      <c r="C3435" s="34"/>
      <c r="D3435" s="27"/>
      <c r="G3435" s="35"/>
    </row>
    <row r="3436" spans="3:7" ht="22.5" customHeight="1" x14ac:dyDescent="0.25">
      <c r="C3436" s="34"/>
      <c r="D3436" s="27"/>
      <c r="G3436" s="35"/>
    </row>
    <row r="3437" spans="3:7" ht="22.5" customHeight="1" x14ac:dyDescent="0.25">
      <c r="C3437" s="34"/>
      <c r="D3437" s="27"/>
      <c r="G3437" s="35"/>
    </row>
    <row r="3438" spans="3:7" ht="22.5" customHeight="1" x14ac:dyDescent="0.25">
      <c r="C3438" s="34"/>
      <c r="D3438" s="27"/>
      <c r="G3438" s="35"/>
    </row>
    <row r="3439" spans="3:7" ht="22.5" customHeight="1" x14ac:dyDescent="0.25">
      <c r="C3439" s="34"/>
      <c r="D3439" s="27"/>
      <c r="G3439" s="35"/>
    </row>
    <row r="3440" spans="3:7" ht="22.5" customHeight="1" x14ac:dyDescent="0.25">
      <c r="C3440" s="34"/>
      <c r="D3440" s="27"/>
      <c r="G3440" s="35"/>
    </row>
    <row r="3441" spans="3:7" ht="22.5" customHeight="1" x14ac:dyDescent="0.25">
      <c r="C3441" s="34"/>
      <c r="D3441" s="27"/>
      <c r="G3441" s="35"/>
    </row>
    <row r="3442" spans="3:7" ht="22.5" customHeight="1" x14ac:dyDescent="0.25">
      <c r="C3442" s="34"/>
      <c r="D3442" s="27"/>
      <c r="G3442" s="35"/>
    </row>
    <row r="3443" spans="3:7" ht="22.5" customHeight="1" x14ac:dyDescent="0.25">
      <c r="C3443" s="34"/>
      <c r="D3443" s="27"/>
      <c r="G3443" s="35"/>
    </row>
    <row r="3444" spans="3:7" ht="22.5" customHeight="1" x14ac:dyDescent="0.25">
      <c r="C3444" s="34"/>
      <c r="D3444" s="27"/>
      <c r="G3444" s="35"/>
    </row>
    <row r="3445" spans="3:7" ht="22.5" customHeight="1" x14ac:dyDescent="0.25">
      <c r="C3445" s="34"/>
      <c r="D3445" s="27"/>
      <c r="G3445" s="35"/>
    </row>
    <row r="3446" spans="3:7" ht="22.5" customHeight="1" x14ac:dyDescent="0.25">
      <c r="C3446" s="34"/>
      <c r="D3446" s="27"/>
      <c r="G3446" s="35"/>
    </row>
    <row r="3447" spans="3:7" ht="22.5" customHeight="1" x14ac:dyDescent="0.25">
      <c r="C3447" s="34"/>
      <c r="D3447" s="27"/>
      <c r="G3447" s="35"/>
    </row>
    <row r="3448" spans="3:7" ht="22.5" customHeight="1" x14ac:dyDescent="0.25">
      <c r="C3448" s="34"/>
      <c r="D3448" s="27"/>
      <c r="G3448" s="35"/>
    </row>
    <row r="3449" spans="3:7" ht="22.5" customHeight="1" x14ac:dyDescent="0.25">
      <c r="C3449" s="34"/>
      <c r="D3449" s="27"/>
      <c r="G3449" s="35"/>
    </row>
    <row r="3450" spans="3:7" ht="22.5" customHeight="1" x14ac:dyDescent="0.25">
      <c r="C3450" s="34"/>
      <c r="D3450" s="27"/>
      <c r="G3450" s="35"/>
    </row>
    <row r="3451" spans="3:7" ht="22.5" customHeight="1" x14ac:dyDescent="0.25">
      <c r="C3451" s="34"/>
      <c r="D3451" s="27"/>
      <c r="G3451" s="35"/>
    </row>
    <row r="3452" spans="3:7" ht="22.5" customHeight="1" x14ac:dyDescent="0.25">
      <c r="C3452" s="34"/>
      <c r="D3452" s="27"/>
      <c r="G3452" s="35"/>
    </row>
    <row r="3453" spans="3:7" ht="22.5" customHeight="1" x14ac:dyDescent="0.25">
      <c r="C3453" s="34"/>
      <c r="D3453" s="27"/>
      <c r="G3453" s="35"/>
    </row>
    <row r="3454" spans="3:7" ht="22.5" customHeight="1" x14ac:dyDescent="0.25">
      <c r="C3454" s="34"/>
      <c r="D3454" s="27"/>
      <c r="G3454" s="35"/>
    </row>
    <row r="3455" spans="3:7" ht="22.5" customHeight="1" x14ac:dyDescent="0.25">
      <c r="C3455" s="34"/>
      <c r="D3455" s="27"/>
      <c r="G3455" s="35"/>
    </row>
    <row r="3456" spans="3:7" ht="22.5" customHeight="1" x14ac:dyDescent="0.25">
      <c r="C3456" s="34"/>
      <c r="D3456" s="27"/>
      <c r="G3456" s="35"/>
    </row>
    <row r="3457" spans="3:7" ht="22.5" customHeight="1" x14ac:dyDescent="0.25">
      <c r="C3457" s="34"/>
      <c r="D3457" s="27"/>
      <c r="G3457" s="35"/>
    </row>
    <row r="3458" spans="3:7" ht="22.5" customHeight="1" x14ac:dyDescent="0.25">
      <c r="C3458" s="34"/>
      <c r="D3458" s="27"/>
      <c r="G3458" s="35"/>
    </row>
    <row r="3459" spans="3:7" ht="22.5" customHeight="1" x14ac:dyDescent="0.25">
      <c r="C3459" s="34"/>
      <c r="D3459" s="27"/>
      <c r="G3459" s="35"/>
    </row>
    <row r="3460" spans="3:7" ht="22.5" customHeight="1" x14ac:dyDescent="0.25">
      <c r="C3460" s="34"/>
      <c r="D3460" s="27"/>
      <c r="G3460" s="35"/>
    </row>
    <row r="3461" spans="3:7" ht="22.5" customHeight="1" x14ac:dyDescent="0.25">
      <c r="C3461" s="34"/>
      <c r="D3461" s="27"/>
      <c r="G3461" s="35"/>
    </row>
    <row r="3462" spans="3:7" ht="22.5" customHeight="1" x14ac:dyDescent="0.25">
      <c r="C3462" s="34"/>
      <c r="D3462" s="27"/>
      <c r="G3462" s="35"/>
    </row>
    <row r="3463" spans="3:7" ht="22.5" customHeight="1" x14ac:dyDescent="0.25">
      <c r="C3463" s="34"/>
      <c r="D3463" s="27"/>
      <c r="G3463" s="35"/>
    </row>
    <row r="3464" spans="3:7" ht="22.5" customHeight="1" x14ac:dyDescent="0.25">
      <c r="C3464" s="34"/>
      <c r="D3464" s="27"/>
      <c r="G3464" s="35"/>
    </row>
    <row r="3465" spans="3:7" ht="22.5" customHeight="1" x14ac:dyDescent="0.25">
      <c r="C3465" s="34"/>
      <c r="D3465" s="27"/>
      <c r="G3465" s="35"/>
    </row>
    <row r="3466" spans="3:7" ht="22.5" customHeight="1" x14ac:dyDescent="0.25">
      <c r="C3466" s="34"/>
      <c r="D3466" s="27"/>
      <c r="G3466" s="35"/>
    </row>
    <row r="3467" spans="3:7" ht="22.5" customHeight="1" x14ac:dyDescent="0.25">
      <c r="C3467" s="34"/>
      <c r="D3467" s="27"/>
      <c r="G3467" s="35"/>
    </row>
    <row r="3468" spans="3:7" ht="22.5" customHeight="1" x14ac:dyDescent="0.25">
      <c r="C3468" s="34"/>
      <c r="D3468" s="27"/>
      <c r="G3468" s="35"/>
    </row>
    <row r="3469" spans="3:7" ht="22.5" customHeight="1" x14ac:dyDescent="0.25">
      <c r="C3469" s="34"/>
      <c r="D3469" s="27"/>
      <c r="G3469" s="35"/>
    </row>
    <row r="3470" spans="3:7" ht="22.5" customHeight="1" x14ac:dyDescent="0.25">
      <c r="C3470" s="34"/>
      <c r="D3470" s="27"/>
      <c r="G3470" s="35"/>
    </row>
    <row r="3471" spans="3:7" ht="22.5" customHeight="1" x14ac:dyDescent="0.25">
      <c r="C3471" s="34"/>
      <c r="D3471" s="27"/>
      <c r="G3471" s="35"/>
    </row>
    <row r="3472" spans="3:7" ht="22.5" customHeight="1" x14ac:dyDescent="0.25">
      <c r="C3472" s="34"/>
      <c r="D3472" s="27"/>
      <c r="G3472" s="35"/>
    </row>
    <row r="3473" spans="3:7" ht="22.5" customHeight="1" x14ac:dyDescent="0.25">
      <c r="C3473" s="34"/>
      <c r="D3473" s="27"/>
      <c r="G3473" s="35"/>
    </row>
    <row r="3474" spans="3:7" ht="22.5" customHeight="1" x14ac:dyDescent="0.25">
      <c r="C3474" s="34"/>
      <c r="D3474" s="27"/>
      <c r="G3474" s="35"/>
    </row>
    <row r="3475" spans="3:7" ht="22.5" customHeight="1" x14ac:dyDescent="0.25">
      <c r="C3475" s="34"/>
      <c r="D3475" s="27"/>
      <c r="G3475" s="35"/>
    </row>
    <row r="3476" spans="3:7" ht="22.5" customHeight="1" x14ac:dyDescent="0.25">
      <c r="C3476" s="34"/>
      <c r="D3476" s="27"/>
      <c r="G3476" s="35"/>
    </row>
    <row r="3477" spans="3:7" ht="22.5" customHeight="1" x14ac:dyDescent="0.25">
      <c r="C3477" s="34"/>
      <c r="D3477" s="27"/>
      <c r="G3477" s="35"/>
    </row>
    <row r="3478" spans="3:7" ht="22.5" customHeight="1" x14ac:dyDescent="0.25">
      <c r="C3478" s="34"/>
      <c r="D3478" s="27"/>
      <c r="G3478" s="35"/>
    </row>
    <row r="3479" spans="3:7" ht="22.5" customHeight="1" x14ac:dyDescent="0.25">
      <c r="C3479" s="34"/>
      <c r="D3479" s="27"/>
      <c r="G3479" s="35"/>
    </row>
    <row r="3480" spans="3:7" ht="22.5" customHeight="1" x14ac:dyDescent="0.25">
      <c r="C3480" s="34"/>
      <c r="D3480" s="27"/>
      <c r="G3480" s="35"/>
    </row>
    <row r="3481" spans="3:7" ht="22.5" customHeight="1" x14ac:dyDescent="0.25">
      <c r="C3481" s="34"/>
      <c r="D3481" s="27"/>
      <c r="G3481" s="35"/>
    </row>
    <row r="3482" spans="3:7" ht="22.5" customHeight="1" x14ac:dyDescent="0.25">
      <c r="C3482" s="34"/>
      <c r="D3482" s="27"/>
      <c r="G3482" s="35"/>
    </row>
    <row r="3483" spans="3:7" ht="22.5" customHeight="1" x14ac:dyDescent="0.25">
      <c r="C3483" s="34"/>
      <c r="D3483" s="27"/>
      <c r="G3483" s="35"/>
    </row>
    <row r="3484" spans="3:7" ht="22.5" customHeight="1" x14ac:dyDescent="0.25">
      <c r="C3484" s="34"/>
      <c r="D3484" s="27"/>
      <c r="G3484" s="35"/>
    </row>
    <row r="3485" spans="3:7" ht="22.5" customHeight="1" x14ac:dyDescent="0.25">
      <c r="C3485" s="34"/>
      <c r="D3485" s="27"/>
      <c r="G3485" s="35"/>
    </row>
    <row r="3486" spans="3:7" ht="22.5" customHeight="1" x14ac:dyDescent="0.25">
      <c r="C3486" s="34"/>
      <c r="D3486" s="27"/>
      <c r="G3486" s="35"/>
    </row>
    <row r="3487" spans="3:7" ht="22.5" customHeight="1" x14ac:dyDescent="0.25">
      <c r="C3487" s="34"/>
      <c r="D3487" s="27"/>
      <c r="G3487" s="35"/>
    </row>
    <row r="3488" spans="3:7" ht="22.5" customHeight="1" x14ac:dyDescent="0.25">
      <c r="C3488" s="34"/>
      <c r="D3488" s="27"/>
      <c r="G3488" s="35"/>
    </row>
    <row r="3489" spans="3:7" ht="22.5" customHeight="1" x14ac:dyDescent="0.25">
      <c r="C3489" s="34"/>
      <c r="D3489" s="27"/>
      <c r="G3489" s="35"/>
    </row>
    <row r="3490" spans="3:7" ht="22.5" customHeight="1" x14ac:dyDescent="0.25">
      <c r="C3490" s="34"/>
      <c r="D3490" s="27"/>
      <c r="G3490" s="35"/>
    </row>
    <row r="3491" spans="3:7" ht="22.5" customHeight="1" x14ac:dyDescent="0.25">
      <c r="C3491" s="34"/>
      <c r="D3491" s="27"/>
      <c r="G3491" s="35"/>
    </row>
    <row r="3492" spans="3:7" ht="22.5" customHeight="1" x14ac:dyDescent="0.25">
      <c r="C3492" s="34"/>
      <c r="D3492" s="27"/>
      <c r="G3492" s="35"/>
    </row>
    <row r="3493" spans="3:7" ht="22.5" customHeight="1" x14ac:dyDescent="0.25">
      <c r="C3493" s="34"/>
      <c r="D3493" s="27"/>
      <c r="G3493" s="35"/>
    </row>
    <row r="3494" spans="3:7" ht="22.5" customHeight="1" x14ac:dyDescent="0.25">
      <c r="C3494" s="34"/>
      <c r="D3494" s="27"/>
      <c r="G3494" s="35"/>
    </row>
    <row r="3495" spans="3:7" ht="22.5" customHeight="1" x14ac:dyDescent="0.25">
      <c r="C3495" s="34"/>
      <c r="D3495" s="27"/>
      <c r="G3495" s="35"/>
    </row>
    <row r="3496" spans="3:7" ht="22.5" customHeight="1" x14ac:dyDescent="0.25">
      <c r="C3496" s="34"/>
      <c r="D3496" s="27"/>
      <c r="G3496" s="35"/>
    </row>
    <row r="3497" spans="3:7" ht="22.5" customHeight="1" x14ac:dyDescent="0.25">
      <c r="C3497" s="34"/>
      <c r="D3497" s="27"/>
      <c r="G3497" s="35"/>
    </row>
    <row r="3498" spans="3:7" ht="22.5" customHeight="1" x14ac:dyDescent="0.25">
      <c r="C3498" s="34"/>
      <c r="D3498" s="27"/>
      <c r="G3498" s="35"/>
    </row>
    <row r="3499" spans="3:7" ht="22.5" customHeight="1" x14ac:dyDescent="0.25">
      <c r="C3499" s="34"/>
      <c r="D3499" s="27"/>
      <c r="G3499" s="35"/>
    </row>
    <row r="3500" spans="3:7" ht="22.5" customHeight="1" x14ac:dyDescent="0.25">
      <c r="C3500" s="34"/>
      <c r="D3500" s="27"/>
      <c r="G3500" s="35"/>
    </row>
    <row r="3501" spans="3:7" ht="22.5" customHeight="1" x14ac:dyDescent="0.25">
      <c r="C3501" s="34"/>
      <c r="D3501" s="27"/>
      <c r="G3501" s="35"/>
    </row>
    <row r="3502" spans="3:7" ht="22.5" customHeight="1" x14ac:dyDescent="0.25">
      <c r="C3502" s="34"/>
      <c r="D3502" s="27"/>
      <c r="G3502" s="35"/>
    </row>
    <row r="3503" spans="3:7" ht="22.5" customHeight="1" x14ac:dyDescent="0.25">
      <c r="C3503" s="34"/>
      <c r="D3503" s="27"/>
      <c r="G3503" s="35"/>
    </row>
    <row r="3504" spans="3:7" ht="22.5" customHeight="1" x14ac:dyDescent="0.25">
      <c r="C3504" s="34"/>
      <c r="D3504" s="27"/>
      <c r="G3504" s="35"/>
    </row>
    <row r="3505" spans="3:7" ht="22.5" customHeight="1" x14ac:dyDescent="0.25">
      <c r="C3505" s="34"/>
      <c r="D3505" s="27"/>
      <c r="G3505" s="35"/>
    </row>
    <row r="3506" spans="3:7" ht="22.5" customHeight="1" x14ac:dyDescent="0.25">
      <c r="C3506" s="34"/>
      <c r="D3506" s="27"/>
      <c r="G3506" s="35"/>
    </row>
    <row r="3507" spans="3:7" ht="22.5" customHeight="1" x14ac:dyDescent="0.25">
      <c r="C3507" s="34"/>
      <c r="D3507" s="27"/>
      <c r="G3507" s="35"/>
    </row>
    <row r="3508" spans="3:7" ht="22.5" customHeight="1" x14ac:dyDescent="0.25">
      <c r="C3508" s="34"/>
      <c r="D3508" s="27"/>
      <c r="G3508" s="35"/>
    </row>
    <row r="3509" spans="3:7" ht="22.5" customHeight="1" x14ac:dyDescent="0.25">
      <c r="C3509" s="34"/>
      <c r="D3509" s="27"/>
      <c r="G3509" s="35"/>
    </row>
    <row r="3510" spans="3:7" ht="22.5" customHeight="1" x14ac:dyDescent="0.25">
      <c r="C3510" s="34"/>
      <c r="D3510" s="27"/>
      <c r="G3510" s="35"/>
    </row>
    <row r="3511" spans="3:7" ht="22.5" customHeight="1" x14ac:dyDescent="0.25">
      <c r="C3511" s="34"/>
      <c r="D3511" s="27"/>
      <c r="G3511" s="35"/>
    </row>
    <row r="3512" spans="3:7" ht="22.5" customHeight="1" x14ac:dyDescent="0.25">
      <c r="C3512" s="34"/>
      <c r="D3512" s="27"/>
      <c r="G3512" s="35"/>
    </row>
    <row r="3513" spans="3:7" ht="22.5" customHeight="1" x14ac:dyDescent="0.25">
      <c r="C3513" s="34"/>
      <c r="D3513" s="27"/>
      <c r="G3513" s="35"/>
    </row>
    <row r="3514" spans="3:7" ht="22.5" customHeight="1" x14ac:dyDescent="0.25">
      <c r="C3514" s="34"/>
      <c r="D3514" s="27"/>
      <c r="G3514" s="35"/>
    </row>
    <row r="3515" spans="3:7" ht="22.5" customHeight="1" x14ac:dyDescent="0.25">
      <c r="C3515" s="34"/>
      <c r="D3515" s="27"/>
      <c r="G3515" s="35"/>
    </row>
    <row r="3516" spans="3:7" ht="22.5" customHeight="1" x14ac:dyDescent="0.25">
      <c r="C3516" s="34"/>
      <c r="D3516" s="27"/>
      <c r="G3516" s="35"/>
    </row>
    <row r="3517" spans="3:7" ht="22.5" customHeight="1" x14ac:dyDescent="0.25">
      <c r="C3517" s="34"/>
      <c r="D3517" s="27"/>
      <c r="G3517" s="35"/>
    </row>
    <row r="3518" spans="3:7" ht="22.5" customHeight="1" x14ac:dyDescent="0.25">
      <c r="C3518" s="34"/>
      <c r="D3518" s="27"/>
      <c r="G3518" s="35"/>
    </row>
    <row r="3519" spans="3:7" ht="22.5" customHeight="1" x14ac:dyDescent="0.25">
      <c r="C3519" s="34"/>
      <c r="D3519" s="27"/>
      <c r="G3519" s="35"/>
    </row>
    <row r="3520" spans="3:7" ht="22.5" customHeight="1" x14ac:dyDescent="0.25">
      <c r="C3520" s="34"/>
      <c r="D3520" s="27"/>
      <c r="G3520" s="35"/>
    </row>
    <row r="3521" spans="3:7" ht="22.5" customHeight="1" x14ac:dyDescent="0.25">
      <c r="C3521" s="34"/>
      <c r="D3521" s="27"/>
      <c r="G3521" s="35"/>
    </row>
    <row r="3522" spans="3:7" ht="22.5" customHeight="1" x14ac:dyDescent="0.25">
      <c r="C3522" s="34"/>
      <c r="D3522" s="27"/>
      <c r="G3522" s="35"/>
    </row>
    <row r="3523" spans="3:7" ht="22.5" customHeight="1" x14ac:dyDescent="0.25">
      <c r="C3523" s="34"/>
      <c r="D3523" s="27"/>
      <c r="G3523" s="35"/>
    </row>
    <row r="3524" spans="3:7" ht="22.5" customHeight="1" x14ac:dyDescent="0.25">
      <c r="C3524" s="34"/>
      <c r="D3524" s="27"/>
      <c r="G3524" s="35"/>
    </row>
    <row r="3525" spans="3:7" ht="22.5" customHeight="1" x14ac:dyDescent="0.25">
      <c r="C3525" s="34"/>
      <c r="D3525" s="27"/>
      <c r="G3525" s="35"/>
    </row>
    <row r="3526" spans="3:7" ht="22.5" customHeight="1" x14ac:dyDescent="0.25">
      <c r="C3526" s="34"/>
      <c r="D3526" s="27"/>
      <c r="G3526" s="35"/>
    </row>
    <row r="3527" spans="3:7" ht="22.5" customHeight="1" x14ac:dyDescent="0.25">
      <c r="C3527" s="34"/>
      <c r="D3527" s="27"/>
      <c r="G3527" s="35"/>
    </row>
    <row r="3528" spans="3:7" ht="22.5" customHeight="1" x14ac:dyDescent="0.25">
      <c r="C3528" s="34"/>
      <c r="D3528" s="27"/>
      <c r="G3528" s="35"/>
    </row>
    <row r="3529" spans="3:7" ht="22.5" customHeight="1" x14ac:dyDescent="0.25">
      <c r="C3529" s="34"/>
      <c r="D3529" s="27"/>
      <c r="G3529" s="35"/>
    </row>
    <row r="3530" spans="3:7" ht="22.5" customHeight="1" x14ac:dyDescent="0.25">
      <c r="C3530" s="34"/>
      <c r="D3530" s="27"/>
      <c r="G3530" s="35"/>
    </row>
    <row r="3531" spans="3:7" ht="22.5" customHeight="1" x14ac:dyDescent="0.25">
      <c r="C3531" s="34"/>
      <c r="D3531" s="27"/>
      <c r="G3531" s="35"/>
    </row>
    <row r="3532" spans="3:7" ht="22.5" customHeight="1" x14ac:dyDescent="0.25">
      <c r="C3532" s="34"/>
      <c r="D3532" s="27"/>
      <c r="G3532" s="35"/>
    </row>
    <row r="3533" spans="3:7" ht="22.5" customHeight="1" x14ac:dyDescent="0.25">
      <c r="C3533" s="34"/>
      <c r="D3533" s="27"/>
      <c r="G3533" s="35"/>
    </row>
    <row r="3534" spans="3:7" ht="22.5" customHeight="1" x14ac:dyDescent="0.25">
      <c r="C3534" s="34"/>
      <c r="D3534" s="27"/>
      <c r="G3534" s="35"/>
    </row>
    <row r="3535" spans="3:7" ht="22.5" customHeight="1" x14ac:dyDescent="0.25">
      <c r="C3535" s="34"/>
      <c r="D3535" s="27"/>
      <c r="G3535" s="35"/>
    </row>
    <row r="3536" spans="3:7" ht="22.5" customHeight="1" x14ac:dyDescent="0.25">
      <c r="C3536" s="34"/>
      <c r="D3536" s="27"/>
      <c r="G3536" s="35"/>
    </row>
    <row r="3537" spans="3:7" ht="22.5" customHeight="1" x14ac:dyDescent="0.25">
      <c r="C3537" s="34"/>
      <c r="D3537" s="27"/>
      <c r="G3537" s="35"/>
    </row>
    <row r="3538" spans="3:7" ht="22.5" customHeight="1" x14ac:dyDescent="0.25">
      <c r="C3538" s="34"/>
      <c r="D3538" s="27"/>
      <c r="G3538" s="35"/>
    </row>
    <row r="3539" spans="3:7" ht="22.5" customHeight="1" x14ac:dyDescent="0.25">
      <c r="C3539" s="34"/>
      <c r="D3539" s="27"/>
      <c r="G3539" s="35"/>
    </row>
    <row r="3540" spans="3:7" ht="22.5" customHeight="1" x14ac:dyDescent="0.25">
      <c r="C3540" s="34"/>
      <c r="D3540" s="27"/>
      <c r="G3540" s="35"/>
    </row>
    <row r="3541" spans="3:7" ht="22.5" customHeight="1" x14ac:dyDescent="0.25">
      <c r="C3541" s="34"/>
      <c r="D3541" s="27"/>
      <c r="G3541" s="35"/>
    </row>
    <row r="3542" spans="3:7" ht="22.5" customHeight="1" x14ac:dyDescent="0.25">
      <c r="C3542" s="34"/>
      <c r="D3542" s="27"/>
      <c r="G3542" s="35"/>
    </row>
    <row r="3543" spans="3:7" ht="22.5" customHeight="1" x14ac:dyDescent="0.25">
      <c r="C3543" s="34"/>
      <c r="D3543" s="27"/>
      <c r="G3543" s="35"/>
    </row>
    <row r="3544" spans="3:7" ht="22.5" customHeight="1" x14ac:dyDescent="0.25">
      <c r="C3544" s="34"/>
      <c r="D3544" s="27"/>
      <c r="G3544" s="35"/>
    </row>
    <row r="3545" spans="3:7" ht="22.5" customHeight="1" x14ac:dyDescent="0.25">
      <c r="C3545" s="34"/>
      <c r="D3545" s="27"/>
      <c r="G3545" s="35"/>
    </row>
    <row r="3546" spans="3:7" ht="22.5" customHeight="1" x14ac:dyDescent="0.25">
      <c r="C3546" s="34"/>
      <c r="D3546" s="27"/>
      <c r="G3546" s="35"/>
    </row>
    <row r="3547" spans="3:7" ht="22.5" customHeight="1" x14ac:dyDescent="0.25">
      <c r="C3547" s="34"/>
      <c r="D3547" s="27"/>
      <c r="G3547" s="35"/>
    </row>
    <row r="3548" spans="3:7" ht="22.5" customHeight="1" x14ac:dyDescent="0.25">
      <c r="C3548" s="34"/>
      <c r="D3548" s="27"/>
      <c r="G3548" s="35"/>
    </row>
    <row r="3549" spans="3:7" ht="22.5" customHeight="1" x14ac:dyDescent="0.25">
      <c r="C3549" s="34"/>
      <c r="D3549" s="27"/>
      <c r="G3549" s="35"/>
    </row>
    <row r="3550" spans="3:7" ht="22.5" customHeight="1" x14ac:dyDescent="0.25">
      <c r="C3550" s="34"/>
      <c r="D3550" s="27"/>
      <c r="G3550" s="35"/>
    </row>
    <row r="3551" spans="3:7" ht="22.5" customHeight="1" x14ac:dyDescent="0.25">
      <c r="C3551" s="34"/>
      <c r="D3551" s="27"/>
      <c r="G3551" s="35"/>
    </row>
    <row r="3552" spans="3:7" ht="22.5" customHeight="1" x14ac:dyDescent="0.25">
      <c r="C3552" s="34"/>
      <c r="D3552" s="27"/>
      <c r="G3552" s="35"/>
    </row>
    <row r="3553" spans="3:7" ht="22.5" customHeight="1" x14ac:dyDescent="0.25">
      <c r="C3553" s="34"/>
      <c r="D3553" s="27"/>
      <c r="G3553" s="35"/>
    </row>
    <row r="3554" spans="3:7" ht="22.5" customHeight="1" x14ac:dyDescent="0.25">
      <c r="C3554" s="34"/>
      <c r="D3554" s="27"/>
      <c r="G3554" s="35"/>
    </row>
    <row r="3555" spans="3:7" ht="22.5" customHeight="1" x14ac:dyDescent="0.25">
      <c r="C3555" s="34"/>
      <c r="D3555" s="27"/>
      <c r="G3555" s="35"/>
    </row>
    <row r="3556" spans="3:7" ht="22.5" customHeight="1" x14ac:dyDescent="0.25">
      <c r="C3556" s="34"/>
      <c r="D3556" s="27"/>
      <c r="G3556" s="35"/>
    </row>
    <row r="3557" spans="3:7" ht="22.5" customHeight="1" x14ac:dyDescent="0.25">
      <c r="C3557" s="34"/>
      <c r="D3557" s="27"/>
      <c r="G3557" s="35"/>
    </row>
    <row r="3558" spans="3:7" ht="22.5" customHeight="1" x14ac:dyDescent="0.25">
      <c r="C3558" s="34"/>
      <c r="D3558" s="27"/>
      <c r="G3558" s="35"/>
    </row>
    <row r="3559" spans="3:7" ht="22.5" customHeight="1" x14ac:dyDescent="0.25">
      <c r="C3559" s="34"/>
      <c r="D3559" s="27"/>
      <c r="G3559" s="35"/>
    </row>
    <row r="3560" spans="3:7" ht="22.5" customHeight="1" x14ac:dyDescent="0.25">
      <c r="C3560" s="34"/>
      <c r="D3560" s="27"/>
      <c r="G3560" s="35"/>
    </row>
    <row r="3561" spans="3:7" ht="22.5" customHeight="1" x14ac:dyDescent="0.25">
      <c r="C3561" s="34"/>
      <c r="D3561" s="27"/>
      <c r="G3561" s="35"/>
    </row>
    <row r="3562" spans="3:7" ht="22.5" customHeight="1" x14ac:dyDescent="0.25">
      <c r="C3562" s="34"/>
      <c r="D3562" s="27"/>
      <c r="G3562" s="35"/>
    </row>
    <row r="3563" spans="3:7" ht="22.5" customHeight="1" x14ac:dyDescent="0.25">
      <c r="C3563" s="34"/>
      <c r="D3563" s="27"/>
      <c r="G3563" s="35"/>
    </row>
    <row r="3564" spans="3:7" ht="22.5" customHeight="1" x14ac:dyDescent="0.25">
      <c r="C3564" s="34"/>
      <c r="D3564" s="27"/>
      <c r="G3564" s="35"/>
    </row>
    <row r="3565" spans="3:7" ht="22.5" customHeight="1" x14ac:dyDescent="0.25">
      <c r="C3565" s="34"/>
      <c r="D3565" s="27"/>
      <c r="G3565" s="35"/>
    </row>
    <row r="3566" spans="3:7" ht="22.5" customHeight="1" x14ac:dyDescent="0.25">
      <c r="C3566" s="34"/>
      <c r="D3566" s="27"/>
      <c r="G3566" s="35"/>
    </row>
    <row r="3567" spans="3:7" ht="22.5" customHeight="1" x14ac:dyDescent="0.25">
      <c r="C3567" s="34"/>
      <c r="D3567" s="27"/>
      <c r="G3567" s="35"/>
    </row>
    <row r="3568" spans="3:7" ht="22.5" customHeight="1" x14ac:dyDescent="0.25">
      <c r="C3568" s="34"/>
      <c r="D3568" s="27"/>
      <c r="G3568" s="35"/>
    </row>
    <row r="3569" spans="3:7" ht="22.5" customHeight="1" x14ac:dyDescent="0.25">
      <c r="C3569" s="34"/>
      <c r="D3569" s="27"/>
      <c r="G3569" s="35"/>
    </row>
    <row r="3570" spans="3:7" ht="22.5" customHeight="1" x14ac:dyDescent="0.25">
      <c r="C3570" s="34"/>
      <c r="D3570" s="27"/>
      <c r="G3570" s="35"/>
    </row>
    <row r="3571" spans="3:7" ht="22.5" customHeight="1" x14ac:dyDescent="0.25">
      <c r="C3571" s="34"/>
      <c r="D3571" s="27"/>
      <c r="G3571" s="35"/>
    </row>
    <row r="3572" spans="3:7" ht="22.5" customHeight="1" x14ac:dyDescent="0.25">
      <c r="C3572" s="34"/>
      <c r="D3572" s="27"/>
      <c r="G3572" s="35"/>
    </row>
    <row r="3573" spans="3:7" ht="22.5" customHeight="1" x14ac:dyDescent="0.25">
      <c r="C3573" s="34"/>
      <c r="D3573" s="27"/>
      <c r="G3573" s="35"/>
    </row>
    <row r="3574" spans="3:7" ht="22.5" customHeight="1" x14ac:dyDescent="0.25">
      <c r="C3574" s="34"/>
      <c r="D3574" s="27"/>
      <c r="G3574" s="35"/>
    </row>
    <row r="3575" spans="3:7" ht="22.5" customHeight="1" x14ac:dyDescent="0.25">
      <c r="C3575" s="34"/>
      <c r="D3575" s="27"/>
      <c r="G3575" s="35"/>
    </row>
    <row r="3576" spans="3:7" ht="22.5" customHeight="1" x14ac:dyDescent="0.25">
      <c r="C3576" s="34"/>
      <c r="D3576" s="27"/>
      <c r="G3576" s="35"/>
    </row>
    <row r="3577" spans="3:7" ht="22.5" customHeight="1" x14ac:dyDescent="0.25">
      <c r="C3577" s="34"/>
      <c r="D3577" s="27"/>
      <c r="G3577" s="35"/>
    </row>
    <row r="3578" spans="3:7" ht="22.5" customHeight="1" x14ac:dyDescent="0.25">
      <c r="C3578" s="34"/>
      <c r="D3578" s="27"/>
      <c r="G3578" s="35"/>
    </row>
    <row r="3579" spans="3:7" ht="22.5" customHeight="1" x14ac:dyDescent="0.25">
      <c r="C3579" s="34"/>
      <c r="D3579" s="27"/>
      <c r="G3579" s="35"/>
    </row>
    <row r="3580" spans="3:7" ht="22.5" customHeight="1" x14ac:dyDescent="0.25">
      <c r="C3580" s="34"/>
      <c r="D3580" s="27"/>
      <c r="G3580" s="35"/>
    </row>
    <row r="3581" spans="3:7" ht="22.5" customHeight="1" x14ac:dyDescent="0.25">
      <c r="C3581" s="34"/>
      <c r="D3581" s="27"/>
      <c r="G3581" s="35"/>
    </row>
    <row r="3582" spans="3:7" ht="22.5" customHeight="1" x14ac:dyDescent="0.25">
      <c r="C3582" s="34"/>
      <c r="D3582" s="27"/>
      <c r="G3582" s="35"/>
    </row>
    <row r="3583" spans="3:7" ht="22.5" customHeight="1" x14ac:dyDescent="0.25">
      <c r="C3583" s="34"/>
      <c r="D3583" s="27"/>
      <c r="G3583" s="35"/>
    </row>
    <row r="3584" spans="3:7" ht="22.5" customHeight="1" x14ac:dyDescent="0.25">
      <c r="C3584" s="34"/>
      <c r="D3584" s="27"/>
      <c r="G3584" s="35"/>
    </row>
    <row r="3585" spans="3:7" ht="22.5" customHeight="1" x14ac:dyDescent="0.25">
      <c r="C3585" s="34"/>
      <c r="D3585" s="27"/>
      <c r="G3585" s="35"/>
    </row>
    <row r="3586" spans="3:7" ht="22.5" customHeight="1" x14ac:dyDescent="0.25">
      <c r="C3586" s="34"/>
      <c r="D3586" s="27"/>
      <c r="G3586" s="35"/>
    </row>
    <row r="3587" spans="3:7" ht="22.5" customHeight="1" x14ac:dyDescent="0.25">
      <c r="C3587" s="34"/>
      <c r="D3587" s="27"/>
      <c r="G3587" s="35"/>
    </row>
    <row r="3588" spans="3:7" ht="22.5" customHeight="1" x14ac:dyDescent="0.25">
      <c r="C3588" s="34"/>
      <c r="D3588" s="27"/>
      <c r="G3588" s="35"/>
    </row>
    <row r="3589" spans="3:7" ht="22.5" customHeight="1" x14ac:dyDescent="0.25">
      <c r="C3589" s="34"/>
      <c r="D3589" s="27"/>
      <c r="G3589" s="35"/>
    </row>
    <row r="3590" spans="3:7" ht="22.5" customHeight="1" x14ac:dyDescent="0.25">
      <c r="C3590" s="34"/>
      <c r="D3590" s="27"/>
      <c r="G3590" s="35"/>
    </row>
    <row r="3591" spans="3:7" ht="22.5" customHeight="1" x14ac:dyDescent="0.25">
      <c r="C3591" s="34"/>
      <c r="D3591" s="27"/>
      <c r="G3591" s="35"/>
    </row>
    <row r="3592" spans="3:7" ht="22.5" customHeight="1" x14ac:dyDescent="0.25">
      <c r="C3592" s="34"/>
      <c r="D3592" s="27"/>
      <c r="G3592" s="35"/>
    </row>
    <row r="3593" spans="3:7" ht="22.5" customHeight="1" x14ac:dyDescent="0.25">
      <c r="C3593" s="34"/>
      <c r="D3593" s="27"/>
      <c r="G3593" s="35"/>
    </row>
    <row r="3594" spans="3:7" ht="22.5" customHeight="1" x14ac:dyDescent="0.25">
      <c r="C3594" s="34"/>
      <c r="D3594" s="27"/>
      <c r="G3594" s="35"/>
    </row>
    <row r="3595" spans="3:7" ht="22.5" customHeight="1" x14ac:dyDescent="0.25">
      <c r="C3595" s="34"/>
      <c r="D3595" s="27"/>
      <c r="G3595" s="35"/>
    </row>
    <row r="3596" spans="3:7" ht="22.5" customHeight="1" x14ac:dyDescent="0.25">
      <c r="C3596" s="34"/>
      <c r="D3596" s="27"/>
      <c r="G3596" s="35"/>
    </row>
    <row r="3597" spans="3:7" ht="22.5" customHeight="1" x14ac:dyDescent="0.25">
      <c r="C3597" s="34"/>
      <c r="D3597" s="27"/>
      <c r="G3597" s="35"/>
    </row>
    <row r="3598" spans="3:7" ht="22.5" customHeight="1" x14ac:dyDescent="0.25">
      <c r="C3598" s="34"/>
      <c r="D3598" s="27"/>
      <c r="G3598" s="35"/>
    </row>
    <row r="3599" spans="3:7" ht="22.5" customHeight="1" x14ac:dyDescent="0.25">
      <c r="C3599" s="34"/>
      <c r="D3599" s="27"/>
      <c r="G3599" s="35"/>
    </row>
    <row r="3600" spans="3:7" ht="22.5" customHeight="1" x14ac:dyDescent="0.25">
      <c r="C3600" s="34"/>
      <c r="D3600" s="27"/>
      <c r="G3600" s="35"/>
    </row>
    <row r="3601" spans="3:7" ht="22.5" customHeight="1" x14ac:dyDescent="0.25">
      <c r="C3601" s="34"/>
      <c r="D3601" s="27"/>
      <c r="G3601" s="35"/>
    </row>
    <row r="3602" spans="3:7" ht="22.5" customHeight="1" x14ac:dyDescent="0.25">
      <c r="C3602" s="34"/>
      <c r="D3602" s="27"/>
      <c r="G3602" s="35"/>
    </row>
    <row r="3603" spans="3:7" ht="22.5" customHeight="1" x14ac:dyDescent="0.25">
      <c r="C3603" s="34"/>
      <c r="D3603" s="27"/>
      <c r="G3603" s="35"/>
    </row>
    <row r="3604" spans="3:7" ht="22.5" customHeight="1" x14ac:dyDescent="0.25">
      <c r="C3604" s="34"/>
      <c r="D3604" s="27"/>
      <c r="G3604" s="35"/>
    </row>
    <row r="3605" spans="3:7" ht="22.5" customHeight="1" x14ac:dyDescent="0.25">
      <c r="C3605" s="34"/>
      <c r="D3605" s="27"/>
      <c r="G3605" s="35"/>
    </row>
    <row r="3606" spans="3:7" ht="22.5" customHeight="1" x14ac:dyDescent="0.25">
      <c r="C3606" s="34"/>
      <c r="D3606" s="27"/>
      <c r="G3606" s="35"/>
    </row>
    <row r="3607" spans="3:7" ht="22.5" customHeight="1" x14ac:dyDescent="0.25">
      <c r="C3607" s="34"/>
      <c r="D3607" s="27"/>
      <c r="G3607" s="35"/>
    </row>
    <row r="3608" spans="3:7" ht="22.5" customHeight="1" x14ac:dyDescent="0.25">
      <c r="C3608" s="34"/>
      <c r="D3608" s="27"/>
      <c r="G3608" s="35"/>
    </row>
    <row r="3609" spans="3:7" ht="22.5" customHeight="1" x14ac:dyDescent="0.25">
      <c r="C3609" s="34"/>
      <c r="D3609" s="27"/>
      <c r="G3609" s="35"/>
    </row>
    <row r="3610" spans="3:7" ht="22.5" customHeight="1" x14ac:dyDescent="0.25">
      <c r="C3610" s="34"/>
      <c r="D3610" s="27"/>
      <c r="G3610" s="35"/>
    </row>
    <row r="3611" spans="3:7" ht="22.5" customHeight="1" x14ac:dyDescent="0.25">
      <c r="C3611" s="34"/>
      <c r="D3611" s="27"/>
      <c r="G3611" s="35"/>
    </row>
    <row r="3612" spans="3:7" ht="22.5" customHeight="1" x14ac:dyDescent="0.25">
      <c r="C3612" s="34"/>
      <c r="D3612" s="27"/>
      <c r="G3612" s="35"/>
    </row>
    <row r="3613" spans="3:7" ht="22.5" customHeight="1" x14ac:dyDescent="0.25">
      <c r="C3613" s="34"/>
      <c r="D3613" s="27"/>
      <c r="G3613" s="35"/>
    </row>
    <row r="3614" spans="3:7" ht="22.5" customHeight="1" x14ac:dyDescent="0.25">
      <c r="C3614" s="34"/>
      <c r="D3614" s="27"/>
      <c r="G3614" s="35"/>
    </row>
    <row r="3615" spans="3:7" ht="22.5" customHeight="1" x14ac:dyDescent="0.25">
      <c r="C3615" s="34"/>
      <c r="D3615" s="27"/>
      <c r="G3615" s="35"/>
    </row>
    <row r="3616" spans="3:7" ht="22.5" customHeight="1" x14ac:dyDescent="0.25">
      <c r="C3616" s="34"/>
      <c r="D3616" s="27"/>
      <c r="G3616" s="35"/>
    </row>
    <row r="3617" spans="3:7" ht="22.5" customHeight="1" x14ac:dyDescent="0.25">
      <c r="C3617" s="34"/>
      <c r="D3617" s="27"/>
      <c r="G3617" s="35"/>
    </row>
    <row r="3618" spans="3:7" ht="22.5" customHeight="1" x14ac:dyDescent="0.25">
      <c r="C3618" s="34"/>
      <c r="D3618" s="27"/>
      <c r="G3618" s="35"/>
    </row>
    <row r="3619" spans="3:7" ht="22.5" customHeight="1" x14ac:dyDescent="0.25">
      <c r="C3619" s="34"/>
      <c r="D3619" s="27"/>
      <c r="G3619" s="35"/>
    </row>
    <row r="3620" spans="3:7" ht="22.5" customHeight="1" x14ac:dyDescent="0.25">
      <c r="C3620" s="34"/>
      <c r="D3620" s="27"/>
      <c r="G3620" s="35"/>
    </row>
    <row r="3621" spans="3:7" ht="22.5" customHeight="1" x14ac:dyDescent="0.25">
      <c r="C3621" s="34"/>
      <c r="D3621" s="27"/>
      <c r="G3621" s="35"/>
    </row>
    <row r="3622" spans="3:7" ht="22.5" customHeight="1" x14ac:dyDescent="0.25">
      <c r="C3622" s="34"/>
      <c r="D3622" s="27"/>
      <c r="G3622" s="35"/>
    </row>
    <row r="3623" spans="3:7" ht="22.5" customHeight="1" x14ac:dyDescent="0.25">
      <c r="C3623" s="34"/>
      <c r="D3623" s="27"/>
      <c r="G3623" s="35"/>
    </row>
    <row r="3624" spans="3:7" ht="22.5" customHeight="1" x14ac:dyDescent="0.25">
      <c r="C3624" s="34"/>
      <c r="D3624" s="27"/>
      <c r="G3624" s="35"/>
    </row>
    <row r="3625" spans="3:7" ht="22.5" customHeight="1" x14ac:dyDescent="0.25">
      <c r="C3625" s="34"/>
      <c r="D3625" s="27"/>
      <c r="G3625" s="35"/>
    </row>
    <row r="3626" spans="3:7" ht="22.5" customHeight="1" x14ac:dyDescent="0.25">
      <c r="C3626" s="34"/>
      <c r="D3626" s="27"/>
      <c r="G3626" s="35"/>
    </row>
    <row r="3627" spans="3:7" ht="22.5" customHeight="1" x14ac:dyDescent="0.25">
      <c r="C3627" s="34"/>
      <c r="D3627" s="27"/>
      <c r="G3627" s="35"/>
    </row>
    <row r="3628" spans="3:7" ht="22.5" customHeight="1" x14ac:dyDescent="0.25">
      <c r="C3628" s="34"/>
      <c r="D3628" s="27"/>
      <c r="G3628" s="35"/>
    </row>
    <row r="3629" spans="3:7" ht="22.5" customHeight="1" x14ac:dyDescent="0.25">
      <c r="C3629" s="34"/>
      <c r="D3629" s="27"/>
      <c r="G3629" s="35"/>
    </row>
    <row r="3630" spans="3:7" ht="22.5" customHeight="1" x14ac:dyDescent="0.25">
      <c r="C3630" s="34"/>
      <c r="D3630" s="27"/>
      <c r="G3630" s="35"/>
    </row>
    <row r="3631" spans="3:7" ht="22.5" customHeight="1" x14ac:dyDescent="0.25">
      <c r="C3631" s="34"/>
      <c r="D3631" s="27"/>
      <c r="G3631" s="35"/>
    </row>
    <row r="3632" spans="3:7" ht="22.5" customHeight="1" x14ac:dyDescent="0.25">
      <c r="C3632" s="34"/>
      <c r="D3632" s="27"/>
      <c r="G3632" s="35"/>
    </row>
    <row r="3633" spans="3:7" ht="22.5" customHeight="1" x14ac:dyDescent="0.25">
      <c r="C3633" s="34"/>
      <c r="D3633" s="27"/>
      <c r="G3633" s="35"/>
    </row>
    <row r="3634" spans="3:7" ht="22.5" customHeight="1" x14ac:dyDescent="0.25">
      <c r="C3634" s="34"/>
      <c r="D3634" s="27"/>
      <c r="G3634" s="35"/>
    </row>
    <row r="3635" spans="3:7" ht="22.5" customHeight="1" x14ac:dyDescent="0.25">
      <c r="C3635" s="34"/>
      <c r="D3635" s="27"/>
      <c r="G3635" s="35"/>
    </row>
    <row r="3636" spans="3:7" ht="22.5" customHeight="1" x14ac:dyDescent="0.25">
      <c r="C3636" s="34"/>
      <c r="D3636" s="27"/>
      <c r="G3636" s="35"/>
    </row>
    <row r="3637" spans="3:7" ht="22.5" customHeight="1" x14ac:dyDescent="0.25">
      <c r="C3637" s="34"/>
      <c r="D3637" s="27"/>
      <c r="G3637" s="35"/>
    </row>
    <row r="3638" spans="3:7" ht="22.5" customHeight="1" x14ac:dyDescent="0.25">
      <c r="C3638" s="34"/>
      <c r="D3638" s="27"/>
      <c r="G3638" s="35"/>
    </row>
    <row r="3639" spans="3:7" ht="22.5" customHeight="1" x14ac:dyDescent="0.25">
      <c r="C3639" s="34"/>
      <c r="D3639" s="27"/>
      <c r="G3639" s="35"/>
    </row>
    <row r="3640" spans="3:7" ht="22.5" customHeight="1" x14ac:dyDescent="0.25">
      <c r="C3640" s="34"/>
      <c r="D3640" s="27"/>
      <c r="G3640" s="35"/>
    </row>
    <row r="3641" spans="3:7" ht="22.5" customHeight="1" x14ac:dyDescent="0.25">
      <c r="C3641" s="34"/>
      <c r="D3641" s="27"/>
      <c r="G3641" s="35"/>
    </row>
    <row r="3642" spans="3:7" ht="22.5" customHeight="1" x14ac:dyDescent="0.25">
      <c r="C3642" s="34"/>
      <c r="D3642" s="27"/>
      <c r="G3642" s="35"/>
    </row>
    <row r="3643" spans="3:7" ht="22.5" customHeight="1" x14ac:dyDescent="0.25">
      <c r="C3643" s="34"/>
      <c r="D3643" s="27"/>
      <c r="G3643" s="35"/>
    </row>
    <row r="3644" spans="3:7" ht="22.5" customHeight="1" x14ac:dyDescent="0.25">
      <c r="C3644" s="34"/>
      <c r="D3644" s="27"/>
      <c r="G3644" s="35"/>
    </row>
    <row r="3645" spans="3:7" ht="22.5" customHeight="1" x14ac:dyDescent="0.25">
      <c r="C3645" s="34"/>
      <c r="D3645" s="27"/>
      <c r="G3645" s="35"/>
    </row>
    <row r="3646" spans="3:7" ht="22.5" customHeight="1" x14ac:dyDescent="0.25">
      <c r="C3646" s="34"/>
      <c r="D3646" s="27"/>
      <c r="G3646" s="35"/>
    </row>
    <row r="3647" spans="3:7" ht="22.5" customHeight="1" x14ac:dyDescent="0.25">
      <c r="C3647" s="34"/>
      <c r="D3647" s="27"/>
      <c r="G3647" s="35"/>
    </row>
    <row r="3648" spans="3:7" ht="22.5" customHeight="1" x14ac:dyDescent="0.25">
      <c r="C3648" s="34"/>
      <c r="D3648" s="27"/>
      <c r="G3648" s="35"/>
    </row>
    <row r="3649" spans="3:7" ht="22.5" customHeight="1" x14ac:dyDescent="0.25">
      <c r="C3649" s="34"/>
      <c r="D3649" s="27"/>
      <c r="G3649" s="35"/>
    </row>
    <row r="3650" spans="3:7" ht="22.5" customHeight="1" x14ac:dyDescent="0.25">
      <c r="C3650" s="34"/>
      <c r="D3650" s="27"/>
      <c r="G3650" s="35"/>
    </row>
    <row r="3651" spans="3:7" ht="22.5" customHeight="1" x14ac:dyDescent="0.25">
      <c r="C3651" s="34"/>
      <c r="D3651" s="27"/>
      <c r="G3651" s="35"/>
    </row>
    <row r="3652" spans="3:7" ht="22.5" customHeight="1" x14ac:dyDescent="0.25">
      <c r="C3652" s="34"/>
      <c r="D3652" s="27"/>
      <c r="G3652" s="35"/>
    </row>
    <row r="3653" spans="3:7" ht="22.5" customHeight="1" x14ac:dyDescent="0.25">
      <c r="C3653" s="34"/>
      <c r="D3653" s="27"/>
      <c r="G3653" s="35"/>
    </row>
    <row r="3654" spans="3:7" ht="22.5" customHeight="1" x14ac:dyDescent="0.25">
      <c r="C3654" s="34"/>
      <c r="D3654" s="27"/>
      <c r="G3654" s="35"/>
    </row>
    <row r="3655" spans="3:7" ht="22.5" customHeight="1" x14ac:dyDescent="0.25">
      <c r="C3655" s="34"/>
      <c r="D3655" s="27"/>
      <c r="G3655" s="35"/>
    </row>
    <row r="3656" spans="3:7" ht="22.5" customHeight="1" x14ac:dyDescent="0.25">
      <c r="C3656" s="34"/>
      <c r="D3656" s="27"/>
      <c r="G3656" s="35"/>
    </row>
    <row r="3657" spans="3:7" ht="22.5" customHeight="1" x14ac:dyDescent="0.25">
      <c r="C3657" s="34"/>
      <c r="D3657" s="27"/>
      <c r="G3657" s="35"/>
    </row>
    <row r="3658" spans="3:7" ht="22.5" customHeight="1" x14ac:dyDescent="0.25">
      <c r="C3658" s="34"/>
      <c r="D3658" s="27"/>
      <c r="G3658" s="35"/>
    </row>
    <row r="3659" spans="3:7" ht="22.5" customHeight="1" x14ac:dyDescent="0.25">
      <c r="C3659" s="34"/>
      <c r="D3659" s="27"/>
      <c r="G3659" s="35"/>
    </row>
    <row r="3660" spans="3:7" ht="22.5" customHeight="1" x14ac:dyDescent="0.25">
      <c r="C3660" s="34"/>
      <c r="D3660" s="27"/>
      <c r="G3660" s="35"/>
    </row>
    <row r="3661" spans="3:7" ht="22.5" customHeight="1" x14ac:dyDescent="0.25">
      <c r="C3661" s="34"/>
      <c r="D3661" s="27"/>
      <c r="G3661" s="35"/>
    </row>
    <row r="3662" spans="3:7" ht="22.5" customHeight="1" x14ac:dyDescent="0.25">
      <c r="C3662" s="34"/>
      <c r="D3662" s="27"/>
      <c r="G3662" s="35"/>
    </row>
    <row r="3663" spans="3:7" ht="22.5" customHeight="1" x14ac:dyDescent="0.25">
      <c r="C3663" s="34"/>
      <c r="D3663" s="27"/>
      <c r="G3663" s="35"/>
    </row>
    <row r="3664" spans="3:7" ht="22.5" customHeight="1" x14ac:dyDescent="0.25">
      <c r="C3664" s="34"/>
      <c r="D3664" s="27"/>
      <c r="G3664" s="35"/>
    </row>
    <row r="3665" spans="3:7" ht="22.5" customHeight="1" x14ac:dyDescent="0.25">
      <c r="C3665" s="34"/>
      <c r="D3665" s="27"/>
      <c r="G3665" s="35"/>
    </row>
    <row r="3666" spans="3:7" ht="22.5" customHeight="1" x14ac:dyDescent="0.25">
      <c r="C3666" s="34"/>
      <c r="D3666" s="27"/>
      <c r="G3666" s="35"/>
    </row>
    <row r="3667" spans="3:7" ht="22.5" customHeight="1" x14ac:dyDescent="0.25">
      <c r="C3667" s="34"/>
      <c r="D3667" s="27"/>
      <c r="G3667" s="35"/>
    </row>
    <row r="3668" spans="3:7" ht="22.5" customHeight="1" x14ac:dyDescent="0.25">
      <c r="C3668" s="34"/>
      <c r="D3668" s="27"/>
      <c r="G3668" s="35"/>
    </row>
    <row r="3669" spans="3:7" ht="22.5" customHeight="1" x14ac:dyDescent="0.25">
      <c r="C3669" s="34"/>
      <c r="D3669" s="27"/>
      <c r="G3669" s="35"/>
    </row>
    <row r="3670" spans="3:7" ht="22.5" customHeight="1" x14ac:dyDescent="0.25">
      <c r="C3670" s="34"/>
      <c r="D3670" s="27"/>
      <c r="G3670" s="35"/>
    </row>
    <row r="3671" spans="3:7" ht="22.5" customHeight="1" x14ac:dyDescent="0.25">
      <c r="C3671" s="34"/>
      <c r="D3671" s="27"/>
      <c r="G3671" s="35"/>
    </row>
    <row r="3672" spans="3:7" ht="22.5" customHeight="1" x14ac:dyDescent="0.25">
      <c r="C3672" s="34"/>
      <c r="D3672" s="27"/>
      <c r="G3672" s="35"/>
    </row>
    <row r="3673" spans="3:7" ht="22.5" customHeight="1" x14ac:dyDescent="0.25">
      <c r="C3673" s="34"/>
      <c r="D3673" s="27"/>
      <c r="G3673" s="35"/>
    </row>
    <row r="3674" spans="3:7" ht="22.5" customHeight="1" x14ac:dyDescent="0.25">
      <c r="C3674" s="34"/>
      <c r="D3674" s="27"/>
      <c r="G3674" s="35"/>
    </row>
    <row r="3675" spans="3:7" ht="22.5" customHeight="1" x14ac:dyDescent="0.25">
      <c r="C3675" s="34"/>
      <c r="D3675" s="27"/>
      <c r="G3675" s="35"/>
    </row>
    <row r="3676" spans="3:7" ht="22.5" customHeight="1" x14ac:dyDescent="0.25">
      <c r="C3676" s="34"/>
      <c r="D3676" s="27"/>
      <c r="G3676" s="35"/>
    </row>
    <row r="3677" spans="3:7" ht="22.5" customHeight="1" x14ac:dyDescent="0.25">
      <c r="C3677" s="34"/>
      <c r="D3677" s="27"/>
      <c r="G3677" s="35"/>
    </row>
    <row r="3678" spans="3:7" ht="22.5" customHeight="1" x14ac:dyDescent="0.25">
      <c r="C3678" s="34"/>
      <c r="D3678" s="27"/>
      <c r="G3678" s="35"/>
    </row>
    <row r="3679" spans="3:7" ht="22.5" customHeight="1" x14ac:dyDescent="0.25">
      <c r="C3679" s="34"/>
      <c r="D3679" s="27"/>
      <c r="G3679" s="35"/>
    </row>
    <row r="3680" spans="3:7" ht="22.5" customHeight="1" x14ac:dyDescent="0.25">
      <c r="C3680" s="34"/>
      <c r="D3680" s="27"/>
      <c r="G3680" s="35"/>
    </row>
    <row r="3681" spans="3:7" ht="22.5" customHeight="1" x14ac:dyDescent="0.25">
      <c r="C3681" s="34"/>
      <c r="D3681" s="27"/>
      <c r="G3681" s="35"/>
    </row>
    <row r="3682" spans="3:7" ht="22.5" customHeight="1" x14ac:dyDescent="0.25">
      <c r="C3682" s="34"/>
      <c r="D3682" s="27"/>
      <c r="G3682" s="35"/>
    </row>
    <row r="3683" spans="3:7" ht="22.5" customHeight="1" x14ac:dyDescent="0.25">
      <c r="C3683" s="34"/>
      <c r="D3683" s="27"/>
      <c r="G3683" s="35"/>
    </row>
    <row r="3684" spans="3:7" ht="22.5" customHeight="1" x14ac:dyDescent="0.25">
      <c r="C3684" s="34"/>
      <c r="D3684" s="27"/>
      <c r="G3684" s="35"/>
    </row>
    <row r="3685" spans="3:7" ht="22.5" customHeight="1" x14ac:dyDescent="0.25">
      <c r="C3685" s="34"/>
      <c r="D3685" s="27"/>
      <c r="G3685" s="35"/>
    </row>
    <row r="3686" spans="3:7" ht="22.5" customHeight="1" x14ac:dyDescent="0.25">
      <c r="C3686" s="34"/>
      <c r="D3686" s="27"/>
      <c r="G3686" s="35"/>
    </row>
    <row r="3687" spans="3:7" ht="22.5" customHeight="1" x14ac:dyDescent="0.25">
      <c r="C3687" s="34"/>
      <c r="D3687" s="27"/>
      <c r="G3687" s="35"/>
    </row>
    <row r="3688" spans="3:7" ht="22.5" customHeight="1" x14ac:dyDescent="0.25">
      <c r="C3688" s="34"/>
      <c r="D3688" s="27"/>
      <c r="G3688" s="35"/>
    </row>
    <row r="3689" spans="3:7" ht="22.5" customHeight="1" x14ac:dyDescent="0.25">
      <c r="C3689" s="34"/>
      <c r="D3689" s="27"/>
      <c r="G3689" s="35"/>
    </row>
    <row r="3690" spans="3:7" ht="22.5" customHeight="1" x14ac:dyDescent="0.25">
      <c r="C3690" s="34"/>
      <c r="D3690" s="27"/>
      <c r="G3690" s="35"/>
    </row>
    <row r="3691" spans="3:7" ht="22.5" customHeight="1" x14ac:dyDescent="0.25">
      <c r="C3691" s="34"/>
      <c r="D3691" s="27"/>
      <c r="G3691" s="35"/>
    </row>
    <row r="3692" spans="3:7" ht="22.5" customHeight="1" x14ac:dyDescent="0.25">
      <c r="C3692" s="34"/>
      <c r="D3692" s="27"/>
      <c r="G3692" s="35"/>
    </row>
    <row r="3693" spans="3:7" ht="22.5" customHeight="1" x14ac:dyDescent="0.25">
      <c r="C3693" s="34"/>
      <c r="D3693" s="27"/>
      <c r="G3693" s="35"/>
    </row>
    <row r="3694" spans="3:7" ht="22.5" customHeight="1" x14ac:dyDescent="0.25">
      <c r="C3694" s="34"/>
      <c r="D3694" s="27"/>
      <c r="G3694" s="35"/>
    </row>
    <row r="3695" spans="3:7" ht="22.5" customHeight="1" x14ac:dyDescent="0.25">
      <c r="C3695" s="34"/>
      <c r="D3695" s="27"/>
      <c r="G3695" s="35"/>
    </row>
    <row r="3696" spans="3:7" ht="22.5" customHeight="1" x14ac:dyDescent="0.25">
      <c r="C3696" s="34"/>
      <c r="D3696" s="27"/>
      <c r="G3696" s="35"/>
    </row>
    <row r="3697" spans="3:7" ht="22.5" customHeight="1" x14ac:dyDescent="0.25">
      <c r="C3697" s="34"/>
      <c r="D3697" s="27"/>
      <c r="G3697" s="35"/>
    </row>
    <row r="3698" spans="3:7" ht="22.5" customHeight="1" x14ac:dyDescent="0.25">
      <c r="C3698" s="34"/>
      <c r="D3698" s="27"/>
      <c r="G3698" s="35"/>
    </row>
    <row r="3699" spans="3:7" ht="22.5" customHeight="1" x14ac:dyDescent="0.25">
      <c r="C3699" s="34"/>
      <c r="D3699" s="27"/>
      <c r="G3699" s="35"/>
    </row>
    <row r="3700" spans="3:7" ht="22.5" customHeight="1" x14ac:dyDescent="0.25">
      <c r="C3700" s="34"/>
      <c r="D3700" s="27"/>
      <c r="G3700" s="35"/>
    </row>
    <row r="3701" spans="3:7" ht="22.5" customHeight="1" x14ac:dyDescent="0.25">
      <c r="C3701" s="34"/>
      <c r="D3701" s="27"/>
      <c r="G3701" s="35"/>
    </row>
    <row r="3702" spans="3:7" ht="22.5" customHeight="1" x14ac:dyDescent="0.25">
      <c r="C3702" s="34"/>
      <c r="D3702" s="27"/>
      <c r="G3702" s="35"/>
    </row>
    <row r="3703" spans="3:7" ht="22.5" customHeight="1" x14ac:dyDescent="0.25">
      <c r="C3703" s="34"/>
      <c r="D3703" s="27"/>
      <c r="G3703" s="35"/>
    </row>
    <row r="3704" spans="3:7" ht="22.5" customHeight="1" x14ac:dyDescent="0.25">
      <c r="C3704" s="34"/>
      <c r="D3704" s="27"/>
      <c r="G3704" s="35"/>
    </row>
    <row r="3705" spans="3:7" ht="22.5" customHeight="1" x14ac:dyDescent="0.25">
      <c r="C3705" s="34"/>
      <c r="D3705" s="27"/>
      <c r="G3705" s="35"/>
    </row>
    <row r="3706" spans="3:7" ht="22.5" customHeight="1" x14ac:dyDescent="0.25">
      <c r="C3706" s="34"/>
      <c r="D3706" s="27"/>
      <c r="G3706" s="35"/>
    </row>
    <row r="3707" spans="3:7" ht="22.5" customHeight="1" x14ac:dyDescent="0.25">
      <c r="C3707" s="34"/>
      <c r="D3707" s="27"/>
      <c r="G3707" s="35"/>
    </row>
    <row r="3708" spans="3:7" ht="22.5" customHeight="1" x14ac:dyDescent="0.25">
      <c r="C3708" s="34"/>
      <c r="D3708" s="27"/>
      <c r="G3708" s="35"/>
    </row>
    <row r="3709" spans="3:7" ht="22.5" customHeight="1" x14ac:dyDescent="0.25">
      <c r="C3709" s="34"/>
      <c r="D3709" s="27"/>
      <c r="G3709" s="35"/>
    </row>
    <row r="3710" spans="3:7" ht="22.5" customHeight="1" x14ac:dyDescent="0.25">
      <c r="C3710" s="34"/>
      <c r="D3710" s="27"/>
      <c r="G3710" s="35"/>
    </row>
    <row r="3711" spans="3:7" ht="22.5" customHeight="1" x14ac:dyDescent="0.25">
      <c r="C3711" s="34"/>
      <c r="D3711" s="27"/>
      <c r="G3711" s="35"/>
    </row>
    <row r="3712" spans="3:7" ht="22.5" customHeight="1" x14ac:dyDescent="0.25">
      <c r="C3712" s="34"/>
      <c r="D3712" s="27"/>
      <c r="G3712" s="35"/>
    </row>
    <row r="3713" spans="3:7" ht="22.5" customHeight="1" x14ac:dyDescent="0.25">
      <c r="C3713" s="34"/>
      <c r="D3713" s="27"/>
      <c r="G3713" s="35"/>
    </row>
    <row r="3714" spans="3:7" ht="22.5" customHeight="1" x14ac:dyDescent="0.25">
      <c r="C3714" s="34"/>
      <c r="D3714" s="27"/>
      <c r="G3714" s="35"/>
    </row>
    <row r="3715" spans="3:7" ht="22.5" customHeight="1" x14ac:dyDescent="0.25">
      <c r="C3715" s="34"/>
      <c r="D3715" s="27"/>
      <c r="G3715" s="35"/>
    </row>
    <row r="3716" spans="3:7" ht="22.5" customHeight="1" x14ac:dyDescent="0.25">
      <c r="C3716" s="34"/>
      <c r="D3716" s="27"/>
      <c r="G3716" s="35"/>
    </row>
    <row r="3717" spans="3:7" ht="22.5" customHeight="1" x14ac:dyDescent="0.25">
      <c r="C3717" s="34"/>
      <c r="D3717" s="27"/>
      <c r="G3717" s="35"/>
    </row>
    <row r="3718" spans="3:7" ht="22.5" customHeight="1" x14ac:dyDescent="0.25">
      <c r="C3718" s="34"/>
      <c r="D3718" s="27"/>
      <c r="G3718" s="35"/>
    </row>
    <row r="3719" spans="3:7" ht="22.5" customHeight="1" x14ac:dyDescent="0.25">
      <c r="C3719" s="34"/>
      <c r="D3719" s="27"/>
      <c r="G3719" s="35"/>
    </row>
    <row r="3720" spans="3:7" ht="22.5" customHeight="1" x14ac:dyDescent="0.25">
      <c r="C3720" s="34"/>
      <c r="D3720" s="27"/>
      <c r="G3720" s="35"/>
    </row>
    <row r="3721" spans="3:7" ht="22.5" customHeight="1" x14ac:dyDescent="0.25">
      <c r="C3721" s="34"/>
      <c r="D3721" s="27"/>
      <c r="G3721" s="35"/>
    </row>
    <row r="3722" spans="3:7" ht="22.5" customHeight="1" x14ac:dyDescent="0.25">
      <c r="C3722" s="34"/>
      <c r="D3722" s="27"/>
      <c r="G3722" s="35"/>
    </row>
    <row r="3723" spans="3:7" ht="22.5" customHeight="1" x14ac:dyDescent="0.25">
      <c r="C3723" s="34"/>
      <c r="D3723" s="27"/>
      <c r="G3723" s="35"/>
    </row>
    <row r="3724" spans="3:7" ht="22.5" customHeight="1" x14ac:dyDescent="0.25">
      <c r="C3724" s="34"/>
      <c r="D3724" s="27"/>
      <c r="G3724" s="35"/>
    </row>
    <row r="3725" spans="3:7" ht="22.5" customHeight="1" x14ac:dyDescent="0.25">
      <c r="C3725" s="34"/>
      <c r="D3725" s="27"/>
      <c r="G3725" s="35"/>
    </row>
    <row r="3726" spans="3:7" ht="22.5" customHeight="1" x14ac:dyDescent="0.25">
      <c r="C3726" s="34"/>
      <c r="D3726" s="27"/>
      <c r="G3726" s="35"/>
    </row>
    <row r="3727" spans="3:7" ht="22.5" customHeight="1" x14ac:dyDescent="0.25">
      <c r="C3727" s="34"/>
      <c r="D3727" s="27"/>
      <c r="G3727" s="35"/>
    </row>
    <row r="3728" spans="3:7" ht="22.5" customHeight="1" x14ac:dyDescent="0.25">
      <c r="C3728" s="34"/>
      <c r="D3728" s="27"/>
      <c r="G3728" s="35"/>
    </row>
    <row r="3729" spans="3:7" ht="22.5" customHeight="1" x14ac:dyDescent="0.25">
      <c r="C3729" s="34"/>
      <c r="D3729" s="27"/>
      <c r="G3729" s="35"/>
    </row>
    <row r="3730" spans="3:7" ht="22.5" customHeight="1" x14ac:dyDescent="0.25">
      <c r="C3730" s="34"/>
      <c r="D3730" s="27"/>
      <c r="G3730" s="35"/>
    </row>
    <row r="3731" spans="3:7" ht="22.5" customHeight="1" x14ac:dyDescent="0.25">
      <c r="C3731" s="34"/>
      <c r="D3731" s="27"/>
      <c r="G3731" s="35"/>
    </row>
    <row r="3732" spans="3:7" ht="22.5" customHeight="1" x14ac:dyDescent="0.25">
      <c r="C3732" s="34"/>
      <c r="D3732" s="27"/>
      <c r="G3732" s="35"/>
    </row>
    <row r="3733" spans="3:7" ht="22.5" customHeight="1" x14ac:dyDescent="0.25">
      <c r="C3733" s="34"/>
      <c r="D3733" s="27"/>
      <c r="G3733" s="35"/>
    </row>
    <row r="3734" spans="3:7" ht="22.5" customHeight="1" x14ac:dyDescent="0.25">
      <c r="C3734" s="34"/>
      <c r="D3734" s="27"/>
      <c r="G3734" s="35"/>
    </row>
    <row r="3735" spans="3:7" ht="22.5" customHeight="1" x14ac:dyDescent="0.25">
      <c r="C3735" s="34"/>
      <c r="D3735" s="27"/>
      <c r="G3735" s="35"/>
    </row>
    <row r="3736" spans="3:7" ht="22.5" customHeight="1" x14ac:dyDescent="0.25">
      <c r="C3736" s="34"/>
      <c r="D3736" s="27"/>
      <c r="G3736" s="35"/>
    </row>
    <row r="3737" spans="3:7" ht="22.5" customHeight="1" x14ac:dyDescent="0.25">
      <c r="C3737" s="34"/>
      <c r="D3737" s="27"/>
      <c r="G3737" s="35"/>
    </row>
    <row r="3738" spans="3:7" ht="22.5" customHeight="1" x14ac:dyDescent="0.25">
      <c r="C3738" s="34"/>
      <c r="D3738" s="27"/>
      <c r="G3738" s="35"/>
    </row>
    <row r="3739" spans="3:7" ht="22.5" customHeight="1" x14ac:dyDescent="0.25">
      <c r="C3739" s="34"/>
      <c r="D3739" s="27"/>
      <c r="G3739" s="35"/>
    </row>
    <row r="3740" spans="3:7" ht="22.5" customHeight="1" x14ac:dyDescent="0.25">
      <c r="C3740" s="34"/>
      <c r="D3740" s="27"/>
      <c r="G3740" s="35"/>
    </row>
    <row r="3741" spans="3:7" ht="22.5" customHeight="1" x14ac:dyDescent="0.25">
      <c r="C3741" s="34"/>
      <c r="D3741" s="27"/>
      <c r="G3741" s="35"/>
    </row>
    <row r="3742" spans="3:7" ht="22.5" customHeight="1" x14ac:dyDescent="0.25">
      <c r="C3742" s="34"/>
      <c r="D3742" s="27"/>
      <c r="G3742" s="35"/>
    </row>
    <row r="3743" spans="3:7" ht="22.5" customHeight="1" x14ac:dyDescent="0.25">
      <c r="C3743" s="34"/>
      <c r="D3743" s="27"/>
      <c r="G3743" s="35"/>
    </row>
    <row r="3744" spans="3:7" ht="22.5" customHeight="1" x14ac:dyDescent="0.25">
      <c r="C3744" s="34"/>
      <c r="D3744" s="27"/>
      <c r="G3744" s="35"/>
    </row>
    <row r="3745" spans="3:7" ht="22.5" customHeight="1" x14ac:dyDescent="0.25">
      <c r="C3745" s="34"/>
      <c r="D3745" s="27"/>
      <c r="G3745" s="35"/>
    </row>
    <row r="3746" spans="3:7" ht="22.5" customHeight="1" x14ac:dyDescent="0.25">
      <c r="C3746" s="34"/>
      <c r="D3746" s="27"/>
      <c r="G3746" s="35"/>
    </row>
    <row r="3747" spans="3:7" ht="22.5" customHeight="1" x14ac:dyDescent="0.25">
      <c r="C3747" s="34"/>
      <c r="D3747" s="27"/>
      <c r="G3747" s="35"/>
    </row>
    <row r="3748" spans="3:7" ht="22.5" customHeight="1" x14ac:dyDescent="0.25">
      <c r="C3748" s="34"/>
      <c r="D3748" s="27"/>
      <c r="G3748" s="35"/>
    </row>
    <row r="3749" spans="3:7" ht="22.5" customHeight="1" x14ac:dyDescent="0.25">
      <c r="C3749" s="34"/>
      <c r="D3749" s="27"/>
      <c r="G3749" s="35"/>
    </row>
    <row r="3750" spans="3:7" ht="22.5" customHeight="1" x14ac:dyDescent="0.25">
      <c r="C3750" s="34"/>
      <c r="D3750" s="27"/>
      <c r="G3750" s="35"/>
    </row>
    <row r="3751" spans="3:7" ht="22.5" customHeight="1" x14ac:dyDescent="0.25">
      <c r="C3751" s="34"/>
      <c r="D3751" s="27"/>
      <c r="G3751" s="35"/>
    </row>
    <row r="3752" spans="3:7" ht="22.5" customHeight="1" x14ac:dyDescent="0.25">
      <c r="C3752" s="34"/>
      <c r="D3752" s="27"/>
      <c r="G3752" s="35"/>
    </row>
    <row r="3753" spans="3:7" ht="22.5" customHeight="1" x14ac:dyDescent="0.25">
      <c r="C3753" s="34"/>
      <c r="D3753" s="27"/>
      <c r="G3753" s="35"/>
    </row>
    <row r="3754" spans="3:7" ht="22.5" customHeight="1" x14ac:dyDescent="0.25">
      <c r="C3754" s="34"/>
      <c r="D3754" s="27"/>
      <c r="G3754" s="35"/>
    </row>
    <row r="3755" spans="3:7" ht="22.5" customHeight="1" x14ac:dyDescent="0.25">
      <c r="C3755" s="34"/>
      <c r="D3755" s="27"/>
      <c r="G3755" s="35"/>
    </row>
    <row r="3756" spans="3:7" ht="22.5" customHeight="1" x14ac:dyDescent="0.25">
      <c r="C3756" s="34"/>
      <c r="D3756" s="27"/>
      <c r="G3756" s="35"/>
    </row>
    <row r="3757" spans="3:7" ht="22.5" customHeight="1" x14ac:dyDescent="0.25">
      <c r="C3757" s="34"/>
      <c r="D3757" s="27"/>
      <c r="G3757" s="35"/>
    </row>
    <row r="3758" spans="3:7" ht="22.5" customHeight="1" x14ac:dyDescent="0.25">
      <c r="C3758" s="34"/>
      <c r="D3758" s="27"/>
      <c r="G3758" s="35"/>
    </row>
    <row r="3759" spans="3:7" ht="22.5" customHeight="1" x14ac:dyDescent="0.25">
      <c r="C3759" s="34"/>
      <c r="D3759" s="27"/>
      <c r="G3759" s="35"/>
    </row>
    <row r="3760" spans="3:7" ht="22.5" customHeight="1" x14ac:dyDescent="0.25">
      <c r="C3760" s="34"/>
      <c r="D3760" s="27"/>
      <c r="G3760" s="35"/>
    </row>
    <row r="3761" spans="3:7" ht="22.5" customHeight="1" x14ac:dyDescent="0.25">
      <c r="C3761" s="34"/>
      <c r="D3761" s="27"/>
      <c r="G3761" s="35"/>
    </row>
    <row r="3762" spans="3:7" ht="22.5" customHeight="1" x14ac:dyDescent="0.25">
      <c r="C3762" s="34"/>
      <c r="D3762" s="27"/>
      <c r="G3762" s="35"/>
    </row>
    <row r="3763" spans="3:7" ht="22.5" customHeight="1" x14ac:dyDescent="0.25">
      <c r="C3763" s="34"/>
      <c r="D3763" s="27"/>
      <c r="G3763" s="35"/>
    </row>
    <row r="3764" spans="3:7" ht="22.5" customHeight="1" x14ac:dyDescent="0.25">
      <c r="C3764" s="34"/>
      <c r="D3764" s="27"/>
      <c r="G3764" s="35"/>
    </row>
    <row r="3765" spans="3:7" ht="22.5" customHeight="1" x14ac:dyDescent="0.25">
      <c r="C3765" s="34"/>
      <c r="D3765" s="27"/>
      <c r="G3765" s="35"/>
    </row>
    <row r="3766" spans="3:7" ht="22.5" customHeight="1" x14ac:dyDescent="0.25">
      <c r="C3766" s="34"/>
      <c r="D3766" s="27"/>
      <c r="G3766" s="35"/>
    </row>
    <row r="3767" spans="3:7" ht="22.5" customHeight="1" x14ac:dyDescent="0.25">
      <c r="C3767" s="34"/>
      <c r="D3767" s="27"/>
      <c r="G3767" s="35"/>
    </row>
    <row r="3768" spans="3:7" ht="22.5" customHeight="1" x14ac:dyDescent="0.25">
      <c r="C3768" s="34"/>
      <c r="D3768" s="27"/>
      <c r="G3768" s="35"/>
    </row>
    <row r="3769" spans="3:7" ht="22.5" customHeight="1" x14ac:dyDescent="0.25">
      <c r="C3769" s="34"/>
      <c r="D3769" s="27"/>
      <c r="G3769" s="35"/>
    </row>
    <row r="3770" spans="3:7" ht="22.5" customHeight="1" x14ac:dyDescent="0.25">
      <c r="C3770" s="34"/>
      <c r="D3770" s="27"/>
      <c r="G3770" s="35"/>
    </row>
    <row r="3771" spans="3:7" ht="22.5" customHeight="1" x14ac:dyDescent="0.25">
      <c r="C3771" s="34"/>
      <c r="D3771" s="27"/>
      <c r="G3771" s="35"/>
    </row>
    <row r="3772" spans="3:7" ht="22.5" customHeight="1" x14ac:dyDescent="0.25">
      <c r="C3772" s="34"/>
      <c r="D3772" s="27"/>
      <c r="G3772" s="35"/>
    </row>
    <row r="3773" spans="3:7" ht="22.5" customHeight="1" x14ac:dyDescent="0.25">
      <c r="C3773" s="34"/>
      <c r="D3773" s="27"/>
      <c r="G3773" s="35"/>
    </row>
    <row r="3774" spans="3:7" ht="22.5" customHeight="1" x14ac:dyDescent="0.25">
      <c r="C3774" s="34"/>
      <c r="D3774" s="27"/>
      <c r="G3774" s="35"/>
    </row>
    <row r="3775" spans="3:7" ht="22.5" customHeight="1" x14ac:dyDescent="0.25">
      <c r="C3775" s="34"/>
      <c r="D3775" s="27"/>
      <c r="G3775" s="35"/>
    </row>
    <row r="3776" spans="3:7" ht="22.5" customHeight="1" x14ac:dyDescent="0.25">
      <c r="C3776" s="34"/>
      <c r="D3776" s="27"/>
      <c r="G3776" s="35"/>
    </row>
    <row r="3777" spans="3:7" ht="22.5" customHeight="1" x14ac:dyDescent="0.25">
      <c r="C3777" s="34"/>
      <c r="D3777" s="27"/>
      <c r="G3777" s="35"/>
    </row>
    <row r="3778" spans="3:7" ht="22.5" customHeight="1" x14ac:dyDescent="0.25">
      <c r="C3778" s="34"/>
      <c r="D3778" s="27"/>
      <c r="G3778" s="35"/>
    </row>
    <row r="3779" spans="3:7" ht="22.5" customHeight="1" x14ac:dyDescent="0.25">
      <c r="C3779" s="34"/>
      <c r="D3779" s="27"/>
      <c r="G3779" s="35"/>
    </row>
    <row r="3780" spans="3:7" ht="22.5" customHeight="1" x14ac:dyDescent="0.25">
      <c r="C3780" s="34"/>
      <c r="D3780" s="27"/>
      <c r="G3780" s="35"/>
    </row>
    <row r="3781" spans="3:7" ht="22.5" customHeight="1" x14ac:dyDescent="0.25">
      <c r="C3781" s="34"/>
      <c r="D3781" s="27"/>
      <c r="G3781" s="35"/>
    </row>
    <row r="3782" spans="3:7" ht="22.5" customHeight="1" x14ac:dyDescent="0.25">
      <c r="C3782" s="34"/>
      <c r="D3782" s="27"/>
      <c r="G3782" s="35"/>
    </row>
    <row r="3783" spans="3:7" ht="22.5" customHeight="1" x14ac:dyDescent="0.25">
      <c r="C3783" s="34"/>
      <c r="D3783" s="27"/>
      <c r="G3783" s="35"/>
    </row>
    <row r="3784" spans="3:7" ht="22.5" customHeight="1" x14ac:dyDescent="0.25">
      <c r="C3784" s="34"/>
      <c r="D3784" s="27"/>
      <c r="G3784" s="35"/>
    </row>
    <row r="3785" spans="3:7" ht="22.5" customHeight="1" x14ac:dyDescent="0.25">
      <c r="C3785" s="34"/>
      <c r="D3785" s="27"/>
      <c r="G3785" s="35"/>
    </row>
    <row r="3786" spans="3:7" ht="22.5" customHeight="1" x14ac:dyDescent="0.25">
      <c r="C3786" s="34"/>
      <c r="D3786" s="27"/>
      <c r="G3786" s="35"/>
    </row>
    <row r="3787" spans="3:7" ht="22.5" customHeight="1" x14ac:dyDescent="0.25">
      <c r="C3787" s="34"/>
      <c r="D3787" s="27"/>
      <c r="G3787" s="35"/>
    </row>
    <row r="3788" spans="3:7" ht="22.5" customHeight="1" x14ac:dyDescent="0.25">
      <c r="C3788" s="34"/>
      <c r="D3788" s="27"/>
      <c r="G3788" s="35"/>
    </row>
    <row r="3789" spans="3:7" ht="22.5" customHeight="1" x14ac:dyDescent="0.25">
      <c r="C3789" s="34"/>
      <c r="D3789" s="27"/>
      <c r="G3789" s="35"/>
    </row>
    <row r="3790" spans="3:7" ht="22.5" customHeight="1" x14ac:dyDescent="0.25">
      <c r="C3790" s="34"/>
      <c r="D3790" s="27"/>
      <c r="G3790" s="35"/>
    </row>
    <row r="3791" spans="3:7" ht="22.5" customHeight="1" x14ac:dyDescent="0.25">
      <c r="C3791" s="34"/>
      <c r="D3791" s="27"/>
      <c r="G3791" s="35"/>
    </row>
    <row r="3792" spans="3:7" ht="22.5" customHeight="1" x14ac:dyDescent="0.25">
      <c r="C3792" s="34"/>
      <c r="D3792" s="27"/>
      <c r="G3792" s="35"/>
    </row>
    <row r="3793" spans="3:7" ht="22.5" customHeight="1" x14ac:dyDescent="0.25">
      <c r="C3793" s="34"/>
      <c r="D3793" s="27"/>
      <c r="G3793" s="35"/>
    </row>
    <row r="3794" spans="3:7" ht="22.5" customHeight="1" x14ac:dyDescent="0.25">
      <c r="C3794" s="34"/>
      <c r="D3794" s="27"/>
      <c r="G3794" s="35"/>
    </row>
    <row r="3795" spans="3:7" ht="22.5" customHeight="1" x14ac:dyDescent="0.25">
      <c r="C3795" s="34"/>
      <c r="D3795" s="27"/>
      <c r="G3795" s="35"/>
    </row>
    <row r="3796" spans="3:7" ht="22.5" customHeight="1" x14ac:dyDescent="0.25">
      <c r="C3796" s="34"/>
      <c r="D3796" s="27"/>
      <c r="G3796" s="35"/>
    </row>
    <row r="3797" spans="3:7" ht="22.5" customHeight="1" x14ac:dyDescent="0.25">
      <c r="C3797" s="34"/>
      <c r="D3797" s="27"/>
      <c r="G3797" s="35"/>
    </row>
    <row r="3798" spans="3:7" ht="22.5" customHeight="1" x14ac:dyDescent="0.25">
      <c r="C3798" s="34"/>
      <c r="D3798" s="27"/>
      <c r="G3798" s="35"/>
    </row>
    <row r="3799" spans="3:7" ht="22.5" customHeight="1" x14ac:dyDescent="0.25">
      <c r="C3799" s="34"/>
      <c r="D3799" s="27"/>
      <c r="G3799" s="35"/>
    </row>
    <row r="3800" spans="3:7" ht="22.5" customHeight="1" x14ac:dyDescent="0.25">
      <c r="C3800" s="34"/>
      <c r="D3800" s="27"/>
      <c r="G3800" s="35"/>
    </row>
    <row r="3801" spans="3:7" ht="22.5" customHeight="1" x14ac:dyDescent="0.25">
      <c r="C3801" s="34"/>
      <c r="D3801" s="27"/>
      <c r="G3801" s="35"/>
    </row>
    <row r="3802" spans="3:7" ht="22.5" customHeight="1" x14ac:dyDescent="0.25">
      <c r="C3802" s="34"/>
      <c r="D3802" s="27"/>
      <c r="G3802" s="35"/>
    </row>
    <row r="3803" spans="3:7" ht="22.5" customHeight="1" x14ac:dyDescent="0.25">
      <c r="C3803" s="34"/>
      <c r="D3803" s="27"/>
      <c r="G3803" s="35"/>
    </row>
    <row r="3804" spans="3:7" ht="22.5" customHeight="1" x14ac:dyDescent="0.25">
      <c r="C3804" s="34"/>
      <c r="D3804" s="27"/>
      <c r="G3804" s="35"/>
    </row>
    <row r="3805" spans="3:7" ht="22.5" customHeight="1" x14ac:dyDescent="0.25">
      <c r="C3805" s="34"/>
      <c r="D3805" s="27"/>
      <c r="G3805" s="35"/>
    </row>
    <row r="3806" spans="3:7" ht="22.5" customHeight="1" x14ac:dyDescent="0.25">
      <c r="C3806" s="34"/>
      <c r="D3806" s="27"/>
      <c r="G3806" s="35"/>
    </row>
    <row r="3807" spans="3:7" ht="22.5" customHeight="1" x14ac:dyDescent="0.25">
      <c r="C3807" s="34"/>
      <c r="D3807" s="27"/>
      <c r="G3807" s="35"/>
    </row>
    <row r="3808" spans="3:7" ht="22.5" customHeight="1" x14ac:dyDescent="0.25">
      <c r="C3808" s="34"/>
      <c r="D3808" s="27"/>
      <c r="G3808" s="35"/>
    </row>
    <row r="3809" spans="3:7" ht="22.5" customHeight="1" x14ac:dyDescent="0.25">
      <c r="C3809" s="34"/>
      <c r="D3809" s="27"/>
      <c r="G3809" s="35"/>
    </row>
    <row r="3810" spans="3:7" ht="22.5" customHeight="1" x14ac:dyDescent="0.25">
      <c r="C3810" s="34"/>
      <c r="D3810" s="27"/>
      <c r="G3810" s="35"/>
    </row>
    <row r="3811" spans="3:7" ht="22.5" customHeight="1" x14ac:dyDescent="0.25">
      <c r="C3811" s="34"/>
      <c r="D3811" s="27"/>
      <c r="G3811" s="35"/>
    </row>
    <row r="3812" spans="3:7" ht="22.5" customHeight="1" x14ac:dyDescent="0.25">
      <c r="C3812" s="34"/>
      <c r="D3812" s="27"/>
      <c r="G3812" s="35"/>
    </row>
    <row r="3813" spans="3:7" ht="22.5" customHeight="1" x14ac:dyDescent="0.25">
      <c r="C3813" s="34"/>
      <c r="D3813" s="27"/>
      <c r="G3813" s="35"/>
    </row>
    <row r="3814" spans="3:7" ht="22.5" customHeight="1" x14ac:dyDescent="0.25">
      <c r="C3814" s="34"/>
      <c r="D3814" s="27"/>
      <c r="G3814" s="35"/>
    </row>
    <row r="3815" spans="3:7" ht="22.5" customHeight="1" x14ac:dyDescent="0.25">
      <c r="C3815" s="34"/>
      <c r="D3815" s="27"/>
      <c r="G3815" s="35"/>
    </row>
    <row r="3816" spans="3:7" ht="22.5" customHeight="1" x14ac:dyDescent="0.25">
      <c r="C3816" s="34"/>
      <c r="D3816" s="27"/>
      <c r="G3816" s="35"/>
    </row>
    <row r="3817" spans="3:7" ht="22.5" customHeight="1" x14ac:dyDescent="0.25">
      <c r="C3817" s="34"/>
      <c r="D3817" s="27"/>
      <c r="G3817" s="35"/>
    </row>
    <row r="3818" spans="3:7" ht="22.5" customHeight="1" x14ac:dyDescent="0.25">
      <c r="C3818" s="34"/>
      <c r="D3818" s="27"/>
      <c r="G3818" s="35"/>
    </row>
    <row r="3819" spans="3:7" ht="22.5" customHeight="1" x14ac:dyDescent="0.25">
      <c r="C3819" s="34"/>
      <c r="D3819" s="27"/>
      <c r="G3819" s="35"/>
    </row>
    <row r="3820" spans="3:7" ht="22.5" customHeight="1" x14ac:dyDescent="0.25">
      <c r="C3820" s="34"/>
      <c r="D3820" s="27"/>
      <c r="G3820" s="35"/>
    </row>
    <row r="3821" spans="3:7" ht="22.5" customHeight="1" x14ac:dyDescent="0.25">
      <c r="C3821" s="34"/>
      <c r="D3821" s="27"/>
      <c r="G3821" s="35"/>
    </row>
    <row r="3822" spans="3:7" ht="22.5" customHeight="1" x14ac:dyDescent="0.25">
      <c r="C3822" s="34"/>
      <c r="D3822" s="27"/>
      <c r="G3822" s="35"/>
    </row>
    <row r="3823" spans="3:7" ht="22.5" customHeight="1" x14ac:dyDescent="0.25">
      <c r="C3823" s="34"/>
      <c r="D3823" s="27"/>
      <c r="G3823" s="35"/>
    </row>
    <row r="3824" spans="3:7" ht="22.5" customHeight="1" x14ac:dyDescent="0.25">
      <c r="C3824" s="34"/>
      <c r="D3824" s="27"/>
      <c r="G3824" s="35"/>
    </row>
    <row r="3825" spans="3:7" ht="22.5" customHeight="1" x14ac:dyDescent="0.25">
      <c r="C3825" s="34"/>
      <c r="D3825" s="27"/>
      <c r="G3825" s="35"/>
    </row>
    <row r="3826" spans="3:7" ht="22.5" customHeight="1" x14ac:dyDescent="0.25">
      <c r="C3826" s="34"/>
      <c r="D3826" s="27"/>
      <c r="G3826" s="35"/>
    </row>
    <row r="3827" spans="3:7" ht="22.5" customHeight="1" x14ac:dyDescent="0.25">
      <c r="C3827" s="34"/>
      <c r="D3827" s="27"/>
      <c r="G3827" s="35"/>
    </row>
    <row r="3828" spans="3:7" ht="22.5" customHeight="1" x14ac:dyDescent="0.25">
      <c r="C3828" s="34"/>
      <c r="D3828" s="27"/>
      <c r="G3828" s="35"/>
    </row>
    <row r="3829" spans="3:7" ht="22.5" customHeight="1" x14ac:dyDescent="0.25">
      <c r="C3829" s="34"/>
      <c r="D3829" s="27"/>
      <c r="G3829" s="35"/>
    </row>
    <row r="3830" spans="3:7" ht="22.5" customHeight="1" x14ac:dyDescent="0.25">
      <c r="C3830" s="34"/>
      <c r="D3830" s="27"/>
      <c r="G3830" s="35"/>
    </row>
    <row r="3831" spans="3:7" ht="22.5" customHeight="1" x14ac:dyDescent="0.25">
      <c r="C3831" s="34"/>
      <c r="D3831" s="27"/>
      <c r="G3831" s="35"/>
    </row>
    <row r="3832" spans="3:7" ht="22.5" customHeight="1" x14ac:dyDescent="0.25">
      <c r="C3832" s="34"/>
      <c r="D3832" s="27"/>
      <c r="G3832" s="35"/>
    </row>
    <row r="3833" spans="3:7" ht="22.5" customHeight="1" x14ac:dyDescent="0.25">
      <c r="C3833" s="34"/>
      <c r="D3833" s="27"/>
      <c r="G3833" s="35"/>
    </row>
    <row r="3834" spans="3:7" ht="22.5" customHeight="1" x14ac:dyDescent="0.25">
      <c r="C3834" s="34"/>
      <c r="D3834" s="27"/>
      <c r="G3834" s="35"/>
    </row>
    <row r="3835" spans="3:7" ht="22.5" customHeight="1" x14ac:dyDescent="0.25">
      <c r="C3835" s="34"/>
      <c r="D3835" s="27"/>
      <c r="G3835" s="35"/>
    </row>
    <row r="3836" spans="3:7" ht="22.5" customHeight="1" x14ac:dyDescent="0.25">
      <c r="C3836" s="34"/>
      <c r="D3836" s="27"/>
      <c r="G3836" s="35"/>
    </row>
    <row r="3837" spans="3:7" ht="22.5" customHeight="1" x14ac:dyDescent="0.25">
      <c r="C3837" s="34"/>
      <c r="D3837" s="27"/>
      <c r="G3837" s="35"/>
    </row>
    <row r="3838" spans="3:7" ht="22.5" customHeight="1" x14ac:dyDescent="0.25">
      <c r="C3838" s="34"/>
      <c r="D3838" s="27"/>
      <c r="G3838" s="35"/>
    </row>
    <row r="3839" spans="3:7" ht="22.5" customHeight="1" x14ac:dyDescent="0.25">
      <c r="C3839" s="34"/>
      <c r="D3839" s="27"/>
      <c r="G3839" s="35"/>
    </row>
    <row r="3840" spans="3:7" ht="22.5" customHeight="1" x14ac:dyDescent="0.25">
      <c r="C3840" s="34"/>
      <c r="D3840" s="27"/>
      <c r="G3840" s="35"/>
    </row>
    <row r="3841" spans="3:7" ht="22.5" customHeight="1" x14ac:dyDescent="0.25">
      <c r="C3841" s="34"/>
      <c r="D3841" s="27"/>
      <c r="G3841" s="35"/>
    </row>
    <row r="3842" spans="3:7" ht="22.5" customHeight="1" x14ac:dyDescent="0.25">
      <c r="C3842" s="34"/>
      <c r="D3842" s="27"/>
      <c r="G3842" s="35"/>
    </row>
    <row r="3843" spans="3:7" ht="22.5" customHeight="1" x14ac:dyDescent="0.25">
      <c r="C3843" s="34"/>
      <c r="D3843" s="27"/>
      <c r="G3843" s="35"/>
    </row>
    <row r="3844" spans="3:7" ht="22.5" customHeight="1" x14ac:dyDescent="0.25">
      <c r="C3844" s="34"/>
      <c r="D3844" s="27"/>
      <c r="G3844" s="35"/>
    </row>
    <row r="3845" spans="3:7" ht="22.5" customHeight="1" x14ac:dyDescent="0.25">
      <c r="C3845" s="34"/>
      <c r="D3845" s="27"/>
      <c r="G3845" s="35"/>
    </row>
    <row r="3846" spans="3:7" ht="22.5" customHeight="1" x14ac:dyDescent="0.25">
      <c r="C3846" s="34"/>
      <c r="D3846" s="27"/>
      <c r="G3846" s="35"/>
    </row>
    <row r="3847" spans="3:7" ht="22.5" customHeight="1" x14ac:dyDescent="0.25">
      <c r="C3847" s="34"/>
      <c r="D3847" s="27"/>
      <c r="G3847" s="35"/>
    </row>
    <row r="3848" spans="3:7" ht="22.5" customHeight="1" x14ac:dyDescent="0.25">
      <c r="C3848" s="34"/>
      <c r="D3848" s="27"/>
      <c r="G3848" s="35"/>
    </row>
    <row r="3849" spans="3:7" ht="22.5" customHeight="1" x14ac:dyDescent="0.25">
      <c r="C3849" s="34"/>
      <c r="D3849" s="27"/>
      <c r="G3849" s="35"/>
    </row>
    <row r="3850" spans="3:7" ht="22.5" customHeight="1" x14ac:dyDescent="0.25">
      <c r="C3850" s="34"/>
      <c r="D3850" s="27"/>
      <c r="G3850" s="35"/>
    </row>
    <row r="3851" spans="3:7" ht="22.5" customHeight="1" x14ac:dyDescent="0.25">
      <c r="C3851" s="34"/>
      <c r="D3851" s="27"/>
      <c r="G3851" s="35"/>
    </row>
    <row r="3852" spans="3:7" ht="22.5" customHeight="1" x14ac:dyDescent="0.25">
      <c r="C3852" s="34"/>
      <c r="D3852" s="27"/>
      <c r="G3852" s="35"/>
    </row>
    <row r="3853" spans="3:7" ht="22.5" customHeight="1" x14ac:dyDescent="0.25">
      <c r="C3853" s="34"/>
      <c r="D3853" s="27"/>
      <c r="G3853" s="35"/>
    </row>
    <row r="3854" spans="3:7" ht="22.5" customHeight="1" x14ac:dyDescent="0.25">
      <c r="C3854" s="34"/>
      <c r="D3854" s="27"/>
      <c r="G3854" s="35"/>
    </row>
    <row r="3855" spans="3:7" ht="22.5" customHeight="1" x14ac:dyDescent="0.25">
      <c r="C3855" s="34"/>
      <c r="D3855" s="27"/>
      <c r="G3855" s="35"/>
    </row>
    <row r="3856" spans="3:7" ht="22.5" customHeight="1" x14ac:dyDescent="0.25">
      <c r="C3856" s="34"/>
      <c r="D3856" s="27"/>
      <c r="G3856" s="35"/>
    </row>
    <row r="3857" spans="3:7" ht="22.5" customHeight="1" x14ac:dyDescent="0.25">
      <c r="C3857" s="34"/>
      <c r="D3857" s="27"/>
      <c r="G3857" s="35"/>
    </row>
    <row r="3858" spans="3:7" ht="22.5" customHeight="1" x14ac:dyDescent="0.25">
      <c r="C3858" s="34"/>
      <c r="D3858" s="27"/>
      <c r="G3858" s="35"/>
    </row>
    <row r="3859" spans="3:7" ht="22.5" customHeight="1" x14ac:dyDescent="0.25">
      <c r="C3859" s="34"/>
      <c r="D3859" s="27"/>
      <c r="G3859" s="35"/>
    </row>
    <row r="3860" spans="3:7" ht="22.5" customHeight="1" x14ac:dyDescent="0.25">
      <c r="C3860" s="34"/>
      <c r="D3860" s="27"/>
      <c r="G3860" s="35"/>
    </row>
    <row r="3861" spans="3:7" ht="22.5" customHeight="1" x14ac:dyDescent="0.25">
      <c r="C3861" s="34"/>
      <c r="D3861" s="27"/>
      <c r="G3861" s="35"/>
    </row>
    <row r="3862" spans="3:7" ht="22.5" customHeight="1" x14ac:dyDescent="0.25">
      <c r="C3862" s="34"/>
      <c r="D3862" s="27"/>
      <c r="G3862" s="35"/>
    </row>
    <row r="3863" spans="3:7" ht="22.5" customHeight="1" x14ac:dyDescent="0.25">
      <c r="C3863" s="34"/>
      <c r="D3863" s="27"/>
      <c r="G3863" s="35"/>
    </row>
    <row r="3864" spans="3:7" ht="22.5" customHeight="1" x14ac:dyDescent="0.25">
      <c r="C3864" s="34"/>
      <c r="D3864" s="27"/>
      <c r="G3864" s="35"/>
    </row>
    <row r="3865" spans="3:7" ht="22.5" customHeight="1" x14ac:dyDescent="0.25">
      <c r="C3865" s="34"/>
      <c r="D3865" s="27"/>
      <c r="G3865" s="35"/>
    </row>
    <row r="3866" spans="3:7" ht="22.5" customHeight="1" x14ac:dyDescent="0.25">
      <c r="C3866" s="34"/>
      <c r="D3866" s="27"/>
      <c r="G3866" s="35"/>
    </row>
    <row r="3867" spans="3:7" ht="22.5" customHeight="1" x14ac:dyDescent="0.25">
      <c r="C3867" s="34"/>
      <c r="D3867" s="27"/>
      <c r="G3867" s="35"/>
    </row>
    <row r="3868" spans="3:7" ht="22.5" customHeight="1" x14ac:dyDescent="0.25">
      <c r="C3868" s="34"/>
      <c r="D3868" s="27"/>
      <c r="G3868" s="35"/>
    </row>
    <row r="3869" spans="3:7" ht="22.5" customHeight="1" x14ac:dyDescent="0.25">
      <c r="C3869" s="34"/>
      <c r="D3869" s="27"/>
      <c r="G3869" s="35"/>
    </row>
    <row r="3870" spans="3:7" ht="22.5" customHeight="1" x14ac:dyDescent="0.25">
      <c r="C3870" s="34"/>
      <c r="D3870" s="27"/>
      <c r="G3870" s="35"/>
    </row>
    <row r="3871" spans="3:7" ht="22.5" customHeight="1" x14ac:dyDescent="0.25">
      <c r="C3871" s="34"/>
      <c r="D3871" s="27"/>
      <c r="G3871" s="35"/>
    </row>
    <row r="3872" spans="3:7" ht="22.5" customHeight="1" x14ac:dyDescent="0.25">
      <c r="C3872" s="34"/>
      <c r="D3872" s="27"/>
      <c r="G3872" s="35"/>
    </row>
    <row r="3873" spans="3:7" ht="22.5" customHeight="1" x14ac:dyDescent="0.25">
      <c r="C3873" s="34"/>
      <c r="D3873" s="27"/>
      <c r="G3873" s="35"/>
    </row>
    <row r="3874" spans="3:7" ht="22.5" customHeight="1" x14ac:dyDescent="0.25">
      <c r="C3874" s="34"/>
      <c r="D3874" s="27"/>
      <c r="G3874" s="35"/>
    </row>
    <row r="3875" spans="3:7" ht="22.5" customHeight="1" x14ac:dyDescent="0.25">
      <c r="C3875" s="34"/>
      <c r="D3875" s="27"/>
      <c r="G3875" s="35"/>
    </row>
    <row r="3876" spans="3:7" ht="22.5" customHeight="1" x14ac:dyDescent="0.25">
      <c r="C3876" s="34"/>
      <c r="D3876" s="27"/>
      <c r="G3876" s="35"/>
    </row>
    <row r="3877" spans="3:7" ht="22.5" customHeight="1" x14ac:dyDescent="0.25">
      <c r="C3877" s="34"/>
      <c r="D3877" s="27"/>
      <c r="G3877" s="35"/>
    </row>
    <row r="3878" spans="3:7" ht="22.5" customHeight="1" x14ac:dyDescent="0.25">
      <c r="C3878" s="34"/>
      <c r="D3878" s="27"/>
      <c r="G3878" s="35"/>
    </row>
    <row r="3879" spans="3:7" ht="22.5" customHeight="1" x14ac:dyDescent="0.25">
      <c r="C3879" s="34"/>
      <c r="D3879" s="27"/>
      <c r="G3879" s="35"/>
    </row>
    <row r="3880" spans="3:7" ht="22.5" customHeight="1" x14ac:dyDescent="0.25">
      <c r="C3880" s="34"/>
      <c r="D3880" s="27"/>
      <c r="G3880" s="35"/>
    </row>
    <row r="3881" spans="3:7" ht="22.5" customHeight="1" x14ac:dyDescent="0.25">
      <c r="C3881" s="34"/>
      <c r="D3881" s="27"/>
      <c r="G3881" s="35"/>
    </row>
    <row r="3882" spans="3:7" ht="22.5" customHeight="1" x14ac:dyDescent="0.25">
      <c r="C3882" s="34"/>
      <c r="D3882" s="27"/>
      <c r="G3882" s="35"/>
    </row>
    <row r="3883" spans="3:7" ht="22.5" customHeight="1" x14ac:dyDescent="0.25">
      <c r="C3883" s="34"/>
      <c r="D3883" s="27"/>
      <c r="G3883" s="35"/>
    </row>
    <row r="3884" spans="3:7" ht="22.5" customHeight="1" x14ac:dyDescent="0.25">
      <c r="C3884" s="34"/>
      <c r="D3884" s="27"/>
      <c r="G3884" s="35"/>
    </row>
    <row r="3885" spans="3:7" ht="22.5" customHeight="1" x14ac:dyDescent="0.25">
      <c r="C3885" s="34"/>
      <c r="D3885" s="27"/>
      <c r="G3885" s="35"/>
    </row>
    <row r="3886" spans="3:7" ht="22.5" customHeight="1" x14ac:dyDescent="0.25">
      <c r="C3886" s="34"/>
      <c r="D3886" s="27"/>
      <c r="G3886" s="35"/>
    </row>
    <row r="3887" spans="3:7" ht="22.5" customHeight="1" x14ac:dyDescent="0.25">
      <c r="C3887" s="34"/>
      <c r="D3887" s="27"/>
      <c r="G3887" s="35"/>
    </row>
    <row r="3888" spans="3:7" ht="22.5" customHeight="1" x14ac:dyDescent="0.25">
      <c r="C3888" s="34"/>
      <c r="D3888" s="27"/>
      <c r="G3888" s="35"/>
    </row>
    <row r="3889" spans="3:7" ht="22.5" customHeight="1" x14ac:dyDescent="0.25">
      <c r="C3889" s="34"/>
      <c r="D3889" s="27"/>
      <c r="G3889" s="35"/>
    </row>
    <row r="3890" spans="3:7" ht="22.5" customHeight="1" x14ac:dyDescent="0.25">
      <c r="C3890" s="34"/>
      <c r="D3890" s="27"/>
      <c r="G3890" s="35"/>
    </row>
    <row r="3891" spans="3:7" ht="22.5" customHeight="1" x14ac:dyDescent="0.25">
      <c r="C3891" s="34"/>
      <c r="D3891" s="27"/>
      <c r="G3891" s="35"/>
    </row>
    <row r="3892" spans="3:7" ht="22.5" customHeight="1" x14ac:dyDescent="0.25">
      <c r="C3892" s="34"/>
      <c r="D3892" s="27"/>
      <c r="G3892" s="35"/>
    </row>
    <row r="3893" spans="3:7" ht="22.5" customHeight="1" x14ac:dyDescent="0.25">
      <c r="C3893" s="34"/>
      <c r="D3893" s="27"/>
      <c r="G3893" s="35"/>
    </row>
    <row r="3894" spans="3:7" ht="22.5" customHeight="1" x14ac:dyDescent="0.25">
      <c r="C3894" s="34"/>
      <c r="D3894" s="27"/>
      <c r="G3894" s="35"/>
    </row>
    <row r="3895" spans="3:7" ht="22.5" customHeight="1" x14ac:dyDescent="0.25">
      <c r="C3895" s="34"/>
      <c r="D3895" s="27"/>
      <c r="G3895" s="35"/>
    </row>
    <row r="3896" spans="3:7" ht="22.5" customHeight="1" x14ac:dyDescent="0.25">
      <c r="C3896" s="34"/>
      <c r="D3896" s="27"/>
      <c r="G3896" s="35"/>
    </row>
    <row r="3897" spans="3:7" ht="22.5" customHeight="1" x14ac:dyDescent="0.25">
      <c r="C3897" s="34"/>
      <c r="D3897" s="27"/>
      <c r="G3897" s="35"/>
    </row>
    <row r="3898" spans="3:7" ht="22.5" customHeight="1" x14ac:dyDescent="0.25">
      <c r="C3898" s="34"/>
      <c r="D3898" s="27"/>
      <c r="G3898" s="35"/>
    </row>
    <row r="3899" spans="3:7" ht="22.5" customHeight="1" x14ac:dyDescent="0.25">
      <c r="C3899" s="34"/>
      <c r="D3899" s="27"/>
      <c r="G3899" s="35"/>
    </row>
    <row r="3900" spans="3:7" ht="22.5" customHeight="1" x14ac:dyDescent="0.25">
      <c r="C3900" s="34"/>
      <c r="D3900" s="27"/>
      <c r="G3900" s="35"/>
    </row>
    <row r="3901" spans="3:7" ht="22.5" customHeight="1" x14ac:dyDescent="0.25">
      <c r="C3901" s="34"/>
      <c r="D3901" s="27"/>
      <c r="G3901" s="35"/>
    </row>
    <row r="3902" spans="3:7" ht="22.5" customHeight="1" x14ac:dyDescent="0.25">
      <c r="C3902" s="34"/>
      <c r="D3902" s="27"/>
      <c r="G3902" s="35"/>
    </row>
    <row r="3903" spans="3:7" ht="22.5" customHeight="1" x14ac:dyDescent="0.25">
      <c r="C3903" s="34"/>
      <c r="D3903" s="27"/>
      <c r="G3903" s="35"/>
    </row>
    <row r="3904" spans="3:7" ht="22.5" customHeight="1" x14ac:dyDescent="0.25">
      <c r="C3904" s="34"/>
      <c r="D3904" s="27"/>
      <c r="G3904" s="35"/>
    </row>
    <row r="3905" spans="3:7" ht="22.5" customHeight="1" x14ac:dyDescent="0.25">
      <c r="C3905" s="34"/>
      <c r="D3905" s="27"/>
      <c r="G3905" s="35"/>
    </row>
    <row r="3906" spans="3:7" ht="22.5" customHeight="1" x14ac:dyDescent="0.25">
      <c r="C3906" s="34"/>
      <c r="D3906" s="27"/>
      <c r="G3906" s="35"/>
    </row>
    <row r="3907" spans="3:7" ht="22.5" customHeight="1" x14ac:dyDescent="0.25">
      <c r="C3907" s="34"/>
      <c r="D3907" s="27"/>
      <c r="G3907" s="35"/>
    </row>
    <row r="3908" spans="3:7" ht="22.5" customHeight="1" x14ac:dyDescent="0.25">
      <c r="C3908" s="34"/>
      <c r="D3908" s="27"/>
      <c r="G3908" s="35"/>
    </row>
    <row r="3909" spans="3:7" ht="22.5" customHeight="1" x14ac:dyDescent="0.25">
      <c r="C3909" s="34"/>
      <c r="D3909" s="27"/>
      <c r="G3909" s="35"/>
    </row>
    <row r="3910" spans="3:7" ht="22.5" customHeight="1" x14ac:dyDescent="0.25">
      <c r="C3910" s="34"/>
      <c r="D3910" s="27"/>
      <c r="G3910" s="35"/>
    </row>
    <row r="3911" spans="3:7" ht="22.5" customHeight="1" x14ac:dyDescent="0.25">
      <c r="C3911" s="34"/>
      <c r="D3911" s="27"/>
      <c r="G3911" s="35"/>
    </row>
    <row r="3912" spans="3:7" ht="22.5" customHeight="1" x14ac:dyDescent="0.25">
      <c r="C3912" s="34"/>
      <c r="D3912" s="27"/>
      <c r="G3912" s="35"/>
    </row>
    <row r="3913" spans="3:7" ht="22.5" customHeight="1" x14ac:dyDescent="0.25">
      <c r="C3913" s="34"/>
      <c r="D3913" s="27"/>
      <c r="G3913" s="35"/>
    </row>
    <row r="3914" spans="3:7" ht="22.5" customHeight="1" x14ac:dyDescent="0.25">
      <c r="C3914" s="34"/>
      <c r="D3914" s="27"/>
      <c r="G3914" s="35"/>
    </row>
    <row r="3915" spans="3:7" ht="22.5" customHeight="1" x14ac:dyDescent="0.25">
      <c r="C3915" s="34"/>
      <c r="D3915" s="27"/>
      <c r="G3915" s="35"/>
    </row>
    <row r="3916" spans="3:7" ht="22.5" customHeight="1" x14ac:dyDescent="0.25">
      <c r="C3916" s="34"/>
      <c r="D3916" s="27"/>
      <c r="G3916" s="35"/>
    </row>
    <row r="3917" spans="3:7" ht="22.5" customHeight="1" x14ac:dyDescent="0.25">
      <c r="C3917" s="34"/>
      <c r="D3917" s="27"/>
      <c r="G3917" s="35"/>
    </row>
    <row r="3918" spans="3:7" ht="22.5" customHeight="1" x14ac:dyDescent="0.25">
      <c r="C3918" s="34"/>
      <c r="D3918" s="27"/>
      <c r="G3918" s="35"/>
    </row>
    <row r="3919" spans="3:7" ht="22.5" customHeight="1" x14ac:dyDescent="0.25">
      <c r="C3919" s="34"/>
      <c r="D3919" s="27"/>
      <c r="G3919" s="35"/>
    </row>
    <row r="3920" spans="3:7" ht="22.5" customHeight="1" x14ac:dyDescent="0.25">
      <c r="C3920" s="34"/>
      <c r="D3920" s="27"/>
      <c r="G3920" s="35"/>
    </row>
    <row r="3921" spans="3:7" ht="22.5" customHeight="1" x14ac:dyDescent="0.25">
      <c r="C3921" s="34"/>
      <c r="D3921" s="27"/>
      <c r="G3921" s="35"/>
    </row>
    <row r="3922" spans="3:7" ht="22.5" customHeight="1" x14ac:dyDescent="0.25">
      <c r="C3922" s="34"/>
      <c r="D3922" s="27"/>
      <c r="G3922" s="35"/>
    </row>
    <row r="3923" spans="3:7" ht="22.5" customHeight="1" x14ac:dyDescent="0.25">
      <c r="C3923" s="34"/>
      <c r="D3923" s="27"/>
      <c r="G3923" s="35"/>
    </row>
    <row r="3924" spans="3:7" ht="22.5" customHeight="1" x14ac:dyDescent="0.25">
      <c r="C3924" s="34"/>
      <c r="D3924" s="27"/>
      <c r="G3924" s="35"/>
    </row>
    <row r="3925" spans="3:7" ht="22.5" customHeight="1" x14ac:dyDescent="0.25">
      <c r="C3925" s="34"/>
      <c r="D3925" s="27"/>
      <c r="G3925" s="35"/>
    </row>
    <row r="3926" spans="3:7" ht="22.5" customHeight="1" x14ac:dyDescent="0.25">
      <c r="C3926" s="34"/>
      <c r="D3926" s="27"/>
      <c r="G3926" s="35"/>
    </row>
    <row r="3927" spans="3:7" ht="22.5" customHeight="1" x14ac:dyDescent="0.25">
      <c r="C3927" s="34"/>
      <c r="D3927" s="27"/>
      <c r="G3927" s="35"/>
    </row>
    <row r="3928" spans="3:7" ht="22.5" customHeight="1" x14ac:dyDescent="0.25">
      <c r="C3928" s="34"/>
      <c r="D3928" s="27"/>
      <c r="G3928" s="35"/>
    </row>
    <row r="3929" spans="3:7" ht="22.5" customHeight="1" x14ac:dyDescent="0.25">
      <c r="C3929" s="34"/>
      <c r="D3929" s="27"/>
      <c r="G3929" s="35"/>
    </row>
    <row r="3930" spans="3:7" ht="22.5" customHeight="1" x14ac:dyDescent="0.25">
      <c r="C3930" s="34"/>
      <c r="D3930" s="27"/>
      <c r="G3930" s="35"/>
    </row>
    <row r="3931" spans="3:7" ht="22.5" customHeight="1" x14ac:dyDescent="0.25">
      <c r="C3931" s="34"/>
      <c r="D3931" s="27"/>
      <c r="G3931" s="35"/>
    </row>
    <row r="3932" spans="3:7" ht="22.5" customHeight="1" x14ac:dyDescent="0.25">
      <c r="C3932" s="34"/>
      <c r="D3932" s="27"/>
      <c r="G3932" s="35"/>
    </row>
    <row r="3933" spans="3:7" ht="22.5" customHeight="1" x14ac:dyDescent="0.25">
      <c r="C3933" s="34"/>
      <c r="D3933" s="27"/>
      <c r="G3933" s="35"/>
    </row>
    <row r="3934" spans="3:7" ht="22.5" customHeight="1" x14ac:dyDescent="0.25">
      <c r="C3934" s="34"/>
      <c r="D3934" s="27"/>
      <c r="G3934" s="35"/>
    </row>
    <row r="3935" spans="3:7" ht="22.5" customHeight="1" x14ac:dyDescent="0.25">
      <c r="C3935" s="34"/>
      <c r="D3935" s="27"/>
      <c r="G3935" s="35"/>
    </row>
    <row r="3936" spans="3:7" ht="22.5" customHeight="1" x14ac:dyDescent="0.25">
      <c r="C3936" s="34"/>
      <c r="D3936" s="27"/>
      <c r="G3936" s="35"/>
    </row>
    <row r="3937" spans="3:7" ht="22.5" customHeight="1" x14ac:dyDescent="0.25">
      <c r="C3937" s="34"/>
      <c r="D3937" s="27"/>
      <c r="G3937" s="35"/>
    </row>
    <row r="3938" spans="3:7" ht="22.5" customHeight="1" x14ac:dyDescent="0.25">
      <c r="C3938" s="34"/>
      <c r="D3938" s="27"/>
      <c r="G3938" s="35"/>
    </row>
    <row r="3939" spans="3:7" ht="22.5" customHeight="1" x14ac:dyDescent="0.25">
      <c r="C3939" s="34"/>
      <c r="D3939" s="27"/>
      <c r="G3939" s="35"/>
    </row>
    <row r="3940" spans="3:7" ht="22.5" customHeight="1" x14ac:dyDescent="0.25">
      <c r="C3940" s="34"/>
      <c r="D3940" s="27"/>
      <c r="G3940" s="35"/>
    </row>
    <row r="3941" spans="3:7" ht="22.5" customHeight="1" x14ac:dyDescent="0.25">
      <c r="C3941" s="34"/>
      <c r="D3941" s="27"/>
      <c r="G3941" s="35"/>
    </row>
    <row r="3942" spans="3:7" ht="22.5" customHeight="1" x14ac:dyDescent="0.25">
      <c r="C3942" s="34"/>
      <c r="D3942" s="27"/>
      <c r="G3942" s="35"/>
    </row>
    <row r="3943" spans="3:7" ht="22.5" customHeight="1" x14ac:dyDescent="0.25">
      <c r="C3943" s="34"/>
      <c r="D3943" s="27"/>
      <c r="G3943" s="35"/>
    </row>
    <row r="3944" spans="3:7" ht="22.5" customHeight="1" x14ac:dyDescent="0.25">
      <c r="C3944" s="34"/>
      <c r="D3944" s="27"/>
      <c r="G3944" s="35"/>
    </row>
    <row r="3945" spans="3:7" ht="22.5" customHeight="1" x14ac:dyDescent="0.25">
      <c r="C3945" s="34"/>
      <c r="D3945" s="27"/>
      <c r="G3945" s="35"/>
    </row>
    <row r="3946" spans="3:7" ht="22.5" customHeight="1" x14ac:dyDescent="0.25">
      <c r="C3946" s="34"/>
      <c r="D3946" s="27"/>
      <c r="G3946" s="35"/>
    </row>
    <row r="3947" spans="3:7" ht="22.5" customHeight="1" x14ac:dyDescent="0.25">
      <c r="C3947" s="34"/>
      <c r="D3947" s="27"/>
      <c r="G3947" s="35"/>
    </row>
    <row r="3948" spans="3:7" ht="22.5" customHeight="1" x14ac:dyDescent="0.25">
      <c r="C3948" s="34"/>
      <c r="D3948" s="27"/>
      <c r="G3948" s="35"/>
    </row>
    <row r="3949" spans="3:7" ht="22.5" customHeight="1" x14ac:dyDescent="0.25">
      <c r="C3949" s="34"/>
      <c r="D3949" s="27"/>
      <c r="G3949" s="35"/>
    </row>
    <row r="3950" spans="3:7" ht="22.5" customHeight="1" x14ac:dyDescent="0.25">
      <c r="C3950" s="34"/>
      <c r="D3950" s="27"/>
      <c r="G3950" s="35"/>
    </row>
    <row r="3951" spans="3:7" ht="22.5" customHeight="1" x14ac:dyDescent="0.25">
      <c r="C3951" s="34"/>
      <c r="D3951" s="27"/>
      <c r="G3951" s="35"/>
    </row>
    <row r="3952" spans="3:7" ht="22.5" customHeight="1" x14ac:dyDescent="0.25">
      <c r="C3952" s="34"/>
      <c r="D3952" s="27"/>
      <c r="G3952" s="35"/>
    </row>
    <row r="3953" spans="3:7" ht="22.5" customHeight="1" x14ac:dyDescent="0.25">
      <c r="C3953" s="34"/>
      <c r="D3953" s="27"/>
      <c r="G3953" s="35"/>
    </row>
    <row r="3954" spans="3:7" ht="22.5" customHeight="1" x14ac:dyDescent="0.25">
      <c r="C3954" s="34"/>
      <c r="D3954" s="27"/>
      <c r="G3954" s="35"/>
    </row>
    <row r="3955" spans="3:7" ht="22.5" customHeight="1" x14ac:dyDescent="0.25">
      <c r="C3955" s="34"/>
      <c r="D3955" s="27"/>
      <c r="G3955" s="35"/>
    </row>
    <row r="3956" spans="3:7" ht="22.5" customHeight="1" x14ac:dyDescent="0.25">
      <c r="C3956" s="34"/>
      <c r="D3956" s="27"/>
      <c r="G3956" s="35"/>
    </row>
    <row r="3957" spans="3:7" ht="22.5" customHeight="1" x14ac:dyDescent="0.25">
      <c r="C3957" s="34"/>
      <c r="D3957" s="27"/>
      <c r="G3957" s="35"/>
    </row>
    <row r="3958" spans="3:7" ht="22.5" customHeight="1" x14ac:dyDescent="0.25">
      <c r="C3958" s="34"/>
      <c r="D3958" s="27"/>
      <c r="G3958" s="35"/>
    </row>
    <row r="3959" spans="3:7" ht="22.5" customHeight="1" x14ac:dyDescent="0.25">
      <c r="C3959" s="34"/>
      <c r="D3959" s="27"/>
      <c r="G3959" s="35"/>
    </row>
    <row r="3960" spans="3:7" ht="22.5" customHeight="1" x14ac:dyDescent="0.25">
      <c r="C3960" s="34"/>
      <c r="D3960" s="27"/>
      <c r="G3960" s="35"/>
    </row>
    <row r="3961" spans="3:7" ht="22.5" customHeight="1" x14ac:dyDescent="0.25">
      <c r="C3961" s="34"/>
      <c r="D3961" s="27"/>
      <c r="G3961" s="35"/>
    </row>
    <row r="3962" spans="3:7" ht="22.5" customHeight="1" x14ac:dyDescent="0.25">
      <c r="C3962" s="34"/>
      <c r="D3962" s="27"/>
      <c r="G3962" s="35"/>
    </row>
    <row r="3963" spans="3:7" ht="22.5" customHeight="1" x14ac:dyDescent="0.25">
      <c r="C3963" s="34"/>
      <c r="D3963" s="27"/>
      <c r="G3963" s="35"/>
    </row>
    <row r="3964" spans="3:7" ht="22.5" customHeight="1" x14ac:dyDescent="0.25">
      <c r="C3964" s="34"/>
      <c r="D3964" s="27"/>
      <c r="G3964" s="35"/>
    </row>
    <row r="3965" spans="3:7" ht="22.5" customHeight="1" x14ac:dyDescent="0.25">
      <c r="C3965" s="34"/>
      <c r="D3965" s="27"/>
      <c r="G3965" s="35"/>
    </row>
    <row r="3966" spans="3:7" ht="22.5" customHeight="1" x14ac:dyDescent="0.25">
      <c r="C3966" s="34"/>
      <c r="D3966" s="27"/>
      <c r="G3966" s="35"/>
    </row>
    <row r="3967" spans="3:7" ht="22.5" customHeight="1" x14ac:dyDescent="0.25">
      <c r="C3967" s="34"/>
      <c r="D3967" s="27"/>
      <c r="G3967" s="35"/>
    </row>
    <row r="3968" spans="3:7" ht="22.5" customHeight="1" x14ac:dyDescent="0.25">
      <c r="C3968" s="34"/>
      <c r="D3968" s="27"/>
      <c r="G3968" s="35"/>
    </row>
    <row r="3969" spans="3:7" ht="22.5" customHeight="1" x14ac:dyDescent="0.25">
      <c r="C3969" s="34"/>
      <c r="D3969" s="27"/>
      <c r="G3969" s="35"/>
    </row>
    <row r="3970" spans="3:7" ht="22.5" customHeight="1" x14ac:dyDescent="0.25">
      <c r="C3970" s="34"/>
      <c r="D3970" s="27"/>
      <c r="G3970" s="35"/>
    </row>
    <row r="3971" spans="3:7" ht="22.5" customHeight="1" x14ac:dyDescent="0.25">
      <c r="C3971" s="34"/>
      <c r="D3971" s="27"/>
      <c r="G3971" s="35"/>
    </row>
    <row r="3972" spans="3:7" ht="22.5" customHeight="1" x14ac:dyDescent="0.25">
      <c r="C3972" s="34"/>
      <c r="D3972" s="27"/>
      <c r="G3972" s="35"/>
    </row>
    <row r="3973" spans="3:7" ht="22.5" customHeight="1" x14ac:dyDescent="0.25">
      <c r="C3973" s="34"/>
      <c r="D3973" s="27"/>
      <c r="G3973" s="35"/>
    </row>
    <row r="3974" spans="3:7" ht="22.5" customHeight="1" x14ac:dyDescent="0.25">
      <c r="C3974" s="34"/>
      <c r="D3974" s="27"/>
      <c r="G3974" s="35"/>
    </row>
    <row r="3975" spans="3:7" ht="22.5" customHeight="1" x14ac:dyDescent="0.25">
      <c r="C3975" s="34"/>
      <c r="D3975" s="27"/>
      <c r="G3975" s="35"/>
    </row>
    <row r="3976" spans="3:7" ht="22.5" customHeight="1" x14ac:dyDescent="0.25">
      <c r="C3976" s="34"/>
      <c r="D3976" s="27"/>
      <c r="G3976" s="35"/>
    </row>
    <row r="3977" spans="3:7" ht="22.5" customHeight="1" x14ac:dyDescent="0.25">
      <c r="C3977" s="34"/>
      <c r="D3977" s="27"/>
      <c r="G3977" s="35"/>
    </row>
    <row r="3978" spans="3:7" ht="22.5" customHeight="1" x14ac:dyDescent="0.25">
      <c r="C3978" s="34"/>
      <c r="D3978" s="27"/>
      <c r="G3978" s="35"/>
    </row>
    <row r="3979" spans="3:7" ht="22.5" customHeight="1" x14ac:dyDescent="0.25">
      <c r="C3979" s="34"/>
      <c r="D3979" s="27"/>
      <c r="G3979" s="35"/>
    </row>
    <row r="3980" spans="3:7" ht="22.5" customHeight="1" x14ac:dyDescent="0.25">
      <c r="C3980" s="34"/>
      <c r="D3980" s="27"/>
      <c r="G3980" s="35"/>
    </row>
    <row r="3981" spans="3:7" ht="22.5" customHeight="1" x14ac:dyDescent="0.25">
      <c r="C3981" s="34"/>
      <c r="D3981" s="27"/>
      <c r="G3981" s="35"/>
    </row>
    <row r="3982" spans="3:7" ht="22.5" customHeight="1" x14ac:dyDescent="0.25">
      <c r="C3982" s="34"/>
      <c r="D3982" s="27"/>
      <c r="G3982" s="35"/>
    </row>
    <row r="3983" spans="3:7" ht="22.5" customHeight="1" x14ac:dyDescent="0.25">
      <c r="C3983" s="34"/>
      <c r="D3983" s="27"/>
      <c r="G3983" s="35"/>
    </row>
    <row r="3984" spans="3:7" ht="22.5" customHeight="1" x14ac:dyDescent="0.25">
      <c r="C3984" s="34"/>
      <c r="D3984" s="27"/>
      <c r="G3984" s="35"/>
    </row>
    <row r="3985" spans="3:7" ht="22.5" customHeight="1" x14ac:dyDescent="0.25">
      <c r="C3985" s="34"/>
      <c r="D3985" s="27"/>
      <c r="G3985" s="35"/>
    </row>
    <row r="3986" spans="3:7" ht="22.5" customHeight="1" x14ac:dyDescent="0.25">
      <c r="C3986" s="34"/>
      <c r="D3986" s="27"/>
      <c r="G3986" s="35"/>
    </row>
    <row r="3987" spans="3:7" ht="22.5" customHeight="1" x14ac:dyDescent="0.25">
      <c r="C3987" s="34"/>
      <c r="D3987" s="27"/>
      <c r="G3987" s="35"/>
    </row>
    <row r="3988" spans="3:7" ht="22.5" customHeight="1" x14ac:dyDescent="0.25">
      <c r="C3988" s="34"/>
      <c r="D3988" s="27"/>
      <c r="G3988" s="35"/>
    </row>
    <row r="3989" spans="3:7" ht="22.5" customHeight="1" x14ac:dyDescent="0.25">
      <c r="C3989" s="34"/>
      <c r="D3989" s="27"/>
      <c r="G3989" s="35"/>
    </row>
    <row r="3990" spans="3:7" ht="22.5" customHeight="1" x14ac:dyDescent="0.25">
      <c r="C3990" s="34"/>
      <c r="D3990" s="27"/>
      <c r="G3990" s="35"/>
    </row>
    <row r="3991" spans="3:7" ht="22.5" customHeight="1" x14ac:dyDescent="0.25">
      <c r="C3991" s="34"/>
      <c r="D3991" s="27"/>
      <c r="G3991" s="35"/>
    </row>
    <row r="3992" spans="3:7" ht="22.5" customHeight="1" x14ac:dyDescent="0.25">
      <c r="C3992" s="34"/>
      <c r="D3992" s="27"/>
      <c r="G3992" s="35"/>
    </row>
    <row r="3993" spans="3:7" ht="22.5" customHeight="1" x14ac:dyDescent="0.25">
      <c r="C3993" s="34"/>
      <c r="D3993" s="27"/>
      <c r="G3993" s="35"/>
    </row>
    <row r="3994" spans="3:7" ht="22.5" customHeight="1" x14ac:dyDescent="0.25">
      <c r="C3994" s="34"/>
      <c r="D3994" s="27"/>
      <c r="G3994" s="35"/>
    </row>
    <row r="3995" spans="3:7" ht="22.5" customHeight="1" x14ac:dyDescent="0.25">
      <c r="C3995" s="34"/>
      <c r="D3995" s="27"/>
      <c r="G3995" s="35"/>
    </row>
    <row r="3996" spans="3:7" ht="22.5" customHeight="1" x14ac:dyDescent="0.25">
      <c r="C3996" s="34"/>
      <c r="D3996" s="27"/>
      <c r="G3996" s="35"/>
    </row>
    <row r="3997" spans="3:7" ht="22.5" customHeight="1" x14ac:dyDescent="0.25">
      <c r="C3997" s="34"/>
      <c r="D3997" s="27"/>
      <c r="G3997" s="35"/>
    </row>
    <row r="3998" spans="3:7" ht="22.5" customHeight="1" x14ac:dyDescent="0.25">
      <c r="C3998" s="34"/>
      <c r="D3998" s="27"/>
      <c r="G3998" s="35"/>
    </row>
    <row r="3999" spans="3:7" ht="22.5" customHeight="1" x14ac:dyDescent="0.25">
      <c r="C3999" s="34"/>
      <c r="D3999" s="27"/>
      <c r="G3999" s="35"/>
    </row>
    <row r="4000" spans="3:7" ht="22.5" customHeight="1" x14ac:dyDescent="0.25">
      <c r="C4000" s="34"/>
      <c r="D4000" s="27"/>
      <c r="G4000" s="35"/>
    </row>
    <row r="4001" spans="3:7" ht="22.5" customHeight="1" x14ac:dyDescent="0.25">
      <c r="C4001" s="34"/>
      <c r="D4001" s="27"/>
      <c r="G4001" s="35"/>
    </row>
    <row r="4002" spans="3:7" ht="22.5" customHeight="1" x14ac:dyDescent="0.25">
      <c r="C4002" s="34"/>
      <c r="D4002" s="27"/>
      <c r="G4002" s="35"/>
    </row>
    <row r="4003" spans="3:7" ht="22.5" customHeight="1" x14ac:dyDescent="0.25">
      <c r="C4003" s="34"/>
      <c r="D4003" s="27"/>
      <c r="G4003" s="35"/>
    </row>
    <row r="4004" spans="3:7" ht="22.5" customHeight="1" x14ac:dyDescent="0.25">
      <c r="C4004" s="34"/>
      <c r="D4004" s="27"/>
      <c r="G4004" s="35"/>
    </row>
    <row r="4005" spans="3:7" ht="22.5" customHeight="1" x14ac:dyDescent="0.25">
      <c r="C4005" s="34"/>
      <c r="D4005" s="27"/>
      <c r="G4005" s="35"/>
    </row>
    <row r="4006" spans="3:7" ht="22.5" customHeight="1" x14ac:dyDescent="0.25">
      <c r="C4006" s="34"/>
      <c r="D4006" s="27"/>
      <c r="G4006" s="35"/>
    </row>
    <row r="4007" spans="3:7" ht="22.5" customHeight="1" x14ac:dyDescent="0.25">
      <c r="C4007" s="34"/>
      <c r="D4007" s="27"/>
      <c r="G4007" s="35"/>
    </row>
    <row r="4008" spans="3:7" ht="22.5" customHeight="1" x14ac:dyDescent="0.25">
      <c r="C4008" s="34"/>
      <c r="D4008" s="27"/>
      <c r="G4008" s="35"/>
    </row>
    <row r="4009" spans="3:7" ht="22.5" customHeight="1" x14ac:dyDescent="0.25">
      <c r="C4009" s="34"/>
      <c r="D4009" s="27"/>
      <c r="G4009" s="35"/>
    </row>
    <row r="4010" spans="3:7" ht="22.5" customHeight="1" x14ac:dyDescent="0.25">
      <c r="C4010" s="34"/>
      <c r="D4010" s="27"/>
      <c r="G4010" s="35"/>
    </row>
    <row r="4011" spans="3:7" ht="22.5" customHeight="1" x14ac:dyDescent="0.25">
      <c r="C4011" s="34"/>
      <c r="D4011" s="27"/>
      <c r="G4011" s="35"/>
    </row>
    <row r="4012" spans="3:7" ht="22.5" customHeight="1" x14ac:dyDescent="0.25">
      <c r="C4012" s="34"/>
      <c r="D4012" s="27"/>
      <c r="G4012" s="35"/>
    </row>
    <row r="4013" spans="3:7" ht="22.5" customHeight="1" x14ac:dyDescent="0.25">
      <c r="C4013" s="34"/>
      <c r="D4013" s="27"/>
      <c r="G4013" s="35"/>
    </row>
    <row r="4014" spans="3:7" ht="22.5" customHeight="1" x14ac:dyDescent="0.25">
      <c r="C4014" s="34"/>
      <c r="D4014" s="27"/>
      <c r="G4014" s="35"/>
    </row>
    <row r="4015" spans="3:7" ht="22.5" customHeight="1" x14ac:dyDescent="0.25">
      <c r="C4015" s="34"/>
      <c r="D4015" s="27"/>
      <c r="G4015" s="35"/>
    </row>
    <row r="4016" spans="3:7" ht="22.5" customHeight="1" x14ac:dyDescent="0.25">
      <c r="C4016" s="34"/>
      <c r="D4016" s="27"/>
      <c r="G4016" s="35"/>
    </row>
    <row r="4017" spans="3:7" ht="22.5" customHeight="1" x14ac:dyDescent="0.25">
      <c r="C4017" s="34"/>
      <c r="D4017" s="27"/>
      <c r="G4017" s="35"/>
    </row>
    <row r="4018" spans="3:7" ht="22.5" customHeight="1" x14ac:dyDescent="0.25">
      <c r="C4018" s="34"/>
      <c r="D4018" s="27"/>
      <c r="G4018" s="35"/>
    </row>
    <row r="4019" spans="3:7" ht="22.5" customHeight="1" x14ac:dyDescent="0.25">
      <c r="C4019" s="34"/>
      <c r="D4019" s="27"/>
      <c r="G4019" s="35"/>
    </row>
    <row r="4020" spans="3:7" ht="22.5" customHeight="1" x14ac:dyDescent="0.25">
      <c r="C4020" s="34"/>
      <c r="D4020" s="27"/>
      <c r="G4020" s="35"/>
    </row>
    <row r="4021" spans="3:7" ht="22.5" customHeight="1" x14ac:dyDescent="0.25">
      <c r="C4021" s="34"/>
      <c r="D4021" s="27"/>
      <c r="G4021" s="35"/>
    </row>
    <row r="4022" spans="3:7" ht="22.5" customHeight="1" x14ac:dyDescent="0.25">
      <c r="C4022" s="34"/>
      <c r="D4022" s="27"/>
      <c r="G4022" s="35"/>
    </row>
    <row r="4023" spans="3:7" ht="22.5" customHeight="1" x14ac:dyDescent="0.25">
      <c r="C4023" s="34"/>
      <c r="D4023" s="27"/>
      <c r="G4023" s="35"/>
    </row>
    <row r="4024" spans="3:7" ht="22.5" customHeight="1" x14ac:dyDescent="0.25">
      <c r="C4024" s="34"/>
      <c r="D4024" s="27"/>
      <c r="G4024" s="35"/>
    </row>
    <row r="4025" spans="3:7" ht="22.5" customHeight="1" x14ac:dyDescent="0.25">
      <c r="C4025" s="34"/>
      <c r="D4025" s="27"/>
      <c r="G4025" s="35"/>
    </row>
    <row r="4026" spans="3:7" ht="22.5" customHeight="1" x14ac:dyDescent="0.25">
      <c r="C4026" s="34"/>
      <c r="D4026" s="27"/>
      <c r="G4026" s="35"/>
    </row>
    <row r="4027" spans="3:7" ht="22.5" customHeight="1" x14ac:dyDescent="0.25">
      <c r="C4027" s="34"/>
      <c r="D4027" s="27"/>
      <c r="G4027" s="35"/>
    </row>
    <row r="4028" spans="3:7" ht="22.5" customHeight="1" x14ac:dyDescent="0.25">
      <c r="C4028" s="34"/>
      <c r="D4028" s="27"/>
      <c r="G4028" s="35"/>
    </row>
    <row r="4029" spans="3:7" ht="22.5" customHeight="1" x14ac:dyDescent="0.25">
      <c r="C4029" s="34"/>
      <c r="D4029" s="27"/>
      <c r="G4029" s="35"/>
    </row>
    <row r="4030" spans="3:7" ht="22.5" customHeight="1" x14ac:dyDescent="0.25">
      <c r="C4030" s="34"/>
      <c r="D4030" s="27"/>
      <c r="G4030" s="35"/>
    </row>
    <row r="4031" spans="3:7" ht="22.5" customHeight="1" x14ac:dyDescent="0.25">
      <c r="C4031" s="34"/>
      <c r="D4031" s="27"/>
      <c r="G4031" s="35"/>
    </row>
    <row r="4032" spans="3:7" ht="22.5" customHeight="1" x14ac:dyDescent="0.25">
      <c r="C4032" s="34"/>
      <c r="D4032" s="27"/>
      <c r="G4032" s="35"/>
    </row>
    <row r="4033" spans="3:7" ht="22.5" customHeight="1" x14ac:dyDescent="0.25">
      <c r="C4033" s="34"/>
      <c r="D4033" s="27"/>
      <c r="G4033" s="35"/>
    </row>
    <row r="4034" spans="3:7" ht="22.5" customHeight="1" x14ac:dyDescent="0.25">
      <c r="C4034" s="34"/>
      <c r="D4034" s="27"/>
      <c r="G4034" s="35"/>
    </row>
    <row r="4035" spans="3:7" ht="22.5" customHeight="1" x14ac:dyDescent="0.25">
      <c r="C4035" s="34"/>
      <c r="D4035" s="27"/>
      <c r="G4035" s="35"/>
    </row>
    <row r="4036" spans="3:7" ht="22.5" customHeight="1" x14ac:dyDescent="0.25">
      <c r="C4036" s="34"/>
      <c r="D4036" s="27"/>
      <c r="G4036" s="35"/>
    </row>
    <row r="4037" spans="3:7" ht="22.5" customHeight="1" x14ac:dyDescent="0.25">
      <c r="C4037" s="34"/>
      <c r="D4037" s="27"/>
      <c r="G4037" s="35"/>
    </row>
    <row r="4038" spans="3:7" ht="22.5" customHeight="1" x14ac:dyDescent="0.25">
      <c r="C4038" s="34"/>
      <c r="D4038" s="27"/>
      <c r="G4038" s="35"/>
    </row>
    <row r="4039" spans="3:7" ht="22.5" customHeight="1" x14ac:dyDescent="0.25">
      <c r="C4039" s="34"/>
      <c r="D4039" s="27"/>
      <c r="G4039" s="35"/>
    </row>
    <row r="4040" spans="3:7" ht="22.5" customHeight="1" x14ac:dyDescent="0.25">
      <c r="C4040" s="34"/>
      <c r="D4040" s="27"/>
      <c r="G4040" s="35"/>
    </row>
    <row r="4041" spans="3:7" ht="22.5" customHeight="1" x14ac:dyDescent="0.25">
      <c r="C4041" s="34"/>
      <c r="D4041" s="27"/>
      <c r="G4041" s="35"/>
    </row>
    <row r="4042" spans="3:7" ht="22.5" customHeight="1" x14ac:dyDescent="0.25">
      <c r="C4042" s="34"/>
      <c r="D4042" s="27"/>
      <c r="G4042" s="35"/>
    </row>
    <row r="4043" spans="3:7" ht="22.5" customHeight="1" x14ac:dyDescent="0.25">
      <c r="C4043" s="34"/>
      <c r="D4043" s="27"/>
      <c r="G4043" s="35"/>
    </row>
    <row r="4044" spans="3:7" ht="22.5" customHeight="1" x14ac:dyDescent="0.25">
      <c r="C4044" s="34"/>
      <c r="D4044" s="27"/>
      <c r="G4044" s="35"/>
    </row>
    <row r="4045" spans="3:7" ht="22.5" customHeight="1" x14ac:dyDescent="0.25">
      <c r="C4045" s="34"/>
      <c r="D4045" s="27"/>
      <c r="G4045" s="35"/>
    </row>
    <row r="4046" spans="3:7" ht="22.5" customHeight="1" x14ac:dyDescent="0.25">
      <c r="C4046" s="34"/>
      <c r="D4046" s="27"/>
      <c r="G4046" s="35"/>
    </row>
    <row r="4047" spans="3:7" ht="22.5" customHeight="1" x14ac:dyDescent="0.25">
      <c r="C4047" s="34"/>
      <c r="D4047" s="27"/>
      <c r="G4047" s="35"/>
    </row>
    <row r="4048" spans="3:7" ht="22.5" customHeight="1" x14ac:dyDescent="0.25">
      <c r="C4048" s="34"/>
      <c r="D4048" s="27"/>
      <c r="G4048" s="35"/>
    </row>
    <row r="4049" spans="3:7" ht="22.5" customHeight="1" x14ac:dyDescent="0.25">
      <c r="C4049" s="34"/>
      <c r="D4049" s="27"/>
      <c r="G4049" s="35"/>
    </row>
    <row r="4050" spans="3:7" ht="22.5" customHeight="1" x14ac:dyDescent="0.25">
      <c r="C4050" s="34"/>
      <c r="D4050" s="27"/>
      <c r="G4050" s="35"/>
    </row>
    <row r="4051" spans="3:7" ht="22.5" customHeight="1" x14ac:dyDescent="0.25">
      <c r="C4051" s="34"/>
      <c r="D4051" s="27"/>
      <c r="G4051" s="35"/>
    </row>
    <row r="4052" spans="3:7" ht="22.5" customHeight="1" x14ac:dyDescent="0.25">
      <c r="C4052" s="34"/>
      <c r="D4052" s="27"/>
      <c r="G4052" s="35"/>
    </row>
    <row r="4053" spans="3:7" ht="22.5" customHeight="1" x14ac:dyDescent="0.25">
      <c r="C4053" s="34"/>
      <c r="D4053" s="27"/>
      <c r="G4053" s="35"/>
    </row>
    <row r="4054" spans="3:7" ht="22.5" customHeight="1" x14ac:dyDescent="0.25">
      <c r="C4054" s="34"/>
      <c r="D4054" s="27"/>
      <c r="G4054" s="35"/>
    </row>
    <row r="4055" spans="3:7" ht="22.5" customHeight="1" x14ac:dyDescent="0.25">
      <c r="C4055" s="34"/>
      <c r="D4055" s="27"/>
      <c r="G4055" s="35"/>
    </row>
    <row r="4056" spans="3:7" ht="22.5" customHeight="1" x14ac:dyDescent="0.25">
      <c r="C4056" s="34"/>
      <c r="D4056" s="27"/>
      <c r="G4056" s="35"/>
    </row>
    <row r="4057" spans="3:7" ht="22.5" customHeight="1" x14ac:dyDescent="0.25">
      <c r="C4057" s="34"/>
      <c r="D4057" s="27"/>
      <c r="G4057" s="35"/>
    </row>
    <row r="4058" spans="3:7" ht="22.5" customHeight="1" x14ac:dyDescent="0.25">
      <c r="C4058" s="34"/>
      <c r="D4058" s="27"/>
      <c r="G4058" s="35"/>
    </row>
    <row r="4059" spans="3:7" ht="22.5" customHeight="1" x14ac:dyDescent="0.25">
      <c r="C4059" s="34"/>
      <c r="D4059" s="27"/>
      <c r="G4059" s="35"/>
    </row>
    <row r="4060" spans="3:7" ht="22.5" customHeight="1" x14ac:dyDescent="0.25">
      <c r="C4060" s="34"/>
      <c r="D4060" s="27"/>
      <c r="G4060" s="35"/>
    </row>
    <row r="4061" spans="3:7" ht="22.5" customHeight="1" x14ac:dyDescent="0.25">
      <c r="C4061" s="34"/>
      <c r="D4061" s="27"/>
      <c r="G4061" s="35"/>
    </row>
    <row r="4062" spans="3:7" ht="22.5" customHeight="1" x14ac:dyDescent="0.25">
      <c r="C4062" s="34"/>
      <c r="D4062" s="27"/>
      <c r="G4062" s="35"/>
    </row>
    <row r="4063" spans="3:7" ht="22.5" customHeight="1" x14ac:dyDescent="0.25">
      <c r="C4063" s="34"/>
      <c r="D4063" s="27"/>
      <c r="G4063" s="35"/>
    </row>
    <row r="4064" spans="3:7" ht="22.5" customHeight="1" x14ac:dyDescent="0.25">
      <c r="C4064" s="34"/>
      <c r="D4064" s="27"/>
      <c r="G4064" s="35"/>
    </row>
    <row r="4065" spans="3:7" ht="22.5" customHeight="1" x14ac:dyDescent="0.25">
      <c r="C4065" s="34"/>
      <c r="D4065" s="27"/>
      <c r="G4065" s="35"/>
    </row>
    <row r="4066" spans="3:7" ht="22.5" customHeight="1" x14ac:dyDescent="0.25">
      <c r="C4066" s="34"/>
      <c r="D4066" s="27"/>
      <c r="G4066" s="35"/>
    </row>
    <row r="4067" spans="3:7" ht="22.5" customHeight="1" x14ac:dyDescent="0.25">
      <c r="C4067" s="34"/>
      <c r="D4067" s="27"/>
      <c r="G4067" s="35"/>
    </row>
    <row r="4068" spans="3:7" ht="22.5" customHeight="1" x14ac:dyDescent="0.25">
      <c r="C4068" s="34"/>
      <c r="D4068" s="27"/>
      <c r="G4068" s="35"/>
    </row>
    <row r="4069" spans="3:7" ht="22.5" customHeight="1" x14ac:dyDescent="0.25">
      <c r="C4069" s="34"/>
      <c r="D4069" s="27"/>
      <c r="G4069" s="35"/>
    </row>
    <row r="4070" spans="3:7" ht="22.5" customHeight="1" x14ac:dyDescent="0.25">
      <c r="C4070" s="34"/>
      <c r="D4070" s="27"/>
      <c r="G4070" s="35"/>
    </row>
    <row r="4071" spans="3:7" ht="22.5" customHeight="1" x14ac:dyDescent="0.25">
      <c r="C4071" s="34"/>
      <c r="D4071" s="27"/>
      <c r="G4071" s="35"/>
    </row>
    <row r="4072" spans="3:7" ht="22.5" customHeight="1" x14ac:dyDescent="0.25">
      <c r="C4072" s="34"/>
      <c r="D4072" s="27"/>
      <c r="G4072" s="35"/>
    </row>
    <row r="4073" spans="3:7" ht="22.5" customHeight="1" x14ac:dyDescent="0.25">
      <c r="C4073" s="34"/>
      <c r="D4073" s="27"/>
      <c r="G4073" s="35"/>
    </row>
    <row r="4074" spans="3:7" ht="22.5" customHeight="1" x14ac:dyDescent="0.25">
      <c r="C4074" s="34"/>
      <c r="D4074" s="27"/>
      <c r="G4074" s="35"/>
    </row>
    <row r="4075" spans="3:7" ht="22.5" customHeight="1" x14ac:dyDescent="0.25">
      <c r="C4075" s="34"/>
      <c r="D4075" s="27"/>
      <c r="G4075" s="35"/>
    </row>
    <row r="4076" spans="3:7" ht="22.5" customHeight="1" x14ac:dyDescent="0.25">
      <c r="C4076" s="34"/>
      <c r="D4076" s="27"/>
      <c r="G4076" s="35"/>
    </row>
    <row r="4077" spans="3:7" ht="22.5" customHeight="1" x14ac:dyDescent="0.25">
      <c r="C4077" s="34"/>
      <c r="D4077" s="27"/>
      <c r="G4077" s="35"/>
    </row>
    <row r="4078" spans="3:7" ht="22.5" customHeight="1" x14ac:dyDescent="0.25">
      <c r="C4078" s="34"/>
      <c r="D4078" s="27"/>
      <c r="G4078" s="35"/>
    </row>
    <row r="4079" spans="3:7" ht="22.5" customHeight="1" x14ac:dyDescent="0.25">
      <c r="C4079" s="34"/>
      <c r="D4079" s="27"/>
      <c r="G4079" s="35"/>
    </row>
    <row r="4080" spans="3:7" ht="22.5" customHeight="1" x14ac:dyDescent="0.25">
      <c r="C4080" s="34"/>
      <c r="D4080" s="27"/>
      <c r="G4080" s="35"/>
    </row>
    <row r="4081" spans="3:7" ht="22.5" customHeight="1" x14ac:dyDescent="0.25">
      <c r="C4081" s="34"/>
      <c r="D4081" s="27"/>
      <c r="G4081" s="35"/>
    </row>
    <row r="4082" spans="3:7" ht="22.5" customHeight="1" x14ac:dyDescent="0.25">
      <c r="C4082" s="34"/>
      <c r="D4082" s="27"/>
      <c r="G4082" s="35"/>
    </row>
    <row r="4083" spans="3:7" ht="22.5" customHeight="1" x14ac:dyDescent="0.25">
      <c r="C4083" s="34"/>
      <c r="D4083" s="27"/>
      <c r="G4083" s="35"/>
    </row>
    <row r="4084" spans="3:7" ht="22.5" customHeight="1" x14ac:dyDescent="0.25">
      <c r="C4084" s="34"/>
      <c r="D4084" s="27"/>
      <c r="G4084" s="35"/>
    </row>
    <row r="4085" spans="3:7" ht="22.5" customHeight="1" x14ac:dyDescent="0.25">
      <c r="C4085" s="34"/>
      <c r="D4085" s="27"/>
      <c r="G4085" s="35"/>
    </row>
    <row r="4086" spans="3:7" ht="22.5" customHeight="1" x14ac:dyDescent="0.25">
      <c r="C4086" s="34"/>
      <c r="D4086" s="27"/>
      <c r="G4086" s="35"/>
    </row>
    <row r="4087" spans="3:7" ht="22.5" customHeight="1" x14ac:dyDescent="0.25">
      <c r="C4087" s="34"/>
      <c r="D4087" s="27"/>
      <c r="G4087" s="35"/>
    </row>
    <row r="4088" spans="3:7" ht="22.5" customHeight="1" x14ac:dyDescent="0.25">
      <c r="C4088" s="34"/>
      <c r="D4088" s="27"/>
      <c r="G4088" s="35"/>
    </row>
    <row r="4089" spans="3:7" ht="22.5" customHeight="1" x14ac:dyDescent="0.25">
      <c r="C4089" s="34"/>
      <c r="D4089" s="27"/>
      <c r="G4089" s="35"/>
    </row>
    <row r="4090" spans="3:7" ht="22.5" customHeight="1" x14ac:dyDescent="0.25">
      <c r="C4090" s="34"/>
      <c r="D4090" s="27"/>
      <c r="G4090" s="35"/>
    </row>
    <row r="4091" spans="3:7" ht="22.5" customHeight="1" x14ac:dyDescent="0.25">
      <c r="C4091" s="34"/>
      <c r="D4091" s="27"/>
      <c r="G4091" s="35"/>
    </row>
    <row r="4092" spans="3:7" ht="22.5" customHeight="1" x14ac:dyDescent="0.25">
      <c r="C4092" s="34"/>
      <c r="D4092" s="27"/>
      <c r="G4092" s="35"/>
    </row>
    <row r="4093" spans="3:7" ht="22.5" customHeight="1" x14ac:dyDescent="0.25">
      <c r="C4093" s="34"/>
      <c r="D4093" s="27"/>
      <c r="G4093" s="35"/>
    </row>
    <row r="4094" spans="3:7" ht="22.5" customHeight="1" x14ac:dyDescent="0.25">
      <c r="C4094" s="34"/>
      <c r="D4094" s="27"/>
      <c r="G4094" s="35"/>
    </row>
    <row r="4095" spans="3:7" ht="22.5" customHeight="1" x14ac:dyDescent="0.25">
      <c r="C4095" s="34"/>
      <c r="D4095" s="27"/>
      <c r="G4095" s="35"/>
    </row>
    <row r="4096" spans="3:7" ht="22.5" customHeight="1" x14ac:dyDescent="0.25">
      <c r="C4096" s="34"/>
      <c r="D4096" s="27"/>
      <c r="G4096" s="35"/>
    </row>
    <row r="4097" spans="3:7" ht="22.5" customHeight="1" x14ac:dyDescent="0.25">
      <c r="C4097" s="34"/>
      <c r="D4097" s="27"/>
      <c r="G4097" s="35"/>
    </row>
    <row r="4098" spans="3:7" ht="22.5" customHeight="1" x14ac:dyDescent="0.25">
      <c r="C4098" s="34"/>
      <c r="D4098" s="27"/>
      <c r="G4098" s="35"/>
    </row>
    <row r="4099" spans="3:7" ht="22.5" customHeight="1" x14ac:dyDescent="0.25">
      <c r="C4099" s="34"/>
      <c r="D4099" s="27"/>
      <c r="G4099" s="35"/>
    </row>
    <row r="4100" spans="3:7" ht="22.5" customHeight="1" x14ac:dyDescent="0.25">
      <c r="C4100" s="34"/>
      <c r="D4100" s="27"/>
      <c r="G4100" s="35"/>
    </row>
    <row r="4101" spans="3:7" ht="22.5" customHeight="1" x14ac:dyDescent="0.25">
      <c r="C4101" s="34"/>
      <c r="D4101" s="27"/>
      <c r="G4101" s="35"/>
    </row>
    <row r="4102" spans="3:7" ht="22.5" customHeight="1" x14ac:dyDescent="0.25">
      <c r="C4102" s="34"/>
      <c r="D4102" s="27"/>
      <c r="G4102" s="35"/>
    </row>
    <row r="4103" spans="3:7" ht="22.5" customHeight="1" x14ac:dyDescent="0.25">
      <c r="C4103" s="34"/>
      <c r="D4103" s="27"/>
      <c r="G4103" s="35"/>
    </row>
    <row r="4104" spans="3:7" ht="22.5" customHeight="1" x14ac:dyDescent="0.25">
      <c r="C4104" s="34"/>
      <c r="D4104" s="27"/>
      <c r="G4104" s="35"/>
    </row>
    <row r="4105" spans="3:7" ht="22.5" customHeight="1" x14ac:dyDescent="0.25">
      <c r="C4105" s="34"/>
      <c r="D4105" s="27"/>
      <c r="G4105" s="35"/>
    </row>
    <row r="4106" spans="3:7" ht="22.5" customHeight="1" x14ac:dyDescent="0.25">
      <c r="C4106" s="34"/>
      <c r="D4106" s="27"/>
      <c r="G4106" s="35"/>
    </row>
    <row r="4107" spans="3:7" ht="22.5" customHeight="1" x14ac:dyDescent="0.25">
      <c r="C4107" s="34"/>
      <c r="D4107" s="27"/>
      <c r="G4107" s="35"/>
    </row>
    <row r="4108" spans="3:7" ht="22.5" customHeight="1" x14ac:dyDescent="0.25">
      <c r="C4108" s="34"/>
      <c r="D4108" s="27"/>
      <c r="G4108" s="35"/>
    </row>
    <row r="4109" spans="3:7" ht="22.5" customHeight="1" x14ac:dyDescent="0.25">
      <c r="C4109" s="34"/>
      <c r="D4109" s="27"/>
      <c r="G4109" s="35"/>
    </row>
    <row r="4110" spans="3:7" ht="22.5" customHeight="1" x14ac:dyDescent="0.25">
      <c r="C4110" s="34"/>
      <c r="D4110" s="27"/>
      <c r="G4110" s="35"/>
    </row>
    <row r="4111" spans="3:7" ht="22.5" customHeight="1" x14ac:dyDescent="0.25">
      <c r="C4111" s="34"/>
      <c r="D4111" s="27"/>
      <c r="G4111" s="35"/>
    </row>
    <row r="4112" spans="3:7" ht="22.5" customHeight="1" x14ac:dyDescent="0.25">
      <c r="C4112" s="34"/>
      <c r="D4112" s="27"/>
      <c r="G4112" s="35"/>
    </row>
    <row r="4113" spans="3:7" ht="22.5" customHeight="1" x14ac:dyDescent="0.25">
      <c r="C4113" s="34"/>
      <c r="D4113" s="27"/>
      <c r="G4113" s="35"/>
    </row>
    <row r="4114" spans="3:7" ht="22.5" customHeight="1" x14ac:dyDescent="0.25">
      <c r="C4114" s="34"/>
      <c r="D4114" s="27"/>
      <c r="G4114" s="35"/>
    </row>
    <row r="4115" spans="3:7" ht="22.5" customHeight="1" x14ac:dyDescent="0.25">
      <c r="C4115" s="34"/>
      <c r="D4115" s="27"/>
      <c r="G4115" s="35"/>
    </row>
    <row r="4116" spans="3:7" ht="22.5" customHeight="1" x14ac:dyDescent="0.25">
      <c r="C4116" s="34"/>
      <c r="D4116" s="27"/>
      <c r="G4116" s="35"/>
    </row>
    <row r="4117" spans="3:7" ht="22.5" customHeight="1" x14ac:dyDescent="0.25">
      <c r="C4117" s="34"/>
      <c r="D4117" s="27"/>
      <c r="G4117" s="35"/>
    </row>
    <row r="4118" spans="3:7" ht="22.5" customHeight="1" x14ac:dyDescent="0.25">
      <c r="C4118" s="34"/>
      <c r="D4118" s="27"/>
      <c r="G4118" s="35"/>
    </row>
    <row r="4119" spans="3:7" ht="22.5" customHeight="1" x14ac:dyDescent="0.25">
      <c r="C4119" s="34"/>
      <c r="D4119" s="27"/>
      <c r="G4119" s="35"/>
    </row>
    <row r="4120" spans="3:7" ht="22.5" customHeight="1" x14ac:dyDescent="0.25">
      <c r="C4120" s="34"/>
      <c r="D4120" s="27"/>
      <c r="G4120" s="35"/>
    </row>
    <row r="4121" spans="3:7" ht="22.5" customHeight="1" x14ac:dyDescent="0.25">
      <c r="C4121" s="34"/>
      <c r="D4121" s="27"/>
      <c r="G4121" s="35"/>
    </row>
    <row r="4122" spans="3:7" ht="22.5" customHeight="1" x14ac:dyDescent="0.25">
      <c r="C4122" s="34"/>
      <c r="D4122" s="27"/>
      <c r="G4122" s="35"/>
    </row>
    <row r="4123" spans="3:7" ht="22.5" customHeight="1" x14ac:dyDescent="0.25">
      <c r="C4123" s="34"/>
      <c r="D4123" s="27"/>
      <c r="G4123" s="35"/>
    </row>
    <row r="4124" spans="3:7" ht="22.5" customHeight="1" x14ac:dyDescent="0.25">
      <c r="C4124" s="34"/>
      <c r="D4124" s="27"/>
      <c r="G4124" s="35"/>
    </row>
    <row r="4125" spans="3:7" ht="22.5" customHeight="1" x14ac:dyDescent="0.25">
      <c r="C4125" s="34"/>
      <c r="D4125" s="27"/>
      <c r="G4125" s="35"/>
    </row>
    <row r="4126" spans="3:7" ht="22.5" customHeight="1" x14ac:dyDescent="0.25">
      <c r="C4126" s="34"/>
      <c r="D4126" s="27"/>
      <c r="G4126" s="35"/>
    </row>
    <row r="4127" spans="3:7" ht="22.5" customHeight="1" x14ac:dyDescent="0.25">
      <c r="C4127" s="34"/>
      <c r="D4127" s="27"/>
      <c r="G4127" s="35"/>
    </row>
    <row r="4128" spans="3:7" ht="22.5" customHeight="1" x14ac:dyDescent="0.25">
      <c r="C4128" s="34"/>
      <c r="D4128" s="27"/>
      <c r="G4128" s="35"/>
    </row>
    <row r="4129" spans="3:7" ht="22.5" customHeight="1" x14ac:dyDescent="0.25">
      <c r="C4129" s="34"/>
      <c r="D4129" s="27"/>
      <c r="G4129" s="35"/>
    </row>
    <row r="4130" spans="3:7" ht="22.5" customHeight="1" x14ac:dyDescent="0.25">
      <c r="C4130" s="34"/>
      <c r="D4130" s="27"/>
      <c r="G4130" s="35"/>
    </row>
    <row r="4131" spans="3:7" ht="22.5" customHeight="1" x14ac:dyDescent="0.25">
      <c r="C4131" s="34"/>
      <c r="D4131" s="27"/>
      <c r="G4131" s="35"/>
    </row>
    <row r="4132" spans="3:7" ht="22.5" customHeight="1" x14ac:dyDescent="0.25">
      <c r="C4132" s="34"/>
      <c r="D4132" s="27"/>
      <c r="G4132" s="35"/>
    </row>
    <row r="4133" spans="3:7" ht="22.5" customHeight="1" x14ac:dyDescent="0.25">
      <c r="C4133" s="34"/>
      <c r="D4133" s="27"/>
      <c r="G4133" s="35"/>
    </row>
    <row r="4134" spans="3:7" ht="22.5" customHeight="1" x14ac:dyDescent="0.25">
      <c r="C4134" s="34"/>
      <c r="D4134" s="27"/>
      <c r="G4134" s="35"/>
    </row>
    <row r="4135" spans="3:7" ht="22.5" customHeight="1" x14ac:dyDescent="0.25">
      <c r="C4135" s="34"/>
      <c r="D4135" s="27"/>
      <c r="G4135" s="35"/>
    </row>
    <row r="4136" spans="3:7" ht="22.5" customHeight="1" x14ac:dyDescent="0.25">
      <c r="C4136" s="34"/>
      <c r="D4136" s="27"/>
      <c r="G4136" s="35"/>
    </row>
    <row r="4137" spans="3:7" ht="22.5" customHeight="1" x14ac:dyDescent="0.25">
      <c r="C4137" s="34"/>
      <c r="D4137" s="27"/>
      <c r="G4137" s="35"/>
    </row>
    <row r="4138" spans="3:7" ht="22.5" customHeight="1" x14ac:dyDescent="0.25">
      <c r="C4138" s="34"/>
      <c r="D4138" s="27"/>
      <c r="G4138" s="35"/>
    </row>
    <row r="4139" spans="3:7" ht="22.5" customHeight="1" x14ac:dyDescent="0.25">
      <c r="C4139" s="34"/>
      <c r="D4139" s="27"/>
      <c r="G4139" s="35"/>
    </row>
    <row r="4140" spans="3:7" ht="22.5" customHeight="1" x14ac:dyDescent="0.25">
      <c r="C4140" s="34"/>
      <c r="D4140" s="27"/>
      <c r="G4140" s="35"/>
    </row>
    <row r="4141" spans="3:7" ht="22.5" customHeight="1" x14ac:dyDescent="0.25">
      <c r="C4141" s="34"/>
      <c r="D4141" s="27"/>
      <c r="G4141" s="35"/>
    </row>
    <row r="4142" spans="3:7" ht="22.5" customHeight="1" x14ac:dyDescent="0.25">
      <c r="C4142" s="34"/>
      <c r="D4142" s="27"/>
      <c r="G4142" s="35"/>
    </row>
    <row r="4143" spans="3:7" ht="22.5" customHeight="1" x14ac:dyDescent="0.25">
      <c r="C4143" s="34"/>
      <c r="D4143" s="27"/>
      <c r="G4143" s="35"/>
    </row>
    <row r="4144" spans="3:7" ht="22.5" customHeight="1" x14ac:dyDescent="0.25">
      <c r="C4144" s="34"/>
      <c r="D4144" s="27"/>
      <c r="G4144" s="35"/>
    </row>
    <row r="4145" spans="3:7" ht="22.5" customHeight="1" x14ac:dyDescent="0.25">
      <c r="C4145" s="34"/>
      <c r="D4145" s="27"/>
      <c r="G4145" s="35"/>
    </row>
    <row r="4146" spans="3:7" ht="22.5" customHeight="1" x14ac:dyDescent="0.25">
      <c r="C4146" s="34"/>
      <c r="D4146" s="27"/>
      <c r="G4146" s="35"/>
    </row>
    <row r="4147" spans="3:7" ht="22.5" customHeight="1" x14ac:dyDescent="0.25">
      <c r="C4147" s="34"/>
      <c r="D4147" s="27"/>
      <c r="G4147" s="35"/>
    </row>
    <row r="4148" spans="3:7" ht="22.5" customHeight="1" x14ac:dyDescent="0.25">
      <c r="C4148" s="34"/>
      <c r="D4148" s="27"/>
      <c r="G4148" s="35"/>
    </row>
    <row r="4149" spans="3:7" ht="22.5" customHeight="1" x14ac:dyDescent="0.25">
      <c r="C4149" s="34"/>
      <c r="D4149" s="27"/>
      <c r="G4149" s="35"/>
    </row>
    <row r="4150" spans="3:7" ht="22.5" customHeight="1" x14ac:dyDescent="0.25">
      <c r="C4150" s="34"/>
      <c r="D4150" s="27"/>
      <c r="G4150" s="35"/>
    </row>
    <row r="4151" spans="3:7" ht="22.5" customHeight="1" x14ac:dyDescent="0.25">
      <c r="C4151" s="34"/>
      <c r="D4151" s="27"/>
      <c r="G4151" s="35"/>
    </row>
    <row r="4152" spans="3:7" ht="22.5" customHeight="1" x14ac:dyDescent="0.25">
      <c r="C4152" s="34"/>
      <c r="D4152" s="27"/>
      <c r="G4152" s="35"/>
    </row>
    <row r="4153" spans="3:7" ht="22.5" customHeight="1" x14ac:dyDescent="0.25">
      <c r="C4153" s="34"/>
      <c r="D4153" s="27"/>
      <c r="G4153" s="35"/>
    </row>
    <row r="4154" spans="3:7" ht="22.5" customHeight="1" x14ac:dyDescent="0.25">
      <c r="C4154" s="34"/>
      <c r="D4154" s="27"/>
      <c r="G4154" s="35"/>
    </row>
    <row r="4155" spans="3:7" ht="22.5" customHeight="1" x14ac:dyDescent="0.25">
      <c r="C4155" s="34"/>
      <c r="D4155" s="27"/>
      <c r="G4155" s="35"/>
    </row>
    <row r="4156" spans="3:7" ht="22.5" customHeight="1" x14ac:dyDescent="0.25">
      <c r="C4156" s="34"/>
      <c r="D4156" s="27"/>
      <c r="G4156" s="35"/>
    </row>
    <row r="4157" spans="3:7" ht="22.5" customHeight="1" x14ac:dyDescent="0.25">
      <c r="C4157" s="34"/>
      <c r="D4157" s="27"/>
      <c r="G4157" s="35"/>
    </row>
    <row r="4158" spans="3:7" ht="22.5" customHeight="1" x14ac:dyDescent="0.25">
      <c r="C4158" s="34"/>
      <c r="D4158" s="27"/>
      <c r="G4158" s="35"/>
    </row>
    <row r="4159" spans="3:7" ht="22.5" customHeight="1" x14ac:dyDescent="0.25">
      <c r="C4159" s="34"/>
      <c r="D4159" s="27"/>
      <c r="G4159" s="35"/>
    </row>
    <row r="4160" spans="3:7" ht="22.5" customHeight="1" x14ac:dyDescent="0.25">
      <c r="C4160" s="34"/>
      <c r="D4160" s="27"/>
      <c r="G4160" s="35"/>
    </row>
    <row r="4161" spans="3:7" ht="22.5" customHeight="1" x14ac:dyDescent="0.25">
      <c r="C4161" s="34"/>
      <c r="D4161" s="27"/>
      <c r="G4161" s="35"/>
    </row>
    <row r="4162" spans="3:7" ht="22.5" customHeight="1" x14ac:dyDescent="0.25">
      <c r="C4162" s="34"/>
      <c r="D4162" s="27"/>
      <c r="G4162" s="35"/>
    </row>
    <row r="4163" spans="3:7" ht="22.5" customHeight="1" x14ac:dyDescent="0.25">
      <c r="C4163" s="34"/>
      <c r="D4163" s="27"/>
      <c r="G4163" s="35"/>
    </row>
    <row r="4164" spans="3:7" ht="22.5" customHeight="1" x14ac:dyDescent="0.25">
      <c r="C4164" s="34"/>
      <c r="D4164" s="27"/>
      <c r="G4164" s="35"/>
    </row>
    <row r="4165" spans="3:7" ht="22.5" customHeight="1" x14ac:dyDescent="0.25">
      <c r="C4165" s="34"/>
      <c r="D4165" s="27"/>
      <c r="G4165" s="35"/>
    </row>
    <row r="4166" spans="3:7" ht="22.5" customHeight="1" x14ac:dyDescent="0.25">
      <c r="C4166" s="34"/>
      <c r="D4166" s="27"/>
      <c r="G4166" s="35"/>
    </row>
    <row r="4167" spans="3:7" ht="22.5" customHeight="1" x14ac:dyDescent="0.25">
      <c r="C4167" s="34"/>
      <c r="D4167" s="27"/>
      <c r="G4167" s="35"/>
    </row>
    <row r="4168" spans="3:7" ht="22.5" customHeight="1" x14ac:dyDescent="0.25">
      <c r="C4168" s="34"/>
      <c r="D4168" s="27"/>
      <c r="G4168" s="35"/>
    </row>
    <row r="4169" spans="3:7" ht="22.5" customHeight="1" x14ac:dyDescent="0.25">
      <c r="C4169" s="34"/>
      <c r="D4169" s="27"/>
      <c r="G4169" s="35"/>
    </row>
    <row r="4170" spans="3:7" ht="22.5" customHeight="1" x14ac:dyDescent="0.25">
      <c r="C4170" s="34"/>
      <c r="D4170" s="27"/>
      <c r="G4170" s="35"/>
    </row>
    <row r="4171" spans="3:7" ht="22.5" customHeight="1" x14ac:dyDescent="0.25">
      <c r="C4171" s="34"/>
      <c r="D4171" s="27"/>
      <c r="G4171" s="35"/>
    </row>
    <row r="4172" spans="3:7" ht="22.5" customHeight="1" x14ac:dyDescent="0.25">
      <c r="C4172" s="34"/>
      <c r="D4172" s="27"/>
      <c r="G4172" s="35"/>
    </row>
    <row r="4173" spans="3:7" ht="22.5" customHeight="1" x14ac:dyDescent="0.25">
      <c r="C4173" s="34"/>
      <c r="D4173" s="27"/>
      <c r="G4173" s="35"/>
    </row>
    <row r="4174" spans="3:7" ht="22.5" customHeight="1" x14ac:dyDescent="0.25">
      <c r="C4174" s="34"/>
      <c r="D4174" s="27"/>
      <c r="G4174" s="35"/>
    </row>
    <row r="4175" spans="3:7" ht="22.5" customHeight="1" x14ac:dyDescent="0.25">
      <c r="C4175" s="34"/>
      <c r="D4175" s="27"/>
      <c r="G4175" s="35"/>
    </row>
    <row r="4176" spans="3:7" ht="22.5" customHeight="1" x14ac:dyDescent="0.25">
      <c r="C4176" s="34"/>
      <c r="D4176" s="27"/>
      <c r="G4176" s="35"/>
    </row>
    <row r="4177" spans="3:7" ht="22.5" customHeight="1" x14ac:dyDescent="0.25">
      <c r="C4177" s="34"/>
      <c r="D4177" s="27"/>
      <c r="G4177" s="35"/>
    </row>
    <row r="4178" spans="3:7" ht="22.5" customHeight="1" x14ac:dyDescent="0.25">
      <c r="C4178" s="34"/>
      <c r="D4178" s="27"/>
      <c r="G4178" s="35"/>
    </row>
    <row r="4179" spans="3:7" ht="22.5" customHeight="1" x14ac:dyDescent="0.25">
      <c r="C4179" s="34"/>
      <c r="D4179" s="27"/>
      <c r="G4179" s="35"/>
    </row>
    <row r="4180" spans="3:7" ht="22.5" customHeight="1" x14ac:dyDescent="0.25">
      <c r="C4180" s="34"/>
      <c r="D4180" s="27"/>
      <c r="G4180" s="35"/>
    </row>
    <row r="4181" spans="3:7" ht="22.5" customHeight="1" x14ac:dyDescent="0.25">
      <c r="C4181" s="34"/>
      <c r="D4181" s="27"/>
      <c r="G4181" s="35"/>
    </row>
    <row r="4182" spans="3:7" ht="22.5" customHeight="1" x14ac:dyDescent="0.25">
      <c r="C4182" s="34"/>
      <c r="D4182" s="27"/>
      <c r="G4182" s="35"/>
    </row>
    <row r="4183" spans="3:7" ht="22.5" customHeight="1" x14ac:dyDescent="0.25">
      <c r="C4183" s="34"/>
      <c r="D4183" s="27"/>
      <c r="G4183" s="35"/>
    </row>
    <row r="4184" spans="3:7" ht="22.5" customHeight="1" x14ac:dyDescent="0.25">
      <c r="C4184" s="34"/>
      <c r="D4184" s="27"/>
      <c r="G4184" s="35"/>
    </row>
    <row r="4185" spans="3:7" ht="22.5" customHeight="1" x14ac:dyDescent="0.25">
      <c r="C4185" s="34"/>
      <c r="D4185" s="27"/>
      <c r="G4185" s="35"/>
    </row>
    <row r="4186" spans="3:7" ht="22.5" customHeight="1" x14ac:dyDescent="0.25">
      <c r="C4186" s="34"/>
      <c r="D4186" s="27"/>
      <c r="G4186" s="35"/>
    </row>
    <row r="4187" spans="3:7" ht="22.5" customHeight="1" x14ac:dyDescent="0.25">
      <c r="C4187" s="34"/>
      <c r="D4187" s="27"/>
      <c r="G4187" s="35"/>
    </row>
    <row r="4188" spans="3:7" ht="22.5" customHeight="1" x14ac:dyDescent="0.25">
      <c r="C4188" s="34"/>
      <c r="D4188" s="27"/>
      <c r="G4188" s="35"/>
    </row>
    <row r="4189" spans="3:7" ht="22.5" customHeight="1" x14ac:dyDescent="0.25">
      <c r="C4189" s="34"/>
      <c r="D4189" s="27"/>
      <c r="G4189" s="35"/>
    </row>
    <row r="4190" spans="3:7" ht="22.5" customHeight="1" x14ac:dyDescent="0.25">
      <c r="C4190" s="34"/>
      <c r="D4190" s="27"/>
      <c r="G4190" s="35"/>
    </row>
    <row r="4191" spans="3:7" ht="22.5" customHeight="1" x14ac:dyDescent="0.25">
      <c r="C4191" s="34"/>
      <c r="D4191" s="27"/>
      <c r="G4191" s="35"/>
    </row>
    <row r="4192" spans="3:7" ht="22.5" customHeight="1" x14ac:dyDescent="0.25">
      <c r="C4192" s="34"/>
      <c r="D4192" s="27"/>
      <c r="G4192" s="35"/>
    </row>
    <row r="4193" spans="3:7" ht="22.5" customHeight="1" x14ac:dyDescent="0.25">
      <c r="C4193" s="34"/>
      <c r="D4193" s="27"/>
      <c r="G4193" s="35"/>
    </row>
    <row r="4194" spans="3:7" ht="22.5" customHeight="1" x14ac:dyDescent="0.25">
      <c r="C4194" s="34"/>
      <c r="D4194" s="27"/>
      <c r="G4194" s="35"/>
    </row>
    <row r="4195" spans="3:7" ht="22.5" customHeight="1" x14ac:dyDescent="0.25">
      <c r="C4195" s="34"/>
      <c r="D4195" s="27"/>
      <c r="G4195" s="35"/>
    </row>
    <row r="4196" spans="3:7" ht="22.5" customHeight="1" x14ac:dyDescent="0.25">
      <c r="C4196" s="34"/>
      <c r="D4196" s="27"/>
      <c r="G4196" s="35"/>
    </row>
    <row r="4197" spans="3:7" ht="22.5" customHeight="1" x14ac:dyDescent="0.25">
      <c r="C4197" s="34"/>
      <c r="D4197" s="27"/>
      <c r="G4197" s="35"/>
    </row>
    <row r="4198" spans="3:7" ht="22.5" customHeight="1" x14ac:dyDescent="0.25">
      <c r="C4198" s="34"/>
      <c r="D4198" s="27"/>
      <c r="G4198" s="35"/>
    </row>
    <row r="4199" spans="3:7" ht="22.5" customHeight="1" x14ac:dyDescent="0.25">
      <c r="C4199" s="34"/>
      <c r="D4199" s="27"/>
      <c r="G4199" s="35"/>
    </row>
    <row r="4200" spans="3:7" ht="22.5" customHeight="1" x14ac:dyDescent="0.25">
      <c r="C4200" s="34"/>
      <c r="D4200" s="27"/>
      <c r="G4200" s="35"/>
    </row>
    <row r="4201" spans="3:7" ht="22.5" customHeight="1" x14ac:dyDescent="0.25">
      <c r="C4201" s="34"/>
      <c r="D4201" s="27"/>
      <c r="G4201" s="35"/>
    </row>
    <row r="4202" spans="3:7" ht="22.5" customHeight="1" x14ac:dyDescent="0.25">
      <c r="C4202" s="34"/>
      <c r="D4202" s="27"/>
      <c r="G4202" s="35"/>
    </row>
    <row r="4203" spans="3:7" ht="22.5" customHeight="1" x14ac:dyDescent="0.25">
      <c r="C4203" s="34"/>
      <c r="D4203" s="27"/>
      <c r="G4203" s="35"/>
    </row>
    <row r="4204" spans="3:7" ht="22.5" customHeight="1" x14ac:dyDescent="0.25">
      <c r="C4204" s="34"/>
      <c r="D4204" s="27"/>
      <c r="G4204" s="35"/>
    </row>
    <row r="4205" spans="3:7" ht="22.5" customHeight="1" x14ac:dyDescent="0.25">
      <c r="C4205" s="34"/>
      <c r="D4205" s="27"/>
      <c r="G4205" s="35"/>
    </row>
    <row r="4206" spans="3:7" ht="22.5" customHeight="1" x14ac:dyDescent="0.25">
      <c r="C4206" s="34"/>
      <c r="D4206" s="27"/>
      <c r="G4206" s="35"/>
    </row>
    <row r="4207" spans="3:7" ht="22.5" customHeight="1" x14ac:dyDescent="0.25">
      <c r="C4207" s="34"/>
      <c r="D4207" s="27"/>
      <c r="G4207" s="35"/>
    </row>
    <row r="4208" spans="3:7" ht="22.5" customHeight="1" x14ac:dyDescent="0.25">
      <c r="C4208" s="34"/>
      <c r="D4208" s="27"/>
      <c r="G4208" s="35"/>
    </row>
    <row r="4209" spans="3:7" ht="22.5" customHeight="1" x14ac:dyDescent="0.25">
      <c r="C4209" s="34"/>
      <c r="D4209" s="27"/>
      <c r="G4209" s="35"/>
    </row>
    <row r="4210" spans="3:7" ht="22.5" customHeight="1" x14ac:dyDescent="0.25">
      <c r="C4210" s="34"/>
      <c r="D4210" s="27"/>
      <c r="G4210" s="35"/>
    </row>
    <row r="4211" spans="3:7" ht="22.5" customHeight="1" x14ac:dyDescent="0.25">
      <c r="C4211" s="34"/>
      <c r="D4211" s="27"/>
      <c r="G4211" s="35"/>
    </row>
    <row r="4212" spans="3:7" ht="22.5" customHeight="1" x14ac:dyDescent="0.25">
      <c r="C4212" s="34"/>
      <c r="D4212" s="27"/>
      <c r="G4212" s="35"/>
    </row>
    <row r="4213" spans="3:7" ht="22.5" customHeight="1" x14ac:dyDescent="0.25">
      <c r="C4213" s="34"/>
      <c r="D4213" s="27"/>
      <c r="G4213" s="35"/>
    </row>
    <row r="4214" spans="3:7" ht="22.5" customHeight="1" x14ac:dyDescent="0.25">
      <c r="C4214" s="34"/>
      <c r="D4214" s="27"/>
      <c r="G4214" s="35"/>
    </row>
    <row r="4215" spans="3:7" ht="22.5" customHeight="1" x14ac:dyDescent="0.25">
      <c r="C4215" s="34"/>
      <c r="D4215" s="27"/>
      <c r="G4215" s="35"/>
    </row>
    <row r="4216" spans="3:7" ht="22.5" customHeight="1" x14ac:dyDescent="0.25">
      <c r="C4216" s="34"/>
      <c r="D4216" s="27"/>
      <c r="G4216" s="35"/>
    </row>
    <row r="4217" spans="3:7" ht="22.5" customHeight="1" x14ac:dyDescent="0.25">
      <c r="C4217" s="34"/>
      <c r="D4217" s="27"/>
      <c r="G4217" s="35"/>
    </row>
    <row r="4218" spans="3:7" ht="22.5" customHeight="1" x14ac:dyDescent="0.25">
      <c r="C4218" s="34"/>
      <c r="D4218" s="27"/>
      <c r="G4218" s="35"/>
    </row>
    <row r="4219" spans="3:7" ht="22.5" customHeight="1" x14ac:dyDescent="0.25">
      <c r="C4219" s="34"/>
      <c r="D4219" s="27"/>
      <c r="G4219" s="35"/>
    </row>
    <row r="4220" spans="3:7" ht="22.5" customHeight="1" x14ac:dyDescent="0.25">
      <c r="C4220" s="34"/>
      <c r="D4220" s="27"/>
      <c r="G4220" s="35"/>
    </row>
    <row r="4221" spans="3:7" ht="22.5" customHeight="1" x14ac:dyDescent="0.25">
      <c r="C4221" s="34"/>
      <c r="D4221" s="27"/>
      <c r="G4221" s="35"/>
    </row>
    <row r="4222" spans="3:7" ht="22.5" customHeight="1" x14ac:dyDescent="0.25">
      <c r="C4222" s="34"/>
      <c r="D4222" s="27"/>
      <c r="G4222" s="35"/>
    </row>
    <row r="4223" spans="3:7" ht="22.5" customHeight="1" x14ac:dyDescent="0.25">
      <c r="C4223" s="34"/>
      <c r="D4223" s="27"/>
      <c r="G4223" s="35"/>
    </row>
    <row r="4224" spans="3:7" ht="22.5" customHeight="1" x14ac:dyDescent="0.25">
      <c r="C4224" s="34"/>
      <c r="D4224" s="27"/>
      <c r="G4224" s="35"/>
    </row>
    <row r="4225" spans="3:7" ht="22.5" customHeight="1" x14ac:dyDescent="0.25">
      <c r="C4225" s="34"/>
      <c r="D4225" s="27"/>
      <c r="G4225" s="35"/>
    </row>
    <row r="4226" spans="3:7" ht="22.5" customHeight="1" x14ac:dyDescent="0.25">
      <c r="C4226" s="34"/>
      <c r="D4226" s="27"/>
      <c r="G4226" s="35"/>
    </row>
    <row r="4227" spans="3:7" ht="22.5" customHeight="1" x14ac:dyDescent="0.25">
      <c r="C4227" s="34"/>
      <c r="D4227" s="27"/>
      <c r="G4227" s="35"/>
    </row>
    <row r="4228" spans="3:7" ht="22.5" customHeight="1" x14ac:dyDescent="0.25">
      <c r="C4228" s="34"/>
      <c r="D4228" s="27"/>
      <c r="G4228" s="35"/>
    </row>
    <row r="4229" spans="3:7" ht="22.5" customHeight="1" x14ac:dyDescent="0.25">
      <c r="C4229" s="34"/>
      <c r="D4229" s="27"/>
      <c r="G4229" s="35"/>
    </row>
    <row r="4230" spans="3:7" ht="22.5" customHeight="1" x14ac:dyDescent="0.25">
      <c r="C4230" s="34"/>
      <c r="D4230" s="27"/>
      <c r="G4230" s="35"/>
    </row>
    <row r="4231" spans="3:7" ht="22.5" customHeight="1" x14ac:dyDescent="0.25">
      <c r="C4231" s="34"/>
      <c r="D4231" s="27"/>
      <c r="G4231" s="35"/>
    </row>
    <row r="4232" spans="3:7" ht="22.5" customHeight="1" x14ac:dyDescent="0.25">
      <c r="C4232" s="34"/>
      <c r="D4232" s="27"/>
      <c r="G4232" s="35"/>
    </row>
    <row r="4233" spans="3:7" ht="22.5" customHeight="1" x14ac:dyDescent="0.25">
      <c r="C4233" s="34"/>
      <c r="D4233" s="27"/>
      <c r="G4233" s="35"/>
    </row>
    <row r="4234" spans="3:7" ht="22.5" customHeight="1" x14ac:dyDescent="0.25">
      <c r="C4234" s="34"/>
      <c r="D4234" s="27"/>
      <c r="G4234" s="35"/>
    </row>
    <row r="4235" spans="3:7" ht="22.5" customHeight="1" x14ac:dyDescent="0.25">
      <c r="C4235" s="34"/>
      <c r="D4235" s="27"/>
      <c r="G4235" s="35"/>
    </row>
    <row r="4236" spans="3:7" ht="22.5" customHeight="1" x14ac:dyDescent="0.25">
      <c r="C4236" s="34"/>
      <c r="D4236" s="27"/>
      <c r="G4236" s="35"/>
    </row>
    <row r="4237" spans="3:7" ht="22.5" customHeight="1" x14ac:dyDescent="0.25">
      <c r="C4237" s="34"/>
      <c r="D4237" s="27"/>
      <c r="G4237" s="35"/>
    </row>
    <row r="4238" spans="3:7" ht="22.5" customHeight="1" x14ac:dyDescent="0.25">
      <c r="C4238" s="34"/>
      <c r="D4238" s="27"/>
      <c r="G4238" s="35"/>
    </row>
    <row r="4239" spans="3:7" ht="22.5" customHeight="1" x14ac:dyDescent="0.25">
      <c r="C4239" s="34"/>
      <c r="D4239" s="27"/>
      <c r="G4239" s="35"/>
    </row>
    <row r="4240" spans="3:7" ht="22.5" customHeight="1" x14ac:dyDescent="0.25">
      <c r="C4240" s="34"/>
      <c r="D4240" s="27"/>
      <c r="G4240" s="35"/>
    </row>
    <row r="4241" spans="3:7" ht="22.5" customHeight="1" x14ac:dyDescent="0.25">
      <c r="C4241" s="34"/>
      <c r="D4241" s="27"/>
      <c r="G4241" s="35"/>
    </row>
    <row r="4242" spans="3:7" ht="22.5" customHeight="1" x14ac:dyDescent="0.25">
      <c r="C4242" s="34"/>
      <c r="D4242" s="27"/>
      <c r="G4242" s="35"/>
    </row>
    <row r="4243" spans="3:7" ht="22.5" customHeight="1" x14ac:dyDescent="0.25">
      <c r="C4243" s="34"/>
      <c r="D4243" s="27"/>
      <c r="G4243" s="35"/>
    </row>
    <row r="4244" spans="3:7" ht="22.5" customHeight="1" x14ac:dyDescent="0.25">
      <c r="C4244" s="34"/>
      <c r="D4244" s="27"/>
      <c r="G4244" s="35"/>
    </row>
    <row r="4245" spans="3:7" ht="22.5" customHeight="1" x14ac:dyDescent="0.25">
      <c r="C4245" s="34"/>
      <c r="D4245" s="27"/>
      <c r="G4245" s="35"/>
    </row>
    <row r="4246" spans="3:7" ht="22.5" customHeight="1" x14ac:dyDescent="0.25">
      <c r="C4246" s="34"/>
      <c r="D4246" s="27"/>
      <c r="G4246" s="35"/>
    </row>
    <row r="4247" spans="3:7" ht="22.5" customHeight="1" x14ac:dyDescent="0.25">
      <c r="C4247" s="34"/>
      <c r="D4247" s="27"/>
      <c r="G4247" s="35"/>
    </row>
    <row r="4248" spans="3:7" ht="22.5" customHeight="1" x14ac:dyDescent="0.25">
      <c r="C4248" s="34"/>
      <c r="D4248" s="27"/>
      <c r="G4248" s="35"/>
    </row>
    <row r="4249" spans="3:7" ht="22.5" customHeight="1" x14ac:dyDescent="0.25">
      <c r="C4249" s="34"/>
      <c r="D4249" s="27"/>
      <c r="G4249" s="35"/>
    </row>
    <row r="4250" spans="3:7" ht="22.5" customHeight="1" x14ac:dyDescent="0.25">
      <c r="C4250" s="34"/>
      <c r="D4250" s="27"/>
      <c r="G4250" s="35"/>
    </row>
    <row r="4251" spans="3:7" ht="22.5" customHeight="1" x14ac:dyDescent="0.25">
      <c r="C4251" s="34"/>
      <c r="D4251" s="27"/>
      <c r="G4251" s="35"/>
    </row>
    <row r="4252" spans="3:7" ht="22.5" customHeight="1" x14ac:dyDescent="0.25">
      <c r="C4252" s="34"/>
      <c r="D4252" s="27"/>
      <c r="G4252" s="35"/>
    </row>
    <row r="4253" spans="3:7" ht="22.5" customHeight="1" x14ac:dyDescent="0.25">
      <c r="C4253" s="34"/>
      <c r="D4253" s="27"/>
      <c r="G4253" s="35"/>
    </row>
    <row r="4254" spans="3:7" ht="22.5" customHeight="1" x14ac:dyDescent="0.25">
      <c r="C4254" s="34"/>
      <c r="D4254" s="27"/>
      <c r="G4254" s="35"/>
    </row>
    <row r="4255" spans="3:7" ht="22.5" customHeight="1" x14ac:dyDescent="0.25">
      <c r="C4255" s="34"/>
      <c r="D4255" s="27"/>
      <c r="G4255" s="35"/>
    </row>
    <row r="4256" spans="3:7" ht="22.5" customHeight="1" x14ac:dyDescent="0.25">
      <c r="C4256" s="34"/>
      <c r="D4256" s="27"/>
      <c r="G4256" s="35"/>
    </row>
    <row r="4257" spans="3:7" ht="22.5" customHeight="1" x14ac:dyDescent="0.25">
      <c r="C4257" s="34"/>
      <c r="D4257" s="27"/>
      <c r="G4257" s="35"/>
    </row>
    <row r="4258" spans="3:7" ht="22.5" customHeight="1" x14ac:dyDescent="0.25">
      <c r="C4258" s="34"/>
      <c r="D4258" s="27"/>
      <c r="G4258" s="35"/>
    </row>
    <row r="4259" spans="3:7" ht="22.5" customHeight="1" x14ac:dyDescent="0.25">
      <c r="C4259" s="34"/>
      <c r="D4259" s="27"/>
      <c r="G4259" s="35"/>
    </row>
    <row r="4260" spans="3:7" ht="22.5" customHeight="1" x14ac:dyDescent="0.25">
      <c r="C4260" s="34"/>
      <c r="D4260" s="27"/>
      <c r="G4260" s="35"/>
    </row>
    <row r="4261" spans="3:7" ht="22.5" customHeight="1" x14ac:dyDescent="0.25">
      <c r="C4261" s="34"/>
      <c r="D4261" s="27"/>
      <c r="G4261" s="35"/>
    </row>
    <row r="4262" spans="3:7" ht="22.5" customHeight="1" x14ac:dyDescent="0.25">
      <c r="C4262" s="34"/>
      <c r="D4262" s="27"/>
      <c r="G4262" s="35"/>
    </row>
    <row r="4263" spans="3:7" ht="22.5" customHeight="1" x14ac:dyDescent="0.25">
      <c r="C4263" s="34"/>
      <c r="D4263" s="27"/>
      <c r="G4263" s="35"/>
    </row>
    <row r="4264" spans="3:7" ht="22.5" customHeight="1" x14ac:dyDescent="0.25">
      <c r="C4264" s="34"/>
      <c r="D4264" s="27"/>
      <c r="G4264" s="35"/>
    </row>
    <row r="4265" spans="3:7" ht="22.5" customHeight="1" x14ac:dyDescent="0.25">
      <c r="C4265" s="34"/>
      <c r="D4265" s="27"/>
      <c r="G4265" s="35"/>
    </row>
    <row r="4266" spans="3:7" ht="22.5" customHeight="1" x14ac:dyDescent="0.25">
      <c r="C4266" s="34"/>
      <c r="D4266" s="27"/>
      <c r="G4266" s="35"/>
    </row>
    <row r="4267" spans="3:7" ht="22.5" customHeight="1" x14ac:dyDescent="0.25">
      <c r="C4267" s="34"/>
      <c r="D4267" s="27"/>
      <c r="G4267" s="35"/>
    </row>
    <row r="4268" spans="3:7" ht="22.5" customHeight="1" x14ac:dyDescent="0.25">
      <c r="C4268" s="34"/>
      <c r="D4268" s="27"/>
      <c r="G4268" s="35"/>
    </row>
    <row r="4269" spans="3:7" ht="22.5" customHeight="1" x14ac:dyDescent="0.25">
      <c r="C4269" s="34"/>
      <c r="D4269" s="27"/>
      <c r="G4269" s="35"/>
    </row>
    <row r="4270" spans="3:7" ht="22.5" customHeight="1" x14ac:dyDescent="0.25">
      <c r="C4270" s="34"/>
      <c r="D4270" s="27"/>
      <c r="G4270" s="35"/>
    </row>
    <row r="4271" spans="3:7" ht="22.5" customHeight="1" x14ac:dyDescent="0.25">
      <c r="C4271" s="34"/>
      <c r="D4271" s="27"/>
      <c r="G4271" s="35"/>
    </row>
    <row r="4272" spans="3:7" ht="22.5" customHeight="1" x14ac:dyDescent="0.25">
      <c r="C4272" s="34"/>
      <c r="D4272" s="27"/>
      <c r="G4272" s="35"/>
    </row>
    <row r="4273" spans="3:7" ht="22.5" customHeight="1" x14ac:dyDescent="0.25">
      <c r="C4273" s="34"/>
      <c r="D4273" s="27"/>
      <c r="G4273" s="35"/>
    </row>
    <row r="4274" spans="3:7" ht="22.5" customHeight="1" x14ac:dyDescent="0.25">
      <c r="C4274" s="34"/>
      <c r="D4274" s="27"/>
      <c r="G4274" s="35"/>
    </row>
    <row r="4275" spans="3:7" ht="22.5" customHeight="1" x14ac:dyDescent="0.25">
      <c r="C4275" s="34"/>
      <c r="D4275" s="27"/>
      <c r="G4275" s="35"/>
    </row>
    <row r="4276" spans="3:7" ht="22.5" customHeight="1" x14ac:dyDescent="0.25">
      <c r="C4276" s="34"/>
      <c r="D4276" s="27"/>
      <c r="G4276" s="35"/>
    </row>
    <row r="4277" spans="3:7" ht="22.5" customHeight="1" x14ac:dyDescent="0.25">
      <c r="C4277" s="34"/>
      <c r="D4277" s="27"/>
      <c r="G4277" s="35"/>
    </row>
    <row r="4278" spans="3:7" ht="22.5" customHeight="1" x14ac:dyDescent="0.25">
      <c r="C4278" s="34"/>
      <c r="D4278" s="27"/>
      <c r="G4278" s="35"/>
    </row>
    <row r="4279" spans="3:7" ht="22.5" customHeight="1" x14ac:dyDescent="0.25">
      <c r="C4279" s="34"/>
      <c r="D4279" s="27"/>
      <c r="G4279" s="35"/>
    </row>
    <row r="4280" spans="3:7" ht="22.5" customHeight="1" x14ac:dyDescent="0.25">
      <c r="C4280" s="34"/>
      <c r="D4280" s="27"/>
      <c r="G4280" s="35"/>
    </row>
    <row r="4281" spans="3:7" ht="22.5" customHeight="1" x14ac:dyDescent="0.25">
      <c r="C4281" s="34"/>
      <c r="D4281" s="27"/>
      <c r="G4281" s="35"/>
    </row>
    <row r="4282" spans="3:7" ht="22.5" customHeight="1" x14ac:dyDescent="0.25">
      <c r="C4282" s="34"/>
      <c r="D4282" s="27"/>
      <c r="G4282" s="35"/>
    </row>
    <row r="4283" spans="3:7" ht="22.5" customHeight="1" x14ac:dyDescent="0.25">
      <c r="C4283" s="34"/>
      <c r="D4283" s="27"/>
      <c r="G4283" s="35"/>
    </row>
    <row r="4284" spans="3:7" ht="22.5" customHeight="1" x14ac:dyDescent="0.25">
      <c r="C4284" s="34"/>
      <c r="D4284" s="27"/>
      <c r="G4284" s="35"/>
    </row>
    <row r="4285" spans="3:7" ht="22.5" customHeight="1" x14ac:dyDescent="0.25">
      <c r="C4285" s="34"/>
      <c r="D4285" s="27"/>
      <c r="G4285" s="35"/>
    </row>
    <row r="4286" spans="3:7" ht="22.5" customHeight="1" x14ac:dyDescent="0.25">
      <c r="C4286" s="34"/>
      <c r="D4286" s="27"/>
      <c r="G4286" s="35"/>
    </row>
    <row r="4287" spans="3:7" ht="22.5" customHeight="1" x14ac:dyDescent="0.25">
      <c r="C4287" s="34"/>
      <c r="D4287" s="27"/>
      <c r="G4287" s="35"/>
    </row>
    <row r="4288" spans="3:7" ht="22.5" customHeight="1" x14ac:dyDescent="0.25">
      <c r="C4288" s="34"/>
      <c r="D4288" s="27"/>
      <c r="G4288" s="35"/>
    </row>
    <row r="4289" spans="3:7" ht="22.5" customHeight="1" x14ac:dyDescent="0.25">
      <c r="C4289" s="34"/>
      <c r="D4289" s="27"/>
      <c r="G4289" s="35"/>
    </row>
    <row r="4290" spans="3:7" ht="22.5" customHeight="1" x14ac:dyDescent="0.25">
      <c r="C4290" s="34"/>
      <c r="D4290" s="27"/>
      <c r="G4290" s="35"/>
    </row>
    <row r="4291" spans="3:7" ht="22.5" customHeight="1" x14ac:dyDescent="0.25">
      <c r="C4291" s="34"/>
      <c r="D4291" s="27"/>
      <c r="G4291" s="35"/>
    </row>
    <row r="4292" spans="3:7" ht="22.5" customHeight="1" x14ac:dyDescent="0.25">
      <c r="C4292" s="34"/>
      <c r="D4292" s="27"/>
      <c r="G4292" s="35"/>
    </row>
    <row r="4293" spans="3:7" ht="22.5" customHeight="1" x14ac:dyDescent="0.25">
      <c r="C4293" s="34"/>
      <c r="D4293" s="27"/>
      <c r="G4293" s="35"/>
    </row>
    <row r="4294" spans="3:7" ht="22.5" customHeight="1" x14ac:dyDescent="0.25">
      <c r="C4294" s="34"/>
      <c r="D4294" s="27"/>
      <c r="G4294" s="35"/>
    </row>
    <row r="4295" spans="3:7" ht="22.5" customHeight="1" x14ac:dyDescent="0.25">
      <c r="C4295" s="34"/>
      <c r="D4295" s="27"/>
      <c r="G4295" s="35"/>
    </row>
    <row r="4296" spans="3:7" ht="22.5" customHeight="1" x14ac:dyDescent="0.25">
      <c r="C4296" s="34"/>
      <c r="D4296" s="27"/>
      <c r="G4296" s="35"/>
    </row>
    <row r="4297" spans="3:7" ht="22.5" customHeight="1" x14ac:dyDescent="0.25">
      <c r="C4297" s="34"/>
      <c r="D4297" s="27"/>
      <c r="G4297" s="35"/>
    </row>
    <row r="4298" spans="3:7" ht="22.5" customHeight="1" x14ac:dyDescent="0.25">
      <c r="C4298" s="34"/>
      <c r="D4298" s="27"/>
      <c r="G4298" s="35"/>
    </row>
    <row r="4299" spans="3:7" ht="22.5" customHeight="1" x14ac:dyDescent="0.25">
      <c r="C4299" s="34"/>
      <c r="D4299" s="27"/>
      <c r="G4299" s="35"/>
    </row>
    <row r="4300" spans="3:7" ht="22.5" customHeight="1" x14ac:dyDescent="0.25">
      <c r="C4300" s="34"/>
      <c r="D4300" s="27"/>
      <c r="G4300" s="35"/>
    </row>
    <row r="4301" spans="3:7" ht="22.5" customHeight="1" x14ac:dyDescent="0.25">
      <c r="C4301" s="34"/>
      <c r="D4301" s="27"/>
      <c r="G4301" s="35"/>
    </row>
    <row r="4302" spans="3:7" ht="22.5" customHeight="1" x14ac:dyDescent="0.25">
      <c r="C4302" s="34"/>
      <c r="D4302" s="27"/>
      <c r="G4302" s="35"/>
    </row>
    <row r="4303" spans="3:7" ht="22.5" customHeight="1" x14ac:dyDescent="0.25">
      <c r="C4303" s="34"/>
      <c r="D4303" s="27"/>
      <c r="G4303" s="35"/>
    </row>
    <row r="4304" spans="3:7" ht="22.5" customHeight="1" x14ac:dyDescent="0.25">
      <c r="C4304" s="34"/>
      <c r="D4304" s="27"/>
      <c r="G4304" s="35"/>
    </row>
    <row r="4305" spans="3:7" ht="22.5" customHeight="1" x14ac:dyDescent="0.25">
      <c r="C4305" s="34"/>
      <c r="D4305" s="27"/>
      <c r="G4305" s="35"/>
    </row>
    <row r="4306" spans="3:7" ht="22.5" customHeight="1" x14ac:dyDescent="0.25">
      <c r="C4306" s="34"/>
      <c r="D4306" s="27"/>
      <c r="G4306" s="35"/>
    </row>
    <row r="4307" spans="3:7" ht="22.5" customHeight="1" x14ac:dyDescent="0.25">
      <c r="C4307" s="34"/>
      <c r="D4307" s="27"/>
      <c r="G4307" s="35"/>
    </row>
    <row r="4308" spans="3:7" ht="22.5" customHeight="1" x14ac:dyDescent="0.25">
      <c r="C4308" s="34"/>
      <c r="D4308" s="27"/>
      <c r="G4308" s="35"/>
    </row>
    <row r="4309" spans="3:7" ht="22.5" customHeight="1" x14ac:dyDescent="0.25">
      <c r="C4309" s="34"/>
      <c r="D4309" s="27"/>
      <c r="G4309" s="35"/>
    </row>
    <row r="4310" spans="3:7" ht="22.5" customHeight="1" x14ac:dyDescent="0.25">
      <c r="C4310" s="34"/>
      <c r="D4310" s="27"/>
      <c r="G4310" s="35"/>
    </row>
    <row r="4311" spans="3:7" ht="22.5" customHeight="1" x14ac:dyDescent="0.25">
      <c r="C4311" s="34"/>
      <c r="D4311" s="27"/>
      <c r="G4311" s="35"/>
    </row>
    <row r="4312" spans="3:7" ht="22.5" customHeight="1" x14ac:dyDescent="0.25">
      <c r="C4312" s="34"/>
      <c r="D4312" s="27"/>
      <c r="G4312" s="35"/>
    </row>
    <row r="4313" spans="3:7" ht="22.5" customHeight="1" x14ac:dyDescent="0.25">
      <c r="C4313" s="34"/>
      <c r="D4313" s="27"/>
      <c r="G4313" s="35"/>
    </row>
    <row r="4314" spans="3:7" ht="22.5" customHeight="1" x14ac:dyDescent="0.25">
      <c r="C4314" s="34"/>
      <c r="D4314" s="27"/>
      <c r="G4314" s="35"/>
    </row>
    <row r="4315" spans="3:7" ht="22.5" customHeight="1" x14ac:dyDescent="0.25">
      <c r="C4315" s="34"/>
      <c r="D4315" s="27"/>
      <c r="G4315" s="35"/>
    </row>
    <row r="4316" spans="3:7" ht="22.5" customHeight="1" x14ac:dyDescent="0.25">
      <c r="C4316" s="34"/>
      <c r="D4316" s="27"/>
      <c r="G4316" s="35"/>
    </row>
    <row r="4317" spans="3:7" ht="22.5" customHeight="1" x14ac:dyDescent="0.25">
      <c r="C4317" s="34"/>
      <c r="D4317" s="27"/>
      <c r="G4317" s="35"/>
    </row>
    <row r="4318" spans="3:7" ht="22.5" customHeight="1" x14ac:dyDescent="0.25">
      <c r="C4318" s="34"/>
      <c r="D4318" s="27"/>
      <c r="G4318" s="35"/>
    </row>
    <row r="4319" spans="3:7" ht="22.5" customHeight="1" x14ac:dyDescent="0.25">
      <c r="C4319" s="34"/>
      <c r="D4319" s="27"/>
      <c r="G4319" s="35"/>
    </row>
    <row r="4320" spans="3:7" ht="22.5" customHeight="1" x14ac:dyDescent="0.25">
      <c r="C4320" s="34"/>
      <c r="D4320" s="27"/>
      <c r="G4320" s="35"/>
    </row>
    <row r="4321" spans="3:7" ht="22.5" customHeight="1" x14ac:dyDescent="0.25">
      <c r="C4321" s="34"/>
      <c r="D4321" s="27"/>
      <c r="G4321" s="35"/>
    </row>
    <row r="4322" spans="3:7" ht="22.5" customHeight="1" x14ac:dyDescent="0.25">
      <c r="C4322" s="34"/>
      <c r="D4322" s="27"/>
      <c r="G4322" s="35"/>
    </row>
    <row r="4323" spans="3:7" ht="22.5" customHeight="1" x14ac:dyDescent="0.25">
      <c r="C4323" s="34"/>
      <c r="D4323" s="27"/>
      <c r="G4323" s="35"/>
    </row>
    <row r="4324" spans="3:7" ht="22.5" customHeight="1" x14ac:dyDescent="0.25">
      <c r="C4324" s="34"/>
      <c r="D4324" s="27"/>
      <c r="G4324" s="35"/>
    </row>
    <row r="4325" spans="3:7" ht="22.5" customHeight="1" x14ac:dyDescent="0.25">
      <c r="C4325" s="34"/>
      <c r="D4325" s="27"/>
      <c r="G4325" s="35"/>
    </row>
    <row r="4326" spans="3:7" ht="22.5" customHeight="1" x14ac:dyDescent="0.25">
      <c r="C4326" s="34"/>
      <c r="D4326" s="27"/>
      <c r="G4326" s="35"/>
    </row>
    <row r="4327" spans="3:7" ht="22.5" customHeight="1" x14ac:dyDescent="0.25">
      <c r="C4327" s="34"/>
      <c r="D4327" s="27"/>
      <c r="G4327" s="35"/>
    </row>
    <row r="4328" spans="3:7" ht="22.5" customHeight="1" x14ac:dyDescent="0.25">
      <c r="C4328" s="34"/>
      <c r="D4328" s="27"/>
      <c r="G4328" s="35"/>
    </row>
    <row r="4329" spans="3:7" ht="22.5" customHeight="1" x14ac:dyDescent="0.25">
      <c r="C4329" s="34"/>
      <c r="D4329" s="27"/>
      <c r="G4329" s="35"/>
    </row>
    <row r="4330" spans="3:7" ht="22.5" customHeight="1" x14ac:dyDescent="0.25">
      <c r="C4330" s="34"/>
      <c r="D4330" s="27"/>
      <c r="G4330" s="35"/>
    </row>
    <row r="4331" spans="3:7" ht="22.5" customHeight="1" x14ac:dyDescent="0.25">
      <c r="C4331" s="34"/>
      <c r="D4331" s="27"/>
      <c r="G4331" s="35"/>
    </row>
    <row r="4332" spans="3:7" ht="22.5" customHeight="1" x14ac:dyDescent="0.25">
      <c r="C4332" s="34"/>
      <c r="D4332" s="27"/>
      <c r="G4332" s="35"/>
    </row>
    <row r="4333" spans="3:7" ht="22.5" customHeight="1" x14ac:dyDescent="0.25">
      <c r="C4333" s="34"/>
      <c r="D4333" s="27"/>
      <c r="G4333" s="35"/>
    </row>
    <row r="4334" spans="3:7" ht="22.5" customHeight="1" x14ac:dyDescent="0.25">
      <c r="C4334" s="34"/>
      <c r="D4334" s="27"/>
      <c r="G4334" s="35"/>
    </row>
    <row r="4335" spans="3:7" ht="22.5" customHeight="1" x14ac:dyDescent="0.25">
      <c r="C4335" s="34"/>
      <c r="D4335" s="27"/>
      <c r="G4335" s="35"/>
    </row>
    <row r="4336" spans="3:7" ht="22.5" customHeight="1" x14ac:dyDescent="0.25">
      <c r="C4336" s="34"/>
      <c r="D4336" s="27"/>
      <c r="G4336" s="35"/>
    </row>
    <row r="4337" spans="3:7" ht="22.5" customHeight="1" x14ac:dyDescent="0.25">
      <c r="C4337" s="34"/>
      <c r="D4337" s="27"/>
      <c r="G4337" s="35"/>
    </row>
    <row r="4338" spans="3:7" ht="22.5" customHeight="1" x14ac:dyDescent="0.25">
      <c r="C4338" s="34"/>
      <c r="D4338" s="27"/>
      <c r="G4338" s="35"/>
    </row>
    <row r="4339" spans="3:7" ht="22.5" customHeight="1" x14ac:dyDescent="0.25">
      <c r="C4339" s="34"/>
      <c r="D4339" s="27"/>
      <c r="G4339" s="35"/>
    </row>
    <row r="4340" spans="3:7" ht="22.5" customHeight="1" x14ac:dyDescent="0.25">
      <c r="C4340" s="34"/>
      <c r="D4340" s="27"/>
      <c r="G4340" s="35"/>
    </row>
    <row r="4341" spans="3:7" ht="22.5" customHeight="1" x14ac:dyDescent="0.25">
      <c r="C4341" s="34"/>
      <c r="D4341" s="27"/>
      <c r="G4341" s="35"/>
    </row>
    <row r="4342" spans="3:7" ht="22.5" customHeight="1" x14ac:dyDescent="0.25">
      <c r="C4342" s="34"/>
      <c r="D4342" s="27"/>
      <c r="G4342" s="35"/>
    </row>
    <row r="4343" spans="3:7" ht="22.5" customHeight="1" x14ac:dyDescent="0.25">
      <c r="C4343" s="34"/>
      <c r="D4343" s="27"/>
      <c r="G4343" s="35"/>
    </row>
    <row r="4344" spans="3:7" ht="22.5" customHeight="1" x14ac:dyDescent="0.25">
      <c r="C4344" s="34"/>
      <c r="D4344" s="27"/>
      <c r="G4344" s="35"/>
    </row>
    <row r="4345" spans="3:7" ht="22.5" customHeight="1" x14ac:dyDescent="0.25">
      <c r="C4345" s="34"/>
      <c r="D4345" s="27"/>
      <c r="G4345" s="35"/>
    </row>
    <row r="4346" spans="3:7" ht="22.5" customHeight="1" x14ac:dyDescent="0.25">
      <c r="C4346" s="34"/>
      <c r="D4346" s="27"/>
      <c r="G4346" s="35"/>
    </row>
    <row r="4347" spans="3:7" ht="22.5" customHeight="1" x14ac:dyDescent="0.25">
      <c r="C4347" s="34"/>
      <c r="D4347" s="27"/>
      <c r="G4347" s="35"/>
    </row>
    <row r="4348" spans="3:7" ht="22.5" customHeight="1" x14ac:dyDescent="0.25">
      <c r="C4348" s="34"/>
      <c r="D4348" s="27"/>
      <c r="G4348" s="35"/>
    </row>
    <row r="4349" spans="3:7" ht="22.5" customHeight="1" x14ac:dyDescent="0.25">
      <c r="C4349" s="34"/>
      <c r="D4349" s="27"/>
      <c r="G4349" s="35"/>
    </row>
    <row r="4350" spans="3:7" ht="22.5" customHeight="1" x14ac:dyDescent="0.25">
      <c r="C4350" s="34"/>
      <c r="D4350" s="27"/>
      <c r="G4350" s="35"/>
    </row>
    <row r="4351" spans="3:7" ht="22.5" customHeight="1" x14ac:dyDescent="0.25">
      <c r="C4351" s="34"/>
      <c r="D4351" s="27"/>
      <c r="G4351" s="35"/>
    </row>
    <row r="4352" spans="3:7" ht="22.5" customHeight="1" x14ac:dyDescent="0.25">
      <c r="C4352" s="34"/>
      <c r="D4352" s="27"/>
      <c r="G4352" s="35"/>
    </row>
    <row r="4353" spans="3:7" ht="22.5" customHeight="1" x14ac:dyDescent="0.25">
      <c r="C4353" s="34"/>
      <c r="D4353" s="27"/>
      <c r="G4353" s="35"/>
    </row>
    <row r="4354" spans="3:7" ht="22.5" customHeight="1" x14ac:dyDescent="0.25">
      <c r="C4354" s="34"/>
      <c r="D4354" s="27"/>
      <c r="G4354" s="35"/>
    </row>
    <row r="4355" spans="3:7" ht="22.5" customHeight="1" x14ac:dyDescent="0.25">
      <c r="C4355" s="34"/>
      <c r="D4355" s="27"/>
      <c r="G4355" s="35"/>
    </row>
    <row r="4356" spans="3:7" ht="22.5" customHeight="1" x14ac:dyDescent="0.25">
      <c r="C4356" s="34"/>
      <c r="D4356" s="27"/>
      <c r="G4356" s="35"/>
    </row>
    <row r="4357" spans="3:7" ht="22.5" customHeight="1" x14ac:dyDescent="0.25">
      <c r="C4357" s="34"/>
      <c r="D4357" s="27"/>
      <c r="G4357" s="35"/>
    </row>
    <row r="4358" spans="3:7" ht="22.5" customHeight="1" x14ac:dyDescent="0.25">
      <c r="C4358" s="34"/>
      <c r="D4358" s="27"/>
      <c r="G4358" s="35"/>
    </row>
    <row r="4359" spans="3:7" ht="22.5" customHeight="1" x14ac:dyDescent="0.25">
      <c r="C4359" s="34"/>
      <c r="D4359" s="27"/>
      <c r="G4359" s="35"/>
    </row>
    <row r="4360" spans="3:7" ht="22.5" customHeight="1" x14ac:dyDescent="0.25">
      <c r="C4360" s="34"/>
      <c r="D4360" s="27"/>
      <c r="G4360" s="35"/>
    </row>
    <row r="4361" spans="3:7" ht="22.5" customHeight="1" x14ac:dyDescent="0.25">
      <c r="C4361" s="34"/>
      <c r="D4361" s="27"/>
      <c r="G4361" s="35"/>
    </row>
    <row r="4362" spans="3:7" ht="22.5" customHeight="1" x14ac:dyDescent="0.25">
      <c r="C4362" s="34"/>
      <c r="D4362" s="27"/>
      <c r="G4362" s="35"/>
    </row>
    <row r="4363" spans="3:7" ht="22.5" customHeight="1" x14ac:dyDescent="0.25">
      <c r="C4363" s="34"/>
      <c r="D4363" s="27"/>
      <c r="G4363" s="35"/>
    </row>
    <row r="4364" spans="3:7" ht="22.5" customHeight="1" x14ac:dyDescent="0.25">
      <c r="C4364" s="34"/>
      <c r="D4364" s="27"/>
      <c r="G4364" s="35"/>
    </row>
    <row r="4365" spans="3:7" ht="22.5" customHeight="1" x14ac:dyDescent="0.25">
      <c r="C4365" s="34"/>
      <c r="D4365" s="27"/>
      <c r="G4365" s="35"/>
    </row>
    <row r="4366" spans="3:7" ht="22.5" customHeight="1" x14ac:dyDescent="0.25">
      <c r="C4366" s="34"/>
      <c r="D4366" s="27"/>
      <c r="G4366" s="35"/>
    </row>
    <row r="4367" spans="3:7" ht="22.5" customHeight="1" x14ac:dyDescent="0.25">
      <c r="C4367" s="34"/>
      <c r="D4367" s="27"/>
      <c r="G4367" s="35"/>
    </row>
    <row r="4368" spans="3:7" ht="22.5" customHeight="1" x14ac:dyDescent="0.25">
      <c r="C4368" s="34"/>
      <c r="D4368" s="27"/>
      <c r="G4368" s="35"/>
    </row>
    <row r="4369" spans="3:7" ht="22.5" customHeight="1" x14ac:dyDescent="0.25">
      <c r="C4369" s="34"/>
      <c r="D4369" s="27"/>
      <c r="G4369" s="35"/>
    </row>
    <row r="4370" spans="3:7" ht="22.5" customHeight="1" x14ac:dyDescent="0.25">
      <c r="C4370" s="34"/>
      <c r="D4370" s="27"/>
      <c r="G4370" s="35"/>
    </row>
    <row r="4371" spans="3:7" ht="22.5" customHeight="1" x14ac:dyDescent="0.25">
      <c r="C4371" s="34"/>
      <c r="D4371" s="27"/>
      <c r="G4371" s="35"/>
    </row>
    <row r="4372" spans="3:7" ht="22.5" customHeight="1" x14ac:dyDescent="0.25">
      <c r="C4372" s="34"/>
      <c r="D4372" s="27"/>
      <c r="G4372" s="35"/>
    </row>
    <row r="4373" spans="3:7" ht="22.5" customHeight="1" x14ac:dyDescent="0.25">
      <c r="C4373" s="34"/>
      <c r="D4373" s="27"/>
      <c r="G4373" s="35"/>
    </row>
    <row r="4374" spans="3:7" ht="22.5" customHeight="1" x14ac:dyDescent="0.25">
      <c r="C4374" s="34"/>
      <c r="D4374" s="27"/>
      <c r="G4374" s="35"/>
    </row>
    <row r="4375" spans="3:7" ht="22.5" customHeight="1" x14ac:dyDescent="0.25">
      <c r="C4375" s="34"/>
      <c r="D4375" s="27"/>
      <c r="G4375" s="35"/>
    </row>
    <row r="4376" spans="3:7" ht="22.5" customHeight="1" x14ac:dyDescent="0.25">
      <c r="C4376" s="34"/>
      <c r="D4376" s="27"/>
      <c r="G4376" s="35"/>
    </row>
    <row r="4377" spans="3:7" ht="22.5" customHeight="1" x14ac:dyDescent="0.25">
      <c r="C4377" s="34"/>
      <c r="D4377" s="27"/>
      <c r="G4377" s="35"/>
    </row>
    <row r="4378" spans="3:7" ht="22.5" customHeight="1" x14ac:dyDescent="0.25">
      <c r="C4378" s="34"/>
      <c r="D4378" s="27"/>
      <c r="G4378" s="35"/>
    </row>
    <row r="4379" spans="3:7" ht="22.5" customHeight="1" x14ac:dyDescent="0.25">
      <c r="C4379" s="34"/>
      <c r="D4379" s="27"/>
      <c r="G4379" s="35"/>
    </row>
    <row r="4380" spans="3:7" ht="22.5" customHeight="1" x14ac:dyDescent="0.25">
      <c r="C4380" s="34"/>
      <c r="D4380" s="27"/>
      <c r="G4380" s="35"/>
    </row>
    <row r="4381" spans="3:7" ht="22.5" customHeight="1" x14ac:dyDescent="0.25">
      <c r="C4381" s="34"/>
      <c r="D4381" s="27"/>
      <c r="G4381" s="35"/>
    </row>
    <row r="4382" spans="3:7" ht="22.5" customHeight="1" x14ac:dyDescent="0.25">
      <c r="C4382" s="34"/>
      <c r="D4382" s="27"/>
      <c r="G4382" s="35"/>
    </row>
    <row r="4383" spans="3:7" ht="22.5" customHeight="1" x14ac:dyDescent="0.25">
      <c r="C4383" s="34"/>
      <c r="D4383" s="27"/>
      <c r="G4383" s="35"/>
    </row>
    <row r="4384" spans="3:7" ht="22.5" customHeight="1" x14ac:dyDescent="0.25">
      <c r="C4384" s="34"/>
      <c r="D4384" s="27"/>
      <c r="G4384" s="35"/>
    </row>
    <row r="4385" spans="3:7" ht="22.5" customHeight="1" x14ac:dyDescent="0.25">
      <c r="C4385" s="34"/>
      <c r="D4385" s="27"/>
      <c r="G4385" s="35"/>
    </row>
    <row r="4386" spans="3:7" ht="22.5" customHeight="1" x14ac:dyDescent="0.25">
      <c r="C4386" s="34"/>
      <c r="D4386" s="27"/>
      <c r="G4386" s="35"/>
    </row>
    <row r="4387" spans="3:7" ht="22.5" customHeight="1" x14ac:dyDescent="0.25">
      <c r="C4387" s="34"/>
      <c r="D4387" s="27"/>
      <c r="G4387" s="35"/>
    </row>
    <row r="4388" spans="3:7" ht="22.5" customHeight="1" x14ac:dyDescent="0.25">
      <c r="C4388" s="34"/>
      <c r="D4388" s="27"/>
      <c r="G4388" s="35"/>
    </row>
    <row r="4389" spans="3:7" ht="22.5" customHeight="1" x14ac:dyDescent="0.25">
      <c r="C4389" s="34"/>
      <c r="D4389" s="27"/>
      <c r="G4389" s="35"/>
    </row>
    <row r="4390" spans="3:7" ht="22.5" customHeight="1" x14ac:dyDescent="0.25">
      <c r="C4390" s="34"/>
      <c r="D4390" s="27"/>
      <c r="G4390" s="35"/>
    </row>
    <row r="4391" spans="3:7" ht="22.5" customHeight="1" x14ac:dyDescent="0.25">
      <c r="C4391" s="34"/>
      <c r="D4391" s="27"/>
      <c r="G4391" s="35"/>
    </row>
    <row r="4392" spans="3:7" ht="22.5" customHeight="1" x14ac:dyDescent="0.25">
      <c r="C4392" s="34"/>
      <c r="D4392" s="27"/>
      <c r="G4392" s="35"/>
    </row>
    <row r="4393" spans="3:7" ht="22.5" customHeight="1" x14ac:dyDescent="0.25">
      <c r="C4393" s="34"/>
      <c r="D4393" s="27"/>
      <c r="G4393" s="35"/>
    </row>
    <row r="4394" spans="3:7" ht="22.5" customHeight="1" x14ac:dyDescent="0.25">
      <c r="C4394" s="34"/>
      <c r="D4394" s="27"/>
      <c r="G4394" s="35"/>
    </row>
    <row r="4395" spans="3:7" ht="22.5" customHeight="1" x14ac:dyDescent="0.25">
      <c r="C4395" s="34"/>
      <c r="D4395" s="27"/>
      <c r="G4395" s="35"/>
    </row>
    <row r="4396" spans="3:7" ht="22.5" customHeight="1" x14ac:dyDescent="0.25">
      <c r="C4396" s="34"/>
      <c r="D4396" s="27"/>
      <c r="G4396" s="35"/>
    </row>
    <row r="4397" spans="3:7" ht="22.5" customHeight="1" x14ac:dyDescent="0.25">
      <c r="C4397" s="34"/>
      <c r="D4397" s="27"/>
      <c r="G4397" s="35"/>
    </row>
    <row r="4398" spans="3:7" ht="22.5" customHeight="1" x14ac:dyDescent="0.25">
      <c r="C4398" s="34"/>
      <c r="D4398" s="27"/>
      <c r="G4398" s="35"/>
    </row>
    <row r="4399" spans="3:7" ht="22.5" customHeight="1" x14ac:dyDescent="0.25">
      <c r="C4399" s="34"/>
      <c r="D4399" s="27"/>
      <c r="G4399" s="35"/>
    </row>
    <row r="4400" spans="3:7" ht="22.5" customHeight="1" x14ac:dyDescent="0.25">
      <c r="C4400" s="34"/>
      <c r="D4400" s="27"/>
      <c r="G4400" s="35"/>
    </row>
    <row r="4401" spans="3:7" ht="22.5" customHeight="1" x14ac:dyDescent="0.25">
      <c r="C4401" s="34"/>
      <c r="D4401" s="27"/>
      <c r="G4401" s="35"/>
    </row>
    <row r="4402" spans="3:7" ht="22.5" customHeight="1" x14ac:dyDescent="0.25">
      <c r="C4402" s="34"/>
      <c r="D4402" s="27"/>
      <c r="G4402" s="35"/>
    </row>
    <row r="4403" spans="3:7" ht="22.5" customHeight="1" x14ac:dyDescent="0.25">
      <c r="C4403" s="34"/>
      <c r="D4403" s="27"/>
      <c r="G4403" s="35"/>
    </row>
    <row r="4404" spans="3:7" ht="22.5" customHeight="1" x14ac:dyDescent="0.25">
      <c r="C4404" s="34"/>
      <c r="D4404" s="27"/>
      <c r="G4404" s="35"/>
    </row>
    <row r="4405" spans="3:7" ht="22.5" customHeight="1" x14ac:dyDescent="0.25">
      <c r="C4405" s="34"/>
      <c r="D4405" s="27"/>
      <c r="G4405" s="35"/>
    </row>
    <row r="4406" spans="3:7" ht="22.5" customHeight="1" x14ac:dyDescent="0.25">
      <c r="C4406" s="34"/>
      <c r="D4406" s="27"/>
      <c r="G4406" s="35"/>
    </row>
    <row r="4407" spans="3:7" ht="22.5" customHeight="1" x14ac:dyDescent="0.25">
      <c r="C4407" s="34"/>
      <c r="D4407" s="27"/>
      <c r="G4407" s="35"/>
    </row>
    <row r="4408" spans="3:7" ht="22.5" customHeight="1" x14ac:dyDescent="0.25">
      <c r="C4408" s="34"/>
      <c r="D4408" s="27"/>
      <c r="G4408" s="35"/>
    </row>
    <row r="4409" spans="3:7" ht="22.5" customHeight="1" x14ac:dyDescent="0.25">
      <c r="C4409" s="34"/>
      <c r="D4409" s="27"/>
      <c r="G4409" s="35"/>
    </row>
    <row r="4410" spans="3:7" ht="22.5" customHeight="1" x14ac:dyDescent="0.25">
      <c r="C4410" s="34"/>
      <c r="D4410" s="27"/>
      <c r="G4410" s="35"/>
    </row>
    <row r="4411" spans="3:7" ht="22.5" customHeight="1" x14ac:dyDescent="0.25">
      <c r="C4411" s="34"/>
      <c r="D4411" s="27"/>
      <c r="G4411" s="35"/>
    </row>
    <row r="4412" spans="3:7" ht="22.5" customHeight="1" x14ac:dyDescent="0.25">
      <c r="C4412" s="34"/>
      <c r="D4412" s="27"/>
      <c r="G4412" s="35"/>
    </row>
    <row r="4413" spans="3:7" ht="22.5" customHeight="1" x14ac:dyDescent="0.25">
      <c r="C4413" s="34"/>
      <c r="D4413" s="27"/>
      <c r="G4413" s="35"/>
    </row>
    <row r="4414" spans="3:7" ht="22.5" customHeight="1" x14ac:dyDescent="0.25">
      <c r="C4414" s="34"/>
      <c r="D4414" s="27"/>
      <c r="G4414" s="35"/>
    </row>
    <row r="4415" spans="3:7" ht="22.5" customHeight="1" x14ac:dyDescent="0.25">
      <c r="C4415" s="34"/>
      <c r="D4415" s="27"/>
      <c r="G4415" s="35"/>
    </row>
    <row r="4416" spans="3:7" ht="22.5" customHeight="1" x14ac:dyDescent="0.25">
      <c r="C4416" s="34"/>
      <c r="D4416" s="27"/>
      <c r="G4416" s="35"/>
    </row>
    <row r="4417" spans="3:7" ht="22.5" customHeight="1" x14ac:dyDescent="0.25">
      <c r="C4417" s="34"/>
      <c r="D4417" s="27"/>
      <c r="G4417" s="35"/>
    </row>
    <row r="4418" spans="3:7" ht="22.5" customHeight="1" x14ac:dyDescent="0.25">
      <c r="C4418" s="34"/>
      <c r="D4418" s="27"/>
      <c r="G4418" s="35"/>
    </row>
    <row r="4419" spans="3:7" ht="22.5" customHeight="1" x14ac:dyDescent="0.25">
      <c r="C4419" s="34"/>
      <c r="D4419" s="27"/>
      <c r="G4419" s="35"/>
    </row>
    <row r="4420" spans="3:7" ht="22.5" customHeight="1" x14ac:dyDescent="0.25">
      <c r="C4420" s="34"/>
      <c r="D4420" s="27"/>
      <c r="G4420" s="35"/>
    </row>
    <row r="4421" spans="3:7" ht="22.5" customHeight="1" x14ac:dyDescent="0.25">
      <c r="C4421" s="34"/>
      <c r="D4421" s="27"/>
      <c r="G4421" s="35"/>
    </row>
    <row r="4422" spans="3:7" ht="22.5" customHeight="1" x14ac:dyDescent="0.25">
      <c r="C4422" s="34"/>
      <c r="D4422" s="27"/>
      <c r="G4422" s="35"/>
    </row>
    <row r="4423" spans="3:7" ht="22.5" customHeight="1" x14ac:dyDescent="0.25">
      <c r="C4423" s="34"/>
      <c r="D4423" s="27"/>
      <c r="G4423" s="35"/>
    </row>
    <row r="4424" spans="3:7" ht="22.5" customHeight="1" x14ac:dyDescent="0.25">
      <c r="C4424" s="34"/>
      <c r="D4424" s="27"/>
      <c r="G4424" s="35"/>
    </row>
    <row r="4425" spans="3:7" ht="22.5" customHeight="1" x14ac:dyDescent="0.25">
      <c r="C4425" s="34"/>
      <c r="D4425" s="27"/>
      <c r="G4425" s="35"/>
    </row>
    <row r="4426" spans="3:7" ht="22.5" customHeight="1" x14ac:dyDescent="0.25">
      <c r="C4426" s="34"/>
      <c r="D4426" s="27"/>
      <c r="G4426" s="35"/>
    </row>
    <row r="4427" spans="3:7" ht="22.5" customHeight="1" x14ac:dyDescent="0.25">
      <c r="C4427" s="34"/>
      <c r="D4427" s="27"/>
      <c r="G4427" s="35"/>
    </row>
    <row r="4428" spans="3:7" ht="22.5" customHeight="1" x14ac:dyDescent="0.25">
      <c r="C4428" s="34"/>
      <c r="D4428" s="27"/>
      <c r="G4428" s="35"/>
    </row>
    <row r="4429" spans="3:7" ht="22.5" customHeight="1" x14ac:dyDescent="0.25">
      <c r="C4429" s="34"/>
      <c r="D4429" s="27"/>
      <c r="G4429" s="35"/>
    </row>
    <row r="4430" spans="3:7" ht="22.5" customHeight="1" x14ac:dyDescent="0.25">
      <c r="C4430" s="34"/>
      <c r="D4430" s="27"/>
      <c r="G4430" s="35"/>
    </row>
    <row r="4431" spans="3:7" ht="22.5" customHeight="1" x14ac:dyDescent="0.25">
      <c r="C4431" s="34"/>
      <c r="D4431" s="27"/>
      <c r="G4431" s="35"/>
    </row>
    <row r="4432" spans="3:7" ht="22.5" customHeight="1" x14ac:dyDescent="0.25">
      <c r="C4432" s="34"/>
      <c r="D4432" s="27"/>
      <c r="G4432" s="35"/>
    </row>
    <row r="4433" spans="3:7" ht="22.5" customHeight="1" x14ac:dyDescent="0.25">
      <c r="C4433" s="34"/>
      <c r="D4433" s="27"/>
      <c r="G4433" s="35"/>
    </row>
    <row r="4434" spans="3:7" ht="22.5" customHeight="1" x14ac:dyDescent="0.25">
      <c r="C4434" s="34"/>
      <c r="D4434" s="27"/>
      <c r="G4434" s="35"/>
    </row>
    <row r="4435" spans="3:7" ht="22.5" customHeight="1" x14ac:dyDescent="0.25">
      <c r="C4435" s="34"/>
      <c r="D4435" s="27"/>
      <c r="G4435" s="35"/>
    </row>
    <row r="4436" spans="3:7" ht="22.5" customHeight="1" x14ac:dyDescent="0.25">
      <c r="C4436" s="34"/>
      <c r="D4436" s="27"/>
      <c r="G4436" s="35"/>
    </row>
    <row r="4437" spans="3:7" ht="22.5" customHeight="1" x14ac:dyDescent="0.25">
      <c r="C4437" s="34"/>
      <c r="D4437" s="27"/>
      <c r="G4437" s="35"/>
    </row>
    <row r="4438" spans="3:7" ht="22.5" customHeight="1" x14ac:dyDescent="0.25">
      <c r="C4438" s="34"/>
      <c r="D4438" s="27"/>
      <c r="G4438" s="35"/>
    </row>
    <row r="4439" spans="3:7" ht="22.5" customHeight="1" x14ac:dyDescent="0.25">
      <c r="C4439" s="34"/>
      <c r="D4439" s="27"/>
      <c r="G4439" s="35"/>
    </row>
    <row r="4440" spans="3:7" ht="22.5" customHeight="1" x14ac:dyDescent="0.25">
      <c r="C4440" s="34"/>
      <c r="D4440" s="27"/>
      <c r="G4440" s="35"/>
    </row>
    <row r="4441" spans="3:7" ht="22.5" customHeight="1" x14ac:dyDescent="0.25">
      <c r="C4441" s="34"/>
      <c r="D4441" s="27"/>
      <c r="G4441" s="35"/>
    </row>
    <row r="4442" spans="3:7" ht="22.5" customHeight="1" x14ac:dyDescent="0.25">
      <c r="C4442" s="34"/>
      <c r="D4442" s="27"/>
      <c r="G4442" s="35"/>
    </row>
    <row r="4443" spans="3:7" ht="22.5" customHeight="1" x14ac:dyDescent="0.25">
      <c r="C4443" s="34"/>
      <c r="D4443" s="27"/>
      <c r="G4443" s="35"/>
    </row>
    <row r="4444" spans="3:7" ht="22.5" customHeight="1" x14ac:dyDescent="0.25">
      <c r="C4444" s="34"/>
      <c r="D4444" s="27"/>
      <c r="G4444" s="35"/>
    </row>
    <row r="4445" spans="3:7" ht="22.5" customHeight="1" x14ac:dyDescent="0.25">
      <c r="C4445" s="34"/>
      <c r="D4445" s="27"/>
      <c r="G4445" s="35"/>
    </row>
    <row r="4446" spans="3:7" ht="22.5" customHeight="1" x14ac:dyDescent="0.25">
      <c r="C4446" s="34"/>
      <c r="D4446" s="27"/>
      <c r="G4446" s="35"/>
    </row>
    <row r="4447" spans="3:7" ht="22.5" customHeight="1" x14ac:dyDescent="0.25">
      <c r="C4447" s="34"/>
      <c r="D4447" s="27"/>
      <c r="G4447" s="35"/>
    </row>
    <row r="4448" spans="3:7" ht="22.5" customHeight="1" x14ac:dyDescent="0.25">
      <c r="C4448" s="34"/>
      <c r="D4448" s="27"/>
      <c r="G4448" s="35"/>
    </row>
    <row r="4449" spans="3:7" ht="22.5" customHeight="1" x14ac:dyDescent="0.25">
      <c r="C4449" s="34"/>
      <c r="D4449" s="27"/>
      <c r="G4449" s="35"/>
    </row>
    <row r="4450" spans="3:7" ht="22.5" customHeight="1" x14ac:dyDescent="0.25">
      <c r="C4450" s="34"/>
      <c r="D4450" s="27"/>
      <c r="G4450" s="35"/>
    </row>
    <row r="4451" spans="3:7" ht="22.5" customHeight="1" x14ac:dyDescent="0.25">
      <c r="C4451" s="34"/>
      <c r="D4451" s="27"/>
      <c r="G4451" s="35"/>
    </row>
    <row r="4452" spans="3:7" ht="22.5" customHeight="1" x14ac:dyDescent="0.25">
      <c r="C4452" s="34"/>
      <c r="D4452" s="27"/>
      <c r="G4452" s="35"/>
    </row>
    <row r="4453" spans="3:7" ht="22.5" customHeight="1" x14ac:dyDescent="0.25">
      <c r="C4453" s="34"/>
      <c r="D4453" s="27"/>
      <c r="G4453" s="35"/>
    </row>
    <row r="4454" spans="3:7" ht="22.5" customHeight="1" x14ac:dyDescent="0.25">
      <c r="C4454" s="34"/>
      <c r="D4454" s="27"/>
      <c r="G4454" s="35"/>
    </row>
    <row r="4455" spans="3:7" ht="22.5" customHeight="1" x14ac:dyDescent="0.25">
      <c r="C4455" s="34"/>
      <c r="D4455" s="27"/>
      <c r="G4455" s="35"/>
    </row>
    <row r="4456" spans="3:7" ht="22.5" customHeight="1" x14ac:dyDescent="0.25">
      <c r="C4456" s="34"/>
      <c r="D4456" s="27"/>
      <c r="G4456" s="35"/>
    </row>
    <row r="4457" spans="3:7" ht="22.5" customHeight="1" x14ac:dyDescent="0.25">
      <c r="C4457" s="34"/>
      <c r="D4457" s="27"/>
      <c r="G4457" s="35"/>
    </row>
    <row r="4458" spans="3:7" ht="22.5" customHeight="1" x14ac:dyDescent="0.25">
      <c r="C4458" s="34"/>
      <c r="D4458" s="27"/>
      <c r="G4458" s="35"/>
    </row>
    <row r="4459" spans="3:7" ht="22.5" customHeight="1" x14ac:dyDescent="0.25">
      <c r="C4459" s="34"/>
      <c r="D4459" s="27"/>
      <c r="G4459" s="35"/>
    </row>
    <row r="4460" spans="3:7" ht="22.5" customHeight="1" x14ac:dyDescent="0.25">
      <c r="C4460" s="34"/>
      <c r="D4460" s="27"/>
      <c r="G4460" s="35"/>
    </row>
    <row r="4461" spans="3:7" ht="22.5" customHeight="1" x14ac:dyDescent="0.25">
      <c r="C4461" s="34"/>
      <c r="D4461" s="27"/>
      <c r="G4461" s="35"/>
    </row>
    <row r="4462" spans="3:7" ht="22.5" customHeight="1" x14ac:dyDescent="0.25">
      <c r="C4462" s="34"/>
      <c r="D4462" s="27"/>
      <c r="G4462" s="35"/>
    </row>
    <row r="4463" spans="3:7" ht="22.5" customHeight="1" x14ac:dyDescent="0.25">
      <c r="C4463" s="34"/>
      <c r="D4463" s="27"/>
      <c r="G4463" s="35"/>
    </row>
    <row r="4464" spans="3:7" ht="22.5" customHeight="1" x14ac:dyDescent="0.25">
      <c r="C4464" s="34"/>
      <c r="D4464" s="27"/>
      <c r="G4464" s="35"/>
    </row>
    <row r="4465" spans="3:7" ht="22.5" customHeight="1" x14ac:dyDescent="0.25">
      <c r="C4465" s="34"/>
      <c r="D4465" s="27"/>
      <c r="G4465" s="35"/>
    </row>
    <row r="4466" spans="3:7" ht="22.5" customHeight="1" x14ac:dyDescent="0.25">
      <c r="C4466" s="34"/>
      <c r="D4466" s="27"/>
      <c r="G4466" s="35"/>
    </row>
    <row r="4467" spans="3:7" ht="22.5" customHeight="1" x14ac:dyDescent="0.25">
      <c r="C4467" s="34"/>
      <c r="D4467" s="27"/>
      <c r="G4467" s="35"/>
    </row>
    <row r="4468" spans="3:7" ht="22.5" customHeight="1" x14ac:dyDescent="0.25">
      <c r="C4468" s="34"/>
      <c r="D4468" s="27"/>
      <c r="G4468" s="35"/>
    </row>
    <row r="4469" spans="3:7" ht="22.5" customHeight="1" x14ac:dyDescent="0.25">
      <c r="C4469" s="34"/>
      <c r="D4469" s="27"/>
      <c r="G4469" s="35"/>
    </row>
    <row r="4470" spans="3:7" ht="22.5" customHeight="1" x14ac:dyDescent="0.25">
      <c r="C4470" s="34"/>
      <c r="D4470" s="27"/>
      <c r="G4470" s="35"/>
    </row>
    <row r="4471" spans="3:7" ht="22.5" customHeight="1" x14ac:dyDescent="0.25">
      <c r="C4471" s="34"/>
      <c r="D4471" s="27"/>
      <c r="G4471" s="35"/>
    </row>
    <row r="4472" spans="3:7" ht="22.5" customHeight="1" x14ac:dyDescent="0.25">
      <c r="C4472" s="34"/>
      <c r="D4472" s="27"/>
      <c r="G4472" s="35"/>
    </row>
    <row r="4473" spans="3:7" ht="22.5" customHeight="1" x14ac:dyDescent="0.25">
      <c r="C4473" s="34"/>
      <c r="D4473" s="27"/>
      <c r="G4473" s="35"/>
    </row>
    <row r="4474" spans="3:7" ht="22.5" customHeight="1" x14ac:dyDescent="0.25">
      <c r="C4474" s="34"/>
      <c r="D4474" s="27"/>
      <c r="G4474" s="35"/>
    </row>
    <row r="4475" spans="3:7" ht="22.5" customHeight="1" x14ac:dyDescent="0.25">
      <c r="C4475" s="34"/>
      <c r="D4475" s="27"/>
      <c r="G4475" s="35"/>
    </row>
    <row r="4476" spans="3:7" ht="22.5" customHeight="1" x14ac:dyDescent="0.25">
      <c r="C4476" s="34"/>
      <c r="D4476" s="27"/>
      <c r="G4476" s="35"/>
    </row>
    <row r="4477" spans="3:7" ht="22.5" customHeight="1" x14ac:dyDescent="0.25">
      <c r="C4477" s="34"/>
      <c r="D4477" s="27"/>
      <c r="G4477" s="35"/>
    </row>
    <row r="4478" spans="3:7" ht="22.5" customHeight="1" x14ac:dyDescent="0.25">
      <c r="C4478" s="34"/>
      <c r="D4478" s="27"/>
      <c r="G4478" s="35"/>
    </row>
    <row r="4479" spans="3:7" ht="22.5" customHeight="1" x14ac:dyDescent="0.25">
      <c r="C4479" s="34"/>
      <c r="D4479" s="27"/>
      <c r="G4479" s="35"/>
    </row>
    <row r="4480" spans="3:7" ht="22.5" customHeight="1" x14ac:dyDescent="0.25">
      <c r="C4480" s="34"/>
      <c r="D4480" s="27"/>
      <c r="G4480" s="35"/>
    </row>
    <row r="4481" spans="3:7" ht="22.5" customHeight="1" x14ac:dyDescent="0.25">
      <c r="C4481" s="34"/>
      <c r="D4481" s="27"/>
      <c r="G4481" s="35"/>
    </row>
    <row r="4482" spans="3:7" ht="22.5" customHeight="1" x14ac:dyDescent="0.25">
      <c r="C4482" s="34"/>
      <c r="D4482" s="27"/>
      <c r="G4482" s="35"/>
    </row>
    <row r="4483" spans="3:7" ht="22.5" customHeight="1" x14ac:dyDescent="0.25">
      <c r="C4483" s="34"/>
      <c r="D4483" s="27"/>
      <c r="G4483" s="35"/>
    </row>
    <row r="4484" spans="3:7" ht="22.5" customHeight="1" x14ac:dyDescent="0.25">
      <c r="C4484" s="34"/>
      <c r="D4484" s="27"/>
      <c r="G4484" s="35"/>
    </row>
    <row r="4485" spans="3:7" ht="22.5" customHeight="1" x14ac:dyDescent="0.25">
      <c r="C4485" s="34"/>
      <c r="D4485" s="27"/>
      <c r="G4485" s="35"/>
    </row>
    <row r="4486" spans="3:7" ht="22.5" customHeight="1" x14ac:dyDescent="0.25">
      <c r="C4486" s="34"/>
      <c r="D4486" s="27"/>
      <c r="G4486" s="35"/>
    </row>
    <row r="4487" spans="3:7" ht="22.5" customHeight="1" x14ac:dyDescent="0.25">
      <c r="C4487" s="34"/>
      <c r="D4487" s="27"/>
      <c r="G4487" s="35"/>
    </row>
    <row r="4488" spans="3:7" ht="22.5" customHeight="1" x14ac:dyDescent="0.25">
      <c r="C4488" s="34"/>
      <c r="D4488" s="27"/>
      <c r="G4488" s="35"/>
    </row>
    <row r="4489" spans="3:7" ht="22.5" customHeight="1" x14ac:dyDescent="0.25">
      <c r="C4489" s="34"/>
      <c r="D4489" s="27"/>
      <c r="G4489" s="35"/>
    </row>
    <row r="4490" spans="3:7" ht="22.5" customHeight="1" x14ac:dyDescent="0.25">
      <c r="C4490" s="34"/>
      <c r="D4490" s="27"/>
      <c r="G4490" s="35"/>
    </row>
    <row r="4491" spans="3:7" ht="22.5" customHeight="1" x14ac:dyDescent="0.25">
      <c r="C4491" s="34"/>
      <c r="D4491" s="27"/>
      <c r="G4491" s="35"/>
    </row>
    <row r="4492" spans="3:7" ht="22.5" customHeight="1" x14ac:dyDescent="0.25">
      <c r="C4492" s="34"/>
      <c r="D4492" s="27"/>
      <c r="G4492" s="35"/>
    </row>
    <row r="4493" spans="3:7" ht="22.5" customHeight="1" x14ac:dyDescent="0.25">
      <c r="C4493" s="34"/>
      <c r="D4493" s="27"/>
      <c r="G4493" s="35"/>
    </row>
    <row r="4494" spans="3:7" ht="22.5" customHeight="1" x14ac:dyDescent="0.25">
      <c r="C4494" s="34"/>
      <c r="D4494" s="27"/>
      <c r="G4494" s="35"/>
    </row>
    <row r="4495" spans="3:7" ht="22.5" customHeight="1" x14ac:dyDescent="0.25">
      <c r="C4495" s="34"/>
      <c r="D4495" s="27"/>
      <c r="G4495" s="35"/>
    </row>
    <row r="4496" spans="3:7" ht="22.5" customHeight="1" x14ac:dyDescent="0.25">
      <c r="C4496" s="34"/>
      <c r="D4496" s="27"/>
      <c r="G4496" s="35"/>
    </row>
    <row r="4497" spans="3:7" ht="22.5" customHeight="1" x14ac:dyDescent="0.25">
      <c r="C4497" s="34"/>
      <c r="D4497" s="27"/>
      <c r="G4497" s="35"/>
    </row>
    <row r="4498" spans="3:7" ht="22.5" customHeight="1" x14ac:dyDescent="0.25">
      <c r="C4498" s="34"/>
      <c r="D4498" s="27"/>
      <c r="G4498" s="35"/>
    </row>
    <row r="4499" spans="3:7" ht="22.5" customHeight="1" x14ac:dyDescent="0.25">
      <c r="C4499" s="34"/>
      <c r="D4499" s="27"/>
      <c r="G4499" s="35"/>
    </row>
    <row r="4500" spans="3:7" ht="22.5" customHeight="1" x14ac:dyDescent="0.25">
      <c r="C4500" s="34"/>
      <c r="D4500" s="27"/>
      <c r="G4500" s="35"/>
    </row>
    <row r="4501" spans="3:7" ht="22.5" customHeight="1" x14ac:dyDescent="0.25">
      <c r="C4501" s="34"/>
      <c r="D4501" s="27"/>
      <c r="G4501" s="35"/>
    </row>
    <row r="4502" spans="3:7" ht="22.5" customHeight="1" x14ac:dyDescent="0.25">
      <c r="C4502" s="34"/>
      <c r="D4502" s="27"/>
      <c r="G4502" s="35"/>
    </row>
    <row r="4503" spans="3:7" ht="22.5" customHeight="1" x14ac:dyDescent="0.25">
      <c r="C4503" s="34"/>
      <c r="D4503" s="27"/>
      <c r="G4503" s="35"/>
    </row>
    <row r="4504" spans="3:7" ht="22.5" customHeight="1" x14ac:dyDescent="0.25">
      <c r="C4504" s="34"/>
      <c r="D4504" s="27"/>
      <c r="G4504" s="35"/>
    </row>
    <row r="4505" spans="3:7" ht="22.5" customHeight="1" x14ac:dyDescent="0.25">
      <c r="C4505" s="34"/>
      <c r="D4505" s="27"/>
      <c r="G4505" s="35"/>
    </row>
    <row r="4506" spans="3:7" ht="22.5" customHeight="1" x14ac:dyDescent="0.25">
      <c r="C4506" s="34"/>
      <c r="D4506" s="27"/>
      <c r="G4506" s="35"/>
    </row>
    <row r="4507" spans="3:7" ht="22.5" customHeight="1" x14ac:dyDescent="0.25">
      <c r="C4507" s="34"/>
      <c r="D4507" s="27"/>
      <c r="G4507" s="35"/>
    </row>
    <row r="4508" spans="3:7" ht="22.5" customHeight="1" x14ac:dyDescent="0.25">
      <c r="C4508" s="34"/>
      <c r="D4508" s="27"/>
      <c r="G4508" s="35"/>
    </row>
    <row r="4509" spans="3:7" ht="22.5" customHeight="1" x14ac:dyDescent="0.25">
      <c r="C4509" s="34"/>
      <c r="D4509" s="27"/>
      <c r="G4509" s="35"/>
    </row>
    <row r="4510" spans="3:7" ht="22.5" customHeight="1" x14ac:dyDescent="0.25">
      <c r="C4510" s="34"/>
      <c r="D4510" s="27"/>
      <c r="G4510" s="35"/>
    </row>
    <row r="4511" spans="3:7" ht="22.5" customHeight="1" x14ac:dyDescent="0.25">
      <c r="C4511" s="34"/>
      <c r="D4511" s="27"/>
      <c r="G4511" s="35"/>
    </row>
    <row r="4512" spans="3:7" ht="22.5" customHeight="1" x14ac:dyDescent="0.25">
      <c r="C4512" s="34"/>
      <c r="D4512" s="27"/>
      <c r="G4512" s="35"/>
    </row>
    <row r="4513" spans="3:7" ht="22.5" customHeight="1" x14ac:dyDescent="0.25">
      <c r="C4513" s="34"/>
      <c r="D4513" s="27"/>
      <c r="G4513" s="35"/>
    </row>
    <row r="4514" spans="3:7" ht="22.5" customHeight="1" x14ac:dyDescent="0.25">
      <c r="C4514" s="34"/>
      <c r="D4514" s="27"/>
      <c r="G4514" s="35"/>
    </row>
    <row r="4515" spans="3:7" ht="22.5" customHeight="1" x14ac:dyDescent="0.25">
      <c r="C4515" s="34"/>
      <c r="D4515" s="27"/>
      <c r="G4515" s="35"/>
    </row>
    <row r="4516" spans="3:7" ht="22.5" customHeight="1" x14ac:dyDescent="0.25">
      <c r="C4516" s="34"/>
      <c r="D4516" s="27"/>
      <c r="G4516" s="35"/>
    </row>
    <row r="4517" spans="3:7" ht="22.5" customHeight="1" x14ac:dyDescent="0.25">
      <c r="C4517" s="34"/>
      <c r="D4517" s="27"/>
      <c r="G4517" s="35"/>
    </row>
    <row r="4518" spans="3:7" ht="22.5" customHeight="1" x14ac:dyDescent="0.25">
      <c r="C4518" s="34"/>
      <c r="D4518" s="27"/>
      <c r="G4518" s="35"/>
    </row>
    <row r="4519" spans="3:7" ht="22.5" customHeight="1" x14ac:dyDescent="0.25">
      <c r="C4519" s="34"/>
      <c r="D4519" s="27"/>
      <c r="G4519" s="35"/>
    </row>
    <row r="4520" spans="3:7" ht="22.5" customHeight="1" x14ac:dyDescent="0.25">
      <c r="C4520" s="34"/>
      <c r="D4520" s="27"/>
      <c r="G4520" s="35"/>
    </row>
    <row r="4521" spans="3:7" ht="22.5" customHeight="1" x14ac:dyDescent="0.25">
      <c r="C4521" s="34"/>
      <c r="D4521" s="27"/>
      <c r="G4521" s="35"/>
    </row>
    <row r="4522" spans="3:7" ht="22.5" customHeight="1" x14ac:dyDescent="0.25">
      <c r="C4522" s="34"/>
      <c r="D4522" s="27"/>
      <c r="G4522" s="35"/>
    </row>
    <row r="4523" spans="3:7" ht="22.5" customHeight="1" x14ac:dyDescent="0.25">
      <c r="C4523" s="34"/>
      <c r="D4523" s="27"/>
      <c r="G4523" s="35"/>
    </row>
    <row r="4524" spans="3:7" ht="22.5" customHeight="1" x14ac:dyDescent="0.25">
      <c r="C4524" s="34"/>
      <c r="D4524" s="27"/>
      <c r="G4524" s="35"/>
    </row>
    <row r="4525" spans="3:7" ht="22.5" customHeight="1" x14ac:dyDescent="0.25">
      <c r="C4525" s="34"/>
      <c r="D4525" s="27"/>
      <c r="G4525" s="35"/>
    </row>
    <row r="4526" spans="3:7" ht="22.5" customHeight="1" x14ac:dyDescent="0.25">
      <c r="C4526" s="34"/>
      <c r="D4526" s="27"/>
      <c r="G4526" s="35"/>
    </row>
    <row r="4527" spans="3:7" ht="22.5" customHeight="1" x14ac:dyDescent="0.25">
      <c r="C4527" s="34"/>
      <c r="D4527" s="27"/>
      <c r="G4527" s="35"/>
    </row>
    <row r="4528" spans="3:7" ht="22.5" customHeight="1" x14ac:dyDescent="0.25">
      <c r="C4528" s="34"/>
      <c r="D4528" s="27"/>
      <c r="G4528" s="35"/>
    </row>
    <row r="4529" spans="3:7" ht="22.5" customHeight="1" x14ac:dyDescent="0.25">
      <c r="C4529" s="34"/>
      <c r="D4529" s="27"/>
      <c r="G4529" s="35"/>
    </row>
    <row r="4530" spans="3:7" ht="22.5" customHeight="1" x14ac:dyDescent="0.25">
      <c r="C4530" s="34"/>
      <c r="D4530" s="27"/>
      <c r="G4530" s="35"/>
    </row>
    <row r="4531" spans="3:7" ht="22.5" customHeight="1" x14ac:dyDescent="0.25">
      <c r="C4531" s="34"/>
      <c r="D4531" s="27"/>
      <c r="G4531" s="35"/>
    </row>
    <row r="4532" spans="3:7" ht="22.5" customHeight="1" x14ac:dyDescent="0.25">
      <c r="C4532" s="34"/>
      <c r="D4532" s="27"/>
      <c r="G4532" s="35"/>
    </row>
    <row r="4533" spans="3:7" ht="22.5" customHeight="1" x14ac:dyDescent="0.25">
      <c r="C4533" s="34"/>
      <c r="D4533" s="27"/>
      <c r="G4533" s="35"/>
    </row>
    <row r="4534" spans="3:7" ht="22.5" customHeight="1" x14ac:dyDescent="0.25">
      <c r="C4534" s="34"/>
      <c r="D4534" s="27"/>
      <c r="G4534" s="35"/>
    </row>
    <row r="4535" spans="3:7" ht="22.5" customHeight="1" x14ac:dyDescent="0.25">
      <c r="C4535" s="34"/>
      <c r="D4535" s="27"/>
      <c r="G4535" s="35"/>
    </row>
    <row r="4536" spans="3:7" ht="22.5" customHeight="1" x14ac:dyDescent="0.25">
      <c r="C4536" s="34"/>
      <c r="D4536" s="27"/>
      <c r="G4536" s="35"/>
    </row>
    <row r="4537" spans="3:7" ht="22.5" customHeight="1" x14ac:dyDescent="0.25">
      <c r="C4537" s="34"/>
      <c r="D4537" s="27"/>
      <c r="G4537" s="35"/>
    </row>
    <row r="4538" spans="3:7" ht="22.5" customHeight="1" x14ac:dyDescent="0.25">
      <c r="C4538" s="34"/>
      <c r="D4538" s="27"/>
      <c r="G4538" s="35"/>
    </row>
    <row r="4539" spans="3:7" ht="22.5" customHeight="1" x14ac:dyDescent="0.25">
      <c r="C4539" s="34"/>
      <c r="D4539" s="27"/>
      <c r="G4539" s="35"/>
    </row>
    <row r="4540" spans="3:7" ht="22.5" customHeight="1" x14ac:dyDescent="0.25">
      <c r="C4540" s="34"/>
      <c r="D4540" s="27"/>
      <c r="G4540" s="35"/>
    </row>
    <row r="4541" spans="3:7" ht="22.5" customHeight="1" x14ac:dyDescent="0.25">
      <c r="C4541" s="34"/>
      <c r="D4541" s="27"/>
      <c r="G4541" s="35"/>
    </row>
    <row r="4542" spans="3:7" ht="22.5" customHeight="1" x14ac:dyDescent="0.25">
      <c r="C4542" s="34"/>
      <c r="D4542" s="27"/>
      <c r="G4542" s="35"/>
    </row>
    <row r="4543" spans="3:7" ht="22.5" customHeight="1" x14ac:dyDescent="0.25">
      <c r="C4543" s="34"/>
      <c r="D4543" s="27"/>
      <c r="G4543" s="35"/>
    </row>
    <row r="4544" spans="3:7" ht="22.5" customHeight="1" x14ac:dyDescent="0.25">
      <c r="C4544" s="34"/>
      <c r="D4544" s="27"/>
      <c r="G4544" s="35"/>
    </row>
    <row r="4545" spans="3:7" ht="22.5" customHeight="1" x14ac:dyDescent="0.25">
      <c r="C4545" s="34"/>
      <c r="D4545" s="27"/>
      <c r="G4545" s="35"/>
    </row>
    <row r="4546" spans="3:7" ht="22.5" customHeight="1" x14ac:dyDescent="0.25">
      <c r="C4546" s="34"/>
      <c r="D4546" s="27"/>
      <c r="G4546" s="35"/>
    </row>
    <row r="4547" spans="3:7" ht="22.5" customHeight="1" x14ac:dyDescent="0.25">
      <c r="C4547" s="34"/>
      <c r="D4547" s="27"/>
      <c r="G4547" s="35"/>
    </row>
    <row r="4548" spans="3:7" ht="22.5" customHeight="1" x14ac:dyDescent="0.25">
      <c r="C4548" s="34"/>
      <c r="D4548" s="27"/>
      <c r="G4548" s="35"/>
    </row>
    <row r="4549" spans="3:7" ht="22.5" customHeight="1" x14ac:dyDescent="0.25">
      <c r="C4549" s="34"/>
      <c r="D4549" s="27"/>
      <c r="G4549" s="35"/>
    </row>
    <row r="4550" spans="3:7" ht="22.5" customHeight="1" x14ac:dyDescent="0.25">
      <c r="C4550" s="34"/>
      <c r="D4550" s="27"/>
      <c r="G4550" s="35"/>
    </row>
    <row r="4551" spans="3:7" ht="22.5" customHeight="1" x14ac:dyDescent="0.25">
      <c r="C4551" s="34"/>
      <c r="D4551" s="27"/>
      <c r="G4551" s="35"/>
    </row>
    <row r="4552" spans="3:7" ht="22.5" customHeight="1" x14ac:dyDescent="0.25">
      <c r="C4552" s="34"/>
      <c r="D4552" s="27"/>
      <c r="G4552" s="35"/>
    </row>
    <row r="4553" spans="3:7" ht="22.5" customHeight="1" x14ac:dyDescent="0.25">
      <c r="C4553" s="34"/>
      <c r="D4553" s="27"/>
      <c r="G4553" s="35"/>
    </row>
    <row r="4554" spans="3:7" ht="22.5" customHeight="1" x14ac:dyDescent="0.25">
      <c r="C4554" s="34"/>
      <c r="D4554" s="27"/>
      <c r="G4554" s="35"/>
    </row>
    <row r="4555" spans="3:7" ht="22.5" customHeight="1" x14ac:dyDescent="0.25">
      <c r="C4555" s="34"/>
      <c r="D4555" s="27"/>
      <c r="G4555" s="35"/>
    </row>
    <row r="4556" spans="3:7" ht="22.5" customHeight="1" x14ac:dyDescent="0.25">
      <c r="C4556" s="34"/>
      <c r="D4556" s="27"/>
      <c r="G4556" s="35"/>
    </row>
    <row r="4557" spans="3:7" ht="22.5" customHeight="1" x14ac:dyDescent="0.25">
      <c r="C4557" s="34"/>
      <c r="D4557" s="27"/>
      <c r="G4557" s="35"/>
    </row>
    <row r="4558" spans="3:7" ht="22.5" customHeight="1" x14ac:dyDescent="0.25">
      <c r="C4558" s="34"/>
      <c r="D4558" s="27"/>
      <c r="G4558" s="35"/>
    </row>
    <row r="4559" spans="3:7" ht="22.5" customHeight="1" x14ac:dyDescent="0.25">
      <c r="C4559" s="34"/>
      <c r="D4559" s="27"/>
      <c r="G4559" s="35"/>
    </row>
    <row r="4560" spans="3:7" ht="22.5" customHeight="1" x14ac:dyDescent="0.25">
      <c r="C4560" s="34"/>
      <c r="D4560" s="27"/>
      <c r="G4560" s="35"/>
    </row>
    <row r="4561" spans="3:7" ht="22.5" customHeight="1" x14ac:dyDescent="0.25">
      <c r="C4561" s="34"/>
      <c r="D4561" s="27"/>
      <c r="G4561" s="35"/>
    </row>
    <row r="4562" spans="3:7" ht="22.5" customHeight="1" x14ac:dyDescent="0.25">
      <c r="C4562" s="34"/>
      <c r="D4562" s="27"/>
      <c r="G4562" s="35"/>
    </row>
    <row r="4563" spans="3:7" ht="22.5" customHeight="1" x14ac:dyDescent="0.25">
      <c r="C4563" s="34"/>
      <c r="D4563" s="27"/>
      <c r="G4563" s="35"/>
    </row>
    <row r="4564" spans="3:7" ht="22.5" customHeight="1" x14ac:dyDescent="0.25">
      <c r="C4564" s="34"/>
      <c r="D4564" s="27"/>
      <c r="G4564" s="35"/>
    </row>
    <row r="4565" spans="3:7" ht="22.5" customHeight="1" x14ac:dyDescent="0.25">
      <c r="C4565" s="34"/>
      <c r="D4565" s="27"/>
      <c r="G4565" s="35"/>
    </row>
    <row r="4566" spans="3:7" ht="22.5" customHeight="1" x14ac:dyDescent="0.25">
      <c r="C4566" s="34"/>
      <c r="D4566" s="27"/>
      <c r="G4566" s="35"/>
    </row>
    <row r="4567" spans="3:7" ht="22.5" customHeight="1" x14ac:dyDescent="0.25">
      <c r="C4567" s="34"/>
      <c r="D4567" s="27"/>
      <c r="G4567" s="35"/>
    </row>
    <row r="4568" spans="3:7" ht="22.5" customHeight="1" x14ac:dyDescent="0.25">
      <c r="C4568" s="34"/>
      <c r="D4568" s="27"/>
      <c r="G4568" s="35"/>
    </row>
    <row r="4569" spans="3:7" ht="22.5" customHeight="1" x14ac:dyDescent="0.25">
      <c r="C4569" s="34"/>
      <c r="D4569" s="27"/>
      <c r="G4569" s="35"/>
    </row>
    <row r="4570" spans="3:7" ht="22.5" customHeight="1" x14ac:dyDescent="0.25">
      <c r="C4570" s="34"/>
      <c r="D4570" s="27"/>
      <c r="G4570" s="35"/>
    </row>
    <row r="4571" spans="3:7" ht="22.5" customHeight="1" x14ac:dyDescent="0.25">
      <c r="C4571" s="34"/>
      <c r="D4571" s="27"/>
      <c r="G4571" s="35"/>
    </row>
    <row r="4572" spans="3:7" ht="22.5" customHeight="1" x14ac:dyDescent="0.25">
      <c r="C4572" s="34"/>
      <c r="D4572" s="27"/>
      <c r="G4572" s="35"/>
    </row>
    <row r="4573" spans="3:7" ht="22.5" customHeight="1" x14ac:dyDescent="0.25">
      <c r="C4573" s="34"/>
      <c r="D4573" s="27"/>
      <c r="G4573" s="35"/>
    </row>
    <row r="4574" spans="3:7" ht="22.5" customHeight="1" x14ac:dyDescent="0.25">
      <c r="C4574" s="34"/>
      <c r="D4574" s="27"/>
      <c r="G4574" s="35"/>
    </row>
    <row r="4575" spans="3:7" ht="22.5" customHeight="1" x14ac:dyDescent="0.25">
      <c r="C4575" s="34"/>
      <c r="D4575" s="27"/>
      <c r="G4575" s="35"/>
    </row>
    <row r="4576" spans="3:7" ht="22.5" customHeight="1" x14ac:dyDescent="0.25">
      <c r="C4576" s="34"/>
      <c r="D4576" s="27"/>
      <c r="G4576" s="35"/>
    </row>
    <row r="4577" spans="3:7" ht="22.5" customHeight="1" x14ac:dyDescent="0.25">
      <c r="C4577" s="34"/>
      <c r="D4577" s="27"/>
      <c r="G4577" s="35"/>
    </row>
    <row r="4578" spans="3:7" ht="22.5" customHeight="1" x14ac:dyDescent="0.25">
      <c r="C4578" s="34"/>
      <c r="D4578" s="27"/>
      <c r="G4578" s="35"/>
    </row>
    <row r="4579" spans="3:7" ht="22.5" customHeight="1" x14ac:dyDescent="0.25">
      <c r="C4579" s="34"/>
      <c r="D4579" s="27"/>
      <c r="G4579" s="35"/>
    </row>
    <row r="4580" spans="3:7" ht="22.5" customHeight="1" x14ac:dyDescent="0.25">
      <c r="C4580" s="34"/>
      <c r="D4580" s="27"/>
      <c r="G4580" s="35"/>
    </row>
    <row r="4581" spans="3:7" ht="22.5" customHeight="1" x14ac:dyDescent="0.25">
      <c r="C4581" s="34"/>
      <c r="D4581" s="27"/>
      <c r="G4581" s="35"/>
    </row>
    <row r="4582" spans="3:7" ht="22.5" customHeight="1" x14ac:dyDescent="0.25">
      <c r="C4582" s="34"/>
      <c r="D4582" s="27"/>
      <c r="G4582" s="35"/>
    </row>
    <row r="4583" spans="3:7" ht="22.5" customHeight="1" x14ac:dyDescent="0.25">
      <c r="C4583" s="34"/>
      <c r="D4583" s="27"/>
      <c r="G4583" s="35"/>
    </row>
    <row r="4584" spans="3:7" ht="22.5" customHeight="1" x14ac:dyDescent="0.25">
      <c r="C4584" s="34"/>
      <c r="D4584" s="27"/>
      <c r="G4584" s="35"/>
    </row>
    <row r="4585" spans="3:7" ht="22.5" customHeight="1" x14ac:dyDescent="0.25">
      <c r="C4585" s="34"/>
      <c r="D4585" s="27"/>
      <c r="G4585" s="35"/>
    </row>
    <row r="4586" spans="3:7" ht="22.5" customHeight="1" x14ac:dyDescent="0.25">
      <c r="C4586" s="34"/>
      <c r="D4586" s="27"/>
      <c r="G4586" s="35"/>
    </row>
    <row r="4587" spans="3:7" ht="22.5" customHeight="1" x14ac:dyDescent="0.25">
      <c r="C4587" s="34"/>
      <c r="D4587" s="27"/>
      <c r="G4587" s="35"/>
    </row>
    <row r="4588" spans="3:7" ht="22.5" customHeight="1" x14ac:dyDescent="0.25">
      <c r="C4588" s="34"/>
      <c r="D4588" s="27"/>
      <c r="G4588" s="35"/>
    </row>
    <row r="4589" spans="3:7" ht="22.5" customHeight="1" x14ac:dyDescent="0.25">
      <c r="C4589" s="34"/>
      <c r="D4589" s="27"/>
      <c r="G4589" s="35"/>
    </row>
    <row r="4590" spans="3:7" ht="22.5" customHeight="1" x14ac:dyDescent="0.25">
      <c r="C4590" s="34"/>
      <c r="D4590" s="27"/>
      <c r="G4590" s="35"/>
    </row>
    <row r="4591" spans="3:7" ht="22.5" customHeight="1" x14ac:dyDescent="0.25">
      <c r="C4591" s="34"/>
      <c r="D4591" s="27"/>
      <c r="G4591" s="35"/>
    </row>
    <row r="4592" spans="3:7" ht="22.5" customHeight="1" x14ac:dyDescent="0.25">
      <c r="C4592" s="34"/>
      <c r="D4592" s="27"/>
      <c r="G4592" s="35"/>
    </row>
    <row r="4593" spans="3:7" ht="22.5" customHeight="1" x14ac:dyDescent="0.25">
      <c r="C4593" s="34"/>
      <c r="D4593" s="27"/>
      <c r="G4593" s="35"/>
    </row>
    <row r="4594" spans="3:7" ht="22.5" customHeight="1" x14ac:dyDescent="0.25">
      <c r="C4594" s="34"/>
      <c r="D4594" s="27"/>
      <c r="G4594" s="35"/>
    </row>
    <row r="4595" spans="3:7" ht="22.5" customHeight="1" x14ac:dyDescent="0.25">
      <c r="C4595" s="34"/>
      <c r="D4595" s="27"/>
      <c r="G4595" s="35"/>
    </row>
    <row r="4596" spans="3:7" ht="22.5" customHeight="1" x14ac:dyDescent="0.25">
      <c r="C4596" s="34"/>
      <c r="D4596" s="27"/>
      <c r="G4596" s="35"/>
    </row>
    <row r="4597" spans="3:7" ht="22.5" customHeight="1" x14ac:dyDescent="0.25">
      <c r="C4597" s="34"/>
      <c r="D4597" s="27"/>
      <c r="G4597" s="35"/>
    </row>
    <row r="4598" spans="3:7" ht="22.5" customHeight="1" x14ac:dyDescent="0.25">
      <c r="C4598" s="34"/>
      <c r="D4598" s="27"/>
      <c r="G4598" s="35"/>
    </row>
    <row r="4599" spans="3:7" ht="22.5" customHeight="1" x14ac:dyDescent="0.25">
      <c r="C4599" s="34"/>
      <c r="D4599" s="27"/>
      <c r="G4599" s="35"/>
    </row>
    <row r="4600" spans="3:7" ht="22.5" customHeight="1" x14ac:dyDescent="0.25">
      <c r="C4600" s="34"/>
      <c r="D4600" s="27"/>
      <c r="G4600" s="35"/>
    </row>
    <row r="4601" spans="3:7" ht="22.5" customHeight="1" x14ac:dyDescent="0.25">
      <c r="C4601" s="34"/>
      <c r="D4601" s="27"/>
      <c r="G4601" s="35"/>
    </row>
    <row r="4602" spans="3:7" ht="22.5" customHeight="1" x14ac:dyDescent="0.25">
      <c r="C4602" s="34"/>
      <c r="D4602" s="27"/>
      <c r="G4602" s="35"/>
    </row>
    <row r="4603" spans="3:7" ht="22.5" customHeight="1" x14ac:dyDescent="0.25">
      <c r="C4603" s="34"/>
      <c r="D4603" s="27"/>
      <c r="G4603" s="35"/>
    </row>
    <row r="4604" spans="3:7" ht="22.5" customHeight="1" x14ac:dyDescent="0.25">
      <c r="C4604" s="34"/>
      <c r="D4604" s="27"/>
      <c r="G4604" s="35"/>
    </row>
    <row r="4605" spans="3:7" ht="22.5" customHeight="1" x14ac:dyDescent="0.25">
      <c r="C4605" s="34"/>
      <c r="D4605" s="27"/>
      <c r="G4605" s="35"/>
    </row>
    <row r="4606" spans="3:7" ht="22.5" customHeight="1" x14ac:dyDescent="0.25">
      <c r="C4606" s="34"/>
      <c r="D4606" s="27"/>
      <c r="G4606" s="35"/>
    </row>
    <row r="4607" spans="3:7" ht="22.5" customHeight="1" x14ac:dyDescent="0.25">
      <c r="C4607" s="34"/>
      <c r="D4607" s="27"/>
      <c r="G4607" s="35"/>
    </row>
    <row r="4608" spans="3:7" ht="22.5" customHeight="1" x14ac:dyDescent="0.25">
      <c r="C4608" s="34"/>
      <c r="D4608" s="27"/>
      <c r="G4608" s="35"/>
    </row>
    <row r="4609" spans="3:7" ht="22.5" customHeight="1" x14ac:dyDescent="0.25">
      <c r="C4609" s="34"/>
      <c r="D4609" s="27"/>
      <c r="G4609" s="35"/>
    </row>
    <row r="4610" spans="3:7" ht="22.5" customHeight="1" x14ac:dyDescent="0.25">
      <c r="C4610" s="34"/>
      <c r="D4610" s="27"/>
      <c r="G4610" s="35"/>
    </row>
    <row r="4611" spans="3:7" ht="22.5" customHeight="1" x14ac:dyDescent="0.25">
      <c r="C4611" s="34"/>
      <c r="D4611" s="27"/>
      <c r="G4611" s="35"/>
    </row>
    <row r="4612" spans="3:7" ht="22.5" customHeight="1" x14ac:dyDescent="0.25">
      <c r="C4612" s="34"/>
      <c r="D4612" s="27"/>
      <c r="G4612" s="35"/>
    </row>
    <row r="4613" spans="3:7" ht="22.5" customHeight="1" x14ac:dyDescent="0.25">
      <c r="C4613" s="34"/>
      <c r="D4613" s="27"/>
      <c r="G4613" s="35"/>
    </row>
    <row r="4614" spans="3:7" ht="22.5" customHeight="1" x14ac:dyDescent="0.25">
      <c r="C4614" s="34"/>
      <c r="D4614" s="27"/>
      <c r="G4614" s="35"/>
    </row>
    <row r="4615" spans="3:7" ht="22.5" customHeight="1" x14ac:dyDescent="0.25">
      <c r="C4615" s="34"/>
      <c r="D4615" s="27"/>
      <c r="G4615" s="35"/>
    </row>
    <row r="4616" spans="3:7" ht="22.5" customHeight="1" x14ac:dyDescent="0.25">
      <c r="C4616" s="34"/>
      <c r="D4616" s="27"/>
      <c r="G4616" s="35"/>
    </row>
    <row r="4617" spans="3:7" ht="22.5" customHeight="1" x14ac:dyDescent="0.25">
      <c r="C4617" s="34"/>
      <c r="D4617" s="27"/>
      <c r="G4617" s="35"/>
    </row>
    <row r="4618" spans="3:7" ht="22.5" customHeight="1" x14ac:dyDescent="0.25">
      <c r="C4618" s="34"/>
      <c r="D4618" s="27"/>
      <c r="G4618" s="35"/>
    </row>
    <row r="4619" spans="3:7" ht="22.5" customHeight="1" x14ac:dyDescent="0.25">
      <c r="C4619" s="34"/>
      <c r="D4619" s="27"/>
      <c r="G4619" s="35"/>
    </row>
    <row r="4620" spans="3:7" ht="22.5" customHeight="1" x14ac:dyDescent="0.25">
      <c r="C4620" s="34"/>
      <c r="D4620" s="27"/>
      <c r="G4620" s="35"/>
    </row>
    <row r="4621" spans="3:7" ht="22.5" customHeight="1" x14ac:dyDescent="0.25">
      <c r="C4621" s="34"/>
      <c r="D4621" s="27"/>
      <c r="G4621" s="35"/>
    </row>
    <row r="4622" spans="3:7" ht="22.5" customHeight="1" x14ac:dyDescent="0.25">
      <c r="C4622" s="34"/>
      <c r="D4622" s="27"/>
      <c r="G4622" s="35"/>
    </row>
    <row r="4623" spans="3:7" ht="22.5" customHeight="1" x14ac:dyDescent="0.25">
      <c r="C4623" s="34"/>
      <c r="D4623" s="27"/>
      <c r="G4623" s="35"/>
    </row>
    <row r="4624" spans="3:7" ht="22.5" customHeight="1" x14ac:dyDescent="0.25">
      <c r="C4624" s="34"/>
      <c r="D4624" s="27"/>
      <c r="G4624" s="35"/>
    </row>
    <row r="4625" spans="3:7" ht="22.5" customHeight="1" x14ac:dyDescent="0.25">
      <c r="C4625" s="34"/>
      <c r="D4625" s="27"/>
      <c r="G4625" s="35"/>
    </row>
    <row r="4626" spans="3:7" ht="22.5" customHeight="1" x14ac:dyDescent="0.25">
      <c r="C4626" s="34"/>
      <c r="D4626" s="27"/>
      <c r="G4626" s="35"/>
    </row>
    <row r="4627" spans="3:7" ht="22.5" customHeight="1" x14ac:dyDescent="0.25">
      <c r="C4627" s="34"/>
      <c r="D4627" s="27"/>
      <c r="G4627" s="35"/>
    </row>
    <row r="4628" spans="3:7" ht="22.5" customHeight="1" x14ac:dyDescent="0.25">
      <c r="C4628" s="34"/>
      <c r="D4628" s="27"/>
      <c r="G4628" s="35"/>
    </row>
    <row r="4629" spans="3:7" ht="22.5" customHeight="1" x14ac:dyDescent="0.25">
      <c r="C4629" s="34"/>
      <c r="D4629" s="27"/>
      <c r="G4629" s="35"/>
    </row>
    <row r="4630" spans="3:7" ht="22.5" customHeight="1" x14ac:dyDescent="0.25">
      <c r="C4630" s="34"/>
      <c r="D4630" s="27"/>
      <c r="G4630" s="35"/>
    </row>
    <row r="4631" spans="3:7" ht="22.5" customHeight="1" x14ac:dyDescent="0.25">
      <c r="C4631" s="34"/>
      <c r="D4631" s="27"/>
      <c r="G4631" s="35"/>
    </row>
    <row r="4632" spans="3:7" ht="22.5" customHeight="1" x14ac:dyDescent="0.25">
      <c r="C4632" s="34"/>
      <c r="D4632" s="27"/>
      <c r="G4632" s="35"/>
    </row>
    <row r="4633" spans="3:7" ht="22.5" customHeight="1" x14ac:dyDescent="0.25">
      <c r="C4633" s="34"/>
      <c r="D4633" s="27"/>
      <c r="G4633" s="35"/>
    </row>
    <row r="4634" spans="3:7" ht="22.5" customHeight="1" x14ac:dyDescent="0.25">
      <c r="C4634" s="34"/>
      <c r="D4634" s="27"/>
      <c r="G4634" s="35"/>
    </row>
    <row r="4635" spans="3:7" ht="22.5" customHeight="1" x14ac:dyDescent="0.25">
      <c r="C4635" s="34"/>
      <c r="D4635" s="27"/>
      <c r="G4635" s="35"/>
    </row>
    <row r="4636" spans="3:7" ht="22.5" customHeight="1" x14ac:dyDescent="0.25">
      <c r="C4636" s="34"/>
      <c r="D4636" s="27"/>
      <c r="G4636" s="35"/>
    </row>
    <row r="4637" spans="3:7" ht="22.5" customHeight="1" x14ac:dyDescent="0.25">
      <c r="C4637" s="34"/>
      <c r="D4637" s="27"/>
      <c r="G4637" s="35"/>
    </row>
    <row r="4638" spans="3:7" ht="22.5" customHeight="1" x14ac:dyDescent="0.25">
      <c r="C4638" s="34"/>
      <c r="D4638" s="27"/>
      <c r="G4638" s="35"/>
    </row>
    <row r="4639" spans="3:7" ht="22.5" customHeight="1" x14ac:dyDescent="0.25">
      <c r="C4639" s="34"/>
      <c r="D4639" s="27"/>
      <c r="G4639" s="35"/>
    </row>
    <row r="4640" spans="3:7" ht="22.5" customHeight="1" x14ac:dyDescent="0.25">
      <c r="C4640" s="34"/>
      <c r="D4640" s="27"/>
      <c r="G4640" s="35"/>
    </row>
    <row r="4641" spans="3:7" ht="22.5" customHeight="1" x14ac:dyDescent="0.25">
      <c r="C4641" s="34"/>
      <c r="D4641" s="27"/>
      <c r="G4641" s="35"/>
    </row>
    <row r="4642" spans="3:7" ht="22.5" customHeight="1" x14ac:dyDescent="0.25">
      <c r="C4642" s="34"/>
      <c r="D4642" s="27"/>
      <c r="G4642" s="35"/>
    </row>
    <row r="4643" spans="3:7" ht="22.5" customHeight="1" x14ac:dyDescent="0.25">
      <c r="C4643" s="34"/>
      <c r="D4643" s="27"/>
      <c r="G4643" s="35"/>
    </row>
    <row r="4644" spans="3:7" ht="22.5" customHeight="1" x14ac:dyDescent="0.25">
      <c r="C4644" s="34"/>
      <c r="D4644" s="27"/>
      <c r="G4644" s="35"/>
    </row>
    <row r="4645" spans="3:7" ht="22.5" customHeight="1" x14ac:dyDescent="0.25">
      <c r="C4645" s="34"/>
      <c r="D4645" s="27"/>
      <c r="G4645" s="35"/>
    </row>
    <row r="4646" spans="3:7" ht="22.5" customHeight="1" x14ac:dyDescent="0.25">
      <c r="C4646" s="34"/>
      <c r="D4646" s="27"/>
      <c r="G4646" s="35"/>
    </row>
    <row r="4647" spans="3:7" ht="22.5" customHeight="1" x14ac:dyDescent="0.25">
      <c r="C4647" s="34"/>
      <c r="D4647" s="27"/>
      <c r="G4647" s="35"/>
    </row>
    <row r="4648" spans="3:7" ht="22.5" customHeight="1" x14ac:dyDescent="0.25">
      <c r="C4648" s="34"/>
      <c r="D4648" s="27"/>
      <c r="G4648" s="35"/>
    </row>
    <row r="4649" spans="3:7" ht="22.5" customHeight="1" x14ac:dyDescent="0.25">
      <c r="C4649" s="34"/>
      <c r="D4649" s="27"/>
      <c r="G4649" s="35"/>
    </row>
    <row r="4650" spans="3:7" ht="22.5" customHeight="1" x14ac:dyDescent="0.25">
      <c r="C4650" s="34"/>
      <c r="D4650" s="27"/>
      <c r="G4650" s="35"/>
    </row>
    <row r="4651" spans="3:7" ht="22.5" customHeight="1" x14ac:dyDescent="0.25">
      <c r="C4651" s="34"/>
      <c r="D4651" s="27"/>
      <c r="G4651" s="35"/>
    </row>
    <row r="4652" spans="3:7" ht="22.5" customHeight="1" x14ac:dyDescent="0.25">
      <c r="C4652" s="34"/>
      <c r="D4652" s="27"/>
      <c r="G4652" s="35"/>
    </row>
    <row r="4653" spans="3:7" ht="22.5" customHeight="1" x14ac:dyDescent="0.25">
      <c r="C4653" s="34"/>
      <c r="D4653" s="27"/>
      <c r="G4653" s="35"/>
    </row>
    <row r="4654" spans="3:7" ht="22.5" customHeight="1" x14ac:dyDescent="0.25">
      <c r="C4654" s="34"/>
      <c r="D4654" s="27"/>
      <c r="G4654" s="35"/>
    </row>
    <row r="4655" spans="3:7" ht="22.5" customHeight="1" x14ac:dyDescent="0.25">
      <c r="C4655" s="34"/>
      <c r="D4655" s="27"/>
      <c r="G4655" s="35"/>
    </row>
    <row r="4656" spans="3:7" ht="22.5" customHeight="1" x14ac:dyDescent="0.25">
      <c r="C4656" s="34"/>
      <c r="D4656" s="27"/>
      <c r="G4656" s="35"/>
    </row>
    <row r="4657" spans="3:7" ht="22.5" customHeight="1" x14ac:dyDescent="0.25">
      <c r="C4657" s="34"/>
      <c r="D4657" s="27"/>
      <c r="G4657" s="35"/>
    </row>
    <row r="4658" spans="3:7" ht="22.5" customHeight="1" x14ac:dyDescent="0.25">
      <c r="C4658" s="34"/>
      <c r="D4658" s="27"/>
      <c r="G4658" s="35"/>
    </row>
    <row r="4659" spans="3:7" ht="22.5" customHeight="1" x14ac:dyDescent="0.25">
      <c r="C4659" s="34"/>
      <c r="D4659" s="27"/>
      <c r="G4659" s="35"/>
    </row>
    <row r="4660" spans="3:7" ht="22.5" customHeight="1" x14ac:dyDescent="0.25">
      <c r="C4660" s="34"/>
      <c r="D4660" s="27"/>
      <c r="G4660" s="35"/>
    </row>
    <row r="4661" spans="3:7" ht="22.5" customHeight="1" x14ac:dyDescent="0.25">
      <c r="C4661" s="34"/>
      <c r="D4661" s="27"/>
      <c r="G4661" s="35"/>
    </row>
    <row r="4662" spans="3:7" ht="22.5" customHeight="1" x14ac:dyDescent="0.25">
      <c r="C4662" s="34"/>
      <c r="D4662" s="27"/>
      <c r="G4662" s="35"/>
    </row>
    <row r="4663" spans="3:7" ht="22.5" customHeight="1" x14ac:dyDescent="0.25">
      <c r="C4663" s="34"/>
      <c r="D4663" s="27"/>
      <c r="G4663" s="35"/>
    </row>
    <row r="4664" spans="3:7" ht="22.5" customHeight="1" x14ac:dyDescent="0.25">
      <c r="C4664" s="34"/>
      <c r="D4664" s="27"/>
      <c r="G4664" s="35"/>
    </row>
    <row r="4665" spans="3:7" ht="22.5" customHeight="1" x14ac:dyDescent="0.25">
      <c r="C4665" s="34"/>
      <c r="D4665" s="27"/>
      <c r="G4665" s="35"/>
    </row>
    <row r="4666" spans="3:7" ht="22.5" customHeight="1" x14ac:dyDescent="0.25">
      <c r="C4666" s="34"/>
      <c r="D4666" s="27"/>
      <c r="G4666" s="35"/>
    </row>
    <row r="4667" spans="3:7" ht="22.5" customHeight="1" x14ac:dyDescent="0.25">
      <c r="C4667" s="34"/>
      <c r="D4667" s="27"/>
      <c r="G4667" s="35"/>
    </row>
    <row r="4668" spans="3:7" ht="22.5" customHeight="1" x14ac:dyDescent="0.25">
      <c r="C4668" s="34"/>
      <c r="D4668" s="27"/>
      <c r="G4668" s="35"/>
    </row>
    <row r="4669" spans="3:7" ht="22.5" customHeight="1" x14ac:dyDescent="0.25">
      <c r="C4669" s="34"/>
      <c r="D4669" s="27"/>
      <c r="G4669" s="35"/>
    </row>
    <row r="4670" spans="3:7" ht="22.5" customHeight="1" x14ac:dyDescent="0.25">
      <c r="C4670" s="34"/>
      <c r="D4670" s="27"/>
      <c r="G4670" s="35"/>
    </row>
    <row r="4671" spans="3:7" ht="22.5" customHeight="1" x14ac:dyDescent="0.25">
      <c r="C4671" s="34"/>
      <c r="D4671" s="27"/>
      <c r="G4671" s="35"/>
    </row>
    <row r="4672" spans="3:7" ht="22.5" customHeight="1" x14ac:dyDescent="0.25">
      <c r="C4672" s="34"/>
      <c r="D4672" s="27"/>
      <c r="G4672" s="35"/>
    </row>
    <row r="4673" spans="3:7" ht="22.5" customHeight="1" x14ac:dyDescent="0.25">
      <c r="C4673" s="34"/>
      <c r="D4673" s="27"/>
      <c r="G4673" s="35"/>
    </row>
    <row r="4674" spans="3:7" ht="22.5" customHeight="1" x14ac:dyDescent="0.25">
      <c r="C4674" s="34"/>
      <c r="D4674" s="27"/>
      <c r="G4674" s="35"/>
    </row>
    <row r="4675" spans="3:7" ht="22.5" customHeight="1" x14ac:dyDescent="0.25">
      <c r="C4675" s="34"/>
      <c r="D4675" s="27"/>
      <c r="G4675" s="35"/>
    </row>
    <row r="4676" spans="3:7" ht="22.5" customHeight="1" x14ac:dyDescent="0.25">
      <c r="C4676" s="34"/>
      <c r="D4676" s="27"/>
      <c r="G4676" s="35"/>
    </row>
    <row r="4677" spans="3:7" ht="22.5" customHeight="1" x14ac:dyDescent="0.25">
      <c r="C4677" s="34"/>
      <c r="D4677" s="27"/>
      <c r="G4677" s="35"/>
    </row>
    <row r="4678" spans="3:7" ht="22.5" customHeight="1" x14ac:dyDescent="0.25">
      <c r="C4678" s="34"/>
      <c r="D4678" s="27"/>
      <c r="G4678" s="35"/>
    </row>
    <row r="4679" spans="3:7" ht="22.5" customHeight="1" x14ac:dyDescent="0.25">
      <c r="C4679" s="34"/>
      <c r="D4679" s="27"/>
      <c r="G4679" s="35"/>
    </row>
    <row r="4680" spans="3:7" ht="22.5" customHeight="1" x14ac:dyDescent="0.25">
      <c r="C4680" s="34"/>
      <c r="D4680" s="27"/>
      <c r="G4680" s="35"/>
    </row>
    <row r="4681" spans="3:7" ht="22.5" customHeight="1" x14ac:dyDescent="0.25">
      <c r="C4681" s="34"/>
      <c r="D4681" s="27"/>
      <c r="G4681" s="35"/>
    </row>
    <row r="4682" spans="3:7" ht="22.5" customHeight="1" x14ac:dyDescent="0.25">
      <c r="C4682" s="34"/>
      <c r="D4682" s="27"/>
      <c r="G4682" s="35"/>
    </row>
    <row r="4683" spans="3:7" ht="22.5" customHeight="1" x14ac:dyDescent="0.25">
      <c r="C4683" s="34"/>
      <c r="D4683" s="27"/>
      <c r="G4683" s="35"/>
    </row>
    <row r="4684" spans="3:7" ht="22.5" customHeight="1" x14ac:dyDescent="0.25">
      <c r="C4684" s="34"/>
      <c r="D4684" s="27"/>
      <c r="G4684" s="35"/>
    </row>
    <row r="4685" spans="3:7" ht="22.5" customHeight="1" x14ac:dyDescent="0.25">
      <c r="C4685" s="34"/>
      <c r="D4685" s="27"/>
      <c r="G4685" s="35"/>
    </row>
    <row r="4686" spans="3:7" ht="22.5" customHeight="1" x14ac:dyDescent="0.25">
      <c r="C4686" s="34"/>
      <c r="D4686" s="27"/>
      <c r="G4686" s="35"/>
    </row>
    <row r="4687" spans="3:7" ht="22.5" customHeight="1" x14ac:dyDescent="0.25">
      <c r="C4687" s="34"/>
      <c r="D4687" s="27"/>
      <c r="G4687" s="35"/>
    </row>
    <row r="4688" spans="3:7" ht="22.5" customHeight="1" x14ac:dyDescent="0.25">
      <c r="C4688" s="34"/>
      <c r="D4688" s="27"/>
      <c r="G4688" s="35"/>
    </row>
    <row r="4689" spans="3:7" ht="22.5" customHeight="1" x14ac:dyDescent="0.25">
      <c r="C4689" s="34"/>
      <c r="D4689" s="27"/>
      <c r="G4689" s="35"/>
    </row>
    <row r="4690" spans="3:7" ht="22.5" customHeight="1" x14ac:dyDescent="0.25">
      <c r="C4690" s="34"/>
      <c r="D4690" s="27"/>
      <c r="G4690" s="35"/>
    </row>
    <row r="4691" spans="3:7" ht="22.5" customHeight="1" x14ac:dyDescent="0.25">
      <c r="C4691" s="34"/>
      <c r="D4691" s="27"/>
      <c r="G4691" s="35"/>
    </row>
    <row r="4692" spans="3:7" ht="22.5" customHeight="1" x14ac:dyDescent="0.25">
      <c r="C4692" s="34"/>
      <c r="D4692" s="27"/>
      <c r="G4692" s="35"/>
    </row>
    <row r="4693" spans="3:7" ht="22.5" customHeight="1" x14ac:dyDescent="0.25">
      <c r="C4693" s="34"/>
      <c r="D4693" s="27"/>
      <c r="G4693" s="35"/>
    </row>
    <row r="4694" spans="3:7" ht="22.5" customHeight="1" x14ac:dyDescent="0.25">
      <c r="C4694" s="34"/>
      <c r="D4694" s="27"/>
      <c r="G4694" s="35"/>
    </row>
    <row r="4695" spans="3:7" ht="22.5" customHeight="1" x14ac:dyDescent="0.25">
      <c r="C4695" s="34"/>
      <c r="D4695" s="27"/>
      <c r="G4695" s="35"/>
    </row>
    <row r="4696" spans="3:7" ht="22.5" customHeight="1" x14ac:dyDescent="0.25">
      <c r="C4696" s="34"/>
      <c r="D4696" s="27"/>
      <c r="G4696" s="35"/>
    </row>
    <row r="4697" spans="3:7" ht="22.5" customHeight="1" x14ac:dyDescent="0.25">
      <c r="C4697" s="34"/>
      <c r="D4697" s="27"/>
      <c r="G4697" s="35"/>
    </row>
    <row r="4698" spans="3:7" ht="22.5" customHeight="1" x14ac:dyDescent="0.25">
      <c r="C4698" s="34"/>
      <c r="D4698" s="27"/>
      <c r="G4698" s="35"/>
    </row>
    <row r="4699" spans="3:7" ht="22.5" customHeight="1" x14ac:dyDescent="0.25">
      <c r="C4699" s="34"/>
      <c r="D4699" s="27"/>
      <c r="G4699" s="35"/>
    </row>
    <row r="4700" spans="3:7" ht="22.5" customHeight="1" x14ac:dyDescent="0.25">
      <c r="C4700" s="34"/>
      <c r="D4700" s="27"/>
      <c r="G4700" s="35"/>
    </row>
    <row r="4701" spans="3:7" ht="22.5" customHeight="1" x14ac:dyDescent="0.25">
      <c r="C4701" s="34"/>
      <c r="D4701" s="27"/>
      <c r="G4701" s="35"/>
    </row>
    <row r="4702" spans="3:7" ht="22.5" customHeight="1" x14ac:dyDescent="0.25">
      <c r="C4702" s="34"/>
      <c r="D4702" s="27"/>
      <c r="G4702" s="35"/>
    </row>
    <row r="4703" spans="3:7" ht="22.5" customHeight="1" x14ac:dyDescent="0.25">
      <c r="C4703" s="34"/>
      <c r="D4703" s="27"/>
      <c r="G4703" s="35"/>
    </row>
    <row r="4704" spans="3:7" ht="22.5" customHeight="1" x14ac:dyDescent="0.25">
      <c r="C4704" s="34"/>
      <c r="D4704" s="27"/>
      <c r="G4704" s="35"/>
    </row>
    <row r="4705" spans="3:7" ht="22.5" customHeight="1" x14ac:dyDescent="0.25">
      <c r="C4705" s="34"/>
      <c r="D4705" s="27"/>
      <c r="G4705" s="35"/>
    </row>
    <row r="4706" spans="3:7" ht="22.5" customHeight="1" x14ac:dyDescent="0.25">
      <c r="C4706" s="34"/>
      <c r="D4706" s="27"/>
      <c r="G4706" s="35"/>
    </row>
    <row r="4707" spans="3:7" ht="22.5" customHeight="1" x14ac:dyDescent="0.25">
      <c r="C4707" s="34"/>
      <c r="D4707" s="27"/>
      <c r="G4707" s="35"/>
    </row>
    <row r="4708" spans="3:7" ht="22.5" customHeight="1" x14ac:dyDescent="0.25">
      <c r="C4708" s="34"/>
      <c r="D4708" s="27"/>
      <c r="G4708" s="35"/>
    </row>
    <row r="4709" spans="3:7" ht="22.5" customHeight="1" x14ac:dyDescent="0.25">
      <c r="C4709" s="34"/>
      <c r="D4709" s="27"/>
      <c r="G4709" s="35"/>
    </row>
    <row r="4710" spans="3:7" ht="22.5" customHeight="1" x14ac:dyDescent="0.25">
      <c r="C4710" s="34"/>
      <c r="D4710" s="27"/>
      <c r="G4710" s="35"/>
    </row>
    <row r="4711" spans="3:7" ht="22.5" customHeight="1" x14ac:dyDescent="0.25">
      <c r="C4711" s="34"/>
      <c r="D4711" s="27"/>
      <c r="G4711" s="35"/>
    </row>
    <row r="4712" spans="3:7" ht="22.5" customHeight="1" x14ac:dyDescent="0.25">
      <c r="C4712" s="34"/>
      <c r="D4712" s="27"/>
      <c r="G4712" s="35"/>
    </row>
    <row r="4713" spans="3:7" ht="22.5" customHeight="1" x14ac:dyDescent="0.25">
      <c r="C4713" s="34"/>
      <c r="D4713" s="27"/>
      <c r="G4713" s="35"/>
    </row>
    <row r="4714" spans="3:7" ht="22.5" customHeight="1" x14ac:dyDescent="0.25">
      <c r="C4714" s="34"/>
      <c r="D4714" s="27"/>
      <c r="G4714" s="35"/>
    </row>
    <row r="4715" spans="3:7" ht="22.5" customHeight="1" x14ac:dyDescent="0.25">
      <c r="C4715" s="34"/>
      <c r="D4715" s="27"/>
      <c r="G4715" s="35"/>
    </row>
    <row r="4716" spans="3:7" ht="22.5" customHeight="1" x14ac:dyDescent="0.25">
      <c r="C4716" s="34"/>
      <c r="D4716" s="27"/>
      <c r="G4716" s="35"/>
    </row>
    <row r="4717" spans="3:7" ht="22.5" customHeight="1" x14ac:dyDescent="0.25">
      <c r="C4717" s="34"/>
      <c r="D4717" s="27"/>
      <c r="G4717" s="35"/>
    </row>
    <row r="4718" spans="3:7" ht="22.5" customHeight="1" x14ac:dyDescent="0.25">
      <c r="C4718" s="34"/>
      <c r="D4718" s="27"/>
      <c r="G4718" s="35"/>
    </row>
    <row r="4719" spans="3:7" ht="22.5" customHeight="1" x14ac:dyDescent="0.25">
      <c r="C4719" s="34"/>
      <c r="D4719" s="27"/>
      <c r="G4719" s="35"/>
    </row>
    <row r="4720" spans="3:7" ht="22.5" customHeight="1" x14ac:dyDescent="0.25">
      <c r="C4720" s="34"/>
      <c r="D4720" s="27"/>
      <c r="G4720" s="35"/>
    </row>
    <row r="4721" spans="3:7" ht="22.5" customHeight="1" x14ac:dyDescent="0.25">
      <c r="C4721" s="34"/>
      <c r="D4721" s="27"/>
      <c r="G4721" s="35"/>
    </row>
    <row r="4722" spans="3:7" ht="22.5" customHeight="1" x14ac:dyDescent="0.25">
      <c r="C4722" s="34"/>
      <c r="D4722" s="27"/>
      <c r="G4722" s="35"/>
    </row>
    <row r="4723" spans="3:7" ht="22.5" customHeight="1" x14ac:dyDescent="0.25">
      <c r="C4723" s="34"/>
      <c r="D4723" s="27"/>
      <c r="G4723" s="35"/>
    </row>
    <row r="4724" spans="3:7" ht="22.5" customHeight="1" x14ac:dyDescent="0.25">
      <c r="C4724" s="34"/>
      <c r="D4724" s="27"/>
      <c r="G4724" s="35"/>
    </row>
    <row r="4725" spans="3:7" ht="22.5" customHeight="1" x14ac:dyDescent="0.25">
      <c r="C4725" s="34"/>
      <c r="D4725" s="27"/>
      <c r="G4725" s="35"/>
    </row>
    <row r="4726" spans="3:7" ht="22.5" customHeight="1" x14ac:dyDescent="0.25">
      <c r="C4726" s="34"/>
      <c r="D4726" s="27"/>
      <c r="G4726" s="35"/>
    </row>
    <row r="4727" spans="3:7" ht="22.5" customHeight="1" x14ac:dyDescent="0.25">
      <c r="C4727" s="34"/>
      <c r="D4727" s="27"/>
      <c r="G4727" s="35"/>
    </row>
    <row r="4728" spans="3:7" ht="22.5" customHeight="1" x14ac:dyDescent="0.25">
      <c r="C4728" s="34"/>
      <c r="D4728" s="27"/>
      <c r="G4728" s="35"/>
    </row>
    <row r="4729" spans="3:7" ht="22.5" customHeight="1" x14ac:dyDescent="0.25">
      <c r="C4729" s="34"/>
      <c r="D4729" s="27"/>
      <c r="G4729" s="35"/>
    </row>
    <row r="4730" spans="3:7" ht="22.5" customHeight="1" x14ac:dyDescent="0.25">
      <c r="C4730" s="34"/>
      <c r="D4730" s="27"/>
      <c r="G4730" s="35"/>
    </row>
    <row r="4731" spans="3:7" ht="22.5" customHeight="1" x14ac:dyDescent="0.25">
      <c r="C4731" s="34"/>
      <c r="D4731" s="27"/>
      <c r="G4731" s="35"/>
    </row>
    <row r="4732" spans="3:7" ht="22.5" customHeight="1" x14ac:dyDescent="0.25">
      <c r="C4732" s="34"/>
      <c r="D4732" s="27"/>
      <c r="G4732" s="35"/>
    </row>
    <row r="4733" spans="3:7" ht="22.5" customHeight="1" x14ac:dyDescent="0.25">
      <c r="C4733" s="34"/>
      <c r="D4733" s="27"/>
      <c r="G4733" s="35"/>
    </row>
    <row r="4734" spans="3:7" ht="22.5" customHeight="1" x14ac:dyDescent="0.25">
      <c r="C4734" s="34"/>
      <c r="D4734" s="27"/>
      <c r="G4734" s="35"/>
    </row>
    <row r="4735" spans="3:7" ht="22.5" customHeight="1" x14ac:dyDescent="0.25">
      <c r="C4735" s="34"/>
      <c r="D4735" s="27"/>
      <c r="G4735" s="35"/>
    </row>
    <row r="4736" spans="3:7" ht="22.5" customHeight="1" x14ac:dyDescent="0.25">
      <c r="C4736" s="34"/>
      <c r="D4736" s="27"/>
      <c r="G4736" s="35"/>
    </row>
    <row r="4737" spans="3:7" ht="22.5" customHeight="1" x14ac:dyDescent="0.25">
      <c r="C4737" s="34"/>
      <c r="D4737" s="27"/>
      <c r="G4737" s="35"/>
    </row>
    <row r="4738" spans="3:7" ht="22.5" customHeight="1" x14ac:dyDescent="0.25">
      <c r="C4738" s="34"/>
      <c r="D4738" s="27"/>
      <c r="G4738" s="35"/>
    </row>
    <row r="4739" spans="3:7" ht="22.5" customHeight="1" x14ac:dyDescent="0.25">
      <c r="C4739" s="34"/>
      <c r="D4739" s="27"/>
      <c r="G4739" s="35"/>
    </row>
    <row r="4740" spans="3:7" ht="22.5" customHeight="1" x14ac:dyDescent="0.25">
      <c r="C4740" s="34"/>
      <c r="D4740" s="27"/>
      <c r="G4740" s="35"/>
    </row>
    <row r="4741" spans="3:7" ht="22.5" customHeight="1" x14ac:dyDescent="0.25">
      <c r="C4741" s="34"/>
      <c r="D4741" s="27"/>
      <c r="G4741" s="35"/>
    </row>
    <row r="4742" spans="3:7" ht="22.5" customHeight="1" x14ac:dyDescent="0.25">
      <c r="C4742" s="34"/>
      <c r="D4742" s="27"/>
      <c r="G4742" s="35"/>
    </row>
    <row r="4743" spans="3:7" ht="22.5" customHeight="1" x14ac:dyDescent="0.25">
      <c r="C4743" s="34"/>
      <c r="D4743" s="27"/>
      <c r="G4743" s="35"/>
    </row>
    <row r="4744" spans="3:7" ht="22.5" customHeight="1" x14ac:dyDescent="0.25">
      <c r="C4744" s="34"/>
      <c r="D4744" s="27"/>
      <c r="G4744" s="35"/>
    </row>
    <row r="4745" spans="3:7" ht="22.5" customHeight="1" x14ac:dyDescent="0.25">
      <c r="C4745" s="34"/>
      <c r="D4745" s="27"/>
      <c r="G4745" s="35"/>
    </row>
    <row r="4746" spans="3:7" ht="22.5" customHeight="1" x14ac:dyDescent="0.25">
      <c r="C4746" s="34"/>
      <c r="D4746" s="27"/>
      <c r="G4746" s="35"/>
    </row>
    <row r="4747" spans="3:7" ht="22.5" customHeight="1" x14ac:dyDescent="0.25">
      <c r="C4747" s="34"/>
      <c r="D4747" s="27"/>
      <c r="G4747" s="35"/>
    </row>
    <row r="4748" spans="3:7" ht="22.5" customHeight="1" x14ac:dyDescent="0.25">
      <c r="C4748" s="34"/>
      <c r="D4748" s="27"/>
      <c r="G4748" s="35"/>
    </row>
    <row r="4749" spans="3:7" ht="22.5" customHeight="1" x14ac:dyDescent="0.25">
      <c r="C4749" s="34"/>
      <c r="D4749" s="27"/>
      <c r="G4749" s="35"/>
    </row>
    <row r="4750" spans="3:7" ht="22.5" customHeight="1" x14ac:dyDescent="0.25">
      <c r="C4750" s="34"/>
      <c r="D4750" s="27"/>
      <c r="G4750" s="35"/>
    </row>
    <row r="4751" spans="3:7" ht="22.5" customHeight="1" x14ac:dyDescent="0.25">
      <c r="C4751" s="34"/>
      <c r="D4751" s="27"/>
      <c r="G4751" s="35"/>
    </row>
    <row r="4752" spans="3:7" ht="22.5" customHeight="1" x14ac:dyDescent="0.25">
      <c r="C4752" s="34"/>
      <c r="D4752" s="27"/>
      <c r="G4752" s="35"/>
    </row>
    <row r="4753" spans="3:7" ht="22.5" customHeight="1" x14ac:dyDescent="0.25">
      <c r="C4753" s="34"/>
      <c r="D4753" s="27"/>
      <c r="G4753" s="35"/>
    </row>
    <row r="4754" spans="3:7" ht="22.5" customHeight="1" x14ac:dyDescent="0.25">
      <c r="C4754" s="34"/>
      <c r="D4754" s="27"/>
      <c r="G4754" s="35"/>
    </row>
    <row r="4755" spans="3:7" ht="22.5" customHeight="1" x14ac:dyDescent="0.25">
      <c r="C4755" s="34"/>
      <c r="D4755" s="27"/>
      <c r="G4755" s="35"/>
    </row>
    <row r="4756" spans="3:7" ht="22.5" customHeight="1" x14ac:dyDescent="0.25">
      <c r="C4756" s="34"/>
      <c r="D4756" s="27"/>
      <c r="G4756" s="35"/>
    </row>
    <row r="4757" spans="3:7" ht="22.5" customHeight="1" x14ac:dyDescent="0.25">
      <c r="C4757" s="34"/>
      <c r="D4757" s="27"/>
      <c r="G4757" s="35"/>
    </row>
    <row r="4758" spans="3:7" ht="22.5" customHeight="1" x14ac:dyDescent="0.25">
      <c r="C4758" s="34"/>
      <c r="D4758" s="27"/>
      <c r="G4758" s="35"/>
    </row>
    <row r="4759" spans="3:7" ht="22.5" customHeight="1" x14ac:dyDescent="0.25">
      <c r="C4759" s="34"/>
      <c r="D4759" s="27"/>
      <c r="G4759" s="35"/>
    </row>
    <row r="4760" spans="3:7" ht="22.5" customHeight="1" x14ac:dyDescent="0.25">
      <c r="C4760" s="34"/>
      <c r="D4760" s="27"/>
      <c r="G4760" s="35"/>
    </row>
    <row r="4761" spans="3:7" ht="22.5" customHeight="1" x14ac:dyDescent="0.25">
      <c r="C4761" s="34"/>
      <c r="D4761" s="27"/>
      <c r="G4761" s="35"/>
    </row>
    <row r="4762" spans="3:7" ht="22.5" customHeight="1" x14ac:dyDescent="0.25">
      <c r="C4762" s="34"/>
      <c r="D4762" s="27"/>
      <c r="G4762" s="35"/>
    </row>
    <row r="4763" spans="3:7" ht="22.5" customHeight="1" x14ac:dyDescent="0.25">
      <c r="C4763" s="34"/>
      <c r="D4763" s="27"/>
      <c r="G4763" s="35"/>
    </row>
    <row r="4764" spans="3:7" ht="22.5" customHeight="1" x14ac:dyDescent="0.25">
      <c r="C4764" s="34"/>
      <c r="D4764" s="27"/>
      <c r="G4764" s="35"/>
    </row>
    <row r="4765" spans="3:7" ht="22.5" customHeight="1" x14ac:dyDescent="0.25">
      <c r="C4765" s="34"/>
      <c r="D4765" s="27"/>
      <c r="G4765" s="35"/>
    </row>
    <row r="4766" spans="3:7" ht="22.5" customHeight="1" x14ac:dyDescent="0.25">
      <c r="C4766" s="34"/>
      <c r="D4766" s="27"/>
      <c r="G4766" s="35"/>
    </row>
    <row r="4767" spans="3:7" ht="22.5" customHeight="1" x14ac:dyDescent="0.25">
      <c r="C4767" s="34"/>
      <c r="D4767" s="27"/>
      <c r="G4767" s="35"/>
    </row>
    <row r="4768" spans="3:7" ht="22.5" customHeight="1" x14ac:dyDescent="0.25">
      <c r="C4768" s="34"/>
      <c r="D4768" s="27"/>
      <c r="G4768" s="35"/>
    </row>
    <row r="4769" spans="3:7" ht="22.5" customHeight="1" x14ac:dyDescent="0.25">
      <c r="C4769" s="34"/>
      <c r="D4769" s="27"/>
      <c r="G4769" s="35"/>
    </row>
    <row r="4770" spans="3:7" ht="22.5" customHeight="1" x14ac:dyDescent="0.25">
      <c r="C4770" s="34"/>
      <c r="D4770" s="27"/>
      <c r="G4770" s="35"/>
    </row>
    <row r="4771" spans="3:7" ht="22.5" customHeight="1" x14ac:dyDescent="0.25">
      <c r="C4771" s="34"/>
      <c r="D4771" s="27"/>
      <c r="G4771" s="35"/>
    </row>
    <row r="4772" spans="3:7" ht="22.5" customHeight="1" x14ac:dyDescent="0.25">
      <c r="C4772" s="34"/>
      <c r="D4772" s="27"/>
      <c r="G4772" s="35"/>
    </row>
    <row r="4773" spans="3:7" ht="22.5" customHeight="1" x14ac:dyDescent="0.25">
      <c r="C4773" s="34"/>
      <c r="D4773" s="27"/>
      <c r="G4773" s="35"/>
    </row>
    <row r="4774" spans="3:7" ht="22.5" customHeight="1" x14ac:dyDescent="0.25">
      <c r="C4774" s="34"/>
      <c r="D4774" s="27"/>
      <c r="G4774" s="35"/>
    </row>
    <row r="4775" spans="3:7" ht="22.5" customHeight="1" x14ac:dyDescent="0.25">
      <c r="C4775" s="34"/>
      <c r="D4775" s="27"/>
      <c r="G4775" s="35"/>
    </row>
    <row r="4776" spans="3:7" ht="22.5" customHeight="1" x14ac:dyDescent="0.25">
      <c r="C4776" s="34"/>
      <c r="D4776" s="27"/>
      <c r="G4776" s="35"/>
    </row>
    <row r="4777" spans="3:7" ht="22.5" customHeight="1" x14ac:dyDescent="0.25">
      <c r="C4777" s="34"/>
      <c r="D4777" s="27"/>
      <c r="G4777" s="35"/>
    </row>
    <row r="4778" spans="3:7" ht="22.5" customHeight="1" x14ac:dyDescent="0.25">
      <c r="C4778" s="34"/>
      <c r="D4778" s="27"/>
      <c r="G4778" s="35"/>
    </row>
    <row r="4779" spans="3:7" ht="22.5" customHeight="1" x14ac:dyDescent="0.25">
      <c r="C4779" s="34"/>
      <c r="D4779" s="27"/>
      <c r="G4779" s="35"/>
    </row>
    <row r="4780" spans="3:7" ht="22.5" customHeight="1" x14ac:dyDescent="0.25">
      <c r="C4780" s="34"/>
      <c r="D4780" s="27"/>
      <c r="G4780" s="35"/>
    </row>
    <row r="4781" spans="3:7" ht="22.5" customHeight="1" x14ac:dyDescent="0.25">
      <c r="C4781" s="34"/>
      <c r="D4781" s="27"/>
      <c r="G4781" s="35"/>
    </row>
    <row r="4782" spans="3:7" ht="22.5" customHeight="1" x14ac:dyDescent="0.25">
      <c r="C4782" s="34"/>
      <c r="D4782" s="27"/>
      <c r="G4782" s="35"/>
    </row>
    <row r="4783" spans="3:7" ht="22.5" customHeight="1" x14ac:dyDescent="0.25">
      <c r="C4783" s="34"/>
      <c r="D4783" s="27"/>
      <c r="G4783" s="35"/>
    </row>
    <row r="4784" spans="3:7" ht="22.5" customHeight="1" x14ac:dyDescent="0.25">
      <c r="C4784" s="34"/>
      <c r="D4784" s="27"/>
      <c r="G4784" s="35"/>
    </row>
    <row r="4785" spans="3:7" ht="22.5" customHeight="1" x14ac:dyDescent="0.25">
      <c r="C4785" s="34"/>
      <c r="D4785" s="27"/>
      <c r="G4785" s="35"/>
    </row>
    <row r="4786" spans="3:7" ht="22.5" customHeight="1" x14ac:dyDescent="0.25">
      <c r="C4786" s="34"/>
      <c r="D4786" s="27"/>
      <c r="G4786" s="35"/>
    </row>
    <row r="4787" spans="3:7" ht="22.5" customHeight="1" x14ac:dyDescent="0.25">
      <c r="C4787" s="34"/>
      <c r="D4787" s="27"/>
      <c r="G4787" s="35"/>
    </row>
    <row r="4788" spans="3:7" ht="22.5" customHeight="1" x14ac:dyDescent="0.25">
      <c r="C4788" s="34"/>
      <c r="D4788" s="27"/>
      <c r="G4788" s="35"/>
    </row>
    <row r="4789" spans="3:7" ht="22.5" customHeight="1" x14ac:dyDescent="0.25">
      <c r="C4789" s="34"/>
      <c r="D4789" s="27"/>
      <c r="G4789" s="35"/>
    </row>
    <row r="4790" spans="3:7" ht="22.5" customHeight="1" x14ac:dyDescent="0.25">
      <c r="C4790" s="34"/>
      <c r="D4790" s="27"/>
      <c r="G4790" s="35"/>
    </row>
    <row r="4791" spans="3:7" ht="22.5" customHeight="1" x14ac:dyDescent="0.25">
      <c r="C4791" s="34"/>
      <c r="D4791" s="27"/>
      <c r="G4791" s="35"/>
    </row>
    <row r="4792" spans="3:7" ht="22.5" customHeight="1" x14ac:dyDescent="0.25">
      <c r="C4792" s="34"/>
      <c r="D4792" s="27"/>
      <c r="G4792" s="35"/>
    </row>
    <row r="4793" spans="3:7" ht="22.5" customHeight="1" x14ac:dyDescent="0.25">
      <c r="C4793" s="34"/>
      <c r="D4793" s="27"/>
      <c r="G4793" s="35"/>
    </row>
    <row r="4794" spans="3:7" ht="22.5" customHeight="1" x14ac:dyDescent="0.25">
      <c r="C4794" s="34"/>
      <c r="D4794" s="27"/>
      <c r="G4794" s="35"/>
    </row>
    <row r="4795" spans="3:7" ht="22.5" customHeight="1" x14ac:dyDescent="0.25">
      <c r="C4795" s="34"/>
      <c r="D4795" s="27"/>
      <c r="G4795" s="35"/>
    </row>
    <row r="4796" spans="3:7" ht="22.5" customHeight="1" x14ac:dyDescent="0.25">
      <c r="C4796" s="34"/>
      <c r="D4796" s="27"/>
      <c r="G4796" s="35"/>
    </row>
    <row r="4797" spans="3:7" ht="22.5" customHeight="1" x14ac:dyDescent="0.25">
      <c r="C4797" s="34"/>
      <c r="D4797" s="27"/>
      <c r="G4797" s="35"/>
    </row>
    <row r="4798" spans="3:7" ht="22.5" customHeight="1" x14ac:dyDescent="0.25">
      <c r="C4798" s="34"/>
      <c r="D4798" s="27"/>
      <c r="G4798" s="35"/>
    </row>
    <row r="4799" spans="3:7" ht="22.5" customHeight="1" x14ac:dyDescent="0.25">
      <c r="C4799" s="34"/>
      <c r="D4799" s="27"/>
      <c r="G4799" s="35"/>
    </row>
    <row r="4800" spans="3:7" ht="22.5" customHeight="1" x14ac:dyDescent="0.25">
      <c r="C4800" s="34"/>
      <c r="D4800" s="27"/>
      <c r="G4800" s="35"/>
    </row>
    <row r="4801" spans="3:7" ht="22.5" customHeight="1" x14ac:dyDescent="0.25">
      <c r="C4801" s="34"/>
      <c r="D4801" s="27"/>
      <c r="G4801" s="35"/>
    </row>
    <row r="4802" spans="3:7" ht="22.5" customHeight="1" x14ac:dyDescent="0.25">
      <c r="C4802" s="34"/>
      <c r="D4802" s="27"/>
      <c r="G4802" s="35"/>
    </row>
    <row r="4803" spans="3:7" ht="22.5" customHeight="1" x14ac:dyDescent="0.25">
      <c r="C4803" s="34"/>
      <c r="D4803" s="27"/>
      <c r="G4803" s="35"/>
    </row>
    <row r="4804" spans="3:7" ht="22.5" customHeight="1" x14ac:dyDescent="0.25">
      <c r="C4804" s="34"/>
      <c r="D4804" s="27"/>
      <c r="G4804" s="35"/>
    </row>
    <row r="4805" spans="3:7" ht="22.5" customHeight="1" x14ac:dyDescent="0.25">
      <c r="C4805" s="34"/>
      <c r="D4805" s="27"/>
      <c r="G4805" s="35"/>
    </row>
    <row r="4806" spans="3:7" ht="22.5" customHeight="1" x14ac:dyDescent="0.25">
      <c r="C4806" s="34"/>
      <c r="D4806" s="27"/>
      <c r="G4806" s="35"/>
    </row>
    <row r="4807" spans="3:7" ht="22.5" customHeight="1" x14ac:dyDescent="0.25">
      <c r="C4807" s="34"/>
      <c r="D4807" s="27"/>
      <c r="G4807" s="35"/>
    </row>
    <row r="4808" spans="3:7" ht="22.5" customHeight="1" x14ac:dyDescent="0.25">
      <c r="C4808" s="34"/>
      <c r="D4808" s="27"/>
      <c r="G4808" s="35"/>
    </row>
    <row r="4809" spans="3:7" ht="22.5" customHeight="1" x14ac:dyDescent="0.25">
      <c r="C4809" s="34"/>
      <c r="D4809" s="27"/>
      <c r="G4809" s="35"/>
    </row>
    <row r="4810" spans="3:7" ht="22.5" customHeight="1" x14ac:dyDescent="0.25">
      <c r="C4810" s="34"/>
      <c r="D4810" s="27"/>
      <c r="G4810" s="35"/>
    </row>
    <row r="4811" spans="3:7" ht="22.5" customHeight="1" x14ac:dyDescent="0.25">
      <c r="C4811" s="34"/>
      <c r="D4811" s="27"/>
      <c r="G4811" s="35"/>
    </row>
    <row r="4812" spans="3:7" ht="22.5" customHeight="1" x14ac:dyDescent="0.25">
      <c r="C4812" s="34"/>
      <c r="D4812" s="27"/>
      <c r="G4812" s="35"/>
    </row>
    <row r="4813" spans="3:7" ht="22.5" customHeight="1" x14ac:dyDescent="0.25">
      <c r="C4813" s="34"/>
      <c r="D4813" s="27"/>
      <c r="G4813" s="35"/>
    </row>
    <row r="4814" spans="3:7" ht="22.5" customHeight="1" x14ac:dyDescent="0.25">
      <c r="C4814" s="34"/>
      <c r="D4814" s="27"/>
      <c r="G4814" s="35"/>
    </row>
    <row r="4815" spans="3:7" ht="22.5" customHeight="1" x14ac:dyDescent="0.25">
      <c r="C4815" s="34"/>
      <c r="D4815" s="27"/>
      <c r="G4815" s="35"/>
    </row>
    <row r="4816" spans="3:7" ht="22.5" customHeight="1" x14ac:dyDescent="0.25">
      <c r="C4816" s="34"/>
      <c r="D4816" s="27"/>
      <c r="G4816" s="35"/>
    </row>
    <row r="4817" spans="3:7" ht="22.5" customHeight="1" x14ac:dyDescent="0.25">
      <c r="C4817" s="34"/>
      <c r="D4817" s="27"/>
      <c r="G4817" s="35"/>
    </row>
    <row r="4818" spans="3:7" ht="22.5" customHeight="1" x14ac:dyDescent="0.25">
      <c r="C4818" s="34"/>
      <c r="D4818" s="27"/>
      <c r="G4818" s="35"/>
    </row>
    <row r="4819" spans="3:7" ht="22.5" customHeight="1" x14ac:dyDescent="0.25">
      <c r="C4819" s="34"/>
      <c r="D4819" s="27"/>
      <c r="G4819" s="35"/>
    </row>
    <row r="4820" spans="3:7" ht="22.5" customHeight="1" x14ac:dyDescent="0.25">
      <c r="C4820" s="34"/>
      <c r="D4820" s="27"/>
      <c r="G4820" s="35"/>
    </row>
    <row r="4821" spans="3:7" ht="22.5" customHeight="1" x14ac:dyDescent="0.25">
      <c r="C4821" s="34"/>
      <c r="D4821" s="27"/>
      <c r="G4821" s="35"/>
    </row>
    <row r="4822" spans="3:7" ht="22.5" customHeight="1" x14ac:dyDescent="0.25">
      <c r="C4822" s="34"/>
      <c r="D4822" s="27"/>
      <c r="G4822" s="35"/>
    </row>
    <row r="4823" spans="3:7" ht="22.5" customHeight="1" x14ac:dyDescent="0.25">
      <c r="C4823" s="34"/>
      <c r="D4823" s="27"/>
      <c r="G4823" s="35"/>
    </row>
    <row r="4824" spans="3:7" ht="22.5" customHeight="1" x14ac:dyDescent="0.25">
      <c r="C4824" s="34"/>
      <c r="D4824" s="27"/>
      <c r="G4824" s="35"/>
    </row>
    <row r="4825" spans="3:7" ht="22.5" customHeight="1" x14ac:dyDescent="0.25">
      <c r="C4825" s="34"/>
      <c r="D4825" s="27"/>
      <c r="G4825" s="35"/>
    </row>
    <row r="4826" spans="3:7" ht="22.5" customHeight="1" x14ac:dyDescent="0.25">
      <c r="C4826" s="34"/>
      <c r="D4826" s="27"/>
      <c r="G4826" s="35"/>
    </row>
    <row r="4827" spans="3:7" ht="22.5" customHeight="1" x14ac:dyDescent="0.25">
      <c r="C4827" s="34"/>
      <c r="D4827" s="27"/>
      <c r="G4827" s="35"/>
    </row>
    <row r="4828" spans="3:7" ht="22.5" customHeight="1" x14ac:dyDescent="0.25">
      <c r="C4828" s="34"/>
      <c r="D4828" s="27"/>
      <c r="G4828" s="35"/>
    </row>
    <row r="4829" spans="3:7" ht="22.5" customHeight="1" x14ac:dyDescent="0.25">
      <c r="C4829" s="34"/>
      <c r="D4829" s="27"/>
      <c r="G4829" s="35"/>
    </row>
    <row r="4830" spans="3:7" ht="22.5" customHeight="1" x14ac:dyDescent="0.25">
      <c r="C4830" s="34"/>
      <c r="D4830" s="27"/>
      <c r="G4830" s="35"/>
    </row>
    <row r="4831" spans="3:7" ht="22.5" customHeight="1" x14ac:dyDescent="0.25">
      <c r="C4831" s="34"/>
      <c r="D4831" s="27"/>
      <c r="G4831" s="35"/>
    </row>
    <row r="4832" spans="3:7" ht="22.5" customHeight="1" x14ac:dyDescent="0.25">
      <c r="C4832" s="34"/>
      <c r="D4832" s="27"/>
      <c r="G4832" s="35"/>
    </row>
    <row r="4833" spans="3:7" ht="22.5" customHeight="1" x14ac:dyDescent="0.25">
      <c r="C4833" s="34"/>
      <c r="D4833" s="27"/>
      <c r="G4833" s="35"/>
    </row>
    <row r="4834" spans="3:7" ht="22.5" customHeight="1" x14ac:dyDescent="0.25">
      <c r="C4834" s="34"/>
      <c r="D4834" s="27"/>
      <c r="G4834" s="35"/>
    </row>
    <row r="4835" spans="3:7" ht="22.5" customHeight="1" x14ac:dyDescent="0.25">
      <c r="C4835" s="34"/>
      <c r="D4835" s="27"/>
      <c r="G4835" s="35"/>
    </row>
    <row r="4836" spans="3:7" ht="22.5" customHeight="1" x14ac:dyDescent="0.25">
      <c r="C4836" s="34"/>
      <c r="D4836" s="27"/>
      <c r="G4836" s="35"/>
    </row>
    <row r="4837" spans="3:7" ht="22.5" customHeight="1" x14ac:dyDescent="0.25">
      <c r="C4837" s="34"/>
      <c r="D4837" s="27"/>
      <c r="G4837" s="35"/>
    </row>
    <row r="4838" spans="3:7" ht="22.5" customHeight="1" x14ac:dyDescent="0.25">
      <c r="C4838" s="34"/>
      <c r="D4838" s="27"/>
      <c r="G4838" s="35"/>
    </row>
    <row r="4839" spans="3:7" ht="22.5" customHeight="1" x14ac:dyDescent="0.25">
      <c r="C4839" s="34"/>
      <c r="D4839" s="27"/>
      <c r="G4839" s="35"/>
    </row>
    <row r="4840" spans="3:7" ht="22.5" customHeight="1" x14ac:dyDescent="0.25">
      <c r="C4840" s="34"/>
      <c r="D4840" s="27"/>
      <c r="G4840" s="35"/>
    </row>
    <row r="4841" spans="3:7" ht="22.5" customHeight="1" x14ac:dyDescent="0.25">
      <c r="C4841" s="34"/>
      <c r="D4841" s="27"/>
      <c r="G4841" s="35"/>
    </row>
    <row r="4842" spans="3:7" ht="22.5" customHeight="1" x14ac:dyDescent="0.25">
      <c r="C4842" s="34"/>
      <c r="D4842" s="27"/>
      <c r="G4842" s="35"/>
    </row>
    <row r="4843" spans="3:7" ht="22.5" customHeight="1" x14ac:dyDescent="0.25">
      <c r="C4843" s="34"/>
      <c r="D4843" s="27"/>
      <c r="G4843" s="35"/>
    </row>
    <row r="4844" spans="3:7" ht="22.5" customHeight="1" x14ac:dyDescent="0.25">
      <c r="C4844" s="34"/>
      <c r="D4844" s="27"/>
      <c r="G4844" s="35"/>
    </row>
    <row r="4845" spans="3:7" ht="22.5" customHeight="1" x14ac:dyDescent="0.25">
      <c r="C4845" s="34"/>
      <c r="D4845" s="27"/>
      <c r="G4845" s="35"/>
    </row>
    <row r="4846" spans="3:7" ht="22.5" customHeight="1" x14ac:dyDescent="0.25">
      <c r="C4846" s="34"/>
      <c r="D4846" s="27"/>
      <c r="G4846" s="35"/>
    </row>
    <row r="4847" spans="3:7" ht="22.5" customHeight="1" x14ac:dyDescent="0.25">
      <c r="C4847" s="34"/>
      <c r="D4847" s="27"/>
      <c r="G4847" s="35"/>
    </row>
    <row r="4848" spans="3:7" ht="22.5" customHeight="1" x14ac:dyDescent="0.25">
      <c r="C4848" s="34"/>
      <c r="D4848" s="27"/>
      <c r="G4848" s="35"/>
    </row>
    <row r="4849" spans="3:7" ht="22.5" customHeight="1" x14ac:dyDescent="0.25">
      <c r="C4849" s="34"/>
      <c r="D4849" s="27"/>
      <c r="G4849" s="35"/>
    </row>
    <row r="4850" spans="3:7" ht="22.5" customHeight="1" x14ac:dyDescent="0.25">
      <c r="C4850" s="34"/>
      <c r="D4850" s="27"/>
      <c r="G4850" s="35"/>
    </row>
    <row r="4851" spans="3:7" ht="22.5" customHeight="1" x14ac:dyDescent="0.25">
      <c r="C4851" s="34"/>
      <c r="D4851" s="27"/>
      <c r="G4851" s="35"/>
    </row>
    <row r="4852" spans="3:7" ht="22.5" customHeight="1" x14ac:dyDescent="0.25">
      <c r="C4852" s="34"/>
      <c r="D4852" s="27"/>
      <c r="G4852" s="35"/>
    </row>
    <row r="4853" spans="3:7" ht="22.5" customHeight="1" x14ac:dyDescent="0.25">
      <c r="C4853" s="34"/>
      <c r="D4853" s="27"/>
      <c r="G4853" s="35"/>
    </row>
    <row r="4854" spans="3:7" ht="22.5" customHeight="1" x14ac:dyDescent="0.25">
      <c r="C4854" s="34"/>
      <c r="D4854" s="27"/>
      <c r="G4854" s="35"/>
    </row>
    <row r="4855" spans="3:7" ht="22.5" customHeight="1" x14ac:dyDescent="0.25">
      <c r="C4855" s="34"/>
      <c r="D4855" s="27"/>
      <c r="G4855" s="35"/>
    </row>
    <row r="4856" spans="3:7" ht="22.5" customHeight="1" x14ac:dyDescent="0.25">
      <c r="C4856" s="34"/>
      <c r="D4856" s="27"/>
      <c r="G4856" s="35"/>
    </row>
    <row r="4857" spans="3:7" ht="22.5" customHeight="1" x14ac:dyDescent="0.25">
      <c r="C4857" s="34"/>
      <c r="D4857" s="27"/>
      <c r="G4857" s="35"/>
    </row>
    <row r="4858" spans="3:7" ht="22.5" customHeight="1" x14ac:dyDescent="0.25">
      <c r="C4858" s="34"/>
      <c r="D4858" s="27"/>
      <c r="G4858" s="35"/>
    </row>
    <row r="4859" spans="3:7" ht="22.5" customHeight="1" x14ac:dyDescent="0.25">
      <c r="C4859" s="34"/>
      <c r="D4859" s="27"/>
      <c r="G4859" s="35"/>
    </row>
    <row r="4860" spans="3:7" ht="22.5" customHeight="1" x14ac:dyDescent="0.25">
      <c r="C4860" s="34"/>
      <c r="D4860" s="27"/>
      <c r="G4860" s="35"/>
    </row>
    <row r="4861" spans="3:7" ht="22.5" customHeight="1" x14ac:dyDescent="0.25">
      <c r="C4861" s="34"/>
      <c r="D4861" s="27"/>
      <c r="G4861" s="35"/>
    </row>
    <row r="4862" spans="3:7" ht="22.5" customHeight="1" x14ac:dyDescent="0.25">
      <c r="C4862" s="34"/>
      <c r="D4862" s="27"/>
      <c r="G4862" s="35"/>
    </row>
    <row r="4863" spans="3:7" ht="22.5" customHeight="1" x14ac:dyDescent="0.25">
      <c r="C4863" s="34"/>
      <c r="D4863" s="27"/>
      <c r="G4863" s="35"/>
    </row>
    <row r="4864" spans="3:7" ht="22.5" customHeight="1" x14ac:dyDescent="0.25">
      <c r="C4864" s="34"/>
      <c r="D4864" s="27"/>
      <c r="G4864" s="35"/>
    </row>
    <row r="4865" spans="3:7" ht="22.5" customHeight="1" x14ac:dyDescent="0.25">
      <c r="C4865" s="34"/>
      <c r="D4865" s="27"/>
      <c r="G4865" s="35"/>
    </row>
    <row r="4866" spans="3:7" ht="22.5" customHeight="1" x14ac:dyDescent="0.25">
      <c r="C4866" s="34"/>
      <c r="D4866" s="27"/>
      <c r="G4866" s="35"/>
    </row>
    <row r="4867" spans="3:7" ht="22.5" customHeight="1" x14ac:dyDescent="0.25">
      <c r="C4867" s="34"/>
      <c r="D4867" s="27"/>
      <c r="G4867" s="35"/>
    </row>
    <row r="4868" spans="3:7" ht="22.5" customHeight="1" x14ac:dyDescent="0.25">
      <c r="C4868" s="34"/>
      <c r="D4868" s="27"/>
      <c r="G4868" s="35"/>
    </row>
    <row r="4869" spans="3:7" ht="22.5" customHeight="1" x14ac:dyDescent="0.25">
      <c r="C4869" s="34"/>
      <c r="D4869" s="27"/>
      <c r="G4869" s="35"/>
    </row>
    <row r="4870" spans="3:7" ht="22.5" customHeight="1" x14ac:dyDescent="0.25">
      <c r="C4870" s="34"/>
      <c r="D4870" s="27"/>
      <c r="G4870" s="35"/>
    </row>
    <row r="4871" spans="3:7" ht="22.5" customHeight="1" x14ac:dyDescent="0.25">
      <c r="C4871" s="34"/>
      <c r="D4871" s="27"/>
      <c r="G4871" s="35"/>
    </row>
    <row r="4872" spans="3:7" ht="22.5" customHeight="1" x14ac:dyDescent="0.25">
      <c r="C4872" s="34"/>
      <c r="D4872" s="27"/>
      <c r="G4872" s="35"/>
    </row>
    <row r="4873" spans="3:7" ht="22.5" customHeight="1" x14ac:dyDescent="0.25">
      <c r="C4873" s="34"/>
      <c r="D4873" s="27"/>
      <c r="G4873" s="35"/>
    </row>
    <row r="4874" spans="3:7" ht="22.5" customHeight="1" x14ac:dyDescent="0.25">
      <c r="C4874" s="34"/>
      <c r="D4874" s="27"/>
      <c r="G4874" s="35"/>
    </row>
    <row r="4875" spans="3:7" ht="22.5" customHeight="1" x14ac:dyDescent="0.25">
      <c r="C4875" s="34"/>
      <c r="D4875" s="27"/>
      <c r="G4875" s="35"/>
    </row>
    <row r="4876" spans="3:7" ht="22.5" customHeight="1" x14ac:dyDescent="0.25">
      <c r="C4876" s="34"/>
      <c r="D4876" s="27"/>
      <c r="G4876" s="35"/>
    </row>
    <row r="4877" spans="3:7" ht="22.5" customHeight="1" x14ac:dyDescent="0.25">
      <c r="C4877" s="34"/>
      <c r="D4877" s="27"/>
      <c r="G4877" s="35"/>
    </row>
    <row r="4878" spans="3:7" ht="22.5" customHeight="1" x14ac:dyDescent="0.25">
      <c r="C4878" s="34"/>
      <c r="D4878" s="27"/>
      <c r="G4878" s="35"/>
    </row>
    <row r="4879" spans="3:7" ht="22.5" customHeight="1" x14ac:dyDescent="0.25">
      <c r="C4879" s="34"/>
      <c r="D4879" s="27"/>
      <c r="G4879" s="35"/>
    </row>
    <row r="4880" spans="3:7" ht="22.5" customHeight="1" x14ac:dyDescent="0.25">
      <c r="C4880" s="34"/>
      <c r="D4880" s="27"/>
      <c r="G4880" s="35"/>
    </row>
    <row r="4881" spans="3:7" ht="22.5" customHeight="1" x14ac:dyDescent="0.25">
      <c r="C4881" s="34"/>
      <c r="D4881" s="27"/>
      <c r="G4881" s="35"/>
    </row>
    <row r="4882" spans="3:7" ht="22.5" customHeight="1" x14ac:dyDescent="0.25">
      <c r="C4882" s="34"/>
      <c r="D4882" s="27"/>
      <c r="G4882" s="35"/>
    </row>
    <row r="4883" spans="3:7" ht="22.5" customHeight="1" x14ac:dyDescent="0.25">
      <c r="C4883" s="34"/>
      <c r="D4883" s="27"/>
      <c r="G4883" s="35"/>
    </row>
    <row r="4884" spans="3:7" ht="22.5" customHeight="1" x14ac:dyDescent="0.25">
      <c r="C4884" s="34"/>
      <c r="D4884" s="27"/>
      <c r="G4884" s="35"/>
    </row>
    <row r="4885" spans="3:7" ht="22.5" customHeight="1" x14ac:dyDescent="0.25">
      <c r="C4885" s="34"/>
      <c r="D4885" s="27"/>
      <c r="G4885" s="35"/>
    </row>
    <row r="4886" spans="3:7" ht="22.5" customHeight="1" x14ac:dyDescent="0.25">
      <c r="C4886" s="34"/>
      <c r="D4886" s="27"/>
      <c r="G4886" s="35"/>
    </row>
    <row r="4887" spans="3:7" ht="22.5" customHeight="1" x14ac:dyDescent="0.25">
      <c r="C4887" s="34"/>
      <c r="D4887" s="27"/>
      <c r="G4887" s="35"/>
    </row>
    <row r="4888" spans="3:7" ht="22.5" customHeight="1" x14ac:dyDescent="0.25">
      <c r="C4888" s="34"/>
      <c r="D4888" s="27"/>
      <c r="G4888" s="35"/>
    </row>
    <row r="4889" spans="3:7" ht="22.5" customHeight="1" x14ac:dyDescent="0.25">
      <c r="C4889" s="34"/>
      <c r="D4889" s="27"/>
      <c r="G4889" s="35"/>
    </row>
    <row r="4890" spans="3:7" ht="22.5" customHeight="1" x14ac:dyDescent="0.25">
      <c r="C4890" s="34"/>
      <c r="D4890" s="27"/>
      <c r="G4890" s="35"/>
    </row>
    <row r="4891" spans="3:7" ht="22.5" customHeight="1" x14ac:dyDescent="0.25">
      <c r="C4891" s="34"/>
      <c r="D4891" s="27"/>
      <c r="G4891" s="35"/>
    </row>
    <row r="4892" spans="3:7" ht="22.5" customHeight="1" x14ac:dyDescent="0.25">
      <c r="C4892" s="34"/>
      <c r="D4892" s="27"/>
      <c r="G4892" s="35"/>
    </row>
    <row r="4893" spans="3:7" ht="22.5" customHeight="1" x14ac:dyDescent="0.25">
      <c r="C4893" s="34"/>
      <c r="D4893" s="27"/>
      <c r="G4893" s="35"/>
    </row>
    <row r="4894" spans="3:7" ht="22.5" customHeight="1" x14ac:dyDescent="0.25">
      <c r="C4894" s="34"/>
      <c r="D4894" s="27"/>
      <c r="G4894" s="35"/>
    </row>
    <row r="4895" spans="3:7" ht="22.5" customHeight="1" x14ac:dyDescent="0.25">
      <c r="C4895" s="34"/>
      <c r="D4895" s="27"/>
      <c r="G4895" s="35"/>
    </row>
    <row r="4896" spans="3:7" ht="22.5" customHeight="1" x14ac:dyDescent="0.25">
      <c r="C4896" s="34"/>
      <c r="D4896" s="27"/>
      <c r="G4896" s="35"/>
    </row>
    <row r="4897" spans="3:7" ht="22.5" customHeight="1" x14ac:dyDescent="0.25">
      <c r="C4897" s="34"/>
      <c r="D4897" s="27"/>
      <c r="G4897" s="35"/>
    </row>
    <row r="4898" spans="3:7" ht="22.5" customHeight="1" x14ac:dyDescent="0.25">
      <c r="C4898" s="34"/>
      <c r="D4898" s="27"/>
      <c r="G4898" s="35"/>
    </row>
    <row r="4899" spans="3:7" ht="22.5" customHeight="1" x14ac:dyDescent="0.25">
      <c r="C4899" s="34"/>
      <c r="D4899" s="27"/>
      <c r="G4899" s="35"/>
    </row>
    <row r="4900" spans="3:7" ht="22.5" customHeight="1" x14ac:dyDescent="0.25">
      <c r="C4900" s="34"/>
      <c r="D4900" s="27"/>
      <c r="G4900" s="35"/>
    </row>
    <row r="4901" spans="3:7" ht="22.5" customHeight="1" x14ac:dyDescent="0.25">
      <c r="C4901" s="34"/>
      <c r="D4901" s="27"/>
      <c r="G4901" s="35"/>
    </row>
    <row r="4902" spans="3:7" ht="22.5" customHeight="1" x14ac:dyDescent="0.25">
      <c r="C4902" s="34"/>
      <c r="D4902" s="27"/>
      <c r="G4902" s="35"/>
    </row>
    <row r="4903" spans="3:7" ht="22.5" customHeight="1" x14ac:dyDescent="0.25">
      <c r="C4903" s="34"/>
      <c r="D4903" s="27"/>
      <c r="G4903" s="35"/>
    </row>
    <row r="4904" spans="3:7" ht="22.5" customHeight="1" x14ac:dyDescent="0.25">
      <c r="C4904" s="34"/>
      <c r="D4904" s="27"/>
      <c r="G4904" s="35"/>
    </row>
    <row r="4905" spans="3:7" ht="22.5" customHeight="1" x14ac:dyDescent="0.25">
      <c r="C4905" s="34"/>
      <c r="D4905" s="27"/>
      <c r="G4905" s="35"/>
    </row>
    <row r="4906" spans="3:7" ht="22.5" customHeight="1" x14ac:dyDescent="0.25">
      <c r="C4906" s="34"/>
      <c r="D4906" s="27"/>
      <c r="G4906" s="35"/>
    </row>
    <row r="4907" spans="3:7" ht="22.5" customHeight="1" x14ac:dyDescent="0.25">
      <c r="C4907" s="34"/>
      <c r="D4907" s="27"/>
      <c r="G4907" s="35"/>
    </row>
    <row r="4908" spans="3:7" ht="22.5" customHeight="1" x14ac:dyDescent="0.25">
      <c r="C4908" s="34"/>
      <c r="D4908" s="27"/>
      <c r="G4908" s="35"/>
    </row>
    <row r="4909" spans="3:7" ht="22.5" customHeight="1" x14ac:dyDescent="0.25">
      <c r="C4909" s="34"/>
      <c r="D4909" s="27"/>
      <c r="G4909" s="35"/>
    </row>
    <row r="4910" spans="3:7" ht="22.5" customHeight="1" x14ac:dyDescent="0.25">
      <c r="C4910" s="34"/>
      <c r="D4910" s="27"/>
      <c r="G4910" s="35"/>
    </row>
    <row r="4911" spans="3:7" ht="22.5" customHeight="1" x14ac:dyDescent="0.25">
      <c r="C4911" s="34"/>
      <c r="D4911" s="27"/>
      <c r="G4911" s="35"/>
    </row>
    <row r="4912" spans="3:7" ht="22.5" customHeight="1" x14ac:dyDescent="0.25">
      <c r="C4912" s="34"/>
      <c r="D4912" s="27"/>
      <c r="G4912" s="35"/>
    </row>
    <row r="4913" spans="3:7" ht="22.5" customHeight="1" x14ac:dyDescent="0.25">
      <c r="C4913" s="34"/>
      <c r="D4913" s="27"/>
      <c r="G4913" s="35"/>
    </row>
    <row r="4914" spans="3:7" ht="22.5" customHeight="1" x14ac:dyDescent="0.25">
      <c r="C4914" s="34"/>
      <c r="D4914" s="27"/>
      <c r="G4914" s="35"/>
    </row>
    <row r="4915" spans="3:7" ht="22.5" customHeight="1" x14ac:dyDescent="0.25">
      <c r="C4915" s="34"/>
      <c r="D4915" s="27"/>
      <c r="G4915" s="35"/>
    </row>
    <row r="4916" spans="3:7" ht="22.5" customHeight="1" x14ac:dyDescent="0.25">
      <c r="C4916" s="34"/>
      <c r="D4916" s="27"/>
      <c r="G4916" s="35"/>
    </row>
    <row r="4917" spans="3:7" ht="22.5" customHeight="1" x14ac:dyDescent="0.25">
      <c r="C4917" s="34"/>
      <c r="D4917" s="27"/>
      <c r="G4917" s="35"/>
    </row>
    <row r="4918" spans="3:7" ht="22.5" customHeight="1" x14ac:dyDescent="0.25">
      <c r="C4918" s="34"/>
      <c r="D4918" s="27"/>
      <c r="G4918" s="35"/>
    </row>
    <row r="4919" spans="3:7" ht="22.5" customHeight="1" x14ac:dyDescent="0.25">
      <c r="C4919" s="34"/>
      <c r="D4919" s="27"/>
      <c r="G4919" s="35"/>
    </row>
    <row r="4920" spans="3:7" ht="22.5" customHeight="1" x14ac:dyDescent="0.25">
      <c r="C4920" s="34"/>
      <c r="D4920" s="27"/>
      <c r="G4920" s="35"/>
    </row>
    <row r="4921" spans="3:7" ht="22.5" customHeight="1" x14ac:dyDescent="0.25">
      <c r="C4921" s="34"/>
      <c r="D4921" s="27"/>
      <c r="G4921" s="35"/>
    </row>
    <row r="4922" spans="3:7" ht="22.5" customHeight="1" x14ac:dyDescent="0.25">
      <c r="C4922" s="34"/>
      <c r="D4922" s="27"/>
      <c r="G4922" s="35"/>
    </row>
    <row r="4923" spans="3:7" ht="22.5" customHeight="1" x14ac:dyDescent="0.25">
      <c r="C4923" s="34"/>
      <c r="D4923" s="27"/>
      <c r="G4923" s="35"/>
    </row>
    <row r="4924" spans="3:7" ht="22.5" customHeight="1" x14ac:dyDescent="0.25">
      <c r="C4924" s="34"/>
      <c r="D4924" s="27"/>
      <c r="G4924" s="35"/>
    </row>
    <row r="4925" spans="3:7" ht="22.5" customHeight="1" x14ac:dyDescent="0.25">
      <c r="C4925" s="34"/>
      <c r="D4925" s="27"/>
      <c r="G4925" s="35"/>
    </row>
    <row r="4926" spans="3:7" ht="22.5" customHeight="1" x14ac:dyDescent="0.25">
      <c r="C4926" s="34"/>
      <c r="D4926" s="27"/>
      <c r="G4926" s="35"/>
    </row>
    <row r="4927" spans="3:7" ht="22.5" customHeight="1" x14ac:dyDescent="0.25">
      <c r="C4927" s="34"/>
      <c r="D4927" s="27"/>
      <c r="G4927" s="35"/>
    </row>
    <row r="4928" spans="3:7" ht="22.5" customHeight="1" x14ac:dyDescent="0.25">
      <c r="C4928" s="34"/>
      <c r="D4928" s="27"/>
      <c r="G4928" s="35"/>
    </row>
    <row r="4929" spans="3:7" ht="22.5" customHeight="1" x14ac:dyDescent="0.25">
      <c r="C4929" s="34"/>
      <c r="D4929" s="27"/>
      <c r="G4929" s="35"/>
    </row>
    <row r="4930" spans="3:7" ht="22.5" customHeight="1" x14ac:dyDescent="0.25">
      <c r="C4930" s="34"/>
      <c r="D4930" s="27"/>
      <c r="G4930" s="35"/>
    </row>
    <row r="4931" spans="3:7" ht="22.5" customHeight="1" x14ac:dyDescent="0.25">
      <c r="C4931" s="34"/>
      <c r="D4931" s="27"/>
      <c r="G4931" s="35"/>
    </row>
    <row r="4932" spans="3:7" ht="22.5" customHeight="1" x14ac:dyDescent="0.25">
      <c r="C4932" s="34"/>
      <c r="D4932" s="27"/>
      <c r="G4932" s="35"/>
    </row>
    <row r="4933" spans="3:7" ht="22.5" customHeight="1" x14ac:dyDescent="0.25">
      <c r="C4933" s="34"/>
      <c r="D4933" s="27"/>
      <c r="G4933" s="35"/>
    </row>
    <row r="4934" spans="3:7" ht="22.5" customHeight="1" x14ac:dyDescent="0.25">
      <c r="C4934" s="34"/>
      <c r="D4934" s="27"/>
      <c r="G4934" s="35"/>
    </row>
    <row r="4935" spans="3:7" ht="22.5" customHeight="1" x14ac:dyDescent="0.25">
      <c r="C4935" s="34"/>
      <c r="D4935" s="27"/>
      <c r="G4935" s="35"/>
    </row>
    <row r="4936" spans="3:7" ht="22.5" customHeight="1" x14ac:dyDescent="0.25">
      <c r="C4936" s="34"/>
      <c r="D4936" s="27"/>
      <c r="G4936" s="35"/>
    </row>
    <row r="4937" spans="3:7" ht="22.5" customHeight="1" x14ac:dyDescent="0.25">
      <c r="C4937" s="34"/>
      <c r="D4937" s="27"/>
      <c r="G4937" s="35"/>
    </row>
    <row r="4938" spans="3:7" ht="22.5" customHeight="1" x14ac:dyDescent="0.25">
      <c r="C4938" s="34"/>
      <c r="D4938" s="27"/>
      <c r="G4938" s="35"/>
    </row>
    <row r="4939" spans="3:7" ht="22.5" customHeight="1" x14ac:dyDescent="0.25">
      <c r="C4939" s="34"/>
      <c r="D4939" s="27"/>
      <c r="G4939" s="35"/>
    </row>
    <row r="4940" spans="3:7" ht="22.5" customHeight="1" x14ac:dyDescent="0.25">
      <c r="C4940" s="34"/>
      <c r="D4940" s="27"/>
      <c r="G4940" s="35"/>
    </row>
    <row r="4941" spans="3:7" ht="22.5" customHeight="1" x14ac:dyDescent="0.25">
      <c r="C4941" s="34"/>
      <c r="D4941" s="27"/>
      <c r="G4941" s="35"/>
    </row>
    <row r="4942" spans="3:7" ht="22.5" customHeight="1" x14ac:dyDescent="0.25">
      <c r="C4942" s="34"/>
      <c r="D4942" s="27"/>
      <c r="G4942" s="35"/>
    </row>
    <row r="4943" spans="3:7" ht="22.5" customHeight="1" x14ac:dyDescent="0.25">
      <c r="C4943" s="34"/>
      <c r="D4943" s="27"/>
      <c r="G4943" s="35"/>
    </row>
    <row r="4944" spans="3:7" ht="22.5" customHeight="1" x14ac:dyDescent="0.25">
      <c r="C4944" s="34"/>
      <c r="D4944" s="27"/>
      <c r="G4944" s="35"/>
    </row>
    <row r="4945" spans="3:7" ht="22.5" customHeight="1" x14ac:dyDescent="0.25">
      <c r="C4945" s="34"/>
      <c r="D4945" s="27"/>
      <c r="G4945" s="35"/>
    </row>
    <row r="4946" spans="3:7" ht="22.5" customHeight="1" x14ac:dyDescent="0.25">
      <c r="C4946" s="34"/>
      <c r="D4946" s="27"/>
      <c r="G4946" s="35"/>
    </row>
    <row r="4947" spans="3:7" ht="22.5" customHeight="1" x14ac:dyDescent="0.25">
      <c r="C4947" s="34"/>
      <c r="D4947" s="27"/>
      <c r="G4947" s="35"/>
    </row>
    <row r="4948" spans="3:7" ht="22.5" customHeight="1" x14ac:dyDescent="0.25">
      <c r="C4948" s="34"/>
      <c r="D4948" s="27"/>
      <c r="G4948" s="35"/>
    </row>
    <row r="4949" spans="3:7" ht="22.5" customHeight="1" x14ac:dyDescent="0.25">
      <c r="C4949" s="34"/>
      <c r="D4949" s="27"/>
      <c r="G4949" s="35"/>
    </row>
    <row r="4950" spans="3:7" ht="22.5" customHeight="1" x14ac:dyDescent="0.25">
      <c r="C4950" s="34"/>
      <c r="D4950" s="27"/>
      <c r="G4950" s="35"/>
    </row>
    <row r="4951" spans="3:7" ht="22.5" customHeight="1" x14ac:dyDescent="0.25">
      <c r="C4951" s="34"/>
      <c r="D4951" s="27"/>
      <c r="G4951" s="35"/>
    </row>
    <row r="4952" spans="3:7" ht="22.5" customHeight="1" x14ac:dyDescent="0.25">
      <c r="C4952" s="34"/>
      <c r="D4952" s="27"/>
      <c r="G4952" s="35"/>
    </row>
    <row r="4953" spans="3:7" ht="22.5" customHeight="1" x14ac:dyDescent="0.25">
      <c r="C4953" s="34"/>
      <c r="D4953" s="27"/>
      <c r="G4953" s="35"/>
    </row>
    <row r="4954" spans="3:7" ht="22.5" customHeight="1" x14ac:dyDescent="0.25">
      <c r="C4954" s="34"/>
      <c r="D4954" s="27"/>
      <c r="G4954" s="35"/>
    </row>
    <row r="4955" spans="3:7" ht="22.5" customHeight="1" x14ac:dyDescent="0.25">
      <c r="C4955" s="34"/>
      <c r="D4955" s="27"/>
      <c r="G4955" s="35"/>
    </row>
    <row r="4956" spans="3:7" ht="22.5" customHeight="1" x14ac:dyDescent="0.25">
      <c r="C4956" s="34"/>
      <c r="D4956" s="27"/>
      <c r="G4956" s="35"/>
    </row>
    <row r="4957" spans="3:7" ht="22.5" customHeight="1" x14ac:dyDescent="0.25">
      <c r="C4957" s="34"/>
      <c r="D4957" s="27"/>
      <c r="G4957" s="35"/>
    </row>
    <row r="4958" spans="3:7" ht="22.5" customHeight="1" x14ac:dyDescent="0.25">
      <c r="C4958" s="34"/>
      <c r="D4958" s="27"/>
      <c r="G4958" s="35"/>
    </row>
    <row r="4959" spans="3:7" ht="22.5" customHeight="1" x14ac:dyDescent="0.25">
      <c r="C4959" s="34"/>
      <c r="D4959" s="27"/>
      <c r="G4959" s="35"/>
    </row>
    <row r="4960" spans="3:7" ht="22.5" customHeight="1" x14ac:dyDescent="0.25">
      <c r="C4960" s="34"/>
      <c r="D4960" s="27"/>
      <c r="G4960" s="35"/>
    </row>
    <row r="4961" spans="3:7" ht="22.5" customHeight="1" x14ac:dyDescent="0.25">
      <c r="C4961" s="34"/>
      <c r="D4961" s="27"/>
      <c r="G4961" s="35"/>
    </row>
    <row r="4962" spans="3:7" ht="22.5" customHeight="1" x14ac:dyDescent="0.25">
      <c r="C4962" s="34"/>
      <c r="D4962" s="27"/>
      <c r="G4962" s="35"/>
    </row>
    <row r="4963" spans="3:7" ht="22.5" customHeight="1" x14ac:dyDescent="0.25">
      <c r="C4963" s="34"/>
      <c r="D4963" s="27"/>
      <c r="G4963" s="35"/>
    </row>
    <row r="4964" spans="3:7" ht="22.5" customHeight="1" x14ac:dyDescent="0.25">
      <c r="C4964" s="34"/>
      <c r="D4964" s="27"/>
      <c r="G4964" s="35"/>
    </row>
    <row r="4965" spans="3:7" ht="22.5" customHeight="1" x14ac:dyDescent="0.25">
      <c r="C4965" s="34"/>
      <c r="D4965" s="27"/>
      <c r="G4965" s="35"/>
    </row>
    <row r="4966" spans="3:7" ht="22.5" customHeight="1" x14ac:dyDescent="0.25">
      <c r="C4966" s="34"/>
      <c r="D4966" s="27"/>
      <c r="G4966" s="35"/>
    </row>
    <row r="4967" spans="3:7" ht="22.5" customHeight="1" x14ac:dyDescent="0.25">
      <c r="C4967" s="34"/>
      <c r="D4967" s="27"/>
      <c r="G4967" s="35"/>
    </row>
    <row r="4968" spans="3:7" ht="22.5" customHeight="1" x14ac:dyDescent="0.25">
      <c r="C4968" s="34"/>
      <c r="D4968" s="27"/>
      <c r="G4968" s="35"/>
    </row>
    <row r="4969" spans="3:7" ht="22.5" customHeight="1" x14ac:dyDescent="0.25">
      <c r="C4969" s="34"/>
      <c r="D4969" s="27"/>
      <c r="G4969" s="35"/>
    </row>
    <row r="4970" spans="3:7" ht="22.5" customHeight="1" x14ac:dyDescent="0.25">
      <c r="C4970" s="34"/>
      <c r="D4970" s="27"/>
      <c r="G4970" s="35"/>
    </row>
    <row r="4971" spans="3:7" ht="22.5" customHeight="1" x14ac:dyDescent="0.25">
      <c r="C4971" s="34"/>
      <c r="D4971" s="27"/>
      <c r="G4971" s="35"/>
    </row>
    <row r="4972" spans="3:7" ht="22.5" customHeight="1" x14ac:dyDescent="0.25">
      <c r="C4972" s="34"/>
      <c r="D4972" s="27"/>
      <c r="G4972" s="35"/>
    </row>
    <row r="4973" spans="3:7" ht="22.5" customHeight="1" x14ac:dyDescent="0.25">
      <c r="C4973" s="34"/>
      <c r="D4973" s="27"/>
      <c r="G4973" s="35"/>
    </row>
    <row r="4974" spans="3:7" ht="22.5" customHeight="1" x14ac:dyDescent="0.25">
      <c r="C4974" s="34"/>
      <c r="D4974" s="27"/>
      <c r="G4974" s="35"/>
    </row>
    <row r="4975" spans="3:7" ht="22.5" customHeight="1" x14ac:dyDescent="0.25">
      <c r="C4975" s="34"/>
      <c r="D4975" s="27"/>
      <c r="G4975" s="35"/>
    </row>
    <row r="4976" spans="3:7" ht="22.5" customHeight="1" x14ac:dyDescent="0.25">
      <c r="C4976" s="34"/>
      <c r="D4976" s="27"/>
      <c r="G4976" s="35"/>
    </row>
    <row r="4977" spans="3:7" ht="22.5" customHeight="1" x14ac:dyDescent="0.25">
      <c r="C4977" s="34"/>
      <c r="D4977" s="27"/>
      <c r="G4977" s="35"/>
    </row>
    <row r="4978" spans="3:7" ht="22.5" customHeight="1" x14ac:dyDescent="0.25">
      <c r="C4978" s="34"/>
      <c r="D4978" s="27"/>
      <c r="G4978" s="35"/>
    </row>
    <row r="4979" spans="3:7" ht="22.5" customHeight="1" x14ac:dyDescent="0.25">
      <c r="C4979" s="34"/>
      <c r="D4979" s="27"/>
      <c r="G4979" s="35"/>
    </row>
    <row r="4980" spans="3:7" ht="22.5" customHeight="1" x14ac:dyDescent="0.25">
      <c r="C4980" s="34"/>
      <c r="D4980" s="27"/>
      <c r="G4980" s="35"/>
    </row>
    <row r="4981" spans="3:7" ht="22.5" customHeight="1" x14ac:dyDescent="0.25">
      <c r="C4981" s="34"/>
      <c r="D4981" s="27"/>
      <c r="G4981" s="35"/>
    </row>
    <row r="4982" spans="3:7" ht="22.5" customHeight="1" x14ac:dyDescent="0.25">
      <c r="C4982" s="34"/>
      <c r="D4982" s="27"/>
      <c r="G4982" s="35"/>
    </row>
    <row r="4983" spans="3:7" ht="22.5" customHeight="1" x14ac:dyDescent="0.25">
      <c r="C4983" s="34"/>
      <c r="D4983" s="27"/>
      <c r="G4983" s="35"/>
    </row>
    <row r="4984" spans="3:7" ht="22.5" customHeight="1" x14ac:dyDescent="0.25">
      <c r="C4984" s="34"/>
      <c r="D4984" s="27"/>
      <c r="G4984" s="35"/>
    </row>
    <row r="4985" spans="3:7" ht="22.5" customHeight="1" x14ac:dyDescent="0.25">
      <c r="C4985" s="34"/>
      <c r="D4985" s="27"/>
      <c r="G4985" s="35"/>
    </row>
    <row r="4986" spans="3:7" ht="22.5" customHeight="1" x14ac:dyDescent="0.25">
      <c r="C4986" s="34"/>
      <c r="D4986" s="27"/>
      <c r="G4986" s="35"/>
    </row>
    <row r="4987" spans="3:7" ht="22.5" customHeight="1" x14ac:dyDescent="0.25">
      <c r="C4987" s="34"/>
      <c r="D4987" s="27"/>
      <c r="G4987" s="35"/>
    </row>
    <row r="4988" spans="3:7" ht="22.5" customHeight="1" x14ac:dyDescent="0.25">
      <c r="C4988" s="34"/>
      <c r="D4988" s="27"/>
      <c r="G4988" s="35"/>
    </row>
    <row r="4989" spans="3:7" ht="22.5" customHeight="1" x14ac:dyDescent="0.25">
      <c r="C4989" s="34"/>
      <c r="D4989" s="27"/>
      <c r="G4989" s="35"/>
    </row>
    <row r="4990" spans="3:7" ht="22.5" customHeight="1" x14ac:dyDescent="0.25">
      <c r="C4990" s="34"/>
      <c r="D4990" s="27"/>
      <c r="G4990" s="35"/>
    </row>
    <row r="4991" spans="3:7" ht="22.5" customHeight="1" x14ac:dyDescent="0.25">
      <c r="C4991" s="34"/>
      <c r="D4991" s="27"/>
      <c r="G4991" s="35"/>
    </row>
    <row r="4992" spans="3:7" ht="22.5" customHeight="1" x14ac:dyDescent="0.25">
      <c r="C4992" s="34"/>
      <c r="D4992" s="27"/>
      <c r="G4992" s="35"/>
    </row>
    <row r="4993" spans="3:7" ht="22.5" customHeight="1" x14ac:dyDescent="0.25">
      <c r="C4993" s="34"/>
      <c r="D4993" s="27"/>
      <c r="G4993" s="35"/>
    </row>
    <row r="4994" spans="3:7" ht="22.5" customHeight="1" x14ac:dyDescent="0.25">
      <c r="C4994" s="34"/>
      <c r="D4994" s="27"/>
      <c r="G4994" s="35"/>
    </row>
    <row r="4995" spans="3:7" ht="22.5" customHeight="1" x14ac:dyDescent="0.25">
      <c r="C4995" s="34"/>
      <c r="D4995" s="27"/>
      <c r="G4995" s="35"/>
    </row>
    <row r="4996" spans="3:7" ht="22.5" customHeight="1" x14ac:dyDescent="0.25">
      <c r="C4996" s="34"/>
      <c r="D4996" s="27"/>
      <c r="G4996" s="35"/>
    </row>
    <row r="4997" spans="3:7" ht="22.5" customHeight="1" x14ac:dyDescent="0.25">
      <c r="C4997" s="34"/>
      <c r="D4997" s="27"/>
      <c r="G4997" s="35"/>
    </row>
    <row r="4998" spans="3:7" ht="22.5" customHeight="1" x14ac:dyDescent="0.25">
      <c r="C4998" s="34"/>
      <c r="D4998" s="27"/>
      <c r="G4998" s="35"/>
    </row>
    <row r="4999" spans="3:7" ht="22.5" customHeight="1" x14ac:dyDescent="0.25">
      <c r="C4999" s="34"/>
      <c r="D4999" s="27"/>
      <c r="G4999" s="35"/>
    </row>
    <row r="5000" spans="3:7" ht="22.5" customHeight="1" x14ac:dyDescent="0.25">
      <c r="C5000" s="34"/>
      <c r="D5000" s="27"/>
      <c r="G5000" s="35"/>
    </row>
    <row r="5001" spans="3:7" ht="22.5" customHeight="1" x14ac:dyDescent="0.25">
      <c r="C5001" s="34"/>
      <c r="D5001" s="27"/>
      <c r="G5001" s="35"/>
    </row>
    <row r="5002" spans="3:7" ht="22.5" customHeight="1" x14ac:dyDescent="0.25">
      <c r="C5002" s="34"/>
      <c r="D5002" s="27"/>
      <c r="G5002" s="35"/>
    </row>
    <row r="5003" spans="3:7" ht="22.5" customHeight="1" x14ac:dyDescent="0.25">
      <c r="C5003" s="34"/>
      <c r="D5003" s="27"/>
      <c r="G5003" s="35"/>
    </row>
    <row r="5004" spans="3:7" ht="22.5" customHeight="1" x14ac:dyDescent="0.25">
      <c r="C5004" s="34"/>
      <c r="D5004" s="27"/>
      <c r="G5004" s="35"/>
    </row>
    <row r="5005" spans="3:7" ht="22.5" customHeight="1" x14ac:dyDescent="0.25">
      <c r="C5005" s="34"/>
      <c r="D5005" s="27"/>
      <c r="G5005" s="35"/>
    </row>
    <row r="5006" spans="3:7" ht="22.5" customHeight="1" x14ac:dyDescent="0.25">
      <c r="C5006" s="34"/>
      <c r="D5006" s="27"/>
      <c r="G5006" s="35"/>
    </row>
    <row r="5007" spans="3:7" ht="22.5" customHeight="1" x14ac:dyDescent="0.25">
      <c r="C5007" s="34"/>
      <c r="D5007" s="27"/>
      <c r="G5007" s="35"/>
    </row>
    <row r="5008" spans="3:7" ht="22.5" customHeight="1" x14ac:dyDescent="0.25">
      <c r="C5008" s="34"/>
      <c r="D5008" s="27"/>
      <c r="G5008" s="35"/>
    </row>
    <row r="5009" spans="3:7" ht="22.5" customHeight="1" x14ac:dyDescent="0.25">
      <c r="C5009" s="34"/>
      <c r="D5009" s="27"/>
      <c r="G5009" s="35"/>
    </row>
    <row r="5010" spans="3:7" ht="22.5" customHeight="1" x14ac:dyDescent="0.25">
      <c r="C5010" s="34"/>
      <c r="D5010" s="27"/>
      <c r="G5010" s="35"/>
    </row>
    <row r="5011" spans="3:7" ht="22.5" customHeight="1" x14ac:dyDescent="0.25">
      <c r="C5011" s="34"/>
      <c r="D5011" s="27"/>
      <c r="G5011" s="35"/>
    </row>
    <row r="5012" spans="3:7" ht="22.5" customHeight="1" x14ac:dyDescent="0.25">
      <c r="C5012" s="34"/>
      <c r="D5012" s="27"/>
      <c r="G5012" s="35"/>
    </row>
    <row r="5013" spans="3:7" ht="22.5" customHeight="1" x14ac:dyDescent="0.25">
      <c r="C5013" s="34"/>
      <c r="D5013" s="27"/>
      <c r="G5013" s="35"/>
    </row>
    <row r="5014" spans="3:7" ht="22.5" customHeight="1" x14ac:dyDescent="0.25">
      <c r="C5014" s="34"/>
      <c r="D5014" s="27"/>
      <c r="G5014" s="35"/>
    </row>
    <row r="5015" spans="3:7" ht="22.5" customHeight="1" x14ac:dyDescent="0.25">
      <c r="C5015" s="34"/>
      <c r="D5015" s="27"/>
      <c r="G5015" s="35"/>
    </row>
    <row r="5016" spans="3:7" ht="22.5" customHeight="1" x14ac:dyDescent="0.25">
      <c r="C5016" s="34"/>
      <c r="D5016" s="27"/>
      <c r="G5016" s="35"/>
    </row>
    <row r="5017" spans="3:7" ht="22.5" customHeight="1" x14ac:dyDescent="0.25">
      <c r="C5017" s="34"/>
      <c r="D5017" s="27"/>
      <c r="G5017" s="35"/>
    </row>
    <row r="5018" spans="3:7" ht="22.5" customHeight="1" x14ac:dyDescent="0.25">
      <c r="C5018" s="34"/>
      <c r="D5018" s="27"/>
      <c r="G5018" s="35"/>
    </row>
    <row r="5019" spans="3:7" ht="22.5" customHeight="1" x14ac:dyDescent="0.25">
      <c r="C5019" s="34"/>
      <c r="D5019" s="27"/>
      <c r="G5019" s="35"/>
    </row>
    <row r="5020" spans="3:7" ht="22.5" customHeight="1" x14ac:dyDescent="0.25">
      <c r="C5020" s="34"/>
      <c r="D5020" s="27"/>
      <c r="G5020" s="35"/>
    </row>
    <row r="5021" spans="3:7" ht="22.5" customHeight="1" x14ac:dyDescent="0.25">
      <c r="C5021" s="34"/>
      <c r="D5021" s="27"/>
      <c r="G5021" s="35"/>
    </row>
    <row r="5022" spans="3:7" ht="22.5" customHeight="1" x14ac:dyDescent="0.25">
      <c r="C5022" s="34"/>
      <c r="D5022" s="27"/>
      <c r="G5022" s="35"/>
    </row>
    <row r="5023" spans="3:7" ht="22.5" customHeight="1" x14ac:dyDescent="0.25">
      <c r="C5023" s="34"/>
      <c r="D5023" s="27"/>
      <c r="G5023" s="35"/>
    </row>
    <row r="5024" spans="3:7" ht="22.5" customHeight="1" x14ac:dyDescent="0.25">
      <c r="C5024" s="34"/>
      <c r="D5024" s="27"/>
      <c r="G5024" s="35"/>
    </row>
    <row r="5025" spans="3:7" ht="22.5" customHeight="1" x14ac:dyDescent="0.25">
      <c r="C5025" s="34"/>
      <c r="D5025" s="27"/>
      <c r="G5025" s="35"/>
    </row>
    <row r="5026" spans="3:7" ht="22.5" customHeight="1" x14ac:dyDescent="0.25">
      <c r="C5026" s="34"/>
      <c r="D5026" s="27"/>
      <c r="G5026" s="35"/>
    </row>
    <row r="5027" spans="3:7" ht="22.5" customHeight="1" x14ac:dyDescent="0.25">
      <c r="C5027" s="34"/>
      <c r="D5027" s="27"/>
      <c r="G5027" s="35"/>
    </row>
    <row r="5028" spans="3:7" ht="22.5" customHeight="1" x14ac:dyDescent="0.25">
      <c r="C5028" s="34"/>
      <c r="D5028" s="27"/>
      <c r="G5028" s="35"/>
    </row>
    <row r="5029" spans="3:7" ht="22.5" customHeight="1" x14ac:dyDescent="0.25">
      <c r="C5029" s="34"/>
      <c r="D5029" s="27"/>
      <c r="G5029" s="35"/>
    </row>
    <row r="5030" spans="3:7" ht="22.5" customHeight="1" x14ac:dyDescent="0.25">
      <c r="C5030" s="34"/>
      <c r="D5030" s="27"/>
      <c r="G5030" s="35"/>
    </row>
    <row r="5031" spans="3:7" ht="22.5" customHeight="1" x14ac:dyDescent="0.25">
      <c r="C5031" s="34"/>
      <c r="D5031" s="27"/>
      <c r="G5031" s="35"/>
    </row>
    <row r="5032" spans="3:7" ht="22.5" customHeight="1" x14ac:dyDescent="0.25">
      <c r="C5032" s="34"/>
      <c r="D5032" s="27"/>
      <c r="G5032" s="35"/>
    </row>
    <row r="5033" spans="3:7" ht="22.5" customHeight="1" x14ac:dyDescent="0.25">
      <c r="C5033" s="34"/>
      <c r="D5033" s="27"/>
      <c r="G5033" s="35"/>
    </row>
    <row r="5034" spans="3:7" ht="22.5" customHeight="1" x14ac:dyDescent="0.25">
      <c r="C5034" s="34"/>
      <c r="D5034" s="27"/>
      <c r="G5034" s="35"/>
    </row>
    <row r="5035" spans="3:7" ht="22.5" customHeight="1" x14ac:dyDescent="0.25">
      <c r="C5035" s="34"/>
      <c r="D5035" s="27"/>
      <c r="G5035" s="35"/>
    </row>
    <row r="5036" spans="3:7" ht="22.5" customHeight="1" x14ac:dyDescent="0.25">
      <c r="C5036" s="34"/>
      <c r="D5036" s="27"/>
      <c r="G5036" s="35"/>
    </row>
    <row r="5037" spans="3:7" ht="22.5" customHeight="1" x14ac:dyDescent="0.25">
      <c r="C5037" s="34"/>
      <c r="D5037" s="27"/>
      <c r="G5037" s="35"/>
    </row>
    <row r="5038" spans="3:7" ht="22.5" customHeight="1" x14ac:dyDescent="0.25">
      <c r="C5038" s="34"/>
      <c r="D5038" s="27"/>
      <c r="G5038" s="35"/>
    </row>
    <row r="5039" spans="3:7" ht="22.5" customHeight="1" x14ac:dyDescent="0.25">
      <c r="C5039" s="34"/>
      <c r="D5039" s="27"/>
      <c r="G5039" s="35"/>
    </row>
    <row r="5040" spans="3:7" ht="22.5" customHeight="1" x14ac:dyDescent="0.25">
      <c r="C5040" s="34"/>
      <c r="D5040" s="27"/>
      <c r="G5040" s="35"/>
    </row>
    <row r="5041" spans="3:7" ht="22.5" customHeight="1" x14ac:dyDescent="0.25">
      <c r="C5041" s="34"/>
      <c r="D5041" s="27"/>
      <c r="G5041" s="35"/>
    </row>
    <row r="5042" spans="3:7" ht="22.5" customHeight="1" x14ac:dyDescent="0.25">
      <c r="C5042" s="34"/>
      <c r="D5042" s="27"/>
      <c r="G5042" s="35"/>
    </row>
    <row r="5043" spans="3:7" ht="22.5" customHeight="1" x14ac:dyDescent="0.25">
      <c r="C5043" s="34"/>
      <c r="D5043" s="27"/>
      <c r="G5043" s="35"/>
    </row>
    <row r="5044" spans="3:7" ht="22.5" customHeight="1" x14ac:dyDescent="0.25">
      <c r="C5044" s="34"/>
      <c r="D5044" s="27"/>
      <c r="G5044" s="35"/>
    </row>
    <row r="5045" spans="3:7" ht="22.5" customHeight="1" x14ac:dyDescent="0.25">
      <c r="C5045" s="34"/>
      <c r="D5045" s="27"/>
      <c r="G5045" s="35"/>
    </row>
    <row r="5046" spans="3:7" ht="22.5" customHeight="1" x14ac:dyDescent="0.25">
      <c r="C5046" s="34"/>
      <c r="D5046" s="27"/>
      <c r="G5046" s="35"/>
    </row>
    <row r="5047" spans="3:7" ht="22.5" customHeight="1" x14ac:dyDescent="0.25">
      <c r="C5047" s="34"/>
      <c r="D5047" s="27"/>
      <c r="G5047" s="35"/>
    </row>
    <row r="5048" spans="3:7" ht="22.5" customHeight="1" x14ac:dyDescent="0.25">
      <c r="C5048" s="34"/>
      <c r="D5048" s="27"/>
      <c r="G5048" s="35"/>
    </row>
    <row r="5049" spans="3:7" ht="22.5" customHeight="1" x14ac:dyDescent="0.25">
      <c r="C5049" s="34"/>
      <c r="D5049" s="27"/>
      <c r="G5049" s="35"/>
    </row>
    <row r="5050" spans="3:7" ht="22.5" customHeight="1" x14ac:dyDescent="0.25">
      <c r="C5050" s="34"/>
      <c r="D5050" s="27"/>
      <c r="G5050" s="35"/>
    </row>
    <row r="5051" spans="3:7" ht="22.5" customHeight="1" x14ac:dyDescent="0.25">
      <c r="C5051" s="34"/>
      <c r="D5051" s="27"/>
      <c r="G5051" s="35"/>
    </row>
    <row r="5052" spans="3:7" ht="22.5" customHeight="1" x14ac:dyDescent="0.25">
      <c r="C5052" s="34"/>
      <c r="D5052" s="27"/>
      <c r="G5052" s="35"/>
    </row>
    <row r="5053" spans="3:7" ht="22.5" customHeight="1" x14ac:dyDescent="0.25">
      <c r="C5053" s="34"/>
      <c r="D5053" s="27"/>
      <c r="G5053" s="35"/>
    </row>
    <row r="5054" spans="3:7" ht="22.5" customHeight="1" x14ac:dyDescent="0.25">
      <c r="C5054" s="34"/>
      <c r="D5054" s="27"/>
      <c r="G5054" s="35"/>
    </row>
    <row r="5055" spans="3:7" ht="22.5" customHeight="1" x14ac:dyDescent="0.25">
      <c r="C5055" s="34"/>
      <c r="D5055" s="27"/>
      <c r="G5055" s="35"/>
    </row>
    <row r="5056" spans="3:7" ht="22.5" customHeight="1" x14ac:dyDescent="0.25">
      <c r="C5056" s="34"/>
      <c r="D5056" s="27"/>
      <c r="G5056" s="35"/>
    </row>
    <row r="5057" spans="3:7" ht="22.5" customHeight="1" x14ac:dyDescent="0.25">
      <c r="C5057" s="34"/>
      <c r="D5057" s="27"/>
      <c r="G5057" s="35"/>
    </row>
    <row r="5058" spans="3:7" ht="22.5" customHeight="1" x14ac:dyDescent="0.25">
      <c r="C5058" s="34"/>
      <c r="D5058" s="27"/>
      <c r="G5058" s="35"/>
    </row>
    <row r="5059" spans="3:7" ht="22.5" customHeight="1" x14ac:dyDescent="0.25">
      <c r="C5059" s="34"/>
      <c r="D5059" s="27"/>
      <c r="G5059" s="35"/>
    </row>
    <row r="5060" spans="3:7" ht="22.5" customHeight="1" x14ac:dyDescent="0.25">
      <c r="C5060" s="34"/>
      <c r="D5060" s="27"/>
      <c r="G5060" s="35"/>
    </row>
    <row r="5061" spans="3:7" ht="22.5" customHeight="1" x14ac:dyDescent="0.25">
      <c r="C5061" s="34"/>
      <c r="D5061" s="27"/>
      <c r="G5061" s="35"/>
    </row>
    <row r="5062" spans="3:7" ht="22.5" customHeight="1" x14ac:dyDescent="0.25">
      <c r="C5062" s="34"/>
      <c r="D5062" s="27"/>
      <c r="G5062" s="35"/>
    </row>
    <row r="5063" spans="3:7" ht="22.5" customHeight="1" x14ac:dyDescent="0.25">
      <c r="C5063" s="34"/>
      <c r="D5063" s="27"/>
      <c r="G5063" s="35"/>
    </row>
    <row r="5064" spans="3:7" ht="22.5" customHeight="1" x14ac:dyDescent="0.25">
      <c r="C5064" s="34"/>
      <c r="D5064" s="27"/>
      <c r="G5064" s="35"/>
    </row>
    <row r="5065" spans="3:7" ht="22.5" customHeight="1" x14ac:dyDescent="0.25">
      <c r="C5065" s="34"/>
      <c r="D5065" s="27"/>
      <c r="G5065" s="35"/>
    </row>
    <row r="5066" spans="3:7" ht="22.5" customHeight="1" x14ac:dyDescent="0.25">
      <c r="C5066" s="34"/>
      <c r="D5066" s="27"/>
      <c r="G5066" s="35"/>
    </row>
    <row r="5067" spans="3:7" ht="22.5" customHeight="1" x14ac:dyDescent="0.25">
      <c r="C5067" s="34"/>
      <c r="D5067" s="27"/>
      <c r="G5067" s="35"/>
    </row>
    <row r="5068" spans="3:7" ht="22.5" customHeight="1" x14ac:dyDescent="0.25">
      <c r="C5068" s="34"/>
      <c r="D5068" s="27"/>
      <c r="G5068" s="35"/>
    </row>
    <row r="5069" spans="3:7" ht="22.5" customHeight="1" x14ac:dyDescent="0.25">
      <c r="C5069" s="34"/>
      <c r="D5069" s="27"/>
      <c r="G5069" s="35"/>
    </row>
    <row r="5070" spans="3:7" ht="22.5" customHeight="1" x14ac:dyDescent="0.25">
      <c r="C5070" s="34"/>
      <c r="D5070" s="27"/>
      <c r="G5070" s="35"/>
    </row>
    <row r="5071" spans="3:7" ht="22.5" customHeight="1" x14ac:dyDescent="0.25">
      <c r="C5071" s="34"/>
      <c r="D5071" s="27"/>
      <c r="G5071" s="35"/>
    </row>
    <row r="5072" spans="3:7" ht="22.5" customHeight="1" x14ac:dyDescent="0.25">
      <c r="C5072" s="34"/>
      <c r="D5072" s="27"/>
      <c r="G5072" s="35"/>
    </row>
    <row r="5073" spans="3:7" ht="22.5" customHeight="1" x14ac:dyDescent="0.25">
      <c r="C5073" s="34"/>
      <c r="D5073" s="27"/>
      <c r="G5073" s="35"/>
    </row>
    <row r="5074" spans="3:7" ht="22.5" customHeight="1" x14ac:dyDescent="0.25">
      <c r="C5074" s="34"/>
      <c r="D5074" s="27"/>
      <c r="G5074" s="35"/>
    </row>
    <row r="5075" spans="3:7" ht="22.5" customHeight="1" x14ac:dyDescent="0.25">
      <c r="C5075" s="34"/>
      <c r="D5075" s="27"/>
      <c r="G5075" s="35"/>
    </row>
    <row r="5076" spans="3:7" ht="22.5" customHeight="1" x14ac:dyDescent="0.25">
      <c r="C5076" s="34"/>
      <c r="D5076" s="27"/>
      <c r="G5076" s="35"/>
    </row>
    <row r="5077" spans="3:7" ht="22.5" customHeight="1" x14ac:dyDescent="0.25">
      <c r="C5077" s="34"/>
      <c r="D5077" s="27"/>
      <c r="G5077" s="35"/>
    </row>
    <row r="5078" spans="3:7" ht="22.5" customHeight="1" x14ac:dyDescent="0.25">
      <c r="C5078" s="34"/>
      <c r="D5078" s="27"/>
      <c r="G5078" s="35"/>
    </row>
    <row r="5079" spans="3:7" ht="22.5" customHeight="1" x14ac:dyDescent="0.25">
      <c r="C5079" s="34"/>
      <c r="D5079" s="27"/>
      <c r="G5079" s="35"/>
    </row>
    <row r="5080" spans="3:7" ht="22.5" customHeight="1" x14ac:dyDescent="0.25">
      <c r="C5080" s="34"/>
      <c r="D5080" s="27"/>
      <c r="G5080" s="35"/>
    </row>
    <row r="5081" spans="3:7" ht="22.5" customHeight="1" x14ac:dyDescent="0.25">
      <c r="C5081" s="34"/>
      <c r="D5081" s="27"/>
      <c r="G5081" s="35"/>
    </row>
    <row r="5082" spans="3:7" ht="22.5" customHeight="1" x14ac:dyDescent="0.25">
      <c r="C5082" s="34"/>
      <c r="D5082" s="27"/>
      <c r="G5082" s="35"/>
    </row>
    <row r="5083" spans="3:7" ht="22.5" customHeight="1" x14ac:dyDescent="0.25">
      <c r="C5083" s="34"/>
      <c r="D5083" s="27"/>
      <c r="G5083" s="35"/>
    </row>
    <row r="5084" spans="3:7" ht="22.5" customHeight="1" x14ac:dyDescent="0.25">
      <c r="C5084" s="34"/>
      <c r="D5084" s="27"/>
      <c r="G5084" s="35"/>
    </row>
    <row r="5085" spans="3:7" ht="22.5" customHeight="1" x14ac:dyDescent="0.25">
      <c r="C5085" s="34"/>
      <c r="D5085" s="27"/>
      <c r="G5085" s="35"/>
    </row>
    <row r="5086" spans="3:7" ht="22.5" customHeight="1" x14ac:dyDescent="0.25">
      <c r="C5086" s="34"/>
      <c r="D5086" s="27"/>
      <c r="G5086" s="35"/>
    </row>
    <row r="5087" spans="3:7" ht="22.5" customHeight="1" x14ac:dyDescent="0.25">
      <c r="C5087" s="34"/>
      <c r="D5087" s="27"/>
      <c r="G5087" s="35"/>
    </row>
    <row r="5088" spans="3:7" ht="22.5" customHeight="1" x14ac:dyDescent="0.25">
      <c r="C5088" s="34"/>
      <c r="D5088" s="27"/>
      <c r="G5088" s="35"/>
    </row>
    <row r="5089" spans="3:7" ht="22.5" customHeight="1" x14ac:dyDescent="0.25">
      <c r="C5089" s="34"/>
      <c r="D5089" s="27"/>
      <c r="G5089" s="35"/>
    </row>
    <row r="5090" spans="3:7" ht="22.5" customHeight="1" x14ac:dyDescent="0.25">
      <c r="C5090" s="34"/>
      <c r="D5090" s="27"/>
      <c r="G5090" s="35"/>
    </row>
    <row r="5091" spans="3:7" ht="22.5" customHeight="1" x14ac:dyDescent="0.25">
      <c r="C5091" s="34"/>
      <c r="D5091" s="27"/>
      <c r="G5091" s="35"/>
    </row>
    <row r="5092" spans="3:7" ht="22.5" customHeight="1" x14ac:dyDescent="0.25">
      <c r="C5092" s="34"/>
      <c r="D5092" s="27"/>
      <c r="G5092" s="35"/>
    </row>
    <row r="5093" spans="3:7" ht="22.5" customHeight="1" x14ac:dyDescent="0.25">
      <c r="C5093" s="34"/>
      <c r="D5093" s="27"/>
      <c r="G5093" s="35"/>
    </row>
    <row r="5094" spans="3:7" ht="22.5" customHeight="1" x14ac:dyDescent="0.25">
      <c r="C5094" s="34"/>
      <c r="D5094" s="27"/>
      <c r="G5094" s="35"/>
    </row>
    <row r="5095" spans="3:7" ht="22.5" customHeight="1" x14ac:dyDescent="0.25">
      <c r="C5095" s="34"/>
      <c r="D5095" s="27"/>
      <c r="G5095" s="35"/>
    </row>
    <row r="5096" spans="3:7" ht="22.5" customHeight="1" x14ac:dyDescent="0.25">
      <c r="C5096" s="34"/>
      <c r="D5096" s="27"/>
      <c r="G5096" s="35"/>
    </row>
    <row r="5097" spans="3:7" ht="22.5" customHeight="1" x14ac:dyDescent="0.25">
      <c r="C5097" s="34"/>
      <c r="D5097" s="27"/>
      <c r="G5097" s="35"/>
    </row>
    <row r="5098" spans="3:7" ht="22.5" customHeight="1" x14ac:dyDescent="0.25">
      <c r="C5098" s="34"/>
      <c r="D5098" s="27"/>
      <c r="G5098" s="35"/>
    </row>
    <row r="5099" spans="3:7" ht="22.5" customHeight="1" x14ac:dyDescent="0.25">
      <c r="C5099" s="34"/>
      <c r="D5099" s="27"/>
      <c r="G5099" s="35"/>
    </row>
    <row r="5100" spans="3:7" ht="22.5" customHeight="1" x14ac:dyDescent="0.25">
      <c r="C5100" s="34"/>
      <c r="D5100" s="27"/>
      <c r="G5100" s="35"/>
    </row>
    <row r="5101" spans="3:7" ht="22.5" customHeight="1" x14ac:dyDescent="0.25">
      <c r="C5101" s="34"/>
      <c r="D5101" s="27"/>
      <c r="G5101" s="35"/>
    </row>
    <row r="5102" spans="3:7" ht="22.5" customHeight="1" x14ac:dyDescent="0.25">
      <c r="C5102" s="34"/>
      <c r="D5102" s="27"/>
      <c r="G5102" s="35"/>
    </row>
    <row r="5103" spans="3:7" ht="22.5" customHeight="1" x14ac:dyDescent="0.25">
      <c r="C5103" s="34"/>
      <c r="D5103" s="27"/>
      <c r="G5103" s="35"/>
    </row>
    <row r="5104" spans="3:7" ht="22.5" customHeight="1" x14ac:dyDescent="0.25">
      <c r="C5104" s="34"/>
      <c r="D5104" s="27"/>
      <c r="G5104" s="35"/>
    </row>
    <row r="5105" spans="3:7" ht="22.5" customHeight="1" x14ac:dyDescent="0.25">
      <c r="C5105" s="34"/>
      <c r="D5105" s="27"/>
      <c r="G5105" s="35"/>
    </row>
    <row r="5106" spans="3:7" ht="22.5" customHeight="1" x14ac:dyDescent="0.25">
      <c r="C5106" s="34"/>
      <c r="D5106" s="27"/>
      <c r="G5106" s="35"/>
    </row>
    <row r="5107" spans="3:7" ht="22.5" customHeight="1" x14ac:dyDescent="0.25">
      <c r="C5107" s="34"/>
      <c r="D5107" s="27"/>
      <c r="G5107" s="35"/>
    </row>
    <row r="5108" spans="3:7" ht="22.5" customHeight="1" x14ac:dyDescent="0.25">
      <c r="C5108" s="34"/>
      <c r="D5108" s="27"/>
      <c r="G5108" s="35"/>
    </row>
    <row r="5109" spans="3:7" ht="22.5" customHeight="1" x14ac:dyDescent="0.25">
      <c r="C5109" s="34"/>
      <c r="D5109" s="27"/>
      <c r="G5109" s="35"/>
    </row>
    <row r="5110" spans="3:7" ht="22.5" customHeight="1" x14ac:dyDescent="0.25">
      <c r="C5110" s="34"/>
      <c r="D5110" s="27"/>
      <c r="G5110" s="35"/>
    </row>
    <row r="5111" spans="3:7" ht="22.5" customHeight="1" x14ac:dyDescent="0.25">
      <c r="C5111" s="34"/>
      <c r="D5111" s="27"/>
      <c r="G5111" s="35"/>
    </row>
    <row r="5112" spans="3:7" ht="22.5" customHeight="1" x14ac:dyDescent="0.25">
      <c r="C5112" s="34"/>
      <c r="D5112" s="27"/>
      <c r="G5112" s="35"/>
    </row>
    <row r="5113" spans="3:7" ht="22.5" customHeight="1" x14ac:dyDescent="0.25">
      <c r="C5113" s="34"/>
      <c r="D5113" s="27"/>
      <c r="G5113" s="35"/>
    </row>
    <row r="5114" spans="3:7" ht="22.5" customHeight="1" x14ac:dyDescent="0.25">
      <c r="C5114" s="34"/>
      <c r="D5114" s="27"/>
      <c r="G5114" s="35"/>
    </row>
    <row r="5115" spans="3:7" ht="22.5" customHeight="1" x14ac:dyDescent="0.25">
      <c r="C5115" s="34"/>
      <c r="D5115" s="27"/>
      <c r="G5115" s="35"/>
    </row>
    <row r="5116" spans="3:7" ht="22.5" customHeight="1" x14ac:dyDescent="0.25">
      <c r="C5116" s="34"/>
      <c r="D5116" s="27"/>
      <c r="G5116" s="35"/>
    </row>
    <row r="5117" spans="3:7" ht="22.5" customHeight="1" x14ac:dyDescent="0.25">
      <c r="C5117" s="34"/>
      <c r="D5117" s="27"/>
      <c r="G5117" s="35"/>
    </row>
    <row r="5118" spans="3:7" ht="22.5" customHeight="1" x14ac:dyDescent="0.25">
      <c r="C5118" s="34"/>
      <c r="D5118" s="27"/>
      <c r="G5118" s="35"/>
    </row>
    <row r="5119" spans="3:7" ht="22.5" customHeight="1" x14ac:dyDescent="0.25">
      <c r="C5119" s="34"/>
      <c r="D5119" s="27"/>
      <c r="G5119" s="35"/>
    </row>
    <row r="5120" spans="3:7" ht="22.5" customHeight="1" x14ac:dyDescent="0.25">
      <c r="C5120" s="34"/>
      <c r="D5120" s="27"/>
      <c r="G5120" s="35"/>
    </row>
    <row r="5121" spans="3:7" ht="22.5" customHeight="1" x14ac:dyDescent="0.25">
      <c r="C5121" s="34"/>
      <c r="D5121" s="27"/>
      <c r="G5121" s="35"/>
    </row>
    <row r="5122" spans="3:7" ht="22.5" customHeight="1" x14ac:dyDescent="0.25">
      <c r="C5122" s="34"/>
      <c r="D5122" s="27"/>
      <c r="G5122" s="35"/>
    </row>
    <row r="5123" spans="3:7" ht="22.5" customHeight="1" x14ac:dyDescent="0.25">
      <c r="C5123" s="34"/>
      <c r="D5123" s="27"/>
      <c r="G5123" s="35"/>
    </row>
    <row r="5124" spans="3:7" ht="22.5" customHeight="1" x14ac:dyDescent="0.25">
      <c r="C5124" s="34"/>
      <c r="D5124" s="27"/>
      <c r="G5124" s="35"/>
    </row>
    <row r="5125" spans="3:7" ht="22.5" customHeight="1" x14ac:dyDescent="0.25">
      <c r="C5125" s="34"/>
      <c r="D5125" s="27"/>
      <c r="G5125" s="35"/>
    </row>
    <row r="5126" spans="3:7" ht="22.5" customHeight="1" x14ac:dyDescent="0.25">
      <c r="C5126" s="34"/>
      <c r="D5126" s="27"/>
      <c r="G5126" s="35"/>
    </row>
    <row r="5127" spans="3:7" ht="22.5" customHeight="1" x14ac:dyDescent="0.25">
      <c r="C5127" s="34"/>
      <c r="D5127" s="27"/>
      <c r="G5127" s="35"/>
    </row>
    <row r="5128" spans="3:7" ht="22.5" customHeight="1" x14ac:dyDescent="0.25">
      <c r="C5128" s="34"/>
      <c r="D5128" s="27"/>
      <c r="G5128" s="35"/>
    </row>
    <row r="5129" spans="3:7" ht="22.5" customHeight="1" x14ac:dyDescent="0.25">
      <c r="C5129" s="34"/>
      <c r="D5129" s="27"/>
      <c r="G5129" s="35"/>
    </row>
    <row r="5130" spans="3:7" ht="22.5" customHeight="1" x14ac:dyDescent="0.25">
      <c r="C5130" s="34"/>
      <c r="D5130" s="27"/>
      <c r="G5130" s="35"/>
    </row>
    <row r="5131" spans="3:7" ht="22.5" customHeight="1" x14ac:dyDescent="0.25">
      <c r="C5131" s="34"/>
      <c r="D5131" s="27"/>
      <c r="G5131" s="35"/>
    </row>
    <row r="5132" spans="3:7" ht="22.5" customHeight="1" x14ac:dyDescent="0.25">
      <c r="C5132" s="34"/>
      <c r="D5132" s="27"/>
      <c r="G5132" s="35"/>
    </row>
    <row r="5133" spans="3:7" ht="22.5" customHeight="1" x14ac:dyDescent="0.25">
      <c r="C5133" s="34"/>
      <c r="D5133" s="27"/>
      <c r="G5133" s="35"/>
    </row>
    <row r="5134" spans="3:7" ht="22.5" customHeight="1" x14ac:dyDescent="0.25">
      <c r="C5134" s="34"/>
      <c r="D5134" s="27"/>
      <c r="G5134" s="35"/>
    </row>
    <row r="5135" spans="3:7" ht="22.5" customHeight="1" x14ac:dyDescent="0.25">
      <c r="C5135" s="34"/>
      <c r="D5135" s="27"/>
      <c r="G5135" s="35"/>
    </row>
    <row r="5136" spans="3:7" ht="22.5" customHeight="1" x14ac:dyDescent="0.25">
      <c r="C5136" s="34"/>
      <c r="D5136" s="27"/>
      <c r="G5136" s="35"/>
    </row>
    <row r="5137" spans="3:7" ht="22.5" customHeight="1" x14ac:dyDescent="0.25">
      <c r="C5137" s="34"/>
      <c r="D5137" s="27"/>
      <c r="G5137" s="35"/>
    </row>
    <row r="5138" spans="3:7" ht="22.5" customHeight="1" x14ac:dyDescent="0.25">
      <c r="C5138" s="34"/>
      <c r="D5138" s="27"/>
      <c r="G5138" s="35"/>
    </row>
    <row r="5139" spans="3:7" ht="22.5" customHeight="1" x14ac:dyDescent="0.25">
      <c r="C5139" s="34"/>
      <c r="D5139" s="27"/>
      <c r="G5139" s="35"/>
    </row>
    <row r="5140" spans="3:7" ht="22.5" customHeight="1" x14ac:dyDescent="0.25">
      <c r="C5140" s="34"/>
      <c r="D5140" s="27"/>
      <c r="G5140" s="35"/>
    </row>
    <row r="5141" spans="3:7" ht="22.5" customHeight="1" x14ac:dyDescent="0.25">
      <c r="C5141" s="34"/>
      <c r="D5141" s="27"/>
      <c r="G5141" s="35"/>
    </row>
    <row r="5142" spans="3:7" ht="22.5" customHeight="1" x14ac:dyDescent="0.25">
      <c r="C5142" s="34"/>
      <c r="D5142" s="27"/>
      <c r="G5142" s="35"/>
    </row>
    <row r="5143" spans="3:7" ht="22.5" customHeight="1" x14ac:dyDescent="0.25">
      <c r="C5143" s="34"/>
      <c r="D5143" s="27"/>
      <c r="G5143" s="35"/>
    </row>
    <row r="5144" spans="3:7" ht="22.5" customHeight="1" x14ac:dyDescent="0.25">
      <c r="C5144" s="34"/>
      <c r="D5144" s="27"/>
      <c r="G5144" s="35"/>
    </row>
    <row r="5145" spans="3:7" ht="22.5" customHeight="1" x14ac:dyDescent="0.25">
      <c r="C5145" s="34"/>
      <c r="D5145" s="27"/>
      <c r="G5145" s="35"/>
    </row>
    <row r="5146" spans="3:7" ht="22.5" customHeight="1" x14ac:dyDescent="0.25">
      <c r="C5146" s="34"/>
      <c r="D5146" s="27"/>
      <c r="G5146" s="35"/>
    </row>
    <row r="5147" spans="3:7" ht="22.5" customHeight="1" x14ac:dyDescent="0.25">
      <c r="C5147" s="34"/>
      <c r="D5147" s="27"/>
      <c r="G5147" s="35"/>
    </row>
    <row r="5148" spans="3:7" ht="22.5" customHeight="1" x14ac:dyDescent="0.25">
      <c r="C5148" s="34"/>
      <c r="D5148" s="27"/>
      <c r="G5148" s="35"/>
    </row>
    <row r="5149" spans="3:7" ht="22.5" customHeight="1" x14ac:dyDescent="0.25">
      <c r="C5149" s="34"/>
      <c r="D5149" s="27"/>
      <c r="G5149" s="35"/>
    </row>
    <row r="5150" spans="3:7" ht="22.5" customHeight="1" x14ac:dyDescent="0.25">
      <c r="C5150" s="34"/>
      <c r="D5150" s="27"/>
      <c r="G5150" s="35"/>
    </row>
    <row r="5151" spans="3:7" ht="22.5" customHeight="1" x14ac:dyDescent="0.25">
      <c r="C5151" s="34"/>
      <c r="D5151" s="27"/>
      <c r="G5151" s="35"/>
    </row>
    <row r="5152" spans="3:7" ht="22.5" customHeight="1" x14ac:dyDescent="0.25">
      <c r="C5152" s="34"/>
      <c r="D5152" s="27"/>
      <c r="G5152" s="35"/>
    </row>
    <row r="5153" spans="3:7" ht="22.5" customHeight="1" x14ac:dyDescent="0.25">
      <c r="C5153" s="34"/>
      <c r="D5153" s="27"/>
      <c r="G5153" s="35"/>
    </row>
    <row r="5154" spans="3:7" ht="22.5" customHeight="1" x14ac:dyDescent="0.25">
      <c r="C5154" s="34"/>
      <c r="D5154" s="27"/>
      <c r="G5154" s="35"/>
    </row>
    <row r="5155" spans="3:7" ht="22.5" customHeight="1" x14ac:dyDescent="0.25">
      <c r="C5155" s="34"/>
      <c r="D5155" s="27"/>
      <c r="G5155" s="35"/>
    </row>
    <row r="5156" spans="3:7" ht="22.5" customHeight="1" x14ac:dyDescent="0.25">
      <c r="C5156" s="34"/>
      <c r="D5156" s="27"/>
      <c r="G5156" s="35"/>
    </row>
    <row r="5157" spans="3:7" ht="22.5" customHeight="1" x14ac:dyDescent="0.25">
      <c r="C5157" s="34"/>
      <c r="D5157" s="27"/>
      <c r="G5157" s="35"/>
    </row>
    <row r="5158" spans="3:7" ht="22.5" customHeight="1" x14ac:dyDescent="0.25">
      <c r="C5158" s="34"/>
      <c r="D5158" s="27"/>
      <c r="G5158" s="35"/>
    </row>
    <row r="5159" spans="3:7" ht="22.5" customHeight="1" x14ac:dyDescent="0.25">
      <c r="C5159" s="34"/>
      <c r="D5159" s="27"/>
      <c r="G5159" s="35"/>
    </row>
    <row r="5160" spans="3:7" ht="22.5" customHeight="1" x14ac:dyDescent="0.25">
      <c r="C5160" s="34"/>
      <c r="D5160" s="27"/>
      <c r="G5160" s="35"/>
    </row>
    <row r="5161" spans="3:7" ht="22.5" customHeight="1" x14ac:dyDescent="0.25">
      <c r="C5161" s="34"/>
      <c r="D5161" s="27"/>
      <c r="G5161" s="35"/>
    </row>
    <row r="5162" spans="3:7" ht="22.5" customHeight="1" x14ac:dyDescent="0.25">
      <c r="C5162" s="34"/>
      <c r="D5162" s="27"/>
      <c r="G5162" s="35"/>
    </row>
    <row r="5163" spans="3:7" ht="22.5" customHeight="1" x14ac:dyDescent="0.25">
      <c r="C5163" s="34"/>
      <c r="D5163" s="27"/>
      <c r="G5163" s="35"/>
    </row>
    <row r="5164" spans="3:7" ht="22.5" customHeight="1" x14ac:dyDescent="0.25">
      <c r="C5164" s="34"/>
      <c r="D5164" s="27"/>
      <c r="G5164" s="35"/>
    </row>
    <row r="5165" spans="3:7" ht="22.5" customHeight="1" x14ac:dyDescent="0.25">
      <c r="C5165" s="34"/>
      <c r="D5165" s="27"/>
      <c r="G5165" s="35"/>
    </row>
    <row r="5166" spans="3:7" ht="22.5" customHeight="1" x14ac:dyDescent="0.25">
      <c r="C5166" s="34"/>
      <c r="D5166" s="27"/>
      <c r="G5166" s="35"/>
    </row>
    <row r="5167" spans="3:7" ht="22.5" customHeight="1" x14ac:dyDescent="0.25">
      <c r="C5167" s="34"/>
      <c r="D5167" s="27"/>
      <c r="G5167" s="35"/>
    </row>
    <row r="5168" spans="3:7" ht="22.5" customHeight="1" x14ac:dyDescent="0.25">
      <c r="C5168" s="34"/>
      <c r="D5168" s="27"/>
      <c r="G5168" s="35"/>
    </row>
    <row r="5169" spans="3:7" ht="22.5" customHeight="1" x14ac:dyDescent="0.25">
      <c r="C5169" s="34"/>
      <c r="D5169" s="27"/>
      <c r="G5169" s="35"/>
    </row>
    <row r="5170" spans="3:7" ht="22.5" customHeight="1" x14ac:dyDescent="0.25">
      <c r="C5170" s="34"/>
      <c r="D5170" s="27"/>
      <c r="G5170" s="35"/>
    </row>
    <row r="5171" spans="3:7" ht="22.5" customHeight="1" x14ac:dyDescent="0.25">
      <c r="C5171" s="34"/>
      <c r="D5171" s="27"/>
      <c r="G5171" s="35"/>
    </row>
    <row r="5172" spans="3:7" ht="22.5" customHeight="1" x14ac:dyDescent="0.25">
      <c r="C5172" s="34"/>
      <c r="D5172" s="27"/>
      <c r="G5172" s="35"/>
    </row>
    <row r="5173" spans="3:7" ht="22.5" customHeight="1" x14ac:dyDescent="0.25">
      <c r="C5173" s="34"/>
      <c r="D5173" s="27"/>
      <c r="G5173" s="35"/>
    </row>
    <row r="5174" spans="3:7" ht="22.5" customHeight="1" x14ac:dyDescent="0.25">
      <c r="C5174" s="34"/>
      <c r="D5174" s="27"/>
      <c r="G5174" s="35"/>
    </row>
    <row r="5175" spans="3:7" ht="22.5" customHeight="1" x14ac:dyDescent="0.25">
      <c r="C5175" s="34"/>
      <c r="D5175" s="27"/>
      <c r="G5175" s="35"/>
    </row>
    <row r="5176" spans="3:7" ht="22.5" customHeight="1" x14ac:dyDescent="0.25">
      <c r="C5176" s="34"/>
      <c r="D5176" s="27"/>
      <c r="G5176" s="35"/>
    </row>
    <row r="5177" spans="3:7" ht="22.5" customHeight="1" x14ac:dyDescent="0.25">
      <c r="C5177" s="34"/>
      <c r="D5177" s="27"/>
      <c r="G5177" s="35"/>
    </row>
    <row r="5178" spans="3:7" ht="22.5" customHeight="1" x14ac:dyDescent="0.25">
      <c r="C5178" s="34"/>
      <c r="D5178" s="27"/>
      <c r="G5178" s="35"/>
    </row>
    <row r="5179" spans="3:7" ht="22.5" customHeight="1" x14ac:dyDescent="0.25">
      <c r="C5179" s="34"/>
      <c r="D5179" s="27"/>
      <c r="G5179" s="35"/>
    </row>
    <row r="5180" spans="3:7" ht="22.5" customHeight="1" x14ac:dyDescent="0.25">
      <c r="C5180" s="34"/>
      <c r="D5180" s="27"/>
      <c r="G5180" s="35"/>
    </row>
    <row r="5181" spans="3:7" ht="22.5" customHeight="1" x14ac:dyDescent="0.25">
      <c r="C5181" s="34"/>
      <c r="D5181" s="27"/>
      <c r="G5181" s="35"/>
    </row>
    <row r="5182" spans="3:7" ht="22.5" customHeight="1" x14ac:dyDescent="0.25">
      <c r="C5182" s="34"/>
      <c r="D5182" s="27"/>
      <c r="G5182" s="35"/>
    </row>
    <row r="5183" spans="3:7" ht="22.5" customHeight="1" x14ac:dyDescent="0.25">
      <c r="C5183" s="34"/>
      <c r="D5183" s="27"/>
      <c r="G5183" s="35"/>
    </row>
    <row r="5184" spans="3:7" ht="22.5" customHeight="1" x14ac:dyDescent="0.25">
      <c r="C5184" s="34"/>
      <c r="D5184" s="27"/>
      <c r="G5184" s="35"/>
    </row>
    <row r="5185" spans="3:7" ht="22.5" customHeight="1" x14ac:dyDescent="0.25">
      <c r="C5185" s="34"/>
      <c r="D5185" s="27"/>
      <c r="G5185" s="35"/>
    </row>
    <row r="5186" spans="3:7" ht="22.5" customHeight="1" x14ac:dyDescent="0.25">
      <c r="C5186" s="34"/>
      <c r="D5186" s="27"/>
      <c r="G5186" s="35"/>
    </row>
    <row r="5187" spans="3:7" ht="22.5" customHeight="1" x14ac:dyDescent="0.25">
      <c r="C5187" s="34"/>
      <c r="D5187" s="27"/>
      <c r="G5187" s="35"/>
    </row>
    <row r="5188" spans="3:7" ht="22.5" customHeight="1" x14ac:dyDescent="0.25">
      <c r="C5188" s="34"/>
      <c r="D5188" s="27"/>
      <c r="G5188" s="35"/>
    </row>
    <row r="5189" spans="3:7" ht="22.5" customHeight="1" x14ac:dyDescent="0.25">
      <c r="C5189" s="34"/>
      <c r="D5189" s="27"/>
      <c r="G5189" s="35"/>
    </row>
    <row r="5190" spans="3:7" ht="22.5" customHeight="1" x14ac:dyDescent="0.25">
      <c r="C5190" s="34"/>
      <c r="D5190" s="27"/>
      <c r="G5190" s="35"/>
    </row>
    <row r="5191" spans="3:7" ht="22.5" customHeight="1" x14ac:dyDescent="0.25">
      <c r="C5191" s="34"/>
      <c r="D5191" s="27"/>
      <c r="G5191" s="35"/>
    </row>
    <row r="5192" spans="3:7" ht="22.5" customHeight="1" x14ac:dyDescent="0.25">
      <c r="C5192" s="34"/>
      <c r="D5192" s="27"/>
      <c r="G5192" s="35"/>
    </row>
    <row r="5193" spans="3:7" ht="22.5" customHeight="1" x14ac:dyDescent="0.25">
      <c r="C5193" s="34"/>
      <c r="D5193" s="27"/>
      <c r="G5193" s="35"/>
    </row>
    <row r="5194" spans="3:7" ht="22.5" customHeight="1" x14ac:dyDescent="0.25">
      <c r="C5194" s="34"/>
      <c r="D5194" s="27"/>
      <c r="G5194" s="35"/>
    </row>
    <row r="5195" spans="3:7" ht="22.5" customHeight="1" x14ac:dyDescent="0.25">
      <c r="C5195" s="34"/>
      <c r="D5195" s="27"/>
      <c r="G5195" s="35"/>
    </row>
    <row r="5196" spans="3:7" ht="22.5" customHeight="1" x14ac:dyDescent="0.25">
      <c r="C5196" s="34"/>
      <c r="D5196" s="27"/>
      <c r="G5196" s="35"/>
    </row>
    <row r="5197" spans="3:7" ht="22.5" customHeight="1" x14ac:dyDescent="0.25">
      <c r="C5197" s="34"/>
      <c r="D5197" s="27"/>
      <c r="G5197" s="35"/>
    </row>
    <row r="5198" spans="3:7" ht="22.5" customHeight="1" x14ac:dyDescent="0.25">
      <c r="C5198" s="34"/>
      <c r="D5198" s="27"/>
      <c r="G5198" s="35"/>
    </row>
    <row r="5199" spans="3:7" ht="22.5" customHeight="1" x14ac:dyDescent="0.25">
      <c r="C5199" s="34"/>
      <c r="D5199" s="27"/>
      <c r="G5199" s="35"/>
    </row>
    <row r="5200" spans="3:7" ht="22.5" customHeight="1" x14ac:dyDescent="0.25">
      <c r="C5200" s="34"/>
      <c r="D5200" s="27"/>
      <c r="G5200" s="35"/>
    </row>
    <row r="5201" spans="3:7" ht="22.5" customHeight="1" x14ac:dyDescent="0.25">
      <c r="C5201" s="34"/>
      <c r="D5201" s="27"/>
      <c r="G5201" s="35"/>
    </row>
    <row r="5202" spans="3:7" ht="22.5" customHeight="1" x14ac:dyDescent="0.25">
      <c r="C5202" s="34"/>
      <c r="D5202" s="27"/>
      <c r="G5202" s="35"/>
    </row>
    <row r="5203" spans="3:7" ht="22.5" customHeight="1" x14ac:dyDescent="0.25">
      <c r="C5203" s="34"/>
      <c r="D5203" s="27"/>
      <c r="G5203" s="35"/>
    </row>
    <row r="5204" spans="3:7" ht="22.5" customHeight="1" x14ac:dyDescent="0.25">
      <c r="C5204" s="34"/>
      <c r="D5204" s="27"/>
      <c r="G5204" s="35"/>
    </row>
    <row r="5205" spans="3:7" ht="22.5" customHeight="1" x14ac:dyDescent="0.25">
      <c r="C5205" s="34"/>
      <c r="D5205" s="27"/>
      <c r="G5205" s="35"/>
    </row>
    <row r="5206" spans="3:7" ht="22.5" customHeight="1" x14ac:dyDescent="0.25">
      <c r="C5206" s="34"/>
      <c r="D5206" s="27"/>
      <c r="G5206" s="35"/>
    </row>
    <row r="5207" spans="3:7" ht="22.5" customHeight="1" x14ac:dyDescent="0.25">
      <c r="C5207" s="34"/>
      <c r="D5207" s="27"/>
      <c r="G5207" s="35"/>
    </row>
    <row r="5208" spans="3:7" ht="22.5" customHeight="1" x14ac:dyDescent="0.25">
      <c r="C5208" s="34"/>
      <c r="D5208" s="27"/>
      <c r="G5208" s="35"/>
    </row>
    <row r="5209" spans="3:7" ht="22.5" customHeight="1" x14ac:dyDescent="0.25">
      <c r="C5209" s="34"/>
      <c r="D5209" s="27"/>
      <c r="G5209" s="35"/>
    </row>
    <row r="5210" spans="3:7" ht="22.5" customHeight="1" x14ac:dyDescent="0.25">
      <c r="C5210" s="34"/>
      <c r="D5210" s="27"/>
      <c r="G5210" s="35"/>
    </row>
    <row r="5211" spans="3:7" ht="22.5" customHeight="1" x14ac:dyDescent="0.25">
      <c r="C5211" s="34"/>
      <c r="D5211" s="27"/>
      <c r="G5211" s="35"/>
    </row>
    <row r="5212" spans="3:7" ht="22.5" customHeight="1" x14ac:dyDescent="0.25">
      <c r="C5212" s="34"/>
      <c r="D5212" s="27"/>
      <c r="G5212" s="35"/>
    </row>
    <row r="5213" spans="3:7" ht="22.5" customHeight="1" x14ac:dyDescent="0.25">
      <c r="C5213" s="34"/>
      <c r="D5213" s="27"/>
      <c r="G5213" s="35"/>
    </row>
    <row r="5214" spans="3:7" ht="22.5" customHeight="1" x14ac:dyDescent="0.25">
      <c r="C5214" s="34"/>
      <c r="D5214" s="27"/>
      <c r="G5214" s="35"/>
    </row>
    <row r="5215" spans="3:7" ht="22.5" customHeight="1" x14ac:dyDescent="0.25">
      <c r="C5215" s="34"/>
      <c r="D5215" s="27"/>
      <c r="G5215" s="35"/>
    </row>
    <row r="5216" spans="3:7" ht="22.5" customHeight="1" x14ac:dyDescent="0.25">
      <c r="C5216" s="34"/>
      <c r="D5216" s="27"/>
      <c r="G5216" s="35"/>
    </row>
    <row r="5217" spans="3:7" ht="22.5" customHeight="1" x14ac:dyDescent="0.25">
      <c r="C5217" s="34"/>
      <c r="D5217" s="27"/>
      <c r="G5217" s="35"/>
    </row>
    <row r="5218" spans="3:7" ht="22.5" customHeight="1" x14ac:dyDescent="0.25">
      <c r="C5218" s="34"/>
      <c r="D5218" s="27"/>
      <c r="G5218" s="35"/>
    </row>
    <row r="5219" spans="3:7" ht="22.5" customHeight="1" x14ac:dyDescent="0.25">
      <c r="C5219" s="34"/>
      <c r="D5219" s="27"/>
      <c r="G5219" s="35"/>
    </row>
    <row r="5220" spans="3:7" ht="22.5" customHeight="1" x14ac:dyDescent="0.25">
      <c r="C5220" s="34"/>
      <c r="D5220" s="27"/>
      <c r="G5220" s="35"/>
    </row>
    <row r="5221" spans="3:7" ht="22.5" customHeight="1" x14ac:dyDescent="0.25">
      <c r="C5221" s="34"/>
      <c r="D5221" s="27"/>
      <c r="G5221" s="35"/>
    </row>
    <row r="5222" spans="3:7" ht="22.5" customHeight="1" x14ac:dyDescent="0.25">
      <c r="C5222" s="34"/>
      <c r="D5222" s="27"/>
      <c r="G5222" s="35"/>
    </row>
    <row r="5223" spans="3:7" ht="22.5" customHeight="1" x14ac:dyDescent="0.25">
      <c r="C5223" s="34"/>
      <c r="D5223" s="27"/>
      <c r="G5223" s="35"/>
    </row>
    <row r="5224" spans="3:7" ht="22.5" customHeight="1" x14ac:dyDescent="0.25">
      <c r="C5224" s="34"/>
      <c r="D5224" s="27"/>
      <c r="G5224" s="35"/>
    </row>
    <row r="5225" spans="3:7" ht="22.5" customHeight="1" x14ac:dyDescent="0.25">
      <c r="C5225" s="34"/>
      <c r="D5225" s="27"/>
      <c r="G5225" s="35"/>
    </row>
    <row r="5226" spans="3:7" ht="22.5" customHeight="1" x14ac:dyDescent="0.25">
      <c r="C5226" s="34"/>
      <c r="D5226" s="27"/>
      <c r="G5226" s="35"/>
    </row>
    <row r="5227" spans="3:7" ht="22.5" customHeight="1" x14ac:dyDescent="0.25">
      <c r="C5227" s="34"/>
      <c r="D5227" s="27"/>
      <c r="G5227" s="35"/>
    </row>
    <row r="5228" spans="3:7" ht="22.5" customHeight="1" x14ac:dyDescent="0.25">
      <c r="C5228" s="34"/>
      <c r="D5228" s="27"/>
      <c r="G5228" s="35"/>
    </row>
    <row r="5229" spans="3:7" ht="22.5" customHeight="1" x14ac:dyDescent="0.25">
      <c r="C5229" s="34"/>
      <c r="D5229" s="27"/>
      <c r="G5229" s="35"/>
    </row>
    <row r="5230" spans="3:7" ht="22.5" customHeight="1" x14ac:dyDescent="0.25">
      <c r="C5230" s="34"/>
      <c r="D5230" s="27"/>
      <c r="G5230" s="35"/>
    </row>
    <row r="5231" spans="3:7" ht="22.5" customHeight="1" x14ac:dyDescent="0.25">
      <c r="C5231" s="34"/>
      <c r="D5231" s="27"/>
      <c r="G5231" s="35"/>
    </row>
    <row r="5232" spans="3:7" ht="22.5" customHeight="1" x14ac:dyDescent="0.25">
      <c r="C5232" s="34"/>
      <c r="D5232" s="27"/>
      <c r="G5232" s="35"/>
    </row>
    <row r="5233" spans="3:7" ht="22.5" customHeight="1" x14ac:dyDescent="0.25">
      <c r="C5233" s="34"/>
      <c r="D5233" s="27"/>
      <c r="G5233" s="35"/>
    </row>
    <row r="5234" spans="3:7" ht="22.5" customHeight="1" x14ac:dyDescent="0.25">
      <c r="C5234" s="34"/>
      <c r="D5234" s="27"/>
      <c r="G5234" s="35"/>
    </row>
    <row r="5235" spans="3:7" ht="22.5" customHeight="1" x14ac:dyDescent="0.25">
      <c r="C5235" s="34"/>
      <c r="D5235" s="27"/>
      <c r="G5235" s="35"/>
    </row>
    <row r="5236" spans="3:7" ht="22.5" customHeight="1" x14ac:dyDescent="0.25">
      <c r="C5236" s="34"/>
      <c r="D5236" s="27"/>
      <c r="G5236" s="35"/>
    </row>
    <row r="5237" spans="3:7" ht="22.5" customHeight="1" x14ac:dyDescent="0.25">
      <c r="C5237" s="34"/>
      <c r="D5237" s="27"/>
      <c r="G5237" s="35"/>
    </row>
    <row r="5238" spans="3:7" ht="22.5" customHeight="1" x14ac:dyDescent="0.25">
      <c r="C5238" s="34"/>
      <c r="D5238" s="27"/>
      <c r="G5238" s="35"/>
    </row>
    <row r="5239" spans="3:7" ht="22.5" customHeight="1" x14ac:dyDescent="0.25">
      <c r="C5239" s="34"/>
      <c r="D5239" s="27"/>
      <c r="G5239" s="35"/>
    </row>
    <row r="5240" spans="3:7" ht="22.5" customHeight="1" x14ac:dyDescent="0.25">
      <c r="C5240" s="34"/>
      <c r="D5240" s="27"/>
      <c r="G5240" s="35"/>
    </row>
    <row r="5241" spans="3:7" ht="22.5" customHeight="1" x14ac:dyDescent="0.25">
      <c r="C5241" s="34"/>
      <c r="D5241" s="27"/>
      <c r="G5241" s="35"/>
    </row>
    <row r="5242" spans="3:7" ht="22.5" customHeight="1" x14ac:dyDescent="0.25">
      <c r="C5242" s="34"/>
      <c r="D5242" s="27"/>
      <c r="G5242" s="35"/>
    </row>
    <row r="5243" spans="3:7" ht="22.5" customHeight="1" x14ac:dyDescent="0.25">
      <c r="C5243" s="34"/>
      <c r="D5243" s="27"/>
      <c r="G5243" s="35"/>
    </row>
    <row r="5244" spans="3:7" ht="22.5" customHeight="1" x14ac:dyDescent="0.25">
      <c r="C5244" s="34"/>
      <c r="D5244" s="27"/>
      <c r="G5244" s="35"/>
    </row>
    <row r="5245" spans="3:7" ht="22.5" customHeight="1" x14ac:dyDescent="0.25">
      <c r="C5245" s="34"/>
      <c r="D5245" s="27"/>
      <c r="G5245" s="35"/>
    </row>
    <row r="5246" spans="3:7" ht="22.5" customHeight="1" x14ac:dyDescent="0.25">
      <c r="C5246" s="34"/>
      <c r="D5246" s="27"/>
      <c r="G5246" s="35"/>
    </row>
    <row r="5247" spans="3:7" ht="22.5" customHeight="1" x14ac:dyDescent="0.25">
      <c r="C5247" s="34"/>
      <c r="D5247" s="27"/>
      <c r="G5247" s="35"/>
    </row>
    <row r="5248" spans="3:7" ht="22.5" customHeight="1" x14ac:dyDescent="0.25">
      <c r="C5248" s="34"/>
      <c r="D5248" s="27"/>
      <c r="G5248" s="35"/>
    </row>
    <row r="5249" spans="3:7" ht="22.5" customHeight="1" x14ac:dyDescent="0.25">
      <c r="C5249" s="34"/>
      <c r="D5249" s="27"/>
      <c r="G5249" s="35"/>
    </row>
    <row r="5250" spans="3:7" ht="22.5" customHeight="1" x14ac:dyDescent="0.25">
      <c r="C5250" s="34"/>
      <c r="D5250" s="27"/>
      <c r="G5250" s="35"/>
    </row>
    <row r="5251" spans="3:7" ht="22.5" customHeight="1" x14ac:dyDescent="0.25">
      <c r="C5251" s="34"/>
      <c r="D5251" s="27"/>
      <c r="G5251" s="35"/>
    </row>
    <row r="5252" spans="3:7" ht="22.5" customHeight="1" x14ac:dyDescent="0.25">
      <c r="C5252" s="34"/>
      <c r="D5252" s="27"/>
      <c r="G5252" s="35"/>
    </row>
    <row r="5253" spans="3:7" ht="22.5" customHeight="1" x14ac:dyDescent="0.25">
      <c r="C5253" s="34"/>
      <c r="D5253" s="27"/>
      <c r="G5253" s="35"/>
    </row>
    <row r="5254" spans="3:7" ht="22.5" customHeight="1" x14ac:dyDescent="0.25">
      <c r="C5254" s="34"/>
      <c r="D5254" s="27"/>
      <c r="G5254" s="35"/>
    </row>
    <row r="5255" spans="3:7" ht="22.5" customHeight="1" x14ac:dyDescent="0.25">
      <c r="C5255" s="34"/>
      <c r="D5255" s="27"/>
      <c r="G5255" s="35"/>
    </row>
    <row r="5256" spans="3:7" ht="22.5" customHeight="1" x14ac:dyDescent="0.25">
      <c r="C5256" s="34"/>
      <c r="D5256" s="27"/>
      <c r="G5256" s="35"/>
    </row>
    <row r="5257" spans="3:7" ht="22.5" customHeight="1" x14ac:dyDescent="0.25">
      <c r="C5257" s="34"/>
      <c r="D5257" s="27"/>
      <c r="G5257" s="35"/>
    </row>
    <row r="5258" spans="3:7" ht="22.5" customHeight="1" x14ac:dyDescent="0.25">
      <c r="C5258" s="34"/>
      <c r="D5258" s="27"/>
      <c r="G5258" s="35"/>
    </row>
    <row r="5259" spans="3:7" ht="22.5" customHeight="1" x14ac:dyDescent="0.25">
      <c r="C5259" s="34"/>
      <c r="D5259" s="27"/>
      <c r="G5259" s="35"/>
    </row>
    <row r="5260" spans="3:7" ht="22.5" customHeight="1" x14ac:dyDescent="0.25">
      <c r="C5260" s="34"/>
      <c r="D5260" s="27"/>
      <c r="G5260" s="35"/>
    </row>
    <row r="5261" spans="3:7" ht="22.5" customHeight="1" x14ac:dyDescent="0.25">
      <c r="C5261" s="34"/>
      <c r="D5261" s="27"/>
      <c r="G5261" s="35"/>
    </row>
    <row r="5262" spans="3:7" ht="22.5" customHeight="1" x14ac:dyDescent="0.25">
      <c r="C5262" s="34"/>
      <c r="D5262" s="27"/>
      <c r="G5262" s="35"/>
    </row>
    <row r="5263" spans="3:7" ht="22.5" customHeight="1" x14ac:dyDescent="0.25">
      <c r="C5263" s="34"/>
      <c r="D5263" s="27"/>
      <c r="G5263" s="35"/>
    </row>
    <row r="5264" spans="3:7" ht="22.5" customHeight="1" x14ac:dyDescent="0.25">
      <c r="C5264" s="34"/>
      <c r="D5264" s="27"/>
      <c r="G5264" s="35"/>
    </row>
    <row r="5265" spans="3:7" ht="22.5" customHeight="1" x14ac:dyDescent="0.25">
      <c r="C5265" s="34"/>
      <c r="D5265" s="27"/>
      <c r="G5265" s="35"/>
    </row>
    <row r="5266" spans="3:7" ht="22.5" customHeight="1" x14ac:dyDescent="0.25">
      <c r="C5266" s="34"/>
      <c r="D5266" s="27"/>
      <c r="G5266" s="35"/>
    </row>
    <row r="5267" spans="3:7" ht="22.5" customHeight="1" x14ac:dyDescent="0.25">
      <c r="C5267" s="34"/>
      <c r="D5267" s="27"/>
      <c r="G5267" s="35"/>
    </row>
    <row r="5268" spans="3:7" ht="22.5" customHeight="1" x14ac:dyDescent="0.25">
      <c r="C5268" s="34"/>
      <c r="D5268" s="27"/>
      <c r="G5268" s="35"/>
    </row>
    <row r="5269" spans="3:7" ht="22.5" customHeight="1" x14ac:dyDescent="0.25">
      <c r="C5269" s="34"/>
      <c r="D5269" s="27"/>
      <c r="G5269" s="35"/>
    </row>
    <row r="5270" spans="3:7" ht="22.5" customHeight="1" x14ac:dyDescent="0.25">
      <c r="C5270" s="34"/>
      <c r="D5270" s="27"/>
      <c r="G5270" s="35"/>
    </row>
    <row r="5271" spans="3:7" ht="22.5" customHeight="1" x14ac:dyDescent="0.25">
      <c r="C5271" s="34"/>
      <c r="D5271" s="27"/>
      <c r="G5271" s="35"/>
    </row>
    <row r="5272" spans="3:7" ht="22.5" customHeight="1" x14ac:dyDescent="0.25">
      <c r="C5272" s="34"/>
      <c r="D5272" s="27"/>
      <c r="G5272" s="35"/>
    </row>
    <row r="5273" spans="3:7" ht="22.5" customHeight="1" x14ac:dyDescent="0.25">
      <c r="C5273" s="34"/>
      <c r="D5273" s="27"/>
      <c r="G5273" s="35"/>
    </row>
    <row r="5274" spans="3:7" ht="22.5" customHeight="1" x14ac:dyDescent="0.25">
      <c r="C5274" s="34"/>
      <c r="D5274" s="27"/>
      <c r="G5274" s="35"/>
    </row>
    <row r="5275" spans="3:7" ht="22.5" customHeight="1" x14ac:dyDescent="0.25">
      <c r="C5275" s="34"/>
      <c r="D5275" s="27"/>
      <c r="G5275" s="35"/>
    </row>
    <row r="5276" spans="3:7" ht="22.5" customHeight="1" x14ac:dyDescent="0.25">
      <c r="C5276" s="34"/>
      <c r="D5276" s="27"/>
      <c r="G5276" s="35"/>
    </row>
    <row r="5277" spans="3:7" ht="22.5" customHeight="1" x14ac:dyDescent="0.25">
      <c r="C5277" s="34"/>
      <c r="D5277" s="27"/>
      <c r="G5277" s="35"/>
    </row>
    <row r="5278" spans="3:7" ht="22.5" customHeight="1" x14ac:dyDescent="0.25">
      <c r="C5278" s="34"/>
      <c r="D5278" s="27"/>
      <c r="G5278" s="35"/>
    </row>
    <row r="5279" spans="3:7" ht="22.5" customHeight="1" x14ac:dyDescent="0.25">
      <c r="C5279" s="34"/>
      <c r="D5279" s="27"/>
      <c r="G5279" s="35"/>
    </row>
    <row r="5280" spans="3:7" ht="22.5" customHeight="1" x14ac:dyDescent="0.25">
      <c r="C5280" s="34"/>
      <c r="D5280" s="27"/>
      <c r="G5280" s="35"/>
    </row>
    <row r="5281" spans="3:7" ht="22.5" customHeight="1" x14ac:dyDescent="0.25">
      <c r="C5281" s="34"/>
      <c r="D5281" s="27"/>
      <c r="G5281" s="35"/>
    </row>
    <row r="5282" spans="3:7" ht="22.5" customHeight="1" x14ac:dyDescent="0.25">
      <c r="C5282" s="34"/>
      <c r="D5282" s="27"/>
      <c r="G5282" s="35"/>
    </row>
    <row r="5283" spans="3:7" ht="22.5" customHeight="1" x14ac:dyDescent="0.25">
      <c r="C5283" s="34"/>
      <c r="D5283" s="27"/>
      <c r="G5283" s="35"/>
    </row>
    <row r="5284" spans="3:7" ht="22.5" customHeight="1" x14ac:dyDescent="0.25">
      <c r="C5284" s="34"/>
      <c r="D5284" s="27"/>
      <c r="G5284" s="35"/>
    </row>
    <row r="5285" spans="3:7" ht="22.5" customHeight="1" x14ac:dyDescent="0.25">
      <c r="C5285" s="34"/>
      <c r="D5285" s="27"/>
      <c r="G5285" s="35"/>
    </row>
    <row r="5286" spans="3:7" ht="22.5" customHeight="1" x14ac:dyDescent="0.25">
      <c r="C5286" s="34"/>
      <c r="D5286" s="27"/>
      <c r="G5286" s="35"/>
    </row>
    <row r="5287" spans="3:7" ht="22.5" customHeight="1" x14ac:dyDescent="0.25">
      <c r="C5287" s="34"/>
      <c r="D5287" s="27"/>
      <c r="G5287" s="35"/>
    </row>
    <row r="5288" spans="3:7" ht="22.5" customHeight="1" x14ac:dyDescent="0.25">
      <c r="C5288" s="34"/>
      <c r="D5288" s="27"/>
      <c r="G5288" s="35"/>
    </row>
    <row r="5289" spans="3:7" ht="22.5" customHeight="1" x14ac:dyDescent="0.25">
      <c r="C5289" s="34"/>
      <c r="D5289" s="27"/>
      <c r="G5289" s="35"/>
    </row>
    <row r="5290" spans="3:7" ht="22.5" customHeight="1" x14ac:dyDescent="0.25">
      <c r="C5290" s="34"/>
      <c r="D5290" s="27"/>
      <c r="G5290" s="35"/>
    </row>
    <row r="5291" spans="3:7" ht="22.5" customHeight="1" x14ac:dyDescent="0.25">
      <c r="C5291" s="34"/>
      <c r="D5291" s="27"/>
      <c r="G5291" s="35"/>
    </row>
    <row r="5292" spans="3:7" ht="22.5" customHeight="1" x14ac:dyDescent="0.25">
      <c r="C5292" s="34"/>
      <c r="D5292" s="27"/>
      <c r="G5292" s="35"/>
    </row>
    <row r="5293" spans="3:7" ht="22.5" customHeight="1" x14ac:dyDescent="0.25">
      <c r="C5293" s="34"/>
      <c r="D5293" s="27"/>
      <c r="G5293" s="35"/>
    </row>
    <row r="5294" spans="3:7" ht="22.5" customHeight="1" x14ac:dyDescent="0.25">
      <c r="C5294" s="34"/>
      <c r="D5294" s="27"/>
      <c r="G5294" s="35"/>
    </row>
    <row r="5295" spans="3:7" ht="22.5" customHeight="1" x14ac:dyDescent="0.25">
      <c r="C5295" s="34"/>
      <c r="D5295" s="27"/>
      <c r="G5295" s="35"/>
    </row>
    <row r="5296" spans="3:7" ht="22.5" customHeight="1" x14ac:dyDescent="0.25">
      <c r="C5296" s="34"/>
      <c r="D5296" s="27"/>
      <c r="G5296" s="35"/>
    </row>
    <row r="5297" spans="3:7" ht="22.5" customHeight="1" x14ac:dyDescent="0.25">
      <c r="C5297" s="34"/>
      <c r="D5297" s="27"/>
      <c r="G5297" s="35"/>
    </row>
    <row r="5298" spans="3:7" ht="22.5" customHeight="1" x14ac:dyDescent="0.25">
      <c r="C5298" s="34"/>
      <c r="D5298" s="27"/>
      <c r="G5298" s="35"/>
    </row>
    <row r="5299" spans="3:7" ht="22.5" customHeight="1" x14ac:dyDescent="0.25">
      <c r="C5299" s="34"/>
      <c r="D5299" s="27"/>
      <c r="G5299" s="35"/>
    </row>
    <row r="5300" spans="3:7" ht="22.5" customHeight="1" x14ac:dyDescent="0.25">
      <c r="C5300" s="34"/>
      <c r="D5300" s="27"/>
      <c r="G5300" s="35"/>
    </row>
    <row r="5301" spans="3:7" ht="22.5" customHeight="1" x14ac:dyDescent="0.25">
      <c r="C5301" s="34"/>
      <c r="D5301" s="27"/>
      <c r="G5301" s="35"/>
    </row>
    <row r="5302" spans="3:7" ht="22.5" customHeight="1" x14ac:dyDescent="0.25">
      <c r="C5302" s="34"/>
      <c r="D5302" s="27"/>
      <c r="G5302" s="35"/>
    </row>
    <row r="5303" spans="3:7" ht="22.5" customHeight="1" x14ac:dyDescent="0.25">
      <c r="C5303" s="34"/>
      <c r="D5303" s="27"/>
      <c r="G5303" s="35"/>
    </row>
    <row r="5304" spans="3:7" ht="22.5" customHeight="1" x14ac:dyDescent="0.25">
      <c r="C5304" s="34"/>
      <c r="D5304" s="27"/>
      <c r="G5304" s="35"/>
    </row>
    <row r="5305" spans="3:7" ht="22.5" customHeight="1" x14ac:dyDescent="0.25">
      <c r="C5305" s="34"/>
      <c r="D5305" s="27"/>
      <c r="G5305" s="35"/>
    </row>
    <row r="5306" spans="3:7" ht="22.5" customHeight="1" x14ac:dyDescent="0.25">
      <c r="C5306" s="34"/>
      <c r="D5306" s="27"/>
      <c r="G5306" s="35"/>
    </row>
    <row r="5307" spans="3:7" ht="22.5" customHeight="1" x14ac:dyDescent="0.25">
      <c r="C5307" s="34"/>
      <c r="D5307" s="27"/>
      <c r="G5307" s="35"/>
    </row>
    <row r="5308" spans="3:7" ht="22.5" customHeight="1" x14ac:dyDescent="0.25">
      <c r="C5308" s="34"/>
      <c r="D5308" s="27"/>
      <c r="G5308" s="35"/>
    </row>
    <row r="5309" spans="3:7" ht="22.5" customHeight="1" x14ac:dyDescent="0.25">
      <c r="C5309" s="34"/>
      <c r="D5309" s="27"/>
      <c r="G5309" s="35"/>
    </row>
    <row r="5310" spans="3:7" ht="22.5" customHeight="1" x14ac:dyDescent="0.25">
      <c r="C5310" s="34"/>
      <c r="D5310" s="27"/>
      <c r="G5310" s="35"/>
    </row>
    <row r="5311" spans="3:7" ht="22.5" customHeight="1" x14ac:dyDescent="0.25">
      <c r="C5311" s="34"/>
      <c r="D5311" s="27"/>
      <c r="G5311" s="35"/>
    </row>
    <row r="5312" spans="3:7" ht="22.5" customHeight="1" x14ac:dyDescent="0.25">
      <c r="C5312" s="34"/>
      <c r="D5312" s="27"/>
      <c r="G5312" s="35"/>
    </row>
    <row r="5313" spans="3:7" ht="22.5" customHeight="1" x14ac:dyDescent="0.25">
      <c r="C5313" s="34"/>
      <c r="D5313" s="27"/>
      <c r="G5313" s="35"/>
    </row>
    <row r="5314" spans="3:7" ht="22.5" customHeight="1" x14ac:dyDescent="0.25">
      <c r="C5314" s="34"/>
      <c r="D5314" s="27"/>
      <c r="G5314" s="35"/>
    </row>
    <row r="5315" spans="3:7" ht="22.5" customHeight="1" x14ac:dyDescent="0.25">
      <c r="C5315" s="34"/>
      <c r="D5315" s="27"/>
      <c r="G5315" s="35"/>
    </row>
    <row r="5316" spans="3:7" ht="22.5" customHeight="1" x14ac:dyDescent="0.25">
      <c r="C5316" s="34"/>
      <c r="D5316" s="27"/>
      <c r="G5316" s="35"/>
    </row>
    <row r="5317" spans="3:7" ht="22.5" customHeight="1" x14ac:dyDescent="0.25">
      <c r="C5317" s="34"/>
      <c r="D5317" s="27"/>
      <c r="G5317" s="35"/>
    </row>
    <row r="5318" spans="3:7" ht="22.5" customHeight="1" x14ac:dyDescent="0.25">
      <c r="C5318" s="34"/>
      <c r="D5318" s="27"/>
      <c r="G5318" s="35"/>
    </row>
    <row r="5319" spans="3:7" ht="22.5" customHeight="1" x14ac:dyDescent="0.25">
      <c r="C5319" s="34"/>
      <c r="D5319" s="27"/>
      <c r="G5319" s="35"/>
    </row>
    <row r="5320" spans="3:7" ht="22.5" customHeight="1" x14ac:dyDescent="0.25">
      <c r="C5320" s="34"/>
      <c r="D5320" s="27"/>
      <c r="G5320" s="35"/>
    </row>
    <row r="5321" spans="3:7" ht="22.5" customHeight="1" x14ac:dyDescent="0.25">
      <c r="C5321" s="34"/>
      <c r="D5321" s="27"/>
      <c r="G5321" s="35"/>
    </row>
    <row r="5322" spans="3:7" ht="22.5" customHeight="1" x14ac:dyDescent="0.25">
      <c r="C5322" s="34"/>
      <c r="D5322" s="27"/>
      <c r="G5322" s="35"/>
    </row>
    <row r="5323" spans="3:7" ht="22.5" customHeight="1" x14ac:dyDescent="0.25">
      <c r="C5323" s="34"/>
      <c r="D5323" s="27"/>
      <c r="G5323" s="35"/>
    </row>
    <row r="5324" spans="3:7" ht="22.5" customHeight="1" x14ac:dyDescent="0.25">
      <c r="C5324" s="34"/>
      <c r="D5324" s="27"/>
      <c r="G5324" s="35"/>
    </row>
    <row r="5325" spans="3:7" ht="22.5" customHeight="1" x14ac:dyDescent="0.25">
      <c r="C5325" s="34"/>
      <c r="D5325" s="27"/>
      <c r="G5325" s="35"/>
    </row>
    <row r="5326" spans="3:7" ht="22.5" customHeight="1" x14ac:dyDescent="0.25">
      <c r="C5326" s="34"/>
      <c r="D5326" s="27"/>
      <c r="G5326" s="35"/>
    </row>
    <row r="5327" spans="3:7" ht="22.5" customHeight="1" x14ac:dyDescent="0.25">
      <c r="C5327" s="34"/>
      <c r="D5327" s="27"/>
      <c r="G5327" s="35"/>
    </row>
    <row r="5328" spans="3:7" ht="22.5" customHeight="1" x14ac:dyDescent="0.25">
      <c r="C5328" s="34"/>
      <c r="D5328" s="27"/>
      <c r="G5328" s="35"/>
    </row>
    <row r="5329" spans="3:7" ht="22.5" customHeight="1" x14ac:dyDescent="0.25">
      <c r="C5329" s="34"/>
      <c r="D5329" s="27"/>
      <c r="G5329" s="35"/>
    </row>
    <row r="5330" spans="3:7" ht="22.5" customHeight="1" x14ac:dyDescent="0.25">
      <c r="C5330" s="34"/>
      <c r="D5330" s="27"/>
      <c r="G5330" s="35"/>
    </row>
    <row r="5331" spans="3:7" ht="22.5" customHeight="1" x14ac:dyDescent="0.25">
      <c r="C5331" s="34"/>
      <c r="D5331" s="27"/>
      <c r="G5331" s="35"/>
    </row>
    <row r="5332" spans="3:7" ht="22.5" customHeight="1" x14ac:dyDescent="0.25">
      <c r="C5332" s="34"/>
      <c r="D5332" s="27"/>
      <c r="G5332" s="35"/>
    </row>
    <row r="5333" spans="3:7" ht="22.5" customHeight="1" x14ac:dyDescent="0.25">
      <c r="C5333" s="34"/>
      <c r="D5333" s="27"/>
      <c r="G5333" s="35"/>
    </row>
    <row r="5334" spans="3:7" ht="22.5" customHeight="1" x14ac:dyDescent="0.25">
      <c r="C5334" s="34"/>
      <c r="D5334" s="27"/>
      <c r="G5334" s="35"/>
    </row>
    <row r="5335" spans="3:7" ht="22.5" customHeight="1" x14ac:dyDescent="0.25">
      <c r="C5335" s="34"/>
      <c r="D5335" s="27"/>
      <c r="G5335" s="35"/>
    </row>
    <row r="5336" spans="3:7" ht="22.5" customHeight="1" x14ac:dyDescent="0.25">
      <c r="C5336" s="34"/>
      <c r="D5336" s="27"/>
      <c r="G5336" s="35"/>
    </row>
    <row r="5337" spans="3:7" ht="22.5" customHeight="1" x14ac:dyDescent="0.25">
      <c r="C5337" s="34"/>
      <c r="D5337" s="27"/>
      <c r="G5337" s="35"/>
    </row>
    <row r="5338" spans="3:7" ht="22.5" customHeight="1" x14ac:dyDescent="0.25">
      <c r="C5338" s="34"/>
      <c r="D5338" s="27"/>
      <c r="G5338" s="35"/>
    </row>
    <row r="5339" spans="3:7" ht="22.5" customHeight="1" x14ac:dyDescent="0.25">
      <c r="C5339" s="34"/>
      <c r="D5339" s="27"/>
      <c r="G5339" s="35"/>
    </row>
    <row r="5340" spans="3:7" ht="22.5" customHeight="1" x14ac:dyDescent="0.25">
      <c r="C5340" s="34"/>
      <c r="D5340" s="27"/>
      <c r="G5340" s="35"/>
    </row>
    <row r="5341" spans="3:7" ht="22.5" customHeight="1" x14ac:dyDescent="0.25">
      <c r="C5341" s="34"/>
      <c r="D5341" s="27"/>
      <c r="G5341" s="35"/>
    </row>
    <row r="5342" spans="3:7" ht="22.5" customHeight="1" x14ac:dyDescent="0.25">
      <c r="C5342" s="34"/>
      <c r="D5342" s="27"/>
      <c r="G5342" s="35"/>
    </row>
    <row r="5343" spans="3:7" ht="22.5" customHeight="1" x14ac:dyDescent="0.25">
      <c r="C5343" s="34"/>
      <c r="D5343" s="27"/>
      <c r="G5343" s="35"/>
    </row>
    <row r="5344" spans="3:7" ht="22.5" customHeight="1" x14ac:dyDescent="0.25">
      <c r="C5344" s="34"/>
      <c r="D5344" s="27"/>
      <c r="G5344" s="35"/>
    </row>
    <row r="5345" spans="3:7" ht="22.5" customHeight="1" x14ac:dyDescent="0.25">
      <c r="C5345" s="34"/>
      <c r="D5345" s="27"/>
      <c r="G5345" s="35"/>
    </row>
    <row r="5346" spans="3:7" ht="22.5" customHeight="1" x14ac:dyDescent="0.25">
      <c r="C5346" s="34"/>
      <c r="D5346" s="27"/>
      <c r="G5346" s="35"/>
    </row>
    <row r="5347" spans="3:7" ht="22.5" customHeight="1" x14ac:dyDescent="0.25">
      <c r="C5347" s="34"/>
      <c r="D5347" s="27"/>
      <c r="G5347" s="35"/>
    </row>
    <row r="5348" spans="3:7" ht="22.5" customHeight="1" x14ac:dyDescent="0.25">
      <c r="C5348" s="34"/>
      <c r="D5348" s="27"/>
      <c r="G5348" s="35"/>
    </row>
    <row r="5349" spans="3:7" ht="22.5" customHeight="1" x14ac:dyDescent="0.25">
      <c r="C5349" s="34"/>
      <c r="D5349" s="27"/>
      <c r="G5349" s="35"/>
    </row>
    <row r="5350" spans="3:7" ht="22.5" customHeight="1" x14ac:dyDescent="0.25">
      <c r="C5350" s="34"/>
      <c r="D5350" s="27"/>
      <c r="G5350" s="35"/>
    </row>
    <row r="5351" spans="3:7" ht="22.5" customHeight="1" x14ac:dyDescent="0.25">
      <c r="C5351" s="34"/>
      <c r="D5351" s="27"/>
      <c r="G5351" s="35"/>
    </row>
    <row r="5352" spans="3:7" ht="22.5" customHeight="1" x14ac:dyDescent="0.25">
      <c r="C5352" s="34"/>
      <c r="D5352" s="27"/>
      <c r="G5352" s="35"/>
    </row>
    <row r="5353" spans="3:7" ht="22.5" customHeight="1" x14ac:dyDescent="0.25">
      <c r="C5353" s="34"/>
      <c r="D5353" s="27"/>
      <c r="G5353" s="35"/>
    </row>
    <row r="5354" spans="3:7" ht="22.5" customHeight="1" x14ac:dyDescent="0.25">
      <c r="C5354" s="34"/>
      <c r="D5354" s="27"/>
      <c r="G5354" s="35"/>
    </row>
    <row r="5355" spans="3:7" ht="22.5" customHeight="1" x14ac:dyDescent="0.25">
      <c r="C5355" s="34"/>
      <c r="D5355" s="27"/>
      <c r="G5355" s="35"/>
    </row>
    <row r="5356" spans="3:7" ht="22.5" customHeight="1" x14ac:dyDescent="0.25">
      <c r="C5356" s="34"/>
      <c r="D5356" s="27"/>
      <c r="G5356" s="35"/>
    </row>
    <row r="5357" spans="3:7" ht="22.5" customHeight="1" x14ac:dyDescent="0.25">
      <c r="C5357" s="34"/>
      <c r="D5357" s="27"/>
      <c r="G5357" s="35"/>
    </row>
    <row r="5358" spans="3:7" ht="22.5" customHeight="1" x14ac:dyDescent="0.25">
      <c r="C5358" s="34"/>
      <c r="D5358" s="27"/>
      <c r="G5358" s="35"/>
    </row>
    <row r="5359" spans="3:7" ht="22.5" customHeight="1" x14ac:dyDescent="0.25">
      <c r="C5359" s="34"/>
      <c r="D5359" s="27"/>
      <c r="G5359" s="35"/>
    </row>
    <row r="5360" spans="3:7" ht="22.5" customHeight="1" x14ac:dyDescent="0.25">
      <c r="C5360" s="34"/>
      <c r="D5360" s="27"/>
      <c r="G5360" s="35"/>
    </row>
    <row r="5361" spans="3:7" ht="22.5" customHeight="1" x14ac:dyDescent="0.25">
      <c r="C5361" s="34"/>
      <c r="D5361" s="27"/>
      <c r="G5361" s="35"/>
    </row>
    <row r="5362" spans="3:7" ht="22.5" customHeight="1" x14ac:dyDescent="0.25">
      <c r="C5362" s="34"/>
      <c r="D5362" s="27"/>
      <c r="G5362" s="35"/>
    </row>
    <row r="5363" spans="3:7" ht="22.5" customHeight="1" x14ac:dyDescent="0.25">
      <c r="C5363" s="34"/>
      <c r="D5363" s="27"/>
      <c r="G5363" s="35"/>
    </row>
    <row r="5364" spans="3:7" ht="22.5" customHeight="1" x14ac:dyDescent="0.25">
      <c r="C5364" s="34"/>
      <c r="D5364" s="27"/>
      <c r="G5364" s="35"/>
    </row>
    <row r="5365" spans="3:7" ht="22.5" customHeight="1" x14ac:dyDescent="0.25">
      <c r="C5365" s="34"/>
      <c r="D5365" s="27"/>
      <c r="G5365" s="35"/>
    </row>
    <row r="5366" spans="3:7" ht="22.5" customHeight="1" x14ac:dyDescent="0.25">
      <c r="C5366" s="34"/>
      <c r="D5366" s="27"/>
      <c r="G5366" s="35"/>
    </row>
    <row r="5367" spans="3:7" ht="22.5" customHeight="1" x14ac:dyDescent="0.25">
      <c r="C5367" s="34"/>
      <c r="D5367" s="27"/>
      <c r="G5367" s="35"/>
    </row>
    <row r="5368" spans="3:7" ht="22.5" customHeight="1" x14ac:dyDescent="0.25">
      <c r="C5368" s="34"/>
      <c r="D5368" s="27"/>
      <c r="G5368" s="35"/>
    </row>
    <row r="5369" spans="3:7" ht="22.5" customHeight="1" x14ac:dyDescent="0.25">
      <c r="C5369" s="34"/>
      <c r="D5369" s="27"/>
      <c r="G5369" s="35"/>
    </row>
    <row r="5370" spans="3:7" ht="22.5" customHeight="1" x14ac:dyDescent="0.25">
      <c r="C5370" s="34"/>
      <c r="D5370" s="27"/>
      <c r="G5370" s="35"/>
    </row>
    <row r="5371" spans="3:7" ht="22.5" customHeight="1" x14ac:dyDescent="0.25">
      <c r="C5371" s="34"/>
      <c r="D5371" s="27"/>
      <c r="G5371" s="35"/>
    </row>
    <row r="5372" spans="3:7" ht="22.5" customHeight="1" x14ac:dyDescent="0.25">
      <c r="C5372" s="34"/>
      <c r="D5372" s="27"/>
      <c r="G5372" s="35"/>
    </row>
    <row r="5373" spans="3:7" ht="22.5" customHeight="1" x14ac:dyDescent="0.25">
      <c r="C5373" s="34"/>
      <c r="D5373" s="27"/>
      <c r="G5373" s="35"/>
    </row>
    <row r="5374" spans="3:7" ht="22.5" customHeight="1" x14ac:dyDescent="0.25">
      <c r="C5374" s="34"/>
      <c r="D5374" s="27"/>
      <c r="G5374" s="35"/>
    </row>
    <row r="5375" spans="3:7" ht="22.5" customHeight="1" x14ac:dyDescent="0.25">
      <c r="C5375" s="34"/>
      <c r="D5375" s="27"/>
      <c r="G5375" s="35"/>
    </row>
    <row r="5376" spans="3:7" ht="22.5" customHeight="1" x14ac:dyDescent="0.25">
      <c r="C5376" s="34"/>
      <c r="D5376" s="27"/>
      <c r="G5376" s="35"/>
    </row>
    <row r="5377" spans="3:7" ht="22.5" customHeight="1" x14ac:dyDescent="0.25">
      <c r="C5377" s="34"/>
      <c r="D5377" s="27"/>
      <c r="G5377" s="35"/>
    </row>
    <row r="5378" spans="3:7" ht="22.5" customHeight="1" x14ac:dyDescent="0.25">
      <c r="C5378" s="34"/>
      <c r="D5378" s="27"/>
      <c r="G5378" s="35"/>
    </row>
    <row r="5379" spans="3:7" ht="22.5" customHeight="1" x14ac:dyDescent="0.25">
      <c r="C5379" s="34"/>
      <c r="D5379" s="27"/>
      <c r="G5379" s="35"/>
    </row>
    <row r="5380" spans="3:7" ht="22.5" customHeight="1" x14ac:dyDescent="0.25">
      <c r="C5380" s="34"/>
      <c r="D5380" s="27"/>
      <c r="G5380" s="35"/>
    </row>
    <row r="5381" spans="3:7" ht="22.5" customHeight="1" x14ac:dyDescent="0.25">
      <c r="C5381" s="34"/>
      <c r="D5381" s="27"/>
      <c r="G5381" s="35"/>
    </row>
    <row r="5382" spans="3:7" ht="22.5" customHeight="1" x14ac:dyDescent="0.25">
      <c r="C5382" s="34"/>
      <c r="D5382" s="27"/>
      <c r="G5382" s="35"/>
    </row>
    <row r="5383" spans="3:7" ht="22.5" customHeight="1" x14ac:dyDescent="0.25">
      <c r="C5383" s="34"/>
      <c r="D5383" s="27"/>
      <c r="G5383" s="35"/>
    </row>
    <row r="5384" spans="3:7" ht="22.5" customHeight="1" x14ac:dyDescent="0.25">
      <c r="C5384" s="34"/>
      <c r="D5384" s="27"/>
      <c r="G5384" s="35"/>
    </row>
    <row r="5385" spans="3:7" ht="22.5" customHeight="1" x14ac:dyDescent="0.25">
      <c r="C5385" s="34"/>
      <c r="D5385" s="27"/>
      <c r="G5385" s="35"/>
    </row>
    <row r="5386" spans="3:7" ht="22.5" customHeight="1" x14ac:dyDescent="0.25">
      <c r="C5386" s="34"/>
      <c r="D5386" s="27"/>
      <c r="G5386" s="35"/>
    </row>
    <row r="5387" spans="3:7" ht="22.5" customHeight="1" x14ac:dyDescent="0.25">
      <c r="C5387" s="34"/>
      <c r="D5387" s="27"/>
      <c r="G5387" s="35"/>
    </row>
    <row r="5388" spans="3:7" ht="22.5" customHeight="1" x14ac:dyDescent="0.25">
      <c r="C5388" s="34"/>
      <c r="D5388" s="27"/>
      <c r="G5388" s="35"/>
    </row>
    <row r="5389" spans="3:7" ht="22.5" customHeight="1" x14ac:dyDescent="0.25">
      <c r="C5389" s="34"/>
      <c r="D5389" s="27"/>
      <c r="G5389" s="35"/>
    </row>
    <row r="5390" spans="3:7" ht="22.5" customHeight="1" x14ac:dyDescent="0.25">
      <c r="C5390" s="34"/>
      <c r="D5390" s="27"/>
      <c r="G5390" s="35"/>
    </row>
    <row r="5391" spans="3:7" ht="22.5" customHeight="1" x14ac:dyDescent="0.25">
      <c r="C5391" s="34"/>
      <c r="D5391" s="27"/>
      <c r="G5391" s="35"/>
    </row>
    <row r="5392" spans="3:7" ht="22.5" customHeight="1" x14ac:dyDescent="0.25">
      <c r="C5392" s="34"/>
      <c r="D5392" s="27"/>
      <c r="G5392" s="35"/>
    </row>
    <row r="5393" spans="3:7" ht="22.5" customHeight="1" x14ac:dyDescent="0.25">
      <c r="C5393" s="34"/>
      <c r="D5393" s="27"/>
      <c r="G5393" s="35"/>
    </row>
    <row r="5394" spans="3:7" ht="22.5" customHeight="1" x14ac:dyDescent="0.25">
      <c r="C5394" s="34"/>
      <c r="D5394" s="27"/>
      <c r="G5394" s="35"/>
    </row>
    <row r="5395" spans="3:7" ht="22.5" customHeight="1" x14ac:dyDescent="0.25">
      <c r="C5395" s="34"/>
      <c r="D5395" s="27"/>
      <c r="G5395" s="35"/>
    </row>
    <row r="5396" spans="3:7" ht="22.5" customHeight="1" x14ac:dyDescent="0.25">
      <c r="C5396" s="34"/>
      <c r="D5396" s="27"/>
      <c r="G5396" s="35"/>
    </row>
    <row r="5397" spans="3:7" ht="22.5" customHeight="1" x14ac:dyDescent="0.25">
      <c r="C5397" s="34"/>
      <c r="D5397" s="27"/>
      <c r="G5397" s="35"/>
    </row>
    <row r="5398" spans="3:7" ht="22.5" customHeight="1" x14ac:dyDescent="0.25">
      <c r="C5398" s="34"/>
      <c r="D5398" s="27"/>
      <c r="G5398" s="35"/>
    </row>
    <row r="5399" spans="3:7" ht="22.5" customHeight="1" x14ac:dyDescent="0.25">
      <c r="C5399" s="34"/>
      <c r="D5399" s="27"/>
      <c r="G5399" s="35"/>
    </row>
    <row r="5400" spans="3:7" ht="22.5" customHeight="1" x14ac:dyDescent="0.25">
      <c r="C5400" s="34"/>
      <c r="D5400" s="27"/>
      <c r="G5400" s="35"/>
    </row>
    <row r="5401" spans="3:7" ht="22.5" customHeight="1" x14ac:dyDescent="0.25">
      <c r="C5401" s="34"/>
      <c r="D5401" s="27"/>
      <c r="G5401" s="35"/>
    </row>
    <row r="5402" spans="3:7" ht="22.5" customHeight="1" x14ac:dyDescent="0.25">
      <c r="C5402" s="34"/>
      <c r="D5402" s="27"/>
      <c r="G5402" s="35"/>
    </row>
    <row r="5403" spans="3:7" ht="22.5" customHeight="1" x14ac:dyDescent="0.25">
      <c r="C5403" s="34"/>
      <c r="D5403" s="27"/>
      <c r="G5403" s="35"/>
    </row>
    <row r="5404" spans="3:7" ht="22.5" customHeight="1" x14ac:dyDescent="0.25">
      <c r="C5404" s="34"/>
      <c r="D5404" s="27"/>
      <c r="G5404" s="35"/>
    </row>
    <row r="5405" spans="3:7" ht="22.5" customHeight="1" x14ac:dyDescent="0.25">
      <c r="C5405" s="34"/>
      <c r="D5405" s="27"/>
      <c r="G5405" s="35"/>
    </row>
    <row r="5406" spans="3:7" ht="22.5" customHeight="1" x14ac:dyDescent="0.25">
      <c r="C5406" s="34"/>
      <c r="D5406" s="27"/>
      <c r="G5406" s="35"/>
    </row>
    <row r="5407" spans="3:7" ht="22.5" customHeight="1" x14ac:dyDescent="0.25">
      <c r="C5407" s="34"/>
      <c r="D5407" s="27"/>
      <c r="G5407" s="35"/>
    </row>
    <row r="5408" spans="3:7" ht="22.5" customHeight="1" x14ac:dyDescent="0.25">
      <c r="C5408" s="34"/>
      <c r="D5408" s="27"/>
      <c r="G5408" s="35"/>
    </row>
    <row r="5409" spans="3:7" ht="22.5" customHeight="1" x14ac:dyDescent="0.25">
      <c r="C5409" s="34"/>
      <c r="D5409" s="27"/>
      <c r="G5409" s="35"/>
    </row>
    <row r="5410" spans="3:7" ht="22.5" customHeight="1" x14ac:dyDescent="0.25">
      <c r="C5410" s="34"/>
      <c r="D5410" s="27"/>
      <c r="G5410" s="35"/>
    </row>
    <row r="5411" spans="3:7" ht="22.5" customHeight="1" x14ac:dyDescent="0.25">
      <c r="C5411" s="34"/>
      <c r="D5411" s="27"/>
      <c r="G5411" s="35"/>
    </row>
    <row r="5412" spans="3:7" ht="22.5" customHeight="1" x14ac:dyDescent="0.25">
      <c r="C5412" s="34"/>
      <c r="D5412" s="27"/>
      <c r="G5412" s="35"/>
    </row>
    <row r="5413" spans="3:7" ht="22.5" customHeight="1" x14ac:dyDescent="0.25">
      <c r="C5413" s="34"/>
      <c r="D5413" s="27"/>
      <c r="G5413" s="35"/>
    </row>
    <row r="5414" spans="3:7" ht="22.5" customHeight="1" x14ac:dyDescent="0.25">
      <c r="C5414" s="34"/>
      <c r="D5414" s="27"/>
      <c r="G5414" s="35"/>
    </row>
    <row r="5415" spans="3:7" ht="22.5" customHeight="1" x14ac:dyDescent="0.25">
      <c r="C5415" s="34"/>
      <c r="D5415" s="27"/>
      <c r="G5415" s="35"/>
    </row>
    <row r="5416" spans="3:7" ht="22.5" customHeight="1" x14ac:dyDescent="0.25">
      <c r="C5416" s="34"/>
      <c r="D5416" s="27"/>
      <c r="G5416" s="35"/>
    </row>
    <row r="5417" spans="3:7" ht="22.5" customHeight="1" x14ac:dyDescent="0.25">
      <c r="C5417" s="34"/>
      <c r="D5417" s="27"/>
      <c r="G5417" s="35"/>
    </row>
    <row r="5418" spans="3:7" ht="22.5" customHeight="1" x14ac:dyDescent="0.25">
      <c r="C5418" s="34"/>
      <c r="D5418" s="27"/>
      <c r="G5418" s="35"/>
    </row>
    <row r="5419" spans="3:7" ht="22.5" customHeight="1" x14ac:dyDescent="0.25">
      <c r="C5419" s="34"/>
      <c r="D5419" s="27"/>
      <c r="G5419" s="35"/>
    </row>
    <row r="5420" spans="3:7" ht="22.5" customHeight="1" x14ac:dyDescent="0.25">
      <c r="C5420" s="34"/>
      <c r="D5420" s="27"/>
      <c r="G5420" s="35"/>
    </row>
    <row r="5421" spans="3:7" ht="22.5" customHeight="1" x14ac:dyDescent="0.25">
      <c r="C5421" s="34"/>
      <c r="D5421" s="27"/>
      <c r="G5421" s="35"/>
    </row>
    <row r="5422" spans="3:7" ht="22.5" customHeight="1" x14ac:dyDescent="0.25">
      <c r="C5422" s="34"/>
      <c r="D5422" s="27"/>
      <c r="G5422" s="35"/>
    </row>
    <row r="5423" spans="3:7" ht="22.5" customHeight="1" x14ac:dyDescent="0.25">
      <c r="C5423" s="34"/>
      <c r="D5423" s="27"/>
      <c r="G5423" s="35"/>
    </row>
    <row r="5424" spans="3:7" ht="22.5" customHeight="1" x14ac:dyDescent="0.25">
      <c r="C5424" s="34"/>
      <c r="D5424" s="27"/>
      <c r="G5424" s="35"/>
    </row>
    <row r="5425" spans="3:7" ht="22.5" customHeight="1" x14ac:dyDescent="0.25">
      <c r="C5425" s="34"/>
      <c r="D5425" s="27"/>
      <c r="G5425" s="35"/>
    </row>
    <row r="5426" spans="3:7" ht="22.5" customHeight="1" x14ac:dyDescent="0.25">
      <c r="C5426" s="34"/>
      <c r="D5426" s="27"/>
      <c r="G5426" s="35"/>
    </row>
    <row r="5427" spans="3:7" ht="22.5" customHeight="1" x14ac:dyDescent="0.25">
      <c r="C5427" s="34"/>
      <c r="D5427" s="27"/>
      <c r="G5427" s="35"/>
    </row>
    <row r="5428" spans="3:7" ht="22.5" customHeight="1" x14ac:dyDescent="0.25">
      <c r="C5428" s="34"/>
      <c r="D5428" s="27"/>
      <c r="G5428" s="35"/>
    </row>
    <row r="5429" spans="3:7" ht="22.5" customHeight="1" x14ac:dyDescent="0.25">
      <c r="C5429" s="34"/>
      <c r="D5429" s="27"/>
      <c r="G5429" s="35"/>
    </row>
    <row r="5430" spans="3:7" ht="22.5" customHeight="1" x14ac:dyDescent="0.25">
      <c r="C5430" s="34"/>
      <c r="D5430" s="27"/>
      <c r="G5430" s="35"/>
    </row>
    <row r="5431" spans="3:7" ht="22.5" customHeight="1" x14ac:dyDescent="0.25">
      <c r="C5431" s="34"/>
      <c r="D5431" s="27"/>
      <c r="G5431" s="35"/>
    </row>
    <row r="5432" spans="3:7" ht="22.5" customHeight="1" x14ac:dyDescent="0.25">
      <c r="C5432" s="34"/>
      <c r="D5432" s="27"/>
      <c r="G5432" s="35"/>
    </row>
    <row r="5433" spans="3:7" ht="22.5" customHeight="1" x14ac:dyDescent="0.25">
      <c r="C5433" s="34"/>
      <c r="D5433" s="27"/>
      <c r="G5433" s="35"/>
    </row>
    <row r="5434" spans="3:7" ht="22.5" customHeight="1" x14ac:dyDescent="0.25">
      <c r="C5434" s="34"/>
      <c r="D5434" s="27"/>
      <c r="G5434" s="35"/>
    </row>
    <row r="5435" spans="3:7" ht="22.5" customHeight="1" x14ac:dyDescent="0.25">
      <c r="C5435" s="34"/>
      <c r="D5435" s="27"/>
      <c r="G5435" s="35"/>
    </row>
    <row r="5436" spans="3:7" ht="22.5" customHeight="1" x14ac:dyDescent="0.25">
      <c r="C5436" s="34"/>
      <c r="D5436" s="27"/>
      <c r="G5436" s="35"/>
    </row>
    <row r="5437" spans="3:7" ht="22.5" customHeight="1" x14ac:dyDescent="0.25">
      <c r="C5437" s="34"/>
      <c r="D5437" s="27"/>
      <c r="G5437" s="35"/>
    </row>
    <row r="5438" spans="3:7" ht="22.5" customHeight="1" x14ac:dyDescent="0.25">
      <c r="C5438" s="34"/>
      <c r="D5438" s="27"/>
      <c r="G5438" s="35"/>
    </row>
    <row r="5439" spans="3:7" ht="22.5" customHeight="1" x14ac:dyDescent="0.25">
      <c r="C5439" s="34"/>
      <c r="D5439" s="27"/>
      <c r="G5439" s="35"/>
    </row>
    <row r="5440" spans="3:7" ht="22.5" customHeight="1" x14ac:dyDescent="0.25">
      <c r="C5440" s="34"/>
      <c r="D5440" s="27"/>
      <c r="G5440" s="35"/>
    </row>
    <row r="5441" spans="3:7" ht="22.5" customHeight="1" x14ac:dyDescent="0.25">
      <c r="C5441" s="34"/>
      <c r="D5441" s="27"/>
      <c r="G5441" s="35"/>
    </row>
    <row r="5442" spans="3:7" ht="22.5" customHeight="1" x14ac:dyDescent="0.25">
      <c r="C5442" s="34"/>
      <c r="D5442" s="27"/>
      <c r="G5442" s="35"/>
    </row>
    <row r="5443" spans="3:7" ht="22.5" customHeight="1" x14ac:dyDescent="0.25">
      <c r="C5443" s="34"/>
      <c r="D5443" s="27"/>
      <c r="G5443" s="35"/>
    </row>
    <row r="5444" spans="3:7" ht="22.5" customHeight="1" x14ac:dyDescent="0.25">
      <c r="C5444" s="34"/>
      <c r="D5444" s="27"/>
      <c r="G5444" s="35"/>
    </row>
    <row r="5445" spans="3:7" ht="22.5" customHeight="1" x14ac:dyDescent="0.25">
      <c r="C5445" s="34"/>
      <c r="D5445" s="27"/>
      <c r="G5445" s="35"/>
    </row>
    <row r="5446" spans="3:7" ht="22.5" customHeight="1" x14ac:dyDescent="0.25">
      <c r="C5446" s="34"/>
      <c r="D5446" s="27"/>
      <c r="G5446" s="35"/>
    </row>
    <row r="5447" spans="3:7" ht="22.5" customHeight="1" x14ac:dyDescent="0.25">
      <c r="C5447" s="34"/>
      <c r="D5447" s="27"/>
      <c r="G5447" s="35"/>
    </row>
    <row r="5448" spans="3:7" ht="22.5" customHeight="1" x14ac:dyDescent="0.25">
      <c r="C5448" s="34"/>
      <c r="D5448" s="27"/>
      <c r="G5448" s="35"/>
    </row>
    <row r="5449" spans="3:7" ht="22.5" customHeight="1" x14ac:dyDescent="0.25">
      <c r="C5449" s="34"/>
      <c r="D5449" s="27"/>
      <c r="G5449" s="35"/>
    </row>
    <row r="5450" spans="3:7" ht="22.5" customHeight="1" x14ac:dyDescent="0.25">
      <c r="C5450" s="34"/>
      <c r="D5450" s="27"/>
      <c r="G5450" s="35"/>
    </row>
    <row r="5451" spans="3:7" ht="22.5" customHeight="1" x14ac:dyDescent="0.25">
      <c r="C5451" s="34"/>
      <c r="D5451" s="27"/>
      <c r="G5451" s="35"/>
    </row>
    <row r="5452" spans="3:7" ht="22.5" customHeight="1" x14ac:dyDescent="0.25">
      <c r="C5452" s="34"/>
      <c r="D5452" s="27"/>
      <c r="G5452" s="35"/>
    </row>
    <row r="5453" spans="3:7" ht="22.5" customHeight="1" x14ac:dyDescent="0.25">
      <c r="C5453" s="34"/>
      <c r="D5453" s="27"/>
      <c r="G5453" s="35"/>
    </row>
    <row r="5454" spans="3:7" ht="22.5" customHeight="1" x14ac:dyDescent="0.25">
      <c r="C5454" s="34"/>
      <c r="D5454" s="27"/>
      <c r="G5454" s="35"/>
    </row>
    <row r="5455" spans="3:7" ht="22.5" customHeight="1" x14ac:dyDescent="0.25">
      <c r="C5455" s="34"/>
      <c r="D5455" s="27"/>
      <c r="G5455" s="35"/>
    </row>
    <row r="5456" spans="3:7" ht="22.5" customHeight="1" x14ac:dyDescent="0.25">
      <c r="C5456" s="34"/>
      <c r="D5456" s="27"/>
      <c r="G5456" s="35"/>
    </row>
    <row r="5457" spans="3:7" ht="22.5" customHeight="1" x14ac:dyDescent="0.25">
      <c r="C5457" s="34"/>
      <c r="D5457" s="27"/>
      <c r="G5457" s="35"/>
    </row>
    <row r="5458" spans="3:7" ht="22.5" customHeight="1" x14ac:dyDescent="0.25">
      <c r="C5458" s="34"/>
      <c r="D5458" s="27"/>
      <c r="G5458" s="35"/>
    </row>
    <row r="5459" spans="3:7" ht="22.5" customHeight="1" x14ac:dyDescent="0.25">
      <c r="C5459" s="34"/>
      <c r="D5459" s="27"/>
      <c r="G5459" s="35"/>
    </row>
    <row r="5460" spans="3:7" ht="22.5" customHeight="1" x14ac:dyDescent="0.25">
      <c r="C5460" s="34"/>
      <c r="D5460" s="27"/>
      <c r="G5460" s="35"/>
    </row>
    <row r="5461" spans="3:7" ht="22.5" customHeight="1" x14ac:dyDescent="0.25">
      <c r="C5461" s="34"/>
      <c r="D5461" s="27"/>
      <c r="G5461" s="35"/>
    </row>
    <row r="5462" spans="3:7" ht="22.5" customHeight="1" x14ac:dyDescent="0.25">
      <c r="C5462" s="34"/>
      <c r="D5462" s="27"/>
      <c r="G5462" s="35"/>
    </row>
    <row r="5463" spans="3:7" ht="22.5" customHeight="1" x14ac:dyDescent="0.25">
      <c r="C5463" s="34"/>
      <c r="D5463" s="27"/>
      <c r="G5463" s="35"/>
    </row>
    <row r="5464" spans="3:7" ht="22.5" customHeight="1" x14ac:dyDescent="0.25">
      <c r="C5464" s="34"/>
      <c r="D5464" s="27"/>
      <c r="G5464" s="35"/>
    </row>
    <row r="5465" spans="3:7" ht="22.5" customHeight="1" x14ac:dyDescent="0.25">
      <c r="C5465" s="34"/>
      <c r="D5465" s="27"/>
      <c r="G5465" s="35"/>
    </row>
    <row r="5466" spans="3:7" ht="22.5" customHeight="1" x14ac:dyDescent="0.25">
      <c r="C5466" s="34"/>
      <c r="D5466" s="27"/>
      <c r="G5466" s="35"/>
    </row>
    <row r="5467" spans="3:7" ht="22.5" customHeight="1" x14ac:dyDescent="0.25">
      <c r="C5467" s="34"/>
      <c r="D5467" s="27"/>
      <c r="G5467" s="35"/>
    </row>
    <row r="5468" spans="3:7" ht="22.5" customHeight="1" x14ac:dyDescent="0.25">
      <c r="C5468" s="34"/>
      <c r="D5468" s="27"/>
      <c r="G5468" s="35"/>
    </row>
    <row r="5469" spans="3:7" ht="22.5" customHeight="1" x14ac:dyDescent="0.25">
      <c r="C5469" s="34"/>
      <c r="D5469" s="27"/>
      <c r="G5469" s="35"/>
    </row>
    <row r="5470" spans="3:7" ht="22.5" customHeight="1" x14ac:dyDescent="0.25">
      <c r="C5470" s="34"/>
      <c r="D5470" s="27"/>
      <c r="G5470" s="35"/>
    </row>
    <row r="5471" spans="3:7" ht="22.5" customHeight="1" x14ac:dyDescent="0.25">
      <c r="C5471" s="34"/>
      <c r="D5471" s="27"/>
      <c r="G5471" s="35"/>
    </row>
    <row r="5472" spans="3:7" ht="22.5" customHeight="1" x14ac:dyDescent="0.25">
      <c r="C5472" s="34"/>
      <c r="D5472" s="27"/>
      <c r="G5472" s="35"/>
    </row>
    <row r="5473" spans="3:7" ht="22.5" customHeight="1" x14ac:dyDescent="0.25">
      <c r="C5473" s="34"/>
      <c r="D5473" s="27"/>
      <c r="G5473" s="35"/>
    </row>
    <row r="5474" spans="3:7" ht="22.5" customHeight="1" x14ac:dyDescent="0.25">
      <c r="C5474" s="34"/>
      <c r="D5474" s="27"/>
      <c r="G5474" s="35"/>
    </row>
    <row r="5475" spans="3:7" ht="22.5" customHeight="1" x14ac:dyDescent="0.25">
      <c r="C5475" s="34"/>
      <c r="D5475" s="27"/>
      <c r="G5475" s="35"/>
    </row>
    <row r="5476" spans="3:7" ht="22.5" customHeight="1" x14ac:dyDescent="0.25">
      <c r="C5476" s="34"/>
      <c r="D5476" s="27"/>
      <c r="G5476" s="35"/>
    </row>
    <row r="5477" spans="3:7" ht="22.5" customHeight="1" x14ac:dyDescent="0.25">
      <c r="C5477" s="34"/>
      <c r="D5477" s="27"/>
      <c r="G5477" s="35"/>
    </row>
    <row r="5478" spans="3:7" ht="22.5" customHeight="1" x14ac:dyDescent="0.25">
      <c r="C5478" s="34"/>
      <c r="D5478" s="27"/>
      <c r="G5478" s="35"/>
    </row>
    <row r="5479" spans="3:7" ht="22.5" customHeight="1" x14ac:dyDescent="0.25">
      <c r="C5479" s="34"/>
      <c r="D5479" s="27"/>
      <c r="G5479" s="35"/>
    </row>
    <row r="5480" spans="3:7" ht="22.5" customHeight="1" x14ac:dyDescent="0.25">
      <c r="C5480" s="34"/>
      <c r="D5480" s="27"/>
      <c r="G5480" s="35"/>
    </row>
    <row r="5481" spans="3:7" ht="22.5" customHeight="1" x14ac:dyDescent="0.25">
      <c r="C5481" s="34"/>
      <c r="D5481" s="27"/>
      <c r="G5481" s="35"/>
    </row>
    <row r="5482" spans="3:7" ht="22.5" customHeight="1" x14ac:dyDescent="0.25">
      <c r="C5482" s="34"/>
      <c r="D5482" s="27"/>
      <c r="G5482" s="35"/>
    </row>
    <row r="5483" spans="3:7" ht="22.5" customHeight="1" x14ac:dyDescent="0.25">
      <c r="C5483" s="34"/>
      <c r="D5483" s="27"/>
      <c r="G5483" s="35"/>
    </row>
    <row r="5484" spans="3:7" ht="22.5" customHeight="1" x14ac:dyDescent="0.25">
      <c r="C5484" s="34"/>
      <c r="D5484" s="27"/>
      <c r="G5484" s="35"/>
    </row>
    <row r="5485" spans="3:7" ht="22.5" customHeight="1" x14ac:dyDescent="0.25">
      <c r="C5485" s="34"/>
      <c r="D5485" s="27"/>
      <c r="G5485" s="35"/>
    </row>
    <row r="5486" spans="3:7" ht="22.5" customHeight="1" x14ac:dyDescent="0.25">
      <c r="C5486" s="34"/>
      <c r="D5486" s="27"/>
      <c r="G5486" s="35"/>
    </row>
    <row r="5487" spans="3:7" ht="22.5" customHeight="1" x14ac:dyDescent="0.25">
      <c r="C5487" s="34"/>
      <c r="D5487" s="27"/>
      <c r="G5487" s="35"/>
    </row>
    <row r="5488" spans="3:7" ht="22.5" customHeight="1" x14ac:dyDescent="0.25">
      <c r="C5488" s="34"/>
      <c r="D5488" s="27"/>
      <c r="G5488" s="35"/>
    </row>
    <row r="5489" spans="3:7" ht="22.5" customHeight="1" x14ac:dyDescent="0.25">
      <c r="C5489" s="34"/>
      <c r="D5489" s="27"/>
      <c r="G5489" s="35"/>
    </row>
    <row r="5490" spans="3:7" ht="22.5" customHeight="1" x14ac:dyDescent="0.25">
      <c r="C5490" s="34"/>
      <c r="D5490" s="27"/>
      <c r="G5490" s="35"/>
    </row>
    <row r="5491" spans="3:7" ht="22.5" customHeight="1" x14ac:dyDescent="0.25">
      <c r="C5491" s="34"/>
      <c r="D5491" s="27"/>
      <c r="G5491" s="35"/>
    </row>
    <row r="5492" spans="3:7" ht="22.5" customHeight="1" x14ac:dyDescent="0.25">
      <c r="C5492" s="34"/>
      <c r="D5492" s="27"/>
      <c r="G5492" s="35"/>
    </row>
    <row r="5493" spans="3:7" ht="22.5" customHeight="1" x14ac:dyDescent="0.25">
      <c r="C5493" s="34"/>
      <c r="D5493" s="27"/>
      <c r="G5493" s="35"/>
    </row>
    <row r="5494" spans="3:7" ht="22.5" customHeight="1" x14ac:dyDescent="0.25">
      <c r="C5494" s="34"/>
      <c r="D5494" s="27"/>
      <c r="G5494" s="35"/>
    </row>
    <row r="5495" spans="3:7" ht="22.5" customHeight="1" x14ac:dyDescent="0.25">
      <c r="C5495" s="34"/>
      <c r="D5495" s="27"/>
      <c r="G5495" s="35"/>
    </row>
    <row r="5496" spans="3:7" ht="22.5" customHeight="1" x14ac:dyDescent="0.25">
      <c r="C5496" s="34"/>
      <c r="D5496" s="27"/>
      <c r="G5496" s="35"/>
    </row>
    <row r="5497" spans="3:7" ht="22.5" customHeight="1" x14ac:dyDescent="0.25">
      <c r="C5497" s="34"/>
      <c r="D5497" s="27"/>
      <c r="G5497" s="35"/>
    </row>
    <row r="5498" spans="3:7" ht="22.5" customHeight="1" x14ac:dyDescent="0.25">
      <c r="C5498" s="34"/>
      <c r="D5498" s="27"/>
      <c r="G5498" s="35"/>
    </row>
    <row r="5499" spans="3:7" ht="22.5" customHeight="1" x14ac:dyDescent="0.25">
      <c r="C5499" s="34"/>
      <c r="D5499" s="27"/>
      <c r="G5499" s="35"/>
    </row>
    <row r="5500" spans="3:7" ht="22.5" customHeight="1" x14ac:dyDescent="0.25">
      <c r="C5500" s="34"/>
      <c r="D5500" s="27"/>
      <c r="G5500" s="35"/>
    </row>
    <row r="5501" spans="3:7" ht="22.5" customHeight="1" x14ac:dyDescent="0.25">
      <c r="C5501" s="34"/>
      <c r="D5501" s="27"/>
      <c r="G5501" s="35"/>
    </row>
    <row r="5502" spans="3:7" ht="22.5" customHeight="1" x14ac:dyDescent="0.25">
      <c r="C5502" s="34"/>
      <c r="D5502" s="27"/>
      <c r="G5502" s="35"/>
    </row>
    <row r="5503" spans="3:7" ht="22.5" customHeight="1" x14ac:dyDescent="0.25">
      <c r="C5503" s="34"/>
      <c r="D5503" s="27"/>
      <c r="G5503" s="35"/>
    </row>
    <row r="5504" spans="3:7" ht="22.5" customHeight="1" x14ac:dyDescent="0.25">
      <c r="C5504" s="34"/>
      <c r="D5504" s="27"/>
      <c r="G5504" s="35"/>
    </row>
    <row r="5505" spans="3:7" ht="22.5" customHeight="1" x14ac:dyDescent="0.25">
      <c r="C5505" s="34"/>
      <c r="D5505" s="27"/>
      <c r="G5505" s="35"/>
    </row>
    <row r="5506" spans="3:7" ht="22.5" customHeight="1" x14ac:dyDescent="0.25">
      <c r="C5506" s="34"/>
      <c r="D5506" s="27"/>
      <c r="G5506" s="35"/>
    </row>
    <row r="5507" spans="3:7" ht="22.5" customHeight="1" x14ac:dyDescent="0.25">
      <c r="C5507" s="34"/>
      <c r="D5507" s="27"/>
      <c r="G5507" s="35"/>
    </row>
    <row r="5508" spans="3:7" ht="22.5" customHeight="1" x14ac:dyDescent="0.25">
      <c r="C5508" s="34"/>
      <c r="D5508" s="27"/>
      <c r="G5508" s="35"/>
    </row>
    <row r="5509" spans="3:7" ht="22.5" customHeight="1" x14ac:dyDescent="0.25">
      <c r="C5509" s="34"/>
      <c r="D5509" s="27"/>
      <c r="G5509" s="35"/>
    </row>
    <row r="5510" spans="3:7" ht="22.5" customHeight="1" x14ac:dyDescent="0.25">
      <c r="C5510" s="34"/>
      <c r="D5510" s="27"/>
      <c r="G5510" s="35"/>
    </row>
    <row r="5511" spans="3:7" ht="22.5" customHeight="1" x14ac:dyDescent="0.25">
      <c r="C5511" s="34"/>
      <c r="D5511" s="27"/>
      <c r="G5511" s="35"/>
    </row>
    <row r="5512" spans="3:7" ht="22.5" customHeight="1" x14ac:dyDescent="0.25">
      <c r="C5512" s="34"/>
      <c r="D5512" s="27"/>
      <c r="G5512" s="35"/>
    </row>
    <row r="5513" spans="3:7" ht="22.5" customHeight="1" x14ac:dyDescent="0.25">
      <c r="C5513" s="34"/>
      <c r="D5513" s="27"/>
      <c r="G5513" s="35"/>
    </row>
    <row r="5514" spans="3:7" ht="22.5" customHeight="1" x14ac:dyDescent="0.25">
      <c r="C5514" s="34"/>
      <c r="D5514" s="27"/>
      <c r="G5514" s="35"/>
    </row>
    <row r="5515" spans="3:7" ht="22.5" customHeight="1" x14ac:dyDescent="0.25">
      <c r="C5515" s="34"/>
      <c r="D5515" s="27"/>
      <c r="G5515" s="35"/>
    </row>
    <row r="5516" spans="3:7" ht="22.5" customHeight="1" x14ac:dyDescent="0.25">
      <c r="C5516" s="34"/>
      <c r="D5516" s="27"/>
      <c r="G5516" s="35"/>
    </row>
    <row r="5517" spans="3:7" ht="22.5" customHeight="1" x14ac:dyDescent="0.25">
      <c r="C5517" s="34"/>
      <c r="D5517" s="27"/>
      <c r="G5517" s="35"/>
    </row>
    <row r="5518" spans="3:7" ht="22.5" customHeight="1" x14ac:dyDescent="0.25">
      <c r="C5518" s="34"/>
      <c r="D5518" s="27"/>
      <c r="G5518" s="35"/>
    </row>
    <row r="5519" spans="3:7" ht="22.5" customHeight="1" x14ac:dyDescent="0.25">
      <c r="C5519" s="34"/>
      <c r="D5519" s="27"/>
      <c r="G5519" s="35"/>
    </row>
    <row r="5520" spans="3:7" ht="22.5" customHeight="1" x14ac:dyDescent="0.25">
      <c r="C5520" s="34"/>
      <c r="D5520" s="27"/>
      <c r="G5520" s="35"/>
    </row>
    <row r="5521" spans="3:7" ht="22.5" customHeight="1" x14ac:dyDescent="0.25">
      <c r="C5521" s="34"/>
      <c r="D5521" s="27"/>
      <c r="G5521" s="35"/>
    </row>
    <row r="5522" spans="3:7" ht="22.5" customHeight="1" x14ac:dyDescent="0.25">
      <c r="C5522" s="34"/>
      <c r="D5522" s="27"/>
      <c r="G5522" s="35"/>
    </row>
    <row r="5523" spans="3:7" ht="22.5" customHeight="1" x14ac:dyDescent="0.25">
      <c r="C5523" s="34"/>
      <c r="D5523" s="27"/>
      <c r="G5523" s="35"/>
    </row>
    <row r="5524" spans="3:7" ht="22.5" customHeight="1" x14ac:dyDescent="0.25">
      <c r="C5524" s="34"/>
      <c r="D5524" s="27"/>
      <c r="G5524" s="35"/>
    </row>
    <row r="5525" spans="3:7" ht="22.5" customHeight="1" x14ac:dyDescent="0.25">
      <c r="C5525" s="34"/>
      <c r="D5525" s="27"/>
      <c r="G5525" s="35"/>
    </row>
    <row r="5526" spans="3:7" ht="22.5" customHeight="1" x14ac:dyDescent="0.25">
      <c r="C5526" s="34"/>
      <c r="D5526" s="27"/>
      <c r="G5526" s="35"/>
    </row>
    <row r="5527" spans="3:7" ht="22.5" customHeight="1" x14ac:dyDescent="0.25">
      <c r="C5527" s="34"/>
      <c r="D5527" s="27"/>
      <c r="G5527" s="35"/>
    </row>
    <row r="5528" spans="3:7" ht="22.5" customHeight="1" x14ac:dyDescent="0.25">
      <c r="C5528" s="34"/>
      <c r="D5528" s="27"/>
      <c r="G5528" s="35"/>
    </row>
    <row r="5529" spans="3:7" ht="22.5" customHeight="1" x14ac:dyDescent="0.25">
      <c r="C5529" s="34"/>
      <c r="D5529" s="27"/>
      <c r="G5529" s="35"/>
    </row>
    <row r="5530" spans="3:7" ht="22.5" customHeight="1" x14ac:dyDescent="0.25">
      <c r="C5530" s="34"/>
      <c r="D5530" s="27"/>
      <c r="G5530" s="35"/>
    </row>
    <row r="5531" spans="3:7" ht="22.5" customHeight="1" x14ac:dyDescent="0.25">
      <c r="C5531" s="34"/>
      <c r="D5531" s="27"/>
      <c r="G5531" s="35"/>
    </row>
    <row r="5532" spans="3:7" ht="22.5" customHeight="1" x14ac:dyDescent="0.25">
      <c r="C5532" s="34"/>
      <c r="D5532" s="27"/>
      <c r="G5532" s="35"/>
    </row>
    <row r="5533" spans="3:7" ht="22.5" customHeight="1" x14ac:dyDescent="0.25">
      <c r="C5533" s="34"/>
      <c r="D5533" s="27"/>
      <c r="G5533" s="35"/>
    </row>
    <row r="5534" spans="3:7" ht="22.5" customHeight="1" x14ac:dyDescent="0.25">
      <c r="C5534" s="34"/>
      <c r="D5534" s="27"/>
      <c r="G5534" s="35"/>
    </row>
    <row r="5535" spans="3:7" ht="22.5" customHeight="1" x14ac:dyDescent="0.25">
      <c r="C5535" s="34"/>
      <c r="D5535" s="27"/>
      <c r="G5535" s="35"/>
    </row>
    <row r="5536" spans="3:7" ht="22.5" customHeight="1" x14ac:dyDescent="0.25">
      <c r="C5536" s="34"/>
      <c r="D5536" s="27"/>
      <c r="G5536" s="35"/>
    </row>
    <row r="5537" spans="3:7" ht="22.5" customHeight="1" x14ac:dyDescent="0.25">
      <c r="C5537" s="34"/>
      <c r="D5537" s="27"/>
      <c r="G5537" s="35"/>
    </row>
    <row r="5538" spans="3:7" ht="22.5" customHeight="1" x14ac:dyDescent="0.25">
      <c r="C5538" s="34"/>
      <c r="D5538" s="27"/>
      <c r="G5538" s="35"/>
    </row>
    <row r="5539" spans="3:7" ht="22.5" customHeight="1" x14ac:dyDescent="0.25">
      <c r="C5539" s="34"/>
      <c r="D5539" s="27"/>
      <c r="G5539" s="35"/>
    </row>
    <row r="5540" spans="3:7" ht="22.5" customHeight="1" x14ac:dyDescent="0.25">
      <c r="C5540" s="34"/>
      <c r="D5540" s="27"/>
      <c r="G5540" s="35"/>
    </row>
    <row r="5541" spans="3:7" ht="22.5" customHeight="1" x14ac:dyDescent="0.25">
      <c r="C5541" s="34"/>
      <c r="D5541" s="27"/>
      <c r="G5541" s="35"/>
    </row>
    <row r="5542" spans="3:7" ht="22.5" customHeight="1" x14ac:dyDescent="0.25">
      <c r="C5542" s="34"/>
      <c r="D5542" s="27"/>
      <c r="G5542" s="35"/>
    </row>
    <row r="5543" spans="3:7" ht="22.5" customHeight="1" x14ac:dyDescent="0.25">
      <c r="C5543" s="34"/>
      <c r="D5543" s="27"/>
      <c r="G5543" s="35"/>
    </row>
    <row r="5544" spans="3:7" ht="22.5" customHeight="1" x14ac:dyDescent="0.25">
      <c r="C5544" s="34"/>
      <c r="D5544" s="27"/>
      <c r="G5544" s="35"/>
    </row>
    <row r="5545" spans="3:7" ht="22.5" customHeight="1" x14ac:dyDescent="0.25">
      <c r="C5545" s="34"/>
      <c r="D5545" s="27"/>
      <c r="G5545" s="35"/>
    </row>
    <row r="5546" spans="3:7" ht="22.5" customHeight="1" x14ac:dyDescent="0.25">
      <c r="C5546" s="34"/>
      <c r="D5546" s="27"/>
      <c r="G5546" s="35"/>
    </row>
    <row r="5547" spans="3:7" ht="22.5" customHeight="1" x14ac:dyDescent="0.25">
      <c r="C5547" s="34"/>
      <c r="D5547" s="27"/>
      <c r="G5547" s="35"/>
    </row>
    <row r="5548" spans="3:7" ht="22.5" customHeight="1" x14ac:dyDescent="0.25">
      <c r="C5548" s="34"/>
      <c r="D5548" s="27"/>
      <c r="G5548" s="35"/>
    </row>
    <row r="5549" spans="3:7" ht="22.5" customHeight="1" x14ac:dyDescent="0.25">
      <c r="C5549" s="34"/>
      <c r="D5549" s="27"/>
      <c r="G5549" s="35"/>
    </row>
    <row r="5550" spans="3:7" ht="22.5" customHeight="1" x14ac:dyDescent="0.25">
      <c r="C5550" s="34"/>
      <c r="D5550" s="27"/>
      <c r="G5550" s="35"/>
    </row>
    <row r="5551" spans="3:7" ht="22.5" customHeight="1" x14ac:dyDescent="0.25">
      <c r="C5551" s="34"/>
      <c r="D5551" s="27"/>
      <c r="G5551" s="35"/>
    </row>
    <row r="5552" spans="3:7" ht="22.5" customHeight="1" x14ac:dyDescent="0.25">
      <c r="C5552" s="34"/>
      <c r="D5552" s="27"/>
      <c r="G5552" s="35"/>
    </row>
    <row r="5553" spans="3:7" ht="22.5" customHeight="1" x14ac:dyDescent="0.25">
      <c r="C5553" s="34"/>
      <c r="D5553" s="27"/>
      <c r="G5553" s="35"/>
    </row>
    <row r="5554" spans="3:7" ht="22.5" customHeight="1" x14ac:dyDescent="0.25">
      <c r="C5554" s="34"/>
      <c r="D5554" s="27"/>
      <c r="G5554" s="35"/>
    </row>
    <row r="5555" spans="3:7" ht="22.5" customHeight="1" x14ac:dyDescent="0.25">
      <c r="C5555" s="34"/>
      <c r="D5555" s="27"/>
      <c r="G5555" s="35"/>
    </row>
    <row r="5556" spans="3:7" ht="22.5" customHeight="1" x14ac:dyDescent="0.25">
      <c r="C5556" s="34"/>
      <c r="D5556" s="27"/>
      <c r="G5556" s="35"/>
    </row>
    <row r="5557" spans="3:7" ht="22.5" customHeight="1" x14ac:dyDescent="0.25">
      <c r="C5557" s="34"/>
      <c r="D5557" s="27"/>
      <c r="G5557" s="35"/>
    </row>
    <row r="5558" spans="3:7" ht="22.5" customHeight="1" x14ac:dyDescent="0.25">
      <c r="C5558" s="34"/>
      <c r="D5558" s="27"/>
      <c r="G5558" s="35"/>
    </row>
    <row r="5559" spans="3:7" ht="22.5" customHeight="1" x14ac:dyDescent="0.25">
      <c r="C5559" s="34"/>
      <c r="D5559" s="27"/>
      <c r="G5559" s="35"/>
    </row>
    <row r="5560" spans="3:7" ht="22.5" customHeight="1" x14ac:dyDescent="0.25">
      <c r="C5560" s="34"/>
      <c r="D5560" s="27"/>
      <c r="G5560" s="35"/>
    </row>
    <row r="5561" spans="3:7" ht="22.5" customHeight="1" x14ac:dyDescent="0.25">
      <c r="C5561" s="34"/>
      <c r="D5561" s="27"/>
      <c r="G5561" s="35"/>
    </row>
    <row r="5562" spans="3:7" ht="22.5" customHeight="1" x14ac:dyDescent="0.25">
      <c r="C5562" s="34"/>
      <c r="D5562" s="27"/>
      <c r="G5562" s="35"/>
    </row>
    <row r="5563" spans="3:7" ht="22.5" customHeight="1" x14ac:dyDescent="0.25">
      <c r="C5563" s="34"/>
      <c r="D5563" s="27"/>
      <c r="G5563" s="35"/>
    </row>
    <row r="5564" spans="3:7" ht="22.5" customHeight="1" x14ac:dyDescent="0.25">
      <c r="C5564" s="34"/>
      <c r="D5564" s="27"/>
      <c r="G5564" s="35"/>
    </row>
    <row r="5565" spans="3:7" ht="22.5" customHeight="1" x14ac:dyDescent="0.25">
      <c r="C5565" s="34"/>
      <c r="D5565" s="27"/>
      <c r="G5565" s="35"/>
    </row>
    <row r="5566" spans="3:7" ht="22.5" customHeight="1" x14ac:dyDescent="0.25">
      <c r="C5566" s="34"/>
      <c r="D5566" s="27"/>
      <c r="G5566" s="35"/>
    </row>
    <row r="5567" spans="3:7" ht="22.5" customHeight="1" x14ac:dyDescent="0.25">
      <c r="C5567" s="34"/>
      <c r="D5567" s="27"/>
      <c r="G5567" s="35"/>
    </row>
    <row r="5568" spans="3:7" ht="22.5" customHeight="1" x14ac:dyDescent="0.25">
      <c r="C5568" s="34"/>
      <c r="D5568" s="27"/>
      <c r="G5568" s="35"/>
    </row>
    <row r="5569" spans="3:7" ht="22.5" customHeight="1" x14ac:dyDescent="0.25">
      <c r="C5569" s="34"/>
      <c r="D5569" s="27"/>
      <c r="G5569" s="35"/>
    </row>
    <row r="5570" spans="3:7" ht="22.5" customHeight="1" x14ac:dyDescent="0.25">
      <c r="C5570" s="34"/>
      <c r="D5570" s="27"/>
      <c r="G5570" s="35"/>
    </row>
    <row r="5571" spans="3:7" ht="22.5" customHeight="1" x14ac:dyDescent="0.25">
      <c r="C5571" s="34"/>
      <c r="D5571" s="27"/>
      <c r="G5571" s="35"/>
    </row>
    <row r="5572" spans="3:7" ht="22.5" customHeight="1" x14ac:dyDescent="0.25">
      <c r="C5572" s="34"/>
      <c r="D5572" s="27"/>
      <c r="G5572" s="35"/>
    </row>
    <row r="5573" spans="3:7" ht="22.5" customHeight="1" x14ac:dyDescent="0.25">
      <c r="C5573" s="34"/>
      <c r="D5573" s="27"/>
      <c r="G5573" s="35"/>
    </row>
    <row r="5574" spans="3:7" ht="22.5" customHeight="1" x14ac:dyDescent="0.25">
      <c r="C5574" s="34"/>
      <c r="D5574" s="27"/>
      <c r="G5574" s="35"/>
    </row>
    <row r="5575" spans="3:7" ht="22.5" customHeight="1" x14ac:dyDescent="0.25">
      <c r="C5575" s="34"/>
      <c r="D5575" s="27"/>
      <c r="G5575" s="35"/>
    </row>
    <row r="5576" spans="3:7" ht="22.5" customHeight="1" x14ac:dyDescent="0.25">
      <c r="C5576" s="34"/>
      <c r="D5576" s="27"/>
      <c r="G5576" s="35"/>
    </row>
    <row r="5577" spans="3:7" ht="22.5" customHeight="1" x14ac:dyDescent="0.25">
      <c r="C5577" s="34"/>
      <c r="D5577" s="27"/>
      <c r="G5577" s="35"/>
    </row>
    <row r="5578" spans="3:7" ht="22.5" customHeight="1" x14ac:dyDescent="0.25">
      <c r="C5578" s="34"/>
      <c r="D5578" s="27"/>
      <c r="G5578" s="35"/>
    </row>
    <row r="5579" spans="3:7" ht="22.5" customHeight="1" x14ac:dyDescent="0.25">
      <c r="C5579" s="34"/>
      <c r="D5579" s="27"/>
      <c r="G5579" s="35"/>
    </row>
    <row r="5580" spans="3:7" ht="22.5" customHeight="1" x14ac:dyDescent="0.25">
      <c r="C5580" s="34"/>
      <c r="D5580" s="27"/>
      <c r="G5580" s="35"/>
    </row>
    <row r="5581" spans="3:7" ht="22.5" customHeight="1" x14ac:dyDescent="0.25">
      <c r="C5581" s="34"/>
      <c r="D5581" s="27"/>
      <c r="G5581" s="35"/>
    </row>
    <row r="5582" spans="3:7" ht="22.5" customHeight="1" x14ac:dyDescent="0.25">
      <c r="C5582" s="34"/>
      <c r="D5582" s="27"/>
      <c r="G5582" s="35"/>
    </row>
    <row r="5583" spans="3:7" ht="22.5" customHeight="1" x14ac:dyDescent="0.25">
      <c r="C5583" s="34"/>
      <c r="D5583" s="27"/>
      <c r="G5583" s="35"/>
    </row>
    <row r="5584" spans="3:7" ht="22.5" customHeight="1" x14ac:dyDescent="0.25">
      <c r="C5584" s="34"/>
      <c r="D5584" s="27"/>
      <c r="G5584" s="35"/>
    </row>
    <row r="5585" spans="3:7" ht="22.5" customHeight="1" x14ac:dyDescent="0.25">
      <c r="C5585" s="34"/>
      <c r="D5585" s="27"/>
      <c r="G5585" s="35"/>
    </row>
    <row r="5586" spans="3:7" ht="22.5" customHeight="1" x14ac:dyDescent="0.25">
      <c r="C5586" s="34"/>
      <c r="D5586" s="27"/>
      <c r="G5586" s="35"/>
    </row>
    <row r="5587" spans="3:7" ht="22.5" customHeight="1" x14ac:dyDescent="0.25">
      <c r="C5587" s="34"/>
      <c r="D5587" s="27"/>
      <c r="G5587" s="35"/>
    </row>
    <row r="5588" spans="3:7" ht="22.5" customHeight="1" x14ac:dyDescent="0.25">
      <c r="C5588" s="34"/>
      <c r="D5588" s="27"/>
      <c r="G5588" s="35"/>
    </row>
    <row r="5589" spans="3:7" ht="22.5" customHeight="1" x14ac:dyDescent="0.25">
      <c r="C5589" s="34"/>
      <c r="D5589" s="27"/>
      <c r="G5589" s="35"/>
    </row>
    <row r="5590" spans="3:7" ht="22.5" customHeight="1" x14ac:dyDescent="0.25">
      <c r="C5590" s="34"/>
      <c r="D5590" s="27"/>
      <c r="G5590" s="35"/>
    </row>
    <row r="5591" spans="3:7" ht="22.5" customHeight="1" x14ac:dyDescent="0.25">
      <c r="C5591" s="34"/>
      <c r="D5591" s="27"/>
      <c r="G5591" s="35"/>
    </row>
    <row r="5592" spans="3:7" ht="22.5" customHeight="1" x14ac:dyDescent="0.25">
      <c r="C5592" s="34"/>
      <c r="D5592" s="27"/>
      <c r="G5592" s="35"/>
    </row>
    <row r="5593" spans="3:7" ht="22.5" customHeight="1" x14ac:dyDescent="0.25">
      <c r="C5593" s="34"/>
      <c r="D5593" s="27"/>
      <c r="G5593" s="35"/>
    </row>
    <row r="5594" spans="3:7" ht="22.5" customHeight="1" x14ac:dyDescent="0.25">
      <c r="C5594" s="34"/>
      <c r="D5594" s="27"/>
      <c r="G5594" s="35"/>
    </row>
    <row r="5595" spans="3:7" ht="22.5" customHeight="1" x14ac:dyDescent="0.25">
      <c r="C5595" s="34"/>
      <c r="D5595" s="27"/>
      <c r="G5595" s="35"/>
    </row>
    <row r="5596" spans="3:7" ht="22.5" customHeight="1" x14ac:dyDescent="0.25">
      <c r="C5596" s="34"/>
      <c r="D5596" s="27"/>
      <c r="G5596" s="35"/>
    </row>
    <row r="5597" spans="3:7" ht="22.5" customHeight="1" x14ac:dyDescent="0.25">
      <c r="C5597" s="34"/>
      <c r="D5597" s="27"/>
      <c r="G5597" s="35"/>
    </row>
    <row r="5598" spans="3:7" ht="22.5" customHeight="1" x14ac:dyDescent="0.25">
      <c r="C5598" s="34"/>
      <c r="D5598" s="27"/>
      <c r="G5598" s="35"/>
    </row>
    <row r="5599" spans="3:7" ht="22.5" customHeight="1" x14ac:dyDescent="0.25">
      <c r="C5599" s="34"/>
      <c r="D5599" s="27"/>
      <c r="G5599" s="35"/>
    </row>
    <row r="5600" spans="3:7" ht="22.5" customHeight="1" x14ac:dyDescent="0.25">
      <c r="C5600" s="34"/>
      <c r="D5600" s="27"/>
      <c r="G5600" s="35"/>
    </row>
    <row r="5601" spans="3:7" ht="22.5" customHeight="1" x14ac:dyDescent="0.25">
      <c r="C5601" s="34"/>
      <c r="D5601" s="27"/>
      <c r="G5601" s="35"/>
    </row>
    <row r="5602" spans="3:7" ht="22.5" customHeight="1" x14ac:dyDescent="0.25">
      <c r="C5602" s="34"/>
      <c r="D5602" s="27"/>
      <c r="G5602" s="35"/>
    </row>
    <row r="5603" spans="3:7" ht="22.5" customHeight="1" x14ac:dyDescent="0.25">
      <c r="C5603" s="34"/>
      <c r="D5603" s="27"/>
      <c r="G5603" s="35"/>
    </row>
    <row r="5604" spans="3:7" ht="22.5" customHeight="1" x14ac:dyDescent="0.25">
      <c r="C5604" s="34"/>
      <c r="D5604" s="27"/>
      <c r="G5604" s="35"/>
    </row>
    <row r="5605" spans="3:7" ht="22.5" customHeight="1" x14ac:dyDescent="0.25">
      <c r="C5605" s="34"/>
      <c r="D5605" s="27"/>
      <c r="G5605" s="35"/>
    </row>
    <row r="5606" spans="3:7" ht="22.5" customHeight="1" x14ac:dyDescent="0.25">
      <c r="C5606" s="34"/>
      <c r="D5606" s="27"/>
      <c r="G5606" s="35"/>
    </row>
    <row r="5607" spans="3:7" ht="22.5" customHeight="1" x14ac:dyDescent="0.25">
      <c r="C5607" s="34"/>
      <c r="D5607" s="27"/>
      <c r="G5607" s="35"/>
    </row>
    <row r="5608" spans="3:7" ht="22.5" customHeight="1" x14ac:dyDescent="0.25">
      <c r="C5608" s="34"/>
      <c r="D5608" s="27"/>
      <c r="G5608" s="35"/>
    </row>
    <row r="5609" spans="3:7" ht="22.5" customHeight="1" x14ac:dyDescent="0.25">
      <c r="C5609" s="34"/>
      <c r="D5609" s="27"/>
      <c r="G5609" s="35"/>
    </row>
    <row r="5610" spans="3:7" ht="22.5" customHeight="1" x14ac:dyDescent="0.25">
      <c r="C5610" s="34"/>
      <c r="D5610" s="27"/>
      <c r="G5610" s="35"/>
    </row>
    <row r="5611" spans="3:7" ht="22.5" customHeight="1" x14ac:dyDescent="0.25">
      <c r="C5611" s="34"/>
      <c r="D5611" s="27"/>
      <c r="G5611" s="35"/>
    </row>
    <row r="5612" spans="3:7" ht="22.5" customHeight="1" x14ac:dyDescent="0.25">
      <c r="C5612" s="34"/>
      <c r="D5612" s="27"/>
      <c r="G5612" s="35"/>
    </row>
    <row r="5613" spans="3:7" ht="22.5" customHeight="1" x14ac:dyDescent="0.25">
      <c r="C5613" s="34"/>
      <c r="D5613" s="27"/>
      <c r="G5613" s="35"/>
    </row>
    <row r="5614" spans="3:7" ht="22.5" customHeight="1" x14ac:dyDescent="0.25">
      <c r="C5614" s="34"/>
      <c r="D5614" s="27"/>
      <c r="G5614" s="35"/>
    </row>
    <row r="5615" spans="3:7" ht="22.5" customHeight="1" x14ac:dyDescent="0.25">
      <c r="C5615" s="34"/>
      <c r="D5615" s="27"/>
      <c r="G5615" s="35"/>
    </row>
    <row r="5616" spans="3:7" ht="22.5" customHeight="1" x14ac:dyDescent="0.25">
      <c r="C5616" s="34"/>
      <c r="D5616" s="27"/>
      <c r="G5616" s="35"/>
    </row>
    <row r="5617" spans="3:7" ht="22.5" customHeight="1" x14ac:dyDescent="0.25">
      <c r="C5617" s="34"/>
      <c r="D5617" s="27"/>
      <c r="G5617" s="35"/>
    </row>
    <row r="5618" spans="3:7" ht="22.5" customHeight="1" x14ac:dyDescent="0.25">
      <c r="C5618" s="34"/>
      <c r="D5618" s="27"/>
      <c r="G5618" s="35"/>
    </row>
    <row r="5619" spans="3:7" ht="22.5" customHeight="1" x14ac:dyDescent="0.25">
      <c r="C5619" s="34"/>
      <c r="D5619" s="27"/>
      <c r="G5619" s="35"/>
    </row>
    <row r="5620" spans="3:7" ht="22.5" customHeight="1" x14ac:dyDescent="0.25">
      <c r="C5620" s="34"/>
      <c r="D5620" s="27"/>
      <c r="G5620" s="35"/>
    </row>
    <row r="5621" spans="3:7" ht="22.5" customHeight="1" x14ac:dyDescent="0.25">
      <c r="C5621" s="34"/>
      <c r="D5621" s="27"/>
      <c r="G5621" s="35"/>
    </row>
    <row r="5622" spans="3:7" ht="22.5" customHeight="1" x14ac:dyDescent="0.25">
      <c r="C5622" s="34"/>
      <c r="D5622" s="27"/>
      <c r="G5622" s="35"/>
    </row>
    <row r="5623" spans="3:7" ht="22.5" customHeight="1" x14ac:dyDescent="0.25">
      <c r="C5623" s="34"/>
      <c r="D5623" s="27"/>
      <c r="G5623" s="35"/>
    </row>
    <row r="5624" spans="3:7" ht="22.5" customHeight="1" x14ac:dyDescent="0.25">
      <c r="C5624" s="34"/>
      <c r="D5624" s="27"/>
      <c r="G5624" s="35"/>
    </row>
    <row r="5625" spans="3:7" ht="22.5" customHeight="1" x14ac:dyDescent="0.25">
      <c r="C5625" s="34"/>
      <c r="D5625" s="27"/>
      <c r="G5625" s="35"/>
    </row>
    <row r="5626" spans="3:7" ht="22.5" customHeight="1" x14ac:dyDescent="0.25">
      <c r="C5626" s="34"/>
      <c r="D5626" s="27"/>
      <c r="G5626" s="35"/>
    </row>
    <row r="5627" spans="3:7" ht="22.5" customHeight="1" x14ac:dyDescent="0.25">
      <c r="C5627" s="34"/>
      <c r="D5627" s="27"/>
      <c r="G5627" s="35"/>
    </row>
    <row r="5628" spans="3:7" ht="22.5" customHeight="1" x14ac:dyDescent="0.25">
      <c r="C5628" s="34"/>
      <c r="D5628" s="27"/>
      <c r="G5628" s="35"/>
    </row>
    <row r="5629" spans="3:7" ht="22.5" customHeight="1" x14ac:dyDescent="0.25">
      <c r="C5629" s="34"/>
      <c r="D5629" s="27"/>
      <c r="G5629" s="35"/>
    </row>
    <row r="5630" spans="3:7" ht="22.5" customHeight="1" x14ac:dyDescent="0.25">
      <c r="C5630" s="34"/>
      <c r="D5630" s="27"/>
      <c r="G5630" s="35"/>
    </row>
    <row r="5631" spans="3:7" ht="22.5" customHeight="1" x14ac:dyDescent="0.25">
      <c r="C5631" s="34"/>
      <c r="D5631" s="27"/>
      <c r="G5631" s="35"/>
    </row>
    <row r="5632" spans="3:7" ht="22.5" customHeight="1" x14ac:dyDescent="0.25">
      <c r="C5632" s="34"/>
      <c r="D5632" s="27"/>
      <c r="G5632" s="35"/>
    </row>
    <row r="5633" spans="3:7" ht="22.5" customHeight="1" x14ac:dyDescent="0.25">
      <c r="C5633" s="34"/>
      <c r="D5633" s="27"/>
      <c r="G5633" s="35"/>
    </row>
    <row r="5634" spans="3:7" ht="22.5" customHeight="1" x14ac:dyDescent="0.25">
      <c r="C5634" s="34"/>
      <c r="D5634" s="27"/>
      <c r="G5634" s="35"/>
    </row>
    <row r="5635" spans="3:7" ht="22.5" customHeight="1" x14ac:dyDescent="0.25">
      <c r="C5635" s="34"/>
      <c r="D5635" s="27"/>
      <c r="G5635" s="35"/>
    </row>
    <row r="5636" spans="3:7" ht="22.5" customHeight="1" x14ac:dyDescent="0.25">
      <c r="C5636" s="34"/>
      <c r="D5636" s="27"/>
      <c r="G5636" s="35"/>
    </row>
    <row r="5637" spans="3:7" ht="22.5" customHeight="1" x14ac:dyDescent="0.25">
      <c r="C5637" s="34"/>
      <c r="D5637" s="27"/>
      <c r="G5637" s="35"/>
    </row>
    <row r="5638" spans="3:7" ht="22.5" customHeight="1" x14ac:dyDescent="0.25">
      <c r="C5638" s="34"/>
      <c r="D5638" s="27"/>
      <c r="G5638" s="35"/>
    </row>
    <row r="5639" spans="3:7" ht="22.5" customHeight="1" x14ac:dyDescent="0.25">
      <c r="C5639" s="34"/>
      <c r="D5639" s="27"/>
      <c r="G5639" s="35"/>
    </row>
    <row r="5640" spans="3:7" ht="22.5" customHeight="1" x14ac:dyDescent="0.25">
      <c r="C5640" s="34"/>
      <c r="D5640" s="27"/>
      <c r="G5640" s="35"/>
    </row>
    <row r="5641" spans="3:7" ht="22.5" customHeight="1" x14ac:dyDescent="0.25">
      <c r="C5641" s="34"/>
      <c r="D5641" s="27"/>
      <c r="G5641" s="35"/>
    </row>
    <row r="5642" spans="3:7" ht="22.5" customHeight="1" x14ac:dyDescent="0.25">
      <c r="C5642" s="34"/>
      <c r="D5642" s="27"/>
      <c r="G5642" s="35"/>
    </row>
    <row r="5643" spans="3:7" ht="22.5" customHeight="1" x14ac:dyDescent="0.25">
      <c r="C5643" s="34"/>
      <c r="D5643" s="27"/>
      <c r="G5643" s="35"/>
    </row>
    <row r="5644" spans="3:7" ht="22.5" customHeight="1" x14ac:dyDescent="0.25">
      <c r="C5644" s="34"/>
      <c r="D5644" s="27"/>
      <c r="G5644" s="35"/>
    </row>
    <row r="5645" spans="3:7" ht="22.5" customHeight="1" x14ac:dyDescent="0.25">
      <c r="C5645" s="34"/>
      <c r="D5645" s="27"/>
      <c r="G5645" s="35"/>
    </row>
    <row r="5646" spans="3:7" ht="22.5" customHeight="1" x14ac:dyDescent="0.25">
      <c r="C5646" s="34"/>
      <c r="D5646" s="27"/>
      <c r="G5646" s="35"/>
    </row>
    <row r="5647" spans="3:7" ht="22.5" customHeight="1" x14ac:dyDescent="0.25">
      <c r="C5647" s="34"/>
      <c r="D5647" s="27"/>
      <c r="G5647" s="35"/>
    </row>
    <row r="5648" spans="3:7" ht="22.5" customHeight="1" x14ac:dyDescent="0.25">
      <c r="C5648" s="34"/>
      <c r="D5648" s="27"/>
      <c r="G5648" s="35"/>
    </row>
    <row r="5649" spans="3:7" ht="22.5" customHeight="1" x14ac:dyDescent="0.25">
      <c r="C5649" s="34"/>
      <c r="D5649" s="27"/>
      <c r="G5649" s="35"/>
    </row>
    <row r="5650" spans="3:7" ht="22.5" customHeight="1" x14ac:dyDescent="0.25">
      <c r="C5650" s="34"/>
      <c r="D5650" s="27"/>
      <c r="G5650" s="35"/>
    </row>
    <row r="5651" spans="3:7" ht="22.5" customHeight="1" x14ac:dyDescent="0.25">
      <c r="C5651" s="34"/>
      <c r="D5651" s="27"/>
      <c r="G5651" s="35"/>
    </row>
    <row r="5652" spans="3:7" ht="22.5" customHeight="1" x14ac:dyDescent="0.25">
      <c r="C5652" s="34"/>
      <c r="D5652" s="27"/>
      <c r="G5652" s="35"/>
    </row>
    <row r="5653" spans="3:7" ht="22.5" customHeight="1" x14ac:dyDescent="0.25">
      <c r="C5653" s="34"/>
      <c r="D5653" s="27"/>
      <c r="G5653" s="35"/>
    </row>
    <row r="5654" spans="3:7" ht="22.5" customHeight="1" x14ac:dyDescent="0.25">
      <c r="C5654" s="34"/>
      <c r="D5654" s="27"/>
      <c r="G5654" s="35"/>
    </row>
    <row r="5655" spans="3:7" ht="22.5" customHeight="1" x14ac:dyDescent="0.25">
      <c r="C5655" s="34"/>
      <c r="D5655" s="27"/>
      <c r="G5655" s="35"/>
    </row>
    <row r="5656" spans="3:7" ht="22.5" customHeight="1" x14ac:dyDescent="0.25">
      <c r="C5656" s="34"/>
      <c r="D5656" s="27"/>
      <c r="G5656" s="35"/>
    </row>
    <row r="5657" spans="3:7" ht="22.5" customHeight="1" x14ac:dyDescent="0.25">
      <c r="C5657" s="34"/>
      <c r="D5657" s="27"/>
      <c r="G5657" s="35"/>
    </row>
    <row r="5658" spans="3:7" ht="22.5" customHeight="1" x14ac:dyDescent="0.25">
      <c r="C5658" s="34"/>
      <c r="D5658" s="27"/>
      <c r="G5658" s="35"/>
    </row>
    <row r="5659" spans="3:7" ht="22.5" customHeight="1" x14ac:dyDescent="0.25">
      <c r="C5659" s="34"/>
      <c r="D5659" s="27"/>
      <c r="G5659" s="35"/>
    </row>
    <row r="5660" spans="3:7" ht="22.5" customHeight="1" x14ac:dyDescent="0.25">
      <c r="C5660" s="34"/>
      <c r="D5660" s="27"/>
      <c r="G5660" s="35"/>
    </row>
    <row r="5661" spans="3:7" ht="22.5" customHeight="1" x14ac:dyDescent="0.25">
      <c r="C5661" s="34"/>
      <c r="D5661" s="27"/>
      <c r="G5661" s="35"/>
    </row>
    <row r="5662" spans="3:7" ht="22.5" customHeight="1" x14ac:dyDescent="0.25">
      <c r="C5662" s="34"/>
      <c r="D5662" s="27"/>
      <c r="G5662" s="35"/>
    </row>
    <row r="5663" spans="3:7" ht="22.5" customHeight="1" x14ac:dyDescent="0.25">
      <c r="C5663" s="34"/>
      <c r="D5663" s="27"/>
      <c r="G5663" s="35"/>
    </row>
    <row r="5664" spans="3:7" ht="22.5" customHeight="1" x14ac:dyDescent="0.25">
      <c r="C5664" s="34"/>
      <c r="D5664" s="27"/>
      <c r="G5664" s="35"/>
    </row>
    <row r="5665" spans="3:7" ht="22.5" customHeight="1" x14ac:dyDescent="0.25">
      <c r="C5665" s="34"/>
      <c r="D5665" s="27"/>
      <c r="G5665" s="35"/>
    </row>
    <row r="5666" spans="3:7" ht="22.5" customHeight="1" x14ac:dyDescent="0.25">
      <c r="C5666" s="34"/>
      <c r="D5666" s="27"/>
      <c r="G5666" s="35"/>
    </row>
    <row r="5667" spans="3:7" ht="22.5" customHeight="1" x14ac:dyDescent="0.25">
      <c r="C5667" s="34"/>
      <c r="D5667" s="27"/>
      <c r="G5667" s="35"/>
    </row>
    <row r="5668" spans="3:7" ht="22.5" customHeight="1" x14ac:dyDescent="0.25">
      <c r="C5668" s="34"/>
      <c r="D5668" s="27"/>
      <c r="G5668" s="35"/>
    </row>
    <row r="5669" spans="3:7" ht="22.5" customHeight="1" x14ac:dyDescent="0.25">
      <c r="C5669" s="34"/>
      <c r="D5669" s="27"/>
      <c r="G5669" s="35"/>
    </row>
    <row r="5670" spans="3:7" ht="22.5" customHeight="1" x14ac:dyDescent="0.25">
      <c r="C5670" s="34"/>
      <c r="D5670" s="27"/>
      <c r="G5670" s="35"/>
    </row>
    <row r="5671" spans="3:7" ht="22.5" customHeight="1" x14ac:dyDescent="0.25">
      <c r="C5671" s="34"/>
      <c r="D5671" s="27"/>
      <c r="G5671" s="35"/>
    </row>
    <row r="5672" spans="3:7" ht="22.5" customHeight="1" x14ac:dyDescent="0.25">
      <c r="C5672" s="34"/>
      <c r="D5672" s="27"/>
      <c r="G5672" s="35"/>
    </row>
    <row r="5673" spans="3:7" ht="22.5" customHeight="1" x14ac:dyDescent="0.25">
      <c r="C5673" s="34"/>
      <c r="D5673" s="27"/>
      <c r="G5673" s="35"/>
    </row>
    <row r="5674" spans="3:7" ht="22.5" customHeight="1" x14ac:dyDescent="0.25">
      <c r="C5674" s="34"/>
      <c r="D5674" s="27"/>
      <c r="G5674" s="35"/>
    </row>
    <row r="5675" spans="3:7" ht="22.5" customHeight="1" x14ac:dyDescent="0.25">
      <c r="C5675" s="34"/>
      <c r="D5675" s="27"/>
      <c r="G5675" s="35"/>
    </row>
    <row r="5676" spans="3:7" ht="22.5" customHeight="1" x14ac:dyDescent="0.25">
      <c r="C5676" s="34"/>
      <c r="D5676" s="27"/>
      <c r="G5676" s="35"/>
    </row>
    <row r="5677" spans="3:7" ht="22.5" customHeight="1" x14ac:dyDescent="0.25">
      <c r="C5677" s="34"/>
      <c r="D5677" s="27"/>
      <c r="G5677" s="35"/>
    </row>
    <row r="5678" spans="3:7" ht="22.5" customHeight="1" x14ac:dyDescent="0.25">
      <c r="C5678" s="34"/>
      <c r="D5678" s="27"/>
      <c r="G5678" s="35"/>
    </row>
    <row r="5679" spans="3:7" ht="22.5" customHeight="1" x14ac:dyDescent="0.25">
      <c r="C5679" s="34"/>
      <c r="D5679" s="27"/>
      <c r="G5679" s="35"/>
    </row>
    <row r="5680" spans="3:7" ht="22.5" customHeight="1" x14ac:dyDescent="0.25">
      <c r="C5680" s="34"/>
      <c r="D5680" s="27"/>
      <c r="G5680" s="35"/>
    </row>
    <row r="5681" spans="3:7" ht="22.5" customHeight="1" x14ac:dyDescent="0.25">
      <c r="C5681" s="34"/>
      <c r="D5681" s="27"/>
      <c r="G5681" s="35"/>
    </row>
    <row r="5682" spans="3:7" ht="22.5" customHeight="1" x14ac:dyDescent="0.25">
      <c r="C5682" s="34"/>
      <c r="D5682" s="27"/>
      <c r="G5682" s="35"/>
    </row>
    <row r="5683" spans="3:7" ht="22.5" customHeight="1" x14ac:dyDescent="0.25">
      <c r="C5683" s="34"/>
      <c r="D5683" s="27"/>
      <c r="G5683" s="35"/>
    </row>
    <row r="5684" spans="3:7" ht="22.5" customHeight="1" x14ac:dyDescent="0.25">
      <c r="C5684" s="34"/>
      <c r="D5684" s="27"/>
      <c r="G5684" s="35"/>
    </row>
    <row r="5685" spans="3:7" ht="22.5" customHeight="1" x14ac:dyDescent="0.25">
      <c r="C5685" s="34"/>
      <c r="D5685" s="27"/>
      <c r="G5685" s="35"/>
    </row>
    <row r="5686" spans="3:7" ht="22.5" customHeight="1" x14ac:dyDescent="0.25">
      <c r="C5686" s="34"/>
      <c r="D5686" s="27"/>
      <c r="G5686" s="35"/>
    </row>
    <row r="5687" spans="3:7" ht="22.5" customHeight="1" x14ac:dyDescent="0.25">
      <c r="C5687" s="34"/>
      <c r="D5687" s="27"/>
      <c r="G5687" s="35"/>
    </row>
    <row r="5688" spans="3:7" ht="22.5" customHeight="1" x14ac:dyDescent="0.25">
      <c r="C5688" s="34"/>
      <c r="D5688" s="27"/>
      <c r="G5688" s="35"/>
    </row>
    <row r="5689" spans="3:7" ht="22.5" customHeight="1" x14ac:dyDescent="0.25">
      <c r="C5689" s="34"/>
      <c r="D5689" s="27"/>
      <c r="G5689" s="35"/>
    </row>
    <row r="5690" spans="3:7" ht="22.5" customHeight="1" x14ac:dyDescent="0.25">
      <c r="C5690" s="34"/>
      <c r="D5690" s="27"/>
      <c r="G5690" s="35"/>
    </row>
    <row r="5691" spans="3:7" ht="22.5" customHeight="1" x14ac:dyDescent="0.25">
      <c r="C5691" s="34"/>
      <c r="D5691" s="27"/>
      <c r="G5691" s="35"/>
    </row>
    <row r="5692" spans="3:7" ht="22.5" customHeight="1" x14ac:dyDescent="0.25">
      <c r="C5692" s="34"/>
      <c r="D5692" s="27"/>
      <c r="G5692" s="35"/>
    </row>
    <row r="5693" spans="3:7" ht="22.5" customHeight="1" x14ac:dyDescent="0.25">
      <c r="C5693" s="34"/>
      <c r="D5693" s="27"/>
      <c r="G5693" s="35"/>
    </row>
    <row r="5694" spans="3:7" ht="22.5" customHeight="1" x14ac:dyDescent="0.25">
      <c r="C5694" s="34"/>
      <c r="D5694" s="27"/>
      <c r="G5694" s="35"/>
    </row>
    <row r="5695" spans="3:7" ht="22.5" customHeight="1" x14ac:dyDescent="0.25">
      <c r="C5695" s="34"/>
      <c r="D5695" s="27"/>
      <c r="G5695" s="35"/>
    </row>
    <row r="5696" spans="3:7" ht="22.5" customHeight="1" x14ac:dyDescent="0.25">
      <c r="C5696" s="34"/>
      <c r="D5696" s="27"/>
      <c r="G5696" s="35"/>
    </row>
    <row r="5697" spans="3:7" ht="22.5" customHeight="1" x14ac:dyDescent="0.25">
      <c r="C5697" s="34"/>
      <c r="D5697" s="27"/>
      <c r="G5697" s="35"/>
    </row>
    <row r="5698" spans="3:7" ht="22.5" customHeight="1" x14ac:dyDescent="0.25">
      <c r="C5698" s="34"/>
      <c r="D5698" s="27"/>
      <c r="G5698" s="35"/>
    </row>
    <row r="5699" spans="3:7" ht="22.5" customHeight="1" x14ac:dyDescent="0.25">
      <c r="C5699" s="34"/>
      <c r="D5699" s="27"/>
      <c r="G5699" s="35"/>
    </row>
    <row r="5700" spans="3:7" ht="22.5" customHeight="1" x14ac:dyDescent="0.25">
      <c r="C5700" s="34"/>
      <c r="D5700" s="27"/>
      <c r="G5700" s="35"/>
    </row>
    <row r="5701" spans="3:7" ht="22.5" customHeight="1" x14ac:dyDescent="0.25">
      <c r="C5701" s="34"/>
      <c r="D5701" s="27"/>
      <c r="G5701" s="35"/>
    </row>
    <row r="5702" spans="3:7" ht="22.5" customHeight="1" x14ac:dyDescent="0.25">
      <c r="C5702" s="34"/>
      <c r="D5702" s="27"/>
      <c r="G5702" s="35"/>
    </row>
    <row r="5703" spans="3:7" ht="22.5" customHeight="1" x14ac:dyDescent="0.25">
      <c r="C5703" s="34"/>
      <c r="D5703" s="27"/>
      <c r="G5703" s="35"/>
    </row>
    <row r="5704" spans="3:7" ht="22.5" customHeight="1" x14ac:dyDescent="0.25">
      <c r="C5704" s="34"/>
      <c r="D5704" s="27"/>
      <c r="G5704" s="35"/>
    </row>
    <row r="5705" spans="3:7" ht="22.5" customHeight="1" x14ac:dyDescent="0.25">
      <c r="C5705" s="34"/>
      <c r="D5705" s="27"/>
      <c r="G5705" s="35"/>
    </row>
    <row r="5706" spans="3:7" ht="22.5" customHeight="1" x14ac:dyDescent="0.25">
      <c r="C5706" s="34"/>
      <c r="D5706" s="27"/>
      <c r="G5706" s="35"/>
    </row>
    <row r="5707" spans="3:7" ht="22.5" customHeight="1" x14ac:dyDescent="0.25">
      <c r="C5707" s="34"/>
      <c r="D5707" s="27"/>
      <c r="G5707" s="35"/>
    </row>
    <row r="5708" spans="3:7" ht="22.5" customHeight="1" x14ac:dyDescent="0.25">
      <c r="C5708" s="34"/>
      <c r="D5708" s="27"/>
      <c r="G5708" s="35"/>
    </row>
    <row r="5709" spans="3:7" ht="22.5" customHeight="1" x14ac:dyDescent="0.25">
      <c r="C5709" s="34"/>
      <c r="D5709" s="27"/>
      <c r="G5709" s="35"/>
    </row>
    <row r="5710" spans="3:7" ht="22.5" customHeight="1" x14ac:dyDescent="0.25">
      <c r="C5710" s="34"/>
      <c r="D5710" s="27"/>
      <c r="G5710" s="35"/>
    </row>
    <row r="5711" spans="3:7" ht="22.5" customHeight="1" x14ac:dyDescent="0.25">
      <c r="C5711" s="34"/>
      <c r="D5711" s="27"/>
      <c r="G5711" s="35"/>
    </row>
    <row r="5712" spans="3:7" ht="22.5" customHeight="1" x14ac:dyDescent="0.25">
      <c r="C5712" s="34"/>
      <c r="D5712" s="27"/>
      <c r="G5712" s="35"/>
    </row>
    <row r="5713" spans="3:7" ht="22.5" customHeight="1" x14ac:dyDescent="0.25">
      <c r="C5713" s="34"/>
      <c r="D5713" s="27"/>
      <c r="G5713" s="35"/>
    </row>
    <row r="5714" spans="3:7" ht="22.5" customHeight="1" x14ac:dyDescent="0.25">
      <c r="C5714" s="34"/>
      <c r="D5714" s="27"/>
      <c r="G5714" s="35"/>
    </row>
    <row r="5715" spans="3:7" ht="22.5" customHeight="1" x14ac:dyDescent="0.25">
      <c r="C5715" s="34"/>
      <c r="D5715" s="27"/>
      <c r="G5715" s="35"/>
    </row>
    <row r="5716" spans="3:7" ht="22.5" customHeight="1" x14ac:dyDescent="0.25">
      <c r="C5716" s="34"/>
      <c r="D5716" s="27"/>
      <c r="G5716" s="35"/>
    </row>
    <row r="5717" spans="3:7" ht="22.5" customHeight="1" x14ac:dyDescent="0.25">
      <c r="C5717" s="34"/>
      <c r="D5717" s="27"/>
      <c r="G5717" s="35"/>
    </row>
    <row r="5718" spans="3:7" ht="22.5" customHeight="1" x14ac:dyDescent="0.25">
      <c r="C5718" s="34"/>
      <c r="D5718" s="27"/>
      <c r="G5718" s="35"/>
    </row>
    <row r="5719" spans="3:7" ht="22.5" customHeight="1" x14ac:dyDescent="0.25">
      <c r="C5719" s="34"/>
      <c r="D5719" s="27"/>
      <c r="G5719" s="35"/>
    </row>
    <row r="5720" spans="3:7" ht="22.5" customHeight="1" x14ac:dyDescent="0.25">
      <c r="C5720" s="34"/>
      <c r="D5720" s="27"/>
      <c r="G5720" s="35"/>
    </row>
    <row r="5721" spans="3:7" ht="22.5" customHeight="1" x14ac:dyDescent="0.25">
      <c r="C5721" s="34"/>
      <c r="D5721" s="27"/>
      <c r="G5721" s="35"/>
    </row>
    <row r="5722" spans="3:7" ht="22.5" customHeight="1" x14ac:dyDescent="0.25">
      <c r="C5722" s="34"/>
      <c r="D5722" s="27"/>
      <c r="G5722" s="35"/>
    </row>
    <row r="5723" spans="3:7" ht="22.5" customHeight="1" x14ac:dyDescent="0.25">
      <c r="C5723" s="34"/>
      <c r="D5723" s="27"/>
      <c r="G5723" s="35"/>
    </row>
    <row r="5724" spans="3:7" ht="22.5" customHeight="1" x14ac:dyDescent="0.25">
      <c r="C5724" s="34"/>
      <c r="D5724" s="27"/>
      <c r="G5724" s="35"/>
    </row>
    <row r="5725" spans="3:7" ht="22.5" customHeight="1" x14ac:dyDescent="0.25">
      <c r="C5725" s="34"/>
      <c r="D5725" s="27"/>
      <c r="G5725" s="35"/>
    </row>
    <row r="5726" spans="3:7" ht="22.5" customHeight="1" x14ac:dyDescent="0.25">
      <c r="C5726" s="34"/>
      <c r="D5726" s="27"/>
      <c r="G5726" s="35"/>
    </row>
    <row r="5727" spans="3:7" ht="22.5" customHeight="1" x14ac:dyDescent="0.25">
      <c r="C5727" s="34"/>
      <c r="D5727" s="27"/>
      <c r="G5727" s="35"/>
    </row>
    <row r="5728" spans="3:7" ht="22.5" customHeight="1" x14ac:dyDescent="0.25">
      <c r="C5728" s="34"/>
      <c r="D5728" s="27"/>
      <c r="G5728" s="35"/>
    </row>
    <row r="5729" spans="3:7" ht="22.5" customHeight="1" x14ac:dyDescent="0.25">
      <c r="C5729" s="34"/>
      <c r="D5729" s="27"/>
      <c r="G5729" s="35"/>
    </row>
    <row r="5730" spans="3:7" ht="22.5" customHeight="1" x14ac:dyDescent="0.25">
      <c r="C5730" s="34"/>
      <c r="D5730" s="27"/>
      <c r="G5730" s="35"/>
    </row>
    <row r="5731" spans="3:7" ht="22.5" customHeight="1" x14ac:dyDescent="0.25">
      <c r="C5731" s="34"/>
      <c r="D5731" s="27"/>
      <c r="G5731" s="35"/>
    </row>
    <row r="5732" spans="3:7" ht="22.5" customHeight="1" x14ac:dyDescent="0.25">
      <c r="C5732" s="34"/>
      <c r="D5732" s="27"/>
      <c r="G5732" s="35"/>
    </row>
    <row r="5733" spans="3:7" ht="22.5" customHeight="1" x14ac:dyDescent="0.25">
      <c r="C5733" s="34"/>
      <c r="D5733" s="27"/>
      <c r="G5733" s="35"/>
    </row>
    <row r="5734" spans="3:7" ht="22.5" customHeight="1" x14ac:dyDescent="0.25">
      <c r="C5734" s="34"/>
      <c r="D5734" s="27"/>
      <c r="G5734" s="35"/>
    </row>
    <row r="5735" spans="3:7" ht="22.5" customHeight="1" x14ac:dyDescent="0.25">
      <c r="C5735" s="34"/>
      <c r="D5735" s="27"/>
      <c r="G5735" s="35"/>
    </row>
    <row r="5736" spans="3:7" ht="22.5" customHeight="1" x14ac:dyDescent="0.25">
      <c r="C5736" s="34"/>
      <c r="D5736" s="27"/>
      <c r="G5736" s="35"/>
    </row>
    <row r="5737" spans="3:7" ht="22.5" customHeight="1" x14ac:dyDescent="0.25">
      <c r="C5737" s="34"/>
      <c r="D5737" s="27"/>
      <c r="G5737" s="35"/>
    </row>
    <row r="5738" spans="3:7" ht="22.5" customHeight="1" x14ac:dyDescent="0.25">
      <c r="C5738" s="34"/>
      <c r="D5738" s="27"/>
      <c r="G5738" s="35"/>
    </row>
    <row r="5739" spans="3:7" ht="22.5" customHeight="1" x14ac:dyDescent="0.25">
      <c r="C5739" s="34"/>
      <c r="D5739" s="27"/>
      <c r="G5739" s="35"/>
    </row>
    <row r="5740" spans="3:7" ht="22.5" customHeight="1" x14ac:dyDescent="0.25">
      <c r="C5740" s="34"/>
      <c r="D5740" s="27"/>
      <c r="G5740" s="35"/>
    </row>
    <row r="5741" spans="3:7" ht="22.5" customHeight="1" x14ac:dyDescent="0.25">
      <c r="C5741" s="34"/>
      <c r="D5741" s="27"/>
      <c r="G5741" s="35"/>
    </row>
    <row r="5742" spans="3:7" ht="22.5" customHeight="1" x14ac:dyDescent="0.25">
      <c r="C5742" s="34"/>
      <c r="D5742" s="27"/>
      <c r="G5742" s="35"/>
    </row>
    <row r="5743" spans="3:7" ht="22.5" customHeight="1" x14ac:dyDescent="0.25">
      <c r="C5743" s="34"/>
      <c r="D5743" s="27"/>
      <c r="G5743" s="35"/>
    </row>
    <row r="5744" spans="3:7" ht="22.5" customHeight="1" x14ac:dyDescent="0.25">
      <c r="C5744" s="34"/>
      <c r="D5744" s="27"/>
      <c r="G5744" s="35"/>
    </row>
    <row r="5745" spans="3:7" ht="22.5" customHeight="1" x14ac:dyDescent="0.25">
      <c r="C5745" s="34"/>
      <c r="D5745" s="27"/>
      <c r="G5745" s="35"/>
    </row>
    <row r="5746" spans="3:7" ht="22.5" customHeight="1" x14ac:dyDescent="0.25">
      <c r="C5746" s="34"/>
      <c r="D5746" s="27"/>
      <c r="G5746" s="35"/>
    </row>
    <row r="5747" spans="3:7" ht="22.5" customHeight="1" x14ac:dyDescent="0.25">
      <c r="C5747" s="34"/>
      <c r="D5747" s="27"/>
      <c r="G5747" s="35"/>
    </row>
    <row r="5748" spans="3:7" ht="22.5" customHeight="1" x14ac:dyDescent="0.25">
      <c r="C5748" s="34"/>
      <c r="D5748" s="27"/>
      <c r="G5748" s="35"/>
    </row>
    <row r="5749" spans="3:7" ht="22.5" customHeight="1" x14ac:dyDescent="0.25">
      <c r="C5749" s="34"/>
      <c r="D5749" s="27"/>
      <c r="G5749" s="35"/>
    </row>
    <row r="5750" spans="3:7" ht="22.5" customHeight="1" x14ac:dyDescent="0.25">
      <c r="C5750" s="34"/>
      <c r="D5750" s="27"/>
      <c r="G5750" s="35"/>
    </row>
    <row r="5751" spans="3:7" ht="22.5" customHeight="1" x14ac:dyDescent="0.25">
      <c r="C5751" s="34"/>
      <c r="D5751" s="27"/>
      <c r="G5751" s="35"/>
    </row>
    <row r="5752" spans="3:7" ht="22.5" customHeight="1" x14ac:dyDescent="0.25">
      <c r="C5752" s="34"/>
      <c r="D5752" s="27"/>
      <c r="G5752" s="35"/>
    </row>
    <row r="5753" spans="3:7" ht="22.5" customHeight="1" x14ac:dyDescent="0.25">
      <c r="C5753" s="34"/>
      <c r="D5753" s="27"/>
      <c r="G5753" s="35"/>
    </row>
    <row r="5754" spans="3:7" ht="22.5" customHeight="1" x14ac:dyDescent="0.25">
      <c r="C5754" s="34"/>
      <c r="D5754" s="27"/>
      <c r="G5754" s="35"/>
    </row>
    <row r="5755" spans="3:7" ht="22.5" customHeight="1" x14ac:dyDescent="0.25">
      <c r="C5755" s="34"/>
      <c r="D5755" s="27"/>
      <c r="G5755" s="35"/>
    </row>
    <row r="5756" spans="3:7" ht="22.5" customHeight="1" x14ac:dyDescent="0.25">
      <c r="C5756" s="34"/>
      <c r="D5756" s="27"/>
      <c r="G5756" s="35"/>
    </row>
    <row r="5757" spans="3:7" ht="22.5" customHeight="1" x14ac:dyDescent="0.25">
      <c r="C5757" s="34"/>
      <c r="D5757" s="27"/>
      <c r="G5757" s="35"/>
    </row>
    <row r="5758" spans="3:7" ht="22.5" customHeight="1" x14ac:dyDescent="0.25">
      <c r="C5758" s="34"/>
      <c r="D5758" s="27"/>
      <c r="G5758" s="35"/>
    </row>
    <row r="5759" spans="3:7" ht="22.5" customHeight="1" x14ac:dyDescent="0.25">
      <c r="C5759" s="34"/>
      <c r="D5759" s="27"/>
      <c r="G5759" s="35"/>
    </row>
    <row r="5760" spans="3:7" ht="22.5" customHeight="1" x14ac:dyDescent="0.25">
      <c r="C5760" s="34"/>
      <c r="D5760" s="27"/>
      <c r="G5760" s="35"/>
    </row>
    <row r="5761" spans="3:7" ht="22.5" customHeight="1" x14ac:dyDescent="0.25">
      <c r="C5761" s="34"/>
      <c r="D5761" s="27"/>
      <c r="G5761" s="35"/>
    </row>
    <row r="5762" spans="3:7" ht="22.5" customHeight="1" x14ac:dyDescent="0.25">
      <c r="C5762" s="34"/>
      <c r="D5762" s="27"/>
      <c r="G5762" s="35"/>
    </row>
    <row r="5763" spans="3:7" ht="22.5" customHeight="1" x14ac:dyDescent="0.25">
      <c r="C5763" s="34"/>
      <c r="D5763" s="27"/>
      <c r="G5763" s="35"/>
    </row>
    <row r="5764" spans="3:7" ht="22.5" customHeight="1" x14ac:dyDescent="0.25">
      <c r="C5764" s="34"/>
      <c r="D5764" s="27"/>
      <c r="G5764" s="35"/>
    </row>
    <row r="5765" spans="3:7" ht="22.5" customHeight="1" x14ac:dyDescent="0.25">
      <c r="C5765" s="34"/>
      <c r="D5765" s="27"/>
      <c r="G5765" s="35"/>
    </row>
    <row r="5766" spans="3:7" ht="22.5" customHeight="1" x14ac:dyDescent="0.25">
      <c r="C5766" s="34"/>
      <c r="D5766" s="27"/>
      <c r="G5766" s="35"/>
    </row>
    <row r="5767" spans="3:7" ht="22.5" customHeight="1" x14ac:dyDescent="0.25">
      <c r="C5767" s="34"/>
      <c r="D5767" s="27"/>
      <c r="G5767" s="35"/>
    </row>
    <row r="5768" spans="3:7" ht="22.5" customHeight="1" x14ac:dyDescent="0.25">
      <c r="C5768" s="34"/>
      <c r="D5768" s="27"/>
      <c r="G5768" s="35"/>
    </row>
    <row r="5769" spans="3:7" ht="22.5" customHeight="1" x14ac:dyDescent="0.25">
      <c r="C5769" s="34"/>
      <c r="D5769" s="27"/>
      <c r="G5769" s="35"/>
    </row>
    <row r="5770" spans="3:7" ht="22.5" customHeight="1" x14ac:dyDescent="0.25">
      <c r="C5770" s="34"/>
      <c r="D5770" s="27"/>
      <c r="G5770" s="35"/>
    </row>
    <row r="5771" spans="3:7" ht="22.5" customHeight="1" x14ac:dyDescent="0.25">
      <c r="C5771" s="34"/>
      <c r="D5771" s="27"/>
      <c r="G5771" s="35"/>
    </row>
    <row r="5772" spans="3:7" ht="22.5" customHeight="1" x14ac:dyDescent="0.25">
      <c r="C5772" s="34"/>
      <c r="D5772" s="27"/>
      <c r="G5772" s="35"/>
    </row>
    <row r="5773" spans="3:7" ht="22.5" customHeight="1" x14ac:dyDescent="0.25">
      <c r="C5773" s="34"/>
      <c r="D5773" s="27"/>
      <c r="G5773" s="35"/>
    </row>
    <row r="5774" spans="3:7" ht="22.5" customHeight="1" x14ac:dyDescent="0.25">
      <c r="C5774" s="34"/>
      <c r="D5774" s="27"/>
      <c r="G5774" s="35"/>
    </row>
    <row r="5775" spans="3:7" ht="22.5" customHeight="1" x14ac:dyDescent="0.25">
      <c r="C5775" s="34"/>
      <c r="D5775" s="27"/>
      <c r="G5775" s="35"/>
    </row>
    <row r="5776" spans="3:7" ht="22.5" customHeight="1" x14ac:dyDescent="0.25">
      <c r="C5776" s="34"/>
      <c r="D5776" s="27"/>
      <c r="G5776" s="35"/>
    </row>
    <row r="5777" spans="3:7" ht="22.5" customHeight="1" x14ac:dyDescent="0.25">
      <c r="C5777" s="34"/>
      <c r="D5777" s="27"/>
      <c r="G5777" s="35"/>
    </row>
    <row r="5778" spans="3:7" ht="22.5" customHeight="1" x14ac:dyDescent="0.25">
      <c r="C5778" s="34"/>
      <c r="D5778" s="27"/>
      <c r="G5778" s="35"/>
    </row>
    <row r="5779" spans="3:7" ht="22.5" customHeight="1" x14ac:dyDescent="0.25">
      <c r="C5779" s="34"/>
      <c r="D5779" s="27"/>
      <c r="G5779" s="35"/>
    </row>
    <row r="5780" spans="3:7" ht="22.5" customHeight="1" x14ac:dyDescent="0.25">
      <c r="C5780" s="34"/>
      <c r="D5780" s="27"/>
      <c r="G5780" s="35"/>
    </row>
    <row r="5781" spans="3:7" ht="22.5" customHeight="1" x14ac:dyDescent="0.25">
      <c r="C5781" s="34"/>
      <c r="D5781" s="27"/>
      <c r="G5781" s="35"/>
    </row>
    <row r="5782" spans="3:7" ht="22.5" customHeight="1" x14ac:dyDescent="0.25">
      <c r="C5782" s="34"/>
      <c r="D5782" s="27"/>
      <c r="G5782" s="35"/>
    </row>
    <row r="5783" spans="3:7" ht="22.5" customHeight="1" x14ac:dyDescent="0.25">
      <c r="C5783" s="34"/>
      <c r="D5783" s="27"/>
      <c r="G5783" s="35"/>
    </row>
    <row r="5784" spans="3:7" ht="22.5" customHeight="1" x14ac:dyDescent="0.25">
      <c r="C5784" s="34"/>
      <c r="D5784" s="27"/>
      <c r="G5784" s="35"/>
    </row>
    <row r="5785" spans="3:7" ht="22.5" customHeight="1" x14ac:dyDescent="0.25">
      <c r="C5785" s="34"/>
      <c r="D5785" s="27"/>
      <c r="G5785" s="35"/>
    </row>
    <row r="5786" spans="3:7" ht="22.5" customHeight="1" x14ac:dyDescent="0.25">
      <c r="C5786" s="34"/>
      <c r="D5786" s="27"/>
      <c r="G5786" s="35"/>
    </row>
    <row r="5787" spans="3:7" ht="22.5" customHeight="1" x14ac:dyDescent="0.25">
      <c r="C5787" s="34"/>
      <c r="D5787" s="27"/>
      <c r="G5787" s="35"/>
    </row>
    <row r="5788" spans="3:7" ht="22.5" customHeight="1" x14ac:dyDescent="0.25">
      <c r="C5788" s="34"/>
      <c r="D5788" s="27"/>
      <c r="G5788" s="35"/>
    </row>
    <row r="5789" spans="3:7" ht="22.5" customHeight="1" x14ac:dyDescent="0.25">
      <c r="C5789" s="34"/>
      <c r="D5789" s="27"/>
      <c r="G5789" s="35"/>
    </row>
    <row r="5790" spans="3:7" ht="22.5" customHeight="1" x14ac:dyDescent="0.25">
      <c r="C5790" s="34"/>
      <c r="D5790" s="27"/>
      <c r="G5790" s="35"/>
    </row>
    <row r="5791" spans="3:7" ht="22.5" customHeight="1" x14ac:dyDescent="0.25">
      <c r="C5791" s="34"/>
      <c r="D5791" s="27"/>
      <c r="G5791" s="35"/>
    </row>
    <row r="5792" spans="3:7" ht="22.5" customHeight="1" x14ac:dyDescent="0.25">
      <c r="C5792" s="34"/>
      <c r="D5792" s="27"/>
      <c r="G5792" s="35"/>
    </row>
    <row r="5793" spans="3:7" ht="22.5" customHeight="1" x14ac:dyDescent="0.25">
      <c r="C5793" s="34"/>
      <c r="D5793" s="27"/>
      <c r="G5793" s="35"/>
    </row>
    <row r="5794" spans="3:7" ht="22.5" customHeight="1" x14ac:dyDescent="0.25">
      <c r="C5794" s="34"/>
      <c r="D5794" s="27"/>
      <c r="G5794" s="35"/>
    </row>
    <row r="5795" spans="3:7" ht="22.5" customHeight="1" x14ac:dyDescent="0.25">
      <c r="C5795" s="34"/>
      <c r="D5795" s="27"/>
      <c r="G5795" s="35"/>
    </row>
    <row r="5796" spans="3:7" ht="22.5" customHeight="1" x14ac:dyDescent="0.25">
      <c r="C5796" s="34"/>
      <c r="D5796" s="27"/>
      <c r="G5796" s="35"/>
    </row>
    <row r="5797" spans="3:7" ht="22.5" customHeight="1" x14ac:dyDescent="0.25">
      <c r="C5797" s="34"/>
      <c r="D5797" s="27"/>
      <c r="G5797" s="35"/>
    </row>
    <row r="5798" spans="3:7" ht="22.5" customHeight="1" x14ac:dyDescent="0.25">
      <c r="C5798" s="34"/>
      <c r="D5798" s="27"/>
      <c r="G5798" s="35"/>
    </row>
    <row r="5799" spans="3:7" ht="22.5" customHeight="1" x14ac:dyDescent="0.25">
      <c r="C5799" s="34"/>
      <c r="D5799" s="27"/>
      <c r="G5799" s="35"/>
    </row>
    <row r="5800" spans="3:7" ht="22.5" customHeight="1" x14ac:dyDescent="0.25">
      <c r="C5800" s="34"/>
      <c r="D5800" s="27"/>
      <c r="G5800" s="35"/>
    </row>
    <row r="5801" spans="3:7" ht="22.5" customHeight="1" x14ac:dyDescent="0.25">
      <c r="C5801" s="34"/>
      <c r="D5801" s="27"/>
      <c r="G5801" s="35"/>
    </row>
    <row r="5802" spans="3:7" ht="22.5" customHeight="1" x14ac:dyDescent="0.25">
      <c r="C5802" s="34"/>
      <c r="D5802" s="27"/>
      <c r="G5802" s="35"/>
    </row>
    <row r="5803" spans="3:7" ht="22.5" customHeight="1" x14ac:dyDescent="0.25">
      <c r="C5803" s="34"/>
      <c r="D5803" s="27"/>
      <c r="G5803" s="35"/>
    </row>
    <row r="5804" spans="3:7" ht="22.5" customHeight="1" x14ac:dyDescent="0.25">
      <c r="C5804" s="34"/>
      <c r="D5804" s="27"/>
      <c r="G5804" s="35"/>
    </row>
    <row r="5805" spans="3:7" ht="22.5" customHeight="1" x14ac:dyDescent="0.25">
      <c r="C5805" s="34"/>
      <c r="D5805" s="27"/>
      <c r="G5805" s="35"/>
    </row>
    <row r="5806" spans="3:7" ht="22.5" customHeight="1" x14ac:dyDescent="0.25">
      <c r="C5806" s="34"/>
      <c r="D5806" s="27"/>
      <c r="G5806" s="35"/>
    </row>
    <row r="5807" spans="3:7" ht="22.5" customHeight="1" x14ac:dyDescent="0.25">
      <c r="C5807" s="34"/>
      <c r="D5807" s="27"/>
      <c r="G5807" s="35"/>
    </row>
    <row r="5808" spans="3:7" ht="22.5" customHeight="1" x14ac:dyDescent="0.25">
      <c r="C5808" s="34"/>
      <c r="D5808" s="27"/>
      <c r="G5808" s="35"/>
    </row>
    <row r="5809" spans="3:7" ht="22.5" customHeight="1" x14ac:dyDescent="0.25">
      <c r="C5809" s="34"/>
      <c r="D5809" s="27"/>
      <c r="G5809" s="35"/>
    </row>
    <row r="5810" spans="3:7" ht="22.5" customHeight="1" x14ac:dyDescent="0.25">
      <c r="C5810" s="34"/>
      <c r="D5810" s="27"/>
      <c r="G5810" s="35"/>
    </row>
    <row r="5811" spans="3:7" ht="22.5" customHeight="1" x14ac:dyDescent="0.25">
      <c r="C5811" s="34"/>
      <c r="D5811" s="27"/>
      <c r="G5811" s="35"/>
    </row>
    <row r="5812" spans="3:7" ht="22.5" customHeight="1" x14ac:dyDescent="0.25">
      <c r="C5812" s="34"/>
      <c r="D5812" s="27"/>
      <c r="G5812" s="35"/>
    </row>
    <row r="5813" spans="3:7" ht="22.5" customHeight="1" x14ac:dyDescent="0.25">
      <c r="C5813" s="34"/>
      <c r="D5813" s="27"/>
      <c r="G5813" s="35"/>
    </row>
    <row r="5814" spans="3:7" ht="22.5" customHeight="1" x14ac:dyDescent="0.25">
      <c r="C5814" s="34"/>
      <c r="D5814" s="27"/>
      <c r="G5814" s="35"/>
    </row>
    <row r="5815" spans="3:7" ht="22.5" customHeight="1" x14ac:dyDescent="0.25">
      <c r="C5815" s="34"/>
      <c r="D5815" s="27"/>
      <c r="G5815" s="35"/>
    </row>
    <row r="5816" spans="3:7" ht="22.5" customHeight="1" x14ac:dyDescent="0.25">
      <c r="C5816" s="34"/>
      <c r="D5816" s="27"/>
      <c r="G5816" s="35"/>
    </row>
    <row r="5817" spans="3:7" ht="22.5" customHeight="1" x14ac:dyDescent="0.25">
      <c r="C5817" s="34"/>
      <c r="D5817" s="27"/>
      <c r="G5817" s="35"/>
    </row>
    <row r="5818" spans="3:7" ht="22.5" customHeight="1" x14ac:dyDescent="0.25">
      <c r="C5818" s="34"/>
      <c r="D5818" s="27"/>
      <c r="G5818" s="35"/>
    </row>
    <row r="5819" spans="3:7" ht="22.5" customHeight="1" x14ac:dyDescent="0.25">
      <c r="C5819" s="34"/>
      <c r="D5819" s="27"/>
      <c r="G5819" s="35"/>
    </row>
    <row r="5820" spans="3:7" ht="22.5" customHeight="1" x14ac:dyDescent="0.25">
      <c r="C5820" s="34"/>
      <c r="D5820" s="27"/>
      <c r="G5820" s="35"/>
    </row>
    <row r="5821" spans="3:7" ht="22.5" customHeight="1" x14ac:dyDescent="0.25">
      <c r="C5821" s="34"/>
      <c r="D5821" s="27"/>
      <c r="G5821" s="35"/>
    </row>
    <row r="5822" spans="3:7" ht="22.5" customHeight="1" x14ac:dyDescent="0.25">
      <c r="C5822" s="34"/>
      <c r="D5822" s="27"/>
      <c r="G5822" s="35"/>
    </row>
    <row r="5823" spans="3:7" ht="22.5" customHeight="1" x14ac:dyDescent="0.25">
      <c r="C5823" s="34"/>
      <c r="D5823" s="27"/>
      <c r="G5823" s="35"/>
    </row>
    <row r="5824" spans="3:7" ht="22.5" customHeight="1" x14ac:dyDescent="0.25">
      <c r="C5824" s="34"/>
      <c r="D5824" s="27"/>
      <c r="G5824" s="35"/>
    </row>
    <row r="5825" spans="3:7" ht="22.5" customHeight="1" x14ac:dyDescent="0.25">
      <c r="C5825" s="34"/>
      <c r="D5825" s="27"/>
      <c r="G5825" s="35"/>
    </row>
    <row r="5826" spans="3:7" ht="22.5" customHeight="1" x14ac:dyDescent="0.25">
      <c r="C5826" s="34"/>
      <c r="D5826" s="27"/>
      <c r="G5826" s="35"/>
    </row>
    <row r="5827" spans="3:7" ht="22.5" customHeight="1" x14ac:dyDescent="0.25">
      <c r="C5827" s="34"/>
      <c r="D5827" s="27"/>
      <c r="G5827" s="35"/>
    </row>
    <row r="5828" spans="3:7" ht="22.5" customHeight="1" x14ac:dyDescent="0.25">
      <c r="C5828" s="34"/>
      <c r="D5828" s="27"/>
      <c r="G5828" s="35"/>
    </row>
    <row r="5829" spans="3:7" ht="22.5" customHeight="1" x14ac:dyDescent="0.25">
      <c r="C5829" s="34"/>
      <c r="D5829" s="27"/>
      <c r="G5829" s="35"/>
    </row>
    <row r="5830" spans="3:7" ht="22.5" customHeight="1" x14ac:dyDescent="0.25">
      <c r="C5830" s="34"/>
      <c r="D5830" s="27"/>
      <c r="G5830" s="35"/>
    </row>
    <row r="5831" spans="3:7" ht="22.5" customHeight="1" x14ac:dyDescent="0.25">
      <c r="C5831" s="34"/>
      <c r="D5831" s="27"/>
      <c r="G5831" s="35"/>
    </row>
    <row r="5832" spans="3:7" ht="22.5" customHeight="1" x14ac:dyDescent="0.25">
      <c r="C5832" s="34"/>
      <c r="D5832" s="27"/>
      <c r="G5832" s="35"/>
    </row>
    <row r="5833" spans="3:7" ht="22.5" customHeight="1" x14ac:dyDescent="0.25">
      <c r="C5833" s="34"/>
      <c r="D5833" s="27"/>
      <c r="G5833" s="35"/>
    </row>
    <row r="5834" spans="3:7" ht="22.5" customHeight="1" x14ac:dyDescent="0.25">
      <c r="C5834" s="34"/>
      <c r="D5834" s="27"/>
      <c r="G5834" s="35"/>
    </row>
    <row r="5835" spans="3:7" ht="22.5" customHeight="1" x14ac:dyDescent="0.25">
      <c r="C5835" s="34"/>
      <c r="D5835" s="27"/>
      <c r="G5835" s="35"/>
    </row>
    <row r="5836" spans="3:7" ht="22.5" customHeight="1" x14ac:dyDescent="0.25">
      <c r="C5836" s="34"/>
      <c r="D5836" s="27"/>
      <c r="G5836" s="35"/>
    </row>
    <row r="5837" spans="3:7" ht="22.5" customHeight="1" x14ac:dyDescent="0.25">
      <c r="C5837" s="34"/>
      <c r="D5837" s="27"/>
      <c r="G5837" s="35"/>
    </row>
    <row r="5838" spans="3:7" ht="22.5" customHeight="1" x14ac:dyDescent="0.25">
      <c r="C5838" s="34"/>
      <c r="D5838" s="27"/>
      <c r="G5838" s="35"/>
    </row>
    <row r="5839" spans="3:7" ht="22.5" customHeight="1" x14ac:dyDescent="0.25">
      <c r="C5839" s="34"/>
      <c r="D5839" s="27"/>
      <c r="G5839" s="35"/>
    </row>
    <row r="5840" spans="3:7" ht="22.5" customHeight="1" x14ac:dyDescent="0.25">
      <c r="C5840" s="34"/>
      <c r="D5840" s="27"/>
      <c r="G5840" s="35"/>
    </row>
    <row r="5841" spans="3:7" ht="22.5" customHeight="1" x14ac:dyDescent="0.25">
      <c r="C5841" s="34"/>
      <c r="D5841" s="27"/>
      <c r="G5841" s="35"/>
    </row>
    <row r="5842" spans="3:7" ht="22.5" customHeight="1" x14ac:dyDescent="0.25">
      <c r="C5842" s="34"/>
      <c r="D5842" s="27"/>
      <c r="G5842" s="35"/>
    </row>
    <row r="5843" spans="3:7" ht="22.5" customHeight="1" x14ac:dyDescent="0.25">
      <c r="C5843" s="34"/>
      <c r="D5843" s="27"/>
      <c r="G5843" s="35"/>
    </row>
    <row r="5844" spans="3:7" ht="22.5" customHeight="1" x14ac:dyDescent="0.25">
      <c r="C5844" s="34"/>
      <c r="D5844" s="27"/>
      <c r="G5844" s="35"/>
    </row>
    <row r="5845" spans="3:7" ht="22.5" customHeight="1" x14ac:dyDescent="0.25">
      <c r="C5845" s="34"/>
      <c r="D5845" s="27"/>
      <c r="G5845" s="35"/>
    </row>
    <row r="5846" spans="3:7" ht="22.5" customHeight="1" x14ac:dyDescent="0.25">
      <c r="C5846" s="34"/>
      <c r="D5846" s="27"/>
      <c r="G5846" s="35"/>
    </row>
    <row r="5847" spans="3:7" ht="22.5" customHeight="1" x14ac:dyDescent="0.25">
      <c r="C5847" s="34"/>
      <c r="D5847" s="27"/>
      <c r="G5847" s="35"/>
    </row>
    <row r="5848" spans="3:7" ht="22.5" customHeight="1" x14ac:dyDescent="0.25">
      <c r="C5848" s="34"/>
      <c r="D5848" s="27"/>
      <c r="G5848" s="35"/>
    </row>
    <row r="5849" spans="3:7" ht="22.5" customHeight="1" x14ac:dyDescent="0.25">
      <c r="C5849" s="34"/>
      <c r="D5849" s="27"/>
      <c r="G5849" s="35"/>
    </row>
    <row r="5850" spans="3:7" ht="22.5" customHeight="1" x14ac:dyDescent="0.25">
      <c r="C5850" s="34"/>
      <c r="D5850" s="27"/>
      <c r="G5850" s="35"/>
    </row>
    <row r="5851" spans="3:7" ht="22.5" customHeight="1" x14ac:dyDescent="0.25">
      <c r="C5851" s="34"/>
      <c r="D5851" s="27"/>
      <c r="G5851" s="35"/>
    </row>
    <row r="5852" spans="3:7" ht="22.5" customHeight="1" x14ac:dyDescent="0.25">
      <c r="C5852" s="34"/>
      <c r="D5852" s="27"/>
      <c r="G5852" s="35"/>
    </row>
    <row r="5853" spans="3:7" ht="22.5" customHeight="1" x14ac:dyDescent="0.25">
      <c r="C5853" s="34"/>
      <c r="D5853" s="27"/>
      <c r="G5853" s="35"/>
    </row>
    <row r="5854" spans="3:7" ht="22.5" customHeight="1" x14ac:dyDescent="0.25">
      <c r="C5854" s="34"/>
      <c r="D5854" s="27"/>
      <c r="G5854" s="35"/>
    </row>
    <row r="5855" spans="3:7" ht="22.5" customHeight="1" x14ac:dyDescent="0.25">
      <c r="C5855" s="34"/>
      <c r="D5855" s="27"/>
      <c r="G5855" s="35"/>
    </row>
    <row r="5856" spans="3:7" ht="22.5" customHeight="1" x14ac:dyDescent="0.25">
      <c r="C5856" s="34"/>
      <c r="D5856" s="27"/>
      <c r="G5856" s="35"/>
    </row>
    <row r="5857" spans="3:7" ht="22.5" customHeight="1" x14ac:dyDescent="0.25">
      <c r="C5857" s="34"/>
      <c r="D5857" s="27"/>
      <c r="G5857" s="35"/>
    </row>
    <row r="5858" spans="3:7" ht="22.5" customHeight="1" x14ac:dyDescent="0.25">
      <c r="C5858" s="34"/>
      <c r="D5858" s="27"/>
      <c r="G5858" s="35"/>
    </row>
    <row r="5859" spans="3:7" ht="22.5" customHeight="1" x14ac:dyDescent="0.25">
      <c r="C5859" s="34"/>
      <c r="D5859" s="27"/>
      <c r="G5859" s="35"/>
    </row>
    <row r="5860" spans="3:7" ht="22.5" customHeight="1" x14ac:dyDescent="0.25">
      <c r="C5860" s="34"/>
      <c r="D5860" s="27"/>
      <c r="G5860" s="35"/>
    </row>
    <row r="5861" spans="3:7" ht="22.5" customHeight="1" x14ac:dyDescent="0.25">
      <c r="C5861" s="34"/>
      <c r="D5861" s="27"/>
      <c r="G5861" s="35"/>
    </row>
    <row r="5862" spans="3:7" ht="22.5" customHeight="1" x14ac:dyDescent="0.25">
      <c r="C5862" s="34"/>
      <c r="D5862" s="27"/>
      <c r="G5862" s="35"/>
    </row>
    <row r="5863" spans="3:7" ht="22.5" customHeight="1" x14ac:dyDescent="0.25">
      <c r="C5863" s="34"/>
      <c r="D5863" s="27"/>
      <c r="G5863" s="35"/>
    </row>
    <row r="5864" spans="3:7" ht="22.5" customHeight="1" x14ac:dyDescent="0.25">
      <c r="C5864" s="34"/>
      <c r="D5864" s="27"/>
      <c r="G5864" s="35"/>
    </row>
    <row r="5865" spans="3:7" ht="22.5" customHeight="1" x14ac:dyDescent="0.25">
      <c r="C5865" s="34"/>
      <c r="D5865" s="27"/>
      <c r="G5865" s="35"/>
    </row>
    <row r="5866" spans="3:7" ht="22.5" customHeight="1" x14ac:dyDescent="0.25">
      <c r="C5866" s="34"/>
      <c r="D5866" s="27"/>
      <c r="G5866" s="35"/>
    </row>
    <row r="5867" spans="3:7" ht="22.5" customHeight="1" x14ac:dyDescent="0.25">
      <c r="C5867" s="34"/>
      <c r="D5867" s="27"/>
      <c r="G5867" s="35"/>
    </row>
    <row r="5868" spans="3:7" ht="22.5" customHeight="1" x14ac:dyDescent="0.25">
      <c r="C5868" s="34"/>
      <c r="D5868" s="27"/>
      <c r="G5868" s="35"/>
    </row>
    <row r="5869" spans="3:7" ht="22.5" customHeight="1" x14ac:dyDescent="0.25">
      <c r="C5869" s="34"/>
      <c r="D5869" s="27"/>
      <c r="G5869" s="35"/>
    </row>
    <row r="5870" spans="3:7" ht="22.5" customHeight="1" x14ac:dyDescent="0.25">
      <c r="C5870" s="34"/>
      <c r="D5870" s="27"/>
      <c r="G5870" s="35"/>
    </row>
    <row r="5871" spans="3:7" ht="22.5" customHeight="1" x14ac:dyDescent="0.25">
      <c r="C5871" s="34"/>
      <c r="D5871" s="27"/>
      <c r="G5871" s="35"/>
    </row>
    <row r="5872" spans="3:7" ht="22.5" customHeight="1" x14ac:dyDescent="0.25">
      <c r="C5872" s="34"/>
      <c r="D5872" s="27"/>
      <c r="G5872" s="35"/>
    </row>
    <row r="5873" spans="3:7" ht="22.5" customHeight="1" x14ac:dyDescent="0.25">
      <c r="C5873" s="34"/>
      <c r="D5873" s="27"/>
      <c r="G5873" s="35"/>
    </row>
    <row r="5874" spans="3:7" ht="22.5" customHeight="1" x14ac:dyDescent="0.25">
      <c r="C5874" s="34"/>
      <c r="D5874" s="27"/>
      <c r="G5874" s="35"/>
    </row>
    <row r="5875" spans="3:7" ht="22.5" customHeight="1" x14ac:dyDescent="0.25">
      <c r="C5875" s="34"/>
      <c r="D5875" s="27"/>
      <c r="G5875" s="35"/>
    </row>
    <row r="5876" spans="3:7" ht="22.5" customHeight="1" x14ac:dyDescent="0.25">
      <c r="C5876" s="34"/>
      <c r="D5876" s="27"/>
      <c r="G5876" s="35"/>
    </row>
    <row r="5877" spans="3:7" ht="22.5" customHeight="1" x14ac:dyDescent="0.25">
      <c r="C5877" s="34"/>
      <c r="D5877" s="27"/>
      <c r="G5877" s="35"/>
    </row>
    <row r="5878" spans="3:7" ht="22.5" customHeight="1" x14ac:dyDescent="0.25">
      <c r="C5878" s="34"/>
      <c r="D5878" s="27"/>
      <c r="G5878" s="35"/>
    </row>
    <row r="5879" spans="3:7" ht="22.5" customHeight="1" x14ac:dyDescent="0.25">
      <c r="C5879" s="34"/>
      <c r="D5879" s="27"/>
      <c r="G5879" s="35"/>
    </row>
    <row r="5880" spans="3:7" ht="22.5" customHeight="1" x14ac:dyDescent="0.25">
      <c r="C5880" s="34"/>
      <c r="D5880" s="27"/>
      <c r="G5880" s="35"/>
    </row>
    <row r="5881" spans="3:7" ht="22.5" customHeight="1" x14ac:dyDescent="0.25">
      <c r="C5881" s="34"/>
      <c r="D5881" s="27"/>
      <c r="G5881" s="35"/>
    </row>
    <row r="5882" spans="3:7" ht="22.5" customHeight="1" x14ac:dyDescent="0.25">
      <c r="C5882" s="34"/>
      <c r="D5882" s="27"/>
      <c r="G5882" s="35"/>
    </row>
    <row r="5883" spans="3:7" ht="22.5" customHeight="1" x14ac:dyDescent="0.25">
      <c r="C5883" s="34"/>
      <c r="D5883" s="27"/>
      <c r="G5883" s="35"/>
    </row>
    <row r="5884" spans="3:7" ht="22.5" customHeight="1" x14ac:dyDescent="0.25">
      <c r="C5884" s="34"/>
      <c r="D5884" s="27"/>
      <c r="G5884" s="35"/>
    </row>
    <row r="5885" spans="3:7" ht="22.5" customHeight="1" x14ac:dyDescent="0.25">
      <c r="C5885" s="34"/>
      <c r="D5885" s="27"/>
      <c r="G5885" s="35"/>
    </row>
    <row r="5886" spans="3:7" ht="22.5" customHeight="1" x14ac:dyDescent="0.25">
      <c r="C5886" s="34"/>
      <c r="D5886" s="27"/>
      <c r="G5886" s="35"/>
    </row>
    <row r="5887" spans="3:7" ht="22.5" customHeight="1" x14ac:dyDescent="0.25">
      <c r="C5887" s="34"/>
      <c r="D5887" s="27"/>
      <c r="G5887" s="35"/>
    </row>
    <row r="5888" spans="3:7" ht="22.5" customHeight="1" x14ac:dyDescent="0.25">
      <c r="C5888" s="34"/>
      <c r="D5888" s="27"/>
      <c r="G5888" s="35"/>
    </row>
    <row r="5889" spans="3:7" ht="22.5" customHeight="1" x14ac:dyDescent="0.25">
      <c r="C5889" s="34"/>
      <c r="D5889" s="27"/>
      <c r="G5889" s="35"/>
    </row>
    <row r="5890" spans="3:7" ht="22.5" customHeight="1" x14ac:dyDescent="0.25">
      <c r="C5890" s="34"/>
      <c r="D5890" s="27"/>
      <c r="G5890" s="35"/>
    </row>
    <row r="5891" spans="3:7" ht="22.5" customHeight="1" x14ac:dyDescent="0.25">
      <c r="C5891" s="34"/>
      <c r="D5891" s="27"/>
      <c r="G5891" s="35"/>
    </row>
    <row r="5892" spans="3:7" ht="22.5" customHeight="1" x14ac:dyDescent="0.25">
      <c r="C5892" s="34"/>
      <c r="D5892" s="27"/>
      <c r="G5892" s="35"/>
    </row>
    <row r="5893" spans="3:7" ht="22.5" customHeight="1" x14ac:dyDescent="0.25">
      <c r="C5893" s="34"/>
      <c r="D5893" s="27"/>
      <c r="G5893" s="35"/>
    </row>
    <row r="5894" spans="3:7" ht="22.5" customHeight="1" x14ac:dyDescent="0.25">
      <c r="C5894" s="34"/>
      <c r="D5894" s="27"/>
      <c r="G5894" s="35"/>
    </row>
    <row r="5895" spans="3:7" ht="22.5" customHeight="1" x14ac:dyDescent="0.25">
      <c r="C5895" s="34"/>
      <c r="D5895" s="27"/>
      <c r="G5895" s="35"/>
    </row>
    <row r="5896" spans="3:7" ht="22.5" customHeight="1" x14ac:dyDescent="0.25">
      <c r="C5896" s="34"/>
      <c r="D5896" s="27"/>
      <c r="G5896" s="35"/>
    </row>
    <row r="5897" spans="3:7" ht="22.5" customHeight="1" x14ac:dyDescent="0.25">
      <c r="C5897" s="34"/>
      <c r="D5897" s="27"/>
      <c r="G5897" s="35"/>
    </row>
    <row r="5898" spans="3:7" ht="22.5" customHeight="1" x14ac:dyDescent="0.25">
      <c r="C5898" s="34"/>
      <c r="D5898" s="27"/>
      <c r="G5898" s="35"/>
    </row>
    <row r="5899" spans="3:7" ht="22.5" customHeight="1" x14ac:dyDescent="0.25">
      <c r="C5899" s="34"/>
      <c r="D5899" s="27"/>
      <c r="G5899" s="35"/>
    </row>
    <row r="5900" spans="3:7" ht="22.5" customHeight="1" x14ac:dyDescent="0.25">
      <c r="C5900" s="34"/>
      <c r="D5900" s="27"/>
      <c r="G5900" s="35"/>
    </row>
    <row r="5901" spans="3:7" ht="22.5" customHeight="1" x14ac:dyDescent="0.25">
      <c r="C5901" s="34"/>
      <c r="D5901" s="27"/>
      <c r="G5901" s="35"/>
    </row>
    <row r="5902" spans="3:7" ht="22.5" customHeight="1" x14ac:dyDescent="0.25">
      <c r="C5902" s="34"/>
      <c r="D5902" s="27"/>
      <c r="G5902" s="35"/>
    </row>
    <row r="5903" spans="3:7" ht="22.5" customHeight="1" x14ac:dyDescent="0.25">
      <c r="C5903" s="34"/>
      <c r="D5903" s="27"/>
      <c r="G5903" s="35"/>
    </row>
    <row r="5904" spans="3:7" ht="22.5" customHeight="1" x14ac:dyDescent="0.25">
      <c r="C5904" s="34"/>
      <c r="D5904" s="27"/>
      <c r="G5904" s="35"/>
    </row>
    <row r="5905" spans="3:7" ht="22.5" customHeight="1" x14ac:dyDescent="0.25">
      <c r="C5905" s="34"/>
      <c r="D5905" s="27"/>
      <c r="G5905" s="35"/>
    </row>
    <row r="5906" spans="3:7" ht="22.5" customHeight="1" x14ac:dyDescent="0.25">
      <c r="C5906" s="34"/>
      <c r="D5906" s="27"/>
      <c r="G5906" s="35"/>
    </row>
    <row r="5907" spans="3:7" ht="22.5" customHeight="1" x14ac:dyDescent="0.25">
      <c r="C5907" s="34"/>
      <c r="D5907" s="27"/>
      <c r="G5907" s="35"/>
    </row>
    <row r="5908" spans="3:7" ht="22.5" customHeight="1" x14ac:dyDescent="0.25">
      <c r="C5908" s="34"/>
      <c r="D5908" s="27"/>
      <c r="G5908" s="35"/>
    </row>
    <row r="5909" spans="3:7" ht="22.5" customHeight="1" x14ac:dyDescent="0.25">
      <c r="C5909" s="34"/>
      <c r="D5909" s="27"/>
      <c r="G5909" s="35"/>
    </row>
    <row r="5910" spans="3:7" ht="22.5" customHeight="1" x14ac:dyDescent="0.25">
      <c r="C5910" s="34"/>
      <c r="D5910" s="27"/>
      <c r="G5910" s="35"/>
    </row>
    <row r="5911" spans="3:7" ht="22.5" customHeight="1" x14ac:dyDescent="0.25">
      <c r="C5911" s="34"/>
      <c r="D5911" s="27"/>
      <c r="G5911" s="35"/>
    </row>
    <row r="5912" spans="3:7" ht="22.5" customHeight="1" x14ac:dyDescent="0.25">
      <c r="C5912" s="34"/>
      <c r="D5912" s="27"/>
      <c r="G5912" s="35"/>
    </row>
    <row r="5913" spans="3:7" ht="22.5" customHeight="1" x14ac:dyDescent="0.25">
      <c r="C5913" s="34"/>
      <c r="D5913" s="27"/>
      <c r="G5913" s="35"/>
    </row>
    <row r="5914" spans="3:7" ht="22.5" customHeight="1" x14ac:dyDescent="0.25">
      <c r="C5914" s="34"/>
      <c r="D5914" s="27"/>
      <c r="G5914" s="35"/>
    </row>
    <row r="5915" spans="3:7" ht="22.5" customHeight="1" x14ac:dyDescent="0.25">
      <c r="C5915" s="34"/>
      <c r="D5915" s="27"/>
      <c r="G5915" s="35"/>
    </row>
    <row r="5916" spans="3:7" ht="22.5" customHeight="1" x14ac:dyDescent="0.25">
      <c r="C5916" s="34"/>
      <c r="D5916" s="27"/>
      <c r="G5916" s="35"/>
    </row>
    <row r="5917" spans="3:7" ht="22.5" customHeight="1" x14ac:dyDescent="0.25">
      <c r="C5917" s="34"/>
      <c r="D5917" s="27"/>
      <c r="G5917" s="35"/>
    </row>
    <row r="5918" spans="3:7" ht="22.5" customHeight="1" x14ac:dyDescent="0.25">
      <c r="C5918" s="34"/>
      <c r="D5918" s="27"/>
      <c r="G5918" s="35"/>
    </row>
    <row r="5919" spans="3:7" ht="22.5" customHeight="1" x14ac:dyDescent="0.25">
      <c r="C5919" s="34"/>
      <c r="D5919" s="27"/>
      <c r="G5919" s="35"/>
    </row>
    <row r="5920" spans="3:7" ht="22.5" customHeight="1" x14ac:dyDescent="0.25">
      <c r="C5920" s="34"/>
      <c r="D5920" s="27"/>
      <c r="G5920" s="35"/>
    </row>
    <row r="5921" spans="3:7" ht="22.5" customHeight="1" x14ac:dyDescent="0.25">
      <c r="C5921" s="34"/>
      <c r="D5921" s="27"/>
      <c r="G5921" s="35"/>
    </row>
    <row r="5922" spans="3:7" ht="22.5" customHeight="1" x14ac:dyDescent="0.25">
      <c r="C5922" s="34"/>
      <c r="D5922" s="27"/>
      <c r="G5922" s="35"/>
    </row>
    <row r="5923" spans="3:7" ht="22.5" customHeight="1" x14ac:dyDescent="0.25">
      <c r="C5923" s="34"/>
      <c r="D5923" s="27"/>
      <c r="G5923" s="35"/>
    </row>
    <row r="5924" spans="3:7" ht="22.5" customHeight="1" x14ac:dyDescent="0.25">
      <c r="C5924" s="34"/>
      <c r="D5924" s="27"/>
      <c r="G5924" s="35"/>
    </row>
    <row r="5925" spans="3:7" ht="22.5" customHeight="1" x14ac:dyDescent="0.25">
      <c r="C5925" s="34"/>
      <c r="D5925" s="27"/>
      <c r="G5925" s="35"/>
    </row>
    <row r="5926" spans="3:7" ht="22.5" customHeight="1" x14ac:dyDescent="0.25">
      <c r="C5926" s="34"/>
      <c r="D5926" s="27"/>
      <c r="G5926" s="35"/>
    </row>
    <row r="5927" spans="3:7" ht="22.5" customHeight="1" x14ac:dyDescent="0.25">
      <c r="C5927" s="34"/>
      <c r="D5927" s="27"/>
      <c r="G5927" s="35"/>
    </row>
    <row r="5928" spans="3:7" ht="22.5" customHeight="1" x14ac:dyDescent="0.25">
      <c r="C5928" s="34"/>
      <c r="D5928" s="27"/>
      <c r="G5928" s="35"/>
    </row>
    <row r="5929" spans="3:7" ht="22.5" customHeight="1" x14ac:dyDescent="0.25">
      <c r="C5929" s="34"/>
      <c r="D5929" s="27"/>
      <c r="G5929" s="35"/>
    </row>
    <row r="5930" spans="3:7" ht="22.5" customHeight="1" x14ac:dyDescent="0.25">
      <c r="C5930" s="34"/>
      <c r="D5930" s="27"/>
      <c r="G5930" s="35"/>
    </row>
    <row r="5931" spans="3:7" ht="22.5" customHeight="1" x14ac:dyDescent="0.25">
      <c r="C5931" s="34"/>
      <c r="D5931" s="27"/>
      <c r="G5931" s="35"/>
    </row>
    <row r="5932" spans="3:7" ht="22.5" customHeight="1" x14ac:dyDescent="0.25">
      <c r="C5932" s="34"/>
      <c r="D5932" s="27"/>
      <c r="G5932" s="35"/>
    </row>
    <row r="5933" spans="3:7" ht="22.5" customHeight="1" x14ac:dyDescent="0.25">
      <c r="C5933" s="34"/>
      <c r="D5933" s="27"/>
      <c r="G5933" s="35"/>
    </row>
    <row r="5934" spans="3:7" ht="22.5" customHeight="1" x14ac:dyDescent="0.25">
      <c r="C5934" s="34"/>
      <c r="D5934" s="27"/>
      <c r="G5934" s="35"/>
    </row>
    <row r="5935" spans="3:7" ht="22.5" customHeight="1" x14ac:dyDescent="0.25">
      <c r="C5935" s="34"/>
      <c r="D5935" s="27"/>
      <c r="G5935" s="35"/>
    </row>
    <row r="5936" spans="3:7" ht="22.5" customHeight="1" x14ac:dyDescent="0.25">
      <c r="C5936" s="34"/>
      <c r="D5936" s="27"/>
      <c r="G5936" s="35"/>
    </row>
    <row r="5937" spans="3:7" ht="22.5" customHeight="1" x14ac:dyDescent="0.25">
      <c r="C5937" s="34"/>
      <c r="D5937" s="27"/>
      <c r="G5937" s="35"/>
    </row>
    <row r="5938" spans="3:7" ht="22.5" customHeight="1" x14ac:dyDescent="0.25">
      <c r="C5938" s="34"/>
      <c r="D5938" s="27"/>
      <c r="G5938" s="35"/>
    </row>
    <row r="5939" spans="3:7" ht="22.5" customHeight="1" x14ac:dyDescent="0.25">
      <c r="C5939" s="34"/>
      <c r="D5939" s="27"/>
      <c r="G5939" s="35"/>
    </row>
    <row r="5940" spans="3:7" ht="22.5" customHeight="1" x14ac:dyDescent="0.25">
      <c r="C5940" s="34"/>
      <c r="D5940" s="27"/>
      <c r="G5940" s="35"/>
    </row>
    <row r="5941" spans="3:7" ht="22.5" customHeight="1" x14ac:dyDescent="0.25">
      <c r="C5941" s="34"/>
      <c r="D5941" s="27"/>
      <c r="G5941" s="35"/>
    </row>
    <row r="5942" spans="3:7" ht="22.5" customHeight="1" x14ac:dyDescent="0.25">
      <c r="C5942" s="34"/>
      <c r="D5942" s="27"/>
      <c r="G5942" s="35"/>
    </row>
    <row r="5943" spans="3:7" ht="22.5" customHeight="1" x14ac:dyDescent="0.25">
      <c r="C5943" s="34"/>
      <c r="D5943" s="27"/>
      <c r="G5943" s="35"/>
    </row>
    <row r="5944" spans="3:7" ht="22.5" customHeight="1" x14ac:dyDescent="0.25">
      <c r="C5944" s="34"/>
      <c r="D5944" s="27"/>
      <c r="G5944" s="35"/>
    </row>
    <row r="5945" spans="3:7" ht="22.5" customHeight="1" x14ac:dyDescent="0.25">
      <c r="C5945" s="34"/>
      <c r="D5945" s="27"/>
      <c r="G5945" s="35"/>
    </row>
    <row r="5946" spans="3:7" ht="22.5" customHeight="1" x14ac:dyDescent="0.25">
      <c r="C5946" s="34"/>
      <c r="D5946" s="27"/>
      <c r="G5946" s="35"/>
    </row>
    <row r="5947" spans="3:7" ht="22.5" customHeight="1" x14ac:dyDescent="0.25">
      <c r="C5947" s="34"/>
      <c r="D5947" s="27"/>
      <c r="G5947" s="35"/>
    </row>
    <row r="5948" spans="3:7" ht="22.5" customHeight="1" x14ac:dyDescent="0.25">
      <c r="C5948" s="34"/>
      <c r="D5948" s="27"/>
      <c r="G5948" s="35"/>
    </row>
    <row r="5949" spans="3:7" ht="22.5" customHeight="1" x14ac:dyDescent="0.25">
      <c r="C5949" s="34"/>
      <c r="D5949" s="27"/>
      <c r="G5949" s="35"/>
    </row>
    <row r="5950" spans="3:7" ht="22.5" customHeight="1" x14ac:dyDescent="0.25">
      <c r="C5950" s="34"/>
      <c r="D5950" s="27"/>
      <c r="G5950" s="35"/>
    </row>
    <row r="5951" spans="3:7" ht="22.5" customHeight="1" x14ac:dyDescent="0.25">
      <c r="C5951" s="34"/>
      <c r="D5951" s="27"/>
      <c r="G5951" s="35"/>
    </row>
    <row r="5952" spans="3:7" ht="22.5" customHeight="1" x14ac:dyDescent="0.25">
      <c r="C5952" s="34"/>
      <c r="D5952" s="27"/>
      <c r="G5952" s="35"/>
    </row>
    <row r="5953" spans="3:7" ht="22.5" customHeight="1" x14ac:dyDescent="0.25">
      <c r="C5953" s="34"/>
      <c r="D5953" s="27"/>
      <c r="G5953" s="35"/>
    </row>
    <row r="5954" spans="3:7" ht="22.5" customHeight="1" x14ac:dyDescent="0.25">
      <c r="C5954" s="34"/>
      <c r="D5954" s="27"/>
      <c r="G5954" s="35"/>
    </row>
    <row r="5955" spans="3:7" ht="22.5" customHeight="1" x14ac:dyDescent="0.25">
      <c r="C5955" s="34"/>
      <c r="D5955" s="27"/>
      <c r="G5955" s="35"/>
    </row>
    <row r="5956" spans="3:7" ht="22.5" customHeight="1" x14ac:dyDescent="0.25">
      <c r="C5956" s="34"/>
      <c r="D5956" s="27"/>
      <c r="G5956" s="35"/>
    </row>
    <row r="5957" spans="3:7" ht="22.5" customHeight="1" x14ac:dyDescent="0.25">
      <c r="C5957" s="34"/>
      <c r="D5957" s="27"/>
      <c r="G5957" s="35"/>
    </row>
    <row r="5958" spans="3:7" ht="22.5" customHeight="1" x14ac:dyDescent="0.25">
      <c r="C5958" s="34"/>
      <c r="D5958" s="27"/>
      <c r="G5958" s="35"/>
    </row>
    <row r="5959" spans="3:7" ht="22.5" customHeight="1" x14ac:dyDescent="0.25">
      <c r="C5959" s="34"/>
      <c r="D5959" s="27"/>
      <c r="G5959" s="35"/>
    </row>
    <row r="5960" spans="3:7" ht="22.5" customHeight="1" x14ac:dyDescent="0.25">
      <c r="C5960" s="34"/>
      <c r="D5960" s="27"/>
      <c r="G5960" s="35"/>
    </row>
    <row r="5961" spans="3:7" ht="22.5" customHeight="1" x14ac:dyDescent="0.25">
      <c r="C5961" s="34"/>
      <c r="D5961" s="27"/>
      <c r="G5961" s="35"/>
    </row>
    <row r="5962" spans="3:7" ht="22.5" customHeight="1" x14ac:dyDescent="0.25">
      <c r="C5962" s="34"/>
      <c r="D5962" s="27"/>
      <c r="G5962" s="35"/>
    </row>
    <row r="5963" spans="3:7" ht="22.5" customHeight="1" x14ac:dyDescent="0.25">
      <c r="C5963" s="34"/>
      <c r="D5963" s="27"/>
      <c r="G5963" s="35"/>
    </row>
    <row r="5964" spans="3:7" ht="22.5" customHeight="1" x14ac:dyDescent="0.25">
      <c r="C5964" s="34"/>
      <c r="D5964" s="27"/>
      <c r="G5964" s="35"/>
    </row>
    <row r="5965" spans="3:7" ht="22.5" customHeight="1" x14ac:dyDescent="0.25">
      <c r="C5965" s="34"/>
      <c r="D5965" s="27"/>
      <c r="G5965" s="35"/>
    </row>
    <row r="5966" spans="3:7" ht="22.5" customHeight="1" x14ac:dyDescent="0.25">
      <c r="C5966" s="34"/>
      <c r="D5966" s="27"/>
      <c r="G5966" s="35"/>
    </row>
    <row r="5967" spans="3:7" ht="22.5" customHeight="1" x14ac:dyDescent="0.25">
      <c r="C5967" s="34"/>
      <c r="D5967" s="27"/>
      <c r="G5967" s="35"/>
    </row>
    <row r="5968" spans="3:7" ht="22.5" customHeight="1" x14ac:dyDescent="0.25">
      <c r="C5968" s="34"/>
      <c r="D5968" s="27"/>
      <c r="G5968" s="35"/>
    </row>
    <row r="5969" spans="3:7" ht="22.5" customHeight="1" x14ac:dyDescent="0.25">
      <c r="C5969" s="34"/>
      <c r="D5969" s="27"/>
      <c r="G5969" s="35"/>
    </row>
    <row r="5970" spans="3:7" ht="22.5" customHeight="1" x14ac:dyDescent="0.25">
      <c r="C5970" s="34"/>
      <c r="D5970" s="27"/>
      <c r="G5970" s="35"/>
    </row>
    <row r="5971" spans="3:7" ht="22.5" customHeight="1" x14ac:dyDescent="0.25">
      <c r="C5971" s="34"/>
      <c r="D5971" s="27"/>
      <c r="G5971" s="35"/>
    </row>
    <row r="5972" spans="3:7" ht="22.5" customHeight="1" x14ac:dyDescent="0.25">
      <c r="C5972" s="34"/>
      <c r="D5972" s="27"/>
      <c r="G5972" s="35"/>
    </row>
    <row r="5973" spans="3:7" ht="22.5" customHeight="1" x14ac:dyDescent="0.25">
      <c r="C5973" s="34"/>
      <c r="D5973" s="27"/>
      <c r="G5973" s="35"/>
    </row>
    <row r="5974" spans="3:7" ht="22.5" customHeight="1" x14ac:dyDescent="0.25">
      <c r="C5974" s="34"/>
      <c r="D5974" s="27"/>
      <c r="G5974" s="35"/>
    </row>
    <row r="5975" spans="3:7" ht="22.5" customHeight="1" x14ac:dyDescent="0.25">
      <c r="C5975" s="34"/>
      <c r="D5975" s="27"/>
      <c r="G5975" s="35"/>
    </row>
    <row r="5976" spans="3:7" ht="22.5" customHeight="1" x14ac:dyDescent="0.25">
      <c r="C5976" s="34"/>
      <c r="D5976" s="27"/>
      <c r="G5976" s="35"/>
    </row>
    <row r="5977" spans="3:7" ht="22.5" customHeight="1" x14ac:dyDescent="0.25">
      <c r="C5977" s="34"/>
      <c r="D5977" s="27"/>
      <c r="G5977" s="35"/>
    </row>
    <row r="5978" spans="3:7" ht="22.5" customHeight="1" x14ac:dyDescent="0.25">
      <c r="C5978" s="34"/>
      <c r="D5978" s="27"/>
      <c r="G5978" s="35"/>
    </row>
    <row r="5979" spans="3:7" ht="22.5" customHeight="1" x14ac:dyDescent="0.25">
      <c r="C5979" s="34"/>
      <c r="D5979" s="27"/>
      <c r="G5979" s="35"/>
    </row>
    <row r="5980" spans="3:7" ht="22.5" customHeight="1" x14ac:dyDescent="0.25">
      <c r="C5980" s="34"/>
      <c r="D5980" s="27"/>
      <c r="G5980" s="35"/>
    </row>
    <row r="5981" spans="3:7" ht="22.5" customHeight="1" x14ac:dyDescent="0.25">
      <c r="C5981" s="34"/>
      <c r="D5981" s="27"/>
      <c r="G5981" s="35"/>
    </row>
    <row r="5982" spans="3:7" ht="22.5" customHeight="1" x14ac:dyDescent="0.25">
      <c r="C5982" s="34"/>
      <c r="D5982" s="27"/>
      <c r="G5982" s="35"/>
    </row>
    <row r="5983" spans="3:7" ht="22.5" customHeight="1" x14ac:dyDescent="0.25">
      <c r="C5983" s="34"/>
      <c r="D5983" s="27"/>
      <c r="G5983" s="35"/>
    </row>
    <row r="5984" spans="3:7" ht="22.5" customHeight="1" x14ac:dyDescent="0.25">
      <c r="C5984" s="34"/>
      <c r="D5984" s="27"/>
      <c r="G5984" s="35"/>
    </row>
    <row r="5985" spans="3:7" ht="22.5" customHeight="1" x14ac:dyDescent="0.25">
      <c r="C5985" s="34"/>
      <c r="D5985" s="27"/>
      <c r="G5985" s="35"/>
    </row>
    <row r="5986" spans="3:7" ht="22.5" customHeight="1" x14ac:dyDescent="0.25">
      <c r="C5986" s="34"/>
      <c r="D5986" s="27"/>
      <c r="G5986" s="35"/>
    </row>
    <row r="5987" spans="3:7" ht="22.5" customHeight="1" x14ac:dyDescent="0.25">
      <c r="C5987" s="34"/>
      <c r="D5987" s="27"/>
      <c r="G5987" s="35"/>
    </row>
    <row r="5988" spans="3:7" ht="22.5" customHeight="1" x14ac:dyDescent="0.25">
      <c r="C5988" s="34"/>
      <c r="D5988" s="27"/>
      <c r="G5988" s="35"/>
    </row>
    <row r="5989" spans="3:7" ht="22.5" customHeight="1" x14ac:dyDescent="0.25">
      <c r="C5989" s="34"/>
      <c r="D5989" s="27"/>
      <c r="G5989" s="35"/>
    </row>
    <row r="5990" spans="3:7" ht="22.5" customHeight="1" x14ac:dyDescent="0.25">
      <c r="C5990" s="34"/>
      <c r="D5990" s="27"/>
      <c r="G5990" s="35"/>
    </row>
    <row r="5991" spans="3:7" ht="22.5" customHeight="1" x14ac:dyDescent="0.25">
      <c r="C5991" s="34"/>
      <c r="D5991" s="27"/>
      <c r="G5991" s="35"/>
    </row>
    <row r="5992" spans="3:7" ht="22.5" customHeight="1" x14ac:dyDescent="0.25">
      <c r="C5992" s="34"/>
      <c r="D5992" s="27"/>
      <c r="G5992" s="35"/>
    </row>
    <row r="5993" spans="3:7" ht="22.5" customHeight="1" x14ac:dyDescent="0.25">
      <c r="C5993" s="34"/>
      <c r="D5993" s="27"/>
      <c r="G5993" s="35"/>
    </row>
    <row r="5994" spans="3:7" ht="22.5" customHeight="1" x14ac:dyDescent="0.25">
      <c r="C5994" s="34"/>
      <c r="D5994" s="27"/>
      <c r="G5994" s="35"/>
    </row>
    <row r="5995" spans="3:7" ht="22.5" customHeight="1" x14ac:dyDescent="0.25">
      <c r="C5995" s="34"/>
      <c r="D5995" s="27"/>
      <c r="G5995" s="35"/>
    </row>
    <row r="5996" spans="3:7" ht="22.5" customHeight="1" x14ac:dyDescent="0.25">
      <c r="C5996" s="34"/>
      <c r="D5996" s="27"/>
      <c r="G5996" s="35"/>
    </row>
    <row r="5997" spans="3:7" ht="22.5" customHeight="1" x14ac:dyDescent="0.25">
      <c r="C5997" s="34"/>
      <c r="D5997" s="27"/>
      <c r="G5997" s="35"/>
    </row>
    <row r="5998" spans="3:7" ht="22.5" customHeight="1" x14ac:dyDescent="0.25">
      <c r="C5998" s="34"/>
      <c r="D5998" s="27"/>
      <c r="G5998" s="35"/>
    </row>
    <row r="5999" spans="3:7" ht="22.5" customHeight="1" x14ac:dyDescent="0.25">
      <c r="C5999" s="34"/>
      <c r="D5999" s="27"/>
      <c r="G5999" s="35"/>
    </row>
    <row r="6000" spans="3:7" ht="22.5" customHeight="1" x14ac:dyDescent="0.25">
      <c r="C6000" s="34"/>
      <c r="D6000" s="27"/>
      <c r="G6000" s="35"/>
    </row>
    <row r="6001" spans="3:7" ht="22.5" customHeight="1" x14ac:dyDescent="0.25">
      <c r="C6001" s="34"/>
      <c r="D6001" s="27"/>
      <c r="G6001" s="35"/>
    </row>
    <row r="6002" spans="3:7" ht="22.5" customHeight="1" x14ac:dyDescent="0.25">
      <c r="C6002" s="34"/>
      <c r="D6002" s="27"/>
      <c r="G6002" s="35"/>
    </row>
    <row r="6003" spans="3:7" ht="22.5" customHeight="1" x14ac:dyDescent="0.25">
      <c r="C6003" s="34"/>
      <c r="D6003" s="27"/>
      <c r="G6003" s="35"/>
    </row>
    <row r="6004" spans="3:7" ht="22.5" customHeight="1" x14ac:dyDescent="0.25">
      <c r="C6004" s="34"/>
      <c r="D6004" s="27"/>
      <c r="G6004" s="35"/>
    </row>
    <row r="6005" spans="3:7" ht="22.5" customHeight="1" x14ac:dyDescent="0.25">
      <c r="C6005" s="34"/>
      <c r="D6005" s="27"/>
      <c r="G6005" s="35"/>
    </row>
    <row r="6006" spans="3:7" ht="22.5" customHeight="1" x14ac:dyDescent="0.25">
      <c r="C6006" s="34"/>
      <c r="D6006" s="27"/>
      <c r="G6006" s="35"/>
    </row>
    <row r="6007" spans="3:7" ht="22.5" customHeight="1" x14ac:dyDescent="0.25">
      <c r="C6007" s="34"/>
      <c r="D6007" s="27"/>
      <c r="G6007" s="35"/>
    </row>
    <row r="6008" spans="3:7" ht="22.5" customHeight="1" x14ac:dyDescent="0.25">
      <c r="C6008" s="34"/>
      <c r="D6008" s="27"/>
      <c r="G6008" s="35"/>
    </row>
    <row r="6009" spans="3:7" ht="22.5" customHeight="1" x14ac:dyDescent="0.25">
      <c r="C6009" s="34"/>
      <c r="D6009" s="27"/>
      <c r="G6009" s="35"/>
    </row>
    <row r="6010" spans="3:7" ht="22.5" customHeight="1" x14ac:dyDescent="0.25">
      <c r="C6010" s="34"/>
      <c r="D6010" s="27"/>
      <c r="G6010" s="35"/>
    </row>
    <row r="6011" spans="3:7" ht="22.5" customHeight="1" x14ac:dyDescent="0.25">
      <c r="C6011" s="34"/>
      <c r="D6011" s="27"/>
      <c r="G6011" s="35"/>
    </row>
    <row r="6012" spans="3:7" ht="22.5" customHeight="1" x14ac:dyDescent="0.25">
      <c r="C6012" s="34"/>
      <c r="D6012" s="27"/>
      <c r="G6012" s="35"/>
    </row>
    <row r="6013" spans="3:7" ht="22.5" customHeight="1" x14ac:dyDescent="0.25">
      <c r="C6013" s="34"/>
      <c r="D6013" s="27"/>
      <c r="G6013" s="35"/>
    </row>
    <row r="6014" spans="3:7" ht="22.5" customHeight="1" x14ac:dyDescent="0.25">
      <c r="C6014" s="34"/>
      <c r="D6014" s="27"/>
      <c r="G6014" s="35"/>
    </row>
    <row r="6015" spans="3:7" ht="22.5" customHeight="1" x14ac:dyDescent="0.25">
      <c r="C6015" s="34"/>
      <c r="D6015" s="27"/>
      <c r="G6015" s="35"/>
    </row>
    <row r="6016" spans="3:7" ht="22.5" customHeight="1" x14ac:dyDescent="0.25">
      <c r="C6016" s="34"/>
      <c r="D6016" s="27"/>
      <c r="G6016" s="35"/>
    </row>
    <row r="6017" spans="3:7" ht="22.5" customHeight="1" x14ac:dyDescent="0.25">
      <c r="C6017" s="34"/>
      <c r="D6017" s="27"/>
      <c r="G6017" s="35"/>
    </row>
    <row r="6018" spans="3:7" ht="22.5" customHeight="1" x14ac:dyDescent="0.25">
      <c r="C6018" s="34"/>
      <c r="D6018" s="27"/>
      <c r="G6018" s="35"/>
    </row>
    <row r="6019" spans="3:7" ht="22.5" customHeight="1" x14ac:dyDescent="0.25">
      <c r="C6019" s="34"/>
      <c r="D6019" s="27"/>
      <c r="G6019" s="35"/>
    </row>
    <row r="6020" spans="3:7" ht="22.5" customHeight="1" x14ac:dyDescent="0.25">
      <c r="C6020" s="34"/>
      <c r="D6020" s="27"/>
      <c r="G6020" s="35"/>
    </row>
    <row r="6021" spans="3:7" ht="22.5" customHeight="1" x14ac:dyDescent="0.25">
      <c r="C6021" s="34"/>
      <c r="D6021" s="27"/>
      <c r="G6021" s="35"/>
    </row>
    <row r="6022" spans="3:7" ht="22.5" customHeight="1" x14ac:dyDescent="0.25">
      <c r="C6022" s="34"/>
      <c r="D6022" s="27"/>
      <c r="G6022" s="35"/>
    </row>
    <row r="6023" spans="3:7" ht="22.5" customHeight="1" x14ac:dyDescent="0.25">
      <c r="C6023" s="34"/>
      <c r="D6023" s="27"/>
      <c r="G6023" s="35"/>
    </row>
    <row r="6024" spans="3:7" ht="22.5" customHeight="1" x14ac:dyDescent="0.25">
      <c r="C6024" s="34"/>
      <c r="D6024" s="27"/>
      <c r="G6024" s="35"/>
    </row>
    <row r="6025" spans="3:7" ht="22.5" customHeight="1" x14ac:dyDescent="0.25">
      <c r="C6025" s="34"/>
      <c r="D6025" s="27"/>
      <c r="G6025" s="35"/>
    </row>
    <row r="6026" spans="3:7" ht="22.5" customHeight="1" x14ac:dyDescent="0.25">
      <c r="C6026" s="34"/>
      <c r="D6026" s="27"/>
      <c r="G6026" s="35"/>
    </row>
    <row r="6027" spans="3:7" ht="22.5" customHeight="1" x14ac:dyDescent="0.25">
      <c r="C6027" s="34"/>
      <c r="D6027" s="27"/>
      <c r="G6027" s="35"/>
    </row>
    <row r="6028" spans="3:7" ht="22.5" customHeight="1" x14ac:dyDescent="0.25">
      <c r="C6028" s="34"/>
      <c r="D6028" s="27"/>
      <c r="G6028" s="35"/>
    </row>
    <row r="6029" spans="3:7" ht="22.5" customHeight="1" x14ac:dyDescent="0.25">
      <c r="C6029" s="34"/>
      <c r="D6029" s="27"/>
      <c r="G6029" s="35"/>
    </row>
    <row r="6030" spans="3:7" ht="22.5" customHeight="1" x14ac:dyDescent="0.25">
      <c r="C6030" s="34"/>
      <c r="D6030" s="27"/>
      <c r="G6030" s="35"/>
    </row>
    <row r="6031" spans="3:7" ht="22.5" customHeight="1" x14ac:dyDescent="0.25">
      <c r="C6031" s="34"/>
      <c r="D6031" s="27"/>
      <c r="G6031" s="35"/>
    </row>
    <row r="6032" spans="3:7" ht="22.5" customHeight="1" x14ac:dyDescent="0.25">
      <c r="C6032" s="34"/>
      <c r="D6032" s="27"/>
      <c r="G6032" s="35"/>
    </row>
    <row r="6033" spans="3:7" ht="22.5" customHeight="1" x14ac:dyDescent="0.25">
      <c r="C6033" s="34"/>
      <c r="D6033" s="27"/>
      <c r="G6033" s="35"/>
    </row>
    <row r="6034" spans="3:7" ht="22.5" customHeight="1" x14ac:dyDescent="0.25">
      <c r="C6034" s="34"/>
      <c r="D6034" s="27"/>
      <c r="G6034" s="35"/>
    </row>
    <row r="6035" spans="3:7" ht="22.5" customHeight="1" x14ac:dyDescent="0.25">
      <c r="C6035" s="34"/>
      <c r="D6035" s="27"/>
      <c r="G6035" s="35"/>
    </row>
    <row r="6036" spans="3:7" ht="22.5" customHeight="1" x14ac:dyDescent="0.25">
      <c r="C6036" s="34"/>
      <c r="D6036" s="27"/>
      <c r="G6036" s="35"/>
    </row>
    <row r="6037" spans="3:7" ht="22.5" customHeight="1" x14ac:dyDescent="0.25">
      <c r="C6037" s="34"/>
      <c r="D6037" s="27"/>
      <c r="G6037" s="35"/>
    </row>
    <row r="6038" spans="3:7" ht="22.5" customHeight="1" x14ac:dyDescent="0.25">
      <c r="C6038" s="34"/>
      <c r="D6038" s="27"/>
      <c r="G6038" s="35"/>
    </row>
    <row r="6039" spans="3:7" ht="22.5" customHeight="1" x14ac:dyDescent="0.25">
      <c r="C6039" s="34"/>
      <c r="D6039" s="27"/>
      <c r="G6039" s="35"/>
    </row>
    <row r="6040" spans="3:7" ht="22.5" customHeight="1" x14ac:dyDescent="0.25">
      <c r="C6040" s="34"/>
      <c r="D6040" s="27"/>
      <c r="G6040" s="35"/>
    </row>
    <row r="6041" spans="3:7" ht="22.5" customHeight="1" x14ac:dyDescent="0.25">
      <c r="C6041" s="34"/>
      <c r="D6041" s="27"/>
      <c r="G6041" s="35"/>
    </row>
    <row r="6042" spans="3:7" ht="22.5" customHeight="1" x14ac:dyDescent="0.25">
      <c r="C6042" s="34"/>
      <c r="D6042" s="27"/>
      <c r="G6042" s="35"/>
    </row>
    <row r="6043" spans="3:7" ht="22.5" customHeight="1" x14ac:dyDescent="0.25">
      <c r="C6043" s="34"/>
      <c r="D6043" s="27"/>
      <c r="G6043" s="35"/>
    </row>
    <row r="6044" spans="3:7" ht="22.5" customHeight="1" x14ac:dyDescent="0.25">
      <c r="C6044" s="34"/>
      <c r="D6044" s="27"/>
      <c r="G6044" s="35"/>
    </row>
    <row r="6045" spans="3:7" ht="22.5" customHeight="1" x14ac:dyDescent="0.25">
      <c r="C6045" s="34"/>
      <c r="D6045" s="27"/>
      <c r="G6045" s="35"/>
    </row>
    <row r="6046" spans="3:7" ht="22.5" customHeight="1" x14ac:dyDescent="0.25">
      <c r="C6046" s="34"/>
      <c r="D6046" s="27"/>
      <c r="G6046" s="35"/>
    </row>
    <row r="6047" spans="3:7" ht="22.5" customHeight="1" x14ac:dyDescent="0.25">
      <c r="C6047" s="34"/>
      <c r="D6047" s="27"/>
      <c r="G6047" s="35"/>
    </row>
    <row r="6048" spans="3:7" ht="22.5" customHeight="1" x14ac:dyDescent="0.25">
      <c r="C6048" s="34"/>
      <c r="D6048" s="27"/>
      <c r="G6048" s="35"/>
    </row>
    <row r="6049" spans="3:7" ht="22.5" customHeight="1" x14ac:dyDescent="0.25">
      <c r="C6049" s="34"/>
      <c r="D6049" s="27"/>
      <c r="G6049" s="35"/>
    </row>
    <row r="6050" spans="3:7" ht="22.5" customHeight="1" x14ac:dyDescent="0.25">
      <c r="C6050" s="34"/>
      <c r="D6050" s="27"/>
      <c r="G6050" s="35"/>
    </row>
    <row r="6051" spans="3:7" ht="22.5" customHeight="1" x14ac:dyDescent="0.25">
      <c r="C6051" s="34"/>
      <c r="D6051" s="27"/>
      <c r="G6051" s="35"/>
    </row>
    <row r="6052" spans="3:7" ht="22.5" customHeight="1" x14ac:dyDescent="0.25">
      <c r="C6052" s="34"/>
      <c r="D6052" s="27"/>
      <c r="G6052" s="35"/>
    </row>
    <row r="6053" spans="3:7" ht="22.5" customHeight="1" x14ac:dyDescent="0.25">
      <c r="C6053" s="34"/>
      <c r="D6053" s="27"/>
      <c r="G6053" s="35"/>
    </row>
    <row r="6054" spans="3:7" ht="22.5" customHeight="1" x14ac:dyDescent="0.25">
      <c r="C6054" s="34"/>
      <c r="D6054" s="27"/>
      <c r="G6054" s="35"/>
    </row>
    <row r="6055" spans="3:7" ht="22.5" customHeight="1" x14ac:dyDescent="0.25">
      <c r="C6055" s="34"/>
      <c r="D6055" s="27"/>
      <c r="G6055" s="35"/>
    </row>
    <row r="6056" spans="3:7" ht="22.5" customHeight="1" x14ac:dyDescent="0.25">
      <c r="C6056" s="34"/>
      <c r="D6056" s="27"/>
      <c r="G6056" s="35"/>
    </row>
    <row r="6057" spans="3:7" ht="22.5" customHeight="1" x14ac:dyDescent="0.25">
      <c r="C6057" s="34"/>
      <c r="D6057" s="27"/>
      <c r="G6057" s="35"/>
    </row>
    <row r="6058" spans="3:7" ht="22.5" customHeight="1" x14ac:dyDescent="0.25">
      <c r="C6058" s="34"/>
      <c r="D6058" s="27"/>
      <c r="G6058" s="35"/>
    </row>
    <row r="6059" spans="3:7" ht="22.5" customHeight="1" x14ac:dyDescent="0.25">
      <c r="C6059" s="34"/>
      <c r="D6059" s="27"/>
      <c r="G6059" s="35"/>
    </row>
    <row r="6060" spans="3:7" ht="22.5" customHeight="1" x14ac:dyDescent="0.25">
      <c r="C6060" s="34"/>
      <c r="D6060" s="27"/>
      <c r="G6060" s="35"/>
    </row>
    <row r="6061" spans="3:7" ht="22.5" customHeight="1" x14ac:dyDescent="0.25">
      <c r="C6061" s="34"/>
      <c r="D6061" s="27"/>
      <c r="G6061" s="35"/>
    </row>
    <row r="6062" spans="3:7" ht="22.5" customHeight="1" x14ac:dyDescent="0.25">
      <c r="C6062" s="34"/>
      <c r="D6062" s="27"/>
      <c r="G6062" s="35"/>
    </row>
    <row r="6063" spans="3:7" ht="22.5" customHeight="1" x14ac:dyDescent="0.25">
      <c r="C6063" s="34"/>
      <c r="D6063" s="27"/>
      <c r="G6063" s="35"/>
    </row>
    <row r="6064" spans="3:7" ht="22.5" customHeight="1" x14ac:dyDescent="0.25">
      <c r="C6064" s="34"/>
      <c r="D6064" s="27"/>
      <c r="G6064" s="35"/>
    </row>
    <row r="6065" spans="3:7" ht="22.5" customHeight="1" x14ac:dyDescent="0.25">
      <c r="C6065" s="34"/>
      <c r="D6065" s="27"/>
      <c r="G6065" s="35"/>
    </row>
    <row r="6066" spans="3:7" ht="22.5" customHeight="1" x14ac:dyDescent="0.25">
      <c r="C6066" s="34"/>
      <c r="D6066" s="27"/>
      <c r="G6066" s="35"/>
    </row>
    <row r="6067" spans="3:7" ht="22.5" customHeight="1" x14ac:dyDescent="0.25">
      <c r="C6067" s="34"/>
      <c r="D6067" s="27"/>
      <c r="G6067" s="35"/>
    </row>
    <row r="6068" spans="3:7" ht="22.5" customHeight="1" x14ac:dyDescent="0.25">
      <c r="C6068" s="34"/>
      <c r="D6068" s="27"/>
      <c r="G6068" s="35"/>
    </row>
    <row r="6069" spans="3:7" ht="22.5" customHeight="1" x14ac:dyDescent="0.25">
      <c r="C6069" s="34"/>
      <c r="D6069" s="27"/>
      <c r="G6069" s="35"/>
    </row>
    <row r="6070" spans="3:7" ht="22.5" customHeight="1" x14ac:dyDescent="0.25">
      <c r="C6070" s="34"/>
      <c r="D6070" s="27"/>
      <c r="G6070" s="35"/>
    </row>
    <row r="6071" spans="3:7" ht="22.5" customHeight="1" x14ac:dyDescent="0.25">
      <c r="C6071" s="34"/>
      <c r="D6071" s="27"/>
      <c r="G6071" s="35"/>
    </row>
    <row r="6072" spans="3:7" ht="22.5" customHeight="1" x14ac:dyDescent="0.25">
      <c r="C6072" s="34"/>
      <c r="D6072" s="27"/>
      <c r="G6072" s="35"/>
    </row>
    <row r="6073" spans="3:7" ht="22.5" customHeight="1" x14ac:dyDescent="0.25">
      <c r="C6073" s="34"/>
      <c r="D6073" s="27"/>
      <c r="G6073" s="35"/>
    </row>
    <row r="6074" spans="3:7" ht="22.5" customHeight="1" x14ac:dyDescent="0.25">
      <c r="C6074" s="34"/>
      <c r="D6074" s="27"/>
      <c r="G6074" s="35"/>
    </row>
    <row r="6075" spans="3:7" ht="22.5" customHeight="1" x14ac:dyDescent="0.25">
      <c r="C6075" s="34"/>
      <c r="D6075" s="27"/>
      <c r="G6075" s="35"/>
    </row>
    <row r="6076" spans="3:7" ht="22.5" customHeight="1" x14ac:dyDescent="0.25">
      <c r="C6076" s="34"/>
      <c r="D6076" s="27"/>
      <c r="G6076" s="35"/>
    </row>
    <row r="6077" spans="3:7" ht="22.5" customHeight="1" x14ac:dyDescent="0.25">
      <c r="C6077" s="34"/>
      <c r="D6077" s="27"/>
      <c r="G6077" s="35"/>
    </row>
    <row r="6078" spans="3:7" ht="22.5" customHeight="1" x14ac:dyDescent="0.25">
      <c r="C6078" s="34"/>
      <c r="D6078" s="27"/>
      <c r="G6078" s="35"/>
    </row>
    <row r="6079" spans="3:7" ht="22.5" customHeight="1" x14ac:dyDescent="0.25">
      <c r="C6079" s="34"/>
      <c r="D6079" s="27"/>
      <c r="G6079" s="35"/>
    </row>
    <row r="6080" spans="3:7" ht="22.5" customHeight="1" x14ac:dyDescent="0.25">
      <c r="C6080" s="34"/>
      <c r="D6080" s="27"/>
      <c r="G6080" s="35"/>
    </row>
    <row r="6081" spans="3:7" ht="22.5" customHeight="1" x14ac:dyDescent="0.25">
      <c r="C6081" s="34"/>
      <c r="D6081" s="27"/>
      <c r="G6081" s="35"/>
    </row>
    <row r="6082" spans="3:7" ht="22.5" customHeight="1" x14ac:dyDescent="0.25">
      <c r="C6082" s="34"/>
      <c r="D6082" s="27"/>
      <c r="G6082" s="35"/>
    </row>
    <row r="6083" spans="3:7" ht="22.5" customHeight="1" x14ac:dyDescent="0.25">
      <c r="C6083" s="34"/>
      <c r="D6083" s="27"/>
      <c r="G6083" s="35"/>
    </row>
    <row r="6084" spans="3:7" ht="22.5" customHeight="1" x14ac:dyDescent="0.25">
      <c r="C6084" s="34"/>
      <c r="D6084" s="27"/>
      <c r="G6084" s="35"/>
    </row>
    <row r="6085" spans="3:7" ht="22.5" customHeight="1" x14ac:dyDescent="0.25">
      <c r="C6085" s="34"/>
      <c r="D6085" s="27"/>
      <c r="G6085" s="35"/>
    </row>
    <row r="6086" spans="3:7" ht="22.5" customHeight="1" x14ac:dyDescent="0.25">
      <c r="C6086" s="34"/>
      <c r="D6086" s="27"/>
      <c r="G6086" s="35"/>
    </row>
    <row r="6087" spans="3:7" ht="22.5" customHeight="1" x14ac:dyDescent="0.25">
      <c r="C6087" s="34"/>
      <c r="D6087" s="27"/>
      <c r="G6087" s="35"/>
    </row>
    <row r="6088" spans="3:7" ht="22.5" customHeight="1" x14ac:dyDescent="0.25">
      <c r="C6088" s="34"/>
      <c r="D6088" s="27"/>
      <c r="G6088" s="35"/>
    </row>
    <row r="6089" spans="3:7" ht="22.5" customHeight="1" x14ac:dyDescent="0.25">
      <c r="C6089" s="34"/>
      <c r="D6089" s="27"/>
      <c r="G6089" s="35"/>
    </row>
    <row r="6090" spans="3:7" ht="22.5" customHeight="1" x14ac:dyDescent="0.25">
      <c r="C6090" s="34"/>
      <c r="D6090" s="27"/>
      <c r="G6090" s="35"/>
    </row>
    <row r="6091" spans="3:7" ht="22.5" customHeight="1" x14ac:dyDescent="0.25">
      <c r="C6091" s="34"/>
      <c r="D6091" s="27"/>
      <c r="G6091" s="35"/>
    </row>
    <row r="6092" spans="3:7" ht="22.5" customHeight="1" x14ac:dyDescent="0.25">
      <c r="C6092" s="34"/>
      <c r="D6092" s="27"/>
      <c r="G6092" s="35"/>
    </row>
    <row r="6093" spans="3:7" ht="22.5" customHeight="1" x14ac:dyDescent="0.25">
      <c r="C6093" s="34"/>
      <c r="D6093" s="27"/>
      <c r="G6093" s="35"/>
    </row>
    <row r="6094" spans="3:7" ht="22.5" customHeight="1" x14ac:dyDescent="0.25">
      <c r="C6094" s="34"/>
      <c r="D6094" s="27"/>
      <c r="G6094" s="35"/>
    </row>
    <row r="6095" spans="3:7" ht="22.5" customHeight="1" x14ac:dyDescent="0.25">
      <c r="C6095" s="34"/>
      <c r="D6095" s="27"/>
      <c r="G6095" s="35"/>
    </row>
    <row r="6096" spans="3:7" ht="22.5" customHeight="1" x14ac:dyDescent="0.25">
      <c r="C6096" s="34"/>
      <c r="D6096" s="27"/>
      <c r="G6096" s="35"/>
    </row>
    <row r="6097" spans="3:7" ht="22.5" customHeight="1" x14ac:dyDescent="0.25">
      <c r="C6097" s="34"/>
      <c r="D6097" s="27"/>
      <c r="G6097" s="35"/>
    </row>
    <row r="6098" spans="3:7" ht="22.5" customHeight="1" x14ac:dyDescent="0.25">
      <c r="C6098" s="34"/>
      <c r="D6098" s="27"/>
      <c r="G6098" s="35"/>
    </row>
    <row r="6099" spans="3:7" ht="22.5" customHeight="1" x14ac:dyDescent="0.25">
      <c r="C6099" s="34"/>
      <c r="D6099" s="27"/>
      <c r="G6099" s="35"/>
    </row>
    <row r="6100" spans="3:7" ht="22.5" customHeight="1" x14ac:dyDescent="0.25">
      <c r="C6100" s="34"/>
      <c r="D6100" s="27"/>
      <c r="G6100" s="35"/>
    </row>
    <row r="6101" spans="3:7" ht="22.5" customHeight="1" x14ac:dyDescent="0.25">
      <c r="C6101" s="34"/>
      <c r="D6101" s="27"/>
      <c r="G6101" s="35"/>
    </row>
    <row r="6102" spans="3:7" ht="22.5" customHeight="1" x14ac:dyDescent="0.25">
      <c r="C6102" s="34"/>
      <c r="D6102" s="27"/>
      <c r="G6102" s="35"/>
    </row>
    <row r="6103" spans="3:7" ht="22.5" customHeight="1" x14ac:dyDescent="0.25">
      <c r="C6103" s="34"/>
      <c r="D6103" s="27"/>
      <c r="G6103" s="35"/>
    </row>
    <row r="6104" spans="3:7" ht="22.5" customHeight="1" x14ac:dyDescent="0.25">
      <c r="C6104" s="34"/>
      <c r="D6104" s="27"/>
      <c r="G6104" s="35"/>
    </row>
    <row r="6105" spans="3:7" ht="22.5" customHeight="1" x14ac:dyDescent="0.25">
      <c r="C6105" s="34"/>
      <c r="D6105" s="27"/>
      <c r="G6105" s="35"/>
    </row>
    <row r="6106" spans="3:7" ht="22.5" customHeight="1" x14ac:dyDescent="0.25">
      <c r="C6106" s="34"/>
      <c r="D6106" s="27"/>
      <c r="G6106" s="35"/>
    </row>
    <row r="6107" spans="3:7" ht="22.5" customHeight="1" x14ac:dyDescent="0.25">
      <c r="C6107" s="34"/>
      <c r="D6107" s="27"/>
      <c r="G6107" s="35"/>
    </row>
    <row r="6108" spans="3:7" ht="22.5" customHeight="1" x14ac:dyDescent="0.25">
      <c r="C6108" s="34"/>
      <c r="D6108" s="27"/>
      <c r="G6108" s="35"/>
    </row>
    <row r="6109" spans="3:7" ht="22.5" customHeight="1" x14ac:dyDescent="0.25">
      <c r="C6109" s="34"/>
      <c r="D6109" s="27"/>
      <c r="G6109" s="35"/>
    </row>
    <row r="6110" spans="3:7" ht="22.5" customHeight="1" x14ac:dyDescent="0.25">
      <c r="C6110" s="34"/>
      <c r="D6110" s="27"/>
      <c r="G6110" s="35"/>
    </row>
    <row r="6111" spans="3:7" ht="22.5" customHeight="1" x14ac:dyDescent="0.25">
      <c r="C6111" s="34"/>
      <c r="D6111" s="27"/>
      <c r="G6111" s="35"/>
    </row>
    <row r="6112" spans="3:7" ht="22.5" customHeight="1" x14ac:dyDescent="0.25">
      <c r="C6112" s="34"/>
      <c r="D6112" s="27"/>
      <c r="G6112" s="35"/>
    </row>
    <row r="6113" spans="3:7" ht="22.5" customHeight="1" x14ac:dyDescent="0.25">
      <c r="C6113" s="34"/>
      <c r="D6113" s="27"/>
      <c r="G6113" s="35"/>
    </row>
    <row r="6114" spans="3:7" ht="22.5" customHeight="1" x14ac:dyDescent="0.25">
      <c r="C6114" s="34"/>
      <c r="D6114" s="27"/>
      <c r="G6114" s="35"/>
    </row>
    <row r="6115" spans="3:7" ht="22.5" customHeight="1" x14ac:dyDescent="0.25">
      <c r="C6115" s="34"/>
      <c r="D6115" s="27"/>
      <c r="G6115" s="35"/>
    </row>
    <row r="6116" spans="3:7" ht="22.5" customHeight="1" x14ac:dyDescent="0.25">
      <c r="C6116" s="34"/>
      <c r="D6116" s="27"/>
      <c r="G6116" s="35"/>
    </row>
    <row r="6117" spans="3:7" ht="22.5" customHeight="1" x14ac:dyDescent="0.25">
      <c r="C6117" s="34"/>
      <c r="D6117" s="27"/>
      <c r="G6117" s="35"/>
    </row>
    <row r="6118" spans="3:7" ht="22.5" customHeight="1" x14ac:dyDescent="0.25">
      <c r="C6118" s="34"/>
      <c r="D6118" s="27"/>
      <c r="G6118" s="35"/>
    </row>
    <row r="6119" spans="3:7" ht="22.5" customHeight="1" x14ac:dyDescent="0.25">
      <c r="C6119" s="34"/>
      <c r="D6119" s="27"/>
      <c r="G6119" s="35"/>
    </row>
    <row r="6120" spans="3:7" ht="22.5" customHeight="1" x14ac:dyDescent="0.25">
      <c r="C6120" s="34"/>
      <c r="D6120" s="27"/>
      <c r="G6120" s="35"/>
    </row>
    <row r="6121" spans="3:7" ht="22.5" customHeight="1" x14ac:dyDescent="0.25">
      <c r="C6121" s="34"/>
      <c r="D6121" s="27"/>
      <c r="G6121" s="35"/>
    </row>
    <row r="6122" spans="3:7" ht="22.5" customHeight="1" x14ac:dyDescent="0.25">
      <c r="C6122" s="34"/>
      <c r="D6122" s="27"/>
      <c r="G6122" s="35"/>
    </row>
    <row r="6123" spans="3:7" ht="22.5" customHeight="1" x14ac:dyDescent="0.25">
      <c r="C6123" s="34"/>
      <c r="D6123" s="27"/>
      <c r="G6123" s="35"/>
    </row>
    <row r="6124" spans="3:7" ht="22.5" customHeight="1" x14ac:dyDescent="0.25">
      <c r="C6124" s="34"/>
      <c r="D6124" s="27"/>
      <c r="G6124" s="35"/>
    </row>
    <row r="6125" spans="3:7" ht="22.5" customHeight="1" x14ac:dyDescent="0.25">
      <c r="C6125" s="34"/>
      <c r="D6125" s="27"/>
      <c r="G6125" s="35"/>
    </row>
    <row r="6126" spans="3:7" ht="22.5" customHeight="1" x14ac:dyDescent="0.25">
      <c r="C6126" s="34"/>
      <c r="D6126" s="27"/>
      <c r="G6126" s="35"/>
    </row>
    <row r="6127" spans="3:7" ht="22.5" customHeight="1" x14ac:dyDescent="0.25">
      <c r="C6127" s="34"/>
      <c r="D6127" s="27"/>
      <c r="G6127" s="35"/>
    </row>
    <row r="6128" spans="3:7" ht="22.5" customHeight="1" x14ac:dyDescent="0.25">
      <c r="C6128" s="34"/>
      <c r="D6128" s="27"/>
      <c r="G6128" s="35"/>
    </row>
    <row r="6129" spans="3:7" ht="22.5" customHeight="1" x14ac:dyDescent="0.25">
      <c r="C6129" s="34"/>
      <c r="D6129" s="27"/>
      <c r="G6129" s="35"/>
    </row>
    <row r="6130" spans="3:7" ht="22.5" customHeight="1" x14ac:dyDescent="0.25">
      <c r="C6130" s="34"/>
      <c r="D6130" s="27"/>
      <c r="G6130" s="35"/>
    </row>
    <row r="6131" spans="3:7" ht="22.5" customHeight="1" x14ac:dyDescent="0.25">
      <c r="C6131" s="34"/>
      <c r="D6131" s="27"/>
      <c r="G6131" s="35"/>
    </row>
    <row r="6132" spans="3:7" ht="22.5" customHeight="1" x14ac:dyDescent="0.25">
      <c r="C6132" s="34"/>
      <c r="D6132" s="27"/>
      <c r="G6132" s="35"/>
    </row>
    <row r="6133" spans="3:7" ht="22.5" customHeight="1" x14ac:dyDescent="0.25">
      <c r="C6133" s="34"/>
      <c r="D6133" s="27"/>
      <c r="G6133" s="35"/>
    </row>
    <row r="6134" spans="3:7" ht="22.5" customHeight="1" x14ac:dyDescent="0.25">
      <c r="C6134" s="34"/>
      <c r="D6134" s="27"/>
      <c r="G6134" s="35"/>
    </row>
    <row r="6135" spans="3:7" ht="22.5" customHeight="1" x14ac:dyDescent="0.25">
      <c r="C6135" s="34"/>
      <c r="D6135" s="27"/>
      <c r="G6135" s="35"/>
    </row>
    <row r="6136" spans="3:7" ht="22.5" customHeight="1" x14ac:dyDescent="0.25">
      <c r="C6136" s="34"/>
      <c r="D6136" s="27"/>
      <c r="G6136" s="35"/>
    </row>
    <row r="6137" spans="3:7" ht="22.5" customHeight="1" x14ac:dyDescent="0.25">
      <c r="C6137" s="34"/>
      <c r="D6137" s="27"/>
      <c r="G6137" s="35"/>
    </row>
    <row r="6138" spans="3:7" ht="22.5" customHeight="1" x14ac:dyDescent="0.25">
      <c r="C6138" s="34"/>
      <c r="D6138" s="27"/>
      <c r="G6138" s="35"/>
    </row>
    <row r="6139" spans="3:7" ht="22.5" customHeight="1" x14ac:dyDescent="0.25">
      <c r="C6139" s="34"/>
      <c r="D6139" s="27"/>
      <c r="G6139" s="35"/>
    </row>
    <row r="6140" spans="3:7" ht="22.5" customHeight="1" x14ac:dyDescent="0.25">
      <c r="C6140" s="34"/>
      <c r="D6140" s="27"/>
      <c r="G6140" s="35"/>
    </row>
    <row r="6141" spans="3:7" ht="22.5" customHeight="1" x14ac:dyDescent="0.25">
      <c r="C6141" s="34"/>
      <c r="D6141" s="27"/>
      <c r="G6141" s="35"/>
    </row>
    <row r="6142" spans="3:7" ht="22.5" customHeight="1" x14ac:dyDescent="0.25">
      <c r="C6142" s="34"/>
      <c r="D6142" s="27"/>
      <c r="G6142" s="35"/>
    </row>
    <row r="6143" spans="3:7" ht="22.5" customHeight="1" x14ac:dyDescent="0.25">
      <c r="C6143" s="34"/>
      <c r="D6143" s="27"/>
      <c r="G6143" s="35"/>
    </row>
    <row r="6144" spans="3:7" ht="22.5" customHeight="1" x14ac:dyDescent="0.25">
      <c r="C6144" s="34"/>
      <c r="D6144" s="27"/>
      <c r="G6144" s="35"/>
    </row>
    <row r="6145" spans="3:7" ht="22.5" customHeight="1" x14ac:dyDescent="0.25">
      <c r="C6145" s="34"/>
      <c r="D6145" s="27"/>
      <c r="G6145" s="35"/>
    </row>
    <row r="6146" spans="3:7" ht="22.5" customHeight="1" x14ac:dyDescent="0.25">
      <c r="C6146" s="34"/>
      <c r="D6146" s="27"/>
      <c r="G6146" s="35"/>
    </row>
    <row r="6147" spans="3:7" ht="22.5" customHeight="1" x14ac:dyDescent="0.25">
      <c r="C6147" s="34"/>
      <c r="D6147" s="27"/>
      <c r="G6147" s="35"/>
    </row>
    <row r="6148" spans="3:7" ht="22.5" customHeight="1" x14ac:dyDescent="0.25">
      <c r="C6148" s="34"/>
      <c r="D6148" s="27"/>
      <c r="G6148" s="35"/>
    </row>
    <row r="6149" spans="3:7" ht="22.5" customHeight="1" x14ac:dyDescent="0.25">
      <c r="C6149" s="34"/>
      <c r="D6149" s="27"/>
      <c r="G6149" s="35"/>
    </row>
    <row r="6150" spans="3:7" ht="22.5" customHeight="1" x14ac:dyDescent="0.25">
      <c r="C6150" s="34"/>
      <c r="D6150" s="27"/>
      <c r="G6150" s="35"/>
    </row>
    <row r="6151" spans="3:7" ht="22.5" customHeight="1" x14ac:dyDescent="0.25">
      <c r="C6151" s="34"/>
      <c r="D6151" s="27"/>
      <c r="G6151" s="35"/>
    </row>
    <row r="6152" spans="3:7" ht="22.5" customHeight="1" x14ac:dyDescent="0.25">
      <c r="C6152" s="34"/>
      <c r="D6152" s="27"/>
      <c r="G6152" s="35"/>
    </row>
    <row r="6153" spans="3:7" ht="22.5" customHeight="1" x14ac:dyDescent="0.25">
      <c r="C6153" s="34"/>
      <c r="D6153" s="27"/>
      <c r="G6153" s="35"/>
    </row>
    <row r="6154" spans="3:7" ht="22.5" customHeight="1" x14ac:dyDescent="0.25">
      <c r="C6154" s="34"/>
      <c r="D6154" s="27"/>
      <c r="G6154" s="35"/>
    </row>
    <row r="6155" spans="3:7" ht="22.5" customHeight="1" x14ac:dyDescent="0.25">
      <c r="C6155" s="34"/>
      <c r="D6155" s="27"/>
      <c r="G6155" s="35"/>
    </row>
    <row r="6156" spans="3:7" ht="22.5" customHeight="1" x14ac:dyDescent="0.25">
      <c r="C6156" s="34"/>
      <c r="D6156" s="27"/>
      <c r="G6156" s="35"/>
    </row>
    <row r="6157" spans="3:7" ht="22.5" customHeight="1" x14ac:dyDescent="0.25">
      <c r="C6157" s="34"/>
      <c r="D6157" s="27"/>
      <c r="G6157" s="35"/>
    </row>
    <row r="6158" spans="3:7" ht="22.5" customHeight="1" x14ac:dyDescent="0.25">
      <c r="C6158" s="34"/>
      <c r="D6158" s="27"/>
      <c r="G6158" s="35"/>
    </row>
    <row r="6159" spans="3:7" ht="22.5" customHeight="1" x14ac:dyDescent="0.25">
      <c r="C6159" s="34"/>
      <c r="D6159" s="27"/>
      <c r="G6159" s="35"/>
    </row>
    <row r="6160" spans="3:7" ht="22.5" customHeight="1" x14ac:dyDescent="0.25">
      <c r="C6160" s="34"/>
      <c r="D6160" s="27"/>
      <c r="G6160" s="35"/>
    </row>
    <row r="6161" spans="3:7" ht="22.5" customHeight="1" x14ac:dyDescent="0.25">
      <c r="C6161" s="34"/>
      <c r="D6161" s="27"/>
      <c r="G6161" s="35"/>
    </row>
    <row r="6162" spans="3:7" ht="22.5" customHeight="1" x14ac:dyDescent="0.25">
      <c r="C6162" s="34"/>
      <c r="D6162" s="27"/>
      <c r="G6162" s="35"/>
    </row>
    <row r="6163" spans="3:7" ht="22.5" customHeight="1" x14ac:dyDescent="0.25">
      <c r="C6163" s="34"/>
      <c r="D6163" s="27"/>
      <c r="G6163" s="35"/>
    </row>
    <row r="6164" spans="3:7" ht="22.5" customHeight="1" x14ac:dyDescent="0.25">
      <c r="C6164" s="34"/>
      <c r="D6164" s="27"/>
      <c r="G6164" s="35"/>
    </row>
    <row r="6165" spans="3:7" ht="22.5" customHeight="1" x14ac:dyDescent="0.25">
      <c r="C6165" s="34"/>
      <c r="D6165" s="27"/>
      <c r="G6165" s="35"/>
    </row>
    <row r="6166" spans="3:7" ht="22.5" customHeight="1" x14ac:dyDescent="0.25">
      <c r="C6166" s="34"/>
      <c r="D6166" s="27"/>
      <c r="G6166" s="35"/>
    </row>
    <row r="6167" spans="3:7" ht="22.5" customHeight="1" x14ac:dyDescent="0.25">
      <c r="C6167" s="34"/>
      <c r="D6167" s="27"/>
      <c r="G6167" s="35"/>
    </row>
    <row r="6168" spans="3:7" ht="22.5" customHeight="1" x14ac:dyDescent="0.25">
      <c r="C6168" s="34"/>
      <c r="D6168" s="27"/>
      <c r="G6168" s="35"/>
    </row>
    <row r="6169" spans="3:7" ht="22.5" customHeight="1" x14ac:dyDescent="0.25">
      <c r="C6169" s="34"/>
      <c r="D6169" s="27"/>
      <c r="G6169" s="35"/>
    </row>
    <row r="6170" spans="3:7" ht="22.5" customHeight="1" x14ac:dyDescent="0.25">
      <c r="C6170" s="34"/>
      <c r="D6170" s="27"/>
      <c r="G6170" s="35"/>
    </row>
    <row r="6171" spans="3:7" ht="22.5" customHeight="1" x14ac:dyDescent="0.25">
      <c r="C6171" s="34"/>
      <c r="D6171" s="27"/>
      <c r="G6171" s="35"/>
    </row>
    <row r="6172" spans="3:7" ht="22.5" customHeight="1" x14ac:dyDescent="0.25">
      <c r="C6172" s="34"/>
      <c r="D6172" s="27"/>
      <c r="G6172" s="35"/>
    </row>
    <row r="6173" spans="3:7" ht="22.5" customHeight="1" x14ac:dyDescent="0.25">
      <c r="C6173" s="34"/>
      <c r="D6173" s="27"/>
      <c r="G6173" s="35"/>
    </row>
    <row r="6174" spans="3:7" ht="22.5" customHeight="1" x14ac:dyDescent="0.25">
      <c r="C6174" s="34"/>
      <c r="D6174" s="27"/>
      <c r="G6174" s="35"/>
    </row>
    <row r="6175" spans="3:7" ht="22.5" customHeight="1" x14ac:dyDescent="0.25">
      <c r="C6175" s="34"/>
      <c r="D6175" s="27"/>
      <c r="G6175" s="35"/>
    </row>
    <row r="6176" spans="3:7" ht="22.5" customHeight="1" x14ac:dyDescent="0.25">
      <c r="C6176" s="34"/>
      <c r="D6176" s="27"/>
      <c r="G6176" s="35"/>
    </row>
    <row r="6177" spans="3:7" ht="22.5" customHeight="1" x14ac:dyDescent="0.25">
      <c r="C6177" s="34"/>
      <c r="D6177" s="27"/>
      <c r="G6177" s="35"/>
    </row>
    <row r="6178" spans="3:7" ht="22.5" customHeight="1" x14ac:dyDescent="0.25">
      <c r="C6178" s="34"/>
      <c r="D6178" s="27"/>
      <c r="G6178" s="35"/>
    </row>
    <row r="6179" spans="3:7" ht="22.5" customHeight="1" x14ac:dyDescent="0.25">
      <c r="C6179" s="34"/>
      <c r="D6179" s="27"/>
      <c r="G6179" s="35"/>
    </row>
    <row r="6180" spans="3:7" ht="22.5" customHeight="1" x14ac:dyDescent="0.25">
      <c r="C6180" s="34"/>
      <c r="D6180" s="27"/>
      <c r="G6180" s="35"/>
    </row>
    <row r="6181" spans="3:7" ht="22.5" customHeight="1" x14ac:dyDescent="0.25">
      <c r="C6181" s="34"/>
      <c r="D6181" s="27"/>
      <c r="G6181" s="35"/>
    </row>
    <row r="6182" spans="3:7" ht="22.5" customHeight="1" x14ac:dyDescent="0.25">
      <c r="C6182" s="34"/>
      <c r="D6182" s="27"/>
      <c r="G6182" s="35"/>
    </row>
    <row r="6183" spans="3:7" ht="22.5" customHeight="1" x14ac:dyDescent="0.25">
      <c r="C6183" s="34"/>
      <c r="D6183" s="27"/>
      <c r="G6183" s="35"/>
    </row>
    <row r="6184" spans="3:7" ht="22.5" customHeight="1" x14ac:dyDescent="0.25">
      <c r="C6184" s="34"/>
      <c r="D6184" s="27"/>
      <c r="G6184" s="35"/>
    </row>
    <row r="6185" spans="3:7" ht="22.5" customHeight="1" x14ac:dyDescent="0.25">
      <c r="C6185" s="34"/>
      <c r="D6185" s="27"/>
      <c r="G6185" s="35"/>
    </row>
    <row r="6186" spans="3:7" ht="22.5" customHeight="1" x14ac:dyDescent="0.25">
      <c r="C6186" s="34"/>
      <c r="D6186" s="27"/>
      <c r="G6186" s="35"/>
    </row>
    <row r="6187" spans="3:7" ht="22.5" customHeight="1" x14ac:dyDescent="0.25">
      <c r="C6187" s="34"/>
      <c r="D6187" s="27"/>
      <c r="G6187" s="35"/>
    </row>
    <row r="6188" spans="3:7" ht="22.5" customHeight="1" x14ac:dyDescent="0.25">
      <c r="C6188" s="34"/>
      <c r="D6188" s="27"/>
      <c r="G6188" s="35"/>
    </row>
    <row r="6189" spans="3:7" ht="22.5" customHeight="1" x14ac:dyDescent="0.25">
      <c r="C6189" s="34"/>
      <c r="D6189" s="27"/>
      <c r="G6189" s="35"/>
    </row>
    <row r="6190" spans="3:7" ht="22.5" customHeight="1" x14ac:dyDescent="0.25">
      <c r="C6190" s="34"/>
      <c r="D6190" s="27"/>
      <c r="G6190" s="35"/>
    </row>
    <row r="6191" spans="3:7" ht="22.5" customHeight="1" x14ac:dyDescent="0.25">
      <c r="C6191" s="34"/>
      <c r="D6191" s="27"/>
      <c r="G6191" s="35"/>
    </row>
    <row r="6192" spans="3:7" ht="22.5" customHeight="1" x14ac:dyDescent="0.25">
      <c r="C6192" s="34"/>
      <c r="D6192" s="27"/>
      <c r="G6192" s="35"/>
    </row>
    <row r="6193" spans="3:7" ht="22.5" customHeight="1" x14ac:dyDescent="0.25">
      <c r="C6193" s="34"/>
      <c r="D6193" s="27"/>
      <c r="G6193" s="35"/>
    </row>
    <row r="6194" spans="3:7" ht="22.5" customHeight="1" x14ac:dyDescent="0.25">
      <c r="C6194" s="34"/>
      <c r="D6194" s="27"/>
      <c r="G6194" s="35"/>
    </row>
    <row r="6195" spans="3:7" ht="22.5" customHeight="1" x14ac:dyDescent="0.25">
      <c r="C6195" s="34"/>
      <c r="D6195" s="27"/>
      <c r="G6195" s="35"/>
    </row>
    <row r="6196" spans="3:7" ht="22.5" customHeight="1" x14ac:dyDescent="0.25">
      <c r="C6196" s="34"/>
      <c r="D6196" s="27"/>
      <c r="G6196" s="35"/>
    </row>
    <row r="6197" spans="3:7" ht="22.5" customHeight="1" x14ac:dyDescent="0.25">
      <c r="C6197" s="34"/>
      <c r="D6197" s="27"/>
      <c r="G6197" s="35"/>
    </row>
    <row r="6198" spans="3:7" ht="22.5" customHeight="1" x14ac:dyDescent="0.25">
      <c r="C6198" s="34"/>
      <c r="D6198" s="27"/>
      <c r="G6198" s="35"/>
    </row>
    <row r="6199" spans="3:7" ht="22.5" customHeight="1" x14ac:dyDescent="0.25">
      <c r="C6199" s="34"/>
      <c r="D6199" s="27"/>
      <c r="G6199" s="35"/>
    </row>
    <row r="6200" spans="3:7" ht="22.5" customHeight="1" x14ac:dyDescent="0.25">
      <c r="C6200" s="34"/>
      <c r="D6200" s="27"/>
      <c r="G6200" s="35"/>
    </row>
    <row r="6201" spans="3:7" ht="22.5" customHeight="1" x14ac:dyDescent="0.25">
      <c r="C6201" s="34"/>
      <c r="D6201" s="27"/>
      <c r="G6201" s="35"/>
    </row>
    <row r="6202" spans="3:7" ht="22.5" customHeight="1" x14ac:dyDescent="0.25">
      <c r="C6202" s="34"/>
      <c r="D6202" s="27"/>
      <c r="G6202" s="35"/>
    </row>
    <row r="6203" spans="3:7" ht="22.5" customHeight="1" x14ac:dyDescent="0.25">
      <c r="C6203" s="34"/>
      <c r="D6203" s="27"/>
      <c r="G6203" s="35"/>
    </row>
    <row r="6204" spans="3:7" ht="22.5" customHeight="1" x14ac:dyDescent="0.25">
      <c r="C6204" s="34"/>
      <c r="D6204" s="27"/>
      <c r="G6204" s="35"/>
    </row>
    <row r="6205" spans="3:7" ht="22.5" customHeight="1" x14ac:dyDescent="0.25">
      <c r="C6205" s="34"/>
      <c r="D6205" s="27"/>
      <c r="G6205" s="35"/>
    </row>
    <row r="6206" spans="3:7" ht="22.5" customHeight="1" x14ac:dyDescent="0.25">
      <c r="C6206" s="34"/>
      <c r="D6206" s="27"/>
      <c r="G6206" s="35"/>
    </row>
    <row r="6207" spans="3:7" ht="22.5" customHeight="1" x14ac:dyDescent="0.25">
      <c r="C6207" s="34"/>
      <c r="D6207" s="27"/>
      <c r="G6207" s="35"/>
    </row>
    <row r="6208" spans="3:7" ht="22.5" customHeight="1" x14ac:dyDescent="0.25">
      <c r="C6208" s="34"/>
      <c r="D6208" s="27"/>
      <c r="G6208" s="35"/>
    </row>
    <row r="6209" spans="3:7" ht="22.5" customHeight="1" x14ac:dyDescent="0.25">
      <c r="C6209" s="34"/>
      <c r="D6209" s="27"/>
      <c r="G6209" s="35"/>
    </row>
    <row r="6210" spans="3:7" ht="22.5" customHeight="1" x14ac:dyDescent="0.25">
      <c r="C6210" s="34"/>
      <c r="D6210" s="27"/>
      <c r="G6210" s="35"/>
    </row>
    <row r="6211" spans="3:7" ht="22.5" customHeight="1" x14ac:dyDescent="0.25">
      <c r="C6211" s="34"/>
      <c r="D6211" s="27"/>
      <c r="G6211" s="35"/>
    </row>
    <row r="6212" spans="3:7" ht="22.5" customHeight="1" x14ac:dyDescent="0.25">
      <c r="C6212" s="34"/>
      <c r="D6212" s="27"/>
      <c r="G6212" s="35"/>
    </row>
    <row r="6213" spans="3:7" ht="22.5" customHeight="1" x14ac:dyDescent="0.25">
      <c r="C6213" s="34"/>
      <c r="D6213" s="27"/>
      <c r="G6213" s="35"/>
    </row>
    <row r="6214" spans="3:7" ht="22.5" customHeight="1" x14ac:dyDescent="0.25">
      <c r="C6214" s="34"/>
      <c r="D6214" s="27"/>
      <c r="G6214" s="35"/>
    </row>
    <row r="6215" spans="3:7" ht="22.5" customHeight="1" x14ac:dyDescent="0.25">
      <c r="C6215" s="34"/>
      <c r="D6215" s="27"/>
      <c r="G6215" s="35"/>
    </row>
    <row r="6216" spans="3:7" ht="22.5" customHeight="1" x14ac:dyDescent="0.25">
      <c r="C6216" s="34"/>
      <c r="D6216" s="27"/>
      <c r="G6216" s="35"/>
    </row>
    <row r="6217" spans="3:7" ht="22.5" customHeight="1" x14ac:dyDescent="0.25">
      <c r="C6217" s="34"/>
      <c r="D6217" s="27"/>
      <c r="G6217" s="35"/>
    </row>
    <row r="6218" spans="3:7" ht="22.5" customHeight="1" x14ac:dyDescent="0.25">
      <c r="C6218" s="34"/>
      <c r="D6218" s="27"/>
      <c r="G6218" s="35"/>
    </row>
    <row r="6219" spans="3:7" ht="22.5" customHeight="1" x14ac:dyDescent="0.25">
      <c r="C6219" s="34"/>
      <c r="D6219" s="27"/>
      <c r="G6219" s="35"/>
    </row>
    <row r="6220" spans="3:7" ht="22.5" customHeight="1" x14ac:dyDescent="0.25">
      <c r="C6220" s="34"/>
      <c r="D6220" s="27"/>
      <c r="G6220" s="35"/>
    </row>
    <row r="6221" spans="3:7" ht="22.5" customHeight="1" x14ac:dyDescent="0.25">
      <c r="C6221" s="34"/>
      <c r="D6221" s="27"/>
      <c r="G6221" s="35"/>
    </row>
    <row r="6222" spans="3:7" ht="22.5" customHeight="1" x14ac:dyDescent="0.25">
      <c r="C6222" s="34"/>
      <c r="D6222" s="27"/>
      <c r="G6222" s="35"/>
    </row>
    <row r="6223" spans="3:7" ht="22.5" customHeight="1" x14ac:dyDescent="0.25">
      <c r="C6223" s="34"/>
      <c r="D6223" s="27"/>
      <c r="G6223" s="35"/>
    </row>
    <row r="6224" spans="3:7" ht="22.5" customHeight="1" x14ac:dyDescent="0.25">
      <c r="C6224" s="34"/>
      <c r="D6224" s="27"/>
      <c r="G6224" s="35"/>
    </row>
    <row r="6225" spans="3:7" ht="22.5" customHeight="1" x14ac:dyDescent="0.25">
      <c r="C6225" s="34"/>
      <c r="D6225" s="27"/>
      <c r="G6225" s="35"/>
    </row>
    <row r="6226" spans="3:7" ht="22.5" customHeight="1" x14ac:dyDescent="0.25">
      <c r="C6226" s="34"/>
      <c r="D6226" s="27"/>
      <c r="G6226" s="35"/>
    </row>
    <row r="6227" spans="3:7" ht="22.5" customHeight="1" x14ac:dyDescent="0.25">
      <c r="C6227" s="34"/>
      <c r="D6227" s="27"/>
      <c r="G6227" s="35"/>
    </row>
    <row r="6228" spans="3:7" ht="22.5" customHeight="1" x14ac:dyDescent="0.25">
      <c r="C6228" s="34"/>
      <c r="D6228" s="27"/>
      <c r="G6228" s="35"/>
    </row>
    <row r="6229" spans="3:7" ht="22.5" customHeight="1" x14ac:dyDescent="0.25">
      <c r="C6229" s="34"/>
      <c r="D6229" s="27"/>
      <c r="G6229" s="35"/>
    </row>
    <row r="6230" spans="3:7" ht="22.5" customHeight="1" x14ac:dyDescent="0.25">
      <c r="C6230" s="34"/>
      <c r="D6230" s="27"/>
      <c r="G6230" s="35"/>
    </row>
    <row r="6231" spans="3:7" ht="22.5" customHeight="1" x14ac:dyDescent="0.25">
      <c r="C6231" s="34"/>
      <c r="D6231" s="27"/>
      <c r="G6231" s="35"/>
    </row>
    <row r="6232" spans="3:7" ht="22.5" customHeight="1" x14ac:dyDescent="0.25">
      <c r="C6232" s="34"/>
      <c r="D6232" s="27"/>
      <c r="G6232" s="35"/>
    </row>
    <row r="6233" spans="3:7" ht="22.5" customHeight="1" x14ac:dyDescent="0.25">
      <c r="C6233" s="34"/>
      <c r="D6233" s="27"/>
      <c r="G6233" s="35"/>
    </row>
    <row r="6234" spans="3:7" ht="22.5" customHeight="1" x14ac:dyDescent="0.25">
      <c r="C6234" s="34"/>
      <c r="D6234" s="27"/>
      <c r="G6234" s="35"/>
    </row>
    <row r="6235" spans="3:7" ht="22.5" customHeight="1" x14ac:dyDescent="0.25">
      <c r="C6235" s="34"/>
      <c r="D6235" s="27"/>
      <c r="G6235" s="35"/>
    </row>
    <row r="6236" spans="3:7" ht="22.5" customHeight="1" x14ac:dyDescent="0.25">
      <c r="C6236" s="34"/>
      <c r="D6236" s="27"/>
      <c r="G6236" s="35"/>
    </row>
    <row r="6237" spans="3:7" ht="22.5" customHeight="1" x14ac:dyDescent="0.25">
      <c r="C6237" s="34"/>
      <c r="D6237" s="27"/>
      <c r="G6237" s="35"/>
    </row>
    <row r="6238" spans="3:7" ht="22.5" customHeight="1" x14ac:dyDescent="0.25">
      <c r="C6238" s="34"/>
      <c r="D6238" s="27"/>
      <c r="G6238" s="35"/>
    </row>
    <row r="6239" spans="3:7" ht="22.5" customHeight="1" x14ac:dyDescent="0.25">
      <c r="C6239" s="34"/>
      <c r="D6239" s="27"/>
      <c r="G6239" s="35"/>
    </row>
    <row r="6240" spans="3:7" ht="22.5" customHeight="1" x14ac:dyDescent="0.25">
      <c r="C6240" s="34"/>
      <c r="D6240" s="27"/>
      <c r="G6240" s="35"/>
    </row>
    <row r="6241" spans="3:7" ht="22.5" customHeight="1" x14ac:dyDescent="0.25">
      <c r="C6241" s="34"/>
      <c r="D6241" s="27"/>
      <c r="G6241" s="35"/>
    </row>
    <row r="6242" spans="3:7" ht="22.5" customHeight="1" x14ac:dyDescent="0.25">
      <c r="C6242" s="34"/>
      <c r="D6242" s="27"/>
      <c r="G6242" s="35"/>
    </row>
    <row r="6243" spans="3:7" ht="22.5" customHeight="1" x14ac:dyDescent="0.25">
      <c r="C6243" s="34"/>
      <c r="D6243" s="27"/>
      <c r="G6243" s="35"/>
    </row>
    <row r="6244" spans="3:7" ht="22.5" customHeight="1" x14ac:dyDescent="0.25">
      <c r="C6244" s="34"/>
      <c r="D6244" s="27"/>
      <c r="G6244" s="35"/>
    </row>
    <row r="6245" spans="3:7" ht="22.5" customHeight="1" x14ac:dyDescent="0.25">
      <c r="C6245" s="34"/>
      <c r="D6245" s="27"/>
      <c r="G6245" s="35"/>
    </row>
    <row r="6246" spans="3:7" ht="22.5" customHeight="1" x14ac:dyDescent="0.25">
      <c r="C6246" s="34"/>
      <c r="D6246" s="27"/>
      <c r="G6246" s="35"/>
    </row>
    <row r="6247" spans="3:7" ht="22.5" customHeight="1" x14ac:dyDescent="0.25">
      <c r="C6247" s="34"/>
      <c r="D6247" s="27"/>
      <c r="G6247" s="35"/>
    </row>
    <row r="6248" spans="3:7" ht="22.5" customHeight="1" x14ac:dyDescent="0.25">
      <c r="C6248" s="34"/>
      <c r="D6248" s="27"/>
      <c r="G6248" s="35"/>
    </row>
    <row r="6249" spans="3:7" ht="22.5" customHeight="1" x14ac:dyDescent="0.25">
      <c r="C6249" s="34"/>
      <c r="D6249" s="27"/>
      <c r="G6249" s="35"/>
    </row>
    <row r="6250" spans="3:7" ht="22.5" customHeight="1" x14ac:dyDescent="0.25">
      <c r="C6250" s="34"/>
      <c r="D6250" s="27"/>
      <c r="G6250" s="35"/>
    </row>
    <row r="6251" spans="3:7" ht="22.5" customHeight="1" x14ac:dyDescent="0.25">
      <c r="C6251" s="34"/>
      <c r="D6251" s="27"/>
      <c r="G6251" s="35"/>
    </row>
    <row r="6252" spans="3:7" ht="22.5" customHeight="1" x14ac:dyDescent="0.25">
      <c r="C6252" s="34"/>
      <c r="D6252" s="27"/>
      <c r="G6252" s="35"/>
    </row>
    <row r="6253" spans="3:7" ht="22.5" customHeight="1" x14ac:dyDescent="0.25">
      <c r="C6253" s="34"/>
      <c r="D6253" s="27"/>
      <c r="G6253" s="35"/>
    </row>
    <row r="6254" spans="3:7" ht="22.5" customHeight="1" x14ac:dyDescent="0.25">
      <c r="C6254" s="34"/>
      <c r="D6254" s="27"/>
      <c r="G6254" s="35"/>
    </row>
    <row r="6255" spans="3:7" ht="22.5" customHeight="1" x14ac:dyDescent="0.25">
      <c r="C6255" s="34"/>
      <c r="D6255" s="27"/>
      <c r="G6255" s="35"/>
    </row>
    <row r="6256" spans="3:7" ht="22.5" customHeight="1" x14ac:dyDescent="0.25">
      <c r="C6256" s="34"/>
      <c r="D6256" s="27"/>
      <c r="G6256" s="35"/>
    </row>
    <row r="6257" spans="3:7" ht="22.5" customHeight="1" x14ac:dyDescent="0.25">
      <c r="C6257" s="34"/>
      <c r="D6257" s="27"/>
      <c r="G6257" s="35"/>
    </row>
    <row r="6258" spans="3:7" ht="22.5" customHeight="1" x14ac:dyDescent="0.25">
      <c r="C6258" s="34"/>
      <c r="D6258" s="27"/>
      <c r="G6258" s="35"/>
    </row>
    <row r="6259" spans="3:7" ht="22.5" customHeight="1" x14ac:dyDescent="0.25">
      <c r="C6259" s="34"/>
      <c r="D6259" s="27"/>
      <c r="G6259" s="35"/>
    </row>
    <row r="6260" spans="3:7" ht="22.5" customHeight="1" x14ac:dyDescent="0.25">
      <c r="C6260" s="34"/>
      <c r="D6260" s="27"/>
      <c r="G6260" s="35"/>
    </row>
    <row r="6261" spans="3:7" ht="22.5" customHeight="1" x14ac:dyDescent="0.25">
      <c r="C6261" s="34"/>
      <c r="D6261" s="27"/>
      <c r="G6261" s="35"/>
    </row>
    <row r="6262" spans="3:7" ht="22.5" customHeight="1" x14ac:dyDescent="0.25">
      <c r="C6262" s="34"/>
      <c r="D6262" s="27"/>
      <c r="G6262" s="35"/>
    </row>
    <row r="6263" spans="3:7" ht="22.5" customHeight="1" x14ac:dyDescent="0.25">
      <c r="C6263" s="34"/>
      <c r="D6263" s="27"/>
      <c r="G6263" s="35"/>
    </row>
    <row r="6264" spans="3:7" ht="22.5" customHeight="1" x14ac:dyDescent="0.25">
      <c r="C6264" s="34"/>
      <c r="D6264" s="27"/>
      <c r="G6264" s="35"/>
    </row>
    <row r="6265" spans="3:7" ht="22.5" customHeight="1" x14ac:dyDescent="0.25">
      <c r="C6265" s="34"/>
      <c r="D6265" s="27"/>
      <c r="G6265" s="35"/>
    </row>
    <row r="6266" spans="3:7" ht="22.5" customHeight="1" x14ac:dyDescent="0.25">
      <c r="C6266" s="34"/>
      <c r="D6266" s="27"/>
      <c r="G6266" s="35"/>
    </row>
    <row r="6267" spans="3:7" ht="22.5" customHeight="1" x14ac:dyDescent="0.25">
      <c r="C6267" s="34"/>
      <c r="D6267" s="27"/>
      <c r="G6267" s="35"/>
    </row>
    <row r="6268" spans="3:7" ht="22.5" customHeight="1" x14ac:dyDescent="0.25">
      <c r="C6268" s="34"/>
      <c r="D6268" s="27"/>
      <c r="G6268" s="35"/>
    </row>
    <row r="6269" spans="3:7" ht="22.5" customHeight="1" x14ac:dyDescent="0.25">
      <c r="C6269" s="34"/>
      <c r="D6269" s="27"/>
      <c r="G6269" s="35"/>
    </row>
    <row r="6270" spans="3:7" ht="22.5" customHeight="1" x14ac:dyDescent="0.25">
      <c r="C6270" s="34"/>
      <c r="D6270" s="27"/>
      <c r="G6270" s="35"/>
    </row>
    <row r="6271" spans="3:7" ht="22.5" customHeight="1" x14ac:dyDescent="0.25">
      <c r="C6271" s="34"/>
      <c r="D6271" s="27"/>
      <c r="G6271" s="35"/>
    </row>
    <row r="6272" spans="3:7" ht="22.5" customHeight="1" x14ac:dyDescent="0.25">
      <c r="C6272" s="34"/>
      <c r="D6272" s="27"/>
      <c r="G6272" s="35"/>
    </row>
    <row r="6273" spans="3:7" ht="22.5" customHeight="1" x14ac:dyDescent="0.25">
      <c r="C6273" s="34"/>
      <c r="D6273" s="27"/>
      <c r="G6273" s="35"/>
    </row>
    <row r="6274" spans="3:7" ht="22.5" customHeight="1" x14ac:dyDescent="0.25">
      <c r="C6274" s="34"/>
      <c r="D6274" s="27"/>
      <c r="G6274" s="35"/>
    </row>
    <row r="6275" spans="3:7" ht="22.5" customHeight="1" x14ac:dyDescent="0.25">
      <c r="C6275" s="34"/>
      <c r="D6275" s="27"/>
      <c r="G6275" s="35"/>
    </row>
    <row r="6276" spans="3:7" ht="22.5" customHeight="1" x14ac:dyDescent="0.25">
      <c r="C6276" s="34"/>
      <c r="D6276" s="27"/>
      <c r="G6276" s="35"/>
    </row>
    <row r="6277" spans="3:7" ht="22.5" customHeight="1" x14ac:dyDescent="0.25">
      <c r="C6277" s="34"/>
      <c r="D6277" s="27"/>
      <c r="G6277" s="35"/>
    </row>
    <row r="6278" spans="3:7" ht="22.5" customHeight="1" x14ac:dyDescent="0.25">
      <c r="C6278" s="34"/>
      <c r="D6278" s="27"/>
      <c r="G6278" s="35"/>
    </row>
    <row r="6279" spans="3:7" ht="22.5" customHeight="1" x14ac:dyDescent="0.25">
      <c r="C6279" s="34"/>
      <c r="D6279" s="27"/>
      <c r="G6279" s="35"/>
    </row>
    <row r="6280" spans="3:7" ht="22.5" customHeight="1" x14ac:dyDescent="0.25">
      <c r="C6280" s="34"/>
      <c r="D6280" s="27"/>
      <c r="G6280" s="35"/>
    </row>
    <row r="6281" spans="3:7" ht="22.5" customHeight="1" x14ac:dyDescent="0.25">
      <c r="C6281" s="34"/>
      <c r="D6281" s="27"/>
      <c r="G6281" s="35"/>
    </row>
    <row r="6282" spans="3:7" ht="22.5" customHeight="1" x14ac:dyDescent="0.25">
      <c r="C6282" s="34"/>
      <c r="D6282" s="27"/>
      <c r="G6282" s="35"/>
    </row>
    <row r="6283" spans="3:7" ht="22.5" customHeight="1" x14ac:dyDescent="0.25">
      <c r="C6283" s="34"/>
      <c r="D6283" s="27"/>
      <c r="G6283" s="35"/>
    </row>
    <row r="6284" spans="3:7" ht="22.5" customHeight="1" x14ac:dyDescent="0.25">
      <c r="C6284" s="34"/>
      <c r="D6284" s="27"/>
      <c r="G6284" s="35"/>
    </row>
    <row r="6285" spans="3:7" ht="22.5" customHeight="1" x14ac:dyDescent="0.25">
      <c r="C6285" s="34"/>
      <c r="D6285" s="27"/>
      <c r="G6285" s="35"/>
    </row>
    <row r="6286" spans="3:7" ht="22.5" customHeight="1" x14ac:dyDescent="0.25">
      <c r="C6286" s="34"/>
      <c r="D6286" s="27"/>
      <c r="G6286" s="35"/>
    </row>
    <row r="6287" spans="3:7" ht="22.5" customHeight="1" x14ac:dyDescent="0.25">
      <c r="C6287" s="34"/>
      <c r="D6287" s="27"/>
      <c r="G6287" s="35"/>
    </row>
    <row r="6288" spans="3:7" ht="22.5" customHeight="1" x14ac:dyDescent="0.25">
      <c r="C6288" s="34"/>
      <c r="D6288" s="27"/>
      <c r="G6288" s="35"/>
    </row>
    <row r="6289" spans="3:7" ht="22.5" customHeight="1" x14ac:dyDescent="0.25">
      <c r="C6289" s="34"/>
      <c r="D6289" s="27"/>
      <c r="G6289" s="35"/>
    </row>
    <row r="6290" spans="3:7" ht="22.5" customHeight="1" x14ac:dyDescent="0.25">
      <c r="C6290" s="34"/>
      <c r="D6290" s="27"/>
      <c r="G6290" s="35"/>
    </row>
    <row r="6291" spans="3:7" ht="22.5" customHeight="1" x14ac:dyDescent="0.25">
      <c r="C6291" s="34"/>
      <c r="D6291" s="27"/>
      <c r="G6291" s="35"/>
    </row>
    <row r="6292" spans="3:7" ht="22.5" customHeight="1" x14ac:dyDescent="0.25">
      <c r="C6292" s="34"/>
      <c r="D6292" s="27"/>
      <c r="G6292" s="35"/>
    </row>
    <row r="6293" spans="3:7" ht="22.5" customHeight="1" x14ac:dyDescent="0.25">
      <c r="C6293" s="34"/>
      <c r="D6293" s="27"/>
      <c r="G6293" s="35"/>
    </row>
    <row r="6294" spans="3:7" ht="22.5" customHeight="1" x14ac:dyDescent="0.25">
      <c r="C6294" s="34"/>
      <c r="D6294" s="27"/>
      <c r="G6294" s="35"/>
    </row>
    <row r="6295" spans="3:7" ht="22.5" customHeight="1" x14ac:dyDescent="0.25">
      <c r="C6295" s="34"/>
      <c r="D6295" s="27"/>
      <c r="G6295" s="35"/>
    </row>
    <row r="6296" spans="3:7" ht="22.5" customHeight="1" x14ac:dyDescent="0.25">
      <c r="C6296" s="34"/>
      <c r="D6296" s="27"/>
      <c r="G6296" s="35"/>
    </row>
    <row r="6297" spans="3:7" ht="22.5" customHeight="1" x14ac:dyDescent="0.25">
      <c r="C6297" s="34"/>
      <c r="D6297" s="27"/>
      <c r="G6297" s="35"/>
    </row>
    <row r="6298" spans="3:7" ht="22.5" customHeight="1" x14ac:dyDescent="0.25">
      <c r="C6298" s="34"/>
      <c r="D6298" s="27"/>
      <c r="G6298" s="35"/>
    </row>
    <row r="6299" spans="3:7" ht="22.5" customHeight="1" x14ac:dyDescent="0.25">
      <c r="C6299" s="34"/>
      <c r="D6299" s="27"/>
      <c r="G6299" s="35"/>
    </row>
    <row r="6300" spans="3:7" ht="22.5" customHeight="1" x14ac:dyDescent="0.25">
      <c r="C6300" s="34"/>
      <c r="D6300" s="27"/>
      <c r="G6300" s="35"/>
    </row>
    <row r="6301" spans="3:7" ht="22.5" customHeight="1" x14ac:dyDescent="0.25">
      <c r="C6301" s="34"/>
      <c r="D6301" s="27"/>
      <c r="G6301" s="35"/>
    </row>
    <row r="6302" spans="3:7" ht="22.5" customHeight="1" x14ac:dyDescent="0.25">
      <c r="C6302" s="34"/>
      <c r="D6302" s="27"/>
      <c r="G6302" s="35"/>
    </row>
    <row r="6303" spans="3:7" ht="22.5" customHeight="1" x14ac:dyDescent="0.25">
      <c r="C6303" s="34"/>
      <c r="D6303" s="27"/>
      <c r="G6303" s="35"/>
    </row>
    <row r="6304" spans="3:7" ht="22.5" customHeight="1" x14ac:dyDescent="0.25">
      <c r="C6304" s="34"/>
      <c r="D6304" s="27"/>
      <c r="G6304" s="35"/>
    </row>
    <row r="6305" spans="3:7" ht="22.5" customHeight="1" x14ac:dyDescent="0.25">
      <c r="C6305" s="34"/>
      <c r="D6305" s="27"/>
      <c r="G6305" s="35"/>
    </row>
    <row r="6306" spans="3:7" ht="22.5" customHeight="1" x14ac:dyDescent="0.25">
      <c r="C6306" s="34"/>
      <c r="D6306" s="27"/>
      <c r="G6306" s="35"/>
    </row>
    <row r="6307" spans="3:7" ht="22.5" customHeight="1" x14ac:dyDescent="0.25">
      <c r="C6307" s="34"/>
      <c r="D6307" s="27"/>
      <c r="G6307" s="35"/>
    </row>
    <row r="6308" spans="3:7" ht="22.5" customHeight="1" x14ac:dyDescent="0.25">
      <c r="C6308" s="34"/>
      <c r="D6308" s="27"/>
      <c r="G6308" s="35"/>
    </row>
    <row r="6309" spans="3:7" ht="22.5" customHeight="1" x14ac:dyDescent="0.25">
      <c r="C6309" s="34"/>
      <c r="D6309" s="27"/>
      <c r="G6309" s="35"/>
    </row>
    <row r="6310" spans="3:7" ht="22.5" customHeight="1" x14ac:dyDescent="0.25">
      <c r="C6310" s="34"/>
      <c r="D6310" s="27"/>
      <c r="G6310" s="35"/>
    </row>
    <row r="6311" spans="3:7" ht="22.5" customHeight="1" x14ac:dyDescent="0.25">
      <c r="C6311" s="34"/>
      <c r="D6311" s="27"/>
      <c r="G6311" s="35"/>
    </row>
    <row r="6312" spans="3:7" ht="22.5" customHeight="1" x14ac:dyDescent="0.25">
      <c r="C6312" s="34"/>
      <c r="D6312" s="27"/>
      <c r="G6312" s="35"/>
    </row>
    <row r="6313" spans="3:7" ht="22.5" customHeight="1" x14ac:dyDescent="0.25">
      <c r="C6313" s="34"/>
      <c r="D6313" s="27"/>
      <c r="G6313" s="35"/>
    </row>
    <row r="6314" spans="3:7" ht="22.5" customHeight="1" x14ac:dyDescent="0.25">
      <c r="C6314" s="34"/>
      <c r="D6314" s="27"/>
      <c r="G6314" s="35"/>
    </row>
    <row r="6315" spans="3:7" ht="22.5" customHeight="1" x14ac:dyDescent="0.25">
      <c r="C6315" s="34"/>
      <c r="D6315" s="27"/>
      <c r="G6315" s="35"/>
    </row>
    <row r="6316" spans="3:7" ht="22.5" customHeight="1" x14ac:dyDescent="0.25">
      <c r="C6316" s="34"/>
      <c r="D6316" s="27"/>
      <c r="G6316" s="35"/>
    </row>
    <row r="6317" spans="3:7" ht="22.5" customHeight="1" x14ac:dyDescent="0.25">
      <c r="C6317" s="34"/>
      <c r="D6317" s="27"/>
      <c r="G6317" s="35"/>
    </row>
    <row r="6318" spans="3:7" ht="22.5" customHeight="1" x14ac:dyDescent="0.25">
      <c r="C6318" s="34"/>
      <c r="D6318" s="27"/>
      <c r="G6318" s="35"/>
    </row>
    <row r="6319" spans="3:7" ht="22.5" customHeight="1" x14ac:dyDescent="0.25">
      <c r="C6319" s="34"/>
      <c r="D6319" s="27"/>
      <c r="G6319" s="35"/>
    </row>
    <row r="6320" spans="3:7" ht="22.5" customHeight="1" x14ac:dyDescent="0.25">
      <c r="C6320" s="34"/>
      <c r="D6320" s="27"/>
      <c r="G6320" s="35"/>
    </row>
    <row r="6321" spans="3:7" ht="22.5" customHeight="1" x14ac:dyDescent="0.25">
      <c r="C6321" s="34"/>
      <c r="D6321" s="27"/>
      <c r="G6321" s="35"/>
    </row>
    <row r="6322" spans="3:7" ht="22.5" customHeight="1" x14ac:dyDescent="0.25">
      <c r="C6322" s="34"/>
      <c r="D6322" s="27"/>
      <c r="G6322" s="35"/>
    </row>
    <row r="6323" spans="3:7" ht="22.5" customHeight="1" x14ac:dyDescent="0.25">
      <c r="C6323" s="34"/>
      <c r="D6323" s="27"/>
      <c r="G6323" s="35"/>
    </row>
    <row r="6324" spans="3:7" ht="22.5" customHeight="1" x14ac:dyDescent="0.25">
      <c r="C6324" s="34"/>
      <c r="D6324" s="27"/>
      <c r="G6324" s="35"/>
    </row>
    <row r="6325" spans="3:7" ht="22.5" customHeight="1" x14ac:dyDescent="0.25">
      <c r="C6325" s="34"/>
      <c r="D6325" s="27"/>
      <c r="G6325" s="35"/>
    </row>
    <row r="6326" spans="3:7" ht="22.5" customHeight="1" x14ac:dyDescent="0.25">
      <c r="C6326" s="34"/>
      <c r="D6326" s="27"/>
      <c r="G6326" s="35"/>
    </row>
    <row r="6327" spans="3:7" ht="22.5" customHeight="1" x14ac:dyDescent="0.25">
      <c r="C6327" s="34"/>
      <c r="D6327" s="27"/>
      <c r="G6327" s="35"/>
    </row>
    <row r="6328" spans="3:7" ht="22.5" customHeight="1" x14ac:dyDescent="0.25">
      <c r="C6328" s="34"/>
      <c r="D6328" s="27"/>
      <c r="G6328" s="35"/>
    </row>
    <row r="6329" spans="3:7" ht="22.5" customHeight="1" x14ac:dyDescent="0.25">
      <c r="C6329" s="34"/>
      <c r="D6329" s="27"/>
      <c r="G6329" s="35"/>
    </row>
    <row r="6330" spans="3:7" ht="22.5" customHeight="1" x14ac:dyDescent="0.25">
      <c r="C6330" s="34"/>
      <c r="D6330" s="27"/>
      <c r="G6330" s="35"/>
    </row>
    <row r="6331" spans="3:7" ht="22.5" customHeight="1" x14ac:dyDescent="0.25">
      <c r="C6331" s="34"/>
      <c r="D6331" s="27"/>
      <c r="G6331" s="35"/>
    </row>
    <row r="6332" spans="3:7" ht="22.5" customHeight="1" x14ac:dyDescent="0.25">
      <c r="C6332" s="34"/>
      <c r="D6332" s="27"/>
      <c r="G6332" s="35"/>
    </row>
    <row r="6333" spans="3:7" ht="22.5" customHeight="1" x14ac:dyDescent="0.25">
      <c r="C6333" s="34"/>
      <c r="D6333" s="27"/>
      <c r="G6333" s="35"/>
    </row>
    <row r="6334" spans="3:7" ht="22.5" customHeight="1" x14ac:dyDescent="0.25">
      <c r="C6334" s="34"/>
      <c r="D6334" s="27"/>
      <c r="G6334" s="35"/>
    </row>
    <row r="6335" spans="3:7" ht="22.5" customHeight="1" x14ac:dyDescent="0.25">
      <c r="C6335" s="34"/>
      <c r="D6335" s="27"/>
      <c r="G6335" s="35"/>
    </row>
    <row r="6336" spans="3:7" ht="22.5" customHeight="1" x14ac:dyDescent="0.25">
      <c r="C6336" s="34"/>
      <c r="D6336" s="27"/>
      <c r="G6336" s="35"/>
    </row>
    <row r="6337" spans="3:7" ht="22.5" customHeight="1" x14ac:dyDescent="0.25">
      <c r="C6337" s="34"/>
      <c r="D6337" s="27"/>
      <c r="G6337" s="35"/>
    </row>
    <row r="6338" spans="3:7" ht="22.5" customHeight="1" x14ac:dyDescent="0.25">
      <c r="C6338" s="34"/>
      <c r="D6338" s="27"/>
      <c r="G6338" s="35"/>
    </row>
    <row r="6339" spans="3:7" ht="22.5" customHeight="1" x14ac:dyDescent="0.25">
      <c r="C6339" s="34"/>
      <c r="D6339" s="27"/>
      <c r="G6339" s="35"/>
    </row>
    <row r="6340" spans="3:7" ht="22.5" customHeight="1" x14ac:dyDescent="0.25">
      <c r="C6340" s="34"/>
      <c r="D6340" s="27"/>
      <c r="G6340" s="35"/>
    </row>
    <row r="6341" spans="3:7" ht="22.5" customHeight="1" x14ac:dyDescent="0.25">
      <c r="C6341" s="34"/>
      <c r="D6341" s="27"/>
      <c r="G6341" s="35"/>
    </row>
    <row r="6342" spans="3:7" ht="22.5" customHeight="1" x14ac:dyDescent="0.25">
      <c r="C6342" s="34"/>
      <c r="D6342" s="27"/>
      <c r="G6342" s="35"/>
    </row>
    <row r="6343" spans="3:7" ht="22.5" customHeight="1" x14ac:dyDescent="0.25">
      <c r="C6343" s="34"/>
      <c r="D6343" s="27"/>
      <c r="G6343" s="35"/>
    </row>
    <row r="6344" spans="3:7" ht="22.5" customHeight="1" x14ac:dyDescent="0.25">
      <c r="C6344" s="34"/>
      <c r="D6344" s="27"/>
      <c r="G6344" s="35"/>
    </row>
    <row r="6345" spans="3:7" ht="22.5" customHeight="1" x14ac:dyDescent="0.25">
      <c r="C6345" s="34"/>
      <c r="D6345" s="27"/>
      <c r="G6345" s="35"/>
    </row>
    <row r="6346" spans="3:7" ht="22.5" customHeight="1" x14ac:dyDescent="0.25">
      <c r="C6346" s="34"/>
      <c r="D6346" s="27"/>
      <c r="G6346" s="35"/>
    </row>
    <row r="6347" spans="3:7" ht="22.5" customHeight="1" x14ac:dyDescent="0.25">
      <c r="C6347" s="34"/>
      <c r="D6347" s="27"/>
      <c r="G6347" s="35"/>
    </row>
    <row r="6348" spans="3:7" ht="22.5" customHeight="1" x14ac:dyDescent="0.25">
      <c r="C6348" s="34"/>
      <c r="D6348" s="27"/>
      <c r="G6348" s="35"/>
    </row>
    <row r="6349" spans="3:7" ht="22.5" customHeight="1" x14ac:dyDescent="0.25">
      <c r="C6349" s="34"/>
      <c r="D6349" s="27"/>
      <c r="G6349" s="35"/>
    </row>
    <row r="6350" spans="3:7" ht="22.5" customHeight="1" x14ac:dyDescent="0.25">
      <c r="C6350" s="34"/>
      <c r="D6350" s="27"/>
      <c r="G6350" s="35"/>
    </row>
    <row r="6351" spans="3:7" ht="22.5" customHeight="1" x14ac:dyDescent="0.25">
      <c r="C6351" s="34"/>
      <c r="D6351" s="27"/>
      <c r="G6351" s="35"/>
    </row>
    <row r="6352" spans="3:7" ht="22.5" customHeight="1" x14ac:dyDescent="0.25">
      <c r="C6352" s="34"/>
      <c r="D6352" s="27"/>
      <c r="G6352" s="35"/>
    </row>
    <row r="6353" spans="3:7" ht="22.5" customHeight="1" x14ac:dyDescent="0.25">
      <c r="C6353" s="34"/>
      <c r="D6353" s="27"/>
      <c r="G6353" s="35"/>
    </row>
    <row r="6354" spans="3:7" ht="22.5" customHeight="1" x14ac:dyDescent="0.25">
      <c r="C6354" s="34"/>
      <c r="D6354" s="27"/>
      <c r="G6354" s="35"/>
    </row>
    <row r="6355" spans="3:7" ht="22.5" customHeight="1" x14ac:dyDescent="0.25">
      <c r="C6355" s="34"/>
      <c r="D6355" s="27"/>
      <c r="G6355" s="35"/>
    </row>
    <row r="6356" spans="3:7" ht="22.5" customHeight="1" x14ac:dyDescent="0.25">
      <c r="C6356" s="34"/>
      <c r="D6356" s="27"/>
      <c r="G6356" s="35"/>
    </row>
    <row r="6357" spans="3:7" ht="22.5" customHeight="1" x14ac:dyDescent="0.25">
      <c r="C6357" s="34"/>
      <c r="D6357" s="27"/>
      <c r="G6357" s="35"/>
    </row>
    <row r="6358" spans="3:7" ht="22.5" customHeight="1" x14ac:dyDescent="0.25">
      <c r="C6358" s="34"/>
      <c r="D6358" s="27"/>
      <c r="G6358" s="35"/>
    </row>
    <row r="6359" spans="3:7" ht="22.5" customHeight="1" x14ac:dyDescent="0.25">
      <c r="C6359" s="34"/>
      <c r="D6359" s="27"/>
      <c r="G6359" s="35"/>
    </row>
    <row r="6360" spans="3:7" ht="22.5" customHeight="1" x14ac:dyDescent="0.25">
      <c r="C6360" s="34"/>
      <c r="D6360" s="27"/>
      <c r="G6360" s="35"/>
    </row>
    <row r="6361" spans="3:7" ht="22.5" customHeight="1" x14ac:dyDescent="0.25">
      <c r="C6361" s="34"/>
      <c r="D6361" s="27"/>
      <c r="G6361" s="35"/>
    </row>
    <row r="6362" spans="3:7" ht="22.5" customHeight="1" x14ac:dyDescent="0.25">
      <c r="C6362" s="34"/>
      <c r="D6362" s="27"/>
      <c r="G6362" s="35"/>
    </row>
    <row r="6363" spans="3:7" ht="22.5" customHeight="1" x14ac:dyDescent="0.25">
      <c r="C6363" s="34"/>
      <c r="D6363" s="27"/>
      <c r="G6363" s="35"/>
    </row>
    <row r="6364" spans="3:7" ht="22.5" customHeight="1" x14ac:dyDescent="0.25">
      <c r="C6364" s="34"/>
      <c r="D6364" s="27"/>
      <c r="G6364" s="35"/>
    </row>
    <row r="6365" spans="3:7" ht="22.5" customHeight="1" x14ac:dyDescent="0.25">
      <c r="C6365" s="34"/>
      <c r="D6365" s="27"/>
      <c r="G6365" s="35"/>
    </row>
    <row r="6366" spans="3:7" ht="22.5" customHeight="1" x14ac:dyDescent="0.25">
      <c r="C6366" s="34"/>
      <c r="D6366" s="27"/>
      <c r="G6366" s="35"/>
    </row>
    <row r="6367" spans="3:7" ht="22.5" customHeight="1" x14ac:dyDescent="0.25">
      <c r="C6367" s="34"/>
      <c r="D6367" s="27"/>
      <c r="G6367" s="35"/>
    </row>
    <row r="6368" spans="3:7" ht="22.5" customHeight="1" x14ac:dyDescent="0.25">
      <c r="C6368" s="34"/>
      <c r="D6368" s="27"/>
      <c r="G6368" s="35"/>
    </row>
    <row r="6369" spans="3:7" ht="22.5" customHeight="1" x14ac:dyDescent="0.25">
      <c r="C6369" s="34"/>
      <c r="D6369" s="27"/>
      <c r="G6369" s="35"/>
    </row>
    <row r="6370" spans="3:7" ht="22.5" customHeight="1" x14ac:dyDescent="0.25">
      <c r="C6370" s="34"/>
      <c r="D6370" s="27"/>
      <c r="G6370" s="35"/>
    </row>
    <row r="6371" spans="3:7" ht="22.5" customHeight="1" x14ac:dyDescent="0.25">
      <c r="C6371" s="34"/>
      <c r="D6371" s="27"/>
      <c r="G6371" s="35"/>
    </row>
    <row r="6372" spans="3:7" ht="22.5" customHeight="1" x14ac:dyDescent="0.25">
      <c r="C6372" s="34"/>
      <c r="D6372" s="27"/>
      <c r="G6372" s="35"/>
    </row>
    <row r="6373" spans="3:7" ht="22.5" customHeight="1" x14ac:dyDescent="0.25">
      <c r="C6373" s="34"/>
      <c r="D6373" s="27"/>
      <c r="G6373" s="35"/>
    </row>
    <row r="6374" spans="3:7" ht="22.5" customHeight="1" x14ac:dyDescent="0.25">
      <c r="C6374" s="34"/>
      <c r="D6374" s="27"/>
      <c r="G6374" s="35"/>
    </row>
    <row r="6375" spans="3:7" ht="22.5" customHeight="1" x14ac:dyDescent="0.25">
      <c r="C6375" s="34"/>
      <c r="D6375" s="27"/>
      <c r="G6375" s="35"/>
    </row>
    <row r="6376" spans="3:7" ht="22.5" customHeight="1" x14ac:dyDescent="0.25">
      <c r="C6376" s="34"/>
      <c r="D6376" s="27"/>
      <c r="G6376" s="35"/>
    </row>
    <row r="6377" spans="3:7" ht="22.5" customHeight="1" x14ac:dyDescent="0.25">
      <c r="C6377" s="34"/>
      <c r="D6377" s="27"/>
      <c r="G6377" s="35"/>
    </row>
    <row r="6378" spans="3:7" ht="22.5" customHeight="1" x14ac:dyDescent="0.25">
      <c r="C6378" s="34"/>
      <c r="D6378" s="27"/>
      <c r="G6378" s="35"/>
    </row>
    <row r="6379" spans="3:7" ht="22.5" customHeight="1" x14ac:dyDescent="0.25">
      <c r="C6379" s="34"/>
      <c r="D6379" s="27"/>
      <c r="G6379" s="35"/>
    </row>
    <row r="6380" spans="3:7" ht="22.5" customHeight="1" x14ac:dyDescent="0.25">
      <c r="C6380" s="34"/>
      <c r="D6380" s="27"/>
      <c r="G6380" s="35"/>
    </row>
    <row r="6381" spans="3:7" ht="22.5" customHeight="1" x14ac:dyDescent="0.25">
      <c r="C6381" s="34"/>
      <c r="D6381" s="27"/>
      <c r="G6381" s="35"/>
    </row>
    <row r="6382" spans="3:7" ht="22.5" customHeight="1" x14ac:dyDescent="0.25">
      <c r="C6382" s="34"/>
      <c r="D6382" s="27"/>
      <c r="G6382" s="35"/>
    </row>
    <row r="6383" spans="3:7" ht="22.5" customHeight="1" x14ac:dyDescent="0.25">
      <c r="C6383" s="34"/>
      <c r="D6383" s="27"/>
      <c r="G6383" s="35"/>
    </row>
    <row r="6384" spans="3:7" ht="22.5" customHeight="1" x14ac:dyDescent="0.25">
      <c r="C6384" s="34"/>
      <c r="D6384" s="27"/>
      <c r="G6384" s="35"/>
    </row>
    <row r="6385" spans="3:7" ht="22.5" customHeight="1" x14ac:dyDescent="0.25">
      <c r="C6385" s="34"/>
      <c r="D6385" s="27"/>
      <c r="G6385" s="35"/>
    </row>
    <row r="6386" spans="3:7" ht="22.5" customHeight="1" x14ac:dyDescent="0.25">
      <c r="C6386" s="34"/>
      <c r="D6386" s="27"/>
      <c r="G6386" s="35"/>
    </row>
    <row r="6387" spans="3:7" ht="22.5" customHeight="1" x14ac:dyDescent="0.25">
      <c r="C6387" s="34"/>
      <c r="D6387" s="27"/>
      <c r="G6387" s="35"/>
    </row>
    <row r="6388" spans="3:7" ht="22.5" customHeight="1" x14ac:dyDescent="0.25">
      <c r="C6388" s="34"/>
      <c r="D6388" s="27"/>
      <c r="G6388" s="35"/>
    </row>
    <row r="6389" spans="3:7" ht="22.5" customHeight="1" x14ac:dyDescent="0.25">
      <c r="C6389" s="34"/>
      <c r="D6389" s="27"/>
      <c r="G6389" s="35"/>
    </row>
    <row r="6390" spans="3:7" ht="22.5" customHeight="1" x14ac:dyDescent="0.25">
      <c r="C6390" s="34"/>
      <c r="D6390" s="27"/>
      <c r="G6390" s="35"/>
    </row>
    <row r="6391" spans="3:7" ht="22.5" customHeight="1" x14ac:dyDescent="0.25">
      <c r="C6391" s="34"/>
      <c r="D6391" s="27"/>
      <c r="G6391" s="35"/>
    </row>
    <row r="6392" spans="3:7" ht="22.5" customHeight="1" x14ac:dyDescent="0.25">
      <c r="C6392" s="34"/>
      <c r="D6392" s="27"/>
      <c r="G6392" s="35"/>
    </row>
    <row r="6393" spans="3:7" ht="22.5" customHeight="1" x14ac:dyDescent="0.25">
      <c r="C6393" s="34"/>
      <c r="D6393" s="27"/>
      <c r="G6393" s="35"/>
    </row>
    <row r="6394" spans="3:7" ht="22.5" customHeight="1" x14ac:dyDescent="0.25">
      <c r="C6394" s="34"/>
      <c r="D6394" s="27"/>
      <c r="G6394" s="35"/>
    </row>
    <row r="6395" spans="3:7" ht="22.5" customHeight="1" x14ac:dyDescent="0.25">
      <c r="C6395" s="34"/>
      <c r="D6395" s="27"/>
      <c r="G6395" s="35"/>
    </row>
    <row r="6396" spans="3:7" ht="22.5" customHeight="1" x14ac:dyDescent="0.25">
      <c r="C6396" s="34"/>
      <c r="D6396" s="27"/>
      <c r="G6396" s="35"/>
    </row>
    <row r="6397" spans="3:7" ht="22.5" customHeight="1" x14ac:dyDescent="0.25">
      <c r="C6397" s="34"/>
      <c r="D6397" s="27"/>
      <c r="G6397" s="35"/>
    </row>
    <row r="6398" spans="3:7" ht="22.5" customHeight="1" x14ac:dyDescent="0.25">
      <c r="C6398" s="34"/>
      <c r="D6398" s="27"/>
      <c r="G6398" s="35"/>
    </row>
    <row r="6399" spans="3:7" ht="22.5" customHeight="1" x14ac:dyDescent="0.25">
      <c r="C6399" s="34"/>
      <c r="D6399" s="27"/>
      <c r="G6399" s="35"/>
    </row>
    <row r="6400" spans="3:7" ht="22.5" customHeight="1" x14ac:dyDescent="0.25">
      <c r="C6400" s="34"/>
      <c r="D6400" s="27"/>
      <c r="G6400" s="35"/>
    </row>
    <row r="6401" spans="3:7" ht="22.5" customHeight="1" x14ac:dyDescent="0.25">
      <c r="C6401" s="34"/>
      <c r="D6401" s="27"/>
      <c r="G6401" s="35"/>
    </row>
    <row r="6402" spans="3:7" ht="22.5" customHeight="1" x14ac:dyDescent="0.25">
      <c r="C6402" s="34"/>
      <c r="D6402" s="27"/>
      <c r="G6402" s="35"/>
    </row>
    <row r="6403" spans="3:7" ht="22.5" customHeight="1" x14ac:dyDescent="0.25">
      <c r="C6403" s="34"/>
      <c r="D6403" s="27"/>
      <c r="G6403" s="35"/>
    </row>
    <row r="6404" spans="3:7" ht="22.5" customHeight="1" x14ac:dyDescent="0.25">
      <c r="C6404" s="34"/>
      <c r="D6404" s="27"/>
      <c r="G6404" s="35"/>
    </row>
    <row r="6405" spans="3:7" ht="22.5" customHeight="1" x14ac:dyDescent="0.25">
      <c r="C6405" s="34"/>
      <c r="D6405" s="27"/>
      <c r="G6405" s="35"/>
    </row>
    <row r="6406" spans="3:7" ht="22.5" customHeight="1" x14ac:dyDescent="0.25">
      <c r="C6406" s="34"/>
      <c r="D6406" s="27"/>
      <c r="G6406" s="35"/>
    </row>
    <row r="6407" spans="3:7" ht="22.5" customHeight="1" x14ac:dyDescent="0.25">
      <c r="C6407" s="34"/>
      <c r="D6407" s="27"/>
      <c r="G6407" s="35"/>
    </row>
    <row r="6408" spans="3:7" ht="22.5" customHeight="1" x14ac:dyDescent="0.25">
      <c r="C6408" s="34"/>
      <c r="D6408" s="27"/>
      <c r="G6408" s="35"/>
    </row>
    <row r="6409" spans="3:7" ht="22.5" customHeight="1" x14ac:dyDescent="0.25">
      <c r="C6409" s="34"/>
      <c r="D6409" s="27"/>
      <c r="G6409" s="35"/>
    </row>
    <row r="6410" spans="3:7" ht="22.5" customHeight="1" x14ac:dyDescent="0.25">
      <c r="C6410" s="34"/>
      <c r="D6410" s="27"/>
      <c r="G6410" s="35"/>
    </row>
    <row r="6411" spans="3:7" ht="22.5" customHeight="1" x14ac:dyDescent="0.25">
      <c r="C6411" s="34"/>
      <c r="D6411" s="27"/>
      <c r="G6411" s="35"/>
    </row>
    <row r="6412" spans="3:7" ht="22.5" customHeight="1" x14ac:dyDescent="0.25">
      <c r="C6412" s="34"/>
      <c r="D6412" s="27"/>
      <c r="G6412" s="35"/>
    </row>
    <row r="6413" spans="3:7" ht="22.5" customHeight="1" x14ac:dyDescent="0.25">
      <c r="C6413" s="34"/>
      <c r="D6413" s="27"/>
      <c r="G6413" s="35"/>
    </row>
    <row r="6414" spans="3:7" ht="22.5" customHeight="1" x14ac:dyDescent="0.25">
      <c r="C6414" s="34"/>
      <c r="D6414" s="27"/>
      <c r="G6414" s="35"/>
    </row>
    <row r="6415" spans="3:7" ht="22.5" customHeight="1" x14ac:dyDescent="0.25">
      <c r="C6415" s="34"/>
      <c r="D6415" s="27"/>
      <c r="G6415" s="35"/>
    </row>
    <row r="6416" spans="3:7" ht="22.5" customHeight="1" x14ac:dyDescent="0.25">
      <c r="C6416" s="34"/>
      <c r="D6416" s="27"/>
      <c r="G6416" s="35"/>
    </row>
    <row r="6417" spans="3:7" ht="22.5" customHeight="1" x14ac:dyDescent="0.25">
      <c r="C6417" s="34"/>
      <c r="D6417" s="27"/>
      <c r="G6417" s="35"/>
    </row>
    <row r="6418" spans="3:7" ht="22.5" customHeight="1" x14ac:dyDescent="0.25">
      <c r="C6418" s="34"/>
      <c r="D6418" s="27"/>
      <c r="G6418" s="35"/>
    </row>
    <row r="6419" spans="3:7" ht="22.5" customHeight="1" x14ac:dyDescent="0.25">
      <c r="C6419" s="34"/>
      <c r="D6419" s="27"/>
      <c r="G6419" s="35"/>
    </row>
    <row r="6420" spans="3:7" ht="22.5" customHeight="1" x14ac:dyDescent="0.25">
      <c r="C6420" s="34"/>
      <c r="D6420" s="27"/>
      <c r="G6420" s="35"/>
    </row>
    <row r="6421" spans="3:7" ht="22.5" customHeight="1" x14ac:dyDescent="0.25">
      <c r="C6421" s="34"/>
      <c r="D6421" s="27"/>
      <c r="G6421" s="35"/>
    </row>
    <row r="6422" spans="3:7" ht="22.5" customHeight="1" x14ac:dyDescent="0.25">
      <c r="C6422" s="34"/>
      <c r="D6422" s="27"/>
      <c r="G6422" s="35"/>
    </row>
    <row r="6423" spans="3:7" ht="22.5" customHeight="1" x14ac:dyDescent="0.25">
      <c r="C6423" s="34"/>
      <c r="D6423" s="27"/>
      <c r="G6423" s="35"/>
    </row>
    <row r="6424" spans="3:7" ht="22.5" customHeight="1" x14ac:dyDescent="0.25">
      <c r="C6424" s="34"/>
      <c r="D6424" s="27"/>
      <c r="G6424" s="35"/>
    </row>
    <row r="6425" spans="3:7" ht="22.5" customHeight="1" x14ac:dyDescent="0.25">
      <c r="C6425" s="34"/>
      <c r="D6425" s="27"/>
      <c r="G6425" s="35"/>
    </row>
    <row r="6426" spans="3:7" ht="22.5" customHeight="1" x14ac:dyDescent="0.25">
      <c r="C6426" s="34"/>
      <c r="D6426" s="27"/>
      <c r="G6426" s="35"/>
    </row>
    <row r="6427" spans="3:7" ht="22.5" customHeight="1" x14ac:dyDescent="0.25">
      <c r="C6427" s="34"/>
      <c r="D6427" s="27"/>
      <c r="G6427" s="35"/>
    </row>
    <row r="6428" spans="3:7" ht="22.5" customHeight="1" x14ac:dyDescent="0.25">
      <c r="C6428" s="34"/>
      <c r="D6428" s="27"/>
      <c r="G6428" s="35"/>
    </row>
    <row r="6429" spans="3:7" ht="22.5" customHeight="1" x14ac:dyDescent="0.25">
      <c r="C6429" s="34"/>
      <c r="D6429" s="27"/>
      <c r="G6429" s="35"/>
    </row>
    <row r="6430" spans="3:7" ht="22.5" customHeight="1" x14ac:dyDescent="0.25">
      <c r="C6430" s="34"/>
      <c r="D6430" s="27"/>
      <c r="G6430" s="35"/>
    </row>
    <row r="6431" spans="3:7" ht="22.5" customHeight="1" x14ac:dyDescent="0.25">
      <c r="C6431" s="34"/>
      <c r="D6431" s="27"/>
      <c r="G6431" s="35"/>
    </row>
    <row r="6432" spans="3:7" ht="22.5" customHeight="1" x14ac:dyDescent="0.25">
      <c r="C6432" s="34"/>
      <c r="D6432" s="27"/>
      <c r="G6432" s="35"/>
    </row>
    <row r="6433" spans="3:7" ht="22.5" customHeight="1" x14ac:dyDescent="0.25">
      <c r="C6433" s="34"/>
      <c r="D6433" s="27"/>
      <c r="G6433" s="35"/>
    </row>
    <row r="6434" spans="3:7" ht="22.5" customHeight="1" x14ac:dyDescent="0.25">
      <c r="C6434" s="34"/>
      <c r="D6434" s="27"/>
      <c r="G6434" s="35"/>
    </row>
    <row r="6435" spans="3:7" ht="22.5" customHeight="1" x14ac:dyDescent="0.25">
      <c r="C6435" s="34"/>
      <c r="D6435" s="27"/>
      <c r="G6435" s="35"/>
    </row>
    <row r="6436" spans="3:7" ht="22.5" customHeight="1" x14ac:dyDescent="0.25">
      <c r="C6436" s="34"/>
      <c r="D6436" s="27"/>
      <c r="G6436" s="35"/>
    </row>
    <row r="6437" spans="3:7" ht="22.5" customHeight="1" x14ac:dyDescent="0.25">
      <c r="C6437" s="34"/>
      <c r="D6437" s="27"/>
      <c r="G6437" s="35"/>
    </row>
    <row r="6438" spans="3:7" ht="22.5" customHeight="1" x14ac:dyDescent="0.25">
      <c r="C6438" s="34"/>
      <c r="D6438" s="27"/>
      <c r="G6438" s="35"/>
    </row>
    <row r="6439" spans="3:7" ht="22.5" customHeight="1" x14ac:dyDescent="0.25">
      <c r="C6439" s="34"/>
      <c r="D6439" s="27"/>
      <c r="G6439" s="35"/>
    </row>
    <row r="6440" spans="3:7" ht="22.5" customHeight="1" x14ac:dyDescent="0.25">
      <c r="C6440" s="34"/>
      <c r="D6440" s="27"/>
      <c r="G6440" s="35"/>
    </row>
    <row r="6441" spans="3:7" ht="22.5" customHeight="1" x14ac:dyDescent="0.25">
      <c r="C6441" s="34"/>
      <c r="D6441" s="27"/>
      <c r="G6441" s="35"/>
    </row>
    <row r="6442" spans="3:7" ht="22.5" customHeight="1" x14ac:dyDescent="0.25">
      <c r="C6442" s="34"/>
      <c r="D6442" s="27"/>
      <c r="G6442" s="35"/>
    </row>
    <row r="6443" spans="3:7" ht="22.5" customHeight="1" x14ac:dyDescent="0.25">
      <c r="C6443" s="34"/>
      <c r="D6443" s="27"/>
      <c r="G6443" s="35"/>
    </row>
    <row r="6444" spans="3:7" ht="22.5" customHeight="1" x14ac:dyDescent="0.25">
      <c r="C6444" s="34"/>
      <c r="D6444" s="27"/>
      <c r="G6444" s="35"/>
    </row>
    <row r="6445" spans="3:7" ht="22.5" customHeight="1" x14ac:dyDescent="0.25">
      <c r="C6445" s="34"/>
      <c r="D6445" s="27"/>
      <c r="G6445" s="35"/>
    </row>
    <row r="6446" spans="3:7" ht="22.5" customHeight="1" x14ac:dyDescent="0.25">
      <c r="C6446" s="34"/>
      <c r="D6446" s="27"/>
      <c r="G6446" s="35"/>
    </row>
    <row r="6447" spans="3:7" ht="22.5" customHeight="1" x14ac:dyDescent="0.25">
      <c r="C6447" s="34"/>
      <c r="D6447" s="27"/>
      <c r="G6447" s="35"/>
    </row>
    <row r="6448" spans="3:7" ht="22.5" customHeight="1" x14ac:dyDescent="0.25">
      <c r="C6448" s="34"/>
      <c r="D6448" s="27"/>
      <c r="G6448" s="35"/>
    </row>
    <row r="6449" spans="3:7" ht="22.5" customHeight="1" x14ac:dyDescent="0.25">
      <c r="C6449" s="34"/>
      <c r="D6449" s="27"/>
      <c r="G6449" s="35"/>
    </row>
    <row r="6450" spans="3:7" ht="22.5" customHeight="1" x14ac:dyDescent="0.25">
      <c r="C6450" s="34"/>
      <c r="D6450" s="27"/>
      <c r="G6450" s="35"/>
    </row>
    <row r="6451" spans="3:7" ht="22.5" customHeight="1" x14ac:dyDescent="0.25">
      <c r="C6451" s="34"/>
      <c r="D6451" s="27"/>
      <c r="G6451" s="35"/>
    </row>
    <row r="6452" spans="3:7" ht="22.5" customHeight="1" x14ac:dyDescent="0.25">
      <c r="C6452" s="34"/>
      <c r="D6452" s="27"/>
      <c r="G6452" s="35"/>
    </row>
    <row r="6453" spans="3:7" ht="22.5" customHeight="1" x14ac:dyDescent="0.25">
      <c r="C6453" s="34"/>
      <c r="D6453" s="27"/>
      <c r="G6453" s="35"/>
    </row>
    <row r="6454" spans="3:7" ht="22.5" customHeight="1" x14ac:dyDescent="0.25">
      <c r="C6454" s="34"/>
      <c r="D6454" s="27"/>
      <c r="G6454" s="35"/>
    </row>
    <row r="6455" spans="3:7" ht="22.5" customHeight="1" x14ac:dyDescent="0.25">
      <c r="C6455" s="34"/>
      <c r="D6455" s="27"/>
      <c r="G6455" s="35"/>
    </row>
    <row r="6456" spans="3:7" ht="22.5" customHeight="1" x14ac:dyDescent="0.25">
      <c r="C6456" s="34"/>
      <c r="D6456" s="27"/>
      <c r="G6456" s="35"/>
    </row>
    <row r="6457" spans="3:7" ht="22.5" customHeight="1" x14ac:dyDescent="0.25">
      <c r="C6457" s="34"/>
      <c r="D6457" s="27"/>
      <c r="G6457" s="35"/>
    </row>
    <row r="6458" spans="3:7" ht="22.5" customHeight="1" x14ac:dyDescent="0.25">
      <c r="C6458" s="34"/>
      <c r="D6458" s="27"/>
      <c r="G6458" s="35"/>
    </row>
    <row r="6459" spans="3:7" ht="22.5" customHeight="1" x14ac:dyDescent="0.25">
      <c r="C6459" s="34"/>
      <c r="D6459" s="27"/>
      <c r="G6459" s="35"/>
    </row>
    <row r="6460" spans="3:7" ht="22.5" customHeight="1" x14ac:dyDescent="0.25">
      <c r="C6460" s="34"/>
      <c r="D6460" s="27"/>
      <c r="G6460" s="35"/>
    </row>
    <row r="6461" spans="3:7" ht="22.5" customHeight="1" x14ac:dyDescent="0.25">
      <c r="C6461" s="34"/>
      <c r="D6461" s="27"/>
      <c r="G6461" s="35"/>
    </row>
    <row r="6462" spans="3:7" ht="22.5" customHeight="1" x14ac:dyDescent="0.25">
      <c r="C6462" s="34"/>
      <c r="D6462" s="27"/>
      <c r="G6462" s="35"/>
    </row>
    <row r="6463" spans="3:7" ht="22.5" customHeight="1" x14ac:dyDescent="0.25">
      <c r="C6463" s="34"/>
      <c r="D6463" s="27"/>
      <c r="G6463" s="35"/>
    </row>
    <row r="6464" spans="3:7" ht="22.5" customHeight="1" x14ac:dyDescent="0.25">
      <c r="C6464" s="34"/>
      <c r="D6464" s="27"/>
      <c r="G6464" s="35"/>
    </row>
    <row r="6465" spans="3:7" ht="22.5" customHeight="1" x14ac:dyDescent="0.25">
      <c r="C6465" s="34"/>
      <c r="D6465" s="27"/>
      <c r="G6465" s="35"/>
    </row>
    <row r="6466" spans="3:7" ht="22.5" customHeight="1" x14ac:dyDescent="0.25">
      <c r="C6466" s="34"/>
      <c r="D6466" s="27"/>
      <c r="G6466" s="35"/>
    </row>
    <row r="6467" spans="3:7" ht="22.5" customHeight="1" x14ac:dyDescent="0.25">
      <c r="C6467" s="34"/>
      <c r="D6467" s="27"/>
      <c r="G6467" s="35"/>
    </row>
    <row r="6468" spans="3:7" ht="22.5" customHeight="1" x14ac:dyDescent="0.25">
      <c r="C6468" s="34"/>
      <c r="D6468" s="27"/>
      <c r="G6468" s="35"/>
    </row>
    <row r="6469" spans="3:7" ht="22.5" customHeight="1" x14ac:dyDescent="0.25">
      <c r="C6469" s="34"/>
      <c r="D6469" s="27"/>
      <c r="G6469" s="35"/>
    </row>
    <row r="6470" spans="3:7" ht="22.5" customHeight="1" x14ac:dyDescent="0.25">
      <c r="C6470" s="34"/>
      <c r="D6470" s="27"/>
      <c r="G6470" s="35"/>
    </row>
    <row r="6471" spans="3:7" ht="22.5" customHeight="1" x14ac:dyDescent="0.25">
      <c r="C6471" s="34"/>
      <c r="D6471" s="27"/>
      <c r="G6471" s="35"/>
    </row>
    <row r="6472" spans="3:7" ht="22.5" customHeight="1" x14ac:dyDescent="0.25">
      <c r="C6472" s="34"/>
      <c r="D6472" s="27"/>
      <c r="G6472" s="35"/>
    </row>
    <row r="6473" spans="3:7" ht="22.5" customHeight="1" x14ac:dyDescent="0.25">
      <c r="C6473" s="34"/>
      <c r="D6473" s="27"/>
      <c r="G6473" s="35"/>
    </row>
    <row r="6474" spans="3:7" ht="22.5" customHeight="1" x14ac:dyDescent="0.25">
      <c r="C6474" s="34"/>
      <c r="D6474" s="27"/>
      <c r="G6474" s="35"/>
    </row>
    <row r="6475" spans="3:7" ht="22.5" customHeight="1" x14ac:dyDescent="0.25">
      <c r="C6475" s="34"/>
      <c r="D6475" s="27"/>
      <c r="G6475" s="35"/>
    </row>
    <row r="6476" spans="3:7" ht="22.5" customHeight="1" x14ac:dyDescent="0.25">
      <c r="C6476" s="34"/>
      <c r="D6476" s="27"/>
      <c r="G6476" s="35"/>
    </row>
    <row r="6477" spans="3:7" ht="22.5" customHeight="1" x14ac:dyDescent="0.25">
      <c r="C6477" s="34"/>
      <c r="D6477" s="27"/>
      <c r="G6477" s="35"/>
    </row>
    <row r="6478" spans="3:7" ht="22.5" customHeight="1" x14ac:dyDescent="0.25">
      <c r="C6478" s="34"/>
      <c r="D6478" s="27"/>
      <c r="G6478" s="35"/>
    </row>
    <row r="6479" spans="3:7" ht="22.5" customHeight="1" x14ac:dyDescent="0.25">
      <c r="C6479" s="34"/>
      <c r="D6479" s="27"/>
      <c r="G6479" s="35"/>
    </row>
    <row r="6480" spans="3:7" ht="22.5" customHeight="1" x14ac:dyDescent="0.25">
      <c r="C6480" s="34"/>
      <c r="D6480" s="27"/>
      <c r="G6480" s="35"/>
    </row>
    <row r="6481" spans="3:7" ht="22.5" customHeight="1" x14ac:dyDescent="0.25">
      <c r="C6481" s="34"/>
      <c r="D6481" s="27"/>
      <c r="G6481" s="35"/>
    </row>
    <row r="6482" spans="3:7" ht="22.5" customHeight="1" x14ac:dyDescent="0.25">
      <c r="C6482" s="34"/>
      <c r="D6482" s="27"/>
      <c r="G6482" s="35"/>
    </row>
    <row r="6483" spans="3:7" ht="22.5" customHeight="1" x14ac:dyDescent="0.25">
      <c r="C6483" s="34"/>
      <c r="D6483" s="27"/>
      <c r="G6483" s="35"/>
    </row>
    <row r="6484" spans="3:7" ht="22.5" customHeight="1" x14ac:dyDescent="0.25">
      <c r="C6484" s="34"/>
      <c r="D6484" s="27"/>
      <c r="G6484" s="35"/>
    </row>
    <row r="6485" spans="3:7" ht="22.5" customHeight="1" x14ac:dyDescent="0.25">
      <c r="C6485" s="34"/>
      <c r="D6485" s="27"/>
      <c r="G6485" s="35"/>
    </row>
    <row r="6486" spans="3:7" ht="22.5" customHeight="1" x14ac:dyDescent="0.25">
      <c r="C6486" s="34"/>
      <c r="D6486" s="27"/>
      <c r="G6486" s="35"/>
    </row>
    <row r="6487" spans="3:7" ht="22.5" customHeight="1" x14ac:dyDescent="0.25">
      <c r="C6487" s="34"/>
      <c r="D6487" s="27"/>
      <c r="G6487" s="35"/>
    </row>
    <row r="6488" spans="3:7" ht="22.5" customHeight="1" x14ac:dyDescent="0.25">
      <c r="C6488" s="34"/>
      <c r="D6488" s="27"/>
      <c r="G6488" s="35"/>
    </row>
    <row r="6489" spans="3:7" ht="22.5" customHeight="1" x14ac:dyDescent="0.25">
      <c r="C6489" s="34"/>
      <c r="D6489" s="27"/>
      <c r="G6489" s="35"/>
    </row>
    <row r="6490" spans="3:7" ht="22.5" customHeight="1" x14ac:dyDescent="0.25">
      <c r="C6490" s="34"/>
      <c r="D6490" s="27"/>
      <c r="G6490" s="35"/>
    </row>
    <row r="6491" spans="3:7" ht="22.5" customHeight="1" x14ac:dyDescent="0.25">
      <c r="C6491" s="34"/>
      <c r="D6491" s="27"/>
      <c r="G6491" s="35"/>
    </row>
    <row r="6492" spans="3:7" ht="22.5" customHeight="1" x14ac:dyDescent="0.25">
      <c r="C6492" s="34"/>
      <c r="D6492" s="27"/>
      <c r="G6492" s="35"/>
    </row>
    <row r="6493" spans="3:7" ht="22.5" customHeight="1" x14ac:dyDescent="0.25">
      <c r="C6493" s="34"/>
      <c r="D6493" s="27"/>
      <c r="G6493" s="35"/>
    </row>
    <row r="6494" spans="3:7" ht="22.5" customHeight="1" x14ac:dyDescent="0.25">
      <c r="C6494" s="34"/>
      <c r="D6494" s="27"/>
      <c r="G6494" s="35"/>
    </row>
    <row r="6495" spans="3:7" ht="22.5" customHeight="1" x14ac:dyDescent="0.25">
      <c r="C6495" s="34"/>
      <c r="D6495" s="27"/>
      <c r="G6495" s="35"/>
    </row>
    <row r="6496" spans="3:7" ht="22.5" customHeight="1" x14ac:dyDescent="0.25">
      <c r="C6496" s="34"/>
      <c r="D6496" s="27"/>
      <c r="G6496" s="35"/>
    </row>
    <row r="6497" spans="3:7" ht="22.5" customHeight="1" x14ac:dyDescent="0.25">
      <c r="C6497" s="34"/>
      <c r="D6497" s="27"/>
      <c r="G6497" s="35"/>
    </row>
    <row r="6498" spans="3:7" ht="22.5" customHeight="1" x14ac:dyDescent="0.25">
      <c r="C6498" s="34"/>
      <c r="D6498" s="27"/>
      <c r="G6498" s="35"/>
    </row>
    <row r="6499" spans="3:7" ht="22.5" customHeight="1" x14ac:dyDescent="0.25">
      <c r="C6499" s="34"/>
      <c r="D6499" s="27"/>
      <c r="G6499" s="35"/>
    </row>
    <row r="6500" spans="3:7" ht="22.5" customHeight="1" x14ac:dyDescent="0.25">
      <c r="C6500" s="34"/>
      <c r="D6500" s="27"/>
      <c r="G6500" s="35"/>
    </row>
    <row r="6501" spans="3:7" ht="22.5" customHeight="1" x14ac:dyDescent="0.25">
      <c r="C6501" s="34"/>
      <c r="D6501" s="27"/>
      <c r="G6501" s="35"/>
    </row>
    <row r="6502" spans="3:7" ht="22.5" customHeight="1" x14ac:dyDescent="0.25">
      <c r="C6502" s="34"/>
      <c r="D6502" s="27"/>
      <c r="G6502" s="35"/>
    </row>
    <row r="6503" spans="3:7" ht="22.5" customHeight="1" x14ac:dyDescent="0.25">
      <c r="C6503" s="34"/>
      <c r="D6503" s="27"/>
      <c r="G6503" s="35"/>
    </row>
    <row r="6504" spans="3:7" ht="22.5" customHeight="1" x14ac:dyDescent="0.25">
      <c r="C6504" s="34"/>
      <c r="D6504" s="27"/>
      <c r="G6504" s="35"/>
    </row>
    <row r="6505" spans="3:7" ht="22.5" customHeight="1" x14ac:dyDescent="0.25">
      <c r="C6505" s="34"/>
      <c r="D6505" s="27"/>
      <c r="G6505" s="35"/>
    </row>
    <row r="6506" spans="3:7" ht="22.5" customHeight="1" x14ac:dyDescent="0.25">
      <c r="C6506" s="34"/>
      <c r="D6506" s="27"/>
      <c r="G6506" s="35"/>
    </row>
    <row r="6507" spans="3:7" ht="22.5" customHeight="1" x14ac:dyDescent="0.25">
      <c r="C6507" s="34"/>
      <c r="D6507" s="27"/>
      <c r="G6507" s="35"/>
    </row>
    <row r="6508" spans="3:7" ht="22.5" customHeight="1" x14ac:dyDescent="0.25">
      <c r="C6508" s="34"/>
      <c r="D6508" s="27"/>
      <c r="G6508" s="35"/>
    </row>
    <row r="6509" spans="3:7" ht="22.5" customHeight="1" x14ac:dyDescent="0.25">
      <c r="C6509" s="34"/>
      <c r="D6509" s="27"/>
      <c r="G6509" s="35"/>
    </row>
    <row r="6510" spans="3:7" ht="22.5" customHeight="1" x14ac:dyDescent="0.25">
      <c r="C6510" s="34"/>
      <c r="D6510" s="27"/>
      <c r="G6510" s="35"/>
    </row>
    <row r="6511" spans="3:7" ht="22.5" customHeight="1" x14ac:dyDescent="0.25">
      <c r="C6511" s="34"/>
      <c r="D6511" s="27"/>
      <c r="G6511" s="35"/>
    </row>
    <row r="6512" spans="3:7" ht="22.5" customHeight="1" x14ac:dyDescent="0.25">
      <c r="C6512" s="34"/>
      <c r="D6512" s="27"/>
      <c r="G6512" s="35"/>
    </row>
    <row r="6513" spans="3:7" ht="22.5" customHeight="1" x14ac:dyDescent="0.25">
      <c r="C6513" s="34"/>
      <c r="D6513" s="27"/>
      <c r="G6513" s="35"/>
    </row>
    <row r="6514" spans="3:7" ht="22.5" customHeight="1" x14ac:dyDescent="0.25">
      <c r="C6514" s="34"/>
      <c r="D6514" s="27"/>
      <c r="G6514" s="35"/>
    </row>
    <row r="6515" spans="3:7" ht="22.5" customHeight="1" x14ac:dyDescent="0.25">
      <c r="C6515" s="34"/>
      <c r="D6515" s="27"/>
      <c r="G6515" s="35"/>
    </row>
    <row r="6516" spans="3:7" ht="22.5" customHeight="1" x14ac:dyDescent="0.25">
      <c r="C6516" s="34"/>
      <c r="D6516" s="27"/>
      <c r="G6516" s="35"/>
    </row>
    <row r="6517" spans="3:7" ht="22.5" customHeight="1" x14ac:dyDescent="0.25">
      <c r="C6517" s="34"/>
      <c r="D6517" s="27"/>
      <c r="G6517" s="35"/>
    </row>
    <row r="6518" spans="3:7" ht="22.5" customHeight="1" x14ac:dyDescent="0.25">
      <c r="C6518" s="34"/>
      <c r="D6518" s="27"/>
      <c r="G6518" s="35"/>
    </row>
    <row r="6519" spans="3:7" ht="22.5" customHeight="1" x14ac:dyDescent="0.25">
      <c r="C6519" s="34"/>
      <c r="D6519" s="27"/>
      <c r="G6519" s="35"/>
    </row>
    <row r="6520" spans="3:7" ht="22.5" customHeight="1" x14ac:dyDescent="0.25">
      <c r="C6520" s="34"/>
      <c r="D6520" s="27"/>
      <c r="G6520" s="35"/>
    </row>
    <row r="6521" spans="3:7" ht="22.5" customHeight="1" x14ac:dyDescent="0.25">
      <c r="C6521" s="34"/>
      <c r="D6521" s="27"/>
      <c r="G6521" s="35"/>
    </row>
    <row r="6522" spans="3:7" ht="22.5" customHeight="1" x14ac:dyDescent="0.25">
      <c r="C6522" s="34"/>
      <c r="D6522" s="27"/>
      <c r="G6522" s="35"/>
    </row>
    <row r="6523" spans="3:7" ht="22.5" customHeight="1" x14ac:dyDescent="0.25">
      <c r="C6523" s="34"/>
      <c r="D6523" s="27"/>
      <c r="G6523" s="35"/>
    </row>
    <row r="6524" spans="3:7" ht="22.5" customHeight="1" x14ac:dyDescent="0.25">
      <c r="C6524" s="34"/>
      <c r="D6524" s="27"/>
      <c r="G6524" s="35"/>
    </row>
    <row r="6525" spans="3:7" ht="22.5" customHeight="1" x14ac:dyDescent="0.25">
      <c r="C6525" s="34"/>
      <c r="D6525" s="27"/>
      <c r="G6525" s="35"/>
    </row>
    <row r="6526" spans="3:7" ht="22.5" customHeight="1" x14ac:dyDescent="0.25">
      <c r="C6526" s="34"/>
      <c r="D6526" s="27"/>
      <c r="G6526" s="35"/>
    </row>
    <row r="6527" spans="3:7" ht="22.5" customHeight="1" x14ac:dyDescent="0.25">
      <c r="C6527" s="34"/>
      <c r="D6527" s="27"/>
      <c r="G6527" s="35"/>
    </row>
    <row r="6528" spans="3:7" ht="22.5" customHeight="1" x14ac:dyDescent="0.25">
      <c r="C6528" s="34"/>
      <c r="D6528" s="27"/>
      <c r="G6528" s="35"/>
    </row>
    <row r="6529" spans="3:7" ht="22.5" customHeight="1" x14ac:dyDescent="0.25">
      <c r="C6529" s="34"/>
      <c r="D6529" s="27"/>
      <c r="G6529" s="35"/>
    </row>
    <row r="6530" spans="3:7" ht="22.5" customHeight="1" x14ac:dyDescent="0.25">
      <c r="C6530" s="34"/>
      <c r="D6530" s="27"/>
      <c r="G6530" s="35"/>
    </row>
    <row r="6531" spans="3:7" ht="22.5" customHeight="1" x14ac:dyDescent="0.25">
      <c r="C6531" s="34"/>
      <c r="D6531" s="27"/>
      <c r="G6531" s="35"/>
    </row>
    <row r="6532" spans="3:7" ht="22.5" customHeight="1" x14ac:dyDescent="0.25">
      <c r="C6532" s="34"/>
      <c r="D6532" s="27"/>
      <c r="G6532" s="35"/>
    </row>
    <row r="6533" spans="3:7" ht="22.5" customHeight="1" x14ac:dyDescent="0.25">
      <c r="C6533" s="34"/>
      <c r="D6533" s="27"/>
      <c r="G6533" s="35"/>
    </row>
    <row r="6534" spans="3:7" ht="22.5" customHeight="1" x14ac:dyDescent="0.25">
      <c r="C6534" s="34"/>
      <c r="D6534" s="27"/>
      <c r="G6534" s="35"/>
    </row>
    <row r="6535" spans="3:7" ht="22.5" customHeight="1" x14ac:dyDescent="0.25">
      <c r="C6535" s="34"/>
      <c r="D6535" s="27"/>
      <c r="G6535" s="35"/>
    </row>
    <row r="6536" spans="3:7" ht="22.5" customHeight="1" x14ac:dyDescent="0.25">
      <c r="C6536" s="34"/>
      <c r="D6536" s="27"/>
      <c r="G6536" s="35"/>
    </row>
    <row r="6537" spans="3:7" ht="22.5" customHeight="1" x14ac:dyDescent="0.25">
      <c r="C6537" s="34"/>
      <c r="D6537" s="27"/>
      <c r="G6537" s="35"/>
    </row>
    <row r="6538" spans="3:7" ht="22.5" customHeight="1" x14ac:dyDescent="0.25">
      <c r="C6538" s="34"/>
      <c r="D6538" s="27"/>
      <c r="G6538" s="35"/>
    </row>
    <row r="6539" spans="3:7" ht="22.5" customHeight="1" x14ac:dyDescent="0.25">
      <c r="C6539" s="34"/>
      <c r="D6539" s="27"/>
      <c r="G6539" s="35"/>
    </row>
    <row r="6540" spans="3:7" ht="22.5" customHeight="1" x14ac:dyDescent="0.25">
      <c r="C6540" s="34"/>
      <c r="D6540" s="27"/>
      <c r="G6540" s="35"/>
    </row>
    <row r="6541" spans="3:7" ht="22.5" customHeight="1" x14ac:dyDescent="0.25">
      <c r="C6541" s="34"/>
      <c r="D6541" s="27"/>
      <c r="G6541" s="35"/>
    </row>
    <row r="6542" spans="3:7" ht="22.5" customHeight="1" x14ac:dyDescent="0.25">
      <c r="C6542" s="34"/>
      <c r="D6542" s="27"/>
      <c r="G6542" s="35"/>
    </row>
    <row r="6543" spans="3:7" ht="22.5" customHeight="1" x14ac:dyDescent="0.25">
      <c r="C6543" s="34"/>
      <c r="D6543" s="27"/>
      <c r="G6543" s="35"/>
    </row>
    <row r="6544" spans="3:7" ht="22.5" customHeight="1" x14ac:dyDescent="0.25">
      <c r="C6544" s="34"/>
      <c r="D6544" s="27"/>
      <c r="G6544" s="35"/>
    </row>
    <row r="6545" spans="3:7" ht="22.5" customHeight="1" x14ac:dyDescent="0.25">
      <c r="C6545" s="34"/>
      <c r="D6545" s="27"/>
      <c r="G6545" s="35"/>
    </row>
    <row r="6546" spans="3:7" ht="22.5" customHeight="1" x14ac:dyDescent="0.25">
      <c r="C6546" s="34"/>
      <c r="D6546" s="27"/>
      <c r="G6546" s="35"/>
    </row>
    <row r="6547" spans="3:7" ht="22.5" customHeight="1" x14ac:dyDescent="0.25">
      <c r="C6547" s="34"/>
      <c r="D6547" s="27"/>
      <c r="G6547" s="35"/>
    </row>
    <row r="6548" spans="3:7" ht="22.5" customHeight="1" x14ac:dyDescent="0.25">
      <c r="C6548" s="34"/>
      <c r="D6548" s="27"/>
      <c r="G6548" s="35"/>
    </row>
    <row r="6549" spans="3:7" ht="22.5" customHeight="1" x14ac:dyDescent="0.25">
      <c r="C6549" s="34"/>
      <c r="D6549" s="27"/>
      <c r="G6549" s="35"/>
    </row>
    <row r="6550" spans="3:7" ht="22.5" customHeight="1" x14ac:dyDescent="0.25">
      <c r="C6550" s="34"/>
      <c r="D6550" s="27"/>
      <c r="G6550" s="35"/>
    </row>
    <row r="6551" spans="3:7" ht="22.5" customHeight="1" x14ac:dyDescent="0.25">
      <c r="C6551" s="34"/>
      <c r="D6551" s="27"/>
      <c r="G6551" s="35"/>
    </row>
    <row r="6552" spans="3:7" ht="22.5" customHeight="1" x14ac:dyDescent="0.25">
      <c r="C6552" s="34"/>
      <c r="D6552" s="27"/>
      <c r="G6552" s="35"/>
    </row>
    <row r="6553" spans="3:7" ht="22.5" customHeight="1" x14ac:dyDescent="0.25">
      <c r="C6553" s="34"/>
      <c r="D6553" s="27"/>
      <c r="G6553" s="35"/>
    </row>
    <row r="6554" spans="3:7" ht="22.5" customHeight="1" x14ac:dyDescent="0.25">
      <c r="C6554" s="34"/>
      <c r="D6554" s="27"/>
      <c r="G6554" s="35"/>
    </row>
    <row r="6555" spans="3:7" ht="22.5" customHeight="1" x14ac:dyDescent="0.25">
      <c r="C6555" s="34"/>
      <c r="D6555" s="27"/>
      <c r="G6555" s="35"/>
    </row>
    <row r="6556" spans="3:7" ht="22.5" customHeight="1" x14ac:dyDescent="0.25">
      <c r="C6556" s="34"/>
      <c r="D6556" s="27"/>
      <c r="G6556" s="35"/>
    </row>
    <row r="6557" spans="3:7" ht="22.5" customHeight="1" x14ac:dyDescent="0.25">
      <c r="C6557" s="34"/>
      <c r="D6557" s="27"/>
      <c r="G6557" s="35"/>
    </row>
    <row r="6558" spans="3:7" ht="22.5" customHeight="1" x14ac:dyDescent="0.25">
      <c r="C6558" s="34"/>
      <c r="D6558" s="27"/>
      <c r="G6558" s="35"/>
    </row>
    <row r="6559" spans="3:7" ht="22.5" customHeight="1" x14ac:dyDescent="0.25">
      <c r="C6559" s="34"/>
      <c r="D6559" s="27"/>
      <c r="G6559" s="35"/>
    </row>
    <row r="6560" spans="3:7" ht="22.5" customHeight="1" x14ac:dyDescent="0.25">
      <c r="C6560" s="34"/>
      <c r="D6560" s="27"/>
      <c r="G6560" s="35"/>
    </row>
    <row r="6561" spans="3:7" ht="22.5" customHeight="1" x14ac:dyDescent="0.25">
      <c r="C6561" s="34"/>
      <c r="D6561" s="27"/>
      <c r="G6561" s="35"/>
    </row>
    <row r="6562" spans="3:7" ht="22.5" customHeight="1" x14ac:dyDescent="0.25">
      <c r="C6562" s="34"/>
      <c r="D6562" s="27"/>
      <c r="G6562" s="35"/>
    </row>
    <row r="6563" spans="3:7" ht="22.5" customHeight="1" x14ac:dyDescent="0.25">
      <c r="C6563" s="34"/>
      <c r="D6563" s="27"/>
      <c r="G6563" s="35"/>
    </row>
    <row r="6564" spans="3:7" ht="22.5" customHeight="1" x14ac:dyDescent="0.25">
      <c r="C6564" s="34"/>
      <c r="D6564" s="27"/>
      <c r="G6564" s="35"/>
    </row>
    <row r="6565" spans="3:7" ht="22.5" customHeight="1" x14ac:dyDescent="0.25">
      <c r="C6565" s="34"/>
      <c r="D6565" s="27"/>
      <c r="G6565" s="35"/>
    </row>
    <row r="6566" spans="3:7" ht="22.5" customHeight="1" x14ac:dyDescent="0.25">
      <c r="C6566" s="34"/>
      <c r="D6566" s="27"/>
      <c r="G6566" s="35"/>
    </row>
    <row r="6567" spans="3:7" ht="22.5" customHeight="1" x14ac:dyDescent="0.25">
      <c r="C6567" s="34"/>
      <c r="D6567" s="27"/>
      <c r="G6567" s="35"/>
    </row>
    <row r="6568" spans="3:7" ht="22.5" customHeight="1" x14ac:dyDescent="0.25">
      <c r="C6568" s="34"/>
      <c r="D6568" s="27"/>
      <c r="G6568" s="35"/>
    </row>
    <row r="6569" spans="3:7" ht="22.5" customHeight="1" x14ac:dyDescent="0.25">
      <c r="C6569" s="34"/>
      <c r="D6569" s="27"/>
      <c r="G6569" s="35"/>
    </row>
    <row r="6570" spans="3:7" ht="22.5" customHeight="1" x14ac:dyDescent="0.25">
      <c r="C6570" s="34"/>
      <c r="D6570" s="27"/>
      <c r="G6570" s="35"/>
    </row>
    <row r="6571" spans="3:7" ht="22.5" customHeight="1" x14ac:dyDescent="0.25">
      <c r="C6571" s="34"/>
      <c r="D6571" s="27"/>
      <c r="G6571" s="35"/>
    </row>
    <row r="6572" spans="3:7" ht="22.5" customHeight="1" x14ac:dyDescent="0.25">
      <c r="C6572" s="34"/>
      <c r="D6572" s="27"/>
      <c r="G6572" s="35"/>
    </row>
    <row r="6573" spans="3:7" ht="22.5" customHeight="1" x14ac:dyDescent="0.25">
      <c r="C6573" s="34"/>
      <c r="D6573" s="27"/>
      <c r="G6573" s="35"/>
    </row>
    <row r="6574" spans="3:7" ht="22.5" customHeight="1" x14ac:dyDescent="0.25">
      <c r="C6574" s="34"/>
      <c r="D6574" s="27"/>
      <c r="G6574" s="35"/>
    </row>
    <row r="6575" spans="3:7" ht="22.5" customHeight="1" x14ac:dyDescent="0.25">
      <c r="C6575" s="34"/>
      <c r="D6575" s="27"/>
      <c r="G6575" s="35"/>
    </row>
    <row r="6576" spans="3:7" ht="22.5" customHeight="1" x14ac:dyDescent="0.25">
      <c r="C6576" s="34"/>
      <c r="D6576" s="27"/>
      <c r="G6576" s="35"/>
    </row>
    <row r="6577" spans="3:7" ht="22.5" customHeight="1" x14ac:dyDescent="0.25">
      <c r="C6577" s="34"/>
      <c r="D6577" s="27"/>
      <c r="G6577" s="35"/>
    </row>
    <row r="6578" spans="3:7" ht="22.5" customHeight="1" x14ac:dyDescent="0.25">
      <c r="C6578" s="34"/>
      <c r="D6578" s="27"/>
      <c r="G6578" s="35"/>
    </row>
    <row r="6579" spans="3:7" ht="22.5" customHeight="1" x14ac:dyDescent="0.25">
      <c r="C6579" s="34"/>
      <c r="D6579" s="27"/>
      <c r="G6579" s="35"/>
    </row>
    <row r="6580" spans="3:7" ht="22.5" customHeight="1" x14ac:dyDescent="0.25">
      <c r="C6580" s="34"/>
      <c r="D6580" s="27"/>
      <c r="G6580" s="35"/>
    </row>
    <row r="6581" spans="3:7" ht="22.5" customHeight="1" x14ac:dyDescent="0.25">
      <c r="C6581" s="34"/>
      <c r="D6581" s="27"/>
      <c r="G6581" s="35"/>
    </row>
    <row r="6582" spans="3:7" ht="22.5" customHeight="1" x14ac:dyDescent="0.25">
      <c r="C6582" s="34"/>
      <c r="D6582" s="27"/>
      <c r="G6582" s="35"/>
    </row>
    <row r="6583" spans="3:7" ht="22.5" customHeight="1" x14ac:dyDescent="0.25">
      <c r="C6583" s="34"/>
      <c r="D6583" s="27"/>
      <c r="G6583" s="35"/>
    </row>
    <row r="6584" spans="3:7" ht="22.5" customHeight="1" x14ac:dyDescent="0.25">
      <c r="C6584" s="34"/>
      <c r="D6584" s="27"/>
      <c r="G6584" s="35"/>
    </row>
    <row r="6585" spans="3:7" ht="22.5" customHeight="1" x14ac:dyDescent="0.25">
      <c r="C6585" s="34"/>
      <c r="D6585" s="27"/>
      <c r="G6585" s="35"/>
    </row>
    <row r="6586" spans="3:7" ht="22.5" customHeight="1" x14ac:dyDescent="0.25">
      <c r="C6586" s="34"/>
      <c r="D6586" s="27"/>
      <c r="G6586" s="35"/>
    </row>
    <row r="6587" spans="3:7" ht="22.5" customHeight="1" x14ac:dyDescent="0.25">
      <c r="C6587" s="34"/>
      <c r="D6587" s="27"/>
      <c r="G6587" s="35"/>
    </row>
    <row r="6588" spans="3:7" ht="22.5" customHeight="1" x14ac:dyDescent="0.25">
      <c r="C6588" s="34"/>
      <c r="D6588" s="27"/>
      <c r="G6588" s="35"/>
    </row>
    <row r="6589" spans="3:7" ht="22.5" customHeight="1" x14ac:dyDescent="0.25">
      <c r="C6589" s="34"/>
      <c r="D6589" s="27"/>
      <c r="G6589" s="35"/>
    </row>
    <row r="6590" spans="3:7" ht="22.5" customHeight="1" x14ac:dyDescent="0.25">
      <c r="C6590" s="34"/>
      <c r="D6590" s="27"/>
      <c r="G6590" s="35"/>
    </row>
    <row r="6591" spans="3:7" ht="22.5" customHeight="1" x14ac:dyDescent="0.25">
      <c r="C6591" s="34"/>
      <c r="D6591" s="27"/>
      <c r="G6591" s="35"/>
    </row>
    <row r="6592" spans="3:7" ht="22.5" customHeight="1" x14ac:dyDescent="0.25">
      <c r="C6592" s="34"/>
      <c r="D6592" s="27"/>
      <c r="G6592" s="35"/>
    </row>
    <row r="6593" spans="3:7" ht="22.5" customHeight="1" x14ac:dyDescent="0.25">
      <c r="C6593" s="34"/>
      <c r="D6593" s="27"/>
      <c r="G6593" s="35"/>
    </row>
    <row r="6594" spans="3:7" ht="22.5" customHeight="1" x14ac:dyDescent="0.25">
      <c r="C6594" s="34"/>
      <c r="D6594" s="27"/>
      <c r="G6594" s="35"/>
    </row>
    <row r="6595" spans="3:7" ht="22.5" customHeight="1" x14ac:dyDescent="0.25">
      <c r="C6595" s="34"/>
      <c r="D6595" s="27"/>
      <c r="G6595" s="35"/>
    </row>
    <row r="6596" spans="3:7" ht="22.5" customHeight="1" x14ac:dyDescent="0.25">
      <c r="C6596" s="34"/>
      <c r="D6596" s="27"/>
      <c r="G6596" s="35"/>
    </row>
    <row r="6597" spans="3:7" ht="22.5" customHeight="1" x14ac:dyDescent="0.25">
      <c r="C6597" s="34"/>
      <c r="D6597" s="27"/>
      <c r="G6597" s="35"/>
    </row>
    <row r="6598" spans="3:7" ht="22.5" customHeight="1" x14ac:dyDescent="0.25">
      <c r="C6598" s="34"/>
      <c r="D6598" s="27"/>
      <c r="G6598" s="35"/>
    </row>
    <row r="6599" spans="3:7" ht="22.5" customHeight="1" x14ac:dyDescent="0.25">
      <c r="C6599" s="34"/>
      <c r="D6599" s="27"/>
      <c r="G6599" s="35"/>
    </row>
    <row r="6600" spans="3:7" ht="22.5" customHeight="1" x14ac:dyDescent="0.25">
      <c r="C6600" s="34"/>
      <c r="D6600" s="27"/>
      <c r="G6600" s="35"/>
    </row>
    <row r="6601" spans="3:7" ht="22.5" customHeight="1" x14ac:dyDescent="0.25">
      <c r="C6601" s="34"/>
      <c r="D6601" s="27"/>
      <c r="G6601" s="35"/>
    </row>
    <row r="6602" spans="3:7" ht="22.5" customHeight="1" x14ac:dyDescent="0.25">
      <c r="C6602" s="34"/>
      <c r="D6602" s="27"/>
      <c r="G6602" s="35"/>
    </row>
    <row r="6603" spans="3:7" ht="22.5" customHeight="1" x14ac:dyDescent="0.25">
      <c r="C6603" s="34"/>
      <c r="D6603" s="27"/>
      <c r="G6603" s="35"/>
    </row>
    <row r="6604" spans="3:7" ht="22.5" customHeight="1" x14ac:dyDescent="0.25">
      <c r="C6604" s="34"/>
      <c r="D6604" s="27"/>
      <c r="G6604" s="35"/>
    </row>
    <row r="6605" spans="3:7" ht="22.5" customHeight="1" x14ac:dyDescent="0.25">
      <c r="C6605" s="34"/>
      <c r="D6605" s="27"/>
      <c r="G6605" s="35"/>
    </row>
    <row r="6606" spans="3:7" ht="22.5" customHeight="1" x14ac:dyDescent="0.25">
      <c r="C6606" s="34"/>
      <c r="D6606" s="27"/>
      <c r="G6606" s="35"/>
    </row>
    <row r="6607" spans="3:7" ht="22.5" customHeight="1" x14ac:dyDescent="0.25">
      <c r="C6607" s="34"/>
      <c r="D6607" s="27"/>
      <c r="G6607" s="35"/>
    </row>
    <row r="6608" spans="3:7" ht="22.5" customHeight="1" x14ac:dyDescent="0.25">
      <c r="C6608" s="34"/>
      <c r="D6608" s="27"/>
      <c r="G6608" s="35"/>
    </row>
    <row r="6609" spans="3:7" ht="22.5" customHeight="1" x14ac:dyDescent="0.25">
      <c r="C6609" s="34"/>
      <c r="D6609" s="27"/>
      <c r="G6609" s="35"/>
    </row>
    <row r="6610" spans="3:7" ht="22.5" customHeight="1" x14ac:dyDescent="0.25">
      <c r="C6610" s="34"/>
      <c r="D6610" s="27"/>
      <c r="G6610" s="35"/>
    </row>
    <row r="6611" spans="3:7" ht="22.5" customHeight="1" x14ac:dyDescent="0.25">
      <c r="C6611" s="34"/>
      <c r="D6611" s="27"/>
      <c r="G6611" s="35"/>
    </row>
    <row r="6612" spans="3:7" ht="22.5" customHeight="1" x14ac:dyDescent="0.25">
      <c r="C6612" s="34"/>
      <c r="D6612" s="27"/>
      <c r="G6612" s="35"/>
    </row>
    <row r="6613" spans="3:7" ht="22.5" customHeight="1" x14ac:dyDescent="0.25">
      <c r="C6613" s="34"/>
      <c r="D6613" s="27"/>
      <c r="G6613" s="35"/>
    </row>
    <row r="6614" spans="3:7" ht="22.5" customHeight="1" x14ac:dyDescent="0.25">
      <c r="C6614" s="34"/>
      <c r="D6614" s="27"/>
      <c r="G6614" s="35"/>
    </row>
    <row r="6615" spans="3:7" ht="22.5" customHeight="1" x14ac:dyDescent="0.25">
      <c r="C6615" s="34"/>
      <c r="D6615" s="27"/>
      <c r="G6615" s="35"/>
    </row>
    <row r="6616" spans="3:7" ht="22.5" customHeight="1" x14ac:dyDescent="0.25">
      <c r="C6616" s="34"/>
      <c r="D6616" s="27"/>
      <c r="G6616" s="35"/>
    </row>
    <row r="6617" spans="3:7" ht="22.5" customHeight="1" x14ac:dyDescent="0.25">
      <c r="C6617" s="34"/>
      <c r="D6617" s="27"/>
      <c r="G6617" s="35"/>
    </row>
    <row r="6618" spans="3:7" ht="22.5" customHeight="1" x14ac:dyDescent="0.25">
      <c r="C6618" s="34"/>
      <c r="D6618" s="27"/>
      <c r="G6618" s="35"/>
    </row>
    <row r="6619" spans="3:7" ht="22.5" customHeight="1" x14ac:dyDescent="0.25">
      <c r="C6619" s="34"/>
      <c r="D6619" s="27"/>
      <c r="G6619" s="35"/>
    </row>
    <row r="6620" spans="3:7" ht="22.5" customHeight="1" x14ac:dyDescent="0.25">
      <c r="C6620" s="34"/>
      <c r="D6620" s="27"/>
      <c r="G6620" s="35"/>
    </row>
    <row r="6621" spans="3:7" ht="22.5" customHeight="1" x14ac:dyDescent="0.25">
      <c r="C6621" s="34"/>
      <c r="D6621" s="27"/>
      <c r="G6621" s="35"/>
    </row>
    <row r="6622" spans="3:7" ht="22.5" customHeight="1" x14ac:dyDescent="0.25">
      <c r="C6622" s="34"/>
      <c r="D6622" s="27"/>
      <c r="G6622" s="35"/>
    </row>
    <row r="6623" spans="3:7" ht="22.5" customHeight="1" x14ac:dyDescent="0.25">
      <c r="C6623" s="34"/>
      <c r="D6623" s="27"/>
      <c r="G6623" s="35"/>
    </row>
    <row r="6624" spans="3:7" ht="22.5" customHeight="1" x14ac:dyDescent="0.25">
      <c r="C6624" s="34"/>
      <c r="D6624" s="27"/>
      <c r="G6624" s="35"/>
    </row>
    <row r="6625" spans="3:7" ht="22.5" customHeight="1" x14ac:dyDescent="0.25">
      <c r="C6625" s="34"/>
      <c r="D6625" s="27"/>
      <c r="G6625" s="35"/>
    </row>
    <row r="6626" spans="3:7" ht="22.5" customHeight="1" x14ac:dyDescent="0.25">
      <c r="C6626" s="34"/>
      <c r="D6626" s="27"/>
      <c r="G6626" s="35"/>
    </row>
    <row r="6627" spans="3:7" ht="22.5" customHeight="1" x14ac:dyDescent="0.25">
      <c r="C6627" s="34"/>
      <c r="D6627" s="27"/>
      <c r="G6627" s="35"/>
    </row>
    <row r="6628" spans="3:7" ht="22.5" customHeight="1" x14ac:dyDescent="0.25">
      <c r="C6628" s="34"/>
      <c r="D6628" s="27"/>
      <c r="G6628" s="35"/>
    </row>
    <row r="6629" spans="3:7" ht="22.5" customHeight="1" x14ac:dyDescent="0.25">
      <c r="C6629" s="34"/>
      <c r="D6629" s="27"/>
      <c r="G6629" s="35"/>
    </row>
    <row r="6630" spans="3:7" ht="22.5" customHeight="1" x14ac:dyDescent="0.25">
      <c r="C6630" s="34"/>
      <c r="D6630" s="27"/>
      <c r="G6630" s="35"/>
    </row>
    <row r="6631" spans="3:7" ht="22.5" customHeight="1" x14ac:dyDescent="0.25">
      <c r="C6631" s="34"/>
      <c r="D6631" s="27"/>
      <c r="G6631" s="35"/>
    </row>
    <row r="6632" spans="3:7" ht="22.5" customHeight="1" x14ac:dyDescent="0.25">
      <c r="C6632" s="34"/>
      <c r="D6632" s="27"/>
      <c r="G6632" s="35"/>
    </row>
    <row r="6633" spans="3:7" ht="22.5" customHeight="1" x14ac:dyDescent="0.25">
      <c r="C6633" s="34"/>
      <c r="D6633" s="27"/>
      <c r="G6633" s="35"/>
    </row>
    <row r="6634" spans="3:7" ht="22.5" customHeight="1" x14ac:dyDescent="0.25">
      <c r="C6634" s="34"/>
      <c r="D6634" s="27"/>
      <c r="G6634" s="35"/>
    </row>
    <row r="6635" spans="3:7" ht="22.5" customHeight="1" x14ac:dyDescent="0.25">
      <c r="C6635" s="34"/>
      <c r="D6635" s="27"/>
      <c r="G6635" s="35"/>
    </row>
    <row r="6636" spans="3:7" ht="22.5" customHeight="1" x14ac:dyDescent="0.25">
      <c r="C6636" s="34"/>
      <c r="D6636" s="27"/>
      <c r="G6636" s="35"/>
    </row>
    <row r="6637" spans="3:7" ht="22.5" customHeight="1" x14ac:dyDescent="0.25">
      <c r="C6637" s="34"/>
      <c r="D6637" s="27"/>
      <c r="G6637" s="35"/>
    </row>
    <row r="6638" spans="3:7" ht="22.5" customHeight="1" x14ac:dyDescent="0.25">
      <c r="C6638" s="34"/>
      <c r="D6638" s="27"/>
      <c r="G6638" s="35"/>
    </row>
    <row r="6639" spans="3:7" ht="22.5" customHeight="1" x14ac:dyDescent="0.25">
      <c r="C6639" s="34"/>
      <c r="D6639" s="27"/>
      <c r="G6639" s="35"/>
    </row>
    <row r="6640" spans="3:7" ht="22.5" customHeight="1" x14ac:dyDescent="0.25">
      <c r="C6640" s="34"/>
      <c r="D6640" s="27"/>
      <c r="G6640" s="35"/>
    </row>
    <row r="6641" spans="3:7" ht="22.5" customHeight="1" x14ac:dyDescent="0.25">
      <c r="C6641" s="34"/>
      <c r="D6641" s="27"/>
      <c r="G6641" s="35"/>
    </row>
    <row r="6642" spans="3:7" ht="22.5" customHeight="1" x14ac:dyDescent="0.25">
      <c r="C6642" s="34"/>
      <c r="D6642" s="27"/>
      <c r="G6642" s="35"/>
    </row>
    <row r="6643" spans="3:7" ht="22.5" customHeight="1" x14ac:dyDescent="0.25">
      <c r="C6643" s="34"/>
      <c r="D6643" s="27"/>
      <c r="G6643" s="35"/>
    </row>
    <row r="6644" spans="3:7" ht="22.5" customHeight="1" x14ac:dyDescent="0.25">
      <c r="C6644" s="34"/>
      <c r="D6644" s="27"/>
      <c r="G6644" s="35"/>
    </row>
    <row r="6645" spans="3:7" ht="22.5" customHeight="1" x14ac:dyDescent="0.25">
      <c r="C6645" s="34"/>
      <c r="D6645" s="27"/>
      <c r="G6645" s="35"/>
    </row>
    <row r="6646" spans="3:7" ht="22.5" customHeight="1" x14ac:dyDescent="0.25">
      <c r="C6646" s="34"/>
      <c r="D6646" s="27"/>
      <c r="G6646" s="35"/>
    </row>
    <row r="6647" spans="3:7" ht="22.5" customHeight="1" x14ac:dyDescent="0.25">
      <c r="C6647" s="34"/>
      <c r="D6647" s="27"/>
      <c r="G6647" s="35"/>
    </row>
    <row r="6648" spans="3:7" ht="22.5" customHeight="1" x14ac:dyDescent="0.25">
      <c r="C6648" s="34"/>
      <c r="D6648" s="27"/>
      <c r="G6648" s="35"/>
    </row>
    <row r="6649" spans="3:7" ht="22.5" customHeight="1" x14ac:dyDescent="0.25">
      <c r="C6649" s="34"/>
      <c r="D6649" s="27"/>
      <c r="G6649" s="35"/>
    </row>
    <row r="6650" spans="3:7" ht="22.5" customHeight="1" x14ac:dyDescent="0.25">
      <c r="C6650" s="34"/>
      <c r="D6650" s="27"/>
      <c r="G6650" s="35"/>
    </row>
    <row r="6651" spans="3:7" ht="22.5" customHeight="1" x14ac:dyDescent="0.25">
      <c r="C6651" s="34"/>
      <c r="D6651" s="27"/>
      <c r="G6651" s="35"/>
    </row>
    <row r="6652" spans="3:7" ht="22.5" customHeight="1" x14ac:dyDescent="0.25">
      <c r="C6652" s="34"/>
      <c r="D6652" s="27"/>
      <c r="G6652" s="35"/>
    </row>
    <row r="6653" spans="3:7" ht="22.5" customHeight="1" x14ac:dyDescent="0.25">
      <c r="C6653" s="34"/>
      <c r="D6653" s="27"/>
      <c r="G6653" s="35"/>
    </row>
    <row r="6654" spans="3:7" ht="22.5" customHeight="1" x14ac:dyDescent="0.25">
      <c r="C6654" s="34"/>
      <c r="D6654" s="27"/>
      <c r="G6654" s="35"/>
    </row>
    <row r="6655" spans="3:7" ht="22.5" customHeight="1" x14ac:dyDescent="0.25">
      <c r="C6655" s="34"/>
      <c r="D6655" s="27"/>
      <c r="G6655" s="35"/>
    </row>
    <row r="6656" spans="3:7" ht="22.5" customHeight="1" x14ac:dyDescent="0.25">
      <c r="C6656" s="34"/>
      <c r="D6656" s="27"/>
      <c r="G6656" s="35"/>
    </row>
    <row r="6657" spans="3:7" ht="22.5" customHeight="1" x14ac:dyDescent="0.25">
      <c r="C6657" s="34"/>
      <c r="D6657" s="27"/>
      <c r="G6657" s="35"/>
    </row>
    <row r="6658" spans="3:7" ht="22.5" customHeight="1" x14ac:dyDescent="0.25">
      <c r="C6658" s="34"/>
      <c r="D6658" s="27"/>
      <c r="G6658" s="35"/>
    </row>
    <row r="6659" spans="3:7" ht="22.5" customHeight="1" x14ac:dyDescent="0.25">
      <c r="C6659" s="34"/>
      <c r="D6659" s="27"/>
      <c r="G6659" s="35"/>
    </row>
    <row r="6660" spans="3:7" ht="22.5" customHeight="1" x14ac:dyDescent="0.25">
      <c r="C6660" s="34"/>
      <c r="D6660" s="27"/>
      <c r="G6660" s="35"/>
    </row>
    <row r="6661" spans="3:7" ht="22.5" customHeight="1" x14ac:dyDescent="0.25">
      <c r="C6661" s="34"/>
      <c r="D6661" s="27"/>
      <c r="G6661" s="35"/>
    </row>
    <row r="6662" spans="3:7" ht="22.5" customHeight="1" x14ac:dyDescent="0.25">
      <c r="C6662" s="34"/>
      <c r="D6662" s="27"/>
      <c r="G6662" s="35"/>
    </row>
    <row r="6663" spans="3:7" ht="22.5" customHeight="1" x14ac:dyDescent="0.25">
      <c r="C6663" s="34"/>
      <c r="D6663" s="27"/>
      <c r="G6663" s="35"/>
    </row>
    <row r="6664" spans="3:7" ht="22.5" customHeight="1" x14ac:dyDescent="0.25">
      <c r="C6664" s="34"/>
      <c r="D6664" s="27"/>
      <c r="G6664" s="35"/>
    </row>
    <row r="6665" spans="3:7" ht="22.5" customHeight="1" x14ac:dyDescent="0.25">
      <c r="C6665" s="34"/>
      <c r="D6665" s="27"/>
      <c r="G6665" s="35"/>
    </row>
    <row r="6666" spans="3:7" ht="22.5" customHeight="1" x14ac:dyDescent="0.25">
      <c r="C6666" s="34"/>
      <c r="D6666" s="27"/>
      <c r="G6666" s="35"/>
    </row>
    <row r="6667" spans="3:7" ht="22.5" customHeight="1" x14ac:dyDescent="0.25">
      <c r="C6667" s="34"/>
      <c r="D6667" s="27"/>
      <c r="G6667" s="35"/>
    </row>
    <row r="6668" spans="3:7" ht="22.5" customHeight="1" x14ac:dyDescent="0.25">
      <c r="C6668" s="34"/>
      <c r="D6668" s="27"/>
      <c r="G6668" s="35"/>
    </row>
    <row r="6669" spans="3:7" ht="22.5" customHeight="1" x14ac:dyDescent="0.25">
      <c r="C6669" s="34"/>
      <c r="D6669" s="27"/>
      <c r="G6669" s="35"/>
    </row>
    <row r="6670" spans="3:7" ht="22.5" customHeight="1" x14ac:dyDescent="0.25">
      <c r="C6670" s="34"/>
      <c r="D6670" s="27"/>
      <c r="G6670" s="35"/>
    </row>
    <row r="6671" spans="3:7" ht="22.5" customHeight="1" x14ac:dyDescent="0.25">
      <c r="C6671" s="34"/>
      <c r="D6671" s="27"/>
      <c r="G6671" s="35"/>
    </row>
    <row r="6672" spans="3:7" ht="22.5" customHeight="1" x14ac:dyDescent="0.25">
      <c r="C6672" s="34"/>
      <c r="D6672" s="27"/>
      <c r="G6672" s="35"/>
    </row>
    <row r="6673" spans="3:7" ht="22.5" customHeight="1" x14ac:dyDescent="0.25">
      <c r="C6673" s="34"/>
      <c r="D6673" s="27"/>
      <c r="G6673" s="35"/>
    </row>
    <row r="6674" spans="3:7" ht="22.5" customHeight="1" x14ac:dyDescent="0.25">
      <c r="C6674" s="34"/>
      <c r="D6674" s="27"/>
      <c r="G6674" s="35"/>
    </row>
    <row r="6675" spans="3:7" ht="22.5" customHeight="1" x14ac:dyDescent="0.25">
      <c r="C6675" s="34"/>
      <c r="D6675" s="27"/>
      <c r="G6675" s="35"/>
    </row>
    <row r="6676" spans="3:7" ht="22.5" customHeight="1" x14ac:dyDescent="0.25">
      <c r="C6676" s="34"/>
      <c r="D6676" s="27"/>
      <c r="G6676" s="35"/>
    </row>
    <row r="6677" spans="3:7" ht="22.5" customHeight="1" x14ac:dyDescent="0.25">
      <c r="C6677" s="34"/>
      <c r="D6677" s="27"/>
      <c r="G6677" s="35"/>
    </row>
    <row r="6678" spans="3:7" ht="22.5" customHeight="1" x14ac:dyDescent="0.25">
      <c r="C6678" s="34"/>
      <c r="D6678" s="27"/>
      <c r="G6678" s="35"/>
    </row>
    <row r="6679" spans="3:7" ht="22.5" customHeight="1" x14ac:dyDescent="0.25">
      <c r="C6679" s="34"/>
      <c r="D6679" s="27"/>
      <c r="G6679" s="35"/>
    </row>
    <row r="6680" spans="3:7" ht="22.5" customHeight="1" x14ac:dyDescent="0.25">
      <c r="C6680" s="34"/>
      <c r="D6680" s="27"/>
      <c r="G6680" s="35"/>
    </row>
    <row r="6681" spans="3:7" ht="22.5" customHeight="1" x14ac:dyDescent="0.25">
      <c r="C6681" s="34"/>
      <c r="D6681" s="27"/>
      <c r="G6681" s="35"/>
    </row>
    <row r="6682" spans="3:7" ht="22.5" customHeight="1" x14ac:dyDescent="0.25">
      <c r="C6682" s="34"/>
      <c r="D6682" s="27"/>
      <c r="G6682" s="35"/>
    </row>
    <row r="6683" spans="3:7" ht="22.5" customHeight="1" x14ac:dyDescent="0.25">
      <c r="C6683" s="34"/>
      <c r="D6683" s="27"/>
      <c r="G6683" s="35"/>
    </row>
    <row r="6684" spans="3:7" ht="22.5" customHeight="1" x14ac:dyDescent="0.25">
      <c r="C6684" s="34"/>
      <c r="D6684" s="27"/>
      <c r="G6684" s="35"/>
    </row>
    <row r="6685" spans="3:7" ht="22.5" customHeight="1" x14ac:dyDescent="0.25">
      <c r="C6685" s="34"/>
      <c r="D6685" s="27"/>
      <c r="G6685" s="35"/>
    </row>
    <row r="6686" spans="3:7" ht="22.5" customHeight="1" x14ac:dyDescent="0.25">
      <c r="C6686" s="34"/>
      <c r="D6686" s="27"/>
      <c r="G6686" s="35"/>
    </row>
    <row r="6687" spans="3:7" ht="22.5" customHeight="1" x14ac:dyDescent="0.25">
      <c r="C6687" s="34"/>
      <c r="D6687" s="27"/>
      <c r="G6687" s="35"/>
    </row>
    <row r="6688" spans="3:7" ht="22.5" customHeight="1" x14ac:dyDescent="0.25">
      <c r="C6688" s="34"/>
      <c r="D6688" s="27"/>
      <c r="G6688" s="35"/>
    </row>
    <row r="6689" spans="3:7" ht="22.5" customHeight="1" x14ac:dyDescent="0.25">
      <c r="C6689" s="34"/>
      <c r="D6689" s="27"/>
      <c r="G6689" s="35"/>
    </row>
    <row r="6690" spans="3:7" ht="22.5" customHeight="1" x14ac:dyDescent="0.25">
      <c r="C6690" s="34"/>
      <c r="D6690" s="27"/>
      <c r="G6690" s="35"/>
    </row>
    <row r="6691" spans="3:7" ht="22.5" customHeight="1" x14ac:dyDescent="0.25">
      <c r="C6691" s="34"/>
      <c r="D6691" s="27"/>
      <c r="G6691" s="35"/>
    </row>
    <row r="6692" spans="3:7" ht="22.5" customHeight="1" x14ac:dyDescent="0.25">
      <c r="C6692" s="34"/>
      <c r="D6692" s="27"/>
      <c r="G6692" s="35"/>
    </row>
    <row r="6693" spans="3:7" ht="22.5" customHeight="1" x14ac:dyDescent="0.25">
      <c r="C6693" s="34"/>
      <c r="D6693" s="27"/>
      <c r="G6693" s="35"/>
    </row>
    <row r="6694" spans="3:7" ht="22.5" customHeight="1" x14ac:dyDescent="0.25">
      <c r="C6694" s="34"/>
      <c r="D6694" s="27"/>
      <c r="G6694" s="35"/>
    </row>
    <row r="6695" spans="3:7" ht="22.5" customHeight="1" x14ac:dyDescent="0.25">
      <c r="C6695" s="34"/>
      <c r="D6695" s="27"/>
      <c r="G6695" s="35"/>
    </row>
    <row r="6696" spans="3:7" ht="22.5" customHeight="1" x14ac:dyDescent="0.25">
      <c r="C6696" s="34"/>
      <c r="D6696" s="27"/>
      <c r="G6696" s="35"/>
    </row>
    <row r="6697" spans="3:7" ht="22.5" customHeight="1" x14ac:dyDescent="0.25">
      <c r="C6697" s="34"/>
      <c r="D6697" s="27"/>
      <c r="G6697" s="35"/>
    </row>
    <row r="6698" spans="3:7" ht="22.5" customHeight="1" x14ac:dyDescent="0.25">
      <c r="C6698" s="34"/>
      <c r="D6698" s="27"/>
      <c r="G6698" s="35"/>
    </row>
    <row r="6699" spans="3:7" ht="22.5" customHeight="1" x14ac:dyDescent="0.25">
      <c r="C6699" s="34"/>
      <c r="D6699" s="27"/>
      <c r="G6699" s="35"/>
    </row>
    <row r="6700" spans="3:7" ht="22.5" customHeight="1" x14ac:dyDescent="0.25">
      <c r="C6700" s="34"/>
      <c r="D6700" s="27"/>
      <c r="G6700" s="35"/>
    </row>
    <row r="6701" spans="3:7" ht="22.5" customHeight="1" x14ac:dyDescent="0.25">
      <c r="C6701" s="34"/>
      <c r="D6701" s="27"/>
      <c r="G6701" s="35"/>
    </row>
    <row r="6702" spans="3:7" ht="22.5" customHeight="1" x14ac:dyDescent="0.25">
      <c r="C6702" s="34"/>
      <c r="D6702" s="27"/>
      <c r="G6702" s="35"/>
    </row>
    <row r="6703" spans="3:7" ht="22.5" customHeight="1" x14ac:dyDescent="0.25">
      <c r="C6703" s="34"/>
      <c r="D6703" s="27"/>
      <c r="G6703" s="35"/>
    </row>
    <row r="6704" spans="3:7" ht="22.5" customHeight="1" x14ac:dyDescent="0.25">
      <c r="C6704" s="34"/>
      <c r="D6704" s="27"/>
      <c r="G6704" s="35"/>
    </row>
    <row r="6705" spans="3:7" ht="22.5" customHeight="1" x14ac:dyDescent="0.25">
      <c r="C6705" s="34"/>
      <c r="D6705" s="27"/>
      <c r="G6705" s="35"/>
    </row>
    <row r="6706" spans="3:7" ht="22.5" customHeight="1" x14ac:dyDescent="0.25">
      <c r="C6706" s="34"/>
      <c r="D6706" s="27"/>
      <c r="G6706" s="35"/>
    </row>
    <row r="6707" spans="3:7" ht="22.5" customHeight="1" x14ac:dyDescent="0.25">
      <c r="C6707" s="34"/>
      <c r="D6707" s="27"/>
      <c r="G6707" s="35"/>
    </row>
    <row r="6708" spans="3:7" ht="22.5" customHeight="1" x14ac:dyDescent="0.25">
      <c r="C6708" s="34"/>
      <c r="D6708" s="27"/>
      <c r="G6708" s="35"/>
    </row>
    <row r="6709" spans="3:7" ht="22.5" customHeight="1" x14ac:dyDescent="0.25">
      <c r="C6709" s="34"/>
      <c r="D6709" s="27"/>
      <c r="G6709" s="35"/>
    </row>
    <row r="6710" spans="3:7" ht="22.5" customHeight="1" x14ac:dyDescent="0.25">
      <c r="C6710" s="34"/>
      <c r="D6710" s="27"/>
      <c r="G6710" s="35"/>
    </row>
    <row r="6711" spans="3:7" ht="22.5" customHeight="1" x14ac:dyDescent="0.25">
      <c r="C6711" s="34"/>
      <c r="D6711" s="27"/>
      <c r="G6711" s="35"/>
    </row>
    <row r="6712" spans="3:7" ht="22.5" customHeight="1" x14ac:dyDescent="0.25">
      <c r="C6712" s="34"/>
      <c r="D6712" s="27"/>
      <c r="G6712" s="35"/>
    </row>
    <row r="6713" spans="3:7" ht="22.5" customHeight="1" x14ac:dyDescent="0.25">
      <c r="C6713" s="34"/>
      <c r="D6713" s="27"/>
      <c r="G6713" s="35"/>
    </row>
    <row r="6714" spans="3:7" ht="22.5" customHeight="1" x14ac:dyDescent="0.25">
      <c r="C6714" s="34"/>
      <c r="D6714" s="27"/>
      <c r="G6714" s="35"/>
    </row>
    <row r="6715" spans="3:7" ht="22.5" customHeight="1" x14ac:dyDescent="0.25">
      <c r="C6715" s="34"/>
      <c r="D6715" s="27"/>
      <c r="G6715" s="35"/>
    </row>
    <row r="6716" spans="3:7" ht="22.5" customHeight="1" x14ac:dyDescent="0.25">
      <c r="C6716" s="34"/>
      <c r="D6716" s="27"/>
      <c r="G6716" s="35"/>
    </row>
    <row r="6717" spans="3:7" ht="22.5" customHeight="1" x14ac:dyDescent="0.25">
      <c r="C6717" s="34"/>
      <c r="D6717" s="27"/>
      <c r="G6717" s="35"/>
    </row>
    <row r="6718" spans="3:7" ht="22.5" customHeight="1" x14ac:dyDescent="0.25">
      <c r="C6718" s="34"/>
      <c r="D6718" s="27"/>
      <c r="G6718" s="35"/>
    </row>
    <row r="6719" spans="3:7" ht="22.5" customHeight="1" x14ac:dyDescent="0.25">
      <c r="C6719" s="34"/>
      <c r="D6719" s="27"/>
      <c r="G6719" s="35"/>
    </row>
    <row r="6720" spans="3:7" ht="22.5" customHeight="1" x14ac:dyDescent="0.25">
      <c r="C6720" s="34"/>
      <c r="D6720" s="27"/>
      <c r="G6720" s="35"/>
    </row>
    <row r="6721" spans="3:7" ht="22.5" customHeight="1" x14ac:dyDescent="0.25">
      <c r="C6721" s="34"/>
      <c r="D6721" s="27"/>
      <c r="G6721" s="35"/>
    </row>
    <row r="6722" spans="3:7" ht="22.5" customHeight="1" x14ac:dyDescent="0.25">
      <c r="C6722" s="34"/>
      <c r="D6722" s="27"/>
      <c r="G6722" s="35"/>
    </row>
    <row r="6723" spans="3:7" ht="22.5" customHeight="1" x14ac:dyDescent="0.25">
      <c r="C6723" s="34"/>
      <c r="D6723" s="27"/>
      <c r="G6723" s="35"/>
    </row>
    <row r="6724" spans="3:7" ht="22.5" customHeight="1" x14ac:dyDescent="0.25">
      <c r="C6724" s="34"/>
      <c r="D6724" s="27"/>
      <c r="G6724" s="35"/>
    </row>
    <row r="6725" spans="3:7" ht="22.5" customHeight="1" x14ac:dyDescent="0.25">
      <c r="C6725" s="34"/>
      <c r="D6725" s="27"/>
      <c r="G6725" s="35"/>
    </row>
    <row r="6726" spans="3:7" ht="22.5" customHeight="1" x14ac:dyDescent="0.25">
      <c r="C6726" s="34"/>
      <c r="D6726" s="27"/>
      <c r="G6726" s="35"/>
    </row>
    <row r="6727" spans="3:7" ht="22.5" customHeight="1" x14ac:dyDescent="0.25">
      <c r="C6727" s="34"/>
      <c r="D6727" s="27"/>
      <c r="G6727" s="35"/>
    </row>
    <row r="6728" spans="3:7" ht="22.5" customHeight="1" x14ac:dyDescent="0.25">
      <c r="C6728" s="34"/>
      <c r="D6728" s="27"/>
      <c r="G6728" s="35"/>
    </row>
    <row r="6729" spans="3:7" ht="22.5" customHeight="1" x14ac:dyDescent="0.25">
      <c r="C6729" s="34"/>
      <c r="D6729" s="27"/>
      <c r="G6729" s="35"/>
    </row>
    <row r="6730" spans="3:7" ht="22.5" customHeight="1" x14ac:dyDescent="0.25">
      <c r="C6730" s="34"/>
      <c r="D6730" s="27"/>
      <c r="G6730" s="35"/>
    </row>
    <row r="6731" spans="3:7" ht="22.5" customHeight="1" x14ac:dyDescent="0.25">
      <c r="C6731" s="34"/>
      <c r="D6731" s="27"/>
      <c r="G6731" s="35"/>
    </row>
    <row r="6732" spans="3:7" ht="22.5" customHeight="1" x14ac:dyDescent="0.25">
      <c r="C6732" s="34"/>
      <c r="D6732" s="27"/>
      <c r="G6732" s="35"/>
    </row>
    <row r="6733" spans="3:7" ht="22.5" customHeight="1" x14ac:dyDescent="0.25">
      <c r="C6733" s="34"/>
      <c r="D6733" s="27"/>
      <c r="G6733" s="35"/>
    </row>
    <row r="6734" spans="3:7" ht="22.5" customHeight="1" x14ac:dyDescent="0.25">
      <c r="C6734" s="34"/>
      <c r="D6734" s="27"/>
      <c r="G6734" s="35"/>
    </row>
    <row r="6735" spans="3:7" ht="22.5" customHeight="1" x14ac:dyDescent="0.25">
      <c r="C6735" s="34"/>
      <c r="D6735" s="27"/>
      <c r="G6735" s="35"/>
    </row>
    <row r="6736" spans="3:7" ht="22.5" customHeight="1" x14ac:dyDescent="0.25">
      <c r="C6736" s="34"/>
      <c r="D6736" s="27"/>
      <c r="G6736" s="35"/>
    </row>
    <row r="6737" spans="3:7" ht="22.5" customHeight="1" x14ac:dyDescent="0.25">
      <c r="C6737" s="34"/>
      <c r="D6737" s="27"/>
      <c r="G6737" s="35"/>
    </row>
    <row r="6738" spans="3:7" ht="22.5" customHeight="1" x14ac:dyDescent="0.25">
      <c r="C6738" s="34"/>
      <c r="D6738" s="27"/>
      <c r="G6738" s="35"/>
    </row>
    <row r="6739" spans="3:7" ht="22.5" customHeight="1" x14ac:dyDescent="0.25">
      <c r="C6739" s="34"/>
      <c r="D6739" s="27"/>
      <c r="G6739" s="35"/>
    </row>
    <row r="6740" spans="3:7" ht="22.5" customHeight="1" x14ac:dyDescent="0.25">
      <c r="C6740" s="34"/>
      <c r="D6740" s="27"/>
      <c r="G6740" s="35"/>
    </row>
    <row r="6741" spans="3:7" ht="22.5" customHeight="1" x14ac:dyDescent="0.25">
      <c r="C6741" s="34"/>
      <c r="D6741" s="27"/>
      <c r="G6741" s="35"/>
    </row>
    <row r="6742" spans="3:7" ht="22.5" customHeight="1" x14ac:dyDescent="0.25">
      <c r="C6742" s="34"/>
      <c r="D6742" s="27"/>
      <c r="G6742" s="35"/>
    </row>
    <row r="6743" spans="3:7" ht="22.5" customHeight="1" x14ac:dyDescent="0.25">
      <c r="C6743" s="34"/>
      <c r="D6743" s="27"/>
      <c r="G6743" s="35"/>
    </row>
    <row r="6744" spans="3:7" ht="22.5" customHeight="1" x14ac:dyDescent="0.25">
      <c r="C6744" s="34"/>
      <c r="D6744" s="27"/>
      <c r="G6744" s="35"/>
    </row>
    <row r="6745" spans="3:7" ht="22.5" customHeight="1" x14ac:dyDescent="0.25">
      <c r="C6745" s="34"/>
      <c r="D6745" s="27"/>
      <c r="G6745" s="35"/>
    </row>
    <row r="6746" spans="3:7" ht="22.5" customHeight="1" x14ac:dyDescent="0.25">
      <c r="C6746" s="34"/>
      <c r="D6746" s="27"/>
      <c r="G6746" s="35"/>
    </row>
    <row r="6747" spans="3:7" ht="22.5" customHeight="1" x14ac:dyDescent="0.25">
      <c r="C6747" s="34"/>
      <c r="D6747" s="27"/>
      <c r="G6747" s="35"/>
    </row>
    <row r="6748" spans="3:7" ht="22.5" customHeight="1" x14ac:dyDescent="0.25">
      <c r="C6748" s="34"/>
      <c r="D6748" s="27"/>
      <c r="G6748" s="35"/>
    </row>
    <row r="6749" spans="3:7" ht="22.5" customHeight="1" x14ac:dyDescent="0.25">
      <c r="C6749" s="34"/>
      <c r="D6749" s="27"/>
      <c r="G6749" s="35"/>
    </row>
    <row r="6750" spans="3:7" ht="22.5" customHeight="1" x14ac:dyDescent="0.25">
      <c r="C6750" s="34"/>
      <c r="D6750" s="27"/>
      <c r="G6750" s="35"/>
    </row>
    <row r="6751" spans="3:7" ht="22.5" customHeight="1" x14ac:dyDescent="0.25">
      <c r="C6751" s="34"/>
      <c r="D6751" s="27"/>
      <c r="G6751" s="35"/>
    </row>
    <row r="6752" spans="3:7" ht="22.5" customHeight="1" x14ac:dyDescent="0.25">
      <c r="C6752" s="34"/>
      <c r="D6752" s="27"/>
      <c r="G6752" s="35"/>
    </row>
    <row r="6753" spans="3:7" ht="22.5" customHeight="1" x14ac:dyDescent="0.25">
      <c r="C6753" s="34"/>
      <c r="D6753" s="27"/>
      <c r="G6753" s="35"/>
    </row>
    <row r="6754" spans="3:7" ht="22.5" customHeight="1" x14ac:dyDescent="0.25">
      <c r="C6754" s="34"/>
      <c r="D6754" s="27"/>
      <c r="G6754" s="35"/>
    </row>
    <row r="6755" spans="3:7" ht="22.5" customHeight="1" x14ac:dyDescent="0.25">
      <c r="C6755" s="34"/>
      <c r="D6755" s="27"/>
      <c r="G6755" s="35"/>
    </row>
    <row r="6756" spans="3:7" ht="22.5" customHeight="1" x14ac:dyDescent="0.25">
      <c r="C6756" s="34"/>
      <c r="D6756" s="27"/>
      <c r="G6756" s="35"/>
    </row>
    <row r="6757" spans="3:7" ht="22.5" customHeight="1" x14ac:dyDescent="0.25">
      <c r="C6757" s="34"/>
      <c r="D6757" s="27"/>
      <c r="G6757" s="35"/>
    </row>
    <row r="6758" spans="3:7" ht="22.5" customHeight="1" x14ac:dyDescent="0.25">
      <c r="C6758" s="34"/>
      <c r="D6758" s="27"/>
      <c r="G6758" s="35"/>
    </row>
    <row r="6759" spans="3:7" ht="22.5" customHeight="1" x14ac:dyDescent="0.25">
      <c r="C6759" s="34"/>
      <c r="D6759" s="27"/>
      <c r="G6759" s="35"/>
    </row>
    <row r="6760" spans="3:7" ht="22.5" customHeight="1" x14ac:dyDescent="0.25">
      <c r="C6760" s="34"/>
      <c r="D6760" s="27"/>
      <c r="G6760" s="35"/>
    </row>
    <row r="6761" spans="3:7" ht="22.5" customHeight="1" x14ac:dyDescent="0.25">
      <c r="C6761" s="34"/>
      <c r="D6761" s="27"/>
      <c r="G6761" s="35"/>
    </row>
    <row r="6762" spans="3:7" ht="22.5" customHeight="1" x14ac:dyDescent="0.25">
      <c r="C6762" s="34"/>
      <c r="D6762" s="27"/>
      <c r="G6762" s="35"/>
    </row>
    <row r="6763" spans="3:7" ht="22.5" customHeight="1" x14ac:dyDescent="0.25">
      <c r="C6763" s="34"/>
      <c r="D6763" s="27"/>
      <c r="G6763" s="35"/>
    </row>
    <row r="6764" spans="3:7" ht="22.5" customHeight="1" x14ac:dyDescent="0.25">
      <c r="C6764" s="34"/>
      <c r="D6764" s="27"/>
      <c r="G6764" s="35"/>
    </row>
    <row r="6765" spans="3:7" ht="22.5" customHeight="1" x14ac:dyDescent="0.25">
      <c r="C6765" s="34"/>
      <c r="D6765" s="27"/>
      <c r="G6765" s="35"/>
    </row>
    <row r="6766" spans="3:7" ht="22.5" customHeight="1" x14ac:dyDescent="0.25">
      <c r="C6766" s="34"/>
      <c r="D6766" s="27"/>
      <c r="G6766" s="35"/>
    </row>
    <row r="6767" spans="3:7" ht="22.5" customHeight="1" x14ac:dyDescent="0.25">
      <c r="C6767" s="34"/>
      <c r="D6767" s="27"/>
      <c r="G6767" s="35"/>
    </row>
    <row r="6768" spans="3:7" ht="22.5" customHeight="1" x14ac:dyDescent="0.25">
      <c r="C6768" s="34"/>
      <c r="D6768" s="27"/>
      <c r="G6768" s="35"/>
    </row>
    <row r="6769" spans="3:7" ht="22.5" customHeight="1" x14ac:dyDescent="0.25">
      <c r="C6769" s="34"/>
      <c r="D6769" s="27"/>
      <c r="G6769" s="35"/>
    </row>
    <row r="6770" spans="3:7" ht="22.5" customHeight="1" x14ac:dyDescent="0.25">
      <c r="C6770" s="34"/>
      <c r="D6770" s="27"/>
      <c r="G6770" s="35"/>
    </row>
    <row r="6771" spans="3:7" ht="22.5" customHeight="1" x14ac:dyDescent="0.25">
      <c r="C6771" s="34"/>
      <c r="D6771" s="27"/>
      <c r="G6771" s="35"/>
    </row>
    <row r="6772" spans="3:7" ht="22.5" customHeight="1" x14ac:dyDescent="0.25">
      <c r="C6772" s="34"/>
      <c r="D6772" s="27"/>
      <c r="G6772" s="35"/>
    </row>
    <row r="6773" spans="3:7" ht="22.5" customHeight="1" x14ac:dyDescent="0.25">
      <c r="C6773" s="34"/>
      <c r="D6773" s="27"/>
      <c r="G6773" s="35"/>
    </row>
    <row r="6774" spans="3:7" ht="22.5" customHeight="1" x14ac:dyDescent="0.25">
      <c r="C6774" s="34"/>
      <c r="D6774" s="27"/>
      <c r="G6774" s="35"/>
    </row>
    <row r="6775" spans="3:7" ht="22.5" customHeight="1" x14ac:dyDescent="0.25">
      <c r="C6775" s="34"/>
      <c r="D6775" s="27"/>
      <c r="G6775" s="35"/>
    </row>
    <row r="6776" spans="3:7" ht="22.5" customHeight="1" x14ac:dyDescent="0.25">
      <c r="C6776" s="34"/>
      <c r="D6776" s="27"/>
      <c r="G6776" s="35"/>
    </row>
    <row r="6777" spans="3:7" ht="22.5" customHeight="1" x14ac:dyDescent="0.25">
      <c r="C6777" s="34"/>
      <c r="D6777" s="27"/>
      <c r="G6777" s="35"/>
    </row>
    <row r="6778" spans="3:7" ht="22.5" customHeight="1" x14ac:dyDescent="0.25">
      <c r="C6778" s="34"/>
      <c r="D6778" s="27"/>
      <c r="G6778" s="35"/>
    </row>
    <row r="6779" spans="3:7" ht="22.5" customHeight="1" x14ac:dyDescent="0.25">
      <c r="C6779" s="34"/>
      <c r="D6779" s="27"/>
      <c r="G6779" s="35"/>
    </row>
    <row r="6780" spans="3:7" ht="22.5" customHeight="1" x14ac:dyDescent="0.25">
      <c r="C6780" s="34"/>
      <c r="D6780" s="27"/>
      <c r="G6780" s="35"/>
    </row>
    <row r="6781" spans="3:7" ht="22.5" customHeight="1" x14ac:dyDescent="0.25">
      <c r="C6781" s="34"/>
      <c r="D6781" s="27"/>
      <c r="G6781" s="35"/>
    </row>
    <row r="6782" spans="3:7" ht="22.5" customHeight="1" x14ac:dyDescent="0.25">
      <c r="C6782" s="34"/>
      <c r="D6782" s="27"/>
      <c r="G6782" s="35"/>
    </row>
    <row r="6783" spans="3:7" ht="22.5" customHeight="1" x14ac:dyDescent="0.25">
      <c r="C6783" s="34"/>
      <c r="D6783" s="27"/>
      <c r="G6783" s="35"/>
    </row>
    <row r="6784" spans="3:7" ht="22.5" customHeight="1" x14ac:dyDescent="0.25">
      <c r="C6784" s="34"/>
      <c r="D6784" s="27"/>
      <c r="G6784" s="35"/>
    </row>
    <row r="6785" spans="3:7" ht="22.5" customHeight="1" x14ac:dyDescent="0.25">
      <c r="C6785" s="34"/>
      <c r="D6785" s="27"/>
      <c r="G6785" s="35"/>
    </row>
    <row r="6786" spans="3:7" ht="22.5" customHeight="1" x14ac:dyDescent="0.25">
      <c r="C6786" s="34"/>
      <c r="D6786" s="27"/>
      <c r="G6786" s="35"/>
    </row>
    <row r="6787" spans="3:7" ht="22.5" customHeight="1" x14ac:dyDescent="0.25">
      <c r="C6787" s="34"/>
      <c r="D6787" s="27"/>
      <c r="G6787" s="35"/>
    </row>
    <row r="6788" spans="3:7" ht="22.5" customHeight="1" x14ac:dyDescent="0.25">
      <c r="C6788" s="34"/>
      <c r="D6788" s="27"/>
      <c r="G6788" s="35"/>
    </row>
    <row r="6789" spans="3:7" ht="22.5" customHeight="1" x14ac:dyDescent="0.25">
      <c r="C6789" s="34"/>
      <c r="D6789" s="27"/>
      <c r="G6789" s="35"/>
    </row>
    <row r="6790" spans="3:7" ht="22.5" customHeight="1" x14ac:dyDescent="0.25">
      <c r="C6790" s="34"/>
      <c r="D6790" s="27"/>
      <c r="G6790" s="35"/>
    </row>
    <row r="6791" spans="3:7" ht="22.5" customHeight="1" x14ac:dyDescent="0.25">
      <c r="C6791" s="34"/>
      <c r="D6791" s="27"/>
      <c r="G6791" s="35"/>
    </row>
    <row r="6792" spans="3:7" ht="22.5" customHeight="1" x14ac:dyDescent="0.25">
      <c r="C6792" s="34"/>
      <c r="D6792" s="27"/>
      <c r="G6792" s="35"/>
    </row>
    <row r="6793" spans="3:7" ht="22.5" customHeight="1" x14ac:dyDescent="0.25">
      <c r="C6793" s="34"/>
      <c r="D6793" s="27"/>
      <c r="G6793" s="35"/>
    </row>
    <row r="6794" spans="3:7" ht="22.5" customHeight="1" x14ac:dyDescent="0.25">
      <c r="C6794" s="34"/>
      <c r="D6794" s="27"/>
      <c r="G6794" s="35"/>
    </row>
    <row r="6795" spans="3:7" ht="22.5" customHeight="1" x14ac:dyDescent="0.25">
      <c r="C6795" s="34"/>
      <c r="D6795" s="27"/>
      <c r="G6795" s="35"/>
    </row>
    <row r="6796" spans="3:7" ht="22.5" customHeight="1" x14ac:dyDescent="0.25">
      <c r="C6796" s="34"/>
      <c r="D6796" s="27"/>
      <c r="G6796" s="35"/>
    </row>
    <row r="6797" spans="3:7" ht="22.5" customHeight="1" x14ac:dyDescent="0.25">
      <c r="C6797" s="34"/>
      <c r="D6797" s="27"/>
      <c r="G6797" s="35"/>
    </row>
    <row r="6798" spans="3:7" ht="22.5" customHeight="1" x14ac:dyDescent="0.25">
      <c r="C6798" s="34"/>
      <c r="D6798" s="27"/>
      <c r="G6798" s="35"/>
    </row>
    <row r="6799" spans="3:7" ht="22.5" customHeight="1" x14ac:dyDescent="0.25">
      <c r="C6799" s="34"/>
      <c r="D6799" s="27"/>
      <c r="G6799" s="35"/>
    </row>
    <row r="6800" spans="3:7" ht="22.5" customHeight="1" x14ac:dyDescent="0.25">
      <c r="C6800" s="34"/>
      <c r="D6800" s="27"/>
      <c r="G6800" s="35"/>
    </row>
    <row r="6801" spans="3:7" ht="22.5" customHeight="1" x14ac:dyDescent="0.25">
      <c r="C6801" s="34"/>
      <c r="D6801" s="27"/>
      <c r="G6801" s="35"/>
    </row>
    <row r="6802" spans="3:7" ht="22.5" customHeight="1" x14ac:dyDescent="0.25">
      <c r="C6802" s="34"/>
      <c r="D6802" s="27"/>
      <c r="G6802" s="35"/>
    </row>
    <row r="6803" spans="3:7" ht="22.5" customHeight="1" x14ac:dyDescent="0.25">
      <c r="C6803" s="34"/>
      <c r="D6803" s="27"/>
      <c r="G6803" s="35"/>
    </row>
    <row r="6804" spans="3:7" ht="22.5" customHeight="1" x14ac:dyDescent="0.25">
      <c r="C6804" s="34"/>
      <c r="D6804" s="27"/>
      <c r="G6804" s="35"/>
    </row>
    <row r="6805" spans="3:7" ht="22.5" customHeight="1" x14ac:dyDescent="0.25">
      <c r="C6805" s="34"/>
      <c r="D6805" s="27"/>
      <c r="G6805" s="35"/>
    </row>
    <row r="6806" spans="3:7" ht="22.5" customHeight="1" x14ac:dyDescent="0.25">
      <c r="C6806" s="34"/>
      <c r="D6806" s="27"/>
      <c r="G6806" s="35"/>
    </row>
    <row r="6807" spans="3:7" ht="22.5" customHeight="1" x14ac:dyDescent="0.25">
      <c r="C6807" s="34"/>
      <c r="D6807" s="27"/>
      <c r="G6807" s="35"/>
    </row>
    <row r="6808" spans="3:7" ht="22.5" customHeight="1" x14ac:dyDescent="0.25">
      <c r="C6808" s="34"/>
      <c r="D6808" s="27"/>
      <c r="G6808" s="35"/>
    </row>
    <row r="6809" spans="3:7" ht="22.5" customHeight="1" x14ac:dyDescent="0.25">
      <c r="C6809" s="34"/>
      <c r="D6809" s="27"/>
      <c r="G6809" s="35"/>
    </row>
    <row r="6810" spans="3:7" ht="22.5" customHeight="1" x14ac:dyDescent="0.25">
      <c r="C6810" s="34"/>
      <c r="D6810" s="27"/>
      <c r="G6810" s="35"/>
    </row>
    <row r="6811" spans="3:7" ht="22.5" customHeight="1" x14ac:dyDescent="0.25">
      <c r="C6811" s="34"/>
      <c r="D6811" s="27"/>
      <c r="G6811" s="35"/>
    </row>
    <row r="6812" spans="3:7" ht="22.5" customHeight="1" x14ac:dyDescent="0.25">
      <c r="C6812" s="34"/>
      <c r="D6812" s="27"/>
      <c r="G6812" s="35"/>
    </row>
    <row r="6813" spans="3:7" ht="22.5" customHeight="1" x14ac:dyDescent="0.25">
      <c r="C6813" s="34"/>
      <c r="D6813" s="27"/>
      <c r="G6813" s="35"/>
    </row>
    <row r="6814" spans="3:7" ht="22.5" customHeight="1" x14ac:dyDescent="0.25">
      <c r="C6814" s="34"/>
      <c r="D6814" s="27"/>
      <c r="G6814" s="35"/>
    </row>
    <row r="6815" spans="3:7" ht="22.5" customHeight="1" x14ac:dyDescent="0.25">
      <c r="C6815" s="34"/>
      <c r="D6815" s="27"/>
      <c r="G6815" s="35"/>
    </row>
    <row r="6816" spans="3:7" ht="22.5" customHeight="1" x14ac:dyDescent="0.25">
      <c r="C6816" s="34"/>
      <c r="D6816" s="27"/>
      <c r="G6816" s="35"/>
    </row>
    <row r="6817" spans="3:7" ht="22.5" customHeight="1" x14ac:dyDescent="0.25">
      <c r="C6817" s="34"/>
      <c r="D6817" s="27"/>
      <c r="G6817" s="35"/>
    </row>
    <row r="6818" spans="3:7" ht="22.5" customHeight="1" x14ac:dyDescent="0.25">
      <c r="C6818" s="34"/>
      <c r="D6818" s="27"/>
      <c r="G6818" s="35"/>
    </row>
    <row r="6819" spans="3:7" ht="22.5" customHeight="1" x14ac:dyDescent="0.25">
      <c r="C6819" s="34"/>
      <c r="D6819" s="27"/>
      <c r="G6819" s="35"/>
    </row>
    <row r="6820" spans="3:7" ht="22.5" customHeight="1" x14ac:dyDescent="0.25">
      <c r="C6820" s="34"/>
      <c r="D6820" s="27"/>
      <c r="G6820" s="35"/>
    </row>
    <row r="6821" spans="3:7" ht="22.5" customHeight="1" x14ac:dyDescent="0.25">
      <c r="C6821" s="34"/>
      <c r="D6821" s="27"/>
      <c r="G6821" s="35"/>
    </row>
    <row r="6822" spans="3:7" ht="22.5" customHeight="1" x14ac:dyDescent="0.25">
      <c r="C6822" s="34"/>
      <c r="D6822" s="27"/>
      <c r="G6822" s="35"/>
    </row>
    <row r="6823" spans="3:7" ht="22.5" customHeight="1" x14ac:dyDescent="0.25">
      <c r="C6823" s="34"/>
      <c r="D6823" s="27"/>
      <c r="G6823" s="35"/>
    </row>
    <row r="6824" spans="3:7" ht="22.5" customHeight="1" x14ac:dyDescent="0.25">
      <c r="C6824" s="34"/>
      <c r="D6824" s="27"/>
      <c r="G6824" s="35"/>
    </row>
    <row r="6825" spans="3:7" ht="22.5" customHeight="1" x14ac:dyDescent="0.25">
      <c r="C6825" s="34"/>
      <c r="D6825" s="27"/>
      <c r="G6825" s="35"/>
    </row>
    <row r="6826" spans="3:7" ht="22.5" customHeight="1" x14ac:dyDescent="0.25">
      <c r="C6826" s="34"/>
      <c r="D6826" s="27"/>
      <c r="G6826" s="35"/>
    </row>
    <row r="6827" spans="3:7" ht="22.5" customHeight="1" x14ac:dyDescent="0.25">
      <c r="C6827" s="34"/>
      <c r="D6827" s="27"/>
      <c r="G6827" s="35"/>
    </row>
    <row r="6828" spans="3:7" ht="22.5" customHeight="1" x14ac:dyDescent="0.25">
      <c r="C6828" s="34"/>
      <c r="D6828" s="27"/>
      <c r="G6828" s="35"/>
    </row>
    <row r="6829" spans="3:7" ht="22.5" customHeight="1" x14ac:dyDescent="0.25">
      <c r="C6829" s="34"/>
      <c r="D6829" s="27"/>
      <c r="G6829" s="35"/>
    </row>
    <row r="6830" spans="3:7" ht="22.5" customHeight="1" x14ac:dyDescent="0.25">
      <c r="C6830" s="34"/>
      <c r="D6830" s="27"/>
      <c r="G6830" s="35"/>
    </row>
    <row r="6831" spans="3:7" ht="22.5" customHeight="1" x14ac:dyDescent="0.25">
      <c r="C6831" s="34"/>
      <c r="D6831" s="27"/>
      <c r="G6831" s="35"/>
    </row>
    <row r="6832" spans="3:7" ht="22.5" customHeight="1" x14ac:dyDescent="0.25">
      <c r="C6832" s="34"/>
      <c r="D6832" s="27"/>
      <c r="G6832" s="35"/>
    </row>
    <row r="6833" spans="3:7" ht="22.5" customHeight="1" x14ac:dyDescent="0.25">
      <c r="C6833" s="34"/>
      <c r="D6833" s="27"/>
      <c r="G6833" s="35"/>
    </row>
    <row r="6834" spans="3:7" ht="22.5" customHeight="1" x14ac:dyDescent="0.25">
      <c r="C6834" s="34"/>
      <c r="D6834" s="27"/>
      <c r="G6834" s="35"/>
    </row>
    <row r="6835" spans="3:7" ht="22.5" customHeight="1" x14ac:dyDescent="0.25">
      <c r="C6835" s="34"/>
      <c r="D6835" s="27"/>
      <c r="G6835" s="35"/>
    </row>
    <row r="6836" spans="3:7" ht="22.5" customHeight="1" x14ac:dyDescent="0.25">
      <c r="C6836" s="34"/>
      <c r="D6836" s="27"/>
      <c r="G6836" s="35"/>
    </row>
    <row r="6837" spans="3:7" ht="22.5" customHeight="1" x14ac:dyDescent="0.25">
      <c r="C6837" s="34"/>
      <c r="D6837" s="27"/>
      <c r="G6837" s="35"/>
    </row>
    <row r="6838" spans="3:7" ht="22.5" customHeight="1" x14ac:dyDescent="0.25">
      <c r="C6838" s="34"/>
      <c r="D6838" s="27"/>
      <c r="G6838" s="35"/>
    </row>
    <row r="6839" spans="3:7" ht="22.5" customHeight="1" x14ac:dyDescent="0.25">
      <c r="C6839" s="34"/>
      <c r="D6839" s="27"/>
      <c r="G6839" s="35"/>
    </row>
    <row r="6840" spans="3:7" ht="22.5" customHeight="1" x14ac:dyDescent="0.25">
      <c r="C6840" s="34"/>
      <c r="D6840" s="27"/>
      <c r="G6840" s="35"/>
    </row>
    <row r="6841" spans="3:7" ht="22.5" customHeight="1" x14ac:dyDescent="0.25">
      <c r="C6841" s="34"/>
      <c r="D6841" s="27"/>
      <c r="G6841" s="35"/>
    </row>
    <row r="6842" spans="3:7" ht="22.5" customHeight="1" x14ac:dyDescent="0.25">
      <c r="C6842" s="34"/>
      <c r="D6842" s="27"/>
      <c r="G6842" s="35"/>
    </row>
    <row r="6843" spans="3:7" ht="22.5" customHeight="1" x14ac:dyDescent="0.25">
      <c r="C6843" s="34"/>
      <c r="D6843" s="27"/>
      <c r="G6843" s="35"/>
    </row>
    <row r="6844" spans="3:7" ht="22.5" customHeight="1" x14ac:dyDescent="0.25">
      <c r="C6844" s="34"/>
      <c r="D6844" s="27"/>
      <c r="G6844" s="35"/>
    </row>
    <row r="6845" spans="3:7" ht="22.5" customHeight="1" x14ac:dyDescent="0.25">
      <c r="C6845" s="34"/>
      <c r="D6845" s="27"/>
      <c r="G6845" s="35"/>
    </row>
    <row r="6846" spans="3:7" ht="22.5" customHeight="1" x14ac:dyDescent="0.25">
      <c r="C6846" s="34"/>
      <c r="D6846" s="27"/>
      <c r="G6846" s="35"/>
    </row>
    <row r="6847" spans="3:7" ht="22.5" customHeight="1" x14ac:dyDescent="0.25">
      <c r="C6847" s="34"/>
      <c r="D6847" s="27"/>
      <c r="G6847" s="35"/>
    </row>
    <row r="6848" spans="3:7" ht="22.5" customHeight="1" x14ac:dyDescent="0.25">
      <c r="C6848" s="34"/>
      <c r="D6848" s="27"/>
      <c r="G6848" s="35"/>
    </row>
    <row r="6849" spans="3:7" ht="22.5" customHeight="1" x14ac:dyDescent="0.25">
      <c r="C6849" s="34"/>
      <c r="D6849" s="27"/>
      <c r="G6849" s="35"/>
    </row>
    <row r="6850" spans="3:7" ht="22.5" customHeight="1" x14ac:dyDescent="0.25">
      <c r="C6850" s="34"/>
      <c r="D6850" s="27"/>
      <c r="G6850" s="35"/>
    </row>
    <row r="6851" spans="3:7" ht="22.5" customHeight="1" x14ac:dyDescent="0.25">
      <c r="C6851" s="34"/>
      <c r="D6851" s="27"/>
      <c r="G6851" s="35"/>
    </row>
    <row r="6852" spans="3:7" ht="22.5" customHeight="1" x14ac:dyDescent="0.25">
      <c r="C6852" s="34"/>
      <c r="D6852" s="27"/>
      <c r="G6852" s="35"/>
    </row>
    <row r="6853" spans="3:7" ht="22.5" customHeight="1" x14ac:dyDescent="0.25">
      <c r="C6853" s="34"/>
      <c r="D6853" s="27"/>
      <c r="G6853" s="35"/>
    </row>
    <row r="6854" spans="3:7" ht="22.5" customHeight="1" x14ac:dyDescent="0.25">
      <c r="C6854" s="34"/>
      <c r="D6854" s="27"/>
      <c r="G6854" s="35"/>
    </row>
    <row r="6855" spans="3:7" ht="22.5" customHeight="1" x14ac:dyDescent="0.25">
      <c r="C6855" s="34"/>
      <c r="D6855" s="27"/>
      <c r="G6855" s="35"/>
    </row>
    <row r="6856" spans="3:7" ht="22.5" customHeight="1" x14ac:dyDescent="0.25">
      <c r="C6856" s="34"/>
      <c r="D6856" s="27"/>
      <c r="G6856" s="35"/>
    </row>
    <row r="6857" spans="3:7" ht="22.5" customHeight="1" x14ac:dyDescent="0.25">
      <c r="C6857" s="34"/>
      <c r="D6857" s="27"/>
      <c r="G6857" s="35"/>
    </row>
    <row r="6858" spans="3:7" ht="22.5" customHeight="1" x14ac:dyDescent="0.25">
      <c r="C6858" s="34"/>
      <c r="D6858" s="27"/>
      <c r="G6858" s="35"/>
    </row>
    <row r="6859" spans="3:7" ht="22.5" customHeight="1" x14ac:dyDescent="0.25">
      <c r="C6859" s="34"/>
      <c r="D6859" s="27"/>
      <c r="G6859" s="35"/>
    </row>
    <row r="6860" spans="3:7" ht="22.5" customHeight="1" x14ac:dyDescent="0.25">
      <c r="C6860" s="34"/>
      <c r="D6860" s="27"/>
      <c r="G6860" s="35"/>
    </row>
    <row r="6861" spans="3:7" ht="22.5" customHeight="1" x14ac:dyDescent="0.25">
      <c r="C6861" s="34"/>
      <c r="D6861" s="27"/>
      <c r="G6861" s="35"/>
    </row>
    <row r="6862" spans="3:7" ht="22.5" customHeight="1" x14ac:dyDescent="0.25">
      <c r="C6862" s="34"/>
      <c r="D6862" s="27"/>
      <c r="G6862" s="35"/>
    </row>
    <row r="6863" spans="3:7" ht="22.5" customHeight="1" x14ac:dyDescent="0.25">
      <c r="C6863" s="34"/>
      <c r="D6863" s="27"/>
      <c r="G6863" s="35"/>
    </row>
    <row r="6864" spans="3:7" ht="22.5" customHeight="1" x14ac:dyDescent="0.25">
      <c r="C6864" s="34"/>
      <c r="D6864" s="27"/>
      <c r="G6864" s="35"/>
    </row>
    <row r="6865" spans="3:7" ht="22.5" customHeight="1" x14ac:dyDescent="0.25">
      <c r="C6865" s="34"/>
      <c r="D6865" s="27"/>
      <c r="G6865" s="35"/>
    </row>
    <row r="6866" spans="3:7" ht="22.5" customHeight="1" x14ac:dyDescent="0.25">
      <c r="C6866" s="34"/>
      <c r="D6866" s="27"/>
      <c r="G6866" s="35"/>
    </row>
    <row r="6867" spans="3:7" ht="22.5" customHeight="1" x14ac:dyDescent="0.25">
      <c r="C6867" s="34"/>
      <c r="D6867" s="27"/>
      <c r="G6867" s="35"/>
    </row>
    <row r="6868" spans="3:7" ht="22.5" customHeight="1" x14ac:dyDescent="0.25">
      <c r="C6868" s="34"/>
      <c r="D6868" s="27"/>
      <c r="G6868" s="35"/>
    </row>
    <row r="6869" spans="3:7" ht="22.5" customHeight="1" x14ac:dyDescent="0.25">
      <c r="C6869" s="34"/>
      <c r="D6869" s="27"/>
      <c r="G6869" s="35"/>
    </row>
    <row r="6870" spans="3:7" ht="22.5" customHeight="1" x14ac:dyDescent="0.25">
      <c r="C6870" s="34"/>
      <c r="D6870" s="27"/>
      <c r="G6870" s="35"/>
    </row>
    <row r="6871" spans="3:7" ht="22.5" customHeight="1" x14ac:dyDescent="0.25">
      <c r="C6871" s="34"/>
      <c r="D6871" s="27"/>
      <c r="G6871" s="35"/>
    </row>
    <row r="6872" spans="3:7" ht="22.5" customHeight="1" x14ac:dyDescent="0.25">
      <c r="C6872" s="34"/>
      <c r="D6872" s="27"/>
      <c r="G6872" s="35"/>
    </row>
    <row r="6873" spans="3:7" ht="22.5" customHeight="1" x14ac:dyDescent="0.25">
      <c r="C6873" s="34"/>
      <c r="D6873" s="27"/>
      <c r="G6873" s="35"/>
    </row>
    <row r="6874" spans="3:7" ht="22.5" customHeight="1" x14ac:dyDescent="0.25">
      <c r="C6874" s="34"/>
      <c r="D6874" s="27"/>
      <c r="G6874" s="35"/>
    </row>
    <row r="6875" spans="3:7" ht="22.5" customHeight="1" x14ac:dyDescent="0.25">
      <c r="C6875" s="34"/>
      <c r="D6875" s="27"/>
      <c r="G6875" s="35"/>
    </row>
    <row r="6876" spans="3:7" ht="22.5" customHeight="1" x14ac:dyDescent="0.25">
      <c r="C6876" s="34"/>
      <c r="D6876" s="27"/>
      <c r="G6876" s="35"/>
    </row>
    <row r="6877" spans="3:7" ht="22.5" customHeight="1" x14ac:dyDescent="0.25">
      <c r="C6877" s="34"/>
      <c r="D6877" s="27"/>
      <c r="G6877" s="35"/>
    </row>
    <row r="6878" spans="3:7" ht="22.5" customHeight="1" x14ac:dyDescent="0.25">
      <c r="C6878" s="34"/>
      <c r="D6878" s="27"/>
      <c r="G6878" s="35"/>
    </row>
    <row r="6879" spans="3:7" ht="22.5" customHeight="1" x14ac:dyDescent="0.25">
      <c r="C6879" s="34"/>
      <c r="D6879" s="27"/>
      <c r="G6879" s="35"/>
    </row>
    <row r="6880" spans="3:7" ht="22.5" customHeight="1" x14ac:dyDescent="0.25">
      <c r="C6880" s="34"/>
      <c r="D6880" s="27"/>
      <c r="G6880" s="35"/>
    </row>
    <row r="6881" spans="3:7" ht="22.5" customHeight="1" x14ac:dyDescent="0.25">
      <c r="C6881" s="34"/>
      <c r="D6881" s="27"/>
      <c r="G6881" s="35"/>
    </row>
    <row r="6882" spans="3:7" ht="22.5" customHeight="1" x14ac:dyDescent="0.25">
      <c r="C6882" s="34"/>
      <c r="D6882" s="27"/>
      <c r="G6882" s="35"/>
    </row>
    <row r="6883" spans="3:7" ht="22.5" customHeight="1" x14ac:dyDescent="0.25">
      <c r="C6883" s="34"/>
      <c r="D6883" s="27"/>
      <c r="G6883" s="35"/>
    </row>
    <row r="6884" spans="3:7" ht="22.5" customHeight="1" x14ac:dyDescent="0.25">
      <c r="C6884" s="34"/>
      <c r="D6884" s="27"/>
      <c r="G6884" s="35"/>
    </row>
    <row r="6885" spans="3:7" ht="22.5" customHeight="1" x14ac:dyDescent="0.25">
      <c r="C6885" s="34"/>
      <c r="D6885" s="27"/>
      <c r="G6885" s="35"/>
    </row>
    <row r="6886" spans="3:7" ht="22.5" customHeight="1" x14ac:dyDescent="0.25">
      <c r="C6886" s="34"/>
      <c r="D6886" s="27"/>
      <c r="G6886" s="35"/>
    </row>
    <row r="6887" spans="3:7" ht="22.5" customHeight="1" x14ac:dyDescent="0.25">
      <c r="C6887" s="34"/>
      <c r="D6887" s="27"/>
      <c r="G6887" s="35"/>
    </row>
    <row r="6888" spans="3:7" ht="22.5" customHeight="1" x14ac:dyDescent="0.25">
      <c r="C6888" s="34"/>
      <c r="D6888" s="27"/>
      <c r="G6888" s="35"/>
    </row>
    <row r="6889" spans="3:7" ht="22.5" customHeight="1" x14ac:dyDescent="0.25">
      <c r="C6889" s="34"/>
      <c r="D6889" s="27"/>
      <c r="G6889" s="35"/>
    </row>
    <row r="6890" spans="3:7" ht="22.5" customHeight="1" x14ac:dyDescent="0.25">
      <c r="C6890" s="34"/>
      <c r="D6890" s="27"/>
      <c r="G6890" s="35"/>
    </row>
    <row r="6891" spans="3:7" ht="22.5" customHeight="1" x14ac:dyDescent="0.25">
      <c r="C6891" s="34"/>
      <c r="D6891" s="27"/>
      <c r="G6891" s="35"/>
    </row>
    <row r="6892" spans="3:7" ht="22.5" customHeight="1" x14ac:dyDescent="0.25">
      <c r="C6892" s="34"/>
      <c r="D6892" s="27"/>
      <c r="G6892" s="35"/>
    </row>
    <row r="6893" spans="3:7" ht="22.5" customHeight="1" x14ac:dyDescent="0.25">
      <c r="C6893" s="34"/>
      <c r="D6893" s="27"/>
      <c r="G6893" s="35"/>
    </row>
    <row r="6894" spans="3:7" ht="22.5" customHeight="1" x14ac:dyDescent="0.25">
      <c r="C6894" s="34"/>
      <c r="D6894" s="27"/>
      <c r="G6894" s="35"/>
    </row>
    <row r="6895" spans="3:7" ht="22.5" customHeight="1" x14ac:dyDescent="0.25">
      <c r="C6895" s="34"/>
      <c r="D6895" s="27"/>
      <c r="G6895" s="35"/>
    </row>
    <row r="6896" spans="3:7" ht="22.5" customHeight="1" x14ac:dyDescent="0.25">
      <c r="C6896" s="34"/>
      <c r="D6896" s="27"/>
      <c r="G6896" s="35"/>
    </row>
    <row r="6897" spans="3:7" ht="22.5" customHeight="1" x14ac:dyDescent="0.25">
      <c r="C6897" s="34"/>
      <c r="D6897" s="27"/>
      <c r="G6897" s="35"/>
    </row>
    <row r="6898" spans="3:7" ht="22.5" customHeight="1" x14ac:dyDescent="0.25">
      <c r="C6898" s="34"/>
      <c r="D6898" s="27"/>
      <c r="G6898" s="35"/>
    </row>
    <row r="6899" spans="3:7" ht="22.5" customHeight="1" x14ac:dyDescent="0.25">
      <c r="C6899" s="34"/>
      <c r="D6899" s="27"/>
      <c r="G6899" s="35"/>
    </row>
    <row r="6900" spans="3:7" ht="22.5" customHeight="1" x14ac:dyDescent="0.25">
      <c r="C6900" s="34"/>
      <c r="D6900" s="27"/>
      <c r="G6900" s="35"/>
    </row>
    <row r="6901" spans="3:7" ht="22.5" customHeight="1" x14ac:dyDescent="0.25">
      <c r="C6901" s="34"/>
      <c r="D6901" s="27"/>
      <c r="G6901" s="35"/>
    </row>
    <row r="6902" spans="3:7" ht="22.5" customHeight="1" x14ac:dyDescent="0.25">
      <c r="C6902" s="34"/>
      <c r="D6902" s="27"/>
      <c r="G6902" s="35"/>
    </row>
    <row r="6903" spans="3:7" ht="22.5" customHeight="1" x14ac:dyDescent="0.25">
      <c r="C6903" s="34"/>
      <c r="D6903" s="27"/>
      <c r="G6903" s="35"/>
    </row>
    <row r="6904" spans="3:7" ht="22.5" customHeight="1" x14ac:dyDescent="0.25">
      <c r="C6904" s="34"/>
      <c r="D6904" s="27"/>
      <c r="G6904" s="35"/>
    </row>
    <row r="6905" spans="3:7" ht="22.5" customHeight="1" x14ac:dyDescent="0.25">
      <c r="C6905" s="34"/>
      <c r="D6905" s="27"/>
      <c r="G6905" s="35"/>
    </row>
    <row r="6906" spans="3:7" ht="22.5" customHeight="1" x14ac:dyDescent="0.25">
      <c r="C6906" s="34"/>
      <c r="D6906" s="27"/>
      <c r="G6906" s="35"/>
    </row>
    <row r="6907" spans="3:7" ht="22.5" customHeight="1" x14ac:dyDescent="0.25">
      <c r="C6907" s="34"/>
      <c r="D6907" s="27"/>
      <c r="G6907" s="35"/>
    </row>
    <row r="6908" spans="3:7" ht="22.5" customHeight="1" x14ac:dyDescent="0.25">
      <c r="C6908" s="34"/>
      <c r="D6908" s="27"/>
      <c r="G6908" s="35"/>
    </row>
    <row r="6909" spans="3:7" ht="22.5" customHeight="1" x14ac:dyDescent="0.25">
      <c r="C6909" s="34"/>
      <c r="D6909" s="27"/>
      <c r="G6909" s="35"/>
    </row>
    <row r="6910" spans="3:7" ht="22.5" customHeight="1" x14ac:dyDescent="0.25">
      <c r="C6910" s="34"/>
      <c r="D6910" s="27"/>
      <c r="G6910" s="35"/>
    </row>
    <row r="6911" spans="3:7" ht="22.5" customHeight="1" x14ac:dyDescent="0.25">
      <c r="C6911" s="34"/>
      <c r="D6911" s="27"/>
      <c r="G6911" s="35"/>
    </row>
    <row r="6912" spans="3:7" ht="22.5" customHeight="1" x14ac:dyDescent="0.25">
      <c r="C6912" s="34"/>
      <c r="D6912" s="27"/>
      <c r="G6912" s="35"/>
    </row>
    <row r="6913" spans="3:7" ht="22.5" customHeight="1" x14ac:dyDescent="0.25">
      <c r="C6913" s="34"/>
      <c r="D6913" s="27"/>
      <c r="G6913" s="35"/>
    </row>
    <row r="6914" spans="3:7" ht="22.5" customHeight="1" x14ac:dyDescent="0.25">
      <c r="C6914" s="34"/>
      <c r="D6914" s="27"/>
      <c r="G6914" s="35"/>
    </row>
    <row r="6915" spans="3:7" ht="22.5" customHeight="1" x14ac:dyDescent="0.25">
      <c r="C6915" s="34"/>
      <c r="D6915" s="27"/>
      <c r="G6915" s="35"/>
    </row>
    <row r="6916" spans="3:7" ht="22.5" customHeight="1" x14ac:dyDescent="0.25">
      <c r="C6916" s="34"/>
      <c r="D6916" s="27"/>
      <c r="G6916" s="35"/>
    </row>
    <row r="6917" spans="3:7" ht="22.5" customHeight="1" x14ac:dyDescent="0.25">
      <c r="C6917" s="34"/>
      <c r="D6917" s="27"/>
      <c r="G6917" s="35"/>
    </row>
    <row r="6918" spans="3:7" ht="22.5" customHeight="1" x14ac:dyDescent="0.25">
      <c r="C6918" s="34"/>
      <c r="D6918" s="27"/>
      <c r="G6918" s="35"/>
    </row>
    <row r="6919" spans="3:7" ht="22.5" customHeight="1" x14ac:dyDescent="0.25">
      <c r="C6919" s="34"/>
      <c r="D6919" s="27"/>
      <c r="G6919" s="35"/>
    </row>
    <row r="6920" spans="3:7" ht="22.5" customHeight="1" x14ac:dyDescent="0.25">
      <c r="C6920" s="34"/>
      <c r="D6920" s="27"/>
      <c r="G6920" s="35"/>
    </row>
    <row r="6921" spans="3:7" ht="22.5" customHeight="1" x14ac:dyDescent="0.25">
      <c r="C6921" s="34"/>
      <c r="D6921" s="27"/>
      <c r="G6921" s="35"/>
    </row>
    <row r="6922" spans="3:7" ht="22.5" customHeight="1" x14ac:dyDescent="0.25">
      <c r="C6922" s="34"/>
      <c r="D6922" s="27"/>
      <c r="G6922" s="35"/>
    </row>
    <row r="6923" spans="3:7" ht="22.5" customHeight="1" x14ac:dyDescent="0.25">
      <c r="C6923" s="34"/>
      <c r="D6923" s="27"/>
      <c r="G6923" s="35"/>
    </row>
    <row r="6924" spans="3:7" ht="22.5" customHeight="1" x14ac:dyDescent="0.25">
      <c r="C6924" s="34"/>
      <c r="D6924" s="27"/>
      <c r="G6924" s="35"/>
    </row>
    <row r="6925" spans="3:7" ht="22.5" customHeight="1" x14ac:dyDescent="0.25">
      <c r="C6925" s="34"/>
      <c r="D6925" s="27"/>
      <c r="G6925" s="35"/>
    </row>
    <row r="6926" spans="3:7" ht="22.5" customHeight="1" x14ac:dyDescent="0.25">
      <c r="C6926" s="34"/>
      <c r="D6926" s="27"/>
      <c r="G6926" s="35"/>
    </row>
    <row r="6927" spans="3:7" ht="22.5" customHeight="1" x14ac:dyDescent="0.25">
      <c r="C6927" s="34"/>
      <c r="D6927" s="27"/>
      <c r="G6927" s="35"/>
    </row>
    <row r="6928" spans="3:7" ht="22.5" customHeight="1" x14ac:dyDescent="0.25">
      <c r="C6928" s="34"/>
      <c r="D6928" s="27"/>
      <c r="G6928" s="35"/>
    </row>
    <row r="6929" spans="3:7" ht="22.5" customHeight="1" x14ac:dyDescent="0.25">
      <c r="C6929" s="34"/>
      <c r="D6929" s="27"/>
      <c r="G6929" s="35"/>
    </row>
    <row r="6930" spans="3:7" ht="22.5" customHeight="1" x14ac:dyDescent="0.25">
      <c r="C6930" s="34"/>
      <c r="D6930" s="27"/>
      <c r="G6930" s="35"/>
    </row>
    <row r="6931" spans="3:7" ht="22.5" customHeight="1" x14ac:dyDescent="0.25">
      <c r="C6931" s="34"/>
      <c r="D6931" s="27"/>
      <c r="G6931" s="35"/>
    </row>
    <row r="6932" spans="3:7" ht="22.5" customHeight="1" x14ac:dyDescent="0.25">
      <c r="C6932" s="34"/>
      <c r="D6932" s="27"/>
      <c r="G6932" s="35"/>
    </row>
    <row r="6933" spans="3:7" ht="22.5" customHeight="1" x14ac:dyDescent="0.25">
      <c r="C6933" s="34"/>
      <c r="D6933" s="27"/>
      <c r="G6933" s="35"/>
    </row>
    <row r="6934" spans="3:7" ht="22.5" customHeight="1" x14ac:dyDescent="0.25">
      <c r="C6934" s="34"/>
      <c r="D6934" s="27"/>
      <c r="G6934" s="35"/>
    </row>
    <row r="6935" spans="3:7" ht="22.5" customHeight="1" x14ac:dyDescent="0.25">
      <c r="C6935" s="34"/>
      <c r="D6935" s="27"/>
      <c r="G6935" s="35"/>
    </row>
    <row r="6936" spans="3:7" ht="22.5" customHeight="1" x14ac:dyDescent="0.25">
      <c r="C6936" s="34"/>
      <c r="D6936" s="27"/>
      <c r="G6936" s="35"/>
    </row>
    <row r="6937" spans="3:7" ht="22.5" customHeight="1" x14ac:dyDescent="0.25">
      <c r="C6937" s="34"/>
      <c r="D6937" s="27"/>
      <c r="G6937" s="35"/>
    </row>
    <row r="6938" spans="3:7" ht="22.5" customHeight="1" x14ac:dyDescent="0.25">
      <c r="C6938" s="34"/>
      <c r="D6938" s="27"/>
      <c r="G6938" s="35"/>
    </row>
    <row r="6939" spans="3:7" ht="22.5" customHeight="1" x14ac:dyDescent="0.25">
      <c r="C6939" s="34"/>
      <c r="D6939" s="27"/>
      <c r="G6939" s="35"/>
    </row>
    <row r="6940" spans="3:7" ht="22.5" customHeight="1" x14ac:dyDescent="0.25">
      <c r="C6940" s="34"/>
      <c r="D6940" s="27"/>
      <c r="G6940" s="35"/>
    </row>
    <row r="6941" spans="3:7" ht="22.5" customHeight="1" x14ac:dyDescent="0.25">
      <c r="C6941" s="34"/>
      <c r="D6941" s="27"/>
      <c r="G6941" s="35"/>
    </row>
    <row r="6942" spans="3:7" ht="22.5" customHeight="1" x14ac:dyDescent="0.25">
      <c r="C6942" s="34"/>
      <c r="D6942" s="27"/>
      <c r="G6942" s="35"/>
    </row>
    <row r="6943" spans="3:7" ht="22.5" customHeight="1" x14ac:dyDescent="0.25">
      <c r="C6943" s="34"/>
      <c r="D6943" s="27"/>
      <c r="G6943" s="35"/>
    </row>
    <row r="6944" spans="3:7" ht="22.5" customHeight="1" x14ac:dyDescent="0.25">
      <c r="C6944" s="34"/>
      <c r="D6944" s="27"/>
      <c r="G6944" s="35"/>
    </row>
    <row r="6945" spans="3:7" ht="22.5" customHeight="1" x14ac:dyDescent="0.25">
      <c r="C6945" s="34"/>
      <c r="D6945" s="27"/>
      <c r="G6945" s="35"/>
    </row>
    <row r="6946" spans="3:7" ht="22.5" customHeight="1" x14ac:dyDescent="0.25">
      <c r="C6946" s="34"/>
      <c r="D6946" s="27"/>
      <c r="G6946" s="35"/>
    </row>
    <row r="6947" spans="3:7" ht="22.5" customHeight="1" x14ac:dyDescent="0.25">
      <c r="C6947" s="34"/>
      <c r="D6947" s="27"/>
      <c r="G6947" s="35"/>
    </row>
    <row r="6948" spans="3:7" ht="22.5" customHeight="1" x14ac:dyDescent="0.25">
      <c r="C6948" s="34"/>
      <c r="D6948" s="27"/>
      <c r="G6948" s="35"/>
    </row>
    <row r="6949" spans="3:7" ht="22.5" customHeight="1" x14ac:dyDescent="0.25">
      <c r="C6949" s="34"/>
      <c r="D6949" s="27"/>
      <c r="G6949" s="35"/>
    </row>
    <row r="6950" spans="3:7" ht="22.5" customHeight="1" x14ac:dyDescent="0.25">
      <c r="C6950" s="34"/>
      <c r="D6950" s="27"/>
      <c r="G6950" s="35"/>
    </row>
    <row r="6951" spans="3:7" ht="22.5" customHeight="1" x14ac:dyDescent="0.25">
      <c r="C6951" s="34"/>
      <c r="D6951" s="27"/>
      <c r="G6951" s="35"/>
    </row>
    <row r="6952" spans="3:7" ht="22.5" customHeight="1" x14ac:dyDescent="0.25">
      <c r="C6952" s="34"/>
      <c r="D6952" s="27"/>
      <c r="G6952" s="35"/>
    </row>
    <row r="6953" spans="3:7" ht="22.5" customHeight="1" x14ac:dyDescent="0.25">
      <c r="C6953" s="34"/>
      <c r="D6953" s="27"/>
      <c r="G6953" s="35"/>
    </row>
    <row r="6954" spans="3:7" ht="22.5" customHeight="1" x14ac:dyDescent="0.25">
      <c r="C6954" s="34"/>
      <c r="D6954" s="27"/>
      <c r="G6954" s="35"/>
    </row>
    <row r="6955" spans="3:7" ht="22.5" customHeight="1" x14ac:dyDescent="0.25">
      <c r="C6955" s="34"/>
      <c r="D6955" s="27"/>
      <c r="G6955" s="35"/>
    </row>
    <row r="6956" spans="3:7" ht="22.5" customHeight="1" x14ac:dyDescent="0.25">
      <c r="C6956" s="34"/>
      <c r="D6956" s="27"/>
      <c r="G6956" s="35"/>
    </row>
    <row r="6957" spans="3:7" ht="22.5" customHeight="1" x14ac:dyDescent="0.25">
      <c r="C6957" s="34"/>
      <c r="D6957" s="27"/>
      <c r="G6957" s="35"/>
    </row>
    <row r="6958" spans="3:7" ht="22.5" customHeight="1" x14ac:dyDescent="0.25">
      <c r="C6958" s="34"/>
      <c r="D6958" s="27"/>
      <c r="G6958" s="35"/>
    </row>
    <row r="6959" spans="3:7" ht="22.5" customHeight="1" x14ac:dyDescent="0.25">
      <c r="C6959" s="34"/>
      <c r="D6959" s="27"/>
      <c r="G6959" s="35"/>
    </row>
    <row r="6960" spans="3:7" ht="22.5" customHeight="1" x14ac:dyDescent="0.25">
      <c r="C6960" s="34"/>
      <c r="D6960" s="27"/>
      <c r="G6960" s="35"/>
    </row>
    <row r="6961" spans="3:7" ht="22.5" customHeight="1" x14ac:dyDescent="0.25">
      <c r="C6961" s="34"/>
      <c r="D6961" s="27"/>
      <c r="G6961" s="35"/>
    </row>
    <row r="6962" spans="3:7" ht="22.5" customHeight="1" x14ac:dyDescent="0.25">
      <c r="C6962" s="34"/>
      <c r="D6962" s="27"/>
      <c r="G6962" s="35"/>
    </row>
    <row r="6963" spans="3:7" ht="22.5" customHeight="1" x14ac:dyDescent="0.25">
      <c r="C6963" s="34"/>
      <c r="D6963" s="27"/>
      <c r="G6963" s="35"/>
    </row>
    <row r="6964" spans="3:7" ht="22.5" customHeight="1" x14ac:dyDescent="0.25">
      <c r="C6964" s="34"/>
      <c r="D6964" s="27"/>
      <c r="G6964" s="35"/>
    </row>
    <row r="6965" spans="3:7" ht="22.5" customHeight="1" x14ac:dyDescent="0.25">
      <c r="C6965" s="34"/>
      <c r="D6965" s="27"/>
      <c r="G6965" s="35"/>
    </row>
    <row r="6966" spans="3:7" ht="22.5" customHeight="1" x14ac:dyDescent="0.25">
      <c r="C6966" s="34"/>
      <c r="D6966" s="27"/>
      <c r="G6966" s="35"/>
    </row>
    <row r="6967" spans="3:7" ht="22.5" customHeight="1" x14ac:dyDescent="0.25">
      <c r="C6967" s="34"/>
      <c r="D6967" s="27"/>
      <c r="G6967" s="35"/>
    </row>
    <row r="6968" spans="3:7" ht="22.5" customHeight="1" x14ac:dyDescent="0.25">
      <c r="C6968" s="34"/>
      <c r="D6968" s="27"/>
      <c r="G6968" s="35"/>
    </row>
    <row r="6969" spans="3:7" ht="22.5" customHeight="1" x14ac:dyDescent="0.25">
      <c r="C6969" s="34"/>
      <c r="D6969" s="27"/>
      <c r="G6969" s="35"/>
    </row>
    <row r="6970" spans="3:7" ht="22.5" customHeight="1" x14ac:dyDescent="0.25">
      <c r="C6970" s="34"/>
      <c r="D6970" s="27"/>
      <c r="G6970" s="35"/>
    </row>
    <row r="6971" spans="3:7" ht="22.5" customHeight="1" x14ac:dyDescent="0.25">
      <c r="C6971" s="34"/>
      <c r="D6971" s="27"/>
      <c r="G6971" s="35"/>
    </row>
    <row r="6972" spans="3:7" ht="22.5" customHeight="1" x14ac:dyDescent="0.25">
      <c r="C6972" s="34"/>
      <c r="D6972" s="27"/>
      <c r="G6972" s="35"/>
    </row>
    <row r="6973" spans="3:7" ht="22.5" customHeight="1" x14ac:dyDescent="0.25">
      <c r="C6973" s="34"/>
      <c r="D6973" s="27"/>
      <c r="G6973" s="35"/>
    </row>
    <row r="6974" spans="3:7" ht="22.5" customHeight="1" x14ac:dyDescent="0.25">
      <c r="C6974" s="34"/>
      <c r="D6974" s="27"/>
      <c r="G6974" s="35"/>
    </row>
    <row r="6975" spans="3:7" ht="22.5" customHeight="1" x14ac:dyDescent="0.25">
      <c r="C6975" s="34"/>
      <c r="D6975" s="27"/>
      <c r="G6975" s="35"/>
    </row>
    <row r="6976" spans="3:7" ht="22.5" customHeight="1" x14ac:dyDescent="0.25">
      <c r="C6976" s="34"/>
      <c r="D6976" s="27"/>
      <c r="G6976" s="35"/>
    </row>
    <row r="6977" spans="3:7" ht="22.5" customHeight="1" x14ac:dyDescent="0.25">
      <c r="C6977" s="34"/>
      <c r="D6977" s="27"/>
      <c r="G6977" s="35"/>
    </row>
    <row r="6978" spans="3:7" ht="22.5" customHeight="1" x14ac:dyDescent="0.25">
      <c r="C6978" s="34"/>
      <c r="D6978" s="27"/>
      <c r="G6978" s="35"/>
    </row>
    <row r="6979" spans="3:7" ht="22.5" customHeight="1" x14ac:dyDescent="0.25">
      <c r="C6979" s="34"/>
      <c r="D6979" s="27"/>
      <c r="G6979" s="35"/>
    </row>
    <row r="6980" spans="3:7" ht="22.5" customHeight="1" x14ac:dyDescent="0.25">
      <c r="C6980" s="34"/>
      <c r="D6980" s="27"/>
      <c r="G6980" s="35"/>
    </row>
    <row r="6981" spans="3:7" ht="22.5" customHeight="1" x14ac:dyDescent="0.25">
      <c r="C6981" s="34"/>
      <c r="D6981" s="27"/>
      <c r="G6981" s="35"/>
    </row>
    <row r="6982" spans="3:7" ht="22.5" customHeight="1" x14ac:dyDescent="0.25">
      <c r="C6982" s="34"/>
      <c r="D6982" s="27"/>
      <c r="G6982" s="35"/>
    </row>
    <row r="6983" spans="3:7" ht="22.5" customHeight="1" x14ac:dyDescent="0.25">
      <c r="C6983" s="34"/>
      <c r="D6983" s="27"/>
      <c r="G6983" s="35"/>
    </row>
    <row r="6984" spans="3:7" ht="22.5" customHeight="1" x14ac:dyDescent="0.25">
      <c r="C6984" s="34"/>
      <c r="D6984" s="27"/>
      <c r="G6984" s="35"/>
    </row>
    <row r="6985" spans="3:7" ht="22.5" customHeight="1" x14ac:dyDescent="0.25">
      <c r="C6985" s="34"/>
      <c r="D6985" s="27"/>
      <c r="G6985" s="35"/>
    </row>
    <row r="6986" spans="3:7" ht="22.5" customHeight="1" x14ac:dyDescent="0.25">
      <c r="C6986" s="34"/>
      <c r="D6986" s="27"/>
      <c r="G6986" s="35"/>
    </row>
    <row r="6987" spans="3:7" ht="22.5" customHeight="1" x14ac:dyDescent="0.25">
      <c r="C6987" s="34"/>
      <c r="D6987" s="27"/>
      <c r="G6987" s="35"/>
    </row>
    <row r="6988" spans="3:7" ht="22.5" customHeight="1" x14ac:dyDescent="0.25">
      <c r="C6988" s="34"/>
      <c r="D6988" s="27"/>
      <c r="G6988" s="35"/>
    </row>
    <row r="6989" spans="3:7" ht="22.5" customHeight="1" x14ac:dyDescent="0.25">
      <c r="C6989" s="34"/>
      <c r="D6989" s="27"/>
      <c r="G6989" s="35"/>
    </row>
    <row r="6990" spans="3:7" ht="22.5" customHeight="1" x14ac:dyDescent="0.25">
      <c r="C6990" s="34"/>
      <c r="D6990" s="27"/>
      <c r="G6990" s="35"/>
    </row>
    <row r="6991" spans="3:7" ht="22.5" customHeight="1" x14ac:dyDescent="0.25">
      <c r="C6991" s="34"/>
      <c r="D6991" s="27"/>
      <c r="G6991" s="35"/>
    </row>
    <row r="6992" spans="3:7" ht="22.5" customHeight="1" x14ac:dyDescent="0.25">
      <c r="C6992" s="34"/>
      <c r="D6992" s="27"/>
      <c r="G6992" s="35"/>
    </row>
    <row r="6993" spans="3:7" ht="22.5" customHeight="1" x14ac:dyDescent="0.25">
      <c r="C6993" s="34"/>
      <c r="D6993" s="27"/>
      <c r="G6993" s="35"/>
    </row>
    <row r="6994" spans="3:7" ht="22.5" customHeight="1" x14ac:dyDescent="0.25">
      <c r="C6994" s="34"/>
      <c r="D6994" s="27"/>
      <c r="G6994" s="35"/>
    </row>
    <row r="6995" spans="3:7" ht="22.5" customHeight="1" x14ac:dyDescent="0.25">
      <c r="C6995" s="34"/>
      <c r="D6995" s="27"/>
      <c r="G6995" s="35"/>
    </row>
    <row r="6996" spans="3:7" ht="22.5" customHeight="1" x14ac:dyDescent="0.25">
      <c r="C6996" s="34"/>
      <c r="D6996" s="27"/>
      <c r="G6996" s="35"/>
    </row>
    <row r="6997" spans="3:7" ht="22.5" customHeight="1" x14ac:dyDescent="0.25">
      <c r="C6997" s="34"/>
      <c r="D6997" s="27"/>
      <c r="G6997" s="35"/>
    </row>
    <row r="6998" spans="3:7" ht="22.5" customHeight="1" x14ac:dyDescent="0.25">
      <c r="C6998" s="34"/>
      <c r="D6998" s="27"/>
      <c r="G6998" s="35"/>
    </row>
    <row r="6999" spans="3:7" ht="22.5" customHeight="1" x14ac:dyDescent="0.25">
      <c r="C6999" s="34"/>
      <c r="D6999" s="27"/>
      <c r="G6999" s="35"/>
    </row>
    <row r="7000" spans="3:7" ht="22.5" customHeight="1" x14ac:dyDescent="0.25">
      <c r="C7000" s="34"/>
      <c r="D7000" s="27"/>
      <c r="G7000" s="35"/>
    </row>
    <row r="7001" spans="3:7" ht="22.5" customHeight="1" x14ac:dyDescent="0.25">
      <c r="C7001" s="34"/>
      <c r="D7001" s="27"/>
      <c r="G7001" s="35"/>
    </row>
    <row r="7002" spans="3:7" ht="22.5" customHeight="1" x14ac:dyDescent="0.25">
      <c r="C7002" s="34"/>
      <c r="D7002" s="27"/>
      <c r="G7002" s="35"/>
    </row>
    <row r="7003" spans="3:7" ht="22.5" customHeight="1" x14ac:dyDescent="0.25">
      <c r="C7003" s="34"/>
      <c r="D7003" s="27"/>
      <c r="G7003" s="35"/>
    </row>
    <row r="7004" spans="3:7" ht="22.5" customHeight="1" x14ac:dyDescent="0.25">
      <c r="C7004" s="34"/>
      <c r="D7004" s="27"/>
      <c r="G7004" s="35"/>
    </row>
    <row r="7005" spans="3:7" ht="22.5" customHeight="1" x14ac:dyDescent="0.25">
      <c r="C7005" s="34"/>
      <c r="D7005" s="27"/>
      <c r="G7005" s="35"/>
    </row>
    <row r="7006" spans="3:7" ht="22.5" customHeight="1" x14ac:dyDescent="0.25">
      <c r="C7006" s="34"/>
      <c r="D7006" s="27"/>
      <c r="G7006" s="35"/>
    </row>
    <row r="7007" spans="3:7" ht="22.5" customHeight="1" x14ac:dyDescent="0.25">
      <c r="C7007" s="34"/>
      <c r="D7007" s="27"/>
      <c r="G7007" s="35"/>
    </row>
    <row r="7008" spans="3:7" ht="22.5" customHeight="1" x14ac:dyDescent="0.25">
      <c r="C7008" s="34"/>
      <c r="D7008" s="27"/>
      <c r="G7008" s="35"/>
    </row>
    <row r="7009" spans="3:7" ht="22.5" customHeight="1" x14ac:dyDescent="0.25">
      <c r="C7009" s="34"/>
      <c r="D7009" s="27"/>
      <c r="G7009" s="35"/>
    </row>
    <row r="7010" spans="3:7" ht="22.5" customHeight="1" x14ac:dyDescent="0.25">
      <c r="C7010" s="34"/>
      <c r="D7010" s="27"/>
      <c r="G7010" s="35"/>
    </row>
    <row r="7011" spans="3:7" ht="22.5" customHeight="1" x14ac:dyDescent="0.25">
      <c r="C7011" s="34"/>
      <c r="D7011" s="27"/>
      <c r="G7011" s="35"/>
    </row>
    <row r="7012" spans="3:7" ht="22.5" customHeight="1" x14ac:dyDescent="0.25">
      <c r="C7012" s="34"/>
      <c r="D7012" s="27"/>
      <c r="G7012" s="35"/>
    </row>
    <row r="7013" spans="3:7" ht="22.5" customHeight="1" x14ac:dyDescent="0.25">
      <c r="C7013" s="34"/>
      <c r="D7013" s="27"/>
      <c r="G7013" s="35"/>
    </row>
    <row r="7014" spans="3:7" ht="22.5" customHeight="1" x14ac:dyDescent="0.25">
      <c r="C7014" s="34"/>
      <c r="D7014" s="27"/>
      <c r="G7014" s="35"/>
    </row>
    <row r="7015" spans="3:7" ht="22.5" customHeight="1" x14ac:dyDescent="0.25">
      <c r="C7015" s="34"/>
      <c r="D7015" s="27"/>
      <c r="G7015" s="35"/>
    </row>
    <row r="7016" spans="3:7" ht="22.5" customHeight="1" x14ac:dyDescent="0.25">
      <c r="C7016" s="34"/>
      <c r="D7016" s="27"/>
      <c r="G7016" s="35"/>
    </row>
    <row r="7017" spans="3:7" ht="22.5" customHeight="1" x14ac:dyDescent="0.25">
      <c r="C7017" s="34"/>
      <c r="D7017" s="27"/>
      <c r="G7017" s="35"/>
    </row>
    <row r="7018" spans="3:7" ht="22.5" customHeight="1" x14ac:dyDescent="0.25">
      <c r="C7018" s="34"/>
      <c r="D7018" s="27"/>
      <c r="G7018" s="35"/>
    </row>
    <row r="7019" spans="3:7" ht="22.5" customHeight="1" x14ac:dyDescent="0.25">
      <c r="C7019" s="34"/>
      <c r="D7019" s="27"/>
      <c r="G7019" s="35"/>
    </row>
    <row r="7020" spans="3:7" ht="22.5" customHeight="1" x14ac:dyDescent="0.25">
      <c r="C7020" s="34"/>
      <c r="D7020" s="27"/>
      <c r="G7020" s="35"/>
    </row>
    <row r="7021" spans="3:7" ht="22.5" customHeight="1" x14ac:dyDescent="0.25">
      <c r="C7021" s="34"/>
      <c r="D7021" s="27"/>
      <c r="G7021" s="35"/>
    </row>
    <row r="7022" spans="3:7" ht="22.5" customHeight="1" x14ac:dyDescent="0.25">
      <c r="C7022" s="34"/>
      <c r="D7022" s="27"/>
      <c r="G7022" s="35"/>
    </row>
    <row r="7023" spans="3:7" ht="22.5" customHeight="1" x14ac:dyDescent="0.25">
      <c r="C7023" s="34"/>
      <c r="D7023" s="27"/>
      <c r="G7023" s="35"/>
    </row>
    <row r="7024" spans="3:7" ht="22.5" customHeight="1" x14ac:dyDescent="0.25">
      <c r="C7024" s="34"/>
      <c r="D7024" s="27"/>
      <c r="G7024" s="35"/>
    </row>
    <row r="7025" spans="3:7" ht="22.5" customHeight="1" x14ac:dyDescent="0.25">
      <c r="C7025" s="34"/>
      <c r="D7025" s="27"/>
      <c r="G7025" s="35"/>
    </row>
    <row r="7026" spans="3:7" ht="22.5" customHeight="1" x14ac:dyDescent="0.25">
      <c r="C7026" s="34"/>
      <c r="D7026" s="27"/>
      <c r="G7026" s="35"/>
    </row>
    <row r="7027" spans="3:7" ht="22.5" customHeight="1" x14ac:dyDescent="0.25">
      <c r="C7027" s="34"/>
      <c r="D7027" s="27"/>
      <c r="G7027" s="35"/>
    </row>
    <row r="7028" spans="3:7" ht="22.5" customHeight="1" x14ac:dyDescent="0.25">
      <c r="C7028" s="34"/>
      <c r="D7028" s="27"/>
      <c r="G7028" s="35"/>
    </row>
    <row r="7029" spans="3:7" ht="22.5" customHeight="1" x14ac:dyDescent="0.25">
      <c r="C7029" s="34"/>
      <c r="D7029" s="27"/>
      <c r="G7029" s="35"/>
    </row>
    <row r="7030" spans="3:7" ht="22.5" customHeight="1" x14ac:dyDescent="0.25">
      <c r="C7030" s="34"/>
      <c r="D7030" s="27"/>
      <c r="G7030" s="35"/>
    </row>
    <row r="7031" spans="3:7" ht="22.5" customHeight="1" x14ac:dyDescent="0.25">
      <c r="C7031" s="34"/>
      <c r="D7031" s="27"/>
      <c r="G7031" s="35"/>
    </row>
    <row r="7032" spans="3:7" ht="22.5" customHeight="1" x14ac:dyDescent="0.25">
      <c r="C7032" s="34"/>
      <c r="D7032" s="27"/>
      <c r="G7032" s="35"/>
    </row>
    <row r="7033" spans="3:7" ht="22.5" customHeight="1" x14ac:dyDescent="0.25">
      <c r="C7033" s="34"/>
      <c r="D7033" s="27"/>
      <c r="G7033" s="35"/>
    </row>
    <row r="7034" spans="3:7" ht="22.5" customHeight="1" x14ac:dyDescent="0.25">
      <c r="C7034" s="34"/>
      <c r="D7034" s="27"/>
      <c r="G7034" s="35"/>
    </row>
    <row r="7035" spans="3:7" ht="22.5" customHeight="1" x14ac:dyDescent="0.25">
      <c r="C7035" s="34"/>
      <c r="D7035" s="27"/>
      <c r="G7035" s="35"/>
    </row>
    <row r="7036" spans="3:7" ht="22.5" customHeight="1" x14ac:dyDescent="0.25">
      <c r="C7036" s="34"/>
      <c r="D7036" s="27"/>
      <c r="G7036" s="35"/>
    </row>
    <row r="7037" spans="3:7" ht="22.5" customHeight="1" x14ac:dyDescent="0.25">
      <c r="C7037" s="34"/>
      <c r="D7037" s="27"/>
      <c r="G7037" s="35"/>
    </row>
    <row r="7038" spans="3:7" ht="22.5" customHeight="1" x14ac:dyDescent="0.25">
      <c r="C7038" s="34"/>
      <c r="D7038" s="27"/>
      <c r="G7038" s="35"/>
    </row>
    <row r="7039" spans="3:7" ht="22.5" customHeight="1" x14ac:dyDescent="0.25">
      <c r="C7039" s="34"/>
      <c r="D7039" s="27"/>
      <c r="G7039" s="35"/>
    </row>
    <row r="7040" spans="3:7" ht="22.5" customHeight="1" x14ac:dyDescent="0.25">
      <c r="C7040" s="34"/>
      <c r="D7040" s="27"/>
      <c r="G7040" s="35"/>
    </row>
    <row r="7041" spans="3:7" ht="22.5" customHeight="1" x14ac:dyDescent="0.25">
      <c r="C7041" s="34"/>
      <c r="D7041" s="27"/>
      <c r="G7041" s="35"/>
    </row>
    <row r="7042" spans="3:7" ht="22.5" customHeight="1" x14ac:dyDescent="0.25">
      <c r="C7042" s="34"/>
      <c r="D7042" s="27"/>
      <c r="G7042" s="35"/>
    </row>
    <row r="7043" spans="3:7" ht="22.5" customHeight="1" x14ac:dyDescent="0.25">
      <c r="C7043" s="34"/>
      <c r="D7043" s="27"/>
      <c r="G7043" s="35"/>
    </row>
    <row r="7044" spans="3:7" ht="22.5" customHeight="1" x14ac:dyDescent="0.25">
      <c r="C7044" s="34"/>
      <c r="D7044" s="27"/>
      <c r="G7044" s="35"/>
    </row>
    <row r="7045" spans="3:7" ht="22.5" customHeight="1" x14ac:dyDescent="0.25">
      <c r="C7045" s="34"/>
      <c r="D7045" s="27"/>
      <c r="G7045" s="35"/>
    </row>
    <row r="7046" spans="3:7" ht="22.5" customHeight="1" x14ac:dyDescent="0.25">
      <c r="C7046" s="34"/>
      <c r="D7046" s="27"/>
      <c r="G7046" s="35"/>
    </row>
    <row r="7047" spans="3:7" ht="22.5" customHeight="1" x14ac:dyDescent="0.25">
      <c r="C7047" s="34"/>
      <c r="D7047" s="27"/>
      <c r="G7047" s="35"/>
    </row>
    <row r="7048" spans="3:7" ht="22.5" customHeight="1" x14ac:dyDescent="0.25">
      <c r="C7048" s="34"/>
      <c r="D7048" s="27"/>
      <c r="G7048" s="35"/>
    </row>
    <row r="7049" spans="3:7" ht="22.5" customHeight="1" x14ac:dyDescent="0.25">
      <c r="C7049" s="34"/>
      <c r="D7049" s="27"/>
      <c r="G7049" s="35"/>
    </row>
    <row r="7050" spans="3:7" ht="22.5" customHeight="1" x14ac:dyDescent="0.25">
      <c r="C7050" s="34"/>
      <c r="D7050" s="27"/>
      <c r="G7050" s="35"/>
    </row>
    <row r="7051" spans="3:7" ht="22.5" customHeight="1" x14ac:dyDescent="0.25">
      <c r="C7051" s="34"/>
      <c r="D7051" s="27"/>
      <c r="G7051" s="35"/>
    </row>
    <row r="7052" spans="3:7" ht="22.5" customHeight="1" x14ac:dyDescent="0.25">
      <c r="C7052" s="34"/>
      <c r="D7052" s="27"/>
      <c r="G7052" s="35"/>
    </row>
    <row r="7053" spans="3:7" ht="22.5" customHeight="1" x14ac:dyDescent="0.25">
      <c r="C7053" s="34"/>
      <c r="D7053" s="27"/>
      <c r="G7053" s="35"/>
    </row>
    <row r="7054" spans="3:7" ht="22.5" customHeight="1" x14ac:dyDescent="0.25">
      <c r="C7054" s="34"/>
      <c r="D7054" s="27"/>
      <c r="G7054" s="35"/>
    </row>
    <row r="7055" spans="3:7" ht="22.5" customHeight="1" x14ac:dyDescent="0.25">
      <c r="C7055" s="34"/>
      <c r="D7055" s="27"/>
      <c r="G7055" s="35"/>
    </row>
    <row r="7056" spans="3:7" ht="22.5" customHeight="1" x14ac:dyDescent="0.25">
      <c r="C7056" s="34"/>
      <c r="D7056" s="27"/>
      <c r="G7056" s="35"/>
    </row>
    <row r="7057" spans="3:7" ht="22.5" customHeight="1" x14ac:dyDescent="0.25">
      <c r="C7057" s="34"/>
      <c r="D7057" s="27"/>
      <c r="G7057" s="35"/>
    </row>
    <row r="7058" spans="3:7" ht="22.5" customHeight="1" x14ac:dyDescent="0.25">
      <c r="C7058" s="34"/>
      <c r="D7058" s="27"/>
      <c r="G7058" s="35"/>
    </row>
    <row r="7059" spans="3:7" ht="22.5" customHeight="1" x14ac:dyDescent="0.25">
      <c r="C7059" s="34"/>
      <c r="D7059" s="27"/>
      <c r="G7059" s="35"/>
    </row>
    <row r="7060" spans="3:7" ht="22.5" customHeight="1" x14ac:dyDescent="0.25">
      <c r="C7060" s="34"/>
      <c r="D7060" s="27"/>
      <c r="G7060" s="35"/>
    </row>
    <row r="7061" spans="3:7" ht="22.5" customHeight="1" x14ac:dyDescent="0.25">
      <c r="C7061" s="34"/>
      <c r="D7061" s="27"/>
      <c r="G7061" s="35"/>
    </row>
    <row r="7062" spans="3:7" ht="22.5" customHeight="1" x14ac:dyDescent="0.25">
      <c r="C7062" s="34"/>
      <c r="D7062" s="27"/>
      <c r="G7062" s="35"/>
    </row>
    <row r="7063" spans="3:7" ht="22.5" customHeight="1" x14ac:dyDescent="0.25">
      <c r="C7063" s="34"/>
      <c r="D7063" s="27"/>
      <c r="G7063" s="35"/>
    </row>
    <row r="7064" spans="3:7" ht="22.5" customHeight="1" x14ac:dyDescent="0.25">
      <c r="C7064" s="34"/>
      <c r="D7064" s="27"/>
      <c r="G7064" s="35"/>
    </row>
    <row r="7065" spans="3:7" ht="22.5" customHeight="1" x14ac:dyDescent="0.25">
      <c r="C7065" s="34"/>
      <c r="D7065" s="27"/>
      <c r="G7065" s="35"/>
    </row>
    <row r="7066" spans="3:7" ht="22.5" customHeight="1" x14ac:dyDescent="0.25">
      <c r="C7066" s="34"/>
      <c r="D7066" s="27"/>
      <c r="G7066" s="35"/>
    </row>
    <row r="7067" spans="3:7" ht="22.5" customHeight="1" x14ac:dyDescent="0.25">
      <c r="C7067" s="34"/>
      <c r="D7067" s="27"/>
      <c r="G7067" s="35"/>
    </row>
    <row r="7068" spans="3:7" ht="22.5" customHeight="1" x14ac:dyDescent="0.25">
      <c r="C7068" s="34"/>
      <c r="D7068" s="27"/>
      <c r="G7068" s="35"/>
    </row>
    <row r="7069" spans="3:7" ht="22.5" customHeight="1" x14ac:dyDescent="0.25">
      <c r="C7069" s="34"/>
      <c r="D7069" s="27"/>
      <c r="G7069" s="35"/>
    </row>
    <row r="7070" spans="3:7" ht="22.5" customHeight="1" x14ac:dyDescent="0.25">
      <c r="C7070" s="34"/>
      <c r="D7070" s="27"/>
      <c r="G7070" s="35"/>
    </row>
    <row r="7071" spans="3:7" ht="22.5" customHeight="1" x14ac:dyDescent="0.25">
      <c r="C7071" s="34"/>
      <c r="D7071" s="27"/>
      <c r="G7071" s="35"/>
    </row>
    <row r="7072" spans="3:7" ht="22.5" customHeight="1" x14ac:dyDescent="0.25">
      <c r="C7072" s="34"/>
      <c r="D7072" s="27"/>
      <c r="G7072" s="35"/>
    </row>
    <row r="7073" spans="3:7" ht="22.5" customHeight="1" x14ac:dyDescent="0.25">
      <c r="C7073" s="34"/>
      <c r="D7073" s="27"/>
      <c r="G7073" s="35"/>
    </row>
    <row r="7074" spans="3:7" ht="22.5" customHeight="1" x14ac:dyDescent="0.25">
      <c r="C7074" s="34"/>
      <c r="D7074" s="27"/>
      <c r="G7074" s="35"/>
    </row>
    <row r="7075" spans="3:7" ht="22.5" customHeight="1" x14ac:dyDescent="0.25">
      <c r="C7075" s="34"/>
      <c r="D7075" s="27"/>
      <c r="G7075" s="35"/>
    </row>
    <row r="7076" spans="3:7" ht="22.5" customHeight="1" x14ac:dyDescent="0.25">
      <c r="C7076" s="34"/>
      <c r="D7076" s="27"/>
      <c r="G7076" s="35"/>
    </row>
    <row r="7077" spans="3:7" ht="22.5" customHeight="1" x14ac:dyDescent="0.25">
      <c r="C7077" s="34"/>
      <c r="D7077" s="27"/>
      <c r="G7077" s="35"/>
    </row>
    <row r="7078" spans="3:7" ht="22.5" customHeight="1" x14ac:dyDescent="0.25">
      <c r="C7078" s="34"/>
      <c r="D7078" s="27"/>
      <c r="G7078" s="35"/>
    </row>
    <row r="7079" spans="3:7" ht="22.5" customHeight="1" x14ac:dyDescent="0.25">
      <c r="C7079" s="34"/>
      <c r="D7079" s="27"/>
      <c r="G7079" s="35"/>
    </row>
    <row r="7080" spans="3:7" ht="22.5" customHeight="1" x14ac:dyDescent="0.25">
      <c r="C7080" s="34"/>
      <c r="D7080" s="27"/>
      <c r="G7080" s="35"/>
    </row>
    <row r="7081" spans="3:7" ht="22.5" customHeight="1" x14ac:dyDescent="0.25">
      <c r="C7081" s="34"/>
      <c r="D7081" s="27"/>
      <c r="G7081" s="35"/>
    </row>
    <row r="7082" spans="3:7" ht="22.5" customHeight="1" x14ac:dyDescent="0.25">
      <c r="C7082" s="34"/>
      <c r="D7082" s="27"/>
      <c r="G7082" s="35"/>
    </row>
    <row r="7083" spans="3:7" ht="22.5" customHeight="1" x14ac:dyDescent="0.25">
      <c r="C7083" s="34"/>
      <c r="D7083" s="27"/>
      <c r="G7083" s="35"/>
    </row>
    <row r="7084" spans="3:7" ht="22.5" customHeight="1" x14ac:dyDescent="0.25">
      <c r="C7084" s="34"/>
      <c r="D7084" s="27"/>
      <c r="G7084" s="35"/>
    </row>
    <row r="7085" spans="3:7" ht="22.5" customHeight="1" x14ac:dyDescent="0.25">
      <c r="C7085" s="34"/>
      <c r="D7085" s="27"/>
      <c r="G7085" s="35"/>
    </row>
    <row r="7086" spans="3:7" ht="22.5" customHeight="1" x14ac:dyDescent="0.25">
      <c r="C7086" s="34"/>
      <c r="D7086" s="27"/>
      <c r="G7086" s="35"/>
    </row>
    <row r="7087" spans="3:7" ht="22.5" customHeight="1" x14ac:dyDescent="0.25">
      <c r="C7087" s="34"/>
      <c r="D7087" s="27"/>
      <c r="G7087" s="35"/>
    </row>
    <row r="7088" spans="3:7" ht="22.5" customHeight="1" x14ac:dyDescent="0.25">
      <c r="C7088" s="34"/>
      <c r="D7088" s="27"/>
      <c r="G7088" s="35"/>
    </row>
    <row r="7089" spans="3:7" ht="22.5" customHeight="1" x14ac:dyDescent="0.25">
      <c r="C7089" s="34"/>
      <c r="D7089" s="27"/>
      <c r="G7089" s="35"/>
    </row>
    <row r="7090" spans="3:7" ht="22.5" customHeight="1" x14ac:dyDescent="0.25">
      <c r="C7090" s="34"/>
      <c r="D7090" s="27"/>
      <c r="G7090" s="35"/>
    </row>
    <row r="7091" spans="3:7" ht="22.5" customHeight="1" x14ac:dyDescent="0.25">
      <c r="C7091" s="34"/>
      <c r="D7091" s="27"/>
      <c r="G7091" s="35"/>
    </row>
    <row r="7092" spans="3:7" ht="22.5" customHeight="1" x14ac:dyDescent="0.25">
      <c r="C7092" s="34"/>
      <c r="D7092" s="27"/>
      <c r="G7092" s="35"/>
    </row>
    <row r="7093" spans="3:7" ht="22.5" customHeight="1" x14ac:dyDescent="0.25">
      <c r="C7093" s="34"/>
      <c r="D7093" s="27"/>
      <c r="G7093" s="35"/>
    </row>
    <row r="7094" spans="3:7" ht="22.5" customHeight="1" x14ac:dyDescent="0.25">
      <c r="C7094" s="34"/>
      <c r="D7094" s="27"/>
      <c r="G7094" s="35"/>
    </row>
    <row r="7095" spans="3:7" ht="22.5" customHeight="1" x14ac:dyDescent="0.25">
      <c r="C7095" s="34"/>
      <c r="D7095" s="27"/>
      <c r="G7095" s="35"/>
    </row>
    <row r="7096" spans="3:7" ht="22.5" customHeight="1" x14ac:dyDescent="0.25">
      <c r="C7096" s="34"/>
      <c r="D7096" s="27"/>
      <c r="G7096" s="35"/>
    </row>
    <row r="7097" spans="3:7" ht="22.5" customHeight="1" x14ac:dyDescent="0.25">
      <c r="C7097" s="34"/>
      <c r="D7097" s="27"/>
      <c r="G7097" s="35"/>
    </row>
    <row r="7098" spans="3:7" ht="22.5" customHeight="1" x14ac:dyDescent="0.25">
      <c r="C7098" s="34"/>
      <c r="D7098" s="27"/>
      <c r="G7098" s="35"/>
    </row>
    <row r="7099" spans="3:7" ht="22.5" customHeight="1" x14ac:dyDescent="0.25">
      <c r="C7099" s="34"/>
      <c r="D7099" s="27"/>
      <c r="G7099" s="35"/>
    </row>
    <row r="7100" spans="3:7" ht="22.5" customHeight="1" x14ac:dyDescent="0.25">
      <c r="C7100" s="34"/>
      <c r="D7100" s="27"/>
      <c r="G7100" s="35"/>
    </row>
    <row r="7101" spans="3:7" ht="22.5" customHeight="1" x14ac:dyDescent="0.25">
      <c r="C7101" s="34"/>
      <c r="D7101" s="27"/>
      <c r="G7101" s="35"/>
    </row>
    <row r="7102" spans="3:7" ht="22.5" customHeight="1" x14ac:dyDescent="0.25">
      <c r="C7102" s="34"/>
      <c r="D7102" s="27"/>
      <c r="G7102" s="35"/>
    </row>
    <row r="7103" spans="3:7" ht="22.5" customHeight="1" x14ac:dyDescent="0.25">
      <c r="C7103" s="34"/>
      <c r="D7103" s="27"/>
      <c r="G7103" s="35"/>
    </row>
    <row r="7104" spans="3:7" ht="22.5" customHeight="1" x14ac:dyDescent="0.25">
      <c r="C7104" s="34"/>
      <c r="D7104" s="27"/>
      <c r="G7104" s="35"/>
    </row>
    <row r="7105" spans="3:7" ht="22.5" customHeight="1" x14ac:dyDescent="0.25">
      <c r="C7105" s="34"/>
      <c r="D7105" s="27"/>
      <c r="G7105" s="35"/>
    </row>
    <row r="7106" spans="3:7" ht="22.5" customHeight="1" x14ac:dyDescent="0.25">
      <c r="C7106" s="34"/>
      <c r="D7106" s="27"/>
      <c r="G7106" s="35"/>
    </row>
    <row r="7107" spans="3:7" ht="22.5" customHeight="1" x14ac:dyDescent="0.25">
      <c r="C7107" s="34"/>
      <c r="D7107" s="27"/>
      <c r="G7107" s="35"/>
    </row>
    <row r="7108" spans="3:7" ht="22.5" customHeight="1" x14ac:dyDescent="0.25">
      <c r="C7108" s="34"/>
      <c r="D7108" s="27"/>
      <c r="G7108" s="35"/>
    </row>
    <row r="7109" spans="3:7" ht="22.5" customHeight="1" x14ac:dyDescent="0.25">
      <c r="C7109" s="34"/>
      <c r="D7109" s="27"/>
      <c r="G7109" s="35"/>
    </row>
    <row r="7110" spans="3:7" ht="22.5" customHeight="1" x14ac:dyDescent="0.25">
      <c r="C7110" s="34"/>
      <c r="D7110" s="27"/>
      <c r="G7110" s="35"/>
    </row>
    <row r="7111" spans="3:7" ht="22.5" customHeight="1" x14ac:dyDescent="0.25">
      <c r="C7111" s="34"/>
      <c r="D7111" s="27"/>
      <c r="G7111" s="35"/>
    </row>
    <row r="7112" spans="3:7" ht="22.5" customHeight="1" x14ac:dyDescent="0.25">
      <c r="C7112" s="34"/>
      <c r="D7112" s="27"/>
      <c r="G7112" s="35"/>
    </row>
    <row r="7113" spans="3:7" ht="22.5" customHeight="1" x14ac:dyDescent="0.25">
      <c r="C7113" s="34"/>
      <c r="D7113" s="27"/>
      <c r="G7113" s="35"/>
    </row>
    <row r="7114" spans="3:7" ht="22.5" customHeight="1" x14ac:dyDescent="0.25">
      <c r="C7114" s="34"/>
      <c r="D7114" s="27"/>
      <c r="G7114" s="35"/>
    </row>
    <row r="7115" spans="3:7" ht="22.5" customHeight="1" x14ac:dyDescent="0.25">
      <c r="C7115" s="34"/>
      <c r="D7115" s="27"/>
      <c r="G7115" s="35"/>
    </row>
    <row r="7116" spans="3:7" ht="22.5" customHeight="1" x14ac:dyDescent="0.25">
      <c r="C7116" s="34"/>
      <c r="D7116" s="27"/>
      <c r="G7116" s="35"/>
    </row>
    <row r="7117" spans="3:7" ht="22.5" customHeight="1" x14ac:dyDescent="0.25">
      <c r="C7117" s="34"/>
      <c r="D7117" s="27"/>
      <c r="G7117" s="35"/>
    </row>
    <row r="7118" spans="3:7" ht="22.5" customHeight="1" x14ac:dyDescent="0.25">
      <c r="C7118" s="34"/>
      <c r="D7118" s="27"/>
      <c r="G7118" s="35"/>
    </row>
    <row r="7119" spans="3:7" ht="22.5" customHeight="1" x14ac:dyDescent="0.25">
      <c r="C7119" s="34"/>
      <c r="D7119" s="27"/>
      <c r="G7119" s="35"/>
    </row>
    <row r="7120" spans="3:7" ht="22.5" customHeight="1" x14ac:dyDescent="0.25">
      <c r="C7120" s="34"/>
      <c r="D7120" s="27"/>
      <c r="G7120" s="35"/>
    </row>
    <row r="7121" spans="3:7" ht="22.5" customHeight="1" x14ac:dyDescent="0.25">
      <c r="C7121" s="34"/>
      <c r="D7121" s="27"/>
      <c r="G7121" s="35"/>
    </row>
    <row r="7122" spans="3:7" ht="22.5" customHeight="1" x14ac:dyDescent="0.25">
      <c r="C7122" s="34"/>
      <c r="D7122" s="27"/>
      <c r="G7122" s="35"/>
    </row>
    <row r="7123" spans="3:7" ht="22.5" customHeight="1" x14ac:dyDescent="0.25">
      <c r="C7123" s="34"/>
      <c r="D7123" s="27"/>
      <c r="G7123" s="35"/>
    </row>
    <row r="7124" spans="3:7" ht="22.5" customHeight="1" x14ac:dyDescent="0.25">
      <c r="C7124" s="34"/>
      <c r="D7124" s="27"/>
      <c r="G7124" s="35"/>
    </row>
    <row r="7125" spans="3:7" ht="22.5" customHeight="1" x14ac:dyDescent="0.25">
      <c r="C7125" s="34"/>
      <c r="D7125" s="27"/>
      <c r="G7125" s="35"/>
    </row>
    <row r="7126" spans="3:7" ht="22.5" customHeight="1" x14ac:dyDescent="0.25">
      <c r="C7126" s="34"/>
      <c r="D7126" s="27"/>
      <c r="G7126" s="35"/>
    </row>
    <row r="7127" spans="3:7" ht="22.5" customHeight="1" x14ac:dyDescent="0.25">
      <c r="C7127" s="34"/>
      <c r="D7127" s="27"/>
      <c r="G7127" s="35"/>
    </row>
    <row r="7128" spans="3:7" ht="22.5" customHeight="1" x14ac:dyDescent="0.25">
      <c r="C7128" s="34"/>
      <c r="D7128" s="27"/>
      <c r="G7128" s="35"/>
    </row>
    <row r="7129" spans="3:7" ht="22.5" customHeight="1" x14ac:dyDescent="0.25">
      <c r="C7129" s="34"/>
      <c r="D7129" s="27"/>
      <c r="G7129" s="35"/>
    </row>
    <row r="7130" spans="3:7" ht="22.5" customHeight="1" x14ac:dyDescent="0.25">
      <c r="C7130" s="34"/>
      <c r="D7130" s="27"/>
      <c r="G7130" s="35"/>
    </row>
    <row r="7131" spans="3:7" ht="22.5" customHeight="1" x14ac:dyDescent="0.25">
      <c r="C7131" s="34"/>
      <c r="D7131" s="27"/>
      <c r="G7131" s="35"/>
    </row>
    <row r="7132" spans="3:7" ht="22.5" customHeight="1" x14ac:dyDescent="0.25">
      <c r="C7132" s="34"/>
      <c r="D7132" s="27"/>
      <c r="G7132" s="35"/>
    </row>
    <row r="7133" spans="3:7" ht="22.5" customHeight="1" x14ac:dyDescent="0.25">
      <c r="C7133" s="34"/>
      <c r="D7133" s="27"/>
      <c r="G7133" s="35"/>
    </row>
    <row r="7134" spans="3:7" ht="22.5" customHeight="1" x14ac:dyDescent="0.25">
      <c r="C7134" s="34"/>
      <c r="D7134" s="27"/>
      <c r="G7134" s="35"/>
    </row>
    <row r="7135" spans="3:7" ht="22.5" customHeight="1" x14ac:dyDescent="0.25">
      <c r="C7135" s="34"/>
      <c r="D7135" s="27"/>
      <c r="G7135" s="35"/>
    </row>
    <row r="7136" spans="3:7" ht="22.5" customHeight="1" x14ac:dyDescent="0.25">
      <c r="C7136" s="34"/>
      <c r="D7136" s="27"/>
      <c r="G7136" s="35"/>
    </row>
    <row r="7137" spans="3:7" ht="22.5" customHeight="1" x14ac:dyDescent="0.25">
      <c r="C7137" s="34"/>
      <c r="D7137" s="27"/>
      <c r="G7137" s="35"/>
    </row>
    <row r="7138" spans="3:7" ht="22.5" customHeight="1" x14ac:dyDescent="0.25">
      <c r="C7138" s="34"/>
      <c r="D7138" s="27"/>
      <c r="G7138" s="35"/>
    </row>
    <row r="7139" spans="3:7" ht="22.5" customHeight="1" x14ac:dyDescent="0.25">
      <c r="C7139" s="34"/>
      <c r="D7139" s="27"/>
      <c r="G7139" s="35"/>
    </row>
    <row r="7140" spans="3:7" ht="22.5" customHeight="1" x14ac:dyDescent="0.25">
      <c r="C7140" s="34"/>
      <c r="D7140" s="27"/>
      <c r="G7140" s="35"/>
    </row>
    <row r="7141" spans="3:7" ht="22.5" customHeight="1" x14ac:dyDescent="0.25">
      <c r="C7141" s="34"/>
      <c r="D7141" s="27"/>
      <c r="G7141" s="35"/>
    </row>
    <row r="7142" spans="3:7" ht="22.5" customHeight="1" x14ac:dyDescent="0.25">
      <c r="C7142" s="34"/>
      <c r="D7142" s="27"/>
      <c r="G7142" s="35"/>
    </row>
    <row r="7143" spans="3:7" ht="22.5" customHeight="1" x14ac:dyDescent="0.25">
      <c r="C7143" s="34"/>
      <c r="D7143" s="27"/>
      <c r="G7143" s="35"/>
    </row>
    <row r="7144" spans="3:7" ht="22.5" customHeight="1" x14ac:dyDescent="0.25">
      <c r="C7144" s="34"/>
      <c r="D7144" s="27"/>
      <c r="G7144" s="35"/>
    </row>
    <row r="7145" spans="3:7" ht="22.5" customHeight="1" x14ac:dyDescent="0.25">
      <c r="C7145" s="34"/>
      <c r="D7145" s="27"/>
      <c r="G7145" s="35"/>
    </row>
    <row r="7146" spans="3:7" ht="22.5" customHeight="1" x14ac:dyDescent="0.25">
      <c r="C7146" s="34"/>
      <c r="D7146" s="27"/>
      <c r="G7146" s="35"/>
    </row>
    <row r="7147" spans="3:7" ht="22.5" customHeight="1" x14ac:dyDescent="0.25">
      <c r="C7147" s="34"/>
      <c r="D7147" s="27"/>
      <c r="G7147" s="35"/>
    </row>
    <row r="7148" spans="3:7" ht="22.5" customHeight="1" x14ac:dyDescent="0.25">
      <c r="C7148" s="34"/>
      <c r="D7148" s="27"/>
      <c r="G7148" s="35"/>
    </row>
    <row r="7149" spans="3:7" ht="22.5" customHeight="1" x14ac:dyDescent="0.25">
      <c r="C7149" s="34"/>
      <c r="D7149" s="27"/>
      <c r="G7149" s="35"/>
    </row>
    <row r="7150" spans="3:7" ht="22.5" customHeight="1" x14ac:dyDescent="0.25">
      <c r="C7150" s="34"/>
      <c r="D7150" s="27"/>
      <c r="G7150" s="35"/>
    </row>
    <row r="7151" spans="3:7" ht="22.5" customHeight="1" x14ac:dyDescent="0.25">
      <c r="C7151" s="34"/>
      <c r="D7151" s="27"/>
      <c r="G7151" s="35"/>
    </row>
    <row r="7152" spans="3:7" ht="22.5" customHeight="1" x14ac:dyDescent="0.25">
      <c r="C7152" s="34"/>
      <c r="D7152" s="27"/>
      <c r="G7152" s="35"/>
    </row>
    <row r="7153" spans="3:7" ht="22.5" customHeight="1" x14ac:dyDescent="0.25">
      <c r="C7153" s="34"/>
      <c r="D7153" s="27"/>
      <c r="G7153" s="35"/>
    </row>
    <row r="7154" spans="3:7" ht="22.5" customHeight="1" x14ac:dyDescent="0.25">
      <c r="C7154" s="34"/>
      <c r="D7154" s="27"/>
      <c r="G7154" s="35"/>
    </row>
    <row r="7155" spans="3:7" ht="22.5" customHeight="1" x14ac:dyDescent="0.25">
      <c r="C7155" s="34"/>
      <c r="D7155" s="27"/>
      <c r="G7155" s="35"/>
    </row>
    <row r="7156" spans="3:7" ht="22.5" customHeight="1" x14ac:dyDescent="0.25">
      <c r="C7156" s="34"/>
      <c r="D7156" s="27"/>
      <c r="G7156" s="35"/>
    </row>
    <row r="7157" spans="3:7" ht="22.5" customHeight="1" x14ac:dyDescent="0.25">
      <c r="C7157" s="34"/>
      <c r="D7157" s="27"/>
      <c r="G7157" s="35"/>
    </row>
    <row r="7158" spans="3:7" ht="22.5" customHeight="1" x14ac:dyDescent="0.25">
      <c r="C7158" s="34"/>
      <c r="D7158" s="27"/>
      <c r="G7158" s="35"/>
    </row>
    <row r="7159" spans="3:7" ht="22.5" customHeight="1" x14ac:dyDescent="0.25">
      <c r="C7159" s="34"/>
      <c r="D7159" s="27"/>
      <c r="G7159" s="35"/>
    </row>
    <row r="7160" spans="3:7" ht="22.5" customHeight="1" x14ac:dyDescent="0.25">
      <c r="C7160" s="34"/>
      <c r="D7160" s="27"/>
      <c r="G7160" s="35"/>
    </row>
    <row r="7161" spans="3:7" ht="22.5" customHeight="1" x14ac:dyDescent="0.25">
      <c r="C7161" s="34"/>
      <c r="D7161" s="27"/>
      <c r="G7161" s="35"/>
    </row>
    <row r="7162" spans="3:7" ht="22.5" customHeight="1" x14ac:dyDescent="0.25">
      <c r="C7162" s="34"/>
      <c r="D7162" s="27"/>
      <c r="G7162" s="35"/>
    </row>
    <row r="7163" spans="3:7" ht="22.5" customHeight="1" x14ac:dyDescent="0.25">
      <c r="C7163" s="34"/>
      <c r="D7163" s="27"/>
      <c r="G7163" s="35"/>
    </row>
    <row r="7164" spans="3:7" ht="22.5" customHeight="1" x14ac:dyDescent="0.25">
      <c r="C7164" s="34"/>
      <c r="D7164" s="27"/>
      <c r="G7164" s="35"/>
    </row>
    <row r="7165" spans="3:7" ht="22.5" customHeight="1" x14ac:dyDescent="0.25">
      <c r="C7165" s="34"/>
      <c r="D7165" s="27"/>
      <c r="G7165" s="35"/>
    </row>
    <row r="7166" spans="3:7" ht="22.5" customHeight="1" x14ac:dyDescent="0.25">
      <c r="C7166" s="34"/>
      <c r="D7166" s="27"/>
      <c r="G7166" s="35"/>
    </row>
    <row r="7167" spans="3:7" ht="22.5" customHeight="1" x14ac:dyDescent="0.25">
      <c r="C7167" s="34"/>
      <c r="D7167" s="27"/>
      <c r="G7167" s="35"/>
    </row>
    <row r="7168" spans="3:7" ht="22.5" customHeight="1" x14ac:dyDescent="0.25">
      <c r="C7168" s="34"/>
      <c r="D7168" s="27"/>
      <c r="G7168" s="35"/>
    </row>
    <row r="7169" spans="3:7" ht="22.5" customHeight="1" x14ac:dyDescent="0.25">
      <c r="C7169" s="34"/>
      <c r="D7169" s="27"/>
      <c r="G7169" s="35"/>
    </row>
    <row r="7170" spans="3:7" ht="22.5" customHeight="1" x14ac:dyDescent="0.25">
      <c r="C7170" s="34"/>
      <c r="D7170" s="27"/>
      <c r="G7170" s="35"/>
    </row>
    <row r="7171" spans="3:7" ht="22.5" customHeight="1" x14ac:dyDescent="0.25">
      <c r="C7171" s="34"/>
      <c r="D7171" s="27"/>
      <c r="G7171" s="35"/>
    </row>
    <row r="7172" spans="3:7" ht="22.5" customHeight="1" x14ac:dyDescent="0.25">
      <c r="C7172" s="34"/>
      <c r="D7172" s="27"/>
      <c r="G7172" s="35"/>
    </row>
    <row r="7173" spans="3:7" ht="22.5" customHeight="1" x14ac:dyDescent="0.25">
      <c r="C7173" s="34"/>
      <c r="D7173" s="27"/>
      <c r="G7173" s="35"/>
    </row>
    <row r="7174" spans="3:7" ht="22.5" customHeight="1" x14ac:dyDescent="0.25">
      <c r="C7174" s="34"/>
      <c r="D7174" s="27"/>
      <c r="G7174" s="35"/>
    </row>
    <row r="7175" spans="3:7" ht="22.5" customHeight="1" x14ac:dyDescent="0.25">
      <c r="C7175" s="34"/>
      <c r="D7175" s="27"/>
      <c r="G7175" s="35"/>
    </row>
    <row r="7176" spans="3:7" ht="22.5" customHeight="1" x14ac:dyDescent="0.25">
      <c r="C7176" s="34"/>
      <c r="D7176" s="27"/>
      <c r="G7176" s="35"/>
    </row>
    <row r="7177" spans="3:7" ht="22.5" customHeight="1" x14ac:dyDescent="0.25">
      <c r="C7177" s="34"/>
      <c r="D7177" s="27"/>
      <c r="G7177" s="35"/>
    </row>
    <row r="7178" spans="3:7" ht="22.5" customHeight="1" x14ac:dyDescent="0.25">
      <c r="C7178" s="34"/>
      <c r="D7178" s="27"/>
      <c r="G7178" s="35"/>
    </row>
    <row r="7179" spans="3:7" ht="22.5" customHeight="1" x14ac:dyDescent="0.25">
      <c r="C7179" s="34"/>
      <c r="D7179" s="27"/>
      <c r="G7179" s="35"/>
    </row>
    <row r="7180" spans="3:7" ht="22.5" customHeight="1" x14ac:dyDescent="0.25">
      <c r="C7180" s="34"/>
      <c r="D7180" s="27"/>
      <c r="G7180" s="35"/>
    </row>
    <row r="7181" spans="3:7" ht="22.5" customHeight="1" x14ac:dyDescent="0.25">
      <c r="C7181" s="34"/>
      <c r="D7181" s="27"/>
      <c r="G7181" s="35"/>
    </row>
    <row r="7182" spans="3:7" ht="22.5" customHeight="1" x14ac:dyDescent="0.25">
      <c r="C7182" s="34"/>
      <c r="D7182" s="27"/>
      <c r="G7182" s="35"/>
    </row>
    <row r="7183" spans="3:7" ht="22.5" customHeight="1" x14ac:dyDescent="0.25">
      <c r="C7183" s="34"/>
      <c r="D7183" s="27"/>
      <c r="G7183" s="35"/>
    </row>
    <row r="7184" spans="3:7" ht="22.5" customHeight="1" x14ac:dyDescent="0.25">
      <c r="C7184" s="34"/>
      <c r="D7184" s="27"/>
      <c r="G7184" s="35"/>
    </row>
    <row r="7185" spans="3:7" ht="22.5" customHeight="1" x14ac:dyDescent="0.25">
      <c r="C7185" s="34"/>
      <c r="D7185" s="27"/>
      <c r="G7185" s="35"/>
    </row>
    <row r="7186" spans="3:7" ht="22.5" customHeight="1" x14ac:dyDescent="0.25">
      <c r="C7186" s="34"/>
      <c r="D7186" s="27"/>
      <c r="G7186" s="35"/>
    </row>
    <row r="7187" spans="3:7" ht="22.5" customHeight="1" x14ac:dyDescent="0.25">
      <c r="C7187" s="34"/>
      <c r="D7187" s="27"/>
      <c r="G7187" s="35"/>
    </row>
    <row r="7188" spans="3:7" ht="22.5" customHeight="1" x14ac:dyDescent="0.25">
      <c r="C7188" s="34"/>
      <c r="D7188" s="27"/>
      <c r="G7188" s="35"/>
    </row>
    <row r="7189" spans="3:7" ht="22.5" customHeight="1" x14ac:dyDescent="0.25">
      <c r="C7189" s="34"/>
      <c r="D7189" s="27"/>
      <c r="G7189" s="35"/>
    </row>
    <row r="7190" spans="3:7" ht="22.5" customHeight="1" x14ac:dyDescent="0.25">
      <c r="C7190" s="34"/>
      <c r="D7190" s="27"/>
      <c r="G7190" s="35"/>
    </row>
    <row r="7191" spans="3:7" ht="22.5" customHeight="1" x14ac:dyDescent="0.25">
      <c r="C7191" s="34"/>
      <c r="D7191" s="27"/>
      <c r="G7191" s="35"/>
    </row>
    <row r="7192" spans="3:7" ht="22.5" customHeight="1" x14ac:dyDescent="0.25">
      <c r="C7192" s="34"/>
      <c r="D7192" s="27"/>
      <c r="G7192" s="35"/>
    </row>
    <row r="7193" spans="3:7" ht="22.5" customHeight="1" x14ac:dyDescent="0.25">
      <c r="C7193" s="34"/>
      <c r="D7193" s="27"/>
      <c r="G7193" s="35"/>
    </row>
    <row r="7194" spans="3:7" ht="22.5" customHeight="1" x14ac:dyDescent="0.25">
      <c r="C7194" s="34"/>
      <c r="D7194" s="27"/>
      <c r="G7194" s="35"/>
    </row>
    <row r="7195" spans="3:7" ht="22.5" customHeight="1" x14ac:dyDescent="0.25">
      <c r="C7195" s="34"/>
      <c r="D7195" s="27"/>
      <c r="G7195" s="35"/>
    </row>
    <row r="7196" spans="3:7" ht="22.5" customHeight="1" x14ac:dyDescent="0.25">
      <c r="C7196" s="34"/>
      <c r="D7196" s="27"/>
      <c r="G7196" s="35"/>
    </row>
    <row r="7197" spans="3:7" ht="22.5" customHeight="1" x14ac:dyDescent="0.25">
      <c r="C7197" s="34"/>
      <c r="D7197" s="27"/>
      <c r="G7197" s="35"/>
    </row>
    <row r="7198" spans="3:7" ht="22.5" customHeight="1" x14ac:dyDescent="0.25">
      <c r="C7198" s="34"/>
      <c r="D7198" s="27"/>
      <c r="G7198" s="35"/>
    </row>
    <row r="7199" spans="3:7" ht="22.5" customHeight="1" x14ac:dyDescent="0.25">
      <c r="C7199" s="34"/>
      <c r="D7199" s="27"/>
      <c r="G7199" s="35"/>
    </row>
    <row r="7200" spans="3:7" ht="22.5" customHeight="1" x14ac:dyDescent="0.25">
      <c r="C7200" s="34"/>
      <c r="D7200" s="27"/>
      <c r="G7200" s="35"/>
    </row>
    <row r="7201" spans="3:7" ht="22.5" customHeight="1" x14ac:dyDescent="0.25">
      <c r="C7201" s="34"/>
      <c r="D7201" s="27"/>
      <c r="G7201" s="35"/>
    </row>
    <row r="7202" spans="3:7" ht="22.5" customHeight="1" x14ac:dyDescent="0.25">
      <c r="C7202" s="34"/>
      <c r="D7202" s="27"/>
      <c r="G7202" s="35"/>
    </row>
    <row r="7203" spans="3:7" ht="22.5" customHeight="1" x14ac:dyDescent="0.25">
      <c r="C7203" s="34"/>
      <c r="D7203" s="27"/>
      <c r="G7203" s="35"/>
    </row>
    <row r="7204" spans="3:7" ht="22.5" customHeight="1" x14ac:dyDescent="0.25">
      <c r="C7204" s="34"/>
      <c r="D7204" s="27"/>
      <c r="G7204" s="35"/>
    </row>
    <row r="7205" spans="3:7" ht="22.5" customHeight="1" x14ac:dyDescent="0.25">
      <c r="C7205" s="34"/>
      <c r="D7205" s="27"/>
      <c r="G7205" s="35"/>
    </row>
    <row r="7206" spans="3:7" ht="22.5" customHeight="1" x14ac:dyDescent="0.25">
      <c r="C7206" s="34"/>
      <c r="D7206" s="27"/>
      <c r="G7206" s="35"/>
    </row>
    <row r="7207" spans="3:7" ht="22.5" customHeight="1" x14ac:dyDescent="0.25">
      <c r="C7207" s="34"/>
      <c r="D7207" s="27"/>
      <c r="G7207" s="35"/>
    </row>
    <row r="7208" spans="3:7" ht="22.5" customHeight="1" x14ac:dyDescent="0.25">
      <c r="C7208" s="34"/>
      <c r="D7208" s="27"/>
      <c r="G7208" s="35"/>
    </row>
    <row r="7209" spans="3:7" ht="22.5" customHeight="1" x14ac:dyDescent="0.25">
      <c r="C7209" s="34"/>
      <c r="D7209" s="27"/>
      <c r="G7209" s="35"/>
    </row>
    <row r="7210" spans="3:7" ht="22.5" customHeight="1" x14ac:dyDescent="0.25">
      <c r="C7210" s="34"/>
      <c r="D7210" s="27"/>
      <c r="G7210" s="35"/>
    </row>
    <row r="7211" spans="3:7" ht="22.5" customHeight="1" x14ac:dyDescent="0.25">
      <c r="C7211" s="34"/>
      <c r="D7211" s="27"/>
      <c r="G7211" s="35"/>
    </row>
    <row r="7212" spans="3:7" ht="22.5" customHeight="1" x14ac:dyDescent="0.25">
      <c r="C7212" s="34"/>
      <c r="D7212" s="27"/>
      <c r="G7212" s="35"/>
    </row>
    <row r="7213" spans="3:7" ht="22.5" customHeight="1" x14ac:dyDescent="0.25">
      <c r="C7213" s="34"/>
      <c r="D7213" s="27"/>
      <c r="G7213" s="35"/>
    </row>
    <row r="7214" spans="3:7" ht="22.5" customHeight="1" x14ac:dyDescent="0.25">
      <c r="C7214" s="34"/>
      <c r="D7214" s="27"/>
      <c r="G7214" s="35"/>
    </row>
    <row r="7215" spans="3:7" ht="22.5" customHeight="1" x14ac:dyDescent="0.25">
      <c r="C7215" s="34"/>
      <c r="D7215" s="27"/>
      <c r="G7215" s="35"/>
    </row>
    <row r="7216" spans="3:7" ht="22.5" customHeight="1" x14ac:dyDescent="0.25">
      <c r="C7216" s="34"/>
      <c r="D7216" s="27"/>
      <c r="G7216" s="35"/>
    </row>
    <row r="7217" spans="3:7" ht="22.5" customHeight="1" x14ac:dyDescent="0.25">
      <c r="C7217" s="34"/>
      <c r="D7217" s="27"/>
      <c r="G7217" s="35"/>
    </row>
    <row r="7218" spans="3:7" ht="22.5" customHeight="1" x14ac:dyDescent="0.25">
      <c r="C7218" s="34"/>
      <c r="D7218" s="27"/>
      <c r="G7218" s="35"/>
    </row>
    <row r="7219" spans="3:7" ht="22.5" customHeight="1" x14ac:dyDescent="0.25">
      <c r="C7219" s="34"/>
      <c r="D7219" s="27"/>
      <c r="G7219" s="35"/>
    </row>
    <row r="7220" spans="3:7" ht="22.5" customHeight="1" x14ac:dyDescent="0.25">
      <c r="C7220" s="34"/>
      <c r="D7220" s="27"/>
      <c r="G7220" s="35"/>
    </row>
    <row r="7221" spans="3:7" ht="22.5" customHeight="1" x14ac:dyDescent="0.25">
      <c r="C7221" s="34"/>
      <c r="D7221" s="27"/>
      <c r="G7221" s="35"/>
    </row>
    <row r="7222" spans="3:7" ht="22.5" customHeight="1" x14ac:dyDescent="0.25">
      <c r="C7222" s="34"/>
      <c r="D7222" s="27"/>
      <c r="G7222" s="35"/>
    </row>
    <row r="7223" spans="3:7" ht="22.5" customHeight="1" x14ac:dyDescent="0.25">
      <c r="C7223" s="34"/>
      <c r="D7223" s="27"/>
      <c r="G7223" s="35"/>
    </row>
    <row r="7224" spans="3:7" ht="22.5" customHeight="1" x14ac:dyDescent="0.25">
      <c r="C7224" s="34"/>
      <c r="D7224" s="27"/>
      <c r="G7224" s="35"/>
    </row>
    <row r="7225" spans="3:7" ht="22.5" customHeight="1" x14ac:dyDescent="0.25">
      <c r="C7225" s="34"/>
      <c r="D7225" s="27"/>
      <c r="G7225" s="35"/>
    </row>
    <row r="7226" spans="3:7" ht="22.5" customHeight="1" x14ac:dyDescent="0.25">
      <c r="C7226" s="34"/>
      <c r="D7226" s="27"/>
      <c r="G7226" s="35"/>
    </row>
    <row r="7227" spans="3:7" ht="22.5" customHeight="1" x14ac:dyDescent="0.25">
      <c r="C7227" s="34"/>
      <c r="D7227" s="27"/>
      <c r="G7227" s="35"/>
    </row>
    <row r="7228" spans="3:7" ht="22.5" customHeight="1" x14ac:dyDescent="0.25">
      <c r="C7228" s="34"/>
      <c r="D7228" s="27"/>
      <c r="G7228" s="35"/>
    </row>
    <row r="7229" spans="3:7" ht="22.5" customHeight="1" x14ac:dyDescent="0.25">
      <c r="C7229" s="34"/>
      <c r="D7229" s="27"/>
      <c r="G7229" s="35"/>
    </row>
    <row r="7230" spans="3:7" ht="22.5" customHeight="1" x14ac:dyDescent="0.25">
      <c r="C7230" s="34"/>
      <c r="D7230" s="27"/>
      <c r="G7230" s="35"/>
    </row>
    <row r="7231" spans="3:7" ht="22.5" customHeight="1" x14ac:dyDescent="0.25">
      <c r="C7231" s="34"/>
      <c r="D7231" s="27"/>
      <c r="G7231" s="35"/>
    </row>
    <row r="7232" spans="3:7" ht="22.5" customHeight="1" x14ac:dyDescent="0.25">
      <c r="C7232" s="34"/>
      <c r="D7232" s="27"/>
      <c r="G7232" s="35"/>
    </row>
    <row r="7233" spans="3:7" ht="22.5" customHeight="1" x14ac:dyDescent="0.25">
      <c r="C7233" s="34"/>
      <c r="D7233" s="27"/>
      <c r="G7233" s="35"/>
    </row>
    <row r="7234" spans="3:7" ht="22.5" customHeight="1" x14ac:dyDescent="0.25">
      <c r="C7234" s="34"/>
      <c r="D7234" s="27"/>
      <c r="G7234" s="35"/>
    </row>
    <row r="7235" spans="3:7" ht="22.5" customHeight="1" x14ac:dyDescent="0.25">
      <c r="C7235" s="34"/>
      <c r="D7235" s="27"/>
      <c r="G7235" s="35"/>
    </row>
    <row r="7236" spans="3:7" ht="22.5" customHeight="1" x14ac:dyDescent="0.25">
      <c r="C7236" s="34"/>
      <c r="D7236" s="27"/>
      <c r="G7236" s="35"/>
    </row>
    <row r="7237" spans="3:7" ht="22.5" customHeight="1" x14ac:dyDescent="0.25">
      <c r="C7237" s="34"/>
      <c r="D7237" s="27"/>
      <c r="G7237" s="35"/>
    </row>
    <row r="7238" spans="3:7" ht="22.5" customHeight="1" x14ac:dyDescent="0.25">
      <c r="C7238" s="34"/>
      <c r="D7238" s="27"/>
      <c r="G7238" s="35"/>
    </row>
    <row r="7239" spans="3:7" ht="22.5" customHeight="1" x14ac:dyDescent="0.25">
      <c r="C7239" s="34"/>
      <c r="D7239" s="27"/>
      <c r="G7239" s="35"/>
    </row>
    <row r="7240" spans="3:7" ht="22.5" customHeight="1" x14ac:dyDescent="0.25">
      <c r="C7240" s="34"/>
      <c r="D7240" s="27"/>
      <c r="G7240" s="35"/>
    </row>
    <row r="7241" spans="3:7" ht="22.5" customHeight="1" x14ac:dyDescent="0.25">
      <c r="C7241" s="34"/>
      <c r="D7241" s="27"/>
      <c r="G7241" s="35"/>
    </row>
    <row r="7242" spans="3:7" ht="22.5" customHeight="1" x14ac:dyDescent="0.25">
      <c r="C7242" s="34"/>
      <c r="D7242" s="27"/>
      <c r="G7242" s="35"/>
    </row>
    <row r="7243" spans="3:7" ht="22.5" customHeight="1" x14ac:dyDescent="0.25">
      <c r="C7243" s="34"/>
      <c r="D7243" s="27"/>
      <c r="G7243" s="35"/>
    </row>
    <row r="7244" spans="3:7" ht="22.5" customHeight="1" x14ac:dyDescent="0.25">
      <c r="C7244" s="34"/>
      <c r="D7244" s="27"/>
      <c r="G7244" s="35"/>
    </row>
    <row r="7245" spans="3:7" ht="22.5" customHeight="1" x14ac:dyDescent="0.25">
      <c r="C7245" s="34"/>
      <c r="D7245" s="27"/>
      <c r="G7245" s="35"/>
    </row>
    <row r="7246" spans="3:7" ht="22.5" customHeight="1" x14ac:dyDescent="0.25">
      <c r="C7246" s="34"/>
      <c r="D7246" s="27"/>
      <c r="G7246" s="35"/>
    </row>
    <row r="7247" spans="3:7" ht="22.5" customHeight="1" x14ac:dyDescent="0.25">
      <c r="C7247" s="34"/>
      <c r="D7247" s="27"/>
      <c r="G7247" s="35"/>
    </row>
    <row r="7248" spans="3:7" ht="22.5" customHeight="1" x14ac:dyDescent="0.25">
      <c r="C7248" s="34"/>
      <c r="D7248" s="27"/>
      <c r="G7248" s="35"/>
    </row>
    <row r="7249" spans="3:7" ht="22.5" customHeight="1" x14ac:dyDescent="0.25">
      <c r="C7249" s="34"/>
      <c r="D7249" s="27"/>
      <c r="G7249" s="35"/>
    </row>
    <row r="7250" spans="3:7" ht="22.5" customHeight="1" x14ac:dyDescent="0.25">
      <c r="C7250" s="34"/>
      <c r="D7250" s="27"/>
      <c r="G7250" s="35"/>
    </row>
    <row r="7251" spans="3:7" ht="22.5" customHeight="1" x14ac:dyDescent="0.25">
      <c r="C7251" s="34"/>
      <c r="D7251" s="27"/>
      <c r="G7251" s="35"/>
    </row>
    <row r="7252" spans="3:7" ht="22.5" customHeight="1" x14ac:dyDescent="0.25">
      <c r="C7252" s="34"/>
      <c r="D7252" s="27"/>
      <c r="G7252" s="35"/>
    </row>
    <row r="7253" spans="3:7" ht="22.5" customHeight="1" x14ac:dyDescent="0.25">
      <c r="C7253" s="34"/>
      <c r="D7253" s="27"/>
      <c r="G7253" s="35"/>
    </row>
    <row r="7254" spans="3:7" ht="22.5" customHeight="1" x14ac:dyDescent="0.25">
      <c r="C7254" s="34"/>
      <c r="D7254" s="27"/>
      <c r="G7254" s="35"/>
    </row>
    <row r="7255" spans="3:7" ht="22.5" customHeight="1" x14ac:dyDescent="0.25">
      <c r="C7255" s="34"/>
      <c r="D7255" s="27"/>
      <c r="G7255" s="35"/>
    </row>
    <row r="7256" spans="3:7" ht="22.5" customHeight="1" x14ac:dyDescent="0.25">
      <c r="C7256" s="34"/>
      <c r="D7256" s="27"/>
      <c r="G7256" s="35"/>
    </row>
    <row r="7257" spans="3:7" ht="22.5" customHeight="1" x14ac:dyDescent="0.25">
      <c r="C7257" s="34"/>
      <c r="D7257" s="27"/>
      <c r="G7257" s="35"/>
    </row>
    <row r="7258" spans="3:7" ht="22.5" customHeight="1" x14ac:dyDescent="0.25">
      <c r="C7258" s="34"/>
      <c r="D7258" s="27"/>
      <c r="G7258" s="35"/>
    </row>
    <row r="7259" spans="3:7" ht="22.5" customHeight="1" x14ac:dyDescent="0.25">
      <c r="C7259" s="34"/>
      <c r="D7259" s="27"/>
      <c r="G7259" s="35"/>
    </row>
    <row r="7260" spans="3:7" ht="22.5" customHeight="1" x14ac:dyDescent="0.25">
      <c r="C7260" s="34"/>
      <c r="D7260" s="27"/>
      <c r="G7260" s="35"/>
    </row>
    <row r="7261" spans="3:7" ht="22.5" customHeight="1" x14ac:dyDescent="0.25">
      <c r="C7261" s="34"/>
      <c r="D7261" s="27"/>
      <c r="G7261" s="35"/>
    </row>
    <row r="7262" spans="3:7" ht="22.5" customHeight="1" x14ac:dyDescent="0.25">
      <c r="C7262" s="34"/>
      <c r="D7262" s="27"/>
      <c r="G7262" s="35"/>
    </row>
    <row r="7263" spans="3:7" ht="22.5" customHeight="1" x14ac:dyDescent="0.25">
      <c r="C7263" s="34"/>
      <c r="D7263" s="27"/>
      <c r="G7263" s="35"/>
    </row>
    <row r="7264" spans="3:7" ht="22.5" customHeight="1" x14ac:dyDescent="0.25">
      <c r="C7264" s="34"/>
      <c r="D7264" s="27"/>
      <c r="G7264" s="35"/>
    </row>
    <row r="7265" spans="3:7" ht="22.5" customHeight="1" x14ac:dyDescent="0.25">
      <c r="C7265" s="34"/>
      <c r="D7265" s="27"/>
      <c r="G7265" s="35"/>
    </row>
    <row r="7266" spans="3:7" ht="22.5" customHeight="1" x14ac:dyDescent="0.25">
      <c r="C7266" s="34"/>
      <c r="D7266" s="27"/>
      <c r="G7266" s="35"/>
    </row>
    <row r="7267" spans="3:7" ht="22.5" customHeight="1" x14ac:dyDescent="0.25">
      <c r="C7267" s="34"/>
      <c r="D7267" s="27"/>
      <c r="G7267" s="35"/>
    </row>
    <row r="7268" spans="3:7" ht="22.5" customHeight="1" x14ac:dyDescent="0.25">
      <c r="C7268" s="34"/>
      <c r="D7268" s="27"/>
      <c r="G7268" s="35"/>
    </row>
    <row r="7269" spans="3:7" ht="22.5" customHeight="1" x14ac:dyDescent="0.25">
      <c r="C7269" s="34"/>
      <c r="D7269" s="27"/>
      <c r="G7269" s="35"/>
    </row>
    <row r="7270" spans="3:7" ht="22.5" customHeight="1" x14ac:dyDescent="0.25">
      <c r="C7270" s="34"/>
      <c r="D7270" s="27"/>
      <c r="G7270" s="35"/>
    </row>
    <row r="7271" spans="3:7" ht="22.5" customHeight="1" x14ac:dyDescent="0.25">
      <c r="C7271" s="34"/>
      <c r="D7271" s="27"/>
      <c r="G7271" s="35"/>
    </row>
    <row r="7272" spans="3:7" ht="22.5" customHeight="1" x14ac:dyDescent="0.25">
      <c r="C7272" s="34"/>
      <c r="D7272" s="27"/>
      <c r="G7272" s="35"/>
    </row>
    <row r="7273" spans="3:7" ht="22.5" customHeight="1" x14ac:dyDescent="0.25">
      <c r="C7273" s="34"/>
      <c r="D7273" s="27"/>
      <c r="G7273" s="35"/>
    </row>
    <row r="7274" spans="3:7" ht="22.5" customHeight="1" x14ac:dyDescent="0.25">
      <c r="C7274" s="34"/>
      <c r="D7274" s="27"/>
      <c r="G7274" s="35"/>
    </row>
    <row r="7275" spans="3:7" ht="22.5" customHeight="1" x14ac:dyDescent="0.25">
      <c r="C7275" s="34"/>
      <c r="D7275" s="27"/>
      <c r="G7275" s="35"/>
    </row>
    <row r="7276" spans="3:7" ht="22.5" customHeight="1" x14ac:dyDescent="0.25">
      <c r="C7276" s="34"/>
      <c r="D7276" s="27"/>
      <c r="G7276" s="35"/>
    </row>
    <row r="7277" spans="3:7" ht="22.5" customHeight="1" x14ac:dyDescent="0.25">
      <c r="C7277" s="34"/>
      <c r="D7277" s="27"/>
      <c r="G7277" s="35"/>
    </row>
    <row r="7278" spans="3:7" ht="22.5" customHeight="1" x14ac:dyDescent="0.25">
      <c r="C7278" s="34"/>
      <c r="D7278" s="27"/>
      <c r="G7278" s="35"/>
    </row>
    <row r="7279" spans="3:7" ht="22.5" customHeight="1" x14ac:dyDescent="0.25">
      <c r="C7279" s="34"/>
      <c r="D7279" s="27"/>
      <c r="G7279" s="35"/>
    </row>
    <row r="7280" spans="3:7" ht="22.5" customHeight="1" x14ac:dyDescent="0.25">
      <c r="C7280" s="34"/>
      <c r="D7280" s="27"/>
      <c r="G7280" s="35"/>
    </row>
    <row r="7281" spans="3:7" ht="22.5" customHeight="1" x14ac:dyDescent="0.25">
      <c r="C7281" s="34"/>
      <c r="D7281" s="27"/>
      <c r="G7281" s="35"/>
    </row>
    <row r="7282" spans="3:7" ht="22.5" customHeight="1" x14ac:dyDescent="0.25">
      <c r="C7282" s="34"/>
      <c r="D7282" s="27"/>
      <c r="G7282" s="35"/>
    </row>
    <row r="7283" spans="3:7" ht="22.5" customHeight="1" x14ac:dyDescent="0.25">
      <c r="C7283" s="34"/>
      <c r="D7283" s="27"/>
      <c r="G7283" s="35"/>
    </row>
    <row r="7284" spans="3:7" ht="22.5" customHeight="1" x14ac:dyDescent="0.25">
      <c r="C7284" s="34"/>
      <c r="D7284" s="27"/>
      <c r="G7284" s="35"/>
    </row>
    <row r="7285" spans="3:7" ht="22.5" customHeight="1" x14ac:dyDescent="0.25">
      <c r="C7285" s="34"/>
      <c r="D7285" s="27"/>
      <c r="G7285" s="35"/>
    </row>
    <row r="7286" spans="3:7" ht="22.5" customHeight="1" x14ac:dyDescent="0.25">
      <c r="C7286" s="34"/>
      <c r="D7286" s="27"/>
      <c r="G7286" s="35"/>
    </row>
    <row r="7287" spans="3:7" ht="22.5" customHeight="1" x14ac:dyDescent="0.25">
      <c r="C7287" s="34"/>
      <c r="D7287" s="27"/>
      <c r="G7287" s="35"/>
    </row>
    <row r="7288" spans="3:7" ht="22.5" customHeight="1" x14ac:dyDescent="0.25">
      <c r="C7288" s="34"/>
      <c r="D7288" s="27"/>
      <c r="G7288" s="35"/>
    </row>
    <row r="7289" spans="3:7" ht="22.5" customHeight="1" x14ac:dyDescent="0.25">
      <c r="C7289" s="34"/>
      <c r="D7289" s="27"/>
      <c r="G7289" s="35"/>
    </row>
    <row r="7290" spans="3:7" ht="22.5" customHeight="1" x14ac:dyDescent="0.25">
      <c r="C7290" s="34"/>
      <c r="D7290" s="27"/>
      <c r="G7290" s="35"/>
    </row>
    <row r="7291" spans="3:7" ht="22.5" customHeight="1" x14ac:dyDescent="0.25">
      <c r="C7291" s="34"/>
      <c r="D7291" s="27"/>
      <c r="G7291" s="35"/>
    </row>
    <row r="7292" spans="3:7" ht="22.5" customHeight="1" x14ac:dyDescent="0.25">
      <c r="C7292" s="34"/>
      <c r="D7292" s="27"/>
      <c r="G7292" s="35"/>
    </row>
    <row r="7293" spans="3:7" ht="22.5" customHeight="1" x14ac:dyDescent="0.25">
      <c r="C7293" s="34"/>
      <c r="D7293" s="27"/>
      <c r="G7293" s="35"/>
    </row>
    <row r="7294" spans="3:7" ht="22.5" customHeight="1" x14ac:dyDescent="0.25">
      <c r="C7294" s="34"/>
      <c r="D7294" s="27"/>
      <c r="G7294" s="35"/>
    </row>
    <row r="7295" spans="3:7" ht="22.5" customHeight="1" x14ac:dyDescent="0.25">
      <c r="C7295" s="34"/>
      <c r="D7295" s="27"/>
      <c r="G7295" s="35"/>
    </row>
    <row r="7296" spans="3:7" ht="22.5" customHeight="1" x14ac:dyDescent="0.25">
      <c r="C7296" s="34"/>
      <c r="D7296" s="27"/>
      <c r="G7296" s="35"/>
    </row>
    <row r="7297" spans="3:7" ht="22.5" customHeight="1" x14ac:dyDescent="0.25">
      <c r="C7297" s="34"/>
      <c r="D7297" s="27"/>
      <c r="G7297" s="35"/>
    </row>
    <row r="7298" spans="3:7" ht="22.5" customHeight="1" x14ac:dyDescent="0.25">
      <c r="C7298" s="34"/>
      <c r="D7298" s="27"/>
      <c r="G7298" s="35"/>
    </row>
    <row r="7299" spans="3:7" ht="22.5" customHeight="1" x14ac:dyDescent="0.25">
      <c r="C7299" s="34"/>
      <c r="D7299" s="27"/>
      <c r="G7299" s="35"/>
    </row>
    <row r="7300" spans="3:7" ht="22.5" customHeight="1" x14ac:dyDescent="0.25">
      <c r="C7300" s="34"/>
      <c r="D7300" s="27"/>
      <c r="G7300" s="35"/>
    </row>
    <row r="7301" spans="3:7" ht="22.5" customHeight="1" x14ac:dyDescent="0.25">
      <c r="C7301" s="34"/>
      <c r="D7301" s="27"/>
      <c r="G7301" s="35"/>
    </row>
    <row r="7302" spans="3:7" ht="22.5" customHeight="1" x14ac:dyDescent="0.25">
      <c r="C7302" s="34"/>
      <c r="D7302" s="27"/>
      <c r="G7302" s="35"/>
    </row>
    <row r="7303" spans="3:7" ht="22.5" customHeight="1" x14ac:dyDescent="0.25">
      <c r="C7303" s="34"/>
      <c r="D7303" s="27"/>
      <c r="G7303" s="35"/>
    </row>
    <row r="7304" spans="3:7" ht="22.5" customHeight="1" x14ac:dyDescent="0.25">
      <c r="C7304" s="34"/>
      <c r="D7304" s="27"/>
      <c r="G7304" s="35"/>
    </row>
    <row r="7305" spans="3:7" ht="22.5" customHeight="1" x14ac:dyDescent="0.25">
      <c r="C7305" s="34"/>
      <c r="D7305" s="27"/>
      <c r="G7305" s="35"/>
    </row>
    <row r="7306" spans="3:7" ht="22.5" customHeight="1" x14ac:dyDescent="0.25">
      <c r="C7306" s="34"/>
      <c r="D7306" s="27"/>
      <c r="G7306" s="35"/>
    </row>
    <row r="7307" spans="3:7" ht="22.5" customHeight="1" x14ac:dyDescent="0.25">
      <c r="C7307" s="34"/>
      <c r="D7307" s="27"/>
      <c r="G7307" s="35"/>
    </row>
    <row r="7308" spans="3:7" ht="22.5" customHeight="1" x14ac:dyDescent="0.25">
      <c r="C7308" s="34"/>
      <c r="D7308" s="27"/>
      <c r="G7308" s="35"/>
    </row>
    <row r="7309" spans="3:7" ht="22.5" customHeight="1" x14ac:dyDescent="0.25">
      <c r="C7309" s="34"/>
      <c r="D7309" s="27"/>
      <c r="G7309" s="35"/>
    </row>
    <row r="7310" spans="3:7" ht="22.5" customHeight="1" x14ac:dyDescent="0.25">
      <c r="C7310" s="34"/>
      <c r="D7310" s="27"/>
      <c r="G7310" s="35"/>
    </row>
    <row r="7311" spans="3:7" ht="22.5" customHeight="1" x14ac:dyDescent="0.25">
      <c r="C7311" s="34"/>
      <c r="D7311" s="27"/>
      <c r="G7311" s="35"/>
    </row>
    <row r="7312" spans="3:7" ht="22.5" customHeight="1" x14ac:dyDescent="0.25">
      <c r="C7312" s="34"/>
      <c r="D7312" s="27"/>
      <c r="G7312" s="35"/>
    </row>
    <row r="7313" spans="3:7" ht="22.5" customHeight="1" x14ac:dyDescent="0.25">
      <c r="C7313" s="34"/>
      <c r="D7313" s="27"/>
      <c r="G7313" s="35"/>
    </row>
    <row r="7314" spans="3:7" ht="22.5" customHeight="1" x14ac:dyDescent="0.25">
      <c r="C7314" s="34"/>
      <c r="D7314" s="27"/>
      <c r="G7314" s="35"/>
    </row>
    <row r="7315" spans="3:7" ht="22.5" customHeight="1" x14ac:dyDescent="0.25">
      <c r="C7315" s="34"/>
      <c r="D7315" s="27"/>
      <c r="G7315" s="35"/>
    </row>
    <row r="7316" spans="3:7" ht="22.5" customHeight="1" x14ac:dyDescent="0.25">
      <c r="C7316" s="34"/>
      <c r="D7316" s="27"/>
      <c r="G7316" s="35"/>
    </row>
    <row r="7317" spans="3:7" ht="22.5" customHeight="1" x14ac:dyDescent="0.25">
      <c r="C7317" s="34"/>
      <c r="D7317" s="27"/>
      <c r="G7317" s="35"/>
    </row>
    <row r="7318" spans="3:7" ht="22.5" customHeight="1" x14ac:dyDescent="0.25">
      <c r="C7318" s="34"/>
      <c r="D7318" s="27"/>
      <c r="G7318" s="35"/>
    </row>
    <row r="7319" spans="3:7" ht="22.5" customHeight="1" x14ac:dyDescent="0.25">
      <c r="C7319" s="34"/>
      <c r="D7319" s="27"/>
      <c r="G7319" s="35"/>
    </row>
    <row r="7320" spans="3:7" ht="22.5" customHeight="1" x14ac:dyDescent="0.25">
      <c r="C7320" s="34"/>
      <c r="D7320" s="27"/>
      <c r="G7320" s="35"/>
    </row>
    <row r="7321" spans="3:7" ht="22.5" customHeight="1" x14ac:dyDescent="0.25">
      <c r="C7321" s="34"/>
      <c r="D7321" s="27"/>
      <c r="G7321" s="35"/>
    </row>
    <row r="7322" spans="3:7" ht="22.5" customHeight="1" x14ac:dyDescent="0.25">
      <c r="C7322" s="34"/>
      <c r="D7322" s="27"/>
      <c r="G7322" s="35"/>
    </row>
    <row r="7323" spans="3:7" ht="22.5" customHeight="1" x14ac:dyDescent="0.25">
      <c r="C7323" s="34"/>
      <c r="D7323" s="27"/>
      <c r="G7323" s="35"/>
    </row>
    <row r="7324" spans="3:7" ht="22.5" customHeight="1" x14ac:dyDescent="0.25">
      <c r="C7324" s="34"/>
      <c r="D7324" s="27"/>
      <c r="G7324" s="35"/>
    </row>
    <row r="7325" spans="3:7" ht="22.5" customHeight="1" x14ac:dyDescent="0.25">
      <c r="C7325" s="34"/>
      <c r="D7325" s="27"/>
      <c r="G7325" s="35"/>
    </row>
    <row r="7326" spans="3:7" ht="22.5" customHeight="1" x14ac:dyDescent="0.25">
      <c r="C7326" s="34"/>
      <c r="D7326" s="27"/>
      <c r="G7326" s="35"/>
    </row>
    <row r="7327" spans="3:7" ht="22.5" customHeight="1" x14ac:dyDescent="0.25">
      <c r="C7327" s="34"/>
      <c r="D7327" s="27"/>
      <c r="G7327" s="35"/>
    </row>
    <row r="7328" spans="3:7" ht="22.5" customHeight="1" x14ac:dyDescent="0.25">
      <c r="C7328" s="34"/>
      <c r="D7328" s="27"/>
      <c r="G7328" s="35"/>
    </row>
    <row r="7329" spans="3:7" ht="22.5" customHeight="1" x14ac:dyDescent="0.25">
      <c r="C7329" s="34"/>
      <c r="D7329" s="27"/>
      <c r="G7329" s="35"/>
    </row>
    <row r="7330" spans="3:7" ht="22.5" customHeight="1" x14ac:dyDescent="0.25">
      <c r="C7330" s="34"/>
      <c r="D7330" s="27"/>
      <c r="G7330" s="35"/>
    </row>
    <row r="7331" spans="3:7" ht="22.5" customHeight="1" x14ac:dyDescent="0.25">
      <c r="C7331" s="34"/>
      <c r="D7331" s="27"/>
      <c r="G7331" s="35"/>
    </row>
    <row r="7332" spans="3:7" ht="22.5" customHeight="1" x14ac:dyDescent="0.25">
      <c r="C7332" s="34"/>
      <c r="D7332" s="27"/>
      <c r="G7332" s="35"/>
    </row>
    <row r="7333" spans="3:7" ht="22.5" customHeight="1" x14ac:dyDescent="0.25">
      <c r="C7333" s="34"/>
      <c r="D7333" s="27"/>
      <c r="G7333" s="35"/>
    </row>
    <row r="7334" spans="3:7" ht="22.5" customHeight="1" x14ac:dyDescent="0.25">
      <c r="C7334" s="34"/>
      <c r="D7334" s="27"/>
      <c r="G7334" s="35"/>
    </row>
    <row r="7335" spans="3:7" ht="22.5" customHeight="1" x14ac:dyDescent="0.25">
      <c r="C7335" s="34"/>
      <c r="D7335" s="27"/>
      <c r="G7335" s="35"/>
    </row>
    <row r="7336" spans="3:7" ht="22.5" customHeight="1" x14ac:dyDescent="0.25">
      <c r="C7336" s="34"/>
      <c r="D7336" s="27"/>
      <c r="G7336" s="35"/>
    </row>
    <row r="7337" spans="3:7" ht="22.5" customHeight="1" x14ac:dyDescent="0.25">
      <c r="C7337" s="34"/>
      <c r="D7337" s="27"/>
      <c r="G7337" s="35"/>
    </row>
    <row r="7338" spans="3:7" ht="22.5" customHeight="1" x14ac:dyDescent="0.25">
      <c r="C7338" s="34"/>
      <c r="D7338" s="27"/>
      <c r="G7338" s="35"/>
    </row>
    <row r="7339" spans="3:7" ht="22.5" customHeight="1" x14ac:dyDescent="0.25">
      <c r="C7339" s="34"/>
      <c r="D7339" s="27"/>
      <c r="G7339" s="35"/>
    </row>
    <row r="7340" spans="3:7" ht="22.5" customHeight="1" x14ac:dyDescent="0.25">
      <c r="C7340" s="34"/>
      <c r="D7340" s="27"/>
      <c r="G7340" s="35"/>
    </row>
    <row r="7341" spans="3:7" ht="22.5" customHeight="1" x14ac:dyDescent="0.25">
      <c r="C7341" s="34"/>
      <c r="D7341" s="27"/>
      <c r="G7341" s="35"/>
    </row>
    <row r="7342" spans="3:7" ht="22.5" customHeight="1" x14ac:dyDescent="0.25">
      <c r="C7342" s="34"/>
      <c r="D7342" s="27"/>
      <c r="G7342" s="35"/>
    </row>
    <row r="7343" spans="3:7" ht="22.5" customHeight="1" x14ac:dyDescent="0.25">
      <c r="C7343" s="34"/>
      <c r="D7343" s="27"/>
      <c r="G7343" s="35"/>
    </row>
    <row r="7344" spans="3:7" ht="22.5" customHeight="1" x14ac:dyDescent="0.25">
      <c r="C7344" s="34"/>
      <c r="D7344" s="27"/>
      <c r="G7344" s="35"/>
    </row>
    <row r="7345" spans="3:7" ht="22.5" customHeight="1" x14ac:dyDescent="0.25">
      <c r="C7345" s="34"/>
      <c r="D7345" s="27"/>
      <c r="G7345" s="35"/>
    </row>
    <row r="7346" spans="3:7" ht="22.5" customHeight="1" x14ac:dyDescent="0.25">
      <c r="C7346" s="34"/>
      <c r="D7346" s="27"/>
      <c r="G7346" s="35"/>
    </row>
    <row r="7347" spans="3:7" ht="22.5" customHeight="1" x14ac:dyDescent="0.25">
      <c r="C7347" s="34"/>
      <c r="D7347" s="27"/>
      <c r="G7347" s="35"/>
    </row>
    <row r="7348" spans="3:7" ht="22.5" customHeight="1" x14ac:dyDescent="0.25">
      <c r="C7348" s="34"/>
      <c r="D7348" s="27"/>
      <c r="G7348" s="35"/>
    </row>
    <row r="7349" spans="3:7" ht="22.5" customHeight="1" x14ac:dyDescent="0.25">
      <c r="C7349" s="34"/>
      <c r="D7349" s="27"/>
      <c r="G7349" s="35"/>
    </row>
    <row r="7350" spans="3:7" ht="22.5" customHeight="1" x14ac:dyDescent="0.25">
      <c r="C7350" s="34"/>
      <c r="D7350" s="27"/>
      <c r="G7350" s="35"/>
    </row>
    <row r="7351" spans="3:7" ht="22.5" customHeight="1" x14ac:dyDescent="0.25">
      <c r="C7351" s="34"/>
      <c r="D7351" s="27"/>
      <c r="G7351" s="35"/>
    </row>
    <row r="7352" spans="3:7" ht="22.5" customHeight="1" x14ac:dyDescent="0.25">
      <c r="C7352" s="34"/>
      <c r="D7352" s="27"/>
      <c r="G7352" s="35"/>
    </row>
    <row r="7353" spans="3:7" ht="22.5" customHeight="1" x14ac:dyDescent="0.25">
      <c r="C7353" s="34"/>
      <c r="D7353" s="27"/>
      <c r="G7353" s="35"/>
    </row>
    <row r="7354" spans="3:7" ht="22.5" customHeight="1" x14ac:dyDescent="0.25">
      <c r="C7354" s="34"/>
      <c r="D7354" s="27"/>
      <c r="G7354" s="35"/>
    </row>
    <row r="7355" spans="3:7" ht="22.5" customHeight="1" x14ac:dyDescent="0.25">
      <c r="C7355" s="34"/>
      <c r="D7355" s="27"/>
      <c r="G7355" s="35"/>
    </row>
    <row r="7356" spans="3:7" ht="22.5" customHeight="1" x14ac:dyDescent="0.25">
      <c r="C7356" s="34"/>
      <c r="D7356" s="27"/>
      <c r="G7356" s="35"/>
    </row>
    <row r="7357" spans="3:7" ht="22.5" customHeight="1" x14ac:dyDescent="0.25">
      <c r="C7357" s="34"/>
      <c r="D7357" s="27"/>
      <c r="G7357" s="35"/>
    </row>
    <row r="7358" spans="3:7" ht="22.5" customHeight="1" x14ac:dyDescent="0.25">
      <c r="C7358" s="34"/>
      <c r="D7358" s="27"/>
      <c r="G7358" s="35"/>
    </row>
    <row r="7359" spans="3:7" ht="22.5" customHeight="1" x14ac:dyDescent="0.25">
      <c r="C7359" s="34"/>
      <c r="D7359" s="27"/>
      <c r="G7359" s="35"/>
    </row>
    <row r="7360" spans="3:7" ht="22.5" customHeight="1" x14ac:dyDescent="0.25">
      <c r="C7360" s="34"/>
      <c r="D7360" s="27"/>
      <c r="G7360" s="35"/>
    </row>
    <row r="7361" spans="3:7" ht="22.5" customHeight="1" x14ac:dyDescent="0.25">
      <c r="C7361" s="34"/>
      <c r="D7361" s="27"/>
      <c r="G7361" s="35"/>
    </row>
    <row r="7362" spans="3:7" ht="22.5" customHeight="1" x14ac:dyDescent="0.25">
      <c r="C7362" s="34"/>
      <c r="D7362" s="27"/>
      <c r="G7362" s="35"/>
    </row>
    <row r="7363" spans="3:7" ht="22.5" customHeight="1" x14ac:dyDescent="0.25">
      <c r="C7363" s="34"/>
      <c r="D7363" s="27"/>
      <c r="G7363" s="35"/>
    </row>
    <row r="7364" spans="3:7" ht="22.5" customHeight="1" x14ac:dyDescent="0.25">
      <c r="C7364" s="34"/>
      <c r="D7364" s="27"/>
      <c r="G7364" s="35"/>
    </row>
    <row r="7365" spans="3:7" ht="22.5" customHeight="1" x14ac:dyDescent="0.25">
      <c r="C7365" s="34"/>
      <c r="D7365" s="27"/>
      <c r="G7365" s="35"/>
    </row>
    <row r="7366" spans="3:7" ht="22.5" customHeight="1" x14ac:dyDescent="0.25">
      <c r="C7366" s="34"/>
      <c r="D7366" s="27"/>
      <c r="G7366" s="35"/>
    </row>
    <row r="7367" spans="3:7" ht="22.5" customHeight="1" x14ac:dyDescent="0.25">
      <c r="C7367" s="34"/>
      <c r="D7367" s="27"/>
      <c r="G7367" s="35"/>
    </row>
    <row r="7368" spans="3:7" ht="22.5" customHeight="1" x14ac:dyDescent="0.25">
      <c r="C7368" s="34"/>
      <c r="D7368" s="27"/>
      <c r="G7368" s="35"/>
    </row>
    <row r="7369" spans="3:7" ht="22.5" customHeight="1" x14ac:dyDescent="0.25">
      <c r="C7369" s="34"/>
      <c r="D7369" s="27"/>
      <c r="G7369" s="35"/>
    </row>
    <row r="7370" spans="3:7" ht="22.5" customHeight="1" x14ac:dyDescent="0.25">
      <c r="C7370" s="34"/>
      <c r="D7370" s="27"/>
      <c r="G7370" s="35"/>
    </row>
    <row r="7371" spans="3:7" ht="22.5" customHeight="1" x14ac:dyDescent="0.25">
      <c r="C7371" s="34"/>
      <c r="D7371" s="27"/>
      <c r="G7371" s="35"/>
    </row>
    <row r="7372" spans="3:7" ht="22.5" customHeight="1" x14ac:dyDescent="0.25">
      <c r="C7372" s="34"/>
      <c r="D7372" s="27"/>
      <c r="G7372" s="35"/>
    </row>
    <row r="7373" spans="3:7" ht="22.5" customHeight="1" x14ac:dyDescent="0.25">
      <c r="C7373" s="34"/>
      <c r="D7373" s="27"/>
      <c r="G7373" s="35"/>
    </row>
    <row r="7374" spans="3:7" ht="22.5" customHeight="1" x14ac:dyDescent="0.25">
      <c r="C7374" s="34"/>
      <c r="D7374" s="27"/>
      <c r="G7374" s="35"/>
    </row>
    <row r="7375" spans="3:7" ht="22.5" customHeight="1" x14ac:dyDescent="0.25">
      <c r="C7375" s="34"/>
      <c r="D7375" s="27"/>
      <c r="G7375" s="35"/>
    </row>
    <row r="7376" spans="3:7" ht="22.5" customHeight="1" x14ac:dyDescent="0.25">
      <c r="C7376" s="34"/>
      <c r="D7376" s="27"/>
      <c r="G7376" s="35"/>
    </row>
    <row r="7377" spans="3:7" ht="22.5" customHeight="1" x14ac:dyDescent="0.25">
      <c r="C7377" s="34"/>
      <c r="D7377" s="27"/>
      <c r="G7377" s="35"/>
    </row>
    <row r="7378" spans="3:7" ht="22.5" customHeight="1" x14ac:dyDescent="0.25">
      <c r="C7378" s="34"/>
      <c r="D7378" s="27"/>
      <c r="G7378" s="35"/>
    </row>
    <row r="7379" spans="3:7" ht="22.5" customHeight="1" x14ac:dyDescent="0.25">
      <c r="C7379" s="34"/>
      <c r="D7379" s="27"/>
      <c r="G7379" s="35"/>
    </row>
    <row r="7380" spans="3:7" ht="22.5" customHeight="1" x14ac:dyDescent="0.25">
      <c r="C7380" s="34"/>
      <c r="D7380" s="27"/>
      <c r="G7380" s="35"/>
    </row>
    <row r="7381" spans="3:7" ht="22.5" customHeight="1" x14ac:dyDescent="0.25">
      <c r="C7381" s="34"/>
      <c r="D7381" s="27"/>
      <c r="G7381" s="35"/>
    </row>
    <row r="7382" spans="3:7" ht="22.5" customHeight="1" x14ac:dyDescent="0.25">
      <c r="C7382" s="34"/>
      <c r="D7382" s="27"/>
      <c r="G7382" s="35"/>
    </row>
    <row r="7383" spans="3:7" ht="22.5" customHeight="1" x14ac:dyDescent="0.25">
      <c r="C7383" s="34"/>
      <c r="D7383" s="27"/>
      <c r="G7383" s="35"/>
    </row>
    <row r="7384" spans="3:7" ht="22.5" customHeight="1" x14ac:dyDescent="0.25">
      <c r="C7384" s="34"/>
      <c r="D7384" s="27"/>
      <c r="G7384" s="35"/>
    </row>
    <row r="7385" spans="3:7" ht="22.5" customHeight="1" x14ac:dyDescent="0.25">
      <c r="C7385" s="34"/>
      <c r="D7385" s="27"/>
      <c r="G7385" s="35"/>
    </row>
    <row r="7386" spans="3:7" ht="22.5" customHeight="1" x14ac:dyDescent="0.25">
      <c r="C7386" s="34"/>
      <c r="D7386" s="27"/>
      <c r="G7386" s="35"/>
    </row>
    <row r="7387" spans="3:7" ht="22.5" customHeight="1" x14ac:dyDescent="0.25">
      <c r="C7387" s="34"/>
      <c r="D7387" s="27"/>
      <c r="G7387" s="35"/>
    </row>
    <row r="7388" spans="3:7" ht="22.5" customHeight="1" x14ac:dyDescent="0.25">
      <c r="C7388" s="34"/>
      <c r="D7388" s="27"/>
      <c r="G7388" s="35"/>
    </row>
    <row r="7389" spans="3:7" ht="22.5" customHeight="1" x14ac:dyDescent="0.25">
      <c r="C7389" s="34"/>
      <c r="D7389" s="27"/>
      <c r="G7389" s="35"/>
    </row>
    <row r="7390" spans="3:7" ht="22.5" customHeight="1" x14ac:dyDescent="0.25">
      <c r="C7390" s="34"/>
      <c r="D7390" s="27"/>
      <c r="G7390" s="35"/>
    </row>
    <row r="7391" spans="3:7" ht="22.5" customHeight="1" x14ac:dyDescent="0.25">
      <c r="C7391" s="34"/>
      <c r="D7391" s="27"/>
      <c r="G7391" s="35"/>
    </row>
    <row r="7392" spans="3:7" ht="22.5" customHeight="1" x14ac:dyDescent="0.25">
      <c r="C7392" s="34"/>
      <c r="D7392" s="27"/>
      <c r="G7392" s="35"/>
    </row>
    <row r="7393" spans="3:7" ht="22.5" customHeight="1" x14ac:dyDescent="0.25">
      <c r="C7393" s="34"/>
      <c r="D7393" s="27"/>
      <c r="G7393" s="35"/>
    </row>
    <row r="7394" spans="3:7" ht="22.5" customHeight="1" x14ac:dyDescent="0.25">
      <c r="C7394" s="34"/>
      <c r="D7394" s="27"/>
      <c r="G7394" s="35"/>
    </row>
    <row r="7395" spans="3:7" ht="22.5" customHeight="1" x14ac:dyDescent="0.25">
      <c r="C7395" s="34"/>
      <c r="D7395" s="27"/>
      <c r="G7395" s="35"/>
    </row>
    <row r="7396" spans="3:7" ht="22.5" customHeight="1" x14ac:dyDescent="0.25">
      <c r="C7396" s="34"/>
      <c r="D7396" s="27"/>
      <c r="G7396" s="35"/>
    </row>
    <row r="7397" spans="3:7" ht="22.5" customHeight="1" x14ac:dyDescent="0.25">
      <c r="C7397" s="34"/>
      <c r="D7397" s="27"/>
      <c r="G7397" s="35"/>
    </row>
    <row r="7398" spans="3:7" ht="22.5" customHeight="1" x14ac:dyDescent="0.25">
      <c r="C7398" s="34"/>
      <c r="D7398" s="27"/>
      <c r="G7398" s="35"/>
    </row>
    <row r="7399" spans="3:7" ht="22.5" customHeight="1" x14ac:dyDescent="0.25">
      <c r="C7399" s="34"/>
      <c r="D7399" s="27"/>
      <c r="G7399" s="35"/>
    </row>
    <row r="7400" spans="3:7" ht="22.5" customHeight="1" x14ac:dyDescent="0.25">
      <c r="C7400" s="34"/>
      <c r="D7400" s="27"/>
      <c r="G7400" s="35"/>
    </row>
    <row r="7401" spans="3:7" ht="22.5" customHeight="1" x14ac:dyDescent="0.25">
      <c r="C7401" s="34"/>
      <c r="D7401" s="27"/>
      <c r="G7401" s="35"/>
    </row>
    <row r="7402" spans="3:7" ht="22.5" customHeight="1" x14ac:dyDescent="0.25">
      <c r="C7402" s="34"/>
      <c r="D7402" s="27"/>
      <c r="G7402" s="35"/>
    </row>
    <row r="7403" spans="3:7" ht="22.5" customHeight="1" x14ac:dyDescent="0.25">
      <c r="C7403" s="34"/>
      <c r="D7403" s="27"/>
      <c r="G7403" s="35"/>
    </row>
    <row r="7404" spans="3:7" ht="22.5" customHeight="1" x14ac:dyDescent="0.25">
      <c r="C7404" s="34"/>
      <c r="D7404" s="27"/>
      <c r="G7404" s="35"/>
    </row>
    <row r="7405" spans="3:7" ht="22.5" customHeight="1" x14ac:dyDescent="0.25">
      <c r="C7405" s="34"/>
      <c r="D7405" s="27"/>
      <c r="G7405" s="35"/>
    </row>
    <row r="7406" spans="3:7" ht="22.5" customHeight="1" x14ac:dyDescent="0.25">
      <c r="C7406" s="34"/>
      <c r="D7406" s="27"/>
      <c r="G7406" s="35"/>
    </row>
    <row r="7407" spans="3:7" ht="22.5" customHeight="1" x14ac:dyDescent="0.25">
      <c r="C7407" s="34"/>
      <c r="D7407" s="27"/>
      <c r="G7407" s="35"/>
    </row>
    <row r="7408" spans="3:7" ht="22.5" customHeight="1" x14ac:dyDescent="0.25">
      <c r="C7408" s="34"/>
      <c r="D7408" s="27"/>
      <c r="G7408" s="35"/>
    </row>
    <row r="7409" spans="3:7" ht="22.5" customHeight="1" x14ac:dyDescent="0.25">
      <c r="C7409" s="34"/>
      <c r="D7409" s="27"/>
      <c r="G7409" s="35"/>
    </row>
    <row r="7410" spans="3:7" ht="22.5" customHeight="1" x14ac:dyDescent="0.25">
      <c r="C7410" s="34"/>
      <c r="D7410" s="27"/>
      <c r="G7410" s="35"/>
    </row>
    <row r="7411" spans="3:7" ht="22.5" customHeight="1" x14ac:dyDescent="0.25">
      <c r="C7411" s="34"/>
      <c r="D7411" s="27"/>
      <c r="G7411" s="35"/>
    </row>
    <row r="7412" spans="3:7" ht="22.5" customHeight="1" x14ac:dyDescent="0.25">
      <c r="C7412" s="34"/>
      <c r="D7412" s="27"/>
      <c r="G7412" s="35"/>
    </row>
    <row r="7413" spans="3:7" ht="22.5" customHeight="1" x14ac:dyDescent="0.25">
      <c r="C7413" s="34"/>
      <c r="D7413" s="27"/>
      <c r="G7413" s="35"/>
    </row>
    <row r="7414" spans="3:7" ht="22.5" customHeight="1" x14ac:dyDescent="0.25">
      <c r="C7414" s="34"/>
      <c r="D7414" s="27"/>
      <c r="G7414" s="35"/>
    </row>
    <row r="7415" spans="3:7" ht="22.5" customHeight="1" x14ac:dyDescent="0.25">
      <c r="C7415" s="34"/>
      <c r="D7415" s="27"/>
      <c r="G7415" s="35"/>
    </row>
    <row r="7416" spans="3:7" ht="22.5" customHeight="1" x14ac:dyDescent="0.25">
      <c r="C7416" s="34"/>
      <c r="D7416" s="27"/>
      <c r="G7416" s="35"/>
    </row>
    <row r="7417" spans="3:7" ht="22.5" customHeight="1" x14ac:dyDescent="0.25">
      <c r="C7417" s="34"/>
      <c r="D7417" s="27"/>
      <c r="G7417" s="35"/>
    </row>
    <row r="7418" spans="3:7" ht="22.5" customHeight="1" x14ac:dyDescent="0.25">
      <c r="C7418" s="34"/>
      <c r="D7418" s="27"/>
      <c r="G7418" s="35"/>
    </row>
    <row r="7419" spans="3:7" ht="22.5" customHeight="1" x14ac:dyDescent="0.25">
      <c r="C7419" s="34"/>
      <c r="D7419" s="27"/>
      <c r="G7419" s="35"/>
    </row>
    <row r="7420" spans="3:7" ht="22.5" customHeight="1" x14ac:dyDescent="0.25">
      <c r="C7420" s="34"/>
      <c r="D7420" s="27"/>
      <c r="G7420" s="35"/>
    </row>
    <row r="7421" spans="3:7" ht="22.5" customHeight="1" x14ac:dyDescent="0.25">
      <c r="C7421" s="34"/>
      <c r="D7421" s="27"/>
      <c r="G7421" s="35"/>
    </row>
    <row r="7422" spans="3:7" ht="22.5" customHeight="1" x14ac:dyDescent="0.25">
      <c r="C7422" s="34"/>
      <c r="D7422" s="27"/>
      <c r="G7422" s="35"/>
    </row>
    <row r="7423" spans="3:7" ht="22.5" customHeight="1" x14ac:dyDescent="0.25">
      <c r="C7423" s="34"/>
      <c r="D7423" s="27"/>
      <c r="G7423" s="35"/>
    </row>
    <row r="7424" spans="3:7" ht="22.5" customHeight="1" x14ac:dyDescent="0.25">
      <c r="C7424" s="34"/>
      <c r="D7424" s="27"/>
      <c r="G7424" s="35"/>
    </row>
    <row r="7425" spans="3:7" ht="22.5" customHeight="1" x14ac:dyDescent="0.25">
      <c r="C7425" s="34"/>
      <c r="D7425" s="27"/>
      <c r="G7425" s="35"/>
    </row>
    <row r="7426" spans="3:7" ht="22.5" customHeight="1" x14ac:dyDescent="0.25">
      <c r="C7426" s="34"/>
      <c r="D7426" s="27"/>
      <c r="G7426" s="35"/>
    </row>
    <row r="7427" spans="3:7" ht="22.5" customHeight="1" x14ac:dyDescent="0.25">
      <c r="C7427" s="34"/>
      <c r="D7427" s="27"/>
      <c r="G7427" s="35"/>
    </row>
    <row r="7428" spans="3:7" ht="22.5" customHeight="1" x14ac:dyDescent="0.25">
      <c r="C7428" s="34"/>
      <c r="D7428" s="27"/>
      <c r="G7428" s="35"/>
    </row>
    <row r="7429" spans="3:7" ht="22.5" customHeight="1" x14ac:dyDescent="0.25">
      <c r="C7429" s="34"/>
      <c r="D7429" s="27"/>
      <c r="G7429" s="35"/>
    </row>
    <row r="7430" spans="3:7" ht="22.5" customHeight="1" x14ac:dyDescent="0.25">
      <c r="C7430" s="34"/>
      <c r="D7430" s="27"/>
      <c r="G7430" s="35"/>
    </row>
    <row r="7431" spans="3:7" ht="22.5" customHeight="1" x14ac:dyDescent="0.25">
      <c r="C7431" s="34"/>
      <c r="D7431" s="27"/>
      <c r="G7431" s="35"/>
    </row>
    <row r="7432" spans="3:7" ht="22.5" customHeight="1" x14ac:dyDescent="0.25">
      <c r="C7432" s="34"/>
      <c r="D7432" s="27"/>
      <c r="G7432" s="35"/>
    </row>
    <row r="7433" spans="3:7" ht="22.5" customHeight="1" x14ac:dyDescent="0.25">
      <c r="C7433" s="34"/>
      <c r="D7433" s="27"/>
      <c r="G7433" s="35"/>
    </row>
    <row r="7434" spans="3:7" ht="22.5" customHeight="1" x14ac:dyDescent="0.25">
      <c r="C7434" s="34"/>
      <c r="D7434" s="27"/>
      <c r="G7434" s="35"/>
    </row>
    <row r="7435" spans="3:7" ht="22.5" customHeight="1" x14ac:dyDescent="0.25">
      <c r="C7435" s="34"/>
      <c r="D7435" s="27"/>
      <c r="G7435" s="35"/>
    </row>
    <row r="7436" spans="3:7" ht="22.5" customHeight="1" x14ac:dyDescent="0.25">
      <c r="C7436" s="34"/>
      <c r="D7436" s="27"/>
      <c r="G7436" s="35"/>
    </row>
    <row r="7437" spans="3:7" ht="22.5" customHeight="1" x14ac:dyDescent="0.25">
      <c r="C7437" s="34"/>
      <c r="D7437" s="27"/>
      <c r="G7437" s="35"/>
    </row>
    <row r="7438" spans="3:7" ht="22.5" customHeight="1" x14ac:dyDescent="0.25">
      <c r="C7438" s="34"/>
      <c r="D7438" s="27"/>
      <c r="G7438" s="35"/>
    </row>
    <row r="7439" spans="3:7" ht="22.5" customHeight="1" x14ac:dyDescent="0.25">
      <c r="C7439" s="34"/>
      <c r="D7439" s="27"/>
      <c r="G7439" s="35"/>
    </row>
    <row r="7440" spans="3:7" ht="22.5" customHeight="1" x14ac:dyDescent="0.25">
      <c r="C7440" s="34"/>
      <c r="D7440" s="27"/>
      <c r="G7440" s="35"/>
    </row>
    <row r="7441" spans="3:7" ht="22.5" customHeight="1" x14ac:dyDescent="0.25">
      <c r="C7441" s="34"/>
      <c r="D7441" s="27"/>
      <c r="G7441" s="35"/>
    </row>
    <row r="7442" spans="3:7" ht="22.5" customHeight="1" x14ac:dyDescent="0.25">
      <c r="C7442" s="34"/>
      <c r="D7442" s="27"/>
      <c r="G7442" s="35"/>
    </row>
    <row r="7443" spans="3:7" ht="22.5" customHeight="1" x14ac:dyDescent="0.25">
      <c r="C7443" s="34"/>
      <c r="D7443" s="27"/>
      <c r="G7443" s="35"/>
    </row>
    <row r="7444" spans="3:7" ht="22.5" customHeight="1" x14ac:dyDescent="0.25">
      <c r="C7444" s="34"/>
      <c r="D7444" s="27"/>
      <c r="G7444" s="35"/>
    </row>
    <row r="7445" spans="3:7" ht="22.5" customHeight="1" x14ac:dyDescent="0.25">
      <c r="C7445" s="34"/>
      <c r="D7445" s="27"/>
      <c r="G7445" s="35"/>
    </row>
    <row r="7446" spans="3:7" ht="22.5" customHeight="1" x14ac:dyDescent="0.25">
      <c r="C7446" s="34"/>
      <c r="D7446" s="27"/>
      <c r="G7446" s="35"/>
    </row>
    <row r="7447" spans="3:7" ht="22.5" customHeight="1" x14ac:dyDescent="0.25">
      <c r="C7447" s="34"/>
      <c r="D7447" s="27"/>
      <c r="G7447" s="35"/>
    </row>
    <row r="7448" spans="3:7" ht="22.5" customHeight="1" x14ac:dyDescent="0.25">
      <c r="C7448" s="34"/>
      <c r="D7448" s="27"/>
      <c r="G7448" s="35"/>
    </row>
    <row r="7449" spans="3:7" ht="22.5" customHeight="1" x14ac:dyDescent="0.25">
      <c r="C7449" s="34"/>
      <c r="D7449" s="27"/>
      <c r="G7449" s="35"/>
    </row>
    <row r="7450" spans="3:7" ht="22.5" customHeight="1" x14ac:dyDescent="0.25">
      <c r="C7450" s="34"/>
      <c r="D7450" s="27"/>
      <c r="G7450" s="35"/>
    </row>
    <row r="7451" spans="3:7" ht="22.5" customHeight="1" x14ac:dyDescent="0.25">
      <c r="C7451" s="34"/>
      <c r="D7451" s="27"/>
      <c r="G7451" s="35"/>
    </row>
    <row r="7452" spans="3:7" ht="22.5" customHeight="1" x14ac:dyDescent="0.25">
      <c r="C7452" s="34"/>
      <c r="D7452" s="27"/>
      <c r="G7452" s="35"/>
    </row>
    <row r="7453" spans="3:7" ht="22.5" customHeight="1" x14ac:dyDescent="0.25">
      <c r="C7453" s="34"/>
      <c r="D7453" s="27"/>
      <c r="G7453" s="35"/>
    </row>
    <row r="7454" spans="3:7" ht="22.5" customHeight="1" x14ac:dyDescent="0.25">
      <c r="C7454" s="34"/>
      <c r="D7454" s="27"/>
      <c r="G7454" s="35"/>
    </row>
    <row r="7455" spans="3:7" ht="22.5" customHeight="1" x14ac:dyDescent="0.25">
      <c r="C7455" s="34"/>
      <c r="D7455" s="27"/>
      <c r="G7455" s="35"/>
    </row>
    <row r="7456" spans="3:7" ht="22.5" customHeight="1" x14ac:dyDescent="0.25">
      <c r="C7456" s="34"/>
      <c r="D7456" s="27"/>
      <c r="G7456" s="35"/>
    </row>
    <row r="7457" spans="3:7" ht="22.5" customHeight="1" x14ac:dyDescent="0.25">
      <c r="C7457" s="34"/>
      <c r="D7457" s="27"/>
      <c r="G7457" s="35"/>
    </row>
    <row r="7458" spans="3:7" ht="22.5" customHeight="1" x14ac:dyDescent="0.25">
      <c r="C7458" s="34"/>
      <c r="D7458" s="27"/>
      <c r="G7458" s="35"/>
    </row>
    <row r="7459" spans="3:7" ht="22.5" customHeight="1" x14ac:dyDescent="0.25">
      <c r="C7459" s="34"/>
      <c r="D7459" s="27"/>
      <c r="G7459" s="35"/>
    </row>
    <row r="7460" spans="3:7" ht="22.5" customHeight="1" x14ac:dyDescent="0.25">
      <c r="C7460" s="34"/>
      <c r="D7460" s="27"/>
      <c r="G7460" s="35"/>
    </row>
    <row r="7461" spans="3:7" ht="22.5" customHeight="1" x14ac:dyDescent="0.25">
      <c r="C7461" s="34"/>
      <c r="D7461" s="27"/>
      <c r="G7461" s="35"/>
    </row>
    <row r="7462" spans="3:7" ht="22.5" customHeight="1" x14ac:dyDescent="0.25">
      <c r="C7462" s="34"/>
      <c r="D7462" s="27"/>
      <c r="G7462" s="35"/>
    </row>
    <row r="7463" spans="3:7" ht="22.5" customHeight="1" x14ac:dyDescent="0.25">
      <c r="C7463" s="34"/>
      <c r="D7463" s="27"/>
      <c r="G7463" s="35"/>
    </row>
    <row r="7464" spans="3:7" ht="22.5" customHeight="1" x14ac:dyDescent="0.25">
      <c r="C7464" s="34"/>
      <c r="D7464" s="27"/>
      <c r="G7464" s="35"/>
    </row>
    <row r="7465" spans="3:7" ht="22.5" customHeight="1" x14ac:dyDescent="0.25">
      <c r="C7465" s="34"/>
      <c r="D7465" s="27"/>
      <c r="G7465" s="35"/>
    </row>
    <row r="7466" spans="3:7" ht="22.5" customHeight="1" x14ac:dyDescent="0.25">
      <c r="C7466" s="34"/>
      <c r="D7466" s="27"/>
      <c r="G7466" s="35"/>
    </row>
    <row r="7467" spans="3:7" ht="22.5" customHeight="1" x14ac:dyDescent="0.25">
      <c r="C7467" s="34"/>
      <c r="D7467" s="27"/>
      <c r="G7467" s="35"/>
    </row>
    <row r="7468" spans="3:7" ht="22.5" customHeight="1" x14ac:dyDescent="0.25">
      <c r="C7468" s="34"/>
      <c r="D7468" s="27"/>
      <c r="G7468" s="35"/>
    </row>
    <row r="7469" spans="3:7" ht="22.5" customHeight="1" x14ac:dyDescent="0.25">
      <c r="C7469" s="34"/>
      <c r="D7469" s="27"/>
      <c r="G7469" s="35"/>
    </row>
    <row r="7470" spans="3:7" ht="22.5" customHeight="1" x14ac:dyDescent="0.25">
      <c r="C7470" s="34"/>
      <c r="D7470" s="27"/>
      <c r="G7470" s="35"/>
    </row>
    <row r="7471" spans="3:7" ht="22.5" customHeight="1" x14ac:dyDescent="0.25">
      <c r="C7471" s="34"/>
      <c r="D7471" s="27"/>
      <c r="G7471" s="35"/>
    </row>
    <row r="7472" spans="3:7" ht="22.5" customHeight="1" x14ac:dyDescent="0.25">
      <c r="C7472" s="34"/>
      <c r="D7472" s="27"/>
      <c r="G7472" s="35"/>
    </row>
    <row r="7473" spans="3:7" ht="22.5" customHeight="1" x14ac:dyDescent="0.25">
      <c r="C7473" s="34"/>
      <c r="D7473" s="27"/>
      <c r="G7473" s="35"/>
    </row>
    <row r="7474" spans="3:7" ht="22.5" customHeight="1" x14ac:dyDescent="0.25">
      <c r="C7474" s="34"/>
      <c r="D7474" s="27"/>
      <c r="G7474" s="35"/>
    </row>
    <row r="7475" spans="3:7" ht="22.5" customHeight="1" x14ac:dyDescent="0.25">
      <c r="C7475" s="34"/>
      <c r="D7475" s="27"/>
      <c r="G7475" s="35"/>
    </row>
    <row r="7476" spans="3:7" ht="22.5" customHeight="1" x14ac:dyDescent="0.25">
      <c r="C7476" s="34"/>
      <c r="D7476" s="27"/>
      <c r="G7476" s="35"/>
    </row>
    <row r="7477" spans="3:7" ht="22.5" customHeight="1" x14ac:dyDescent="0.25">
      <c r="C7477" s="34"/>
      <c r="D7477" s="27"/>
      <c r="G7477" s="35"/>
    </row>
    <row r="7478" spans="3:7" ht="22.5" customHeight="1" x14ac:dyDescent="0.25">
      <c r="C7478" s="34"/>
      <c r="D7478" s="27"/>
      <c r="G7478" s="35"/>
    </row>
    <row r="7479" spans="3:7" ht="22.5" customHeight="1" x14ac:dyDescent="0.25">
      <c r="C7479" s="34"/>
      <c r="D7479" s="27"/>
      <c r="G7479" s="35"/>
    </row>
    <row r="7480" spans="3:7" ht="22.5" customHeight="1" x14ac:dyDescent="0.25">
      <c r="C7480" s="34"/>
      <c r="D7480" s="27"/>
      <c r="G7480" s="35"/>
    </row>
    <row r="7481" spans="3:7" ht="22.5" customHeight="1" x14ac:dyDescent="0.25">
      <c r="C7481" s="34"/>
      <c r="D7481" s="27"/>
      <c r="G7481" s="35"/>
    </row>
    <row r="7482" spans="3:7" ht="22.5" customHeight="1" x14ac:dyDescent="0.25">
      <c r="C7482" s="34"/>
      <c r="D7482" s="27"/>
      <c r="G7482" s="35"/>
    </row>
    <row r="7483" spans="3:7" ht="22.5" customHeight="1" x14ac:dyDescent="0.25">
      <c r="C7483" s="34"/>
      <c r="D7483" s="27"/>
      <c r="G7483" s="35"/>
    </row>
    <row r="7484" spans="3:7" ht="22.5" customHeight="1" x14ac:dyDescent="0.25">
      <c r="C7484" s="34"/>
      <c r="D7484" s="27"/>
      <c r="G7484" s="35"/>
    </row>
    <row r="7485" spans="3:7" ht="22.5" customHeight="1" x14ac:dyDescent="0.25">
      <c r="C7485" s="34"/>
      <c r="D7485" s="27"/>
      <c r="G7485" s="35"/>
    </row>
    <row r="7486" spans="3:7" ht="22.5" customHeight="1" x14ac:dyDescent="0.25">
      <c r="C7486" s="34"/>
      <c r="D7486" s="27"/>
      <c r="G7486" s="35"/>
    </row>
    <row r="7487" spans="3:7" ht="22.5" customHeight="1" x14ac:dyDescent="0.25">
      <c r="C7487" s="34"/>
      <c r="D7487" s="27"/>
      <c r="G7487" s="35"/>
    </row>
    <row r="7488" spans="3:7" ht="22.5" customHeight="1" x14ac:dyDescent="0.25">
      <c r="C7488" s="34"/>
      <c r="D7488" s="27"/>
      <c r="G7488" s="35"/>
    </row>
    <row r="7489" spans="3:7" ht="22.5" customHeight="1" x14ac:dyDescent="0.25">
      <c r="C7489" s="34"/>
      <c r="D7489" s="27"/>
      <c r="G7489" s="35"/>
    </row>
    <row r="7490" spans="3:7" ht="22.5" customHeight="1" x14ac:dyDescent="0.25">
      <c r="C7490" s="34"/>
      <c r="D7490" s="27"/>
      <c r="G7490" s="35"/>
    </row>
    <row r="7491" spans="3:7" ht="22.5" customHeight="1" x14ac:dyDescent="0.25">
      <c r="C7491" s="34"/>
      <c r="D7491" s="27"/>
      <c r="G7491" s="35"/>
    </row>
    <row r="7492" spans="3:7" ht="22.5" customHeight="1" x14ac:dyDescent="0.25">
      <c r="C7492" s="34"/>
      <c r="D7492" s="27"/>
      <c r="G7492" s="35"/>
    </row>
    <row r="7493" spans="3:7" ht="22.5" customHeight="1" x14ac:dyDescent="0.25">
      <c r="C7493" s="34"/>
      <c r="D7493" s="27"/>
      <c r="G7493" s="35"/>
    </row>
    <row r="7494" spans="3:7" ht="22.5" customHeight="1" x14ac:dyDescent="0.25">
      <c r="C7494" s="34"/>
      <c r="D7494" s="27"/>
      <c r="G7494" s="35"/>
    </row>
    <row r="7495" spans="3:7" ht="22.5" customHeight="1" x14ac:dyDescent="0.25">
      <c r="C7495" s="34"/>
      <c r="D7495" s="27"/>
      <c r="G7495" s="35"/>
    </row>
    <row r="7496" spans="3:7" ht="22.5" customHeight="1" x14ac:dyDescent="0.25">
      <c r="C7496" s="34"/>
      <c r="D7496" s="27"/>
      <c r="G7496" s="35"/>
    </row>
    <row r="7497" spans="3:7" ht="22.5" customHeight="1" x14ac:dyDescent="0.25">
      <c r="C7497" s="34"/>
      <c r="D7497" s="27"/>
      <c r="G7497" s="35"/>
    </row>
    <row r="7498" spans="3:7" ht="22.5" customHeight="1" x14ac:dyDescent="0.25">
      <c r="C7498" s="34"/>
      <c r="D7498" s="27"/>
      <c r="G7498" s="35"/>
    </row>
    <row r="7499" spans="3:7" ht="22.5" customHeight="1" x14ac:dyDescent="0.25">
      <c r="C7499" s="34"/>
      <c r="D7499" s="27"/>
      <c r="G7499" s="35"/>
    </row>
    <row r="7500" spans="3:7" ht="22.5" customHeight="1" x14ac:dyDescent="0.25">
      <c r="C7500" s="34"/>
      <c r="D7500" s="27"/>
      <c r="G7500" s="35"/>
    </row>
    <row r="7501" spans="3:7" ht="22.5" customHeight="1" x14ac:dyDescent="0.25">
      <c r="C7501" s="34"/>
      <c r="D7501" s="27"/>
      <c r="G7501" s="35"/>
    </row>
    <row r="7502" spans="3:7" ht="22.5" customHeight="1" x14ac:dyDescent="0.25">
      <c r="C7502" s="34"/>
      <c r="D7502" s="27"/>
      <c r="G7502" s="35"/>
    </row>
    <row r="7503" spans="3:7" ht="22.5" customHeight="1" x14ac:dyDescent="0.25">
      <c r="C7503" s="34"/>
      <c r="D7503" s="27"/>
      <c r="G7503" s="35"/>
    </row>
    <row r="7504" spans="3:7" ht="22.5" customHeight="1" x14ac:dyDescent="0.25">
      <c r="C7504" s="34"/>
      <c r="D7504" s="27"/>
      <c r="G7504" s="35"/>
    </row>
    <row r="7505" spans="3:7" ht="22.5" customHeight="1" x14ac:dyDescent="0.25">
      <c r="C7505" s="34"/>
      <c r="D7505" s="27"/>
      <c r="G7505" s="35"/>
    </row>
    <row r="7506" spans="3:7" ht="22.5" customHeight="1" x14ac:dyDescent="0.25">
      <c r="C7506" s="34"/>
      <c r="D7506" s="27"/>
      <c r="G7506" s="35"/>
    </row>
    <row r="7507" spans="3:7" ht="22.5" customHeight="1" x14ac:dyDescent="0.25">
      <c r="C7507" s="34"/>
      <c r="D7507" s="27"/>
      <c r="G7507" s="35"/>
    </row>
    <row r="7508" spans="3:7" ht="22.5" customHeight="1" x14ac:dyDescent="0.25">
      <c r="C7508" s="34"/>
      <c r="D7508" s="27"/>
      <c r="G7508" s="35"/>
    </row>
    <row r="7509" spans="3:7" ht="22.5" customHeight="1" x14ac:dyDescent="0.25">
      <c r="C7509" s="34"/>
      <c r="D7509" s="27"/>
      <c r="G7509" s="35"/>
    </row>
    <row r="7510" spans="3:7" ht="22.5" customHeight="1" x14ac:dyDescent="0.25">
      <c r="C7510" s="34"/>
      <c r="D7510" s="27"/>
      <c r="G7510" s="35"/>
    </row>
    <row r="7511" spans="3:7" ht="22.5" customHeight="1" x14ac:dyDescent="0.25">
      <c r="C7511" s="34"/>
      <c r="D7511" s="27"/>
      <c r="G7511" s="35"/>
    </row>
    <row r="7512" spans="3:7" ht="22.5" customHeight="1" x14ac:dyDescent="0.25">
      <c r="C7512" s="34"/>
      <c r="D7512" s="27"/>
      <c r="G7512" s="35"/>
    </row>
    <row r="7513" spans="3:7" ht="22.5" customHeight="1" x14ac:dyDescent="0.25">
      <c r="C7513" s="34"/>
      <c r="D7513" s="27"/>
      <c r="G7513" s="35"/>
    </row>
    <row r="7514" spans="3:7" ht="22.5" customHeight="1" x14ac:dyDescent="0.25">
      <c r="C7514" s="34"/>
      <c r="D7514" s="27"/>
      <c r="G7514" s="35"/>
    </row>
    <row r="7515" spans="3:7" ht="22.5" customHeight="1" x14ac:dyDescent="0.25">
      <c r="C7515" s="34"/>
      <c r="D7515" s="27"/>
      <c r="G7515" s="35"/>
    </row>
    <row r="7516" spans="3:7" ht="22.5" customHeight="1" x14ac:dyDescent="0.25">
      <c r="C7516" s="34"/>
      <c r="D7516" s="27"/>
      <c r="G7516" s="35"/>
    </row>
    <row r="7517" spans="3:7" ht="22.5" customHeight="1" x14ac:dyDescent="0.25">
      <c r="C7517" s="34"/>
      <c r="D7517" s="27"/>
      <c r="G7517" s="35"/>
    </row>
    <row r="7518" spans="3:7" ht="22.5" customHeight="1" x14ac:dyDescent="0.25">
      <c r="C7518" s="34"/>
      <c r="D7518" s="27"/>
      <c r="G7518" s="35"/>
    </row>
    <row r="7519" spans="3:7" ht="22.5" customHeight="1" x14ac:dyDescent="0.25">
      <c r="C7519" s="34"/>
      <c r="D7519" s="27"/>
      <c r="G7519" s="35"/>
    </row>
    <row r="7520" spans="3:7" ht="22.5" customHeight="1" x14ac:dyDescent="0.25">
      <c r="C7520" s="34"/>
      <c r="D7520" s="27"/>
      <c r="G7520" s="35"/>
    </row>
    <row r="7521" spans="3:7" ht="22.5" customHeight="1" x14ac:dyDescent="0.25">
      <c r="C7521" s="34"/>
      <c r="D7521" s="27"/>
      <c r="G7521" s="35"/>
    </row>
    <row r="7522" spans="3:7" ht="22.5" customHeight="1" x14ac:dyDescent="0.25">
      <c r="C7522" s="34"/>
      <c r="D7522" s="27"/>
      <c r="G7522" s="35"/>
    </row>
    <row r="7523" spans="3:7" ht="22.5" customHeight="1" x14ac:dyDescent="0.25">
      <c r="C7523" s="34"/>
      <c r="D7523" s="27"/>
      <c r="G7523" s="35"/>
    </row>
    <row r="7524" spans="3:7" ht="22.5" customHeight="1" x14ac:dyDescent="0.25">
      <c r="C7524" s="34"/>
      <c r="D7524" s="27"/>
      <c r="G7524" s="35"/>
    </row>
    <row r="7525" spans="3:7" ht="22.5" customHeight="1" x14ac:dyDescent="0.25">
      <c r="C7525" s="34"/>
      <c r="D7525" s="27"/>
      <c r="G7525" s="35"/>
    </row>
    <row r="7526" spans="3:7" ht="22.5" customHeight="1" x14ac:dyDescent="0.25">
      <c r="C7526" s="34"/>
      <c r="D7526" s="27"/>
      <c r="G7526" s="35"/>
    </row>
    <row r="7527" spans="3:7" ht="22.5" customHeight="1" x14ac:dyDescent="0.25">
      <c r="C7527" s="34"/>
      <c r="D7527" s="27"/>
      <c r="G7527" s="35"/>
    </row>
    <row r="7528" spans="3:7" ht="22.5" customHeight="1" x14ac:dyDescent="0.25">
      <c r="C7528" s="34"/>
      <c r="D7528" s="27"/>
      <c r="G7528" s="35"/>
    </row>
    <row r="7529" spans="3:7" ht="22.5" customHeight="1" x14ac:dyDescent="0.25">
      <c r="C7529" s="34"/>
      <c r="D7529" s="27"/>
      <c r="G7529" s="35"/>
    </row>
    <row r="7530" spans="3:7" ht="22.5" customHeight="1" x14ac:dyDescent="0.25">
      <c r="C7530" s="34"/>
      <c r="D7530" s="27"/>
      <c r="G7530" s="35"/>
    </row>
    <row r="7531" spans="3:7" ht="22.5" customHeight="1" x14ac:dyDescent="0.25">
      <c r="C7531" s="34"/>
      <c r="D7531" s="27"/>
      <c r="G7531" s="35"/>
    </row>
    <row r="7532" spans="3:7" ht="22.5" customHeight="1" x14ac:dyDescent="0.25">
      <c r="C7532" s="34"/>
      <c r="D7532" s="27"/>
      <c r="G7532" s="35"/>
    </row>
    <row r="7533" spans="3:7" ht="22.5" customHeight="1" x14ac:dyDescent="0.25">
      <c r="C7533" s="34"/>
      <c r="D7533" s="27"/>
      <c r="G7533" s="35"/>
    </row>
    <row r="7534" spans="3:7" ht="22.5" customHeight="1" x14ac:dyDescent="0.25">
      <c r="C7534" s="34"/>
      <c r="D7534" s="27"/>
      <c r="G7534" s="35"/>
    </row>
    <row r="7535" spans="3:7" ht="22.5" customHeight="1" x14ac:dyDescent="0.25">
      <c r="C7535" s="34"/>
      <c r="D7535" s="27"/>
      <c r="G7535" s="35"/>
    </row>
    <row r="7536" spans="3:7" ht="22.5" customHeight="1" x14ac:dyDescent="0.25">
      <c r="C7536" s="34"/>
      <c r="D7536" s="27"/>
      <c r="G7536" s="35"/>
    </row>
    <row r="7537" spans="3:7" ht="22.5" customHeight="1" x14ac:dyDescent="0.25">
      <c r="C7537" s="34"/>
      <c r="D7537" s="27"/>
      <c r="G7537" s="35"/>
    </row>
    <row r="7538" spans="3:7" ht="22.5" customHeight="1" x14ac:dyDescent="0.25">
      <c r="C7538" s="34"/>
      <c r="D7538" s="27"/>
      <c r="G7538" s="35"/>
    </row>
    <row r="7539" spans="3:7" ht="22.5" customHeight="1" x14ac:dyDescent="0.25">
      <c r="C7539" s="34"/>
      <c r="D7539" s="27"/>
      <c r="G7539" s="35"/>
    </row>
    <row r="7540" spans="3:7" ht="22.5" customHeight="1" x14ac:dyDescent="0.25">
      <c r="C7540" s="34"/>
      <c r="D7540" s="27"/>
      <c r="G7540" s="35"/>
    </row>
    <row r="7541" spans="3:7" ht="22.5" customHeight="1" x14ac:dyDescent="0.25">
      <c r="C7541" s="34"/>
      <c r="D7541" s="27"/>
      <c r="G7541" s="35"/>
    </row>
    <row r="7542" spans="3:7" ht="22.5" customHeight="1" x14ac:dyDescent="0.25">
      <c r="C7542" s="34"/>
      <c r="D7542" s="27"/>
      <c r="G7542" s="35"/>
    </row>
    <row r="7543" spans="3:7" ht="22.5" customHeight="1" x14ac:dyDescent="0.25">
      <c r="C7543" s="34"/>
      <c r="D7543" s="27"/>
      <c r="G7543" s="35"/>
    </row>
    <row r="7544" spans="3:7" ht="22.5" customHeight="1" x14ac:dyDescent="0.25">
      <c r="C7544" s="34"/>
      <c r="D7544" s="27"/>
      <c r="G7544" s="35"/>
    </row>
    <row r="7545" spans="3:7" ht="22.5" customHeight="1" x14ac:dyDescent="0.25">
      <c r="C7545" s="34"/>
      <c r="D7545" s="27"/>
      <c r="G7545" s="35"/>
    </row>
    <row r="7546" spans="3:7" ht="22.5" customHeight="1" x14ac:dyDescent="0.25">
      <c r="C7546" s="34"/>
      <c r="D7546" s="27"/>
      <c r="G7546" s="35"/>
    </row>
    <row r="7547" spans="3:7" ht="22.5" customHeight="1" x14ac:dyDescent="0.25">
      <c r="C7547" s="34"/>
      <c r="D7547" s="27"/>
      <c r="G7547" s="35"/>
    </row>
    <row r="7548" spans="3:7" ht="22.5" customHeight="1" x14ac:dyDescent="0.25">
      <c r="C7548" s="34"/>
      <c r="D7548" s="27"/>
      <c r="G7548" s="35"/>
    </row>
    <row r="7549" spans="3:7" ht="22.5" customHeight="1" x14ac:dyDescent="0.25">
      <c r="C7549" s="34"/>
      <c r="D7549" s="27"/>
      <c r="G7549" s="35"/>
    </row>
    <row r="7550" spans="3:7" ht="22.5" customHeight="1" x14ac:dyDescent="0.25">
      <c r="C7550" s="34"/>
      <c r="D7550" s="27"/>
      <c r="G7550" s="35"/>
    </row>
    <row r="7551" spans="3:7" ht="22.5" customHeight="1" x14ac:dyDescent="0.25">
      <c r="C7551" s="34"/>
      <c r="D7551" s="27"/>
      <c r="G7551" s="35"/>
    </row>
    <row r="7552" spans="3:7" ht="22.5" customHeight="1" x14ac:dyDescent="0.25">
      <c r="C7552" s="34"/>
      <c r="D7552" s="27"/>
      <c r="G7552" s="35"/>
    </row>
    <row r="7553" spans="3:7" ht="22.5" customHeight="1" x14ac:dyDescent="0.25">
      <c r="C7553" s="34"/>
      <c r="D7553" s="27"/>
      <c r="G7553" s="35"/>
    </row>
    <row r="7554" spans="3:7" ht="22.5" customHeight="1" x14ac:dyDescent="0.25">
      <c r="C7554" s="34"/>
      <c r="D7554" s="27"/>
      <c r="G7554" s="35"/>
    </row>
    <row r="7555" spans="3:7" ht="22.5" customHeight="1" x14ac:dyDescent="0.25">
      <c r="C7555" s="34"/>
      <c r="D7555" s="27"/>
      <c r="G7555" s="35"/>
    </row>
    <row r="7556" spans="3:7" ht="22.5" customHeight="1" x14ac:dyDescent="0.25">
      <c r="C7556" s="34"/>
      <c r="D7556" s="27"/>
      <c r="G7556" s="35"/>
    </row>
    <row r="7557" spans="3:7" ht="22.5" customHeight="1" x14ac:dyDescent="0.25">
      <c r="C7557" s="34"/>
      <c r="D7557" s="27"/>
      <c r="G7557" s="35"/>
    </row>
    <row r="7558" spans="3:7" ht="22.5" customHeight="1" x14ac:dyDescent="0.25">
      <c r="C7558" s="34"/>
      <c r="D7558" s="27"/>
      <c r="G7558" s="35"/>
    </row>
    <row r="7559" spans="3:7" ht="22.5" customHeight="1" x14ac:dyDescent="0.25">
      <c r="C7559" s="34"/>
      <c r="D7559" s="27"/>
      <c r="G7559" s="35"/>
    </row>
    <row r="7560" spans="3:7" ht="22.5" customHeight="1" x14ac:dyDescent="0.25">
      <c r="C7560" s="34"/>
      <c r="D7560" s="27"/>
      <c r="G7560" s="35"/>
    </row>
    <row r="7561" spans="3:7" ht="22.5" customHeight="1" x14ac:dyDescent="0.25">
      <c r="C7561" s="34"/>
      <c r="D7561" s="27"/>
      <c r="G7561" s="35"/>
    </row>
    <row r="7562" spans="3:7" ht="22.5" customHeight="1" x14ac:dyDescent="0.25">
      <c r="C7562" s="34"/>
      <c r="D7562" s="27"/>
      <c r="G7562" s="35"/>
    </row>
    <row r="7563" spans="3:7" ht="22.5" customHeight="1" x14ac:dyDescent="0.25">
      <c r="C7563" s="34"/>
      <c r="D7563" s="27"/>
      <c r="G7563" s="35"/>
    </row>
    <row r="7564" spans="3:7" ht="22.5" customHeight="1" x14ac:dyDescent="0.25">
      <c r="C7564" s="34"/>
      <c r="D7564" s="27"/>
      <c r="G7564" s="35"/>
    </row>
    <row r="7565" spans="3:7" ht="22.5" customHeight="1" x14ac:dyDescent="0.25">
      <c r="C7565" s="34"/>
      <c r="D7565" s="27"/>
      <c r="G7565" s="35"/>
    </row>
    <row r="7566" spans="3:7" ht="22.5" customHeight="1" x14ac:dyDescent="0.25">
      <c r="C7566" s="34"/>
      <c r="D7566" s="27"/>
      <c r="G7566" s="35"/>
    </row>
    <row r="7567" spans="3:7" ht="22.5" customHeight="1" x14ac:dyDescent="0.25">
      <c r="C7567" s="34"/>
      <c r="D7567" s="27"/>
      <c r="G7567" s="35"/>
    </row>
    <row r="7568" spans="3:7" ht="22.5" customHeight="1" x14ac:dyDescent="0.25">
      <c r="C7568" s="34"/>
      <c r="D7568" s="27"/>
      <c r="G7568" s="35"/>
    </row>
    <row r="7569" spans="3:7" ht="22.5" customHeight="1" x14ac:dyDescent="0.25">
      <c r="C7569" s="34"/>
      <c r="D7569" s="27"/>
      <c r="G7569" s="35"/>
    </row>
    <row r="7570" spans="3:7" ht="22.5" customHeight="1" x14ac:dyDescent="0.25">
      <c r="C7570" s="34"/>
      <c r="D7570" s="27"/>
      <c r="G7570" s="35"/>
    </row>
    <row r="7571" spans="3:7" ht="22.5" customHeight="1" x14ac:dyDescent="0.25">
      <c r="C7571" s="34"/>
      <c r="D7571" s="27"/>
      <c r="G7571" s="35"/>
    </row>
    <row r="7572" spans="3:7" ht="22.5" customHeight="1" x14ac:dyDescent="0.25">
      <c r="C7572" s="34"/>
      <c r="D7572" s="27"/>
      <c r="G7572" s="35"/>
    </row>
    <row r="7573" spans="3:7" ht="22.5" customHeight="1" x14ac:dyDescent="0.25">
      <c r="C7573" s="34"/>
      <c r="D7573" s="27"/>
      <c r="G7573" s="35"/>
    </row>
    <row r="7574" spans="3:7" ht="22.5" customHeight="1" x14ac:dyDescent="0.25">
      <c r="C7574" s="34"/>
      <c r="D7574" s="27"/>
      <c r="G7574" s="35"/>
    </row>
    <row r="7575" spans="3:7" ht="22.5" customHeight="1" x14ac:dyDescent="0.25">
      <c r="C7575" s="34"/>
      <c r="D7575" s="27"/>
      <c r="G7575" s="35"/>
    </row>
    <row r="7576" spans="3:7" ht="22.5" customHeight="1" x14ac:dyDescent="0.25">
      <c r="C7576" s="34"/>
      <c r="D7576" s="27"/>
      <c r="G7576" s="35"/>
    </row>
    <row r="7577" spans="3:7" ht="22.5" customHeight="1" x14ac:dyDescent="0.25">
      <c r="C7577" s="34"/>
      <c r="D7577" s="27"/>
      <c r="G7577" s="35"/>
    </row>
    <row r="7578" spans="3:7" ht="22.5" customHeight="1" x14ac:dyDescent="0.25">
      <c r="C7578" s="34"/>
      <c r="D7578" s="27"/>
      <c r="G7578" s="35"/>
    </row>
    <row r="7579" spans="3:7" ht="22.5" customHeight="1" x14ac:dyDescent="0.25">
      <c r="C7579" s="34"/>
      <c r="D7579" s="27"/>
      <c r="G7579" s="35"/>
    </row>
    <row r="7580" spans="3:7" ht="22.5" customHeight="1" x14ac:dyDescent="0.25">
      <c r="C7580" s="34"/>
      <c r="D7580" s="27"/>
      <c r="G7580" s="35"/>
    </row>
    <row r="7581" spans="3:7" ht="22.5" customHeight="1" x14ac:dyDescent="0.25">
      <c r="C7581" s="34"/>
      <c r="D7581" s="27"/>
      <c r="G7581" s="35"/>
    </row>
    <row r="7582" spans="3:7" ht="22.5" customHeight="1" x14ac:dyDescent="0.25">
      <c r="C7582" s="34"/>
      <c r="D7582" s="27"/>
      <c r="G7582" s="35"/>
    </row>
    <row r="7583" spans="3:7" ht="22.5" customHeight="1" x14ac:dyDescent="0.25">
      <c r="C7583" s="34"/>
      <c r="D7583" s="27"/>
      <c r="G7583" s="35"/>
    </row>
    <row r="7584" spans="3:7" ht="22.5" customHeight="1" x14ac:dyDescent="0.25">
      <c r="C7584" s="34"/>
      <c r="D7584" s="27"/>
      <c r="G7584" s="35"/>
    </row>
    <row r="7585" spans="3:7" ht="22.5" customHeight="1" x14ac:dyDescent="0.25">
      <c r="C7585" s="34"/>
      <c r="D7585" s="27"/>
      <c r="G7585" s="35"/>
    </row>
    <row r="7586" spans="3:7" ht="22.5" customHeight="1" x14ac:dyDescent="0.25">
      <c r="C7586" s="34"/>
      <c r="D7586" s="27"/>
      <c r="G7586" s="35"/>
    </row>
    <row r="7587" spans="3:7" ht="22.5" customHeight="1" x14ac:dyDescent="0.25">
      <c r="C7587" s="34"/>
      <c r="D7587" s="27"/>
      <c r="G7587" s="35"/>
    </row>
    <row r="7588" spans="3:7" ht="22.5" customHeight="1" x14ac:dyDescent="0.25">
      <c r="C7588" s="34"/>
      <c r="D7588" s="27"/>
      <c r="G7588" s="35"/>
    </row>
    <row r="7589" spans="3:7" ht="22.5" customHeight="1" x14ac:dyDescent="0.25">
      <c r="C7589" s="34"/>
      <c r="D7589" s="27"/>
      <c r="G7589" s="35"/>
    </row>
    <row r="7590" spans="3:7" ht="22.5" customHeight="1" x14ac:dyDescent="0.25">
      <c r="C7590" s="34"/>
      <c r="D7590" s="27"/>
      <c r="G7590" s="35"/>
    </row>
    <row r="7591" spans="3:7" ht="22.5" customHeight="1" x14ac:dyDescent="0.25">
      <c r="C7591" s="34"/>
      <c r="D7591" s="27"/>
      <c r="G7591" s="35"/>
    </row>
    <row r="7592" spans="3:7" ht="22.5" customHeight="1" x14ac:dyDescent="0.25">
      <c r="C7592" s="34"/>
      <c r="D7592" s="27"/>
      <c r="G7592" s="35"/>
    </row>
    <row r="7593" spans="3:7" ht="22.5" customHeight="1" x14ac:dyDescent="0.25">
      <c r="C7593" s="34"/>
      <c r="D7593" s="27"/>
      <c r="G7593" s="35"/>
    </row>
    <row r="7594" spans="3:7" ht="22.5" customHeight="1" x14ac:dyDescent="0.25">
      <c r="C7594" s="34"/>
      <c r="D7594" s="27"/>
      <c r="G7594" s="35"/>
    </row>
    <row r="7595" spans="3:7" ht="22.5" customHeight="1" x14ac:dyDescent="0.25">
      <c r="C7595" s="34"/>
      <c r="D7595" s="27"/>
      <c r="G7595" s="35"/>
    </row>
    <row r="7596" spans="3:7" ht="22.5" customHeight="1" x14ac:dyDescent="0.25">
      <c r="C7596" s="34"/>
      <c r="D7596" s="27"/>
      <c r="G7596" s="35"/>
    </row>
    <row r="7597" spans="3:7" ht="22.5" customHeight="1" x14ac:dyDescent="0.25">
      <c r="C7597" s="34"/>
      <c r="D7597" s="27"/>
      <c r="G7597" s="35"/>
    </row>
    <row r="7598" spans="3:7" ht="22.5" customHeight="1" x14ac:dyDescent="0.25">
      <c r="C7598" s="34"/>
      <c r="D7598" s="27"/>
      <c r="G7598" s="35"/>
    </row>
    <row r="7599" spans="3:7" ht="22.5" customHeight="1" x14ac:dyDescent="0.25">
      <c r="C7599" s="34"/>
      <c r="D7599" s="27"/>
      <c r="G7599" s="35"/>
    </row>
    <row r="7600" spans="3:7" ht="22.5" customHeight="1" x14ac:dyDescent="0.25">
      <c r="C7600" s="34"/>
      <c r="D7600" s="27"/>
      <c r="G7600" s="35"/>
    </row>
    <row r="7601" spans="3:7" ht="22.5" customHeight="1" x14ac:dyDescent="0.25">
      <c r="C7601" s="34"/>
      <c r="D7601" s="27"/>
      <c r="G7601" s="35"/>
    </row>
    <row r="7602" spans="3:7" ht="22.5" customHeight="1" x14ac:dyDescent="0.25">
      <c r="C7602" s="34"/>
      <c r="D7602" s="27"/>
      <c r="G7602" s="35"/>
    </row>
    <row r="7603" spans="3:7" ht="22.5" customHeight="1" x14ac:dyDescent="0.25">
      <c r="C7603" s="34"/>
      <c r="D7603" s="27"/>
      <c r="G7603" s="35"/>
    </row>
    <row r="7604" spans="3:7" ht="22.5" customHeight="1" x14ac:dyDescent="0.25">
      <c r="C7604" s="34"/>
      <c r="D7604" s="27"/>
      <c r="G7604" s="35"/>
    </row>
    <row r="7605" spans="3:7" ht="22.5" customHeight="1" x14ac:dyDescent="0.25">
      <c r="C7605" s="34"/>
      <c r="D7605" s="27"/>
      <c r="G7605" s="35"/>
    </row>
    <row r="7606" spans="3:7" ht="22.5" customHeight="1" x14ac:dyDescent="0.25">
      <c r="C7606" s="34"/>
      <c r="D7606" s="27"/>
      <c r="G7606" s="35"/>
    </row>
    <row r="7607" spans="3:7" ht="22.5" customHeight="1" x14ac:dyDescent="0.25">
      <c r="C7607" s="34"/>
      <c r="D7607" s="27"/>
      <c r="G7607" s="35"/>
    </row>
    <row r="7608" spans="3:7" ht="22.5" customHeight="1" x14ac:dyDescent="0.25">
      <c r="C7608" s="34"/>
      <c r="D7608" s="27"/>
      <c r="G7608" s="35"/>
    </row>
    <row r="7609" spans="3:7" ht="22.5" customHeight="1" x14ac:dyDescent="0.25">
      <c r="C7609" s="34"/>
      <c r="D7609" s="27"/>
      <c r="G7609" s="35"/>
    </row>
    <row r="7610" spans="3:7" ht="22.5" customHeight="1" x14ac:dyDescent="0.25">
      <c r="C7610" s="34"/>
      <c r="D7610" s="27"/>
      <c r="G7610" s="35"/>
    </row>
    <row r="7611" spans="3:7" ht="22.5" customHeight="1" x14ac:dyDescent="0.25">
      <c r="C7611" s="34"/>
      <c r="D7611" s="27"/>
      <c r="G7611" s="35"/>
    </row>
    <row r="7612" spans="3:7" ht="22.5" customHeight="1" x14ac:dyDescent="0.25">
      <c r="C7612" s="34"/>
      <c r="D7612" s="27"/>
      <c r="G7612" s="35"/>
    </row>
    <row r="7613" spans="3:7" ht="22.5" customHeight="1" x14ac:dyDescent="0.25">
      <c r="C7613" s="34"/>
      <c r="D7613" s="27"/>
      <c r="G7613" s="35"/>
    </row>
    <row r="7614" spans="3:7" ht="22.5" customHeight="1" x14ac:dyDescent="0.25">
      <c r="C7614" s="34"/>
      <c r="D7614" s="27"/>
      <c r="G7614" s="35"/>
    </row>
    <row r="7615" spans="3:7" ht="22.5" customHeight="1" x14ac:dyDescent="0.25">
      <c r="C7615" s="34"/>
      <c r="D7615" s="27"/>
      <c r="G7615" s="35"/>
    </row>
    <row r="7616" spans="3:7" ht="22.5" customHeight="1" x14ac:dyDescent="0.25">
      <c r="C7616" s="34"/>
      <c r="D7616" s="27"/>
      <c r="G7616" s="35"/>
    </row>
    <row r="7617" spans="3:7" ht="22.5" customHeight="1" x14ac:dyDescent="0.25">
      <c r="C7617" s="34"/>
      <c r="D7617" s="27"/>
      <c r="G7617" s="35"/>
    </row>
    <row r="7618" spans="3:7" ht="22.5" customHeight="1" x14ac:dyDescent="0.25">
      <c r="C7618" s="34"/>
      <c r="D7618" s="27"/>
      <c r="G7618" s="35"/>
    </row>
    <row r="7619" spans="3:7" ht="22.5" customHeight="1" x14ac:dyDescent="0.25">
      <c r="C7619" s="34"/>
      <c r="D7619" s="27"/>
      <c r="G7619" s="35"/>
    </row>
    <row r="7620" spans="3:7" ht="22.5" customHeight="1" x14ac:dyDescent="0.25">
      <c r="C7620" s="34"/>
      <c r="D7620" s="27"/>
      <c r="G7620" s="35"/>
    </row>
    <row r="7621" spans="3:7" ht="22.5" customHeight="1" x14ac:dyDescent="0.25">
      <c r="C7621" s="34"/>
      <c r="D7621" s="27"/>
      <c r="G7621" s="35"/>
    </row>
    <row r="7622" spans="3:7" ht="22.5" customHeight="1" x14ac:dyDescent="0.25">
      <c r="C7622" s="34"/>
      <c r="D7622" s="27"/>
      <c r="G7622" s="35"/>
    </row>
    <row r="7623" spans="3:7" ht="22.5" customHeight="1" x14ac:dyDescent="0.25">
      <c r="C7623" s="34"/>
      <c r="D7623" s="27"/>
      <c r="G7623" s="35"/>
    </row>
    <row r="7624" spans="3:7" ht="22.5" customHeight="1" x14ac:dyDescent="0.25">
      <c r="C7624" s="34"/>
      <c r="D7624" s="27"/>
      <c r="G7624" s="35"/>
    </row>
    <row r="7625" spans="3:7" ht="22.5" customHeight="1" x14ac:dyDescent="0.25">
      <c r="C7625" s="34"/>
      <c r="D7625" s="27"/>
      <c r="G7625" s="35"/>
    </row>
    <row r="7626" spans="3:7" ht="22.5" customHeight="1" x14ac:dyDescent="0.25">
      <c r="C7626" s="34"/>
      <c r="D7626" s="27"/>
      <c r="G7626" s="35"/>
    </row>
    <row r="7627" spans="3:7" ht="22.5" customHeight="1" x14ac:dyDescent="0.25">
      <c r="C7627" s="34"/>
      <c r="D7627" s="27"/>
      <c r="G7627" s="35"/>
    </row>
    <row r="7628" spans="3:7" ht="22.5" customHeight="1" x14ac:dyDescent="0.25">
      <c r="C7628" s="34"/>
      <c r="D7628" s="27"/>
      <c r="G7628" s="35"/>
    </row>
    <row r="7629" spans="3:7" ht="22.5" customHeight="1" x14ac:dyDescent="0.25">
      <c r="C7629" s="34"/>
      <c r="D7629" s="27"/>
      <c r="G7629" s="35"/>
    </row>
    <row r="7630" spans="3:7" ht="22.5" customHeight="1" x14ac:dyDescent="0.25">
      <c r="C7630" s="34"/>
      <c r="D7630" s="27"/>
      <c r="G7630" s="35"/>
    </row>
    <row r="7631" spans="3:7" ht="22.5" customHeight="1" x14ac:dyDescent="0.25">
      <c r="C7631" s="34"/>
      <c r="D7631" s="27"/>
      <c r="G7631" s="35"/>
    </row>
    <row r="7632" spans="3:7" ht="22.5" customHeight="1" x14ac:dyDescent="0.25">
      <c r="C7632" s="34"/>
      <c r="D7632" s="27"/>
      <c r="G7632" s="35"/>
    </row>
    <row r="7633" spans="3:7" ht="22.5" customHeight="1" x14ac:dyDescent="0.25">
      <c r="C7633" s="34"/>
      <c r="D7633" s="27"/>
      <c r="G7633" s="35"/>
    </row>
    <row r="7634" spans="3:7" ht="22.5" customHeight="1" x14ac:dyDescent="0.25">
      <c r="C7634" s="34"/>
      <c r="D7634" s="27"/>
      <c r="G7634" s="35"/>
    </row>
    <row r="7635" spans="3:7" ht="22.5" customHeight="1" x14ac:dyDescent="0.25">
      <c r="C7635" s="34"/>
      <c r="D7635" s="27"/>
      <c r="G7635" s="35"/>
    </row>
    <row r="7636" spans="3:7" ht="22.5" customHeight="1" x14ac:dyDescent="0.25">
      <c r="C7636" s="34"/>
      <c r="D7636" s="27"/>
      <c r="G7636" s="35"/>
    </row>
    <row r="7637" spans="3:7" ht="22.5" customHeight="1" x14ac:dyDescent="0.25">
      <c r="C7637" s="34"/>
      <c r="D7637" s="27"/>
      <c r="G7637" s="35"/>
    </row>
    <row r="7638" spans="3:7" ht="22.5" customHeight="1" x14ac:dyDescent="0.25">
      <c r="C7638" s="34"/>
      <c r="D7638" s="27"/>
      <c r="G7638" s="35"/>
    </row>
    <row r="7639" spans="3:7" ht="22.5" customHeight="1" x14ac:dyDescent="0.25">
      <c r="C7639" s="34"/>
      <c r="D7639" s="27"/>
      <c r="G7639" s="35"/>
    </row>
    <row r="7640" spans="3:7" ht="22.5" customHeight="1" x14ac:dyDescent="0.25">
      <c r="C7640" s="34"/>
      <c r="D7640" s="27"/>
      <c r="G7640" s="35"/>
    </row>
    <row r="7641" spans="3:7" ht="22.5" customHeight="1" x14ac:dyDescent="0.25">
      <c r="C7641" s="34"/>
      <c r="D7641" s="27"/>
      <c r="G7641" s="35"/>
    </row>
    <row r="7642" spans="3:7" ht="22.5" customHeight="1" x14ac:dyDescent="0.25">
      <c r="C7642" s="34"/>
      <c r="D7642" s="27"/>
      <c r="G7642" s="35"/>
    </row>
    <row r="7643" spans="3:7" ht="22.5" customHeight="1" x14ac:dyDescent="0.25">
      <c r="C7643" s="34"/>
      <c r="D7643" s="27"/>
      <c r="G7643" s="35"/>
    </row>
    <row r="7644" spans="3:7" ht="22.5" customHeight="1" x14ac:dyDescent="0.25">
      <c r="C7644" s="34"/>
      <c r="D7644" s="27"/>
      <c r="G7644" s="35"/>
    </row>
    <row r="7645" spans="3:7" ht="22.5" customHeight="1" x14ac:dyDescent="0.25">
      <c r="C7645" s="34"/>
      <c r="D7645" s="27"/>
      <c r="G7645" s="35"/>
    </row>
    <row r="7646" spans="3:7" ht="22.5" customHeight="1" x14ac:dyDescent="0.25">
      <c r="C7646" s="34"/>
      <c r="D7646" s="27"/>
      <c r="G7646" s="35"/>
    </row>
    <row r="7647" spans="3:7" ht="22.5" customHeight="1" x14ac:dyDescent="0.25">
      <c r="C7647" s="34"/>
      <c r="D7647" s="27"/>
      <c r="G7647" s="35"/>
    </row>
    <row r="7648" spans="3:7" ht="22.5" customHeight="1" x14ac:dyDescent="0.25">
      <c r="C7648" s="34"/>
      <c r="D7648" s="27"/>
      <c r="G7648" s="35"/>
    </row>
    <row r="7649" spans="3:7" ht="22.5" customHeight="1" x14ac:dyDescent="0.25">
      <c r="C7649" s="34"/>
      <c r="D7649" s="27"/>
      <c r="G7649" s="35"/>
    </row>
    <row r="7650" spans="3:7" ht="22.5" customHeight="1" x14ac:dyDescent="0.25">
      <c r="C7650" s="34"/>
      <c r="D7650" s="27"/>
      <c r="G7650" s="35"/>
    </row>
    <row r="7651" spans="3:7" ht="22.5" customHeight="1" x14ac:dyDescent="0.25">
      <c r="C7651" s="34"/>
      <c r="D7651" s="27"/>
      <c r="G7651" s="35"/>
    </row>
    <row r="7652" spans="3:7" ht="22.5" customHeight="1" x14ac:dyDescent="0.25">
      <c r="C7652" s="34"/>
      <c r="D7652" s="27"/>
      <c r="G7652" s="35"/>
    </row>
    <row r="7653" spans="3:7" ht="22.5" customHeight="1" x14ac:dyDescent="0.25">
      <c r="C7653" s="34"/>
      <c r="D7653" s="27"/>
      <c r="G7653" s="35"/>
    </row>
    <row r="7654" spans="3:7" ht="22.5" customHeight="1" x14ac:dyDescent="0.25">
      <c r="C7654" s="34"/>
      <c r="D7654" s="27"/>
      <c r="G7654" s="35"/>
    </row>
    <row r="7655" spans="3:7" ht="22.5" customHeight="1" x14ac:dyDescent="0.25">
      <c r="C7655" s="34"/>
      <c r="D7655" s="27"/>
      <c r="G7655" s="35"/>
    </row>
    <row r="7656" spans="3:7" ht="22.5" customHeight="1" x14ac:dyDescent="0.25">
      <c r="C7656" s="34"/>
      <c r="D7656" s="27"/>
      <c r="G7656" s="35"/>
    </row>
    <row r="7657" spans="3:7" ht="22.5" customHeight="1" x14ac:dyDescent="0.25">
      <c r="C7657" s="34"/>
      <c r="D7657" s="27"/>
      <c r="G7657" s="35"/>
    </row>
    <row r="7658" spans="3:7" ht="22.5" customHeight="1" x14ac:dyDescent="0.25">
      <c r="C7658" s="34"/>
      <c r="D7658" s="27"/>
      <c r="G7658" s="35"/>
    </row>
    <row r="7659" spans="3:7" ht="22.5" customHeight="1" x14ac:dyDescent="0.25">
      <c r="C7659" s="34"/>
      <c r="D7659" s="27"/>
      <c r="G7659" s="35"/>
    </row>
    <row r="7660" spans="3:7" ht="22.5" customHeight="1" x14ac:dyDescent="0.25">
      <c r="C7660" s="34"/>
      <c r="D7660" s="27"/>
      <c r="G7660" s="35"/>
    </row>
    <row r="7661" spans="3:7" ht="22.5" customHeight="1" x14ac:dyDescent="0.25">
      <c r="C7661" s="34"/>
      <c r="D7661" s="27"/>
      <c r="G7661" s="35"/>
    </row>
    <row r="7662" spans="3:7" ht="22.5" customHeight="1" x14ac:dyDescent="0.25">
      <c r="C7662" s="34"/>
      <c r="D7662" s="27"/>
      <c r="G7662" s="35"/>
    </row>
    <row r="7663" spans="3:7" ht="22.5" customHeight="1" x14ac:dyDescent="0.25">
      <c r="C7663" s="34"/>
      <c r="D7663" s="27"/>
      <c r="G7663" s="35"/>
    </row>
    <row r="7664" spans="3:7" ht="22.5" customHeight="1" x14ac:dyDescent="0.25">
      <c r="C7664" s="34"/>
      <c r="D7664" s="27"/>
      <c r="G7664" s="35"/>
    </row>
    <row r="7665" spans="3:7" ht="22.5" customHeight="1" x14ac:dyDescent="0.25">
      <c r="C7665" s="34"/>
      <c r="D7665" s="27"/>
      <c r="G7665" s="35"/>
    </row>
    <row r="7666" spans="3:7" ht="22.5" customHeight="1" x14ac:dyDescent="0.25">
      <c r="C7666" s="34"/>
      <c r="D7666" s="27"/>
      <c r="G7666" s="35"/>
    </row>
    <row r="7667" spans="3:7" ht="22.5" customHeight="1" x14ac:dyDescent="0.25">
      <c r="C7667" s="34"/>
      <c r="D7667" s="27"/>
      <c r="G7667" s="35"/>
    </row>
    <row r="7668" spans="3:7" ht="22.5" customHeight="1" x14ac:dyDescent="0.25">
      <c r="C7668" s="34"/>
      <c r="D7668" s="27"/>
      <c r="G7668" s="35"/>
    </row>
    <row r="7669" spans="3:7" ht="22.5" customHeight="1" x14ac:dyDescent="0.25">
      <c r="C7669" s="34"/>
      <c r="D7669" s="27"/>
      <c r="G7669" s="35"/>
    </row>
    <row r="7670" spans="3:7" ht="22.5" customHeight="1" x14ac:dyDescent="0.25">
      <c r="C7670" s="34"/>
      <c r="D7670" s="27"/>
      <c r="G7670" s="35"/>
    </row>
    <row r="7671" spans="3:7" ht="22.5" customHeight="1" x14ac:dyDescent="0.25">
      <c r="C7671" s="34"/>
      <c r="D7671" s="27"/>
      <c r="G7671" s="35"/>
    </row>
    <row r="7672" spans="3:7" ht="22.5" customHeight="1" x14ac:dyDescent="0.25">
      <c r="C7672" s="34"/>
      <c r="D7672" s="27"/>
      <c r="G7672" s="35"/>
    </row>
    <row r="7673" spans="3:7" ht="22.5" customHeight="1" x14ac:dyDescent="0.25">
      <c r="C7673" s="34"/>
      <c r="D7673" s="27"/>
      <c r="G7673" s="35"/>
    </row>
    <row r="7674" spans="3:7" ht="22.5" customHeight="1" x14ac:dyDescent="0.25">
      <c r="C7674" s="34"/>
      <c r="D7674" s="27"/>
      <c r="G7674" s="35"/>
    </row>
    <row r="7675" spans="3:7" ht="22.5" customHeight="1" x14ac:dyDescent="0.25">
      <c r="C7675" s="34"/>
      <c r="D7675" s="27"/>
      <c r="G7675" s="35"/>
    </row>
    <row r="7676" spans="3:7" ht="22.5" customHeight="1" x14ac:dyDescent="0.25">
      <c r="C7676" s="34"/>
      <c r="D7676" s="27"/>
      <c r="G7676" s="35"/>
    </row>
    <row r="7677" spans="3:7" ht="22.5" customHeight="1" x14ac:dyDescent="0.25">
      <c r="C7677" s="34"/>
      <c r="D7677" s="27"/>
      <c r="G7677" s="35"/>
    </row>
    <row r="7678" spans="3:7" ht="22.5" customHeight="1" x14ac:dyDescent="0.25">
      <c r="C7678" s="34"/>
      <c r="D7678" s="27"/>
      <c r="G7678" s="35"/>
    </row>
    <row r="7679" spans="3:7" ht="22.5" customHeight="1" x14ac:dyDescent="0.25">
      <c r="C7679" s="34"/>
      <c r="D7679" s="27"/>
      <c r="G7679" s="35"/>
    </row>
    <row r="7680" spans="3:7" ht="22.5" customHeight="1" x14ac:dyDescent="0.25">
      <c r="C7680" s="34"/>
      <c r="D7680" s="27"/>
      <c r="G7680" s="35"/>
    </row>
    <row r="7681" spans="3:7" ht="22.5" customHeight="1" x14ac:dyDescent="0.25">
      <c r="C7681" s="34"/>
      <c r="D7681" s="27"/>
      <c r="G7681" s="35"/>
    </row>
    <row r="7682" spans="3:7" ht="22.5" customHeight="1" x14ac:dyDescent="0.25">
      <c r="C7682" s="34"/>
      <c r="D7682" s="27"/>
      <c r="G7682" s="35"/>
    </row>
    <row r="7683" spans="3:7" ht="22.5" customHeight="1" x14ac:dyDescent="0.25">
      <c r="C7683" s="34"/>
      <c r="D7683" s="27"/>
      <c r="G7683" s="35"/>
    </row>
    <row r="7684" spans="3:7" ht="22.5" customHeight="1" x14ac:dyDescent="0.25">
      <c r="C7684" s="34"/>
      <c r="D7684" s="27"/>
      <c r="G7684" s="35"/>
    </row>
    <row r="7685" spans="3:7" ht="22.5" customHeight="1" x14ac:dyDescent="0.25">
      <c r="C7685" s="34"/>
      <c r="D7685" s="27"/>
      <c r="G7685" s="35"/>
    </row>
    <row r="7686" spans="3:7" ht="22.5" customHeight="1" x14ac:dyDescent="0.25">
      <c r="C7686" s="34"/>
      <c r="D7686" s="27"/>
      <c r="G7686" s="35"/>
    </row>
    <row r="7687" spans="3:7" ht="22.5" customHeight="1" x14ac:dyDescent="0.25">
      <c r="C7687" s="34"/>
      <c r="D7687" s="27"/>
      <c r="G7687" s="35"/>
    </row>
    <row r="7688" spans="3:7" ht="22.5" customHeight="1" x14ac:dyDescent="0.25">
      <c r="C7688" s="34"/>
      <c r="D7688" s="27"/>
      <c r="G7688" s="35"/>
    </row>
    <row r="7689" spans="3:7" ht="22.5" customHeight="1" x14ac:dyDescent="0.25">
      <c r="C7689" s="34"/>
      <c r="D7689" s="27"/>
      <c r="G7689" s="35"/>
    </row>
    <row r="7690" spans="3:7" ht="22.5" customHeight="1" x14ac:dyDescent="0.25">
      <c r="C7690" s="34"/>
      <c r="D7690" s="27"/>
      <c r="G7690" s="35"/>
    </row>
    <row r="7691" spans="3:7" ht="22.5" customHeight="1" x14ac:dyDescent="0.25">
      <c r="C7691" s="34"/>
      <c r="D7691" s="27"/>
      <c r="G7691" s="35"/>
    </row>
    <row r="7692" spans="3:7" ht="22.5" customHeight="1" x14ac:dyDescent="0.25">
      <c r="C7692" s="34"/>
      <c r="D7692" s="27"/>
      <c r="G7692" s="35"/>
    </row>
    <row r="7693" spans="3:7" ht="22.5" customHeight="1" x14ac:dyDescent="0.25">
      <c r="C7693" s="34"/>
      <c r="D7693" s="27"/>
      <c r="G7693" s="35"/>
    </row>
    <row r="7694" spans="3:7" ht="22.5" customHeight="1" x14ac:dyDescent="0.25">
      <c r="C7694" s="34"/>
      <c r="D7694" s="27"/>
      <c r="G7694" s="35"/>
    </row>
    <row r="7695" spans="3:7" ht="22.5" customHeight="1" x14ac:dyDescent="0.25">
      <c r="C7695" s="34"/>
      <c r="D7695" s="27"/>
      <c r="G7695" s="35"/>
    </row>
    <row r="7696" spans="3:7" ht="22.5" customHeight="1" x14ac:dyDescent="0.25">
      <c r="C7696" s="34"/>
      <c r="D7696" s="27"/>
      <c r="G7696" s="35"/>
    </row>
    <row r="7697" spans="3:7" ht="22.5" customHeight="1" x14ac:dyDescent="0.25">
      <c r="C7697" s="34"/>
      <c r="D7697" s="27"/>
      <c r="G7697" s="35"/>
    </row>
    <row r="7698" spans="3:7" ht="22.5" customHeight="1" x14ac:dyDescent="0.25">
      <c r="C7698" s="34"/>
      <c r="D7698" s="27"/>
      <c r="G7698" s="35"/>
    </row>
    <row r="7699" spans="3:7" ht="22.5" customHeight="1" x14ac:dyDescent="0.25">
      <c r="C7699" s="34"/>
      <c r="D7699" s="27"/>
      <c r="G7699" s="35"/>
    </row>
    <row r="7700" spans="3:7" ht="22.5" customHeight="1" x14ac:dyDescent="0.25">
      <c r="C7700" s="34"/>
      <c r="D7700" s="27"/>
      <c r="G7700" s="35"/>
    </row>
    <row r="7701" spans="3:7" ht="22.5" customHeight="1" x14ac:dyDescent="0.25">
      <c r="C7701" s="34"/>
      <c r="D7701" s="27"/>
      <c r="G7701" s="35"/>
    </row>
    <row r="7702" spans="3:7" ht="22.5" customHeight="1" x14ac:dyDescent="0.25">
      <c r="C7702" s="34"/>
      <c r="D7702" s="27"/>
      <c r="G7702" s="35"/>
    </row>
    <row r="7703" spans="3:7" ht="22.5" customHeight="1" x14ac:dyDescent="0.25">
      <c r="C7703" s="34"/>
      <c r="D7703" s="27"/>
      <c r="G7703" s="35"/>
    </row>
    <row r="7704" spans="3:7" ht="22.5" customHeight="1" x14ac:dyDescent="0.25">
      <c r="C7704" s="34"/>
      <c r="D7704" s="27"/>
      <c r="G7704" s="35"/>
    </row>
    <row r="7705" spans="3:7" ht="22.5" customHeight="1" x14ac:dyDescent="0.25">
      <c r="C7705" s="34"/>
      <c r="D7705" s="27"/>
      <c r="G7705" s="35"/>
    </row>
    <row r="7706" spans="3:7" ht="22.5" customHeight="1" x14ac:dyDescent="0.25">
      <c r="C7706" s="34"/>
      <c r="D7706" s="27"/>
      <c r="G7706" s="35"/>
    </row>
    <row r="7707" spans="3:7" ht="22.5" customHeight="1" x14ac:dyDescent="0.25">
      <c r="C7707" s="34"/>
      <c r="D7707" s="27"/>
      <c r="G7707" s="35"/>
    </row>
    <row r="7708" spans="3:7" ht="22.5" customHeight="1" x14ac:dyDescent="0.25">
      <c r="C7708" s="34"/>
      <c r="D7708" s="27"/>
      <c r="G7708" s="35"/>
    </row>
    <row r="7709" spans="3:7" ht="22.5" customHeight="1" x14ac:dyDescent="0.25">
      <c r="C7709" s="34"/>
      <c r="D7709" s="27"/>
      <c r="G7709" s="35"/>
    </row>
    <row r="7710" spans="3:7" ht="22.5" customHeight="1" x14ac:dyDescent="0.25">
      <c r="C7710" s="34"/>
      <c r="D7710" s="27"/>
      <c r="G7710" s="35"/>
    </row>
    <row r="7711" spans="3:7" ht="22.5" customHeight="1" x14ac:dyDescent="0.25">
      <c r="C7711" s="34"/>
      <c r="D7711" s="27"/>
      <c r="G7711" s="35"/>
    </row>
    <row r="7712" spans="3:7" ht="22.5" customHeight="1" x14ac:dyDescent="0.25">
      <c r="C7712" s="34"/>
      <c r="D7712" s="27"/>
      <c r="G7712" s="35"/>
    </row>
    <row r="7713" spans="3:7" ht="22.5" customHeight="1" x14ac:dyDescent="0.25">
      <c r="C7713" s="34"/>
      <c r="D7713" s="27"/>
      <c r="G7713" s="35"/>
    </row>
    <row r="7714" spans="3:7" ht="22.5" customHeight="1" x14ac:dyDescent="0.25">
      <c r="C7714" s="34"/>
      <c r="D7714" s="27"/>
      <c r="G7714" s="35"/>
    </row>
    <row r="7715" spans="3:7" ht="22.5" customHeight="1" x14ac:dyDescent="0.25">
      <c r="C7715" s="34"/>
      <c r="D7715" s="27"/>
      <c r="G7715" s="35"/>
    </row>
    <row r="7716" spans="3:7" ht="22.5" customHeight="1" x14ac:dyDescent="0.25">
      <c r="C7716" s="34"/>
      <c r="D7716" s="27"/>
      <c r="G7716" s="35"/>
    </row>
    <row r="7717" spans="3:7" ht="22.5" customHeight="1" x14ac:dyDescent="0.25">
      <c r="C7717" s="34"/>
      <c r="D7717" s="27"/>
      <c r="G7717" s="35"/>
    </row>
    <row r="7718" spans="3:7" ht="22.5" customHeight="1" x14ac:dyDescent="0.25">
      <c r="C7718" s="34"/>
      <c r="D7718" s="27"/>
      <c r="G7718" s="35"/>
    </row>
    <row r="7719" spans="3:7" ht="22.5" customHeight="1" x14ac:dyDescent="0.25">
      <c r="C7719" s="34"/>
      <c r="D7719" s="27"/>
      <c r="G7719" s="35"/>
    </row>
    <row r="7720" spans="3:7" ht="22.5" customHeight="1" x14ac:dyDescent="0.25">
      <c r="C7720" s="34"/>
      <c r="D7720" s="27"/>
      <c r="G7720" s="35"/>
    </row>
    <row r="7721" spans="3:7" ht="22.5" customHeight="1" x14ac:dyDescent="0.25">
      <c r="C7721" s="34"/>
      <c r="D7721" s="27"/>
      <c r="G7721" s="35"/>
    </row>
    <row r="7722" spans="3:7" ht="22.5" customHeight="1" x14ac:dyDescent="0.25">
      <c r="C7722" s="34"/>
      <c r="D7722" s="27"/>
      <c r="G7722" s="35"/>
    </row>
    <row r="7723" spans="3:7" ht="22.5" customHeight="1" x14ac:dyDescent="0.25">
      <c r="C7723" s="34"/>
      <c r="D7723" s="27"/>
      <c r="G7723" s="35"/>
    </row>
    <row r="7724" spans="3:7" ht="22.5" customHeight="1" x14ac:dyDescent="0.25">
      <c r="C7724" s="34"/>
      <c r="D7724" s="27"/>
      <c r="G7724" s="35"/>
    </row>
    <row r="7725" spans="3:7" ht="22.5" customHeight="1" x14ac:dyDescent="0.25">
      <c r="C7725" s="34"/>
      <c r="D7725" s="27"/>
      <c r="G7725" s="35"/>
    </row>
    <row r="7726" spans="3:7" ht="22.5" customHeight="1" x14ac:dyDescent="0.25">
      <c r="C7726" s="34"/>
      <c r="D7726" s="27"/>
      <c r="G7726" s="35"/>
    </row>
    <row r="7727" spans="3:7" ht="22.5" customHeight="1" x14ac:dyDescent="0.25">
      <c r="C7727" s="34"/>
      <c r="D7727" s="27"/>
      <c r="G7727" s="35"/>
    </row>
    <row r="7728" spans="3:7" ht="22.5" customHeight="1" x14ac:dyDescent="0.25">
      <c r="C7728" s="34"/>
      <c r="D7728" s="27"/>
      <c r="G7728" s="35"/>
    </row>
    <row r="7729" spans="3:7" ht="22.5" customHeight="1" x14ac:dyDescent="0.25">
      <c r="C7729" s="34"/>
      <c r="D7729" s="27"/>
      <c r="G7729" s="35"/>
    </row>
    <row r="7730" spans="3:7" ht="22.5" customHeight="1" x14ac:dyDescent="0.25">
      <c r="C7730" s="34"/>
      <c r="D7730" s="27"/>
      <c r="G7730" s="35"/>
    </row>
    <row r="7731" spans="3:7" ht="22.5" customHeight="1" x14ac:dyDescent="0.25">
      <c r="C7731" s="34"/>
      <c r="D7731" s="27"/>
      <c r="G7731" s="35"/>
    </row>
    <row r="7732" spans="3:7" ht="22.5" customHeight="1" x14ac:dyDescent="0.25">
      <c r="C7732" s="34"/>
      <c r="D7732" s="27"/>
      <c r="G7732" s="35"/>
    </row>
    <row r="7733" spans="3:7" ht="22.5" customHeight="1" x14ac:dyDescent="0.25">
      <c r="C7733" s="34"/>
      <c r="D7733" s="27"/>
      <c r="G7733" s="35"/>
    </row>
    <row r="7734" spans="3:7" ht="22.5" customHeight="1" x14ac:dyDescent="0.25">
      <c r="C7734" s="34"/>
      <c r="D7734" s="27"/>
      <c r="G7734" s="35"/>
    </row>
    <row r="7735" spans="3:7" ht="22.5" customHeight="1" x14ac:dyDescent="0.25">
      <c r="C7735" s="34"/>
      <c r="D7735" s="27"/>
      <c r="G7735" s="35"/>
    </row>
    <row r="7736" spans="3:7" ht="22.5" customHeight="1" x14ac:dyDescent="0.25">
      <c r="C7736" s="34"/>
      <c r="D7736" s="27"/>
      <c r="G7736" s="35"/>
    </row>
    <row r="7737" spans="3:7" ht="22.5" customHeight="1" x14ac:dyDescent="0.25">
      <c r="C7737" s="34"/>
      <c r="D7737" s="27"/>
      <c r="G7737" s="35"/>
    </row>
    <row r="7738" spans="3:7" ht="22.5" customHeight="1" x14ac:dyDescent="0.25">
      <c r="C7738" s="34"/>
      <c r="D7738" s="27"/>
      <c r="G7738" s="35"/>
    </row>
    <row r="7739" spans="3:7" ht="22.5" customHeight="1" x14ac:dyDescent="0.25">
      <c r="C7739" s="34"/>
      <c r="D7739" s="27"/>
      <c r="G7739" s="35"/>
    </row>
    <row r="7740" spans="3:7" ht="22.5" customHeight="1" x14ac:dyDescent="0.25">
      <c r="C7740" s="34"/>
      <c r="D7740" s="27"/>
      <c r="G7740" s="35"/>
    </row>
    <row r="7741" spans="3:7" ht="22.5" customHeight="1" x14ac:dyDescent="0.25">
      <c r="C7741" s="34"/>
      <c r="D7741" s="27"/>
      <c r="G7741" s="35"/>
    </row>
    <row r="7742" spans="3:7" ht="22.5" customHeight="1" x14ac:dyDescent="0.25">
      <c r="C7742" s="34"/>
      <c r="D7742" s="27"/>
      <c r="G7742" s="35"/>
    </row>
    <row r="7743" spans="3:7" ht="22.5" customHeight="1" x14ac:dyDescent="0.25">
      <c r="C7743" s="34"/>
      <c r="D7743" s="27"/>
      <c r="G7743" s="35"/>
    </row>
    <row r="7744" spans="3:7" ht="22.5" customHeight="1" x14ac:dyDescent="0.25">
      <c r="C7744" s="34"/>
      <c r="D7744" s="27"/>
      <c r="G7744" s="35"/>
    </row>
    <row r="7745" spans="3:7" ht="22.5" customHeight="1" x14ac:dyDescent="0.25">
      <c r="C7745" s="34"/>
      <c r="D7745" s="27"/>
      <c r="G7745" s="35"/>
    </row>
    <row r="7746" spans="3:7" ht="22.5" customHeight="1" x14ac:dyDescent="0.25">
      <c r="C7746" s="34"/>
      <c r="D7746" s="27"/>
      <c r="G7746" s="35"/>
    </row>
    <row r="7747" spans="3:7" ht="22.5" customHeight="1" x14ac:dyDescent="0.25">
      <c r="C7747" s="34"/>
      <c r="D7747" s="27"/>
      <c r="G7747" s="35"/>
    </row>
    <row r="7748" spans="3:7" ht="22.5" customHeight="1" x14ac:dyDescent="0.25">
      <c r="C7748" s="34"/>
      <c r="D7748" s="27"/>
      <c r="G7748" s="35"/>
    </row>
    <row r="7749" spans="3:7" ht="22.5" customHeight="1" x14ac:dyDescent="0.25">
      <c r="C7749" s="34"/>
      <c r="D7749" s="27"/>
      <c r="G7749" s="35"/>
    </row>
    <row r="7750" spans="3:7" ht="22.5" customHeight="1" x14ac:dyDescent="0.25">
      <c r="C7750" s="34"/>
      <c r="D7750" s="27"/>
      <c r="G7750" s="35"/>
    </row>
    <row r="7751" spans="3:7" ht="22.5" customHeight="1" x14ac:dyDescent="0.25">
      <c r="C7751" s="34"/>
      <c r="D7751" s="27"/>
      <c r="G7751" s="35"/>
    </row>
    <row r="7752" spans="3:7" ht="22.5" customHeight="1" x14ac:dyDescent="0.25">
      <c r="C7752" s="34"/>
      <c r="D7752" s="27"/>
      <c r="G7752" s="35"/>
    </row>
    <row r="7753" spans="3:7" ht="22.5" customHeight="1" x14ac:dyDescent="0.25">
      <c r="C7753" s="34"/>
      <c r="D7753" s="27"/>
      <c r="G7753" s="35"/>
    </row>
    <row r="7754" spans="3:7" ht="22.5" customHeight="1" x14ac:dyDescent="0.25">
      <c r="C7754" s="34"/>
      <c r="D7754" s="27"/>
      <c r="G7754" s="35"/>
    </row>
    <row r="7755" spans="3:7" ht="22.5" customHeight="1" x14ac:dyDescent="0.25">
      <c r="C7755" s="34"/>
      <c r="D7755" s="27"/>
      <c r="G7755" s="35"/>
    </row>
    <row r="7756" spans="3:7" ht="22.5" customHeight="1" x14ac:dyDescent="0.25">
      <c r="C7756" s="34"/>
      <c r="D7756" s="27"/>
      <c r="G7756" s="35"/>
    </row>
    <row r="7757" spans="3:7" ht="22.5" customHeight="1" x14ac:dyDescent="0.25">
      <c r="C7757" s="34"/>
      <c r="D7757" s="27"/>
      <c r="G7757" s="35"/>
    </row>
    <row r="7758" spans="3:7" ht="22.5" customHeight="1" x14ac:dyDescent="0.25">
      <c r="C7758" s="34"/>
      <c r="D7758" s="27"/>
      <c r="G7758" s="35"/>
    </row>
    <row r="7759" spans="3:7" ht="22.5" customHeight="1" x14ac:dyDescent="0.25">
      <c r="C7759" s="34"/>
      <c r="D7759" s="27"/>
      <c r="G7759" s="35"/>
    </row>
    <row r="7760" spans="3:7" ht="22.5" customHeight="1" x14ac:dyDescent="0.25">
      <c r="C7760" s="34"/>
      <c r="D7760" s="27"/>
      <c r="G7760" s="35"/>
    </row>
    <row r="7761" spans="3:7" ht="22.5" customHeight="1" x14ac:dyDescent="0.25">
      <c r="C7761" s="34"/>
      <c r="D7761" s="27"/>
      <c r="G7761" s="35"/>
    </row>
    <row r="7762" spans="3:7" ht="22.5" customHeight="1" x14ac:dyDescent="0.25">
      <c r="C7762" s="34"/>
      <c r="D7762" s="27"/>
      <c r="G7762" s="35"/>
    </row>
    <row r="7763" spans="3:7" ht="22.5" customHeight="1" x14ac:dyDescent="0.25">
      <c r="C7763" s="34"/>
      <c r="D7763" s="27"/>
      <c r="G7763" s="35"/>
    </row>
    <row r="7764" spans="3:7" ht="22.5" customHeight="1" x14ac:dyDescent="0.25">
      <c r="C7764" s="34"/>
      <c r="D7764" s="27"/>
      <c r="G7764" s="35"/>
    </row>
    <row r="7765" spans="3:7" ht="22.5" customHeight="1" x14ac:dyDescent="0.25">
      <c r="C7765" s="34"/>
      <c r="D7765" s="27"/>
      <c r="G7765" s="35"/>
    </row>
    <row r="7766" spans="3:7" ht="22.5" customHeight="1" x14ac:dyDescent="0.25">
      <c r="C7766" s="34"/>
      <c r="D7766" s="27"/>
      <c r="G7766" s="35"/>
    </row>
    <row r="7767" spans="3:7" ht="22.5" customHeight="1" x14ac:dyDescent="0.25">
      <c r="C7767" s="34"/>
      <c r="D7767" s="27"/>
      <c r="G7767" s="35"/>
    </row>
    <row r="7768" spans="3:7" ht="22.5" customHeight="1" x14ac:dyDescent="0.25">
      <c r="C7768" s="34"/>
      <c r="D7768" s="27"/>
      <c r="G7768" s="35"/>
    </row>
    <row r="7769" spans="3:7" ht="22.5" customHeight="1" x14ac:dyDescent="0.25">
      <c r="C7769" s="34"/>
      <c r="D7769" s="27"/>
      <c r="G7769" s="35"/>
    </row>
    <row r="7770" spans="3:7" ht="22.5" customHeight="1" x14ac:dyDescent="0.25">
      <c r="C7770" s="34"/>
      <c r="D7770" s="27"/>
      <c r="G7770" s="35"/>
    </row>
    <row r="7771" spans="3:7" ht="22.5" customHeight="1" x14ac:dyDescent="0.25">
      <c r="C7771" s="34"/>
      <c r="D7771" s="27"/>
      <c r="G7771" s="35"/>
    </row>
    <row r="7772" spans="3:7" ht="22.5" customHeight="1" x14ac:dyDescent="0.25">
      <c r="C7772" s="34"/>
      <c r="D7772" s="27"/>
      <c r="G7772" s="35"/>
    </row>
    <row r="7773" spans="3:7" ht="22.5" customHeight="1" x14ac:dyDescent="0.25">
      <c r="C7773" s="34"/>
      <c r="D7773" s="27"/>
      <c r="G7773" s="35"/>
    </row>
    <row r="7774" spans="3:7" ht="22.5" customHeight="1" x14ac:dyDescent="0.25">
      <c r="C7774" s="34"/>
      <c r="D7774" s="27"/>
      <c r="G7774" s="35"/>
    </row>
    <row r="7775" spans="3:7" ht="22.5" customHeight="1" x14ac:dyDescent="0.25">
      <c r="C7775" s="34"/>
      <c r="D7775" s="27"/>
      <c r="G7775" s="35"/>
    </row>
    <row r="7776" spans="3:7" ht="22.5" customHeight="1" x14ac:dyDescent="0.25">
      <c r="C7776" s="34"/>
      <c r="D7776" s="27"/>
      <c r="G7776" s="35"/>
    </row>
    <row r="7777" spans="3:7" ht="22.5" customHeight="1" x14ac:dyDescent="0.25">
      <c r="C7777" s="34"/>
      <c r="D7777" s="27"/>
      <c r="G7777" s="35"/>
    </row>
    <row r="7778" spans="3:7" ht="22.5" customHeight="1" x14ac:dyDescent="0.25">
      <c r="C7778" s="34"/>
      <c r="D7778" s="27"/>
      <c r="G7778" s="35"/>
    </row>
    <row r="7779" spans="3:7" ht="22.5" customHeight="1" x14ac:dyDescent="0.25">
      <c r="C7779" s="34"/>
      <c r="D7779" s="27"/>
      <c r="G7779" s="35"/>
    </row>
    <row r="7780" spans="3:7" ht="22.5" customHeight="1" x14ac:dyDescent="0.25">
      <c r="C7780" s="34"/>
      <c r="D7780" s="27"/>
      <c r="G7780" s="35"/>
    </row>
    <row r="7781" spans="3:7" ht="22.5" customHeight="1" x14ac:dyDescent="0.25">
      <c r="C7781" s="34"/>
      <c r="D7781" s="27"/>
      <c r="G7781" s="35"/>
    </row>
    <row r="7782" spans="3:7" ht="22.5" customHeight="1" x14ac:dyDescent="0.25">
      <c r="C7782" s="34"/>
      <c r="D7782" s="27"/>
      <c r="G7782" s="35"/>
    </row>
    <row r="7783" spans="3:7" ht="22.5" customHeight="1" x14ac:dyDescent="0.25">
      <c r="C7783" s="34"/>
      <c r="D7783" s="27"/>
      <c r="G7783" s="35"/>
    </row>
    <row r="7784" spans="3:7" ht="22.5" customHeight="1" x14ac:dyDescent="0.25">
      <c r="C7784" s="34"/>
      <c r="D7784" s="27"/>
      <c r="G7784" s="35"/>
    </row>
    <row r="7785" spans="3:7" ht="22.5" customHeight="1" x14ac:dyDescent="0.25">
      <c r="C7785" s="34"/>
      <c r="D7785" s="27"/>
      <c r="G7785" s="35"/>
    </row>
    <row r="7786" spans="3:7" ht="22.5" customHeight="1" x14ac:dyDescent="0.25">
      <c r="C7786" s="34"/>
      <c r="D7786" s="27"/>
      <c r="G7786" s="35"/>
    </row>
    <row r="7787" spans="3:7" ht="22.5" customHeight="1" x14ac:dyDescent="0.25">
      <c r="C7787" s="34"/>
      <c r="D7787" s="27"/>
      <c r="G7787" s="35"/>
    </row>
    <row r="7788" spans="3:7" ht="22.5" customHeight="1" x14ac:dyDescent="0.25">
      <c r="C7788" s="34"/>
      <c r="D7788" s="27"/>
      <c r="G7788" s="35"/>
    </row>
    <row r="7789" spans="3:7" ht="22.5" customHeight="1" x14ac:dyDescent="0.25">
      <c r="C7789" s="34"/>
      <c r="D7789" s="27"/>
      <c r="G7789" s="35"/>
    </row>
    <row r="7790" spans="3:7" ht="22.5" customHeight="1" x14ac:dyDescent="0.25">
      <c r="C7790" s="34"/>
      <c r="D7790" s="27"/>
      <c r="G7790" s="35"/>
    </row>
    <row r="7791" spans="3:7" ht="22.5" customHeight="1" x14ac:dyDescent="0.25">
      <c r="C7791" s="34"/>
      <c r="D7791" s="27"/>
      <c r="G7791" s="35"/>
    </row>
    <row r="7792" spans="3:7" ht="22.5" customHeight="1" x14ac:dyDescent="0.25">
      <c r="C7792" s="34"/>
      <c r="D7792" s="27"/>
      <c r="G7792" s="35"/>
    </row>
    <row r="7793" spans="3:7" ht="22.5" customHeight="1" x14ac:dyDescent="0.25">
      <c r="C7793" s="34"/>
      <c r="D7793" s="27"/>
      <c r="G7793" s="35"/>
    </row>
    <row r="7794" spans="3:7" ht="22.5" customHeight="1" x14ac:dyDescent="0.25">
      <c r="C7794" s="34"/>
      <c r="D7794" s="27"/>
      <c r="G7794" s="35"/>
    </row>
    <row r="7795" spans="3:7" ht="22.5" customHeight="1" x14ac:dyDescent="0.25">
      <c r="C7795" s="34"/>
      <c r="D7795" s="27"/>
      <c r="G7795" s="35"/>
    </row>
    <row r="7796" spans="3:7" ht="22.5" customHeight="1" x14ac:dyDescent="0.25">
      <c r="C7796" s="34"/>
      <c r="D7796" s="27"/>
      <c r="G7796" s="35"/>
    </row>
    <row r="7797" spans="3:7" ht="22.5" customHeight="1" x14ac:dyDescent="0.25">
      <c r="C7797" s="34"/>
      <c r="D7797" s="27"/>
      <c r="G7797" s="35"/>
    </row>
    <row r="7798" spans="3:7" ht="22.5" customHeight="1" x14ac:dyDescent="0.25">
      <c r="C7798" s="34"/>
      <c r="D7798" s="27"/>
      <c r="G7798" s="35"/>
    </row>
    <row r="7799" spans="3:7" ht="22.5" customHeight="1" x14ac:dyDescent="0.25">
      <c r="C7799" s="34"/>
      <c r="D7799" s="27"/>
      <c r="G7799" s="35"/>
    </row>
    <row r="7800" spans="3:7" ht="22.5" customHeight="1" x14ac:dyDescent="0.25">
      <c r="C7800" s="34"/>
      <c r="D7800" s="27"/>
      <c r="G7800" s="35"/>
    </row>
    <row r="7801" spans="3:7" ht="22.5" customHeight="1" x14ac:dyDescent="0.25">
      <c r="C7801" s="34"/>
      <c r="D7801" s="27"/>
      <c r="G7801" s="35"/>
    </row>
    <row r="7802" spans="3:7" ht="22.5" customHeight="1" x14ac:dyDescent="0.25">
      <c r="C7802" s="34"/>
      <c r="D7802" s="27"/>
      <c r="G7802" s="35"/>
    </row>
    <row r="7803" spans="3:7" ht="22.5" customHeight="1" x14ac:dyDescent="0.25">
      <c r="C7803" s="34"/>
      <c r="D7803" s="27"/>
      <c r="G7803" s="35"/>
    </row>
    <row r="7804" spans="3:7" ht="22.5" customHeight="1" x14ac:dyDescent="0.25">
      <c r="C7804" s="34"/>
      <c r="D7804" s="27"/>
      <c r="G7804" s="35"/>
    </row>
    <row r="7805" spans="3:7" ht="22.5" customHeight="1" x14ac:dyDescent="0.25">
      <c r="C7805" s="34"/>
      <c r="D7805" s="27"/>
      <c r="G7805" s="35"/>
    </row>
    <row r="7806" spans="3:7" ht="22.5" customHeight="1" x14ac:dyDescent="0.25">
      <c r="C7806" s="34"/>
      <c r="D7806" s="27"/>
      <c r="G7806" s="35"/>
    </row>
    <row r="7807" spans="3:7" ht="22.5" customHeight="1" x14ac:dyDescent="0.25">
      <c r="C7807" s="34"/>
      <c r="D7807" s="27"/>
      <c r="G7807" s="35"/>
    </row>
    <row r="7808" spans="3:7" ht="22.5" customHeight="1" x14ac:dyDescent="0.25">
      <c r="C7808" s="34"/>
      <c r="D7808" s="27"/>
      <c r="G7808" s="35"/>
    </row>
    <row r="7809" spans="3:7" ht="22.5" customHeight="1" x14ac:dyDescent="0.25">
      <c r="C7809" s="34"/>
      <c r="D7809" s="27"/>
      <c r="G7809" s="35"/>
    </row>
    <row r="7810" spans="3:7" ht="22.5" customHeight="1" x14ac:dyDescent="0.25">
      <c r="C7810" s="34"/>
      <c r="D7810" s="27"/>
      <c r="G7810" s="35"/>
    </row>
    <row r="7811" spans="3:7" ht="22.5" customHeight="1" x14ac:dyDescent="0.25">
      <c r="C7811" s="34"/>
      <c r="D7811" s="27"/>
      <c r="G7811" s="35"/>
    </row>
    <row r="7812" spans="3:7" ht="22.5" customHeight="1" x14ac:dyDescent="0.25">
      <c r="C7812" s="34"/>
      <c r="D7812" s="27"/>
      <c r="G7812" s="35"/>
    </row>
    <row r="7813" spans="3:7" ht="22.5" customHeight="1" x14ac:dyDescent="0.25">
      <c r="C7813" s="34"/>
      <c r="D7813" s="27"/>
      <c r="G7813" s="35"/>
    </row>
    <row r="7814" spans="3:7" ht="22.5" customHeight="1" x14ac:dyDescent="0.25">
      <c r="C7814" s="34"/>
      <c r="D7814" s="27"/>
      <c r="G7814" s="35"/>
    </row>
    <row r="7815" spans="3:7" ht="22.5" customHeight="1" x14ac:dyDescent="0.25">
      <c r="C7815" s="34"/>
      <c r="D7815" s="27"/>
      <c r="G7815" s="35"/>
    </row>
    <row r="7816" spans="3:7" ht="22.5" customHeight="1" x14ac:dyDescent="0.25">
      <c r="C7816" s="34"/>
      <c r="D7816" s="27"/>
      <c r="G7816" s="35"/>
    </row>
    <row r="7817" spans="3:7" ht="22.5" customHeight="1" x14ac:dyDescent="0.25">
      <c r="C7817" s="34"/>
      <c r="D7817" s="27"/>
      <c r="G7817" s="35"/>
    </row>
    <row r="7818" spans="3:7" ht="22.5" customHeight="1" x14ac:dyDescent="0.25">
      <c r="C7818" s="34"/>
      <c r="D7818" s="27"/>
      <c r="G7818" s="35"/>
    </row>
    <row r="7819" spans="3:7" ht="22.5" customHeight="1" x14ac:dyDescent="0.25">
      <c r="C7819" s="34"/>
      <c r="D7819" s="27"/>
      <c r="G7819" s="35"/>
    </row>
    <row r="7820" spans="3:7" ht="22.5" customHeight="1" x14ac:dyDescent="0.25">
      <c r="C7820" s="34"/>
      <c r="D7820" s="27"/>
      <c r="G7820" s="35"/>
    </row>
    <row r="7821" spans="3:7" ht="22.5" customHeight="1" x14ac:dyDescent="0.25">
      <c r="C7821" s="34"/>
      <c r="D7821" s="27"/>
      <c r="G7821" s="35"/>
    </row>
    <row r="7822" spans="3:7" ht="22.5" customHeight="1" x14ac:dyDescent="0.25">
      <c r="C7822" s="34"/>
      <c r="D7822" s="27"/>
      <c r="G7822" s="35"/>
    </row>
    <row r="7823" spans="3:7" ht="22.5" customHeight="1" x14ac:dyDescent="0.25">
      <c r="C7823" s="34"/>
      <c r="D7823" s="27"/>
      <c r="G7823" s="35"/>
    </row>
    <row r="7824" spans="3:7" ht="22.5" customHeight="1" x14ac:dyDescent="0.25">
      <c r="C7824" s="34"/>
      <c r="D7824" s="27"/>
      <c r="G7824" s="35"/>
    </row>
    <row r="7825" spans="3:7" ht="22.5" customHeight="1" x14ac:dyDescent="0.25">
      <c r="C7825" s="34"/>
      <c r="D7825" s="27"/>
      <c r="G7825" s="35"/>
    </row>
    <row r="7826" spans="3:7" ht="22.5" customHeight="1" x14ac:dyDescent="0.25">
      <c r="C7826" s="34"/>
      <c r="D7826" s="27"/>
      <c r="G7826" s="35"/>
    </row>
    <row r="7827" spans="3:7" ht="22.5" customHeight="1" x14ac:dyDescent="0.25">
      <c r="C7827" s="34"/>
      <c r="D7827" s="27"/>
      <c r="G7827" s="35"/>
    </row>
    <row r="7828" spans="3:7" ht="22.5" customHeight="1" x14ac:dyDescent="0.25">
      <c r="C7828" s="34"/>
      <c r="D7828" s="27"/>
      <c r="G7828" s="35"/>
    </row>
    <row r="7829" spans="3:7" ht="22.5" customHeight="1" x14ac:dyDescent="0.25">
      <c r="C7829" s="34"/>
      <c r="D7829" s="27"/>
      <c r="G7829" s="35"/>
    </row>
    <row r="7830" spans="3:7" ht="22.5" customHeight="1" x14ac:dyDescent="0.25">
      <c r="C7830" s="34"/>
      <c r="D7830" s="27"/>
      <c r="G7830" s="35"/>
    </row>
    <row r="7831" spans="3:7" ht="22.5" customHeight="1" x14ac:dyDescent="0.25">
      <c r="C7831" s="34"/>
      <c r="D7831" s="27"/>
      <c r="G7831" s="35"/>
    </row>
    <row r="7832" spans="3:7" ht="22.5" customHeight="1" x14ac:dyDescent="0.25">
      <c r="C7832" s="34"/>
      <c r="D7832" s="27"/>
      <c r="G7832" s="35"/>
    </row>
    <row r="7833" spans="3:7" ht="22.5" customHeight="1" x14ac:dyDescent="0.25">
      <c r="C7833" s="34"/>
      <c r="D7833" s="27"/>
      <c r="G7833" s="35"/>
    </row>
    <row r="7834" spans="3:7" ht="22.5" customHeight="1" x14ac:dyDescent="0.25">
      <c r="C7834" s="34"/>
      <c r="D7834" s="27"/>
      <c r="G7834" s="35"/>
    </row>
    <row r="7835" spans="3:7" ht="22.5" customHeight="1" x14ac:dyDescent="0.25">
      <c r="C7835" s="34"/>
      <c r="D7835" s="27"/>
      <c r="G7835" s="35"/>
    </row>
    <row r="7836" spans="3:7" ht="22.5" customHeight="1" x14ac:dyDescent="0.25">
      <c r="C7836" s="34"/>
      <c r="D7836" s="27"/>
      <c r="G7836" s="35"/>
    </row>
    <row r="7837" spans="3:7" ht="22.5" customHeight="1" x14ac:dyDescent="0.25">
      <c r="C7837" s="34"/>
      <c r="D7837" s="27"/>
      <c r="G7837" s="35"/>
    </row>
    <row r="7838" spans="3:7" ht="22.5" customHeight="1" x14ac:dyDescent="0.25">
      <c r="C7838" s="34"/>
      <c r="D7838" s="27"/>
      <c r="G7838" s="35"/>
    </row>
    <row r="7839" spans="3:7" ht="22.5" customHeight="1" x14ac:dyDescent="0.25">
      <c r="C7839" s="34"/>
      <c r="D7839" s="27"/>
      <c r="G7839" s="35"/>
    </row>
    <row r="7840" spans="3:7" ht="22.5" customHeight="1" x14ac:dyDescent="0.25">
      <c r="C7840" s="34"/>
      <c r="D7840" s="27"/>
      <c r="G7840" s="35"/>
    </row>
    <row r="7841" spans="3:7" ht="22.5" customHeight="1" x14ac:dyDescent="0.25">
      <c r="C7841" s="34"/>
      <c r="D7841" s="27"/>
      <c r="G7841" s="35"/>
    </row>
    <row r="7842" spans="3:7" ht="22.5" customHeight="1" x14ac:dyDescent="0.25">
      <c r="C7842" s="34"/>
      <c r="D7842" s="27"/>
      <c r="G7842" s="35"/>
    </row>
    <row r="7843" spans="3:7" ht="22.5" customHeight="1" x14ac:dyDescent="0.25">
      <c r="C7843" s="34"/>
      <c r="D7843" s="27"/>
      <c r="G7843" s="35"/>
    </row>
    <row r="7844" spans="3:7" ht="22.5" customHeight="1" x14ac:dyDescent="0.25">
      <c r="C7844" s="34"/>
      <c r="D7844" s="27"/>
      <c r="G7844" s="35"/>
    </row>
    <row r="7845" spans="3:7" ht="22.5" customHeight="1" x14ac:dyDescent="0.25">
      <c r="C7845" s="34"/>
      <c r="D7845" s="27"/>
      <c r="G7845" s="35"/>
    </row>
    <row r="7846" spans="3:7" ht="22.5" customHeight="1" x14ac:dyDescent="0.25">
      <c r="C7846" s="34"/>
      <c r="D7846" s="27"/>
      <c r="G7846" s="35"/>
    </row>
    <row r="7847" spans="3:7" ht="22.5" customHeight="1" x14ac:dyDescent="0.25">
      <c r="C7847" s="34"/>
      <c r="D7847" s="27"/>
      <c r="G7847" s="35"/>
    </row>
    <row r="7848" spans="3:7" ht="22.5" customHeight="1" x14ac:dyDescent="0.25">
      <c r="C7848" s="34"/>
      <c r="D7848" s="27"/>
      <c r="G7848" s="35"/>
    </row>
    <row r="7849" spans="3:7" ht="22.5" customHeight="1" x14ac:dyDescent="0.25">
      <c r="C7849" s="34"/>
      <c r="D7849" s="27"/>
      <c r="G7849" s="35"/>
    </row>
    <row r="7850" spans="3:7" ht="22.5" customHeight="1" x14ac:dyDescent="0.25">
      <c r="C7850" s="34"/>
      <c r="D7850" s="27"/>
      <c r="G7850" s="35"/>
    </row>
    <row r="7851" spans="3:7" ht="22.5" customHeight="1" x14ac:dyDescent="0.25">
      <c r="C7851" s="34"/>
      <c r="D7851" s="27"/>
      <c r="G7851" s="35"/>
    </row>
    <row r="7852" spans="3:7" ht="22.5" customHeight="1" x14ac:dyDescent="0.25">
      <c r="C7852" s="34"/>
      <c r="D7852" s="27"/>
      <c r="G7852" s="35"/>
    </row>
    <row r="7853" spans="3:7" ht="22.5" customHeight="1" x14ac:dyDescent="0.25">
      <c r="C7853" s="34"/>
      <c r="D7853" s="27"/>
      <c r="G7853" s="35"/>
    </row>
    <row r="7854" spans="3:7" ht="22.5" customHeight="1" x14ac:dyDescent="0.25">
      <c r="C7854" s="34"/>
      <c r="D7854" s="27"/>
      <c r="G7854" s="35"/>
    </row>
    <row r="7855" spans="3:7" ht="22.5" customHeight="1" x14ac:dyDescent="0.25">
      <c r="C7855" s="34"/>
      <c r="D7855" s="27"/>
      <c r="G7855" s="35"/>
    </row>
    <row r="7856" spans="3:7" ht="22.5" customHeight="1" x14ac:dyDescent="0.25">
      <c r="C7856" s="34"/>
      <c r="D7856" s="27"/>
      <c r="G7856" s="35"/>
    </row>
    <row r="7857" spans="3:7" ht="22.5" customHeight="1" x14ac:dyDescent="0.25">
      <c r="C7857" s="34"/>
      <c r="D7857" s="27"/>
      <c r="G7857" s="35"/>
    </row>
    <row r="7858" spans="3:7" ht="22.5" customHeight="1" x14ac:dyDescent="0.25">
      <c r="C7858" s="34"/>
      <c r="D7858" s="27"/>
      <c r="G7858" s="35"/>
    </row>
    <row r="7859" spans="3:7" ht="22.5" customHeight="1" x14ac:dyDescent="0.25">
      <c r="C7859" s="34"/>
      <c r="D7859" s="27"/>
      <c r="G7859" s="35"/>
    </row>
    <row r="7860" spans="3:7" ht="22.5" customHeight="1" x14ac:dyDescent="0.25">
      <c r="C7860" s="34"/>
      <c r="D7860" s="27"/>
      <c r="G7860" s="35"/>
    </row>
    <row r="7861" spans="3:7" ht="22.5" customHeight="1" x14ac:dyDescent="0.25">
      <c r="C7861" s="34"/>
      <c r="D7861" s="27"/>
      <c r="G7861" s="35"/>
    </row>
    <row r="7862" spans="3:7" ht="22.5" customHeight="1" x14ac:dyDescent="0.25">
      <c r="C7862" s="34"/>
      <c r="D7862" s="27"/>
      <c r="G7862" s="35"/>
    </row>
    <row r="7863" spans="3:7" ht="22.5" customHeight="1" x14ac:dyDescent="0.25">
      <c r="C7863" s="34"/>
      <c r="D7863" s="27"/>
      <c r="G7863" s="35"/>
    </row>
    <row r="7864" spans="3:7" ht="22.5" customHeight="1" x14ac:dyDescent="0.25">
      <c r="C7864" s="34"/>
      <c r="D7864" s="27"/>
      <c r="G7864" s="35"/>
    </row>
    <row r="7865" spans="3:7" ht="22.5" customHeight="1" x14ac:dyDescent="0.25">
      <c r="C7865" s="34"/>
      <c r="D7865" s="27"/>
      <c r="G7865" s="35"/>
    </row>
    <row r="7866" spans="3:7" ht="22.5" customHeight="1" x14ac:dyDescent="0.25">
      <c r="C7866" s="34"/>
      <c r="D7866" s="27"/>
      <c r="G7866" s="35"/>
    </row>
    <row r="7867" spans="3:7" ht="22.5" customHeight="1" x14ac:dyDescent="0.25">
      <c r="C7867" s="34"/>
      <c r="D7867" s="27"/>
      <c r="G7867" s="35"/>
    </row>
    <row r="7868" spans="3:7" ht="22.5" customHeight="1" x14ac:dyDescent="0.25">
      <c r="C7868" s="34"/>
      <c r="D7868" s="27"/>
      <c r="G7868" s="35"/>
    </row>
    <row r="7869" spans="3:7" ht="22.5" customHeight="1" x14ac:dyDescent="0.25">
      <c r="C7869" s="34"/>
      <c r="D7869" s="27"/>
      <c r="G7869" s="35"/>
    </row>
    <row r="7870" spans="3:7" ht="22.5" customHeight="1" x14ac:dyDescent="0.25">
      <c r="C7870" s="34"/>
      <c r="D7870" s="27"/>
      <c r="G7870" s="35"/>
    </row>
    <row r="7871" spans="3:7" ht="22.5" customHeight="1" x14ac:dyDescent="0.25">
      <c r="C7871" s="34"/>
      <c r="D7871" s="27"/>
      <c r="G7871" s="35"/>
    </row>
    <row r="7872" spans="3:7" ht="22.5" customHeight="1" x14ac:dyDescent="0.25">
      <c r="C7872" s="34"/>
      <c r="D7872" s="27"/>
      <c r="G7872" s="35"/>
    </row>
    <row r="7873" spans="3:7" ht="22.5" customHeight="1" x14ac:dyDescent="0.25">
      <c r="C7873" s="34"/>
      <c r="D7873" s="27"/>
      <c r="G7873" s="35"/>
    </row>
    <row r="7874" spans="3:7" ht="22.5" customHeight="1" x14ac:dyDescent="0.25">
      <c r="C7874" s="34"/>
      <c r="D7874" s="27"/>
      <c r="G7874" s="35"/>
    </row>
    <row r="7875" spans="3:7" ht="22.5" customHeight="1" x14ac:dyDescent="0.25">
      <c r="C7875" s="34"/>
      <c r="D7875" s="27"/>
      <c r="G7875" s="35"/>
    </row>
    <row r="7876" spans="3:7" ht="22.5" customHeight="1" x14ac:dyDescent="0.25">
      <c r="C7876" s="34"/>
      <c r="D7876" s="27"/>
      <c r="G7876" s="35"/>
    </row>
    <row r="7877" spans="3:7" ht="22.5" customHeight="1" x14ac:dyDescent="0.25">
      <c r="C7877" s="34"/>
      <c r="D7877" s="27"/>
      <c r="G7877" s="35"/>
    </row>
    <row r="7878" spans="3:7" ht="22.5" customHeight="1" x14ac:dyDescent="0.25">
      <c r="C7878" s="34"/>
      <c r="D7878" s="27"/>
      <c r="G7878" s="35"/>
    </row>
    <row r="7879" spans="3:7" ht="22.5" customHeight="1" x14ac:dyDescent="0.25">
      <c r="C7879" s="34"/>
      <c r="D7879" s="27"/>
      <c r="G7879" s="35"/>
    </row>
    <row r="7880" spans="3:7" ht="22.5" customHeight="1" x14ac:dyDescent="0.25">
      <c r="C7880" s="34"/>
      <c r="D7880" s="27"/>
      <c r="G7880" s="35"/>
    </row>
    <row r="7881" spans="3:7" ht="22.5" customHeight="1" x14ac:dyDescent="0.25">
      <c r="C7881" s="34"/>
      <c r="D7881" s="27"/>
      <c r="G7881" s="35"/>
    </row>
    <row r="7882" spans="3:7" ht="22.5" customHeight="1" x14ac:dyDescent="0.25">
      <c r="C7882" s="34"/>
      <c r="D7882" s="27"/>
      <c r="G7882" s="35"/>
    </row>
    <row r="7883" spans="3:7" ht="22.5" customHeight="1" x14ac:dyDescent="0.25">
      <c r="C7883" s="34"/>
      <c r="D7883" s="27"/>
      <c r="G7883" s="35"/>
    </row>
    <row r="7884" spans="3:7" ht="22.5" customHeight="1" x14ac:dyDescent="0.25">
      <c r="C7884" s="34"/>
      <c r="D7884" s="27"/>
      <c r="G7884" s="35"/>
    </row>
    <row r="7885" spans="3:7" ht="22.5" customHeight="1" x14ac:dyDescent="0.25">
      <c r="C7885" s="34"/>
      <c r="D7885" s="27"/>
      <c r="G7885" s="35"/>
    </row>
    <row r="7886" spans="3:7" ht="22.5" customHeight="1" x14ac:dyDescent="0.25">
      <c r="C7886" s="34"/>
      <c r="D7886" s="27"/>
      <c r="G7886" s="35"/>
    </row>
    <row r="7887" spans="3:7" ht="22.5" customHeight="1" x14ac:dyDescent="0.25">
      <c r="C7887" s="34"/>
      <c r="D7887" s="27"/>
      <c r="G7887" s="35"/>
    </row>
    <row r="7888" spans="3:7" ht="22.5" customHeight="1" x14ac:dyDescent="0.25">
      <c r="C7888" s="34"/>
      <c r="D7888" s="27"/>
      <c r="G7888" s="35"/>
    </row>
    <row r="7889" spans="3:7" ht="22.5" customHeight="1" x14ac:dyDescent="0.25">
      <c r="C7889" s="34"/>
      <c r="D7889" s="27"/>
      <c r="G7889" s="35"/>
    </row>
    <row r="7890" spans="3:7" ht="22.5" customHeight="1" x14ac:dyDescent="0.25">
      <c r="C7890" s="34"/>
      <c r="D7890" s="27"/>
      <c r="G7890" s="35"/>
    </row>
    <row r="7891" spans="3:7" ht="22.5" customHeight="1" x14ac:dyDescent="0.25">
      <c r="C7891" s="34"/>
      <c r="D7891" s="27"/>
      <c r="G7891" s="35"/>
    </row>
    <row r="7892" spans="3:7" ht="22.5" customHeight="1" x14ac:dyDescent="0.25">
      <c r="C7892" s="34"/>
      <c r="D7892" s="27"/>
      <c r="G7892" s="35"/>
    </row>
    <row r="7893" spans="3:7" ht="22.5" customHeight="1" x14ac:dyDescent="0.25">
      <c r="C7893" s="34"/>
      <c r="D7893" s="27"/>
      <c r="G7893" s="35"/>
    </row>
    <row r="7894" spans="3:7" ht="22.5" customHeight="1" x14ac:dyDescent="0.25">
      <c r="C7894" s="34"/>
      <c r="D7894" s="27"/>
      <c r="G7894" s="35"/>
    </row>
    <row r="7895" spans="3:7" ht="22.5" customHeight="1" x14ac:dyDescent="0.25">
      <c r="C7895" s="34"/>
      <c r="D7895" s="27"/>
      <c r="G7895" s="35"/>
    </row>
    <row r="7896" spans="3:7" ht="22.5" customHeight="1" x14ac:dyDescent="0.25">
      <c r="C7896" s="34"/>
      <c r="D7896" s="27"/>
      <c r="G7896" s="35"/>
    </row>
    <row r="7897" spans="3:7" ht="22.5" customHeight="1" x14ac:dyDescent="0.25">
      <c r="C7897" s="34"/>
      <c r="D7897" s="27"/>
      <c r="G7897" s="35"/>
    </row>
    <row r="7898" spans="3:7" ht="22.5" customHeight="1" x14ac:dyDescent="0.25">
      <c r="C7898" s="34"/>
      <c r="D7898" s="27"/>
      <c r="G7898" s="35"/>
    </row>
    <row r="7899" spans="3:7" ht="22.5" customHeight="1" x14ac:dyDescent="0.25">
      <c r="C7899" s="34"/>
      <c r="D7899" s="27"/>
      <c r="G7899" s="35"/>
    </row>
    <row r="7900" spans="3:7" ht="22.5" customHeight="1" x14ac:dyDescent="0.25">
      <c r="C7900" s="34"/>
      <c r="D7900" s="27"/>
      <c r="G7900" s="35"/>
    </row>
    <row r="7901" spans="3:7" ht="22.5" customHeight="1" x14ac:dyDescent="0.25">
      <c r="C7901" s="34"/>
      <c r="D7901" s="27"/>
      <c r="G7901" s="35"/>
    </row>
    <row r="7902" spans="3:7" ht="22.5" customHeight="1" x14ac:dyDescent="0.25">
      <c r="C7902" s="34"/>
      <c r="D7902" s="27"/>
      <c r="G7902" s="35"/>
    </row>
    <row r="7903" spans="3:7" ht="22.5" customHeight="1" x14ac:dyDescent="0.25">
      <c r="C7903" s="34"/>
      <c r="D7903" s="27"/>
      <c r="G7903" s="35"/>
    </row>
    <row r="7904" spans="3:7" ht="22.5" customHeight="1" x14ac:dyDescent="0.25">
      <c r="C7904" s="34"/>
      <c r="D7904" s="27"/>
      <c r="G7904" s="35"/>
    </row>
    <row r="7905" spans="3:7" ht="22.5" customHeight="1" x14ac:dyDescent="0.25">
      <c r="C7905" s="34"/>
      <c r="D7905" s="27"/>
      <c r="G7905" s="35"/>
    </row>
    <row r="7906" spans="3:7" ht="22.5" customHeight="1" x14ac:dyDescent="0.25">
      <c r="C7906" s="34"/>
      <c r="D7906" s="27"/>
      <c r="G7906" s="35"/>
    </row>
    <row r="7907" spans="3:7" ht="22.5" customHeight="1" x14ac:dyDescent="0.25">
      <c r="C7907" s="34"/>
      <c r="D7907" s="27"/>
      <c r="G7907" s="35"/>
    </row>
    <row r="7908" spans="3:7" ht="22.5" customHeight="1" x14ac:dyDescent="0.25">
      <c r="C7908" s="34"/>
      <c r="D7908" s="27"/>
      <c r="G7908" s="35"/>
    </row>
    <row r="7909" spans="3:7" ht="22.5" customHeight="1" x14ac:dyDescent="0.25">
      <c r="C7909" s="34"/>
      <c r="D7909" s="27"/>
      <c r="G7909" s="35"/>
    </row>
    <row r="7910" spans="3:7" ht="22.5" customHeight="1" x14ac:dyDescent="0.25">
      <c r="C7910" s="34"/>
      <c r="D7910" s="27"/>
      <c r="G7910" s="35"/>
    </row>
    <row r="7911" spans="3:7" ht="22.5" customHeight="1" x14ac:dyDescent="0.25">
      <c r="C7911" s="34"/>
      <c r="D7911" s="27"/>
      <c r="G7911" s="35"/>
    </row>
    <row r="7912" spans="3:7" ht="22.5" customHeight="1" x14ac:dyDescent="0.25">
      <c r="C7912" s="34"/>
      <c r="D7912" s="27"/>
      <c r="G7912" s="35"/>
    </row>
    <row r="7913" spans="3:7" ht="22.5" customHeight="1" x14ac:dyDescent="0.25">
      <c r="C7913" s="34"/>
      <c r="D7913" s="27"/>
      <c r="G7913" s="35"/>
    </row>
    <row r="7914" spans="3:7" ht="22.5" customHeight="1" x14ac:dyDescent="0.25">
      <c r="C7914" s="34"/>
      <c r="D7914" s="27"/>
      <c r="G7914" s="35"/>
    </row>
    <row r="7915" spans="3:7" ht="22.5" customHeight="1" x14ac:dyDescent="0.25">
      <c r="C7915" s="34"/>
      <c r="D7915" s="27"/>
      <c r="G7915" s="35"/>
    </row>
    <row r="7916" spans="3:7" ht="22.5" customHeight="1" x14ac:dyDescent="0.25">
      <c r="C7916" s="34"/>
      <c r="D7916" s="27"/>
      <c r="G7916" s="35"/>
    </row>
    <row r="7917" spans="3:7" ht="22.5" customHeight="1" x14ac:dyDescent="0.25">
      <c r="C7917" s="34"/>
      <c r="D7917" s="27"/>
      <c r="G7917" s="35"/>
    </row>
    <row r="7918" spans="3:7" ht="22.5" customHeight="1" x14ac:dyDescent="0.25">
      <c r="C7918" s="34"/>
      <c r="D7918" s="27"/>
      <c r="G7918" s="35"/>
    </row>
    <row r="7919" spans="3:7" ht="22.5" customHeight="1" x14ac:dyDescent="0.25">
      <c r="C7919" s="34"/>
      <c r="D7919" s="27"/>
      <c r="G7919" s="35"/>
    </row>
    <row r="7920" spans="3:7" ht="22.5" customHeight="1" x14ac:dyDescent="0.25">
      <c r="C7920" s="34"/>
      <c r="D7920" s="27"/>
      <c r="G7920" s="35"/>
    </row>
    <row r="7921" spans="3:7" ht="22.5" customHeight="1" x14ac:dyDescent="0.25">
      <c r="C7921" s="34"/>
      <c r="D7921" s="27"/>
      <c r="G7921" s="35"/>
    </row>
    <row r="7922" spans="3:7" ht="22.5" customHeight="1" x14ac:dyDescent="0.25">
      <c r="C7922" s="34"/>
      <c r="D7922" s="27"/>
      <c r="G7922" s="35"/>
    </row>
    <row r="7923" spans="3:7" ht="22.5" customHeight="1" x14ac:dyDescent="0.25">
      <c r="C7923" s="34"/>
      <c r="D7923" s="27"/>
      <c r="G7923" s="35"/>
    </row>
    <row r="7924" spans="3:7" ht="22.5" customHeight="1" x14ac:dyDescent="0.25">
      <c r="C7924" s="34"/>
      <c r="D7924" s="27"/>
      <c r="G7924" s="35"/>
    </row>
    <row r="7925" spans="3:7" ht="22.5" customHeight="1" x14ac:dyDescent="0.25">
      <c r="C7925" s="34"/>
      <c r="D7925" s="27"/>
      <c r="G7925" s="35"/>
    </row>
    <row r="7926" spans="3:7" ht="22.5" customHeight="1" x14ac:dyDescent="0.25">
      <c r="C7926" s="34"/>
      <c r="D7926" s="27"/>
      <c r="G7926" s="35"/>
    </row>
    <row r="7927" spans="3:7" ht="22.5" customHeight="1" x14ac:dyDescent="0.25">
      <c r="C7927" s="34"/>
      <c r="D7927" s="27"/>
      <c r="G7927" s="35"/>
    </row>
    <row r="7928" spans="3:7" ht="22.5" customHeight="1" x14ac:dyDescent="0.25">
      <c r="C7928" s="34"/>
      <c r="D7928" s="27"/>
      <c r="G7928" s="35"/>
    </row>
    <row r="7929" spans="3:7" ht="22.5" customHeight="1" x14ac:dyDescent="0.25">
      <c r="C7929" s="34"/>
      <c r="D7929" s="27"/>
      <c r="G7929" s="35"/>
    </row>
    <row r="7930" spans="3:7" ht="22.5" customHeight="1" x14ac:dyDescent="0.25">
      <c r="C7930" s="34"/>
      <c r="D7930" s="27"/>
      <c r="G7930" s="35"/>
    </row>
    <row r="7931" spans="3:7" ht="22.5" customHeight="1" x14ac:dyDescent="0.25">
      <c r="C7931" s="34"/>
      <c r="D7931" s="27"/>
      <c r="G7931" s="35"/>
    </row>
    <row r="7932" spans="3:7" ht="22.5" customHeight="1" x14ac:dyDescent="0.25">
      <c r="C7932" s="34"/>
      <c r="D7932" s="27"/>
      <c r="G7932" s="35"/>
    </row>
    <row r="7933" spans="3:7" ht="22.5" customHeight="1" x14ac:dyDescent="0.25">
      <c r="C7933" s="34"/>
      <c r="D7933" s="27"/>
      <c r="G7933" s="35"/>
    </row>
    <row r="7934" spans="3:7" ht="22.5" customHeight="1" x14ac:dyDescent="0.25">
      <c r="C7934" s="34"/>
      <c r="D7934" s="27"/>
      <c r="G7934" s="35"/>
    </row>
    <row r="7935" spans="3:7" ht="22.5" customHeight="1" x14ac:dyDescent="0.25">
      <c r="C7935" s="34"/>
      <c r="D7935" s="27"/>
      <c r="G7935" s="35"/>
    </row>
    <row r="7936" spans="3:7" ht="22.5" customHeight="1" x14ac:dyDescent="0.25">
      <c r="C7936" s="34"/>
      <c r="D7936" s="27"/>
      <c r="G7936" s="35"/>
    </row>
    <row r="7937" spans="3:7" ht="22.5" customHeight="1" x14ac:dyDescent="0.25">
      <c r="C7937" s="34"/>
      <c r="D7937" s="27"/>
      <c r="G7937" s="35"/>
    </row>
    <row r="7938" spans="3:7" ht="22.5" customHeight="1" x14ac:dyDescent="0.25">
      <c r="C7938" s="34"/>
      <c r="D7938" s="27"/>
      <c r="G7938" s="35"/>
    </row>
    <row r="7939" spans="3:7" ht="22.5" customHeight="1" x14ac:dyDescent="0.25">
      <c r="C7939" s="34"/>
      <c r="D7939" s="27"/>
      <c r="G7939" s="35"/>
    </row>
    <row r="7940" spans="3:7" ht="22.5" customHeight="1" x14ac:dyDescent="0.25">
      <c r="C7940" s="34"/>
      <c r="D7940" s="27"/>
      <c r="G7940" s="35"/>
    </row>
    <row r="7941" spans="3:7" ht="22.5" customHeight="1" x14ac:dyDescent="0.25">
      <c r="C7941" s="34"/>
      <c r="D7941" s="27"/>
      <c r="G7941" s="35"/>
    </row>
    <row r="7942" spans="3:7" ht="22.5" customHeight="1" x14ac:dyDescent="0.25">
      <c r="C7942" s="34"/>
      <c r="D7942" s="27"/>
      <c r="G7942" s="35"/>
    </row>
    <row r="7943" spans="3:7" ht="22.5" customHeight="1" x14ac:dyDescent="0.25">
      <c r="C7943" s="34"/>
      <c r="D7943" s="27"/>
      <c r="G7943" s="35"/>
    </row>
    <row r="7944" spans="3:7" ht="22.5" customHeight="1" x14ac:dyDescent="0.25">
      <c r="C7944" s="34"/>
      <c r="D7944" s="27"/>
      <c r="G7944" s="35"/>
    </row>
    <row r="7945" spans="3:7" ht="22.5" customHeight="1" x14ac:dyDescent="0.25">
      <c r="C7945" s="34"/>
      <c r="D7945" s="27"/>
      <c r="G7945" s="35"/>
    </row>
    <row r="7946" spans="3:7" ht="22.5" customHeight="1" x14ac:dyDescent="0.25">
      <c r="C7946" s="34"/>
      <c r="D7946" s="27"/>
      <c r="G7946" s="35"/>
    </row>
    <row r="7947" spans="3:7" ht="22.5" customHeight="1" x14ac:dyDescent="0.25">
      <c r="C7947" s="34"/>
      <c r="D7947" s="27"/>
      <c r="G7947" s="35"/>
    </row>
    <row r="7948" spans="3:7" ht="22.5" customHeight="1" x14ac:dyDescent="0.25">
      <c r="C7948" s="34"/>
      <c r="D7948" s="27"/>
      <c r="G7948" s="35"/>
    </row>
    <row r="7949" spans="3:7" ht="22.5" customHeight="1" x14ac:dyDescent="0.25">
      <c r="C7949" s="34"/>
      <c r="D7949" s="27"/>
      <c r="G7949" s="35"/>
    </row>
    <row r="7950" spans="3:7" ht="22.5" customHeight="1" x14ac:dyDescent="0.25">
      <c r="C7950" s="34"/>
      <c r="D7950" s="27"/>
      <c r="G7950" s="35"/>
    </row>
    <row r="7951" spans="3:7" ht="22.5" customHeight="1" x14ac:dyDescent="0.25">
      <c r="C7951" s="34"/>
      <c r="D7951" s="27"/>
      <c r="G7951" s="35"/>
    </row>
    <row r="7952" spans="3:7" ht="22.5" customHeight="1" x14ac:dyDescent="0.25">
      <c r="C7952" s="34"/>
      <c r="D7952" s="27"/>
      <c r="G7952" s="35"/>
    </row>
    <row r="7953" spans="3:7" ht="22.5" customHeight="1" x14ac:dyDescent="0.25">
      <c r="C7953" s="34"/>
      <c r="D7953" s="27"/>
      <c r="G7953" s="35"/>
    </row>
    <row r="7954" spans="3:7" ht="22.5" customHeight="1" x14ac:dyDescent="0.25">
      <c r="C7954" s="34"/>
      <c r="D7954" s="27"/>
      <c r="G7954" s="35"/>
    </row>
    <row r="7955" spans="3:7" ht="22.5" customHeight="1" x14ac:dyDescent="0.25">
      <c r="C7955" s="34"/>
      <c r="D7955" s="27"/>
      <c r="G7955" s="35"/>
    </row>
    <row r="7956" spans="3:7" ht="22.5" customHeight="1" x14ac:dyDescent="0.25">
      <c r="C7956" s="34"/>
      <c r="D7956" s="27"/>
      <c r="G7956" s="35"/>
    </row>
    <row r="7957" spans="3:7" ht="22.5" customHeight="1" x14ac:dyDescent="0.25">
      <c r="C7957" s="34"/>
      <c r="D7957" s="27"/>
      <c r="G7957" s="35"/>
    </row>
    <row r="7958" spans="3:7" ht="22.5" customHeight="1" x14ac:dyDescent="0.25">
      <c r="C7958" s="34"/>
      <c r="D7958" s="27"/>
      <c r="G7958" s="35"/>
    </row>
    <row r="7959" spans="3:7" ht="22.5" customHeight="1" x14ac:dyDescent="0.25">
      <c r="C7959" s="34"/>
      <c r="D7959" s="27"/>
      <c r="G7959" s="35"/>
    </row>
    <row r="7960" spans="3:7" ht="22.5" customHeight="1" x14ac:dyDescent="0.25">
      <c r="C7960" s="34"/>
      <c r="D7960" s="27"/>
      <c r="G7960" s="35"/>
    </row>
    <row r="7961" spans="3:7" ht="22.5" customHeight="1" x14ac:dyDescent="0.25">
      <c r="C7961" s="34"/>
      <c r="D7961" s="27"/>
      <c r="G7961" s="35"/>
    </row>
    <row r="7962" spans="3:7" ht="22.5" customHeight="1" x14ac:dyDescent="0.25">
      <c r="C7962" s="34"/>
      <c r="D7962" s="27"/>
      <c r="G7962" s="35"/>
    </row>
    <row r="7963" spans="3:7" ht="22.5" customHeight="1" x14ac:dyDescent="0.25">
      <c r="C7963" s="34"/>
      <c r="D7963" s="27"/>
      <c r="G7963" s="35"/>
    </row>
    <row r="7964" spans="3:7" ht="22.5" customHeight="1" x14ac:dyDescent="0.25">
      <c r="C7964" s="34"/>
      <c r="D7964" s="27"/>
      <c r="G7964" s="35"/>
    </row>
    <row r="7965" spans="3:7" ht="22.5" customHeight="1" x14ac:dyDescent="0.25">
      <c r="C7965" s="34"/>
      <c r="D7965" s="27"/>
      <c r="G7965" s="35"/>
    </row>
    <row r="7966" spans="3:7" ht="22.5" customHeight="1" x14ac:dyDescent="0.25">
      <c r="C7966" s="34"/>
      <c r="D7966" s="27"/>
      <c r="G7966" s="35"/>
    </row>
    <row r="7967" spans="3:7" ht="22.5" customHeight="1" x14ac:dyDescent="0.25">
      <c r="C7967" s="34"/>
      <c r="D7967" s="27"/>
      <c r="G7967" s="35"/>
    </row>
    <row r="7968" spans="3:7" ht="22.5" customHeight="1" x14ac:dyDescent="0.25">
      <c r="C7968" s="34"/>
      <c r="D7968" s="27"/>
      <c r="G7968" s="35"/>
    </row>
    <row r="7969" spans="3:7" ht="22.5" customHeight="1" x14ac:dyDescent="0.25">
      <c r="C7969" s="34"/>
      <c r="D7969" s="27"/>
      <c r="G7969" s="35"/>
    </row>
    <row r="7970" spans="3:7" ht="22.5" customHeight="1" x14ac:dyDescent="0.25">
      <c r="C7970" s="34"/>
      <c r="D7970" s="27"/>
      <c r="G7970" s="35"/>
    </row>
    <row r="7971" spans="3:7" ht="22.5" customHeight="1" x14ac:dyDescent="0.25">
      <c r="C7971" s="34"/>
      <c r="D7971" s="27"/>
      <c r="G7971" s="35"/>
    </row>
    <row r="7972" spans="3:7" ht="22.5" customHeight="1" x14ac:dyDescent="0.25">
      <c r="C7972" s="34"/>
      <c r="D7972" s="27"/>
      <c r="G7972" s="35"/>
    </row>
    <row r="7973" spans="3:7" ht="22.5" customHeight="1" x14ac:dyDescent="0.25">
      <c r="C7973" s="34"/>
      <c r="D7973" s="27"/>
      <c r="G7973" s="35"/>
    </row>
    <row r="7974" spans="3:7" ht="22.5" customHeight="1" x14ac:dyDescent="0.25">
      <c r="C7974" s="34"/>
      <c r="D7974" s="27"/>
      <c r="G7974" s="35"/>
    </row>
    <row r="7975" spans="3:7" ht="22.5" customHeight="1" x14ac:dyDescent="0.25">
      <c r="C7975" s="34"/>
      <c r="D7975" s="27"/>
      <c r="G7975" s="35"/>
    </row>
    <row r="7976" spans="3:7" ht="22.5" customHeight="1" x14ac:dyDescent="0.25">
      <c r="C7976" s="34"/>
      <c r="D7976" s="27"/>
      <c r="G7976" s="35"/>
    </row>
    <row r="7977" spans="3:7" ht="22.5" customHeight="1" x14ac:dyDescent="0.25">
      <c r="C7977" s="34"/>
      <c r="D7977" s="27"/>
      <c r="G7977" s="35"/>
    </row>
    <row r="7978" spans="3:7" ht="22.5" customHeight="1" x14ac:dyDescent="0.25">
      <c r="C7978" s="34"/>
      <c r="D7978" s="27"/>
      <c r="G7978" s="35"/>
    </row>
    <row r="7979" spans="3:7" ht="22.5" customHeight="1" x14ac:dyDescent="0.25">
      <c r="C7979" s="34"/>
      <c r="D7979" s="27"/>
      <c r="G7979" s="35"/>
    </row>
    <row r="7980" spans="3:7" ht="22.5" customHeight="1" x14ac:dyDescent="0.25">
      <c r="C7980" s="34"/>
      <c r="D7980" s="27"/>
      <c r="G7980" s="35"/>
    </row>
    <row r="7981" spans="3:7" ht="22.5" customHeight="1" x14ac:dyDescent="0.25">
      <c r="C7981" s="34"/>
      <c r="D7981" s="27"/>
      <c r="G7981" s="35"/>
    </row>
    <row r="7982" spans="3:7" ht="22.5" customHeight="1" x14ac:dyDescent="0.25">
      <c r="C7982" s="34"/>
      <c r="D7982" s="27"/>
      <c r="G7982" s="35"/>
    </row>
    <row r="7983" spans="3:7" ht="22.5" customHeight="1" x14ac:dyDescent="0.25">
      <c r="C7983" s="34"/>
      <c r="D7983" s="27"/>
      <c r="G7983" s="35"/>
    </row>
    <row r="7984" spans="3:7" ht="22.5" customHeight="1" x14ac:dyDescent="0.25">
      <c r="C7984" s="34"/>
      <c r="D7984" s="27"/>
      <c r="G7984" s="35"/>
    </row>
    <row r="7985" spans="3:7" ht="22.5" customHeight="1" x14ac:dyDescent="0.25">
      <c r="C7985" s="34"/>
      <c r="D7985" s="27"/>
      <c r="G7985" s="35"/>
    </row>
    <row r="7986" spans="3:7" ht="22.5" customHeight="1" x14ac:dyDescent="0.25">
      <c r="C7986" s="34"/>
      <c r="D7986" s="27"/>
      <c r="G7986" s="35"/>
    </row>
    <row r="7987" spans="3:7" ht="22.5" customHeight="1" x14ac:dyDescent="0.25">
      <c r="C7987" s="34"/>
      <c r="D7987" s="27"/>
      <c r="G7987" s="35"/>
    </row>
  </sheetData>
  <sheetProtection algorithmName="SHA-512" hashValue="Ceq5VmNUlcZDpieFApru7RfUVkD11W4WHpDgiyTsrpubU14D7RCQvOQnuqPuhNifTGY+Pz8V81TvTvyJMa3DKQ==" saltValue="z1B6KiyMJmiVJeCgjmeCtQ==" spinCount="100000" sheet="1" objects="1" scenario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otherfees_Click">
                <anchor moveWithCells="1" sizeWithCells="1">
                  <from>
                    <xdr:col>5</xdr:col>
                    <xdr:colOff>1104900</xdr:colOff>
                    <xdr:row>0</xdr:row>
                    <xdr:rowOff>19050</xdr:rowOff>
                  </from>
                  <to>
                    <xdr:col>6</xdr:col>
                    <xdr:colOff>1314450</xdr:colOff>
                    <xdr:row>0</xdr:row>
                    <xdr:rowOff>371475</xdr:rowOff>
                  </to>
                </anchor>
              </controlPr>
            </control>
          </mc:Choice>
        </mc:AlternateContent>
        <mc:AlternateContent xmlns:mc="http://schemas.openxmlformats.org/markup-compatibility/2006">
          <mc:Choice Requires="x14">
            <control shapeId="5122" r:id="rId5" name="Button 2">
              <controlPr defaultSize="0" print="0" autoFill="0" autoPict="0" macro="[0]!othercostdelete_Click">
                <anchor moveWithCells="1" sizeWithCells="1">
                  <from>
                    <xdr:col>5</xdr:col>
                    <xdr:colOff>1095375</xdr:colOff>
                    <xdr:row>0</xdr:row>
                    <xdr:rowOff>371475</xdr:rowOff>
                  </from>
                  <to>
                    <xdr:col>6</xdr:col>
                    <xdr:colOff>1314450</xdr:colOff>
                    <xdr:row>1</xdr:row>
                    <xdr:rowOff>352425</xdr:rowOff>
                  </to>
                </anchor>
              </controlPr>
            </control>
          </mc:Choice>
        </mc:AlternateContent>
        <mc:AlternateContent xmlns:mc="http://schemas.openxmlformats.org/markup-compatibility/2006">
          <mc:Choice Requires="x14">
            <control shapeId="5123" r:id="rId6" name="Button 3">
              <controlPr defaultSize="0" print="0" autoFill="0" autoPict="0" macro="[0]!Home_Click">
                <anchor>
                  <from>
                    <xdr:col>0</xdr:col>
                    <xdr:colOff>66675</xdr:colOff>
                    <xdr:row>0</xdr:row>
                    <xdr:rowOff>47625</xdr:rowOff>
                  </from>
                  <to>
                    <xdr:col>2</xdr:col>
                    <xdr:colOff>447675</xdr:colOff>
                    <xdr:row>1</xdr:row>
                    <xdr:rowOff>85725</xdr:rowOff>
                  </to>
                </anchor>
              </controlPr>
            </control>
          </mc:Choice>
        </mc:AlternateContent>
      </controls>
    </mc:Choice>
  </mc:AlternateContent>
  <tableParts count="2">
    <tablePart r:id="rId7"/>
    <tablePart r:id="rId8"/>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C1:J18326"/>
  <sheetViews>
    <sheetView showRowColHeaders="0" zoomScaleNormal="100" workbookViewId="0">
      <pane ySplit="3" topLeftCell="A4" activePane="bottomLeft" state="frozen"/>
      <selection pane="bottomLeft" activeCell="E31" sqref="E31"/>
    </sheetView>
  </sheetViews>
  <sheetFormatPr defaultRowHeight="22.5" customHeight="1" x14ac:dyDescent="0.25"/>
  <cols>
    <col min="1" max="2" width="4.28515625" style="23" customWidth="1"/>
    <col min="3" max="3" width="13.140625" style="23" customWidth="1"/>
    <col min="4" max="4" width="11.85546875" style="23" customWidth="1"/>
    <col min="5" max="5" width="25.7109375" style="23" customWidth="1"/>
    <col min="6" max="6" width="19.5703125" style="23" customWidth="1"/>
    <col min="7" max="7" width="18.42578125" style="23" customWidth="1"/>
    <col min="8" max="8" width="17.140625" style="23" customWidth="1"/>
    <col min="9" max="9" width="15.5703125" style="23" customWidth="1"/>
    <col min="10" max="10" width="13.140625" style="23" customWidth="1"/>
    <col min="11" max="11" width="13.5703125" style="23" customWidth="1"/>
    <col min="12" max="12" width="12.7109375" style="23" customWidth="1"/>
    <col min="13" max="13" width="11.7109375" style="23" customWidth="1"/>
    <col min="14" max="14" width="13" style="23" customWidth="1"/>
    <col min="15" max="15" width="12.85546875" style="23" customWidth="1"/>
    <col min="16" max="16" width="14.85546875" style="23" customWidth="1"/>
    <col min="17" max="16384" width="9.140625" style="23"/>
  </cols>
  <sheetData>
    <row r="1" spans="3:10" ht="30" customHeight="1" x14ac:dyDescent="0.65">
      <c r="C1" s="55"/>
      <c r="D1" s="56" t="s">
        <v>40</v>
      </c>
      <c r="E1" s="56"/>
      <c r="F1" s="56"/>
      <c r="G1" s="56"/>
      <c r="H1" s="56"/>
    </row>
    <row r="2" spans="3:10" ht="26.25" customHeight="1" x14ac:dyDescent="0.25"/>
    <row r="3" spans="3:10" s="25" customFormat="1" ht="30" customHeight="1" x14ac:dyDescent="0.25">
      <c r="C3" s="116" t="s">
        <v>31</v>
      </c>
      <c r="D3" s="117" t="s">
        <v>0</v>
      </c>
      <c r="E3" s="32" t="s">
        <v>80</v>
      </c>
      <c r="F3" s="118" t="s">
        <v>33</v>
      </c>
      <c r="G3" s="119" t="s">
        <v>25</v>
      </c>
      <c r="H3" s="119" t="s">
        <v>18</v>
      </c>
      <c r="I3" s="119" t="s">
        <v>17</v>
      </c>
      <c r="J3" s="120" t="s">
        <v>32</v>
      </c>
    </row>
    <row r="4" spans="3:10" ht="22.5" hidden="1" customHeight="1" x14ac:dyDescent="0.25">
      <c r="C4" s="44"/>
      <c r="D4" s="26"/>
      <c r="E4" s="4"/>
      <c r="F4" s="26"/>
      <c r="G4" s="33"/>
      <c r="H4" s="33"/>
      <c r="I4" s="33"/>
      <c r="J4" s="4"/>
    </row>
    <row r="5" spans="3:10" ht="22.5" customHeight="1" x14ac:dyDescent="0.25">
      <c r="C5" s="34"/>
      <c r="D5" s="27"/>
      <c r="F5" s="27"/>
      <c r="G5" s="35"/>
      <c r="H5" s="35"/>
      <c r="I5" s="35"/>
    </row>
    <row r="6" spans="3:10" ht="22.5" customHeight="1" x14ac:dyDescent="0.25">
      <c r="C6" s="34"/>
      <c r="D6" s="27"/>
      <c r="F6" s="27"/>
      <c r="G6" s="35"/>
      <c r="H6" s="35"/>
      <c r="I6" s="35"/>
    </row>
    <row r="7" spans="3:10" ht="22.5" customHeight="1" x14ac:dyDescent="0.25">
      <c r="C7" s="34"/>
      <c r="D7" s="27"/>
      <c r="F7" s="27"/>
      <c r="G7" s="35"/>
      <c r="H7" s="35"/>
      <c r="I7" s="35"/>
    </row>
    <row r="8" spans="3:10" ht="22.5" customHeight="1" x14ac:dyDescent="0.25">
      <c r="C8" s="34"/>
      <c r="D8" s="27"/>
      <c r="F8" s="27"/>
      <c r="G8" s="35"/>
      <c r="H8" s="35"/>
      <c r="I8" s="35"/>
    </row>
    <row r="9" spans="3:10" ht="22.5" customHeight="1" x14ac:dyDescent="0.25">
      <c r="C9" s="34"/>
      <c r="D9" s="27"/>
      <c r="F9" s="27"/>
      <c r="G9" s="35"/>
      <c r="H9" s="35"/>
      <c r="I9" s="35"/>
    </row>
    <row r="10" spans="3:10" ht="22.5" customHeight="1" x14ac:dyDescent="0.25">
      <c r="C10" s="34"/>
      <c r="D10" s="27"/>
      <c r="F10" s="27"/>
      <c r="G10" s="35"/>
      <c r="H10" s="35"/>
      <c r="I10" s="35"/>
    </row>
    <row r="11" spans="3:10" ht="22.5" customHeight="1" x14ac:dyDescent="0.25">
      <c r="C11" s="34"/>
      <c r="D11" s="27"/>
      <c r="F11" s="27"/>
      <c r="G11" s="35"/>
      <c r="H11" s="35"/>
      <c r="I11" s="35"/>
    </row>
    <row r="12" spans="3:10" ht="22.5" customHeight="1" x14ac:dyDescent="0.25">
      <c r="C12" s="34"/>
      <c r="D12" s="27"/>
      <c r="F12" s="27"/>
      <c r="G12" s="35"/>
      <c r="H12" s="35"/>
      <c r="I12" s="35"/>
    </row>
    <row r="13" spans="3:10" ht="22.5" customHeight="1" x14ac:dyDescent="0.25">
      <c r="C13" s="34"/>
      <c r="D13" s="27"/>
      <c r="F13" s="27"/>
      <c r="G13" s="35"/>
      <c r="H13" s="35"/>
      <c r="I13" s="35"/>
    </row>
    <row r="14" spans="3:10" ht="22.5" customHeight="1" x14ac:dyDescent="0.25">
      <c r="C14" s="34"/>
      <c r="D14" s="27"/>
      <c r="F14" s="27"/>
      <c r="G14" s="35"/>
      <c r="H14" s="35"/>
      <c r="I14" s="35"/>
    </row>
    <row r="15" spans="3:10" ht="22.5" customHeight="1" x14ac:dyDescent="0.25">
      <c r="C15" s="34"/>
      <c r="D15" s="27"/>
      <c r="F15" s="27"/>
      <c r="G15" s="35"/>
      <c r="H15" s="35"/>
      <c r="I15" s="35"/>
    </row>
    <row r="16" spans="3:10" ht="22.5" customHeight="1" x14ac:dyDescent="0.25">
      <c r="C16" s="34"/>
      <c r="D16" s="27"/>
      <c r="F16" s="27"/>
      <c r="G16" s="35"/>
      <c r="H16" s="35"/>
      <c r="I16" s="35"/>
    </row>
    <row r="17" spans="3:9" ht="22.5" customHeight="1" x14ac:dyDescent="0.25">
      <c r="C17" s="34"/>
      <c r="D17" s="27"/>
      <c r="F17" s="27"/>
      <c r="G17" s="35"/>
      <c r="H17" s="35"/>
      <c r="I17" s="35"/>
    </row>
    <row r="18" spans="3:9" ht="22.5" customHeight="1" x14ac:dyDescent="0.25">
      <c r="C18" s="34"/>
      <c r="D18" s="27"/>
      <c r="F18" s="27"/>
      <c r="G18" s="35"/>
      <c r="H18" s="35"/>
      <c r="I18" s="35"/>
    </row>
    <row r="19" spans="3:9" ht="22.5" customHeight="1" x14ac:dyDescent="0.25">
      <c r="C19" s="34"/>
      <c r="D19" s="27"/>
      <c r="F19" s="27"/>
      <c r="G19" s="35"/>
      <c r="H19" s="35"/>
      <c r="I19" s="35"/>
    </row>
    <row r="20" spans="3:9" ht="22.5" customHeight="1" x14ac:dyDescent="0.25">
      <c r="C20" s="34"/>
      <c r="D20" s="27"/>
      <c r="F20" s="27"/>
      <c r="G20" s="35"/>
      <c r="H20" s="35"/>
      <c r="I20" s="35"/>
    </row>
    <row r="21" spans="3:9" ht="22.5" customHeight="1" x14ac:dyDescent="0.25">
      <c r="C21" s="34"/>
      <c r="D21" s="27"/>
      <c r="F21" s="27"/>
      <c r="G21" s="35"/>
      <c r="H21" s="35"/>
      <c r="I21" s="35"/>
    </row>
    <row r="22" spans="3:9" ht="22.5" customHeight="1" x14ac:dyDescent="0.25">
      <c r="C22" s="34"/>
      <c r="D22" s="27"/>
      <c r="F22" s="27"/>
      <c r="G22" s="35"/>
      <c r="H22" s="35"/>
      <c r="I22" s="35"/>
    </row>
    <row r="23" spans="3:9" ht="22.5" customHeight="1" x14ac:dyDescent="0.25">
      <c r="C23" s="34"/>
      <c r="D23" s="27"/>
      <c r="F23" s="27"/>
      <c r="G23" s="35"/>
      <c r="H23" s="35"/>
      <c r="I23" s="35"/>
    </row>
    <row r="24" spans="3:9" ht="22.5" customHeight="1" x14ac:dyDescent="0.25">
      <c r="C24" s="34"/>
      <c r="D24" s="27"/>
      <c r="F24" s="27"/>
      <c r="G24" s="35"/>
      <c r="H24" s="35"/>
      <c r="I24" s="35"/>
    </row>
    <row r="25" spans="3:9" ht="22.5" customHeight="1" x14ac:dyDescent="0.25">
      <c r="C25" s="34"/>
      <c r="D25" s="27"/>
      <c r="F25" s="27"/>
      <c r="G25" s="35"/>
      <c r="H25" s="35"/>
      <c r="I25" s="35"/>
    </row>
    <row r="26" spans="3:9" ht="22.5" customHeight="1" x14ac:dyDescent="0.25">
      <c r="C26" s="34"/>
      <c r="D26" s="27"/>
      <c r="F26" s="27"/>
      <c r="G26" s="35"/>
      <c r="H26" s="35"/>
      <c r="I26" s="35"/>
    </row>
    <row r="27" spans="3:9" ht="22.5" customHeight="1" x14ac:dyDescent="0.25">
      <c r="C27" s="34"/>
      <c r="D27" s="27"/>
      <c r="F27" s="27"/>
      <c r="G27" s="35"/>
      <c r="H27" s="35"/>
      <c r="I27" s="35"/>
    </row>
    <row r="28" spans="3:9" ht="22.5" customHeight="1" x14ac:dyDescent="0.25">
      <c r="C28" s="34"/>
      <c r="D28" s="27"/>
      <c r="F28" s="27"/>
      <c r="G28" s="35"/>
      <c r="H28" s="35"/>
      <c r="I28" s="35"/>
    </row>
    <row r="29" spans="3:9" ht="22.5" customHeight="1" x14ac:dyDescent="0.25">
      <c r="C29" s="34"/>
      <c r="D29" s="27"/>
      <c r="F29" s="27"/>
      <c r="G29" s="35"/>
      <c r="H29" s="35"/>
      <c r="I29" s="35"/>
    </row>
    <row r="30" spans="3:9" ht="22.5" customHeight="1" x14ac:dyDescent="0.25">
      <c r="C30" s="34"/>
      <c r="D30" s="27"/>
      <c r="F30" s="27"/>
      <c r="G30" s="35"/>
      <c r="H30" s="35"/>
      <c r="I30" s="35"/>
    </row>
    <row r="31" spans="3:9" ht="22.5" customHeight="1" x14ac:dyDescent="0.25">
      <c r="C31" s="34"/>
      <c r="D31" s="27"/>
      <c r="F31" s="27"/>
      <c r="G31" s="35"/>
      <c r="H31" s="35"/>
      <c r="I31" s="35"/>
    </row>
    <row r="32" spans="3:9" ht="22.5" customHeight="1" x14ac:dyDescent="0.25">
      <c r="C32" s="34"/>
      <c r="D32" s="27"/>
      <c r="F32" s="27"/>
      <c r="G32" s="35"/>
      <c r="H32" s="35"/>
      <c r="I32" s="35"/>
    </row>
    <row r="33" spans="3:9" ht="22.5" customHeight="1" x14ac:dyDescent="0.25">
      <c r="C33" s="34"/>
      <c r="D33" s="27"/>
      <c r="F33" s="27"/>
      <c r="G33" s="35"/>
      <c r="H33" s="35"/>
      <c r="I33" s="35"/>
    </row>
    <row r="34" spans="3:9" ht="22.5" customHeight="1" x14ac:dyDescent="0.25">
      <c r="C34" s="34"/>
      <c r="D34" s="27"/>
      <c r="F34" s="27"/>
      <c r="G34" s="35"/>
      <c r="H34" s="35"/>
      <c r="I34" s="35"/>
    </row>
    <row r="35" spans="3:9" ht="22.5" customHeight="1" x14ac:dyDescent="0.25">
      <c r="C35" s="34"/>
      <c r="D35" s="27"/>
      <c r="F35" s="27"/>
      <c r="G35" s="35"/>
      <c r="H35" s="35"/>
      <c r="I35" s="35"/>
    </row>
    <row r="36" spans="3:9" ht="22.5" customHeight="1" x14ac:dyDescent="0.25">
      <c r="C36" s="34"/>
      <c r="D36" s="27"/>
      <c r="F36" s="27"/>
      <c r="G36" s="35"/>
      <c r="H36" s="35"/>
      <c r="I36" s="35"/>
    </row>
    <row r="37" spans="3:9" ht="22.5" customHeight="1" x14ac:dyDescent="0.25">
      <c r="C37" s="34"/>
      <c r="D37" s="27"/>
      <c r="F37" s="27"/>
      <c r="G37" s="35"/>
      <c r="H37" s="35"/>
      <c r="I37" s="35"/>
    </row>
    <row r="38" spans="3:9" ht="22.5" customHeight="1" x14ac:dyDescent="0.25">
      <c r="C38" s="34"/>
      <c r="D38" s="27"/>
      <c r="F38" s="27"/>
      <c r="G38" s="35"/>
      <c r="H38" s="35"/>
      <c r="I38" s="35"/>
    </row>
    <row r="39" spans="3:9" ht="22.5" customHeight="1" x14ac:dyDescent="0.25">
      <c r="C39" s="34"/>
      <c r="D39" s="27"/>
      <c r="F39" s="27"/>
      <c r="G39" s="35"/>
      <c r="H39" s="35"/>
      <c r="I39" s="35"/>
    </row>
    <row r="40" spans="3:9" ht="22.5" customHeight="1" x14ac:dyDescent="0.25">
      <c r="C40" s="34"/>
      <c r="D40" s="27"/>
      <c r="F40" s="27"/>
      <c r="G40" s="35"/>
      <c r="H40" s="35"/>
      <c r="I40" s="35"/>
    </row>
    <row r="41" spans="3:9" ht="22.5" customHeight="1" x14ac:dyDescent="0.25">
      <c r="C41" s="34"/>
      <c r="D41" s="27"/>
      <c r="F41" s="27"/>
      <c r="G41" s="35"/>
      <c r="H41" s="35"/>
      <c r="I41" s="35"/>
    </row>
    <row r="42" spans="3:9" ht="22.5" customHeight="1" x14ac:dyDescent="0.25">
      <c r="C42" s="34"/>
      <c r="D42" s="27"/>
      <c r="F42" s="27"/>
      <c r="G42" s="35"/>
      <c r="H42" s="35"/>
      <c r="I42" s="35"/>
    </row>
    <row r="43" spans="3:9" ht="22.5" customHeight="1" x14ac:dyDescent="0.25">
      <c r="C43" s="34"/>
      <c r="D43" s="27"/>
      <c r="F43" s="27"/>
      <c r="G43" s="35"/>
      <c r="H43" s="35"/>
      <c r="I43" s="35"/>
    </row>
    <row r="44" spans="3:9" ht="22.5" customHeight="1" x14ac:dyDescent="0.25">
      <c r="C44" s="34"/>
      <c r="D44" s="27"/>
      <c r="F44" s="27"/>
      <c r="G44" s="35"/>
      <c r="H44" s="35"/>
      <c r="I44" s="35"/>
    </row>
    <row r="45" spans="3:9" ht="22.5" customHeight="1" x14ac:dyDescent="0.25">
      <c r="C45" s="34"/>
      <c r="D45" s="27"/>
      <c r="F45" s="27"/>
      <c r="G45" s="35"/>
      <c r="H45" s="35"/>
      <c r="I45" s="35"/>
    </row>
    <row r="46" spans="3:9" ht="22.5" customHeight="1" x14ac:dyDescent="0.25">
      <c r="C46" s="34"/>
      <c r="D46" s="27"/>
      <c r="F46" s="27"/>
      <c r="G46" s="35"/>
      <c r="H46" s="35"/>
      <c r="I46" s="35"/>
    </row>
    <row r="47" spans="3:9" ht="22.5" customHeight="1" x14ac:dyDescent="0.25">
      <c r="C47" s="34"/>
      <c r="D47" s="27"/>
      <c r="F47" s="27"/>
      <c r="G47" s="35"/>
      <c r="H47" s="35"/>
      <c r="I47" s="35"/>
    </row>
    <row r="48" spans="3:9" ht="22.5" customHeight="1" x14ac:dyDescent="0.25">
      <c r="C48" s="34"/>
      <c r="D48" s="27"/>
      <c r="F48" s="27"/>
      <c r="G48" s="35"/>
      <c r="H48" s="35"/>
      <c r="I48" s="35"/>
    </row>
    <row r="49" spans="3:9" ht="22.5" customHeight="1" x14ac:dyDescent="0.25">
      <c r="C49" s="34"/>
      <c r="D49" s="27"/>
      <c r="F49" s="27"/>
      <c r="G49" s="35"/>
      <c r="H49" s="35"/>
      <c r="I49" s="35"/>
    </row>
    <row r="50" spans="3:9" ht="22.5" customHeight="1" x14ac:dyDescent="0.25">
      <c r="C50" s="34"/>
      <c r="D50" s="27"/>
      <c r="F50" s="27"/>
      <c r="G50" s="35"/>
      <c r="H50" s="35"/>
      <c r="I50" s="35"/>
    </row>
    <row r="51" spans="3:9" ht="22.5" customHeight="1" x14ac:dyDescent="0.25">
      <c r="C51" s="34"/>
      <c r="D51" s="27"/>
      <c r="F51" s="27"/>
      <c r="G51" s="35"/>
      <c r="H51" s="35"/>
      <c r="I51" s="35"/>
    </row>
    <row r="52" spans="3:9" ht="22.5" customHeight="1" x14ac:dyDescent="0.25">
      <c r="C52" s="34"/>
      <c r="D52" s="27"/>
      <c r="F52" s="27"/>
      <c r="G52" s="35"/>
      <c r="H52" s="35"/>
      <c r="I52" s="35"/>
    </row>
    <row r="53" spans="3:9" ht="22.5" customHeight="1" x14ac:dyDescent="0.25">
      <c r="C53" s="34"/>
      <c r="D53" s="27"/>
      <c r="F53" s="27"/>
      <c r="G53" s="35"/>
      <c r="H53" s="35"/>
      <c r="I53" s="35"/>
    </row>
    <row r="54" spans="3:9" ht="22.5" customHeight="1" x14ac:dyDescent="0.25">
      <c r="C54" s="34"/>
      <c r="D54" s="27"/>
      <c r="F54" s="27"/>
      <c r="G54" s="35"/>
      <c r="H54" s="35"/>
      <c r="I54" s="35"/>
    </row>
    <row r="55" spans="3:9" ht="22.5" customHeight="1" x14ac:dyDescent="0.25">
      <c r="C55" s="34"/>
      <c r="D55" s="27"/>
      <c r="F55" s="27"/>
      <c r="G55" s="35"/>
      <c r="H55" s="35"/>
      <c r="I55" s="35"/>
    </row>
    <row r="56" spans="3:9" ht="22.5" customHeight="1" x14ac:dyDescent="0.25">
      <c r="C56" s="34"/>
      <c r="D56" s="27"/>
      <c r="F56" s="27"/>
      <c r="G56" s="35"/>
      <c r="H56" s="35"/>
      <c r="I56" s="35"/>
    </row>
    <row r="57" spans="3:9" ht="22.5" customHeight="1" x14ac:dyDescent="0.25">
      <c r="C57" s="34"/>
      <c r="D57" s="27"/>
      <c r="F57" s="27"/>
      <c r="G57" s="35"/>
      <c r="H57" s="35"/>
      <c r="I57" s="35"/>
    </row>
    <row r="58" spans="3:9" ht="22.5" customHeight="1" x14ac:dyDescent="0.25">
      <c r="C58" s="34"/>
      <c r="D58" s="27"/>
      <c r="F58" s="27"/>
      <c r="G58" s="35"/>
      <c r="H58" s="35"/>
      <c r="I58" s="35"/>
    </row>
    <row r="59" spans="3:9" ht="22.5" customHeight="1" x14ac:dyDescent="0.25">
      <c r="C59" s="34"/>
      <c r="D59" s="27"/>
      <c r="F59" s="27"/>
      <c r="G59" s="35"/>
      <c r="H59" s="35"/>
      <c r="I59" s="35"/>
    </row>
    <row r="60" spans="3:9" ht="22.5" customHeight="1" x14ac:dyDescent="0.25">
      <c r="C60" s="34"/>
      <c r="D60" s="27"/>
      <c r="F60" s="27"/>
      <c r="G60" s="35"/>
      <c r="H60" s="35"/>
      <c r="I60" s="35"/>
    </row>
    <row r="61" spans="3:9" ht="22.5" customHeight="1" x14ac:dyDescent="0.25">
      <c r="C61" s="34"/>
      <c r="D61" s="27"/>
      <c r="F61" s="27"/>
      <c r="G61" s="35"/>
      <c r="H61" s="35"/>
      <c r="I61" s="35"/>
    </row>
    <row r="62" spans="3:9" ht="22.5" customHeight="1" x14ac:dyDescent="0.25">
      <c r="C62" s="34"/>
      <c r="D62" s="27"/>
      <c r="F62" s="27"/>
      <c r="G62" s="35"/>
      <c r="H62" s="35"/>
      <c r="I62" s="35"/>
    </row>
    <row r="63" spans="3:9" ht="22.5" customHeight="1" x14ac:dyDescent="0.25">
      <c r="C63" s="34"/>
      <c r="D63" s="27"/>
      <c r="F63" s="27"/>
      <c r="G63" s="35"/>
      <c r="H63" s="35"/>
      <c r="I63" s="35"/>
    </row>
    <row r="64" spans="3:9" ht="22.5" customHeight="1" x14ac:dyDescent="0.25">
      <c r="C64" s="34"/>
      <c r="D64" s="27"/>
      <c r="F64" s="27"/>
      <c r="G64" s="35"/>
      <c r="H64" s="35"/>
      <c r="I64" s="35"/>
    </row>
    <row r="65" spans="3:9" ht="22.5" customHeight="1" x14ac:dyDescent="0.25">
      <c r="C65" s="34"/>
      <c r="D65" s="27"/>
      <c r="F65" s="27"/>
      <c r="G65" s="35"/>
      <c r="H65" s="35"/>
      <c r="I65" s="35"/>
    </row>
    <row r="66" spans="3:9" ht="22.5" customHeight="1" x14ac:dyDescent="0.25">
      <c r="C66" s="34"/>
      <c r="D66" s="27"/>
      <c r="F66" s="27"/>
      <c r="G66" s="35"/>
      <c r="H66" s="35"/>
      <c r="I66" s="35"/>
    </row>
    <row r="67" spans="3:9" ht="22.5" customHeight="1" x14ac:dyDescent="0.25">
      <c r="C67" s="34"/>
      <c r="D67" s="27"/>
      <c r="F67" s="27"/>
      <c r="G67" s="35"/>
      <c r="H67" s="35"/>
      <c r="I67" s="35"/>
    </row>
    <row r="68" spans="3:9" ht="22.5" customHeight="1" x14ac:dyDescent="0.25">
      <c r="C68" s="34"/>
      <c r="D68" s="27"/>
      <c r="F68" s="27"/>
      <c r="G68" s="35"/>
      <c r="H68" s="35"/>
      <c r="I68" s="35"/>
    </row>
    <row r="69" spans="3:9" ht="22.5" customHeight="1" x14ac:dyDescent="0.25">
      <c r="C69" s="34"/>
      <c r="D69" s="27"/>
      <c r="F69" s="27"/>
      <c r="G69" s="35"/>
      <c r="H69" s="35"/>
      <c r="I69" s="35"/>
    </row>
    <row r="70" spans="3:9" ht="22.5" customHeight="1" x14ac:dyDescent="0.25">
      <c r="C70" s="34"/>
      <c r="D70" s="27"/>
      <c r="F70" s="27"/>
      <c r="G70" s="35"/>
      <c r="H70" s="35"/>
      <c r="I70" s="35"/>
    </row>
    <row r="71" spans="3:9" ht="22.5" customHeight="1" x14ac:dyDescent="0.25">
      <c r="C71" s="34"/>
      <c r="D71" s="27"/>
      <c r="F71" s="27"/>
      <c r="G71" s="35"/>
      <c r="H71" s="35"/>
      <c r="I71" s="35"/>
    </row>
    <row r="72" spans="3:9" ht="22.5" customHeight="1" x14ac:dyDescent="0.25">
      <c r="C72" s="34"/>
      <c r="D72" s="27"/>
      <c r="F72" s="27"/>
      <c r="G72" s="35"/>
      <c r="H72" s="35"/>
      <c r="I72" s="35"/>
    </row>
    <row r="73" spans="3:9" ht="22.5" customHeight="1" x14ac:dyDescent="0.25">
      <c r="C73" s="34"/>
      <c r="D73" s="27"/>
      <c r="F73" s="27"/>
      <c r="G73" s="35"/>
      <c r="H73" s="35"/>
      <c r="I73" s="35"/>
    </row>
    <row r="74" spans="3:9" ht="22.5" customHeight="1" x14ac:dyDescent="0.25">
      <c r="C74" s="34"/>
      <c r="D74" s="27"/>
      <c r="F74" s="27"/>
      <c r="G74" s="35"/>
      <c r="H74" s="35"/>
      <c r="I74" s="35"/>
    </row>
    <row r="75" spans="3:9" ht="22.5" customHeight="1" x14ac:dyDescent="0.25">
      <c r="C75" s="34"/>
      <c r="D75" s="27"/>
      <c r="F75" s="27"/>
      <c r="G75" s="35"/>
      <c r="H75" s="35"/>
      <c r="I75" s="35"/>
    </row>
    <row r="76" spans="3:9" ht="22.5" customHeight="1" x14ac:dyDescent="0.25">
      <c r="C76" s="34"/>
      <c r="D76" s="27"/>
      <c r="F76" s="27"/>
      <c r="G76" s="35"/>
      <c r="H76" s="35"/>
      <c r="I76" s="35"/>
    </row>
    <row r="77" spans="3:9" ht="22.5" customHeight="1" x14ac:dyDescent="0.25">
      <c r="C77" s="34"/>
      <c r="D77" s="27"/>
      <c r="F77" s="27"/>
      <c r="G77" s="35"/>
      <c r="H77" s="35"/>
      <c r="I77" s="35"/>
    </row>
    <row r="78" spans="3:9" ht="22.5" customHeight="1" x14ac:dyDescent="0.25">
      <c r="C78" s="34"/>
      <c r="D78" s="27"/>
      <c r="F78" s="27"/>
      <c r="G78" s="35"/>
      <c r="H78" s="35"/>
      <c r="I78" s="35"/>
    </row>
    <row r="79" spans="3:9" ht="22.5" customHeight="1" x14ac:dyDescent="0.25">
      <c r="C79" s="34"/>
      <c r="D79" s="27"/>
      <c r="F79" s="27"/>
      <c r="G79" s="35"/>
      <c r="H79" s="35"/>
      <c r="I79" s="35"/>
    </row>
    <row r="80" spans="3:9" ht="22.5" customHeight="1" x14ac:dyDescent="0.25">
      <c r="C80" s="34"/>
      <c r="D80" s="27"/>
      <c r="F80" s="27"/>
      <c r="G80" s="35"/>
      <c r="H80" s="35"/>
      <c r="I80" s="35"/>
    </row>
    <row r="81" spans="3:9" ht="22.5" customHeight="1" x14ac:dyDescent="0.25">
      <c r="C81" s="34"/>
      <c r="D81" s="27"/>
      <c r="F81" s="27"/>
      <c r="G81" s="35"/>
      <c r="H81" s="35"/>
      <c r="I81" s="35"/>
    </row>
    <row r="82" spans="3:9" ht="22.5" customHeight="1" x14ac:dyDescent="0.25">
      <c r="C82" s="34"/>
      <c r="D82" s="27"/>
      <c r="F82" s="27"/>
      <c r="G82" s="35"/>
      <c r="H82" s="35"/>
      <c r="I82" s="35"/>
    </row>
    <row r="83" spans="3:9" ht="22.5" customHeight="1" x14ac:dyDescent="0.25">
      <c r="C83" s="34"/>
      <c r="D83" s="27"/>
      <c r="F83" s="27"/>
      <c r="G83" s="35"/>
      <c r="H83" s="35"/>
      <c r="I83" s="35"/>
    </row>
    <row r="84" spans="3:9" ht="22.5" customHeight="1" x14ac:dyDescent="0.25">
      <c r="C84" s="34"/>
      <c r="D84" s="27"/>
      <c r="F84" s="27"/>
      <c r="G84" s="35"/>
      <c r="H84" s="35"/>
      <c r="I84" s="35"/>
    </row>
    <row r="85" spans="3:9" ht="22.5" customHeight="1" x14ac:dyDescent="0.25">
      <c r="C85" s="34"/>
      <c r="D85" s="27"/>
      <c r="F85" s="27"/>
      <c r="G85" s="35"/>
      <c r="H85" s="35"/>
      <c r="I85" s="35"/>
    </row>
    <row r="86" spans="3:9" ht="22.5" customHeight="1" x14ac:dyDescent="0.25">
      <c r="C86" s="34"/>
      <c r="D86" s="27"/>
      <c r="F86" s="27"/>
      <c r="G86" s="35"/>
      <c r="H86" s="35"/>
      <c r="I86" s="35"/>
    </row>
    <row r="87" spans="3:9" ht="22.5" customHeight="1" x14ac:dyDescent="0.25">
      <c r="C87" s="34"/>
      <c r="D87" s="27"/>
      <c r="F87" s="27"/>
      <c r="G87" s="35"/>
      <c r="H87" s="35"/>
      <c r="I87" s="35"/>
    </row>
    <row r="88" spans="3:9" ht="22.5" customHeight="1" x14ac:dyDescent="0.25">
      <c r="C88" s="34"/>
      <c r="D88" s="27"/>
      <c r="F88" s="27"/>
      <c r="G88" s="35"/>
      <c r="H88" s="35"/>
      <c r="I88" s="35"/>
    </row>
    <row r="89" spans="3:9" ht="22.5" customHeight="1" x14ac:dyDescent="0.25">
      <c r="C89" s="34"/>
      <c r="D89" s="27"/>
      <c r="F89" s="27"/>
      <c r="G89" s="35"/>
      <c r="H89" s="35"/>
      <c r="I89" s="35"/>
    </row>
    <row r="90" spans="3:9" ht="22.5" customHeight="1" x14ac:dyDescent="0.25">
      <c r="C90" s="34"/>
      <c r="D90" s="27"/>
      <c r="F90" s="27"/>
      <c r="G90" s="35"/>
      <c r="H90" s="35"/>
      <c r="I90" s="35"/>
    </row>
    <row r="91" spans="3:9" ht="22.5" customHeight="1" x14ac:dyDescent="0.25">
      <c r="C91" s="34"/>
      <c r="D91" s="27"/>
      <c r="F91" s="27"/>
      <c r="G91" s="35"/>
      <c r="H91" s="35"/>
      <c r="I91" s="35"/>
    </row>
    <row r="92" spans="3:9" ht="22.5" customHeight="1" x14ac:dyDescent="0.25">
      <c r="C92" s="34"/>
      <c r="D92" s="27"/>
      <c r="F92" s="27"/>
      <c r="G92" s="35"/>
      <c r="H92" s="35"/>
      <c r="I92" s="35"/>
    </row>
    <row r="93" spans="3:9" ht="22.5" customHeight="1" x14ac:dyDescent="0.25">
      <c r="C93" s="34"/>
      <c r="D93" s="27"/>
      <c r="F93" s="27"/>
      <c r="G93" s="35"/>
      <c r="H93" s="35"/>
      <c r="I93" s="35"/>
    </row>
    <row r="94" spans="3:9" ht="22.5" customHeight="1" x14ac:dyDescent="0.25">
      <c r="C94" s="34"/>
      <c r="D94" s="27"/>
      <c r="F94" s="27"/>
      <c r="G94" s="35"/>
      <c r="H94" s="35"/>
      <c r="I94" s="35"/>
    </row>
    <row r="95" spans="3:9" ht="22.5" customHeight="1" x14ac:dyDescent="0.25">
      <c r="C95" s="34"/>
      <c r="D95" s="27"/>
      <c r="F95" s="27"/>
      <c r="G95" s="35"/>
      <c r="H95" s="35"/>
      <c r="I95" s="35"/>
    </row>
    <row r="96" spans="3:9" ht="22.5" customHeight="1" x14ac:dyDescent="0.25">
      <c r="C96" s="34"/>
      <c r="D96" s="27"/>
      <c r="F96" s="27"/>
      <c r="G96" s="35"/>
      <c r="H96" s="35"/>
      <c r="I96" s="35"/>
    </row>
    <row r="97" spans="3:9" ht="22.5" customHeight="1" x14ac:dyDescent="0.25">
      <c r="C97" s="34"/>
      <c r="D97" s="27"/>
      <c r="F97" s="27"/>
      <c r="G97" s="35"/>
      <c r="H97" s="35"/>
      <c r="I97" s="35"/>
    </row>
    <row r="98" spans="3:9" ht="22.5" customHeight="1" x14ac:dyDescent="0.25">
      <c r="C98" s="34"/>
      <c r="D98" s="27"/>
      <c r="F98" s="27"/>
      <c r="G98" s="35"/>
      <c r="H98" s="35"/>
      <c r="I98" s="35"/>
    </row>
    <row r="99" spans="3:9" ht="22.5" customHeight="1" x14ac:dyDescent="0.25">
      <c r="C99" s="34"/>
      <c r="D99" s="27"/>
      <c r="F99" s="27"/>
      <c r="G99" s="35"/>
      <c r="H99" s="35"/>
      <c r="I99" s="35"/>
    </row>
    <row r="100" spans="3:9" ht="22.5" customHeight="1" x14ac:dyDescent="0.25">
      <c r="C100" s="34"/>
      <c r="D100" s="27"/>
      <c r="F100" s="27"/>
      <c r="G100" s="35"/>
      <c r="H100" s="35"/>
      <c r="I100" s="35"/>
    </row>
    <row r="101" spans="3:9" ht="22.5" customHeight="1" x14ac:dyDescent="0.25">
      <c r="C101" s="34"/>
      <c r="D101" s="27"/>
      <c r="F101" s="27"/>
      <c r="G101" s="35"/>
      <c r="H101" s="35"/>
      <c r="I101" s="35"/>
    </row>
    <row r="102" spans="3:9" ht="22.5" customHeight="1" x14ac:dyDescent="0.25">
      <c r="C102" s="34"/>
      <c r="D102" s="27"/>
      <c r="F102" s="27"/>
      <c r="G102" s="35"/>
      <c r="H102" s="35"/>
      <c r="I102" s="35"/>
    </row>
    <row r="103" spans="3:9" ht="22.5" customHeight="1" x14ac:dyDescent="0.25">
      <c r="C103" s="34"/>
      <c r="D103" s="27"/>
      <c r="F103" s="27"/>
      <c r="G103" s="35"/>
      <c r="H103" s="35"/>
      <c r="I103" s="35"/>
    </row>
    <row r="104" spans="3:9" ht="22.5" customHeight="1" x14ac:dyDescent="0.25">
      <c r="C104" s="34"/>
      <c r="D104" s="27"/>
      <c r="F104" s="27"/>
      <c r="G104" s="35"/>
      <c r="H104" s="35"/>
      <c r="I104" s="35"/>
    </row>
    <row r="105" spans="3:9" ht="22.5" customHeight="1" x14ac:dyDescent="0.25">
      <c r="C105" s="34"/>
      <c r="D105" s="27"/>
      <c r="F105" s="27"/>
      <c r="G105" s="35"/>
      <c r="H105" s="35"/>
      <c r="I105" s="35"/>
    </row>
    <row r="106" spans="3:9" ht="22.5" customHeight="1" x14ac:dyDescent="0.25">
      <c r="C106" s="34"/>
      <c r="D106" s="27"/>
      <c r="F106" s="27"/>
      <c r="G106" s="35"/>
      <c r="H106" s="35"/>
      <c r="I106" s="35"/>
    </row>
    <row r="107" spans="3:9" ht="22.5" customHeight="1" x14ac:dyDescent="0.25">
      <c r="C107" s="34"/>
      <c r="D107" s="27"/>
      <c r="F107" s="27"/>
      <c r="G107" s="35"/>
      <c r="H107" s="35"/>
      <c r="I107" s="35"/>
    </row>
    <row r="108" spans="3:9" ht="22.5" customHeight="1" x14ac:dyDescent="0.25">
      <c r="C108" s="34"/>
      <c r="D108" s="27"/>
      <c r="F108" s="27"/>
      <c r="G108" s="35"/>
      <c r="H108" s="35"/>
      <c r="I108" s="35"/>
    </row>
    <row r="109" spans="3:9" ht="22.5" customHeight="1" x14ac:dyDescent="0.25">
      <c r="C109" s="34"/>
      <c r="D109" s="27"/>
      <c r="F109" s="27"/>
      <c r="G109" s="35"/>
      <c r="H109" s="35"/>
      <c r="I109" s="35"/>
    </row>
    <row r="110" spans="3:9" ht="22.5" customHeight="1" x14ac:dyDescent="0.25">
      <c r="C110" s="34"/>
      <c r="D110" s="27"/>
      <c r="F110" s="27"/>
      <c r="G110" s="35"/>
      <c r="H110" s="35"/>
      <c r="I110" s="35"/>
    </row>
    <row r="111" spans="3:9" ht="22.5" customHeight="1" x14ac:dyDescent="0.25">
      <c r="C111" s="34"/>
      <c r="D111" s="27"/>
      <c r="F111" s="27"/>
      <c r="G111" s="35"/>
      <c r="H111" s="35"/>
      <c r="I111" s="35"/>
    </row>
    <row r="112" spans="3:9" ht="22.5" customHeight="1" x14ac:dyDescent="0.25">
      <c r="C112" s="34"/>
      <c r="D112" s="27"/>
      <c r="F112" s="27"/>
      <c r="G112" s="35"/>
      <c r="H112" s="35"/>
      <c r="I112" s="35"/>
    </row>
    <row r="113" spans="3:9" ht="22.5" customHeight="1" x14ac:dyDescent="0.25">
      <c r="C113" s="34"/>
      <c r="D113" s="27"/>
      <c r="F113" s="27"/>
      <c r="G113" s="35"/>
      <c r="H113" s="35"/>
      <c r="I113" s="35"/>
    </row>
    <row r="114" spans="3:9" ht="22.5" customHeight="1" x14ac:dyDescent="0.25">
      <c r="C114" s="34"/>
      <c r="D114" s="27"/>
      <c r="F114" s="27"/>
      <c r="G114" s="35"/>
      <c r="H114" s="35"/>
      <c r="I114" s="35"/>
    </row>
    <row r="115" spans="3:9" ht="22.5" customHeight="1" x14ac:dyDescent="0.25">
      <c r="C115" s="34"/>
      <c r="D115" s="27"/>
      <c r="F115" s="27"/>
      <c r="G115" s="35"/>
      <c r="H115" s="35"/>
      <c r="I115" s="35"/>
    </row>
    <row r="116" spans="3:9" ht="22.5" customHeight="1" x14ac:dyDescent="0.25">
      <c r="C116" s="34"/>
      <c r="D116" s="27"/>
      <c r="F116" s="27"/>
      <c r="G116" s="35"/>
      <c r="H116" s="35"/>
      <c r="I116" s="35"/>
    </row>
    <row r="117" spans="3:9" ht="22.5" customHeight="1" x14ac:dyDescent="0.25">
      <c r="C117" s="34"/>
      <c r="D117" s="27"/>
      <c r="F117" s="27"/>
      <c r="G117" s="35"/>
      <c r="H117" s="35"/>
      <c r="I117" s="35"/>
    </row>
    <row r="118" spans="3:9" ht="22.5" customHeight="1" x14ac:dyDescent="0.25">
      <c r="C118" s="34"/>
      <c r="D118" s="27"/>
      <c r="F118" s="27"/>
      <c r="G118" s="35"/>
      <c r="H118" s="35"/>
      <c r="I118" s="35"/>
    </row>
    <row r="119" spans="3:9" ht="22.5" customHeight="1" x14ac:dyDescent="0.25">
      <c r="C119" s="34"/>
      <c r="D119" s="27"/>
      <c r="F119" s="27"/>
      <c r="G119" s="35"/>
      <c r="H119" s="35"/>
      <c r="I119" s="35"/>
    </row>
    <row r="120" spans="3:9" ht="22.5" customHeight="1" x14ac:dyDescent="0.25">
      <c r="C120" s="34"/>
      <c r="D120" s="27"/>
      <c r="F120" s="27"/>
      <c r="G120" s="35"/>
      <c r="H120" s="35"/>
      <c r="I120" s="35"/>
    </row>
    <row r="121" spans="3:9" ht="22.5" customHeight="1" x14ac:dyDescent="0.25">
      <c r="C121" s="34"/>
      <c r="D121" s="27"/>
      <c r="F121" s="27"/>
      <c r="G121" s="35"/>
      <c r="H121" s="35"/>
      <c r="I121" s="35"/>
    </row>
    <row r="122" spans="3:9" ht="22.5" customHeight="1" x14ac:dyDescent="0.25">
      <c r="C122" s="34"/>
      <c r="D122" s="27"/>
      <c r="F122" s="27"/>
      <c r="G122" s="35"/>
      <c r="H122" s="35"/>
      <c r="I122" s="35"/>
    </row>
    <row r="123" spans="3:9" ht="22.5" customHeight="1" x14ac:dyDescent="0.25">
      <c r="C123" s="34"/>
      <c r="D123" s="27"/>
      <c r="F123" s="27"/>
      <c r="G123" s="35"/>
      <c r="H123" s="35"/>
      <c r="I123" s="35"/>
    </row>
    <row r="124" spans="3:9" ht="22.5" customHeight="1" x14ac:dyDescent="0.25">
      <c r="C124" s="34"/>
      <c r="D124" s="27"/>
      <c r="F124" s="27"/>
      <c r="G124" s="35"/>
      <c r="H124" s="35"/>
      <c r="I124" s="35"/>
    </row>
    <row r="125" spans="3:9" ht="22.5" customHeight="1" x14ac:dyDescent="0.25">
      <c r="C125" s="34"/>
      <c r="D125" s="27"/>
      <c r="F125" s="27"/>
      <c r="G125" s="35"/>
      <c r="H125" s="35"/>
      <c r="I125" s="35"/>
    </row>
    <row r="126" spans="3:9" ht="22.5" customHeight="1" x14ac:dyDescent="0.25">
      <c r="C126" s="34"/>
      <c r="D126" s="27"/>
      <c r="F126" s="27"/>
      <c r="G126" s="35"/>
      <c r="H126" s="35"/>
      <c r="I126" s="35"/>
    </row>
    <row r="127" spans="3:9" ht="22.5" customHeight="1" x14ac:dyDescent="0.25">
      <c r="C127" s="34"/>
      <c r="D127" s="27"/>
      <c r="F127" s="27"/>
      <c r="G127" s="35"/>
      <c r="H127" s="35"/>
      <c r="I127" s="35"/>
    </row>
    <row r="128" spans="3:9" ht="22.5" customHeight="1" x14ac:dyDescent="0.25">
      <c r="C128" s="34"/>
      <c r="D128" s="27"/>
      <c r="F128" s="27"/>
      <c r="G128" s="35"/>
      <c r="H128" s="35"/>
      <c r="I128" s="35"/>
    </row>
    <row r="129" spans="3:9" ht="22.5" customHeight="1" x14ac:dyDescent="0.25">
      <c r="C129" s="34"/>
      <c r="D129" s="27"/>
      <c r="F129" s="27"/>
      <c r="G129" s="35"/>
      <c r="H129" s="35"/>
      <c r="I129" s="35"/>
    </row>
    <row r="130" spans="3:9" ht="22.5" customHeight="1" x14ac:dyDescent="0.25">
      <c r="C130" s="34"/>
      <c r="D130" s="27"/>
      <c r="F130" s="27"/>
      <c r="G130" s="35"/>
      <c r="H130" s="35"/>
      <c r="I130" s="35"/>
    </row>
    <row r="131" spans="3:9" ht="22.5" customHeight="1" x14ac:dyDescent="0.25">
      <c r="C131" s="34"/>
      <c r="D131" s="27"/>
      <c r="F131" s="27"/>
      <c r="G131" s="35"/>
      <c r="H131" s="35"/>
      <c r="I131" s="35"/>
    </row>
    <row r="132" spans="3:9" ht="22.5" customHeight="1" x14ac:dyDescent="0.25">
      <c r="C132" s="34"/>
      <c r="D132" s="27"/>
      <c r="F132" s="27"/>
      <c r="G132" s="35"/>
      <c r="H132" s="35"/>
      <c r="I132" s="35"/>
    </row>
    <row r="133" spans="3:9" ht="22.5" customHeight="1" x14ac:dyDescent="0.25">
      <c r="C133" s="34"/>
      <c r="D133" s="27"/>
      <c r="F133" s="27"/>
      <c r="G133" s="35"/>
      <c r="H133" s="35"/>
      <c r="I133" s="35"/>
    </row>
    <row r="134" spans="3:9" ht="22.5" customHeight="1" x14ac:dyDescent="0.25">
      <c r="C134" s="34"/>
      <c r="D134" s="27"/>
      <c r="F134" s="27"/>
      <c r="G134" s="35"/>
      <c r="H134" s="35"/>
      <c r="I134" s="35"/>
    </row>
    <row r="135" spans="3:9" ht="22.5" customHeight="1" x14ac:dyDescent="0.25">
      <c r="C135" s="34"/>
      <c r="D135" s="27"/>
      <c r="F135" s="27"/>
      <c r="G135" s="35"/>
      <c r="H135" s="35"/>
      <c r="I135" s="35"/>
    </row>
    <row r="136" spans="3:9" ht="22.5" customHeight="1" x14ac:dyDescent="0.25">
      <c r="C136" s="34"/>
      <c r="D136" s="27"/>
      <c r="F136" s="27"/>
      <c r="G136" s="35"/>
      <c r="H136" s="35"/>
      <c r="I136" s="35"/>
    </row>
    <row r="137" spans="3:9" ht="22.5" customHeight="1" x14ac:dyDescent="0.25">
      <c r="C137" s="34"/>
      <c r="D137" s="27"/>
      <c r="F137" s="27"/>
      <c r="G137" s="35"/>
      <c r="H137" s="35"/>
      <c r="I137" s="35"/>
    </row>
    <row r="138" spans="3:9" ht="22.5" customHeight="1" x14ac:dyDescent="0.25">
      <c r="C138" s="34"/>
      <c r="D138" s="27"/>
      <c r="F138" s="27"/>
      <c r="G138" s="35"/>
      <c r="H138" s="35"/>
      <c r="I138" s="35"/>
    </row>
    <row r="139" spans="3:9" ht="22.5" customHeight="1" x14ac:dyDescent="0.25">
      <c r="C139" s="34"/>
      <c r="D139" s="27"/>
      <c r="F139" s="27"/>
      <c r="G139" s="35"/>
      <c r="H139" s="35"/>
      <c r="I139" s="35"/>
    </row>
    <row r="140" spans="3:9" ht="22.5" customHeight="1" x14ac:dyDescent="0.25">
      <c r="C140" s="34"/>
      <c r="D140" s="27"/>
      <c r="F140" s="27"/>
      <c r="G140" s="35"/>
      <c r="H140" s="35"/>
      <c r="I140" s="35"/>
    </row>
    <row r="141" spans="3:9" ht="22.5" customHeight="1" x14ac:dyDescent="0.25">
      <c r="C141" s="34"/>
      <c r="D141" s="27"/>
      <c r="F141" s="27"/>
      <c r="G141" s="35"/>
      <c r="H141" s="35"/>
      <c r="I141" s="35"/>
    </row>
    <row r="142" spans="3:9" ht="22.5" customHeight="1" x14ac:dyDescent="0.25">
      <c r="C142" s="34"/>
      <c r="D142" s="27"/>
      <c r="F142" s="27"/>
      <c r="G142" s="35"/>
      <c r="H142" s="35"/>
      <c r="I142" s="35"/>
    </row>
    <row r="143" spans="3:9" ht="22.5" customHeight="1" x14ac:dyDescent="0.25">
      <c r="C143" s="34"/>
      <c r="D143" s="27"/>
      <c r="F143" s="27"/>
      <c r="G143" s="35"/>
      <c r="H143" s="35"/>
      <c r="I143" s="35"/>
    </row>
    <row r="144" spans="3:9" ht="22.5" customHeight="1" x14ac:dyDescent="0.25">
      <c r="C144" s="34"/>
      <c r="D144" s="27"/>
      <c r="F144" s="27"/>
      <c r="G144" s="35"/>
      <c r="H144" s="35"/>
      <c r="I144" s="35"/>
    </row>
    <row r="145" spans="3:9" ht="22.5" customHeight="1" x14ac:dyDescent="0.25">
      <c r="C145" s="34"/>
      <c r="D145" s="27"/>
      <c r="F145" s="27"/>
      <c r="G145" s="35"/>
      <c r="H145" s="35"/>
      <c r="I145" s="35"/>
    </row>
    <row r="146" spans="3:9" ht="22.5" customHeight="1" x14ac:dyDescent="0.25">
      <c r="C146" s="34"/>
      <c r="D146" s="27"/>
      <c r="F146" s="27"/>
      <c r="G146" s="35"/>
      <c r="H146" s="35"/>
      <c r="I146" s="35"/>
    </row>
    <row r="147" spans="3:9" ht="22.5" customHeight="1" x14ac:dyDescent="0.25">
      <c r="C147" s="34"/>
      <c r="D147" s="27"/>
      <c r="F147" s="27"/>
      <c r="G147" s="35"/>
      <c r="H147" s="35"/>
      <c r="I147" s="35"/>
    </row>
    <row r="148" spans="3:9" ht="22.5" customHeight="1" x14ac:dyDescent="0.25">
      <c r="C148" s="34"/>
      <c r="D148" s="27"/>
      <c r="F148" s="27"/>
      <c r="G148" s="35"/>
      <c r="H148" s="35"/>
      <c r="I148" s="35"/>
    </row>
    <row r="149" spans="3:9" ht="22.5" customHeight="1" x14ac:dyDescent="0.25">
      <c r="C149" s="34"/>
      <c r="D149" s="27"/>
      <c r="F149" s="27"/>
      <c r="G149" s="35"/>
      <c r="H149" s="35"/>
      <c r="I149" s="35"/>
    </row>
    <row r="150" spans="3:9" ht="22.5" customHeight="1" x14ac:dyDescent="0.25">
      <c r="C150" s="34"/>
      <c r="D150" s="27"/>
      <c r="F150" s="27"/>
      <c r="G150" s="35"/>
      <c r="H150" s="35"/>
      <c r="I150" s="35"/>
    </row>
    <row r="151" spans="3:9" ht="22.5" customHeight="1" x14ac:dyDescent="0.25">
      <c r="C151" s="34"/>
      <c r="D151" s="27"/>
      <c r="F151" s="27"/>
      <c r="G151" s="35"/>
      <c r="H151" s="35"/>
      <c r="I151" s="35"/>
    </row>
    <row r="152" spans="3:9" ht="22.5" customHeight="1" x14ac:dyDescent="0.25">
      <c r="C152" s="34"/>
      <c r="D152" s="27"/>
      <c r="F152" s="27"/>
      <c r="G152" s="35"/>
      <c r="H152" s="35"/>
      <c r="I152" s="35"/>
    </row>
    <row r="153" spans="3:9" ht="22.5" customHeight="1" x14ac:dyDescent="0.25">
      <c r="C153" s="34"/>
      <c r="D153" s="27"/>
      <c r="F153" s="27"/>
      <c r="G153" s="35"/>
      <c r="H153" s="35"/>
      <c r="I153" s="35"/>
    </row>
    <row r="154" spans="3:9" ht="22.5" customHeight="1" x14ac:dyDescent="0.25">
      <c r="C154" s="34"/>
      <c r="D154" s="27"/>
      <c r="F154" s="27"/>
      <c r="G154" s="35"/>
      <c r="H154" s="35"/>
      <c r="I154" s="35"/>
    </row>
    <row r="155" spans="3:9" ht="22.5" customHeight="1" x14ac:dyDescent="0.25">
      <c r="C155" s="34"/>
      <c r="D155" s="27"/>
      <c r="F155" s="27"/>
      <c r="G155" s="35"/>
      <c r="H155" s="35"/>
      <c r="I155" s="35"/>
    </row>
    <row r="156" spans="3:9" ht="22.5" customHeight="1" x14ac:dyDescent="0.25">
      <c r="C156" s="34"/>
      <c r="D156" s="27"/>
      <c r="F156" s="27"/>
      <c r="G156" s="35"/>
      <c r="H156" s="35"/>
      <c r="I156" s="35"/>
    </row>
    <row r="157" spans="3:9" ht="22.5" customHeight="1" x14ac:dyDescent="0.25">
      <c r="C157" s="34"/>
      <c r="D157" s="27"/>
      <c r="F157" s="27"/>
      <c r="G157" s="35"/>
      <c r="H157" s="35"/>
      <c r="I157" s="35"/>
    </row>
    <row r="158" spans="3:9" ht="22.5" customHeight="1" x14ac:dyDescent="0.25">
      <c r="C158" s="34"/>
      <c r="D158" s="27"/>
      <c r="F158" s="27"/>
      <c r="G158" s="35"/>
      <c r="H158" s="35"/>
      <c r="I158" s="35"/>
    </row>
    <row r="159" spans="3:9" ht="22.5" customHeight="1" x14ac:dyDescent="0.25">
      <c r="C159" s="34"/>
      <c r="D159" s="27"/>
      <c r="F159" s="27"/>
      <c r="G159" s="35"/>
      <c r="H159" s="35"/>
      <c r="I159" s="35"/>
    </row>
    <row r="160" spans="3:9" ht="22.5" customHeight="1" x14ac:dyDescent="0.25">
      <c r="C160" s="34"/>
      <c r="D160" s="27"/>
      <c r="F160" s="27"/>
      <c r="G160" s="35"/>
      <c r="H160" s="35"/>
      <c r="I160" s="35"/>
    </row>
    <row r="161" spans="3:9" ht="22.5" customHeight="1" x14ac:dyDescent="0.25">
      <c r="C161" s="34"/>
      <c r="D161" s="27"/>
      <c r="F161" s="27"/>
      <c r="G161" s="35"/>
      <c r="H161" s="35"/>
      <c r="I161" s="35"/>
    </row>
    <row r="162" spans="3:9" ht="22.5" customHeight="1" x14ac:dyDescent="0.25">
      <c r="C162" s="34"/>
      <c r="D162" s="27"/>
      <c r="F162" s="27"/>
      <c r="G162" s="35"/>
      <c r="H162" s="35"/>
      <c r="I162" s="35"/>
    </row>
    <row r="163" spans="3:9" ht="22.5" customHeight="1" x14ac:dyDescent="0.25">
      <c r="C163" s="34"/>
      <c r="D163" s="27"/>
      <c r="F163" s="27"/>
      <c r="G163" s="35"/>
      <c r="H163" s="35"/>
      <c r="I163" s="35"/>
    </row>
    <row r="164" spans="3:9" ht="22.5" customHeight="1" x14ac:dyDescent="0.25">
      <c r="C164" s="34"/>
      <c r="D164" s="27"/>
      <c r="F164" s="27"/>
      <c r="G164" s="35"/>
      <c r="H164" s="35"/>
      <c r="I164" s="35"/>
    </row>
    <row r="165" spans="3:9" ht="22.5" customHeight="1" x14ac:dyDescent="0.25">
      <c r="C165" s="34"/>
      <c r="D165" s="27"/>
      <c r="F165" s="27"/>
      <c r="G165" s="35"/>
      <c r="H165" s="35"/>
      <c r="I165" s="35"/>
    </row>
    <row r="166" spans="3:9" ht="22.5" customHeight="1" x14ac:dyDescent="0.25">
      <c r="C166" s="34"/>
      <c r="D166" s="27"/>
      <c r="F166" s="27"/>
      <c r="G166" s="35"/>
      <c r="H166" s="35"/>
      <c r="I166" s="35"/>
    </row>
    <row r="167" spans="3:9" ht="22.5" customHeight="1" x14ac:dyDescent="0.25">
      <c r="C167" s="34"/>
      <c r="D167" s="27"/>
      <c r="F167" s="27"/>
      <c r="G167" s="35"/>
      <c r="H167" s="35"/>
      <c r="I167" s="35"/>
    </row>
    <row r="168" spans="3:9" ht="22.5" customHeight="1" x14ac:dyDescent="0.25">
      <c r="C168" s="34"/>
      <c r="D168" s="27"/>
      <c r="F168" s="27"/>
      <c r="G168" s="35"/>
      <c r="H168" s="35"/>
      <c r="I168" s="35"/>
    </row>
    <row r="169" spans="3:9" ht="22.5" customHeight="1" x14ac:dyDescent="0.25">
      <c r="C169" s="34"/>
      <c r="D169" s="27"/>
      <c r="F169" s="27"/>
      <c r="G169" s="35"/>
      <c r="H169" s="35"/>
      <c r="I169" s="35"/>
    </row>
    <row r="170" spans="3:9" ht="22.5" customHeight="1" x14ac:dyDescent="0.25">
      <c r="C170" s="34"/>
      <c r="D170" s="27"/>
      <c r="F170" s="27"/>
      <c r="G170" s="35"/>
      <c r="H170" s="35"/>
      <c r="I170" s="35"/>
    </row>
    <row r="171" spans="3:9" ht="22.5" customHeight="1" x14ac:dyDescent="0.25">
      <c r="C171" s="34"/>
      <c r="D171" s="27"/>
      <c r="F171" s="27"/>
      <c r="G171" s="35"/>
      <c r="H171" s="35"/>
      <c r="I171" s="35"/>
    </row>
    <row r="172" spans="3:9" ht="22.5" customHeight="1" x14ac:dyDescent="0.25">
      <c r="C172" s="34"/>
      <c r="D172" s="27"/>
      <c r="F172" s="27"/>
      <c r="G172" s="35"/>
      <c r="H172" s="35"/>
      <c r="I172" s="35"/>
    </row>
    <row r="173" spans="3:9" ht="22.5" customHeight="1" x14ac:dyDescent="0.25">
      <c r="C173" s="34"/>
      <c r="D173" s="27"/>
      <c r="F173" s="27"/>
      <c r="G173" s="35"/>
      <c r="H173" s="35"/>
      <c r="I173" s="35"/>
    </row>
    <row r="174" spans="3:9" ht="22.5" customHeight="1" x14ac:dyDescent="0.25">
      <c r="C174" s="34"/>
      <c r="D174" s="27"/>
      <c r="F174" s="27"/>
      <c r="G174" s="35"/>
      <c r="H174" s="35"/>
      <c r="I174" s="35"/>
    </row>
    <row r="175" spans="3:9" ht="22.5" customHeight="1" x14ac:dyDescent="0.25">
      <c r="C175" s="34"/>
      <c r="D175" s="27"/>
      <c r="F175" s="27"/>
      <c r="G175" s="35"/>
      <c r="H175" s="35"/>
      <c r="I175" s="35"/>
    </row>
    <row r="176" spans="3:9" ht="22.5" customHeight="1" x14ac:dyDescent="0.25">
      <c r="C176" s="34"/>
      <c r="D176" s="27"/>
      <c r="F176" s="27"/>
      <c r="G176" s="35"/>
      <c r="H176" s="35"/>
      <c r="I176" s="35"/>
    </row>
    <row r="177" spans="3:9" ht="22.5" customHeight="1" x14ac:dyDescent="0.25">
      <c r="C177" s="34"/>
      <c r="D177" s="27"/>
      <c r="F177" s="27"/>
      <c r="G177" s="35"/>
      <c r="H177" s="35"/>
      <c r="I177" s="35"/>
    </row>
    <row r="178" spans="3:9" ht="22.5" customHeight="1" x14ac:dyDescent="0.25">
      <c r="C178" s="34"/>
      <c r="D178" s="27"/>
      <c r="F178" s="27"/>
      <c r="G178" s="35"/>
      <c r="H178" s="35"/>
      <c r="I178" s="35"/>
    </row>
    <row r="179" spans="3:9" ht="22.5" customHeight="1" x14ac:dyDescent="0.25">
      <c r="C179" s="34"/>
      <c r="D179" s="27"/>
      <c r="F179" s="27"/>
      <c r="G179" s="35"/>
      <c r="H179" s="35"/>
      <c r="I179" s="35"/>
    </row>
    <row r="180" spans="3:9" ht="22.5" customHeight="1" x14ac:dyDescent="0.25">
      <c r="C180" s="34"/>
      <c r="D180" s="27"/>
      <c r="F180" s="27"/>
      <c r="G180" s="35"/>
      <c r="H180" s="35"/>
      <c r="I180" s="35"/>
    </row>
    <row r="181" spans="3:9" ht="22.5" customHeight="1" x14ac:dyDescent="0.25">
      <c r="C181" s="34"/>
      <c r="D181" s="27"/>
      <c r="F181" s="27"/>
      <c r="G181" s="35"/>
      <c r="H181" s="35"/>
      <c r="I181" s="35"/>
    </row>
    <row r="182" spans="3:9" ht="22.5" customHeight="1" x14ac:dyDescent="0.25">
      <c r="C182" s="34"/>
      <c r="D182" s="27"/>
      <c r="F182" s="27"/>
      <c r="G182" s="35"/>
      <c r="H182" s="35"/>
      <c r="I182" s="35"/>
    </row>
    <row r="183" spans="3:9" ht="22.5" customHeight="1" x14ac:dyDescent="0.25">
      <c r="C183" s="34"/>
      <c r="D183" s="27"/>
      <c r="F183" s="27"/>
      <c r="G183" s="35"/>
      <c r="H183" s="35"/>
      <c r="I183" s="35"/>
    </row>
    <row r="184" spans="3:9" ht="22.5" customHeight="1" x14ac:dyDescent="0.25">
      <c r="C184" s="34"/>
      <c r="D184" s="27"/>
      <c r="F184" s="27"/>
      <c r="G184" s="35"/>
      <c r="H184" s="35"/>
      <c r="I184" s="35"/>
    </row>
    <row r="185" spans="3:9" ht="22.5" customHeight="1" x14ac:dyDescent="0.25">
      <c r="C185" s="34"/>
      <c r="D185" s="27"/>
      <c r="F185" s="27"/>
      <c r="G185" s="35"/>
      <c r="H185" s="35"/>
      <c r="I185" s="35"/>
    </row>
    <row r="186" spans="3:9" ht="22.5" customHeight="1" x14ac:dyDescent="0.25">
      <c r="C186" s="34"/>
      <c r="D186" s="27"/>
      <c r="F186" s="27"/>
      <c r="G186" s="35"/>
      <c r="H186" s="35"/>
      <c r="I186" s="35"/>
    </row>
    <row r="187" spans="3:9" ht="22.5" customHeight="1" x14ac:dyDescent="0.25">
      <c r="C187" s="34"/>
      <c r="D187" s="27"/>
      <c r="F187" s="27"/>
      <c r="G187" s="35"/>
      <c r="H187" s="35"/>
      <c r="I187" s="35"/>
    </row>
    <row r="188" spans="3:9" ht="22.5" customHeight="1" x14ac:dyDescent="0.25">
      <c r="C188" s="34"/>
      <c r="D188" s="27"/>
      <c r="F188" s="27"/>
      <c r="G188" s="35"/>
      <c r="H188" s="35"/>
      <c r="I188" s="35"/>
    </row>
    <row r="189" spans="3:9" ht="22.5" customHeight="1" x14ac:dyDescent="0.25">
      <c r="C189" s="34"/>
      <c r="D189" s="27"/>
      <c r="F189" s="27"/>
      <c r="G189" s="35"/>
      <c r="H189" s="35"/>
      <c r="I189" s="35"/>
    </row>
    <row r="190" spans="3:9" ht="22.5" customHeight="1" x14ac:dyDescent="0.25">
      <c r="C190" s="34"/>
      <c r="D190" s="27"/>
      <c r="F190" s="27"/>
      <c r="G190" s="35"/>
      <c r="H190" s="35"/>
      <c r="I190" s="35"/>
    </row>
    <row r="191" spans="3:9" ht="22.5" customHeight="1" x14ac:dyDescent="0.25">
      <c r="C191" s="34"/>
      <c r="D191" s="27"/>
      <c r="F191" s="27"/>
      <c r="G191" s="35"/>
      <c r="H191" s="35"/>
      <c r="I191" s="35"/>
    </row>
    <row r="192" spans="3:9" ht="22.5" customHeight="1" x14ac:dyDescent="0.25">
      <c r="C192" s="34"/>
      <c r="D192" s="27"/>
      <c r="F192" s="27"/>
      <c r="G192" s="35"/>
      <c r="H192" s="35"/>
      <c r="I192" s="35"/>
    </row>
    <row r="193" spans="3:9" ht="22.5" customHeight="1" x14ac:dyDescent="0.25">
      <c r="C193" s="34"/>
      <c r="D193" s="27"/>
      <c r="F193" s="27"/>
      <c r="G193" s="35"/>
      <c r="H193" s="35"/>
      <c r="I193" s="35"/>
    </row>
    <row r="194" spans="3:9" ht="22.5" customHeight="1" x14ac:dyDescent="0.25">
      <c r="C194" s="34"/>
      <c r="D194" s="27"/>
      <c r="F194" s="27"/>
      <c r="G194" s="35"/>
      <c r="H194" s="35"/>
      <c r="I194" s="35"/>
    </row>
    <row r="195" spans="3:9" ht="22.5" customHeight="1" x14ac:dyDescent="0.25">
      <c r="C195" s="34"/>
      <c r="D195" s="27"/>
      <c r="F195" s="27"/>
      <c r="G195" s="35"/>
      <c r="H195" s="35"/>
      <c r="I195" s="35"/>
    </row>
    <row r="196" spans="3:9" ht="22.5" customHeight="1" x14ac:dyDescent="0.25">
      <c r="C196" s="34"/>
      <c r="D196" s="27"/>
      <c r="F196" s="27"/>
      <c r="G196" s="35"/>
      <c r="H196" s="35"/>
      <c r="I196" s="35"/>
    </row>
    <row r="197" spans="3:9" ht="22.5" customHeight="1" x14ac:dyDescent="0.25">
      <c r="C197" s="34"/>
      <c r="D197" s="27"/>
      <c r="F197" s="27"/>
      <c r="G197" s="35"/>
      <c r="H197" s="35"/>
      <c r="I197" s="35"/>
    </row>
    <row r="198" spans="3:9" ht="22.5" customHeight="1" x14ac:dyDescent="0.25">
      <c r="C198" s="34"/>
      <c r="D198" s="27"/>
      <c r="F198" s="27"/>
      <c r="G198" s="35"/>
      <c r="H198" s="35"/>
      <c r="I198" s="35"/>
    </row>
    <row r="199" spans="3:9" ht="22.5" customHeight="1" x14ac:dyDescent="0.25">
      <c r="C199" s="34"/>
      <c r="D199" s="27"/>
      <c r="F199" s="27"/>
      <c r="G199" s="35"/>
      <c r="H199" s="35"/>
      <c r="I199" s="35"/>
    </row>
    <row r="200" spans="3:9" ht="22.5" customHeight="1" x14ac:dyDescent="0.25">
      <c r="C200" s="34"/>
      <c r="D200" s="27"/>
      <c r="F200" s="27"/>
      <c r="G200" s="35"/>
      <c r="H200" s="35"/>
      <c r="I200" s="35"/>
    </row>
    <row r="201" spans="3:9" ht="22.5" customHeight="1" x14ac:dyDescent="0.25">
      <c r="C201" s="34"/>
      <c r="D201" s="27"/>
      <c r="F201" s="27"/>
      <c r="G201" s="35"/>
      <c r="H201" s="35"/>
      <c r="I201" s="35"/>
    </row>
    <row r="202" spans="3:9" ht="22.5" customHeight="1" x14ac:dyDescent="0.25">
      <c r="C202" s="34"/>
      <c r="D202" s="27"/>
      <c r="F202" s="27"/>
      <c r="G202" s="35"/>
      <c r="H202" s="35"/>
      <c r="I202" s="35"/>
    </row>
    <row r="203" spans="3:9" ht="22.5" customHeight="1" x14ac:dyDescent="0.25">
      <c r="C203" s="34"/>
      <c r="D203" s="27"/>
      <c r="F203" s="27"/>
      <c r="G203" s="35"/>
      <c r="H203" s="35"/>
      <c r="I203" s="35"/>
    </row>
    <row r="204" spans="3:9" ht="22.5" customHeight="1" x14ac:dyDescent="0.25">
      <c r="C204" s="34"/>
      <c r="D204" s="27"/>
      <c r="F204" s="27"/>
      <c r="G204" s="35"/>
      <c r="H204" s="35"/>
      <c r="I204" s="35"/>
    </row>
    <row r="205" spans="3:9" ht="22.5" customHeight="1" x14ac:dyDescent="0.25">
      <c r="C205" s="34"/>
      <c r="D205" s="27"/>
      <c r="F205" s="27"/>
      <c r="G205" s="35"/>
      <c r="H205" s="35"/>
      <c r="I205" s="35"/>
    </row>
    <row r="206" spans="3:9" ht="22.5" customHeight="1" x14ac:dyDescent="0.25">
      <c r="C206" s="34"/>
      <c r="D206" s="27"/>
      <c r="F206" s="27"/>
      <c r="G206" s="35"/>
      <c r="H206" s="35"/>
      <c r="I206" s="35"/>
    </row>
    <row r="207" spans="3:9" ht="22.5" customHeight="1" x14ac:dyDescent="0.25">
      <c r="C207" s="34"/>
      <c r="D207" s="27"/>
      <c r="F207" s="27"/>
      <c r="G207" s="35"/>
      <c r="H207" s="35"/>
      <c r="I207" s="35"/>
    </row>
    <row r="208" spans="3:9" ht="22.5" customHeight="1" x14ac:dyDescent="0.25">
      <c r="C208" s="34"/>
      <c r="D208" s="27"/>
      <c r="F208" s="27"/>
      <c r="G208" s="35"/>
      <c r="H208" s="35"/>
      <c r="I208" s="35"/>
    </row>
    <row r="209" spans="3:9" ht="22.5" customHeight="1" x14ac:dyDescent="0.25">
      <c r="C209" s="34"/>
      <c r="D209" s="27"/>
      <c r="F209" s="27"/>
      <c r="G209" s="35"/>
      <c r="H209" s="35"/>
      <c r="I209" s="35"/>
    </row>
    <row r="210" spans="3:9" ht="22.5" customHeight="1" x14ac:dyDescent="0.25">
      <c r="C210" s="34"/>
      <c r="D210" s="27"/>
      <c r="F210" s="27"/>
      <c r="G210" s="35"/>
      <c r="H210" s="35"/>
      <c r="I210" s="35"/>
    </row>
    <row r="211" spans="3:9" ht="22.5" customHeight="1" x14ac:dyDescent="0.25">
      <c r="C211" s="34"/>
      <c r="D211" s="27"/>
      <c r="F211" s="27"/>
      <c r="G211" s="35"/>
      <c r="H211" s="35"/>
      <c r="I211" s="35"/>
    </row>
    <row r="212" spans="3:9" ht="22.5" customHeight="1" x14ac:dyDescent="0.25">
      <c r="C212" s="34"/>
      <c r="D212" s="27"/>
      <c r="F212" s="27"/>
      <c r="G212" s="35"/>
      <c r="H212" s="35"/>
      <c r="I212" s="35"/>
    </row>
    <row r="213" spans="3:9" ht="22.5" customHeight="1" x14ac:dyDescent="0.25">
      <c r="C213" s="34"/>
      <c r="D213" s="27"/>
      <c r="F213" s="27"/>
      <c r="G213" s="35"/>
      <c r="H213" s="35"/>
      <c r="I213" s="35"/>
    </row>
    <row r="214" spans="3:9" ht="22.5" customHeight="1" x14ac:dyDescent="0.25">
      <c r="C214" s="34"/>
      <c r="D214" s="27"/>
      <c r="F214" s="27"/>
      <c r="G214" s="35"/>
      <c r="H214" s="35"/>
      <c r="I214" s="35"/>
    </row>
    <row r="215" spans="3:9" ht="22.5" customHeight="1" x14ac:dyDescent="0.25">
      <c r="C215" s="34"/>
      <c r="D215" s="27"/>
      <c r="F215" s="27"/>
      <c r="G215" s="35"/>
      <c r="H215" s="35"/>
      <c r="I215" s="35"/>
    </row>
    <row r="216" spans="3:9" ht="22.5" customHeight="1" x14ac:dyDescent="0.25">
      <c r="C216" s="34"/>
      <c r="D216" s="27"/>
      <c r="F216" s="27"/>
      <c r="G216" s="35"/>
      <c r="H216" s="35"/>
      <c r="I216" s="35"/>
    </row>
    <row r="217" spans="3:9" ht="22.5" customHeight="1" x14ac:dyDescent="0.25">
      <c r="C217" s="34"/>
      <c r="D217" s="27"/>
      <c r="F217" s="27"/>
      <c r="G217" s="35"/>
      <c r="H217" s="35"/>
      <c r="I217" s="35"/>
    </row>
    <row r="218" spans="3:9" ht="22.5" customHeight="1" x14ac:dyDescent="0.25">
      <c r="C218" s="34"/>
      <c r="D218" s="27"/>
      <c r="F218" s="27"/>
      <c r="G218" s="35"/>
      <c r="H218" s="35"/>
      <c r="I218" s="35"/>
    </row>
    <row r="219" spans="3:9" ht="22.5" customHeight="1" x14ac:dyDescent="0.25">
      <c r="C219" s="34"/>
      <c r="D219" s="27"/>
      <c r="F219" s="27"/>
      <c r="G219" s="35"/>
      <c r="H219" s="35"/>
      <c r="I219" s="35"/>
    </row>
    <row r="220" spans="3:9" ht="22.5" customHeight="1" x14ac:dyDescent="0.25">
      <c r="C220" s="34"/>
      <c r="D220" s="27"/>
      <c r="F220" s="27"/>
      <c r="G220" s="35"/>
      <c r="H220" s="35"/>
      <c r="I220" s="35"/>
    </row>
    <row r="221" spans="3:9" ht="22.5" customHeight="1" x14ac:dyDescent="0.25">
      <c r="C221" s="34"/>
      <c r="D221" s="27"/>
      <c r="F221" s="27"/>
      <c r="G221" s="35"/>
      <c r="H221" s="35"/>
      <c r="I221" s="35"/>
    </row>
    <row r="222" spans="3:9" ht="22.5" customHeight="1" x14ac:dyDescent="0.25">
      <c r="C222" s="34"/>
      <c r="D222" s="27"/>
      <c r="F222" s="27"/>
      <c r="G222" s="35"/>
      <c r="H222" s="35"/>
      <c r="I222" s="35"/>
    </row>
    <row r="223" spans="3:9" ht="22.5" customHeight="1" x14ac:dyDescent="0.25">
      <c r="C223" s="34"/>
      <c r="D223" s="27"/>
      <c r="F223" s="27"/>
      <c r="G223" s="35"/>
      <c r="H223" s="35"/>
      <c r="I223" s="35"/>
    </row>
    <row r="224" spans="3:9" ht="22.5" customHeight="1" x14ac:dyDescent="0.25">
      <c r="C224" s="34"/>
      <c r="D224" s="27"/>
      <c r="F224" s="27"/>
      <c r="G224" s="35"/>
      <c r="H224" s="35"/>
      <c r="I224" s="35"/>
    </row>
    <row r="225" spans="3:9" ht="22.5" customHeight="1" x14ac:dyDescent="0.25">
      <c r="C225" s="34"/>
      <c r="D225" s="27"/>
      <c r="F225" s="27"/>
      <c r="G225" s="35"/>
      <c r="H225" s="35"/>
      <c r="I225" s="35"/>
    </row>
    <row r="226" spans="3:9" ht="22.5" customHeight="1" x14ac:dyDescent="0.25">
      <c r="C226" s="34"/>
      <c r="D226" s="27"/>
      <c r="F226" s="27"/>
      <c r="G226" s="35"/>
      <c r="H226" s="35"/>
      <c r="I226" s="35"/>
    </row>
    <row r="227" spans="3:9" ht="22.5" customHeight="1" x14ac:dyDescent="0.25">
      <c r="C227" s="34"/>
      <c r="D227" s="27"/>
      <c r="F227" s="27"/>
      <c r="G227" s="35"/>
      <c r="H227" s="35"/>
      <c r="I227" s="35"/>
    </row>
    <row r="228" spans="3:9" ht="22.5" customHeight="1" x14ac:dyDescent="0.25">
      <c r="C228" s="34"/>
      <c r="D228" s="27"/>
      <c r="F228" s="27"/>
      <c r="G228" s="35"/>
      <c r="H228" s="35"/>
      <c r="I228" s="35"/>
    </row>
    <row r="229" spans="3:9" ht="22.5" customHeight="1" x14ac:dyDescent="0.25">
      <c r="C229" s="34"/>
      <c r="D229" s="27"/>
      <c r="F229" s="27"/>
      <c r="G229" s="35"/>
      <c r="H229" s="35"/>
      <c r="I229" s="35"/>
    </row>
    <row r="230" spans="3:9" ht="22.5" customHeight="1" x14ac:dyDescent="0.25">
      <c r="C230" s="34"/>
      <c r="D230" s="27"/>
      <c r="F230" s="27"/>
      <c r="G230" s="35"/>
      <c r="H230" s="35"/>
      <c r="I230" s="35"/>
    </row>
    <row r="231" spans="3:9" ht="22.5" customHeight="1" x14ac:dyDescent="0.25">
      <c r="C231" s="34"/>
      <c r="D231" s="27"/>
      <c r="F231" s="27"/>
      <c r="G231" s="35"/>
      <c r="H231" s="35"/>
      <c r="I231" s="35"/>
    </row>
    <row r="232" spans="3:9" ht="22.5" customHeight="1" x14ac:dyDescent="0.25">
      <c r="C232" s="34"/>
      <c r="D232" s="27"/>
      <c r="F232" s="27"/>
      <c r="G232" s="35"/>
      <c r="H232" s="35"/>
      <c r="I232" s="35"/>
    </row>
    <row r="233" spans="3:9" ht="22.5" customHeight="1" x14ac:dyDescent="0.25">
      <c r="C233" s="34"/>
      <c r="D233" s="27"/>
      <c r="F233" s="27"/>
      <c r="G233" s="35"/>
      <c r="H233" s="35"/>
      <c r="I233" s="35"/>
    </row>
    <row r="234" spans="3:9" ht="22.5" customHeight="1" x14ac:dyDescent="0.25">
      <c r="C234" s="34"/>
      <c r="D234" s="27"/>
      <c r="F234" s="27"/>
      <c r="G234" s="35"/>
      <c r="H234" s="35"/>
      <c r="I234" s="35"/>
    </row>
    <row r="235" spans="3:9" ht="22.5" customHeight="1" x14ac:dyDescent="0.25">
      <c r="C235" s="34"/>
      <c r="D235" s="27"/>
      <c r="F235" s="27"/>
      <c r="G235" s="35"/>
      <c r="H235" s="35"/>
      <c r="I235" s="35"/>
    </row>
    <row r="236" spans="3:9" ht="22.5" customHeight="1" x14ac:dyDescent="0.25">
      <c r="C236" s="34"/>
      <c r="D236" s="27"/>
      <c r="F236" s="27"/>
      <c r="G236" s="35"/>
      <c r="H236" s="35"/>
      <c r="I236" s="35"/>
    </row>
    <row r="237" spans="3:9" ht="22.5" customHeight="1" x14ac:dyDescent="0.25">
      <c r="C237" s="34"/>
      <c r="D237" s="27"/>
      <c r="F237" s="27"/>
      <c r="G237" s="35"/>
      <c r="H237" s="35"/>
      <c r="I237" s="35"/>
    </row>
    <row r="238" spans="3:9" ht="22.5" customHeight="1" x14ac:dyDescent="0.25">
      <c r="C238" s="34"/>
      <c r="D238" s="27"/>
      <c r="F238" s="27"/>
      <c r="G238" s="35"/>
      <c r="H238" s="35"/>
      <c r="I238" s="35"/>
    </row>
    <row r="239" spans="3:9" ht="22.5" customHeight="1" x14ac:dyDescent="0.25">
      <c r="C239" s="34"/>
      <c r="D239" s="27"/>
      <c r="F239" s="27"/>
      <c r="G239" s="35"/>
      <c r="H239" s="35"/>
      <c r="I239" s="35"/>
    </row>
    <row r="240" spans="3:9" ht="22.5" customHeight="1" x14ac:dyDescent="0.25">
      <c r="C240" s="34"/>
      <c r="D240" s="27"/>
      <c r="F240" s="27"/>
      <c r="G240" s="35"/>
      <c r="H240" s="35"/>
      <c r="I240" s="35"/>
    </row>
    <row r="241" spans="3:9" ht="22.5" customHeight="1" x14ac:dyDescent="0.25">
      <c r="C241" s="34"/>
      <c r="D241" s="27"/>
      <c r="F241" s="27"/>
      <c r="G241" s="35"/>
      <c r="H241" s="35"/>
      <c r="I241" s="35"/>
    </row>
    <row r="242" spans="3:9" ht="22.5" customHeight="1" x14ac:dyDescent="0.25">
      <c r="C242" s="34"/>
      <c r="D242" s="27"/>
      <c r="F242" s="27"/>
      <c r="G242" s="35"/>
      <c r="H242" s="35"/>
      <c r="I242" s="35"/>
    </row>
    <row r="243" spans="3:9" ht="22.5" customHeight="1" x14ac:dyDescent="0.25">
      <c r="C243" s="34"/>
      <c r="D243" s="27"/>
      <c r="F243" s="27"/>
      <c r="G243" s="35"/>
      <c r="H243" s="35"/>
      <c r="I243" s="35"/>
    </row>
    <row r="244" spans="3:9" ht="22.5" customHeight="1" x14ac:dyDescent="0.25">
      <c r="C244" s="34"/>
      <c r="D244" s="27"/>
      <c r="F244" s="27"/>
      <c r="G244" s="35"/>
      <c r="H244" s="35"/>
      <c r="I244" s="35"/>
    </row>
    <row r="245" spans="3:9" ht="22.5" customHeight="1" x14ac:dyDescent="0.25">
      <c r="C245" s="34"/>
      <c r="D245" s="27"/>
      <c r="F245" s="27"/>
      <c r="G245" s="35"/>
      <c r="H245" s="35"/>
      <c r="I245" s="35"/>
    </row>
    <row r="246" spans="3:9" ht="22.5" customHeight="1" x14ac:dyDescent="0.25">
      <c r="C246" s="34"/>
      <c r="D246" s="27"/>
      <c r="F246" s="27"/>
      <c r="G246" s="35"/>
      <c r="H246" s="35"/>
      <c r="I246" s="35"/>
    </row>
    <row r="247" spans="3:9" ht="22.5" customHeight="1" x14ac:dyDescent="0.25">
      <c r="C247" s="34"/>
      <c r="D247" s="27"/>
      <c r="F247" s="27"/>
      <c r="G247" s="35"/>
      <c r="H247" s="35"/>
      <c r="I247" s="35"/>
    </row>
    <row r="248" spans="3:9" ht="22.5" customHeight="1" x14ac:dyDescent="0.25">
      <c r="C248" s="34"/>
      <c r="D248" s="27"/>
      <c r="F248" s="27"/>
      <c r="G248" s="35"/>
      <c r="H248" s="35"/>
      <c r="I248" s="35"/>
    </row>
    <row r="249" spans="3:9" ht="22.5" customHeight="1" x14ac:dyDescent="0.25">
      <c r="C249" s="34"/>
      <c r="D249" s="27"/>
      <c r="F249" s="27"/>
      <c r="G249" s="35"/>
      <c r="H249" s="35"/>
      <c r="I249" s="35"/>
    </row>
    <row r="250" spans="3:9" ht="22.5" customHeight="1" x14ac:dyDescent="0.25">
      <c r="C250" s="34"/>
      <c r="D250" s="27"/>
      <c r="F250" s="27"/>
      <c r="G250" s="35"/>
      <c r="H250" s="35"/>
      <c r="I250" s="35"/>
    </row>
    <row r="251" spans="3:9" ht="22.5" customHeight="1" x14ac:dyDescent="0.25">
      <c r="C251" s="34"/>
      <c r="D251" s="27"/>
      <c r="F251" s="27"/>
      <c r="G251" s="35"/>
      <c r="H251" s="35"/>
      <c r="I251" s="35"/>
    </row>
    <row r="252" spans="3:9" ht="22.5" customHeight="1" x14ac:dyDescent="0.25">
      <c r="C252" s="34"/>
      <c r="D252" s="27"/>
      <c r="F252" s="27"/>
      <c r="G252" s="35"/>
      <c r="H252" s="35"/>
      <c r="I252" s="35"/>
    </row>
    <row r="253" spans="3:9" ht="22.5" customHeight="1" x14ac:dyDescent="0.25">
      <c r="C253" s="34"/>
      <c r="D253" s="27"/>
      <c r="F253" s="27"/>
      <c r="G253" s="35"/>
      <c r="H253" s="35"/>
      <c r="I253" s="35"/>
    </row>
    <row r="254" spans="3:9" ht="22.5" customHeight="1" x14ac:dyDescent="0.25">
      <c r="C254" s="34"/>
      <c r="D254" s="27"/>
      <c r="F254" s="27"/>
      <c r="G254" s="35"/>
      <c r="H254" s="35"/>
      <c r="I254" s="35"/>
    </row>
    <row r="255" spans="3:9" ht="22.5" customHeight="1" x14ac:dyDescent="0.25">
      <c r="C255" s="34"/>
      <c r="D255" s="27"/>
      <c r="F255" s="27"/>
      <c r="G255" s="35"/>
      <c r="H255" s="35"/>
      <c r="I255" s="35"/>
    </row>
    <row r="256" spans="3:9" ht="22.5" customHeight="1" x14ac:dyDescent="0.25">
      <c r="C256" s="34"/>
      <c r="D256" s="27"/>
      <c r="F256" s="27"/>
      <c r="G256" s="35"/>
      <c r="H256" s="35"/>
      <c r="I256" s="35"/>
    </row>
    <row r="257" spans="3:9" ht="22.5" customHeight="1" x14ac:dyDescent="0.25">
      <c r="C257" s="34"/>
      <c r="D257" s="27"/>
      <c r="F257" s="27"/>
      <c r="G257" s="35"/>
      <c r="H257" s="35"/>
      <c r="I257" s="35"/>
    </row>
    <row r="258" spans="3:9" ht="22.5" customHeight="1" x14ac:dyDescent="0.25">
      <c r="C258" s="34"/>
      <c r="D258" s="27"/>
      <c r="F258" s="27"/>
      <c r="G258" s="35"/>
      <c r="H258" s="35"/>
      <c r="I258" s="35"/>
    </row>
    <row r="259" spans="3:9" ht="22.5" customHeight="1" x14ac:dyDescent="0.25">
      <c r="C259" s="34"/>
      <c r="D259" s="27"/>
      <c r="F259" s="27"/>
      <c r="G259" s="35"/>
      <c r="H259" s="35"/>
      <c r="I259" s="35"/>
    </row>
    <row r="260" spans="3:9" ht="22.5" customHeight="1" x14ac:dyDescent="0.25">
      <c r="C260" s="34"/>
      <c r="D260" s="27"/>
      <c r="F260" s="27"/>
      <c r="G260" s="35"/>
      <c r="H260" s="35"/>
      <c r="I260" s="35"/>
    </row>
    <row r="261" spans="3:9" ht="22.5" customHeight="1" x14ac:dyDescent="0.25">
      <c r="C261" s="34"/>
      <c r="D261" s="27"/>
      <c r="F261" s="27"/>
      <c r="G261" s="35"/>
      <c r="H261" s="35"/>
      <c r="I261" s="35"/>
    </row>
    <row r="262" spans="3:9" ht="22.5" customHeight="1" x14ac:dyDescent="0.25">
      <c r="C262" s="34"/>
      <c r="D262" s="27"/>
      <c r="F262" s="27"/>
      <c r="G262" s="35"/>
      <c r="H262" s="35"/>
      <c r="I262" s="35"/>
    </row>
    <row r="263" spans="3:9" ht="22.5" customHeight="1" x14ac:dyDescent="0.25">
      <c r="C263" s="34"/>
      <c r="D263" s="27"/>
      <c r="F263" s="27"/>
      <c r="G263" s="35"/>
      <c r="H263" s="35"/>
      <c r="I263" s="35"/>
    </row>
    <row r="264" spans="3:9" ht="22.5" customHeight="1" x14ac:dyDescent="0.25">
      <c r="C264" s="34"/>
      <c r="D264" s="27"/>
      <c r="F264" s="27"/>
      <c r="G264" s="35"/>
      <c r="H264" s="35"/>
      <c r="I264" s="35"/>
    </row>
    <row r="265" spans="3:9" ht="22.5" customHeight="1" x14ac:dyDescent="0.25">
      <c r="C265" s="34"/>
      <c r="D265" s="27"/>
      <c r="F265" s="27"/>
      <c r="G265" s="35"/>
      <c r="H265" s="35"/>
      <c r="I265" s="35"/>
    </row>
    <row r="266" spans="3:9" ht="22.5" customHeight="1" x14ac:dyDescent="0.25">
      <c r="C266" s="34"/>
      <c r="D266" s="27"/>
      <c r="F266" s="27"/>
      <c r="G266" s="35"/>
      <c r="H266" s="35"/>
      <c r="I266" s="35"/>
    </row>
    <row r="267" spans="3:9" ht="22.5" customHeight="1" x14ac:dyDescent="0.25">
      <c r="C267" s="34"/>
      <c r="D267" s="27"/>
      <c r="F267" s="27"/>
      <c r="G267" s="35"/>
      <c r="H267" s="35"/>
      <c r="I267" s="35"/>
    </row>
    <row r="268" spans="3:9" ht="22.5" customHeight="1" x14ac:dyDescent="0.25">
      <c r="C268" s="34"/>
      <c r="D268" s="27"/>
      <c r="F268" s="27"/>
      <c r="G268" s="35"/>
      <c r="H268" s="35"/>
      <c r="I268" s="35"/>
    </row>
    <row r="269" spans="3:9" ht="22.5" customHeight="1" x14ac:dyDescent="0.25">
      <c r="C269" s="34"/>
      <c r="D269" s="27"/>
      <c r="F269" s="27"/>
      <c r="G269" s="35"/>
      <c r="H269" s="35"/>
      <c r="I269" s="35"/>
    </row>
    <row r="270" spans="3:9" ht="22.5" customHeight="1" x14ac:dyDescent="0.25">
      <c r="C270" s="34"/>
      <c r="D270" s="27"/>
      <c r="F270" s="27"/>
      <c r="G270" s="35"/>
      <c r="H270" s="35"/>
      <c r="I270" s="35"/>
    </row>
    <row r="271" spans="3:9" ht="22.5" customHeight="1" x14ac:dyDescent="0.25">
      <c r="C271" s="34"/>
      <c r="D271" s="27"/>
      <c r="F271" s="27"/>
      <c r="G271" s="35"/>
      <c r="H271" s="35"/>
      <c r="I271" s="35"/>
    </row>
    <row r="272" spans="3:9" ht="22.5" customHeight="1" x14ac:dyDescent="0.25">
      <c r="C272" s="34"/>
      <c r="D272" s="27"/>
      <c r="F272" s="27"/>
      <c r="G272" s="35"/>
      <c r="H272" s="35"/>
      <c r="I272" s="35"/>
    </row>
    <row r="273" spans="3:9" ht="22.5" customHeight="1" x14ac:dyDescent="0.25">
      <c r="C273" s="34"/>
      <c r="D273" s="27"/>
      <c r="F273" s="27"/>
      <c r="G273" s="35"/>
      <c r="H273" s="35"/>
      <c r="I273" s="35"/>
    </row>
    <row r="274" spans="3:9" ht="22.5" customHeight="1" x14ac:dyDescent="0.25">
      <c r="C274" s="34"/>
      <c r="D274" s="27"/>
      <c r="F274" s="27"/>
      <c r="G274" s="35"/>
      <c r="H274" s="35"/>
      <c r="I274" s="35"/>
    </row>
    <row r="275" spans="3:9" ht="22.5" customHeight="1" x14ac:dyDescent="0.25">
      <c r="C275" s="34"/>
      <c r="D275" s="27"/>
      <c r="F275" s="27"/>
      <c r="G275" s="35"/>
      <c r="H275" s="35"/>
      <c r="I275" s="35"/>
    </row>
    <row r="276" spans="3:9" ht="22.5" customHeight="1" x14ac:dyDescent="0.25">
      <c r="C276" s="34"/>
      <c r="D276" s="27"/>
      <c r="F276" s="27"/>
      <c r="G276" s="35"/>
      <c r="H276" s="35"/>
      <c r="I276" s="35"/>
    </row>
    <row r="277" spans="3:9" ht="22.5" customHeight="1" x14ac:dyDescent="0.25">
      <c r="C277" s="34"/>
      <c r="D277" s="27"/>
      <c r="F277" s="27"/>
      <c r="G277" s="35"/>
      <c r="H277" s="35"/>
      <c r="I277" s="35"/>
    </row>
    <row r="278" spans="3:9" ht="22.5" customHeight="1" x14ac:dyDescent="0.25">
      <c r="C278" s="34"/>
      <c r="D278" s="27"/>
      <c r="F278" s="27"/>
      <c r="G278" s="35"/>
      <c r="H278" s="35"/>
      <c r="I278" s="35"/>
    </row>
    <row r="279" spans="3:9" ht="22.5" customHeight="1" x14ac:dyDescent="0.25">
      <c r="C279" s="34"/>
      <c r="D279" s="27"/>
      <c r="F279" s="27"/>
      <c r="G279" s="35"/>
      <c r="H279" s="35"/>
      <c r="I279" s="35"/>
    </row>
    <row r="280" spans="3:9" ht="22.5" customHeight="1" x14ac:dyDescent="0.25">
      <c r="C280" s="34"/>
      <c r="D280" s="27"/>
      <c r="F280" s="27"/>
      <c r="G280" s="35"/>
      <c r="H280" s="35"/>
      <c r="I280" s="35"/>
    </row>
    <row r="281" spans="3:9" ht="22.5" customHeight="1" x14ac:dyDescent="0.25">
      <c r="C281" s="34"/>
      <c r="D281" s="27"/>
      <c r="F281" s="27"/>
      <c r="G281" s="35"/>
      <c r="H281" s="35"/>
      <c r="I281" s="35"/>
    </row>
    <row r="282" spans="3:9" ht="22.5" customHeight="1" x14ac:dyDescent="0.25">
      <c r="C282" s="34"/>
      <c r="D282" s="27"/>
      <c r="F282" s="27"/>
      <c r="G282" s="35"/>
      <c r="H282" s="35"/>
      <c r="I282" s="35"/>
    </row>
    <row r="283" spans="3:9" ht="22.5" customHeight="1" x14ac:dyDescent="0.25">
      <c r="C283" s="34"/>
      <c r="D283" s="27"/>
      <c r="F283" s="27"/>
      <c r="G283" s="35"/>
      <c r="H283" s="35"/>
      <c r="I283" s="35"/>
    </row>
    <row r="284" spans="3:9" ht="22.5" customHeight="1" x14ac:dyDescent="0.25">
      <c r="C284" s="34"/>
      <c r="D284" s="27"/>
      <c r="F284" s="27"/>
      <c r="G284" s="35"/>
      <c r="H284" s="35"/>
      <c r="I284" s="35"/>
    </row>
    <row r="285" spans="3:9" ht="22.5" customHeight="1" x14ac:dyDescent="0.25">
      <c r="C285" s="34"/>
      <c r="D285" s="27"/>
      <c r="F285" s="27"/>
      <c r="G285" s="35"/>
      <c r="H285" s="35"/>
      <c r="I285" s="35"/>
    </row>
    <row r="286" spans="3:9" ht="22.5" customHeight="1" x14ac:dyDescent="0.25">
      <c r="C286" s="34"/>
      <c r="D286" s="27"/>
      <c r="F286" s="27"/>
      <c r="G286" s="35"/>
      <c r="H286" s="35"/>
      <c r="I286" s="35"/>
    </row>
    <row r="287" spans="3:9" ht="22.5" customHeight="1" x14ac:dyDescent="0.25">
      <c r="C287" s="34"/>
      <c r="D287" s="27"/>
      <c r="F287" s="27"/>
      <c r="G287" s="35"/>
      <c r="H287" s="35"/>
      <c r="I287" s="35"/>
    </row>
    <row r="288" spans="3:9" ht="22.5" customHeight="1" x14ac:dyDescent="0.25">
      <c r="C288" s="34"/>
      <c r="D288" s="27"/>
      <c r="F288" s="27"/>
      <c r="G288" s="35"/>
      <c r="H288" s="35"/>
      <c r="I288" s="35"/>
    </row>
    <row r="289" spans="3:9" ht="22.5" customHeight="1" x14ac:dyDescent="0.25">
      <c r="C289" s="34"/>
      <c r="D289" s="27"/>
      <c r="F289" s="27"/>
      <c r="G289" s="35"/>
      <c r="H289" s="35"/>
      <c r="I289" s="35"/>
    </row>
    <row r="290" spans="3:9" ht="22.5" customHeight="1" x14ac:dyDescent="0.25">
      <c r="C290" s="34"/>
      <c r="D290" s="27"/>
      <c r="F290" s="27"/>
      <c r="G290" s="35"/>
      <c r="H290" s="35"/>
      <c r="I290" s="35"/>
    </row>
    <row r="291" spans="3:9" ht="22.5" customHeight="1" x14ac:dyDescent="0.25">
      <c r="C291" s="34"/>
      <c r="D291" s="27"/>
      <c r="F291" s="27"/>
      <c r="G291" s="35"/>
      <c r="H291" s="35"/>
      <c r="I291" s="35"/>
    </row>
    <row r="292" spans="3:9" ht="22.5" customHeight="1" x14ac:dyDescent="0.25">
      <c r="C292" s="34"/>
      <c r="D292" s="27"/>
      <c r="F292" s="27"/>
      <c r="G292" s="35"/>
      <c r="H292" s="35"/>
      <c r="I292" s="35"/>
    </row>
    <row r="293" spans="3:9" ht="22.5" customHeight="1" x14ac:dyDescent="0.25">
      <c r="C293" s="34"/>
      <c r="D293" s="27"/>
      <c r="F293" s="27"/>
      <c r="G293" s="35"/>
      <c r="H293" s="35"/>
      <c r="I293" s="35"/>
    </row>
    <row r="294" spans="3:9" ht="22.5" customHeight="1" x14ac:dyDescent="0.25">
      <c r="C294" s="34"/>
      <c r="D294" s="27"/>
      <c r="F294" s="27"/>
      <c r="G294" s="35"/>
      <c r="H294" s="35"/>
      <c r="I294" s="35"/>
    </row>
    <row r="295" spans="3:9" ht="22.5" customHeight="1" x14ac:dyDescent="0.25">
      <c r="C295" s="34"/>
      <c r="D295" s="27"/>
      <c r="F295" s="27"/>
      <c r="G295" s="35"/>
      <c r="H295" s="35"/>
      <c r="I295" s="35"/>
    </row>
    <row r="296" spans="3:9" ht="22.5" customHeight="1" x14ac:dyDescent="0.25">
      <c r="C296" s="34"/>
      <c r="D296" s="27"/>
      <c r="F296" s="27"/>
      <c r="G296" s="35"/>
      <c r="H296" s="35"/>
      <c r="I296" s="35"/>
    </row>
    <row r="297" spans="3:9" ht="22.5" customHeight="1" x14ac:dyDescent="0.25">
      <c r="C297" s="34"/>
      <c r="D297" s="27"/>
      <c r="F297" s="27"/>
      <c r="G297" s="35"/>
      <c r="H297" s="35"/>
      <c r="I297" s="35"/>
    </row>
    <row r="298" spans="3:9" ht="22.5" customHeight="1" x14ac:dyDescent="0.25">
      <c r="C298" s="34"/>
      <c r="D298" s="27"/>
      <c r="F298" s="27"/>
      <c r="G298" s="35"/>
      <c r="H298" s="35"/>
      <c r="I298" s="35"/>
    </row>
    <row r="299" spans="3:9" ht="22.5" customHeight="1" x14ac:dyDescent="0.25">
      <c r="C299" s="34"/>
      <c r="D299" s="27"/>
      <c r="F299" s="27"/>
      <c r="G299" s="35"/>
      <c r="H299" s="35"/>
      <c r="I299" s="35"/>
    </row>
    <row r="300" spans="3:9" ht="22.5" customHeight="1" x14ac:dyDescent="0.25">
      <c r="C300" s="34"/>
      <c r="D300" s="27"/>
      <c r="F300" s="27"/>
      <c r="G300" s="35"/>
      <c r="H300" s="35"/>
      <c r="I300" s="35"/>
    </row>
    <row r="301" spans="3:9" ht="22.5" customHeight="1" x14ac:dyDescent="0.25">
      <c r="C301" s="34"/>
      <c r="D301" s="27"/>
      <c r="F301" s="27"/>
      <c r="G301" s="35"/>
      <c r="H301" s="35"/>
      <c r="I301" s="35"/>
    </row>
    <row r="302" spans="3:9" ht="22.5" customHeight="1" x14ac:dyDescent="0.25">
      <c r="C302" s="34"/>
      <c r="D302" s="27"/>
      <c r="F302" s="27"/>
      <c r="G302" s="35"/>
      <c r="H302" s="35"/>
      <c r="I302" s="35"/>
    </row>
    <row r="303" spans="3:9" ht="22.5" customHeight="1" x14ac:dyDescent="0.25">
      <c r="C303" s="34"/>
      <c r="D303" s="27"/>
      <c r="F303" s="27"/>
      <c r="G303" s="35"/>
      <c r="H303" s="35"/>
      <c r="I303" s="35"/>
    </row>
    <row r="304" spans="3:9" ht="22.5" customHeight="1" x14ac:dyDescent="0.25">
      <c r="C304" s="34"/>
      <c r="D304" s="27"/>
      <c r="F304" s="27"/>
      <c r="G304" s="35"/>
      <c r="H304" s="35"/>
      <c r="I304" s="35"/>
    </row>
    <row r="305" spans="3:9" ht="22.5" customHeight="1" x14ac:dyDescent="0.25">
      <c r="C305" s="34"/>
      <c r="D305" s="27"/>
      <c r="F305" s="27"/>
      <c r="G305" s="35"/>
      <c r="H305" s="35"/>
      <c r="I305" s="35"/>
    </row>
    <row r="306" spans="3:9" ht="22.5" customHeight="1" x14ac:dyDescent="0.25">
      <c r="C306" s="34"/>
      <c r="D306" s="27"/>
      <c r="F306" s="27"/>
      <c r="G306" s="35"/>
      <c r="H306" s="35"/>
      <c r="I306" s="35"/>
    </row>
    <row r="307" spans="3:9" ht="22.5" customHeight="1" x14ac:dyDescent="0.25">
      <c r="C307" s="34"/>
      <c r="D307" s="27"/>
      <c r="F307" s="27"/>
      <c r="G307" s="35"/>
      <c r="H307" s="35"/>
      <c r="I307" s="35"/>
    </row>
    <row r="308" spans="3:9" ht="22.5" customHeight="1" x14ac:dyDescent="0.25">
      <c r="C308" s="34"/>
      <c r="D308" s="27"/>
      <c r="F308" s="27"/>
      <c r="G308" s="35"/>
      <c r="H308" s="35"/>
      <c r="I308" s="35"/>
    </row>
    <row r="309" spans="3:9" ht="22.5" customHeight="1" x14ac:dyDescent="0.25">
      <c r="C309" s="34"/>
      <c r="D309" s="27"/>
      <c r="F309" s="27"/>
      <c r="G309" s="35"/>
      <c r="H309" s="35"/>
      <c r="I309" s="35"/>
    </row>
    <row r="310" spans="3:9" ht="22.5" customHeight="1" x14ac:dyDescent="0.25">
      <c r="C310" s="34"/>
      <c r="D310" s="27"/>
      <c r="F310" s="27"/>
      <c r="G310" s="35"/>
      <c r="H310" s="35"/>
      <c r="I310" s="35"/>
    </row>
    <row r="311" spans="3:9" ht="22.5" customHeight="1" x14ac:dyDescent="0.25">
      <c r="C311" s="34"/>
      <c r="D311" s="27"/>
      <c r="F311" s="27"/>
      <c r="G311" s="35"/>
      <c r="H311" s="35"/>
      <c r="I311" s="35"/>
    </row>
    <row r="312" spans="3:9" ht="22.5" customHeight="1" x14ac:dyDescent="0.25">
      <c r="C312" s="34"/>
      <c r="D312" s="27"/>
      <c r="F312" s="27"/>
      <c r="G312" s="35"/>
      <c r="H312" s="35"/>
      <c r="I312" s="35"/>
    </row>
    <row r="313" spans="3:9" ht="22.5" customHeight="1" x14ac:dyDescent="0.25">
      <c r="C313" s="34"/>
      <c r="D313" s="27"/>
      <c r="F313" s="27"/>
      <c r="G313" s="35"/>
      <c r="H313" s="35"/>
      <c r="I313" s="35"/>
    </row>
    <row r="314" spans="3:9" ht="22.5" customHeight="1" x14ac:dyDescent="0.25">
      <c r="C314" s="34"/>
      <c r="D314" s="27"/>
      <c r="F314" s="27"/>
      <c r="G314" s="35"/>
      <c r="H314" s="35"/>
      <c r="I314" s="35"/>
    </row>
    <row r="315" spans="3:9" ht="22.5" customHeight="1" x14ac:dyDescent="0.25">
      <c r="C315" s="34"/>
      <c r="D315" s="27"/>
      <c r="F315" s="27"/>
      <c r="G315" s="35"/>
      <c r="H315" s="35"/>
      <c r="I315" s="35"/>
    </row>
    <row r="316" spans="3:9" ht="22.5" customHeight="1" x14ac:dyDescent="0.25">
      <c r="C316" s="34"/>
      <c r="D316" s="27"/>
      <c r="F316" s="27"/>
      <c r="G316" s="35"/>
      <c r="H316" s="35"/>
      <c r="I316" s="35"/>
    </row>
    <row r="317" spans="3:9" ht="22.5" customHeight="1" x14ac:dyDescent="0.25">
      <c r="C317" s="34"/>
      <c r="D317" s="27"/>
      <c r="F317" s="27"/>
      <c r="G317" s="35"/>
      <c r="H317" s="35"/>
      <c r="I317" s="35"/>
    </row>
    <row r="318" spans="3:9" ht="22.5" customHeight="1" x14ac:dyDescent="0.25">
      <c r="C318" s="34"/>
      <c r="D318" s="27"/>
      <c r="F318" s="27"/>
      <c r="G318" s="35"/>
      <c r="H318" s="35"/>
      <c r="I318" s="35"/>
    </row>
    <row r="319" spans="3:9" ht="22.5" customHeight="1" x14ac:dyDescent="0.25">
      <c r="C319" s="34"/>
      <c r="D319" s="27"/>
      <c r="F319" s="27"/>
      <c r="G319" s="35"/>
      <c r="H319" s="35"/>
      <c r="I319" s="35"/>
    </row>
    <row r="320" spans="3:9" ht="22.5" customHeight="1" x14ac:dyDescent="0.25">
      <c r="C320" s="34"/>
      <c r="D320" s="27"/>
      <c r="F320" s="27"/>
      <c r="G320" s="35"/>
      <c r="H320" s="35"/>
      <c r="I320" s="35"/>
    </row>
    <row r="321" spans="3:9" ht="22.5" customHeight="1" x14ac:dyDescent="0.25">
      <c r="C321" s="34"/>
      <c r="D321" s="27"/>
      <c r="F321" s="27"/>
      <c r="G321" s="35"/>
      <c r="H321" s="35"/>
      <c r="I321" s="35"/>
    </row>
    <row r="322" spans="3:9" ht="22.5" customHeight="1" x14ac:dyDescent="0.25">
      <c r="C322" s="34"/>
      <c r="D322" s="27"/>
      <c r="F322" s="27"/>
      <c r="G322" s="35"/>
      <c r="H322" s="35"/>
      <c r="I322" s="35"/>
    </row>
    <row r="323" spans="3:9" ht="22.5" customHeight="1" x14ac:dyDescent="0.25">
      <c r="C323" s="34"/>
      <c r="D323" s="27"/>
      <c r="F323" s="27"/>
      <c r="G323" s="35"/>
      <c r="H323" s="35"/>
      <c r="I323" s="35"/>
    </row>
    <row r="324" spans="3:9" ht="22.5" customHeight="1" x14ac:dyDescent="0.25">
      <c r="C324" s="34"/>
      <c r="D324" s="27"/>
      <c r="F324" s="27"/>
      <c r="G324" s="35"/>
      <c r="H324" s="35"/>
      <c r="I324" s="35"/>
    </row>
    <row r="325" spans="3:9" ht="22.5" customHeight="1" x14ac:dyDescent="0.25">
      <c r="C325" s="34"/>
      <c r="D325" s="27"/>
      <c r="F325" s="27"/>
      <c r="G325" s="35"/>
      <c r="H325" s="35"/>
      <c r="I325" s="35"/>
    </row>
    <row r="326" spans="3:9" ht="22.5" customHeight="1" x14ac:dyDescent="0.25">
      <c r="C326" s="34"/>
      <c r="D326" s="27"/>
      <c r="F326" s="27"/>
      <c r="G326" s="35"/>
      <c r="H326" s="35"/>
      <c r="I326" s="35"/>
    </row>
    <row r="327" spans="3:9" ht="22.5" customHeight="1" x14ac:dyDescent="0.25">
      <c r="C327" s="34"/>
      <c r="D327" s="27"/>
      <c r="F327" s="27"/>
      <c r="G327" s="35"/>
      <c r="H327" s="35"/>
      <c r="I327" s="35"/>
    </row>
    <row r="328" spans="3:9" ht="22.5" customHeight="1" x14ac:dyDescent="0.25">
      <c r="C328" s="34"/>
      <c r="D328" s="27"/>
      <c r="F328" s="27"/>
      <c r="G328" s="35"/>
      <c r="H328" s="35"/>
      <c r="I328" s="35"/>
    </row>
    <row r="329" spans="3:9" ht="22.5" customHeight="1" x14ac:dyDescent="0.25">
      <c r="C329" s="34"/>
      <c r="D329" s="27"/>
      <c r="F329" s="27"/>
      <c r="G329" s="35"/>
      <c r="H329" s="35"/>
      <c r="I329" s="35"/>
    </row>
    <row r="330" spans="3:9" ht="22.5" customHeight="1" x14ac:dyDescent="0.25">
      <c r="C330" s="34"/>
      <c r="D330" s="27"/>
      <c r="F330" s="27"/>
      <c r="G330" s="35"/>
      <c r="H330" s="35"/>
      <c r="I330" s="35"/>
    </row>
    <row r="331" spans="3:9" ht="22.5" customHeight="1" x14ac:dyDescent="0.25">
      <c r="C331" s="34"/>
      <c r="D331" s="27"/>
      <c r="F331" s="27"/>
      <c r="G331" s="35"/>
      <c r="H331" s="35"/>
      <c r="I331" s="35"/>
    </row>
    <row r="332" spans="3:9" ht="22.5" customHeight="1" x14ac:dyDescent="0.25">
      <c r="C332" s="34"/>
      <c r="D332" s="27"/>
      <c r="F332" s="27"/>
      <c r="G332" s="35"/>
      <c r="H332" s="35"/>
      <c r="I332" s="35"/>
    </row>
    <row r="333" spans="3:9" ht="22.5" customHeight="1" x14ac:dyDescent="0.25">
      <c r="C333" s="34"/>
      <c r="D333" s="27"/>
      <c r="F333" s="27"/>
      <c r="G333" s="35"/>
      <c r="H333" s="35"/>
      <c r="I333" s="35"/>
    </row>
    <row r="334" spans="3:9" ht="22.5" customHeight="1" x14ac:dyDescent="0.25">
      <c r="C334" s="34"/>
      <c r="D334" s="27"/>
      <c r="F334" s="27"/>
      <c r="G334" s="35"/>
      <c r="H334" s="35"/>
      <c r="I334" s="35"/>
    </row>
    <row r="335" spans="3:9" ht="22.5" customHeight="1" x14ac:dyDescent="0.25">
      <c r="C335" s="34"/>
      <c r="D335" s="27"/>
      <c r="F335" s="27"/>
      <c r="G335" s="35"/>
      <c r="H335" s="35"/>
      <c r="I335" s="35"/>
    </row>
    <row r="336" spans="3:9" ht="22.5" customHeight="1" x14ac:dyDescent="0.25">
      <c r="C336" s="34"/>
      <c r="D336" s="27"/>
      <c r="F336" s="27"/>
      <c r="G336" s="35"/>
      <c r="H336" s="35"/>
      <c r="I336" s="35"/>
    </row>
    <row r="337" spans="3:9" ht="22.5" customHeight="1" x14ac:dyDescent="0.25">
      <c r="C337" s="34"/>
      <c r="D337" s="27"/>
      <c r="F337" s="27"/>
      <c r="G337" s="35"/>
      <c r="H337" s="35"/>
      <c r="I337" s="35"/>
    </row>
    <row r="338" spans="3:9" ht="22.5" customHeight="1" x14ac:dyDescent="0.25">
      <c r="C338" s="34"/>
      <c r="D338" s="27"/>
      <c r="F338" s="27"/>
      <c r="G338" s="35"/>
      <c r="H338" s="35"/>
      <c r="I338" s="35"/>
    </row>
    <row r="339" spans="3:9" ht="22.5" customHeight="1" x14ac:dyDescent="0.25">
      <c r="C339" s="34"/>
      <c r="D339" s="27"/>
      <c r="F339" s="27"/>
      <c r="G339" s="35"/>
      <c r="H339" s="35"/>
      <c r="I339" s="35"/>
    </row>
    <row r="340" spans="3:9" ht="22.5" customHeight="1" x14ac:dyDescent="0.25">
      <c r="C340" s="34"/>
      <c r="D340" s="27"/>
      <c r="F340" s="27"/>
      <c r="G340" s="35"/>
      <c r="H340" s="35"/>
      <c r="I340" s="35"/>
    </row>
    <row r="341" spans="3:9" ht="22.5" customHeight="1" x14ac:dyDescent="0.25">
      <c r="C341" s="34"/>
      <c r="D341" s="27"/>
      <c r="F341" s="27"/>
      <c r="G341" s="35"/>
      <c r="H341" s="35"/>
      <c r="I341" s="35"/>
    </row>
    <row r="342" spans="3:9" ht="22.5" customHeight="1" x14ac:dyDescent="0.25">
      <c r="C342" s="34"/>
      <c r="D342" s="27"/>
      <c r="F342" s="27"/>
      <c r="G342" s="35"/>
      <c r="H342" s="35"/>
      <c r="I342" s="35"/>
    </row>
    <row r="343" spans="3:9" ht="22.5" customHeight="1" x14ac:dyDescent="0.25">
      <c r="C343" s="34"/>
      <c r="D343" s="27"/>
      <c r="F343" s="27"/>
      <c r="G343" s="35"/>
      <c r="H343" s="35"/>
      <c r="I343" s="35"/>
    </row>
    <row r="344" spans="3:9" ht="22.5" customHeight="1" x14ac:dyDescent="0.25">
      <c r="C344" s="34"/>
      <c r="D344" s="27"/>
      <c r="F344" s="27"/>
      <c r="G344" s="35"/>
      <c r="H344" s="35"/>
      <c r="I344" s="35"/>
    </row>
    <row r="345" spans="3:9" ht="22.5" customHeight="1" x14ac:dyDescent="0.25">
      <c r="C345" s="34"/>
      <c r="D345" s="27"/>
      <c r="F345" s="27"/>
      <c r="G345" s="35"/>
      <c r="H345" s="35"/>
      <c r="I345" s="35"/>
    </row>
    <row r="346" spans="3:9" ht="22.5" customHeight="1" x14ac:dyDescent="0.25">
      <c r="C346" s="34"/>
      <c r="D346" s="27"/>
      <c r="F346" s="27"/>
      <c r="G346" s="35"/>
      <c r="H346" s="35"/>
      <c r="I346" s="35"/>
    </row>
    <row r="347" spans="3:9" ht="22.5" customHeight="1" x14ac:dyDescent="0.25">
      <c r="C347" s="34"/>
      <c r="D347" s="27"/>
      <c r="F347" s="27"/>
      <c r="G347" s="35"/>
      <c r="H347" s="35"/>
      <c r="I347" s="35"/>
    </row>
    <row r="348" spans="3:9" ht="22.5" customHeight="1" x14ac:dyDescent="0.25">
      <c r="C348" s="34"/>
      <c r="D348" s="27"/>
      <c r="F348" s="27"/>
      <c r="G348" s="35"/>
      <c r="H348" s="35"/>
      <c r="I348" s="35"/>
    </row>
    <row r="349" spans="3:9" ht="22.5" customHeight="1" x14ac:dyDescent="0.25">
      <c r="C349" s="34"/>
      <c r="D349" s="27"/>
      <c r="F349" s="27"/>
      <c r="G349" s="35"/>
      <c r="H349" s="35"/>
      <c r="I349" s="35"/>
    </row>
    <row r="350" spans="3:9" ht="22.5" customHeight="1" x14ac:dyDescent="0.25">
      <c r="C350" s="34"/>
      <c r="D350" s="27"/>
      <c r="F350" s="27"/>
      <c r="G350" s="35"/>
      <c r="H350" s="35"/>
      <c r="I350" s="35"/>
    </row>
    <row r="351" spans="3:9" ht="22.5" customHeight="1" x14ac:dyDescent="0.25">
      <c r="C351" s="34"/>
      <c r="D351" s="27"/>
      <c r="F351" s="27"/>
      <c r="G351" s="35"/>
      <c r="H351" s="35"/>
      <c r="I351" s="35"/>
    </row>
    <row r="352" spans="3:9" ht="22.5" customHeight="1" x14ac:dyDescent="0.25">
      <c r="C352" s="34"/>
      <c r="D352" s="27"/>
      <c r="F352" s="27"/>
      <c r="G352" s="35"/>
      <c r="H352" s="35"/>
      <c r="I352" s="35"/>
    </row>
    <row r="353" spans="3:9" ht="22.5" customHeight="1" x14ac:dyDescent="0.25">
      <c r="C353" s="34"/>
      <c r="D353" s="27"/>
      <c r="F353" s="27"/>
      <c r="G353" s="35"/>
      <c r="H353" s="35"/>
      <c r="I353" s="35"/>
    </row>
    <row r="354" spans="3:9" ht="22.5" customHeight="1" x14ac:dyDescent="0.25">
      <c r="C354" s="34"/>
      <c r="D354" s="27"/>
      <c r="F354" s="27"/>
      <c r="G354" s="35"/>
      <c r="H354" s="35"/>
      <c r="I354" s="35"/>
    </row>
    <row r="355" spans="3:9" ht="22.5" customHeight="1" x14ac:dyDescent="0.25">
      <c r="C355" s="34"/>
      <c r="D355" s="27"/>
      <c r="F355" s="27"/>
      <c r="G355" s="35"/>
      <c r="H355" s="35"/>
      <c r="I355" s="35"/>
    </row>
    <row r="356" spans="3:9" ht="22.5" customHeight="1" x14ac:dyDescent="0.25">
      <c r="C356" s="34"/>
      <c r="D356" s="27"/>
      <c r="F356" s="27"/>
      <c r="G356" s="35"/>
      <c r="H356" s="35"/>
      <c r="I356" s="35"/>
    </row>
    <row r="357" spans="3:9" ht="22.5" customHeight="1" x14ac:dyDescent="0.25">
      <c r="C357" s="34"/>
      <c r="D357" s="27"/>
      <c r="F357" s="27"/>
      <c r="G357" s="35"/>
      <c r="H357" s="35"/>
      <c r="I357" s="35"/>
    </row>
    <row r="358" spans="3:9" ht="22.5" customHeight="1" x14ac:dyDescent="0.25">
      <c r="C358" s="34"/>
      <c r="D358" s="27"/>
      <c r="F358" s="27"/>
      <c r="G358" s="35"/>
      <c r="H358" s="35"/>
      <c r="I358" s="35"/>
    </row>
    <row r="359" spans="3:9" ht="22.5" customHeight="1" x14ac:dyDescent="0.25">
      <c r="C359" s="34"/>
      <c r="D359" s="27"/>
      <c r="F359" s="27"/>
      <c r="G359" s="35"/>
      <c r="H359" s="35"/>
      <c r="I359" s="35"/>
    </row>
    <row r="360" spans="3:9" ht="22.5" customHeight="1" x14ac:dyDescent="0.25">
      <c r="C360" s="34"/>
      <c r="D360" s="27"/>
      <c r="F360" s="27"/>
      <c r="G360" s="35"/>
      <c r="H360" s="35"/>
      <c r="I360" s="35"/>
    </row>
    <row r="361" spans="3:9" ht="22.5" customHeight="1" x14ac:dyDescent="0.25">
      <c r="C361" s="34"/>
      <c r="D361" s="27"/>
      <c r="F361" s="27"/>
      <c r="G361" s="35"/>
      <c r="H361" s="35"/>
      <c r="I361" s="35"/>
    </row>
    <row r="362" spans="3:9" ht="22.5" customHeight="1" x14ac:dyDescent="0.25">
      <c r="C362" s="34"/>
      <c r="D362" s="27"/>
      <c r="F362" s="27"/>
      <c r="G362" s="35"/>
      <c r="H362" s="35"/>
      <c r="I362" s="35"/>
    </row>
    <row r="363" spans="3:9" ht="22.5" customHeight="1" x14ac:dyDescent="0.25">
      <c r="C363" s="34"/>
      <c r="D363" s="27"/>
      <c r="F363" s="27"/>
      <c r="G363" s="35"/>
      <c r="H363" s="35"/>
      <c r="I363" s="35"/>
    </row>
    <row r="364" spans="3:9" ht="22.5" customHeight="1" x14ac:dyDescent="0.25">
      <c r="C364" s="34"/>
      <c r="D364" s="27"/>
      <c r="F364" s="27"/>
      <c r="G364" s="35"/>
      <c r="H364" s="35"/>
      <c r="I364" s="35"/>
    </row>
    <row r="365" spans="3:9" ht="22.5" customHeight="1" x14ac:dyDescent="0.25">
      <c r="C365" s="34"/>
      <c r="D365" s="27"/>
      <c r="F365" s="27"/>
      <c r="G365" s="35"/>
      <c r="H365" s="35"/>
      <c r="I365" s="35"/>
    </row>
    <row r="366" spans="3:9" ht="22.5" customHeight="1" x14ac:dyDescent="0.25">
      <c r="C366" s="34"/>
      <c r="D366" s="27"/>
      <c r="F366" s="27"/>
      <c r="G366" s="35"/>
      <c r="H366" s="35"/>
      <c r="I366" s="35"/>
    </row>
    <row r="367" spans="3:9" ht="22.5" customHeight="1" x14ac:dyDescent="0.25">
      <c r="C367" s="34"/>
      <c r="D367" s="27"/>
      <c r="F367" s="27"/>
      <c r="G367" s="35"/>
      <c r="H367" s="35"/>
      <c r="I367" s="35"/>
    </row>
    <row r="368" spans="3:9" ht="22.5" customHeight="1" x14ac:dyDescent="0.25">
      <c r="C368" s="34"/>
      <c r="D368" s="27"/>
      <c r="F368" s="27"/>
      <c r="G368" s="35"/>
      <c r="H368" s="35"/>
      <c r="I368" s="35"/>
    </row>
    <row r="369" spans="3:9" ht="22.5" customHeight="1" x14ac:dyDescent="0.25">
      <c r="C369" s="34"/>
      <c r="D369" s="27"/>
      <c r="F369" s="27"/>
      <c r="G369" s="35"/>
      <c r="H369" s="35"/>
      <c r="I369" s="35"/>
    </row>
    <row r="370" spans="3:9" ht="22.5" customHeight="1" x14ac:dyDescent="0.25">
      <c r="C370" s="34"/>
      <c r="D370" s="27"/>
      <c r="F370" s="27"/>
      <c r="G370" s="35"/>
      <c r="H370" s="35"/>
      <c r="I370" s="35"/>
    </row>
    <row r="371" spans="3:9" ht="22.5" customHeight="1" x14ac:dyDescent="0.25">
      <c r="C371" s="34"/>
      <c r="D371" s="27"/>
      <c r="F371" s="27"/>
      <c r="G371" s="35"/>
      <c r="H371" s="35"/>
      <c r="I371" s="35"/>
    </row>
    <row r="372" spans="3:9" ht="22.5" customHeight="1" x14ac:dyDescent="0.25">
      <c r="C372" s="34"/>
      <c r="D372" s="27"/>
      <c r="F372" s="27"/>
      <c r="G372" s="35"/>
      <c r="H372" s="35"/>
      <c r="I372" s="35"/>
    </row>
    <row r="373" spans="3:9" ht="22.5" customHeight="1" x14ac:dyDescent="0.25">
      <c r="C373" s="34"/>
      <c r="D373" s="27"/>
      <c r="F373" s="27"/>
      <c r="G373" s="35"/>
      <c r="H373" s="35"/>
      <c r="I373" s="35"/>
    </row>
    <row r="374" spans="3:9" ht="22.5" customHeight="1" x14ac:dyDescent="0.25">
      <c r="C374" s="34"/>
      <c r="D374" s="27"/>
      <c r="F374" s="27"/>
      <c r="G374" s="35"/>
      <c r="H374" s="35"/>
      <c r="I374" s="35"/>
    </row>
    <row r="375" spans="3:9" ht="22.5" customHeight="1" x14ac:dyDescent="0.25">
      <c r="C375" s="34"/>
      <c r="D375" s="27"/>
      <c r="F375" s="27"/>
      <c r="G375" s="35"/>
      <c r="H375" s="35"/>
      <c r="I375" s="35"/>
    </row>
    <row r="376" spans="3:9" ht="22.5" customHeight="1" x14ac:dyDescent="0.25">
      <c r="C376" s="34"/>
      <c r="D376" s="27"/>
      <c r="F376" s="27"/>
      <c r="G376" s="35"/>
      <c r="H376" s="35"/>
      <c r="I376" s="35"/>
    </row>
    <row r="377" spans="3:9" ht="22.5" customHeight="1" x14ac:dyDescent="0.25">
      <c r="C377" s="34"/>
      <c r="D377" s="27"/>
      <c r="F377" s="27"/>
      <c r="G377" s="35"/>
      <c r="H377" s="35"/>
      <c r="I377" s="35"/>
    </row>
    <row r="378" spans="3:9" ht="22.5" customHeight="1" x14ac:dyDescent="0.25">
      <c r="C378" s="34"/>
      <c r="D378" s="27"/>
      <c r="F378" s="27"/>
      <c r="G378" s="35"/>
      <c r="H378" s="35"/>
      <c r="I378" s="35"/>
    </row>
    <row r="379" spans="3:9" ht="22.5" customHeight="1" x14ac:dyDescent="0.25">
      <c r="C379" s="34"/>
      <c r="D379" s="27"/>
      <c r="F379" s="27"/>
      <c r="G379" s="35"/>
      <c r="H379" s="35"/>
      <c r="I379" s="35"/>
    </row>
    <row r="380" spans="3:9" ht="22.5" customHeight="1" x14ac:dyDescent="0.25">
      <c r="C380" s="34"/>
      <c r="D380" s="27"/>
      <c r="F380" s="27"/>
      <c r="G380" s="35"/>
      <c r="H380" s="35"/>
      <c r="I380" s="35"/>
    </row>
    <row r="381" spans="3:9" ht="22.5" customHeight="1" x14ac:dyDescent="0.25">
      <c r="C381" s="34"/>
      <c r="D381" s="27"/>
      <c r="F381" s="27"/>
      <c r="G381" s="35"/>
      <c r="H381" s="35"/>
      <c r="I381" s="35"/>
    </row>
    <row r="382" spans="3:9" ht="22.5" customHeight="1" x14ac:dyDescent="0.25">
      <c r="C382" s="34"/>
      <c r="D382" s="27"/>
      <c r="F382" s="27"/>
      <c r="G382" s="35"/>
      <c r="H382" s="35"/>
      <c r="I382" s="35"/>
    </row>
    <row r="383" spans="3:9" ht="22.5" customHeight="1" x14ac:dyDescent="0.25">
      <c r="C383" s="34"/>
      <c r="D383" s="27"/>
      <c r="F383" s="27"/>
      <c r="G383" s="35"/>
      <c r="H383" s="35"/>
      <c r="I383" s="35"/>
    </row>
    <row r="384" spans="3:9" ht="22.5" customHeight="1" x14ac:dyDescent="0.25">
      <c r="C384" s="34"/>
      <c r="D384" s="27"/>
      <c r="F384" s="27"/>
      <c r="G384" s="35"/>
      <c r="H384" s="35"/>
      <c r="I384" s="35"/>
    </row>
    <row r="385" spans="3:9" ht="22.5" customHeight="1" x14ac:dyDescent="0.25">
      <c r="C385" s="34"/>
      <c r="D385" s="27"/>
      <c r="F385" s="27"/>
      <c r="G385" s="35"/>
      <c r="H385" s="35"/>
      <c r="I385" s="35"/>
    </row>
    <row r="386" spans="3:9" ht="22.5" customHeight="1" x14ac:dyDescent="0.25">
      <c r="C386" s="34"/>
      <c r="D386" s="27"/>
      <c r="F386" s="27"/>
      <c r="G386" s="35"/>
      <c r="H386" s="35"/>
      <c r="I386" s="35"/>
    </row>
    <row r="387" spans="3:9" ht="22.5" customHeight="1" x14ac:dyDescent="0.25">
      <c r="C387" s="34"/>
      <c r="D387" s="27"/>
      <c r="F387" s="27"/>
      <c r="G387" s="35"/>
      <c r="H387" s="35"/>
      <c r="I387" s="35"/>
    </row>
    <row r="388" spans="3:9" ht="22.5" customHeight="1" x14ac:dyDescent="0.25">
      <c r="C388" s="34"/>
      <c r="D388" s="27"/>
      <c r="F388" s="27"/>
      <c r="G388" s="35"/>
      <c r="H388" s="35"/>
      <c r="I388" s="35"/>
    </row>
    <row r="389" spans="3:9" ht="22.5" customHeight="1" x14ac:dyDescent="0.25">
      <c r="C389" s="34"/>
      <c r="D389" s="27"/>
      <c r="F389" s="27"/>
      <c r="G389" s="35"/>
      <c r="H389" s="35"/>
      <c r="I389" s="35"/>
    </row>
    <row r="390" spans="3:9" ht="22.5" customHeight="1" x14ac:dyDescent="0.25">
      <c r="C390" s="34"/>
      <c r="D390" s="27"/>
      <c r="F390" s="27"/>
      <c r="G390" s="35"/>
      <c r="H390" s="35"/>
      <c r="I390" s="35"/>
    </row>
    <row r="391" spans="3:9" ht="22.5" customHeight="1" x14ac:dyDescent="0.25">
      <c r="C391" s="34"/>
      <c r="D391" s="27"/>
      <c r="F391" s="27"/>
      <c r="G391" s="35"/>
      <c r="H391" s="35"/>
      <c r="I391" s="35"/>
    </row>
    <row r="392" spans="3:9" ht="22.5" customHeight="1" x14ac:dyDescent="0.25">
      <c r="C392" s="34"/>
      <c r="D392" s="27"/>
      <c r="F392" s="27"/>
      <c r="G392" s="35"/>
      <c r="H392" s="35"/>
      <c r="I392" s="35"/>
    </row>
    <row r="393" spans="3:9" ht="22.5" customHeight="1" x14ac:dyDescent="0.25">
      <c r="C393" s="34"/>
      <c r="D393" s="27"/>
      <c r="F393" s="27"/>
      <c r="G393" s="35"/>
      <c r="H393" s="35"/>
      <c r="I393" s="35"/>
    </row>
    <row r="394" spans="3:9" ht="22.5" customHeight="1" x14ac:dyDescent="0.25">
      <c r="C394" s="34"/>
      <c r="D394" s="27"/>
      <c r="F394" s="27"/>
      <c r="G394" s="35"/>
      <c r="H394" s="35"/>
      <c r="I394" s="35"/>
    </row>
    <row r="395" spans="3:9" ht="22.5" customHeight="1" x14ac:dyDescent="0.25">
      <c r="C395" s="34"/>
      <c r="D395" s="27"/>
      <c r="F395" s="27"/>
      <c r="G395" s="35"/>
      <c r="H395" s="35"/>
      <c r="I395" s="35"/>
    </row>
    <row r="396" spans="3:9" ht="22.5" customHeight="1" x14ac:dyDescent="0.25">
      <c r="C396" s="34"/>
      <c r="D396" s="27"/>
      <c r="F396" s="27"/>
      <c r="G396" s="35"/>
      <c r="H396" s="35"/>
      <c r="I396" s="35"/>
    </row>
    <row r="397" spans="3:9" ht="22.5" customHeight="1" x14ac:dyDescent="0.25">
      <c r="C397" s="34"/>
      <c r="D397" s="27"/>
      <c r="F397" s="27"/>
      <c r="G397" s="35"/>
      <c r="H397" s="35"/>
      <c r="I397" s="35"/>
    </row>
    <row r="398" spans="3:9" ht="22.5" customHeight="1" x14ac:dyDescent="0.25">
      <c r="C398" s="34"/>
      <c r="D398" s="27"/>
      <c r="F398" s="27"/>
      <c r="G398" s="35"/>
      <c r="H398" s="35"/>
      <c r="I398" s="35"/>
    </row>
    <row r="399" spans="3:9" ht="22.5" customHeight="1" x14ac:dyDescent="0.25">
      <c r="C399" s="34"/>
      <c r="D399" s="27"/>
      <c r="F399" s="27"/>
      <c r="G399" s="35"/>
      <c r="H399" s="35"/>
      <c r="I399" s="35"/>
    </row>
    <row r="400" spans="3:9" ht="22.5" customHeight="1" x14ac:dyDescent="0.25">
      <c r="C400" s="34"/>
      <c r="D400" s="27"/>
      <c r="F400" s="27"/>
      <c r="G400" s="35"/>
      <c r="H400" s="35"/>
      <c r="I400" s="35"/>
    </row>
    <row r="401" spans="3:9" ht="22.5" customHeight="1" x14ac:dyDescent="0.25">
      <c r="C401" s="34"/>
      <c r="D401" s="27"/>
      <c r="F401" s="27"/>
      <c r="G401" s="35"/>
      <c r="H401" s="35"/>
      <c r="I401" s="35"/>
    </row>
    <row r="402" spans="3:9" ht="22.5" customHeight="1" x14ac:dyDescent="0.25">
      <c r="C402" s="34"/>
      <c r="D402" s="27"/>
      <c r="F402" s="27"/>
      <c r="G402" s="35"/>
      <c r="H402" s="35"/>
      <c r="I402" s="35"/>
    </row>
    <row r="403" spans="3:9" ht="22.5" customHeight="1" x14ac:dyDescent="0.25">
      <c r="C403" s="34"/>
      <c r="D403" s="27"/>
      <c r="F403" s="27"/>
      <c r="G403" s="35"/>
      <c r="H403" s="35"/>
      <c r="I403" s="35"/>
    </row>
    <row r="404" spans="3:9" ht="22.5" customHeight="1" x14ac:dyDescent="0.25">
      <c r="C404" s="34"/>
      <c r="D404" s="27"/>
      <c r="F404" s="27"/>
      <c r="G404" s="35"/>
      <c r="H404" s="35"/>
      <c r="I404" s="35"/>
    </row>
    <row r="405" spans="3:9" ht="22.5" customHeight="1" x14ac:dyDescent="0.25">
      <c r="C405" s="34"/>
      <c r="D405" s="27"/>
      <c r="F405" s="27"/>
      <c r="G405" s="35"/>
      <c r="H405" s="35"/>
      <c r="I405" s="35"/>
    </row>
    <row r="406" spans="3:9" ht="22.5" customHeight="1" x14ac:dyDescent="0.25">
      <c r="C406" s="34"/>
      <c r="D406" s="27"/>
      <c r="F406" s="27"/>
      <c r="G406" s="35"/>
      <c r="H406" s="35"/>
      <c r="I406" s="35"/>
    </row>
    <row r="407" spans="3:9" ht="22.5" customHeight="1" x14ac:dyDescent="0.25">
      <c r="C407" s="34"/>
      <c r="D407" s="27"/>
      <c r="F407" s="27"/>
      <c r="G407" s="35"/>
      <c r="H407" s="35"/>
      <c r="I407" s="35"/>
    </row>
    <row r="408" spans="3:9" ht="22.5" customHeight="1" x14ac:dyDescent="0.25">
      <c r="C408" s="34"/>
      <c r="D408" s="27"/>
      <c r="F408" s="27"/>
      <c r="G408" s="35"/>
      <c r="H408" s="35"/>
      <c r="I408" s="35"/>
    </row>
    <row r="409" spans="3:9" ht="22.5" customHeight="1" x14ac:dyDescent="0.25">
      <c r="C409" s="34"/>
      <c r="D409" s="27"/>
      <c r="F409" s="27"/>
      <c r="G409" s="35"/>
      <c r="H409" s="35"/>
      <c r="I409" s="35"/>
    </row>
    <row r="410" spans="3:9" ht="22.5" customHeight="1" x14ac:dyDescent="0.25">
      <c r="C410" s="34"/>
      <c r="D410" s="27"/>
      <c r="F410" s="27"/>
      <c r="G410" s="35"/>
      <c r="H410" s="35"/>
      <c r="I410" s="35"/>
    </row>
    <row r="411" spans="3:9" ht="22.5" customHeight="1" x14ac:dyDescent="0.25">
      <c r="C411" s="34"/>
      <c r="D411" s="27"/>
      <c r="F411" s="27"/>
      <c r="G411" s="35"/>
      <c r="H411" s="35"/>
      <c r="I411" s="35"/>
    </row>
    <row r="412" spans="3:9" ht="22.5" customHeight="1" x14ac:dyDescent="0.25">
      <c r="C412" s="34"/>
      <c r="D412" s="27"/>
      <c r="F412" s="27"/>
      <c r="G412" s="35"/>
      <c r="H412" s="35"/>
      <c r="I412" s="35"/>
    </row>
    <row r="413" spans="3:9" ht="22.5" customHeight="1" x14ac:dyDescent="0.25">
      <c r="C413" s="34"/>
      <c r="D413" s="27"/>
      <c r="F413" s="27"/>
      <c r="G413" s="35"/>
      <c r="H413" s="35"/>
      <c r="I413" s="35"/>
    </row>
    <row r="414" spans="3:9" ht="22.5" customHeight="1" x14ac:dyDescent="0.25">
      <c r="C414" s="34"/>
      <c r="D414" s="27"/>
      <c r="F414" s="27"/>
      <c r="G414" s="35"/>
      <c r="H414" s="35"/>
      <c r="I414" s="35"/>
    </row>
    <row r="415" spans="3:9" ht="22.5" customHeight="1" x14ac:dyDescent="0.25">
      <c r="C415" s="34"/>
      <c r="D415" s="27"/>
      <c r="F415" s="27"/>
      <c r="G415" s="35"/>
      <c r="H415" s="35"/>
      <c r="I415" s="35"/>
    </row>
    <row r="416" spans="3:9" ht="22.5" customHeight="1" x14ac:dyDescent="0.25">
      <c r="C416" s="34"/>
      <c r="D416" s="27"/>
      <c r="F416" s="27"/>
      <c r="G416" s="35"/>
      <c r="H416" s="35"/>
      <c r="I416" s="35"/>
    </row>
    <row r="417" spans="3:9" ht="22.5" customHeight="1" x14ac:dyDescent="0.25">
      <c r="C417" s="34"/>
      <c r="D417" s="27"/>
      <c r="F417" s="27"/>
      <c r="G417" s="35"/>
      <c r="H417" s="35"/>
      <c r="I417" s="35"/>
    </row>
    <row r="418" spans="3:9" ht="22.5" customHeight="1" x14ac:dyDescent="0.25">
      <c r="C418" s="34"/>
      <c r="D418" s="27"/>
      <c r="F418" s="27"/>
      <c r="G418" s="35"/>
      <c r="H418" s="35"/>
      <c r="I418" s="35"/>
    </row>
    <row r="419" spans="3:9" ht="22.5" customHeight="1" x14ac:dyDescent="0.25">
      <c r="C419" s="34"/>
      <c r="D419" s="27"/>
      <c r="F419" s="27"/>
      <c r="G419" s="35"/>
      <c r="H419" s="35"/>
      <c r="I419" s="35"/>
    </row>
    <row r="420" spans="3:9" ht="22.5" customHeight="1" x14ac:dyDescent="0.25">
      <c r="C420" s="34"/>
      <c r="D420" s="27"/>
      <c r="F420" s="27"/>
      <c r="G420" s="35"/>
      <c r="H420" s="35"/>
      <c r="I420" s="35"/>
    </row>
    <row r="421" spans="3:9" ht="22.5" customHeight="1" x14ac:dyDescent="0.25">
      <c r="C421" s="34"/>
      <c r="D421" s="27"/>
      <c r="F421" s="27"/>
      <c r="G421" s="35"/>
      <c r="H421" s="35"/>
      <c r="I421" s="35"/>
    </row>
    <row r="422" spans="3:9" ht="22.5" customHeight="1" x14ac:dyDescent="0.25">
      <c r="C422" s="34"/>
      <c r="D422" s="27"/>
      <c r="F422" s="27"/>
      <c r="G422" s="35"/>
      <c r="H422" s="35"/>
      <c r="I422" s="35"/>
    </row>
    <row r="423" spans="3:9" ht="22.5" customHeight="1" x14ac:dyDescent="0.25">
      <c r="C423" s="34"/>
      <c r="D423" s="27"/>
      <c r="F423" s="27"/>
      <c r="G423" s="35"/>
      <c r="H423" s="35"/>
      <c r="I423" s="35"/>
    </row>
    <row r="424" spans="3:9" ht="22.5" customHeight="1" x14ac:dyDescent="0.25">
      <c r="C424" s="34"/>
      <c r="D424" s="27"/>
      <c r="F424" s="27"/>
      <c r="G424" s="35"/>
      <c r="H424" s="35"/>
      <c r="I424" s="35"/>
    </row>
    <row r="425" spans="3:9" ht="22.5" customHeight="1" x14ac:dyDescent="0.25">
      <c r="C425" s="34"/>
      <c r="D425" s="27"/>
      <c r="F425" s="27"/>
      <c r="G425" s="35"/>
      <c r="H425" s="35"/>
      <c r="I425" s="35"/>
    </row>
    <row r="426" spans="3:9" ht="22.5" customHeight="1" x14ac:dyDescent="0.25">
      <c r="C426" s="34"/>
      <c r="D426" s="27"/>
      <c r="F426" s="27"/>
      <c r="G426" s="35"/>
      <c r="H426" s="35"/>
      <c r="I426" s="35"/>
    </row>
    <row r="427" spans="3:9" ht="22.5" customHeight="1" x14ac:dyDescent="0.25">
      <c r="C427" s="34"/>
      <c r="D427" s="27"/>
      <c r="F427" s="27"/>
      <c r="G427" s="35"/>
      <c r="H427" s="35"/>
      <c r="I427" s="35"/>
    </row>
    <row r="428" spans="3:9" ht="22.5" customHeight="1" x14ac:dyDescent="0.25">
      <c r="C428" s="34"/>
      <c r="D428" s="27"/>
      <c r="F428" s="27"/>
      <c r="G428" s="35"/>
      <c r="H428" s="35"/>
      <c r="I428" s="35"/>
    </row>
    <row r="429" spans="3:9" ht="22.5" customHeight="1" x14ac:dyDescent="0.25">
      <c r="C429" s="34"/>
      <c r="D429" s="27"/>
      <c r="F429" s="27"/>
      <c r="G429" s="35"/>
      <c r="H429" s="35"/>
      <c r="I429" s="35"/>
    </row>
    <row r="430" spans="3:9" ht="22.5" customHeight="1" x14ac:dyDescent="0.25">
      <c r="C430" s="34"/>
      <c r="D430" s="27"/>
      <c r="F430" s="27"/>
      <c r="G430" s="35"/>
      <c r="H430" s="35"/>
      <c r="I430" s="35"/>
    </row>
    <row r="431" spans="3:9" ht="22.5" customHeight="1" x14ac:dyDescent="0.25">
      <c r="C431" s="34"/>
      <c r="D431" s="27"/>
      <c r="F431" s="27"/>
      <c r="G431" s="35"/>
      <c r="H431" s="35"/>
      <c r="I431" s="35"/>
    </row>
    <row r="432" spans="3:9" ht="22.5" customHeight="1" x14ac:dyDescent="0.25">
      <c r="C432" s="34"/>
      <c r="D432" s="27"/>
      <c r="F432" s="27"/>
      <c r="G432" s="35"/>
      <c r="H432" s="35"/>
      <c r="I432" s="35"/>
    </row>
    <row r="433" spans="3:9" ht="22.5" customHeight="1" x14ac:dyDescent="0.25">
      <c r="C433" s="34"/>
      <c r="D433" s="27"/>
      <c r="F433" s="27"/>
      <c r="G433" s="35"/>
      <c r="H433" s="35"/>
      <c r="I433" s="35"/>
    </row>
    <row r="434" spans="3:9" ht="22.5" customHeight="1" x14ac:dyDescent="0.25">
      <c r="C434" s="34"/>
      <c r="D434" s="27"/>
      <c r="F434" s="27"/>
      <c r="G434" s="35"/>
      <c r="H434" s="35"/>
      <c r="I434" s="35"/>
    </row>
    <row r="435" spans="3:9" ht="22.5" customHeight="1" x14ac:dyDescent="0.25">
      <c r="C435" s="34"/>
      <c r="D435" s="27"/>
      <c r="F435" s="27"/>
      <c r="G435" s="35"/>
      <c r="H435" s="35"/>
      <c r="I435" s="35"/>
    </row>
    <row r="436" spans="3:9" ht="22.5" customHeight="1" x14ac:dyDescent="0.25">
      <c r="C436" s="34"/>
      <c r="D436" s="27"/>
      <c r="F436" s="27"/>
      <c r="G436" s="35"/>
      <c r="H436" s="35"/>
      <c r="I436" s="35"/>
    </row>
    <row r="437" spans="3:9" ht="22.5" customHeight="1" x14ac:dyDescent="0.25">
      <c r="C437" s="34"/>
      <c r="D437" s="27"/>
      <c r="F437" s="27"/>
      <c r="G437" s="35"/>
      <c r="H437" s="35"/>
      <c r="I437" s="35"/>
    </row>
    <row r="438" spans="3:9" ht="22.5" customHeight="1" x14ac:dyDescent="0.25">
      <c r="C438" s="34"/>
      <c r="D438" s="27"/>
      <c r="F438" s="27"/>
      <c r="G438" s="35"/>
      <c r="H438" s="35"/>
      <c r="I438" s="35"/>
    </row>
    <row r="439" spans="3:9" ht="22.5" customHeight="1" x14ac:dyDescent="0.25">
      <c r="C439" s="34"/>
      <c r="D439" s="27"/>
      <c r="F439" s="27"/>
      <c r="G439" s="35"/>
      <c r="H439" s="35"/>
      <c r="I439" s="35"/>
    </row>
    <row r="440" spans="3:9" ht="22.5" customHeight="1" x14ac:dyDescent="0.25">
      <c r="C440" s="34"/>
      <c r="D440" s="27"/>
      <c r="F440" s="27"/>
      <c r="G440" s="35"/>
      <c r="H440" s="35"/>
      <c r="I440" s="35"/>
    </row>
    <row r="441" spans="3:9" ht="22.5" customHeight="1" x14ac:dyDescent="0.25">
      <c r="C441" s="34"/>
      <c r="D441" s="27"/>
      <c r="F441" s="27"/>
      <c r="G441" s="35"/>
      <c r="H441" s="35"/>
      <c r="I441" s="35"/>
    </row>
    <row r="442" spans="3:9" ht="22.5" customHeight="1" x14ac:dyDescent="0.25">
      <c r="C442" s="34"/>
      <c r="D442" s="27"/>
      <c r="F442" s="27"/>
      <c r="G442" s="35"/>
      <c r="H442" s="35"/>
      <c r="I442" s="35"/>
    </row>
    <row r="443" spans="3:9" ht="22.5" customHeight="1" x14ac:dyDescent="0.25">
      <c r="C443" s="34"/>
      <c r="D443" s="27"/>
      <c r="F443" s="27"/>
      <c r="G443" s="35"/>
      <c r="H443" s="35"/>
      <c r="I443" s="35"/>
    </row>
    <row r="444" spans="3:9" ht="22.5" customHeight="1" x14ac:dyDescent="0.25">
      <c r="C444" s="34"/>
      <c r="D444" s="27"/>
      <c r="F444" s="27"/>
      <c r="G444" s="35"/>
      <c r="H444" s="35"/>
      <c r="I444" s="35"/>
    </row>
    <row r="445" spans="3:9" ht="22.5" customHeight="1" x14ac:dyDescent="0.25">
      <c r="C445" s="34"/>
      <c r="D445" s="27"/>
      <c r="F445" s="27"/>
      <c r="G445" s="35"/>
      <c r="H445" s="35"/>
      <c r="I445" s="35"/>
    </row>
    <row r="446" spans="3:9" ht="22.5" customHeight="1" x14ac:dyDescent="0.25">
      <c r="C446" s="34"/>
      <c r="D446" s="27"/>
      <c r="F446" s="27"/>
      <c r="G446" s="35"/>
      <c r="H446" s="35"/>
      <c r="I446" s="35"/>
    </row>
    <row r="447" spans="3:9" ht="22.5" customHeight="1" x14ac:dyDescent="0.25">
      <c r="C447" s="34"/>
      <c r="D447" s="27"/>
      <c r="F447" s="27"/>
      <c r="G447" s="35"/>
      <c r="H447" s="35"/>
      <c r="I447" s="35"/>
    </row>
    <row r="448" spans="3:9" ht="22.5" customHeight="1" x14ac:dyDescent="0.25">
      <c r="C448" s="34"/>
      <c r="D448" s="27"/>
      <c r="F448" s="27"/>
      <c r="G448" s="35"/>
      <c r="H448" s="35"/>
      <c r="I448" s="35"/>
    </row>
    <row r="449" spans="3:9" ht="22.5" customHeight="1" x14ac:dyDescent="0.25">
      <c r="C449" s="34"/>
      <c r="D449" s="27"/>
      <c r="F449" s="27"/>
      <c r="G449" s="35"/>
      <c r="H449" s="35"/>
      <c r="I449" s="35"/>
    </row>
    <row r="450" spans="3:9" ht="22.5" customHeight="1" x14ac:dyDescent="0.25">
      <c r="C450" s="34"/>
      <c r="D450" s="27"/>
      <c r="F450" s="27"/>
      <c r="G450" s="35"/>
      <c r="H450" s="35"/>
      <c r="I450" s="35"/>
    </row>
    <row r="451" spans="3:9" ht="22.5" customHeight="1" x14ac:dyDescent="0.25">
      <c r="C451" s="34"/>
      <c r="D451" s="27"/>
      <c r="F451" s="27"/>
      <c r="G451" s="35"/>
      <c r="H451" s="35"/>
      <c r="I451" s="35"/>
    </row>
    <row r="452" spans="3:9" ht="22.5" customHeight="1" x14ac:dyDescent="0.25">
      <c r="C452" s="34"/>
      <c r="D452" s="27"/>
      <c r="F452" s="27"/>
      <c r="G452" s="35"/>
      <c r="H452" s="35"/>
      <c r="I452" s="35"/>
    </row>
    <row r="453" spans="3:9" ht="22.5" customHeight="1" x14ac:dyDescent="0.25">
      <c r="C453" s="34"/>
      <c r="D453" s="27"/>
      <c r="F453" s="27"/>
      <c r="G453" s="35"/>
      <c r="H453" s="35"/>
      <c r="I453" s="35"/>
    </row>
    <row r="454" spans="3:9" ht="22.5" customHeight="1" x14ac:dyDescent="0.25">
      <c r="C454" s="34"/>
      <c r="D454" s="27"/>
      <c r="F454" s="27"/>
      <c r="G454" s="35"/>
      <c r="H454" s="35"/>
      <c r="I454" s="35"/>
    </row>
    <row r="455" spans="3:9" ht="22.5" customHeight="1" x14ac:dyDescent="0.25">
      <c r="C455" s="34"/>
      <c r="D455" s="27"/>
      <c r="F455" s="27"/>
      <c r="G455" s="35"/>
      <c r="H455" s="35"/>
      <c r="I455" s="35"/>
    </row>
    <row r="456" spans="3:9" ht="22.5" customHeight="1" x14ac:dyDescent="0.25">
      <c r="C456" s="34"/>
      <c r="D456" s="27"/>
      <c r="F456" s="27"/>
      <c r="G456" s="35"/>
      <c r="H456" s="35"/>
      <c r="I456" s="35"/>
    </row>
    <row r="457" spans="3:9" ht="22.5" customHeight="1" x14ac:dyDescent="0.25">
      <c r="C457" s="34"/>
      <c r="D457" s="27"/>
      <c r="F457" s="27"/>
      <c r="G457" s="35"/>
      <c r="H457" s="35"/>
      <c r="I457" s="35"/>
    </row>
    <row r="458" spans="3:9" ht="22.5" customHeight="1" x14ac:dyDescent="0.25">
      <c r="C458" s="34"/>
      <c r="D458" s="27"/>
      <c r="F458" s="27"/>
      <c r="G458" s="35"/>
      <c r="H458" s="35"/>
      <c r="I458" s="35"/>
    </row>
    <row r="459" spans="3:9" ht="22.5" customHeight="1" x14ac:dyDescent="0.25">
      <c r="C459" s="34"/>
      <c r="D459" s="27"/>
      <c r="F459" s="27"/>
      <c r="G459" s="35"/>
      <c r="H459" s="35"/>
      <c r="I459" s="35"/>
    </row>
    <row r="460" spans="3:9" ht="22.5" customHeight="1" x14ac:dyDescent="0.25">
      <c r="C460" s="34"/>
      <c r="D460" s="27"/>
      <c r="F460" s="27"/>
      <c r="G460" s="35"/>
      <c r="H460" s="35"/>
      <c r="I460" s="35"/>
    </row>
    <row r="461" spans="3:9" ht="22.5" customHeight="1" x14ac:dyDescent="0.25">
      <c r="C461" s="34"/>
      <c r="D461" s="27"/>
      <c r="F461" s="27"/>
      <c r="G461" s="35"/>
      <c r="H461" s="35"/>
      <c r="I461" s="35"/>
    </row>
    <row r="462" spans="3:9" ht="22.5" customHeight="1" x14ac:dyDescent="0.25">
      <c r="C462" s="34"/>
      <c r="D462" s="27"/>
      <c r="F462" s="27"/>
      <c r="G462" s="35"/>
      <c r="H462" s="35"/>
      <c r="I462" s="35"/>
    </row>
    <row r="463" spans="3:9" ht="22.5" customHeight="1" x14ac:dyDescent="0.25">
      <c r="C463" s="34"/>
      <c r="D463" s="27"/>
      <c r="F463" s="27"/>
      <c r="G463" s="35"/>
      <c r="H463" s="35"/>
      <c r="I463" s="35"/>
    </row>
    <row r="464" spans="3:9" ht="22.5" customHeight="1" x14ac:dyDescent="0.25">
      <c r="C464" s="34"/>
      <c r="D464" s="27"/>
      <c r="F464" s="27"/>
      <c r="G464" s="35"/>
      <c r="H464" s="35"/>
      <c r="I464" s="35"/>
    </row>
    <row r="465" spans="3:9" ht="22.5" customHeight="1" x14ac:dyDescent="0.25">
      <c r="C465" s="34"/>
      <c r="D465" s="27"/>
      <c r="F465" s="27"/>
      <c r="G465" s="35"/>
      <c r="H465" s="35"/>
      <c r="I465" s="35"/>
    </row>
    <row r="466" spans="3:9" ht="22.5" customHeight="1" x14ac:dyDescent="0.25">
      <c r="C466" s="34"/>
      <c r="D466" s="27"/>
      <c r="F466" s="27"/>
      <c r="G466" s="35"/>
      <c r="H466" s="35"/>
      <c r="I466" s="35"/>
    </row>
    <row r="467" spans="3:9" ht="22.5" customHeight="1" x14ac:dyDescent="0.25">
      <c r="C467" s="34"/>
      <c r="D467" s="27"/>
      <c r="F467" s="27"/>
      <c r="G467" s="35"/>
      <c r="H467" s="35"/>
      <c r="I467" s="35"/>
    </row>
    <row r="468" spans="3:9" ht="22.5" customHeight="1" x14ac:dyDescent="0.25">
      <c r="C468" s="34"/>
      <c r="D468" s="27"/>
      <c r="F468" s="27"/>
      <c r="G468" s="35"/>
      <c r="H468" s="35"/>
      <c r="I468" s="35"/>
    </row>
    <row r="469" spans="3:9" ht="22.5" customHeight="1" x14ac:dyDescent="0.25">
      <c r="C469" s="34"/>
      <c r="D469" s="27"/>
      <c r="F469" s="27"/>
      <c r="G469" s="35"/>
      <c r="H469" s="35"/>
      <c r="I469" s="35"/>
    </row>
    <row r="470" spans="3:9" ht="22.5" customHeight="1" x14ac:dyDescent="0.25">
      <c r="C470" s="34"/>
      <c r="D470" s="27"/>
      <c r="F470" s="27"/>
      <c r="G470" s="35"/>
      <c r="H470" s="35"/>
      <c r="I470" s="35"/>
    </row>
    <row r="471" spans="3:9" ht="22.5" customHeight="1" x14ac:dyDescent="0.25">
      <c r="C471" s="34"/>
      <c r="D471" s="27"/>
      <c r="F471" s="27"/>
      <c r="G471" s="35"/>
      <c r="H471" s="35"/>
      <c r="I471" s="35"/>
    </row>
    <row r="472" spans="3:9" ht="22.5" customHeight="1" x14ac:dyDescent="0.25">
      <c r="C472" s="34"/>
      <c r="D472" s="27"/>
      <c r="F472" s="27"/>
      <c r="G472" s="35"/>
      <c r="H472" s="35"/>
      <c r="I472" s="35"/>
    </row>
    <row r="473" spans="3:9" ht="22.5" customHeight="1" x14ac:dyDescent="0.25">
      <c r="C473" s="34"/>
      <c r="D473" s="27"/>
      <c r="F473" s="27"/>
      <c r="G473" s="35"/>
      <c r="H473" s="35"/>
      <c r="I473" s="35"/>
    </row>
    <row r="474" spans="3:9" ht="22.5" customHeight="1" x14ac:dyDescent="0.25">
      <c r="C474" s="34"/>
      <c r="D474" s="27"/>
      <c r="F474" s="27"/>
      <c r="G474" s="35"/>
      <c r="H474" s="35"/>
      <c r="I474" s="35"/>
    </row>
    <row r="475" spans="3:9" ht="22.5" customHeight="1" x14ac:dyDescent="0.25">
      <c r="C475" s="34"/>
      <c r="D475" s="27"/>
      <c r="F475" s="27"/>
      <c r="G475" s="35"/>
      <c r="H475" s="35"/>
      <c r="I475" s="35"/>
    </row>
    <row r="476" spans="3:9" ht="22.5" customHeight="1" x14ac:dyDescent="0.25">
      <c r="C476" s="34"/>
      <c r="D476" s="27"/>
      <c r="F476" s="27"/>
      <c r="G476" s="35"/>
      <c r="H476" s="35"/>
      <c r="I476" s="35"/>
    </row>
    <row r="477" spans="3:9" ht="22.5" customHeight="1" x14ac:dyDescent="0.25">
      <c r="C477" s="34"/>
      <c r="D477" s="27"/>
      <c r="F477" s="27"/>
      <c r="G477" s="35"/>
      <c r="H477" s="35"/>
      <c r="I477" s="35"/>
    </row>
    <row r="478" spans="3:9" ht="22.5" customHeight="1" x14ac:dyDescent="0.25">
      <c r="C478" s="34"/>
      <c r="D478" s="27"/>
      <c r="F478" s="27"/>
      <c r="G478" s="35"/>
      <c r="H478" s="35"/>
      <c r="I478" s="35"/>
    </row>
    <row r="479" spans="3:9" ht="22.5" customHeight="1" x14ac:dyDescent="0.25">
      <c r="C479" s="34"/>
      <c r="D479" s="27"/>
      <c r="F479" s="27"/>
      <c r="G479" s="35"/>
      <c r="H479" s="35"/>
      <c r="I479" s="35"/>
    </row>
    <row r="480" spans="3:9" ht="22.5" customHeight="1" x14ac:dyDescent="0.25">
      <c r="C480" s="34"/>
      <c r="D480" s="27"/>
      <c r="F480" s="27"/>
      <c r="G480" s="35"/>
      <c r="H480" s="35"/>
      <c r="I480" s="35"/>
    </row>
    <row r="481" spans="3:9" ht="22.5" customHeight="1" x14ac:dyDescent="0.25">
      <c r="C481" s="34"/>
      <c r="D481" s="27"/>
      <c r="F481" s="27"/>
      <c r="G481" s="35"/>
      <c r="H481" s="35"/>
      <c r="I481" s="35"/>
    </row>
    <row r="482" spans="3:9" ht="22.5" customHeight="1" x14ac:dyDescent="0.25">
      <c r="C482" s="34"/>
      <c r="D482" s="27"/>
      <c r="F482" s="27"/>
      <c r="G482" s="35"/>
      <c r="H482" s="35"/>
      <c r="I482" s="35"/>
    </row>
    <row r="483" spans="3:9" ht="22.5" customHeight="1" x14ac:dyDescent="0.25">
      <c r="C483" s="34"/>
      <c r="D483" s="27"/>
      <c r="F483" s="27"/>
      <c r="G483" s="35"/>
      <c r="H483" s="35"/>
      <c r="I483" s="35"/>
    </row>
    <row r="484" spans="3:9" ht="22.5" customHeight="1" x14ac:dyDescent="0.25">
      <c r="C484" s="34"/>
      <c r="D484" s="27"/>
      <c r="F484" s="27"/>
      <c r="G484" s="35"/>
      <c r="H484" s="35"/>
      <c r="I484" s="35"/>
    </row>
    <row r="485" spans="3:9" ht="22.5" customHeight="1" x14ac:dyDescent="0.25">
      <c r="C485" s="34"/>
      <c r="D485" s="27"/>
      <c r="F485" s="27"/>
      <c r="G485" s="35"/>
      <c r="H485" s="35"/>
      <c r="I485" s="35"/>
    </row>
    <row r="486" spans="3:9" ht="22.5" customHeight="1" x14ac:dyDescent="0.25">
      <c r="C486" s="34"/>
      <c r="D486" s="27"/>
      <c r="F486" s="27"/>
      <c r="G486" s="35"/>
      <c r="H486" s="35"/>
      <c r="I486" s="35"/>
    </row>
    <row r="487" spans="3:9" ht="22.5" customHeight="1" x14ac:dyDescent="0.25">
      <c r="C487" s="34"/>
      <c r="D487" s="27"/>
      <c r="F487" s="27"/>
      <c r="G487" s="35"/>
      <c r="H487" s="35"/>
      <c r="I487" s="35"/>
    </row>
    <row r="488" spans="3:9" ht="22.5" customHeight="1" x14ac:dyDescent="0.25">
      <c r="C488" s="34"/>
      <c r="D488" s="27"/>
      <c r="F488" s="27"/>
      <c r="G488" s="35"/>
      <c r="H488" s="35"/>
      <c r="I488" s="35"/>
    </row>
    <row r="489" spans="3:9" ht="22.5" customHeight="1" x14ac:dyDescent="0.25">
      <c r="C489" s="34"/>
      <c r="D489" s="27"/>
      <c r="F489" s="27"/>
      <c r="G489" s="35"/>
      <c r="H489" s="35"/>
      <c r="I489" s="35"/>
    </row>
    <row r="490" spans="3:9" ht="22.5" customHeight="1" x14ac:dyDescent="0.25">
      <c r="C490" s="34"/>
      <c r="D490" s="27"/>
      <c r="F490" s="27"/>
      <c r="G490" s="35"/>
      <c r="H490" s="35"/>
      <c r="I490" s="35"/>
    </row>
    <row r="491" spans="3:9" ht="22.5" customHeight="1" x14ac:dyDescent="0.25">
      <c r="C491" s="34"/>
      <c r="D491" s="27"/>
      <c r="F491" s="27"/>
      <c r="G491" s="35"/>
      <c r="H491" s="35"/>
      <c r="I491" s="35"/>
    </row>
    <row r="492" spans="3:9" ht="22.5" customHeight="1" x14ac:dyDescent="0.25">
      <c r="C492" s="34"/>
      <c r="D492" s="27"/>
      <c r="F492" s="27"/>
      <c r="G492" s="35"/>
      <c r="H492" s="35"/>
      <c r="I492" s="35"/>
    </row>
    <row r="493" spans="3:9" ht="22.5" customHeight="1" x14ac:dyDescent="0.25">
      <c r="C493" s="34"/>
      <c r="D493" s="27"/>
      <c r="F493" s="27"/>
      <c r="G493" s="35"/>
      <c r="H493" s="35"/>
      <c r="I493" s="35"/>
    </row>
    <row r="494" spans="3:9" ht="22.5" customHeight="1" x14ac:dyDescent="0.25">
      <c r="C494" s="34"/>
      <c r="D494" s="27"/>
      <c r="F494" s="27"/>
      <c r="G494" s="35"/>
      <c r="H494" s="35"/>
      <c r="I494" s="35"/>
    </row>
    <row r="495" spans="3:9" ht="22.5" customHeight="1" x14ac:dyDescent="0.25">
      <c r="C495" s="34"/>
      <c r="D495" s="27"/>
      <c r="F495" s="27"/>
      <c r="G495" s="35"/>
      <c r="H495" s="35"/>
      <c r="I495" s="35"/>
    </row>
    <row r="496" spans="3:9" ht="22.5" customHeight="1" x14ac:dyDescent="0.25">
      <c r="C496" s="34"/>
      <c r="D496" s="27"/>
      <c r="F496" s="27"/>
      <c r="G496" s="35"/>
      <c r="H496" s="35"/>
      <c r="I496" s="35"/>
    </row>
    <row r="497" spans="3:9" ht="22.5" customHeight="1" x14ac:dyDescent="0.25">
      <c r="C497" s="34"/>
      <c r="D497" s="27"/>
      <c r="F497" s="27"/>
      <c r="G497" s="35"/>
      <c r="H497" s="35"/>
      <c r="I497" s="35"/>
    </row>
    <row r="498" spans="3:9" ht="22.5" customHeight="1" x14ac:dyDescent="0.25">
      <c r="C498" s="34"/>
      <c r="D498" s="27"/>
      <c r="F498" s="27"/>
      <c r="G498" s="35"/>
      <c r="H498" s="35"/>
      <c r="I498" s="35"/>
    </row>
    <row r="499" spans="3:9" ht="22.5" customHeight="1" x14ac:dyDescent="0.25">
      <c r="C499" s="34"/>
      <c r="D499" s="27"/>
      <c r="F499" s="27"/>
      <c r="G499" s="35"/>
      <c r="H499" s="35"/>
      <c r="I499" s="35"/>
    </row>
    <row r="500" spans="3:9" ht="22.5" customHeight="1" x14ac:dyDescent="0.25">
      <c r="C500" s="34"/>
      <c r="D500" s="27"/>
      <c r="F500" s="27"/>
      <c r="G500" s="35"/>
      <c r="H500" s="35"/>
      <c r="I500" s="35"/>
    </row>
    <row r="501" spans="3:9" ht="22.5" customHeight="1" x14ac:dyDescent="0.25">
      <c r="C501" s="34"/>
      <c r="D501" s="27"/>
      <c r="F501" s="27"/>
      <c r="G501" s="35"/>
      <c r="H501" s="35"/>
      <c r="I501" s="35"/>
    </row>
    <row r="502" spans="3:9" ht="22.5" customHeight="1" x14ac:dyDescent="0.25">
      <c r="C502" s="34"/>
      <c r="D502" s="27"/>
      <c r="F502" s="27"/>
      <c r="G502" s="35"/>
      <c r="H502" s="35"/>
      <c r="I502" s="35"/>
    </row>
    <row r="503" spans="3:9" ht="22.5" customHeight="1" x14ac:dyDescent="0.25">
      <c r="C503" s="34"/>
      <c r="D503" s="27"/>
      <c r="F503" s="27"/>
      <c r="G503" s="35"/>
      <c r="H503" s="35"/>
      <c r="I503" s="35"/>
    </row>
    <row r="504" spans="3:9" ht="22.5" customHeight="1" x14ac:dyDescent="0.25">
      <c r="C504" s="34"/>
      <c r="D504" s="27"/>
      <c r="F504" s="27"/>
      <c r="G504" s="35"/>
      <c r="H504" s="35"/>
      <c r="I504" s="35"/>
    </row>
    <row r="505" spans="3:9" ht="22.5" customHeight="1" x14ac:dyDescent="0.25">
      <c r="C505" s="34"/>
      <c r="D505" s="27"/>
      <c r="F505" s="27"/>
      <c r="G505" s="35"/>
      <c r="H505" s="35"/>
      <c r="I505" s="35"/>
    </row>
    <row r="506" spans="3:9" ht="22.5" customHeight="1" x14ac:dyDescent="0.25">
      <c r="C506" s="34"/>
      <c r="D506" s="27"/>
      <c r="F506" s="27"/>
      <c r="G506" s="35"/>
      <c r="H506" s="35"/>
      <c r="I506" s="35"/>
    </row>
    <row r="507" spans="3:9" ht="22.5" customHeight="1" x14ac:dyDescent="0.25">
      <c r="C507" s="34"/>
      <c r="D507" s="27"/>
      <c r="F507" s="27"/>
      <c r="G507" s="35"/>
      <c r="H507" s="35"/>
      <c r="I507" s="35"/>
    </row>
    <row r="508" spans="3:9" ht="22.5" customHeight="1" x14ac:dyDescent="0.25">
      <c r="C508" s="34"/>
      <c r="D508" s="27"/>
      <c r="F508" s="27"/>
      <c r="G508" s="35"/>
      <c r="H508" s="35"/>
      <c r="I508" s="35"/>
    </row>
    <row r="509" spans="3:9" ht="22.5" customHeight="1" x14ac:dyDescent="0.25">
      <c r="C509" s="34"/>
      <c r="D509" s="27"/>
      <c r="F509" s="27"/>
      <c r="G509" s="35"/>
      <c r="H509" s="35"/>
      <c r="I509" s="35"/>
    </row>
    <row r="510" spans="3:9" ht="22.5" customHeight="1" x14ac:dyDescent="0.25">
      <c r="C510" s="34"/>
      <c r="D510" s="27"/>
      <c r="F510" s="27"/>
      <c r="G510" s="35"/>
      <c r="H510" s="35"/>
      <c r="I510" s="35"/>
    </row>
    <row r="511" spans="3:9" ht="22.5" customHeight="1" x14ac:dyDescent="0.25">
      <c r="C511" s="34"/>
      <c r="D511" s="27"/>
      <c r="F511" s="27"/>
      <c r="G511" s="35"/>
      <c r="H511" s="35"/>
      <c r="I511" s="35"/>
    </row>
    <row r="512" spans="3:9" ht="22.5" customHeight="1" x14ac:dyDescent="0.25">
      <c r="C512" s="34"/>
      <c r="D512" s="27"/>
      <c r="F512" s="27"/>
      <c r="G512" s="35"/>
      <c r="H512" s="35"/>
      <c r="I512" s="35"/>
    </row>
    <row r="513" spans="3:9" ht="22.5" customHeight="1" x14ac:dyDescent="0.25">
      <c r="C513" s="34"/>
      <c r="D513" s="27"/>
      <c r="F513" s="27"/>
      <c r="G513" s="35"/>
      <c r="H513" s="35"/>
      <c r="I513" s="35"/>
    </row>
    <row r="514" spans="3:9" ht="22.5" customHeight="1" x14ac:dyDescent="0.25">
      <c r="C514" s="34"/>
      <c r="D514" s="27"/>
      <c r="F514" s="27"/>
      <c r="G514" s="35"/>
      <c r="H514" s="35"/>
      <c r="I514" s="35"/>
    </row>
    <row r="515" spans="3:9" ht="22.5" customHeight="1" x14ac:dyDescent="0.25">
      <c r="C515" s="34"/>
      <c r="D515" s="27"/>
      <c r="F515" s="27"/>
      <c r="G515" s="35"/>
      <c r="H515" s="35"/>
      <c r="I515" s="35"/>
    </row>
    <row r="516" spans="3:9" ht="22.5" customHeight="1" x14ac:dyDescent="0.25">
      <c r="C516" s="34"/>
      <c r="D516" s="27"/>
      <c r="F516" s="27"/>
      <c r="G516" s="35"/>
      <c r="H516" s="35"/>
      <c r="I516" s="35"/>
    </row>
    <row r="517" spans="3:9" ht="22.5" customHeight="1" x14ac:dyDescent="0.25">
      <c r="C517" s="34"/>
      <c r="D517" s="27"/>
      <c r="F517" s="27"/>
      <c r="G517" s="35"/>
      <c r="H517" s="35"/>
      <c r="I517" s="35"/>
    </row>
    <row r="518" spans="3:9" ht="22.5" customHeight="1" x14ac:dyDescent="0.25">
      <c r="C518" s="34"/>
      <c r="D518" s="27"/>
      <c r="F518" s="27"/>
      <c r="G518" s="35"/>
      <c r="H518" s="35"/>
      <c r="I518" s="35"/>
    </row>
    <row r="519" spans="3:9" ht="22.5" customHeight="1" x14ac:dyDescent="0.25">
      <c r="C519" s="34"/>
      <c r="D519" s="27"/>
      <c r="F519" s="27"/>
      <c r="G519" s="35"/>
      <c r="H519" s="35"/>
      <c r="I519" s="35"/>
    </row>
    <row r="520" spans="3:9" ht="22.5" customHeight="1" x14ac:dyDescent="0.25">
      <c r="C520" s="34"/>
      <c r="D520" s="27"/>
      <c r="F520" s="27"/>
      <c r="G520" s="35"/>
      <c r="H520" s="35"/>
      <c r="I520" s="35"/>
    </row>
    <row r="521" spans="3:9" ht="22.5" customHeight="1" x14ac:dyDescent="0.25">
      <c r="C521" s="34"/>
      <c r="D521" s="27"/>
      <c r="F521" s="27"/>
      <c r="G521" s="35"/>
      <c r="H521" s="35"/>
      <c r="I521" s="35"/>
    </row>
    <row r="522" spans="3:9" ht="22.5" customHeight="1" x14ac:dyDescent="0.25">
      <c r="C522" s="34"/>
      <c r="D522" s="27"/>
      <c r="F522" s="27"/>
      <c r="G522" s="35"/>
      <c r="H522" s="35"/>
      <c r="I522" s="35"/>
    </row>
    <row r="523" spans="3:9" ht="22.5" customHeight="1" x14ac:dyDescent="0.25">
      <c r="C523" s="34"/>
      <c r="D523" s="27"/>
      <c r="F523" s="27"/>
      <c r="G523" s="35"/>
      <c r="H523" s="35"/>
      <c r="I523" s="35"/>
    </row>
    <row r="524" spans="3:9" ht="22.5" customHeight="1" x14ac:dyDescent="0.25">
      <c r="C524" s="34"/>
      <c r="D524" s="27"/>
      <c r="F524" s="27"/>
      <c r="G524" s="35"/>
      <c r="H524" s="35"/>
      <c r="I524" s="35"/>
    </row>
    <row r="525" spans="3:9" ht="22.5" customHeight="1" x14ac:dyDescent="0.25">
      <c r="C525" s="34"/>
      <c r="D525" s="27"/>
      <c r="F525" s="27"/>
      <c r="G525" s="35"/>
      <c r="H525" s="35"/>
      <c r="I525" s="35"/>
    </row>
    <row r="526" spans="3:9" ht="22.5" customHeight="1" x14ac:dyDescent="0.25">
      <c r="C526" s="34"/>
      <c r="D526" s="27"/>
      <c r="F526" s="27"/>
      <c r="G526" s="35"/>
      <c r="H526" s="35"/>
      <c r="I526" s="35"/>
    </row>
    <row r="527" spans="3:9" ht="22.5" customHeight="1" x14ac:dyDescent="0.25">
      <c r="C527" s="34"/>
      <c r="D527" s="27"/>
      <c r="F527" s="27"/>
      <c r="G527" s="35"/>
      <c r="H527" s="35"/>
      <c r="I527" s="35"/>
    </row>
    <row r="528" spans="3:9" ht="22.5" customHeight="1" x14ac:dyDescent="0.25">
      <c r="C528" s="34"/>
      <c r="D528" s="27"/>
      <c r="F528" s="27"/>
      <c r="G528" s="35"/>
      <c r="H528" s="35"/>
      <c r="I528" s="35"/>
    </row>
    <row r="529" spans="3:9" ht="22.5" customHeight="1" x14ac:dyDescent="0.25">
      <c r="C529" s="34"/>
      <c r="D529" s="27"/>
      <c r="F529" s="27"/>
      <c r="G529" s="35"/>
      <c r="H529" s="35"/>
      <c r="I529" s="35"/>
    </row>
    <row r="530" spans="3:9" ht="22.5" customHeight="1" x14ac:dyDescent="0.25">
      <c r="C530" s="34"/>
      <c r="D530" s="27"/>
      <c r="F530" s="27"/>
      <c r="G530" s="35"/>
      <c r="H530" s="35"/>
      <c r="I530" s="35"/>
    </row>
    <row r="531" spans="3:9" ht="22.5" customHeight="1" x14ac:dyDescent="0.25">
      <c r="C531" s="34"/>
      <c r="D531" s="27"/>
      <c r="F531" s="27"/>
      <c r="G531" s="35"/>
      <c r="H531" s="35"/>
      <c r="I531" s="35"/>
    </row>
    <row r="532" spans="3:9" ht="22.5" customHeight="1" x14ac:dyDescent="0.25">
      <c r="C532" s="34"/>
      <c r="D532" s="27"/>
      <c r="F532" s="27"/>
      <c r="G532" s="35"/>
      <c r="H532" s="35"/>
      <c r="I532" s="35"/>
    </row>
    <row r="533" spans="3:9" ht="22.5" customHeight="1" x14ac:dyDescent="0.25">
      <c r="C533" s="34"/>
      <c r="D533" s="27"/>
      <c r="F533" s="27"/>
      <c r="G533" s="35"/>
      <c r="H533" s="35"/>
      <c r="I533" s="35"/>
    </row>
    <row r="534" spans="3:9" ht="22.5" customHeight="1" x14ac:dyDescent="0.25">
      <c r="C534" s="34"/>
      <c r="D534" s="27"/>
      <c r="F534" s="27"/>
      <c r="G534" s="35"/>
      <c r="H534" s="35"/>
      <c r="I534" s="35"/>
    </row>
    <row r="535" spans="3:9" ht="22.5" customHeight="1" x14ac:dyDescent="0.25">
      <c r="C535" s="34"/>
      <c r="D535" s="27"/>
      <c r="F535" s="27"/>
      <c r="G535" s="35"/>
      <c r="H535" s="35"/>
      <c r="I535" s="35"/>
    </row>
    <row r="536" spans="3:9" ht="22.5" customHeight="1" x14ac:dyDescent="0.25">
      <c r="C536" s="34"/>
      <c r="D536" s="27"/>
      <c r="F536" s="27"/>
      <c r="G536" s="35"/>
      <c r="H536" s="35"/>
      <c r="I536" s="35"/>
    </row>
    <row r="537" spans="3:9" ht="22.5" customHeight="1" x14ac:dyDescent="0.25">
      <c r="C537" s="34"/>
      <c r="D537" s="27"/>
      <c r="F537" s="27"/>
      <c r="G537" s="35"/>
      <c r="H537" s="35"/>
      <c r="I537" s="35"/>
    </row>
    <row r="538" spans="3:9" ht="22.5" customHeight="1" x14ac:dyDescent="0.25">
      <c r="C538" s="34"/>
      <c r="D538" s="27"/>
      <c r="F538" s="27"/>
      <c r="G538" s="35"/>
      <c r="H538" s="35"/>
      <c r="I538" s="35"/>
    </row>
    <row r="539" spans="3:9" ht="22.5" customHeight="1" x14ac:dyDescent="0.25">
      <c r="C539" s="34"/>
      <c r="D539" s="27"/>
      <c r="F539" s="27"/>
      <c r="G539" s="35"/>
      <c r="H539" s="35"/>
      <c r="I539" s="35"/>
    </row>
    <row r="540" spans="3:9" ht="22.5" customHeight="1" x14ac:dyDescent="0.25">
      <c r="C540" s="34"/>
      <c r="D540" s="27"/>
      <c r="F540" s="27"/>
      <c r="G540" s="35"/>
      <c r="H540" s="35"/>
      <c r="I540" s="35"/>
    </row>
    <row r="541" spans="3:9" ht="22.5" customHeight="1" x14ac:dyDescent="0.25">
      <c r="C541" s="34"/>
      <c r="D541" s="27"/>
      <c r="F541" s="27"/>
      <c r="G541" s="35"/>
      <c r="H541" s="35"/>
      <c r="I541" s="35"/>
    </row>
    <row r="542" spans="3:9" ht="22.5" customHeight="1" x14ac:dyDescent="0.25">
      <c r="C542" s="34"/>
      <c r="D542" s="27"/>
      <c r="F542" s="27"/>
      <c r="G542" s="35"/>
      <c r="H542" s="35"/>
      <c r="I542" s="35"/>
    </row>
    <row r="543" spans="3:9" ht="22.5" customHeight="1" x14ac:dyDescent="0.25">
      <c r="C543" s="34"/>
      <c r="D543" s="27"/>
      <c r="F543" s="27"/>
      <c r="G543" s="35"/>
      <c r="H543" s="35"/>
      <c r="I543" s="35"/>
    </row>
    <row r="544" spans="3:9" ht="22.5" customHeight="1" x14ac:dyDescent="0.25">
      <c r="C544" s="34"/>
      <c r="D544" s="27"/>
      <c r="F544" s="27"/>
      <c r="G544" s="35"/>
      <c r="H544" s="35"/>
      <c r="I544" s="35"/>
    </row>
    <row r="545" spans="3:9" ht="22.5" customHeight="1" x14ac:dyDescent="0.25">
      <c r="C545" s="34"/>
      <c r="D545" s="27"/>
      <c r="F545" s="27"/>
      <c r="G545" s="35"/>
      <c r="H545" s="35"/>
      <c r="I545" s="35"/>
    </row>
    <row r="546" spans="3:9" ht="22.5" customHeight="1" x14ac:dyDescent="0.25">
      <c r="C546" s="34"/>
      <c r="D546" s="27"/>
      <c r="F546" s="27"/>
      <c r="G546" s="35"/>
      <c r="H546" s="35"/>
      <c r="I546" s="35"/>
    </row>
    <row r="547" spans="3:9" ht="22.5" customHeight="1" x14ac:dyDescent="0.25">
      <c r="C547" s="34"/>
      <c r="D547" s="27"/>
      <c r="F547" s="27"/>
      <c r="G547" s="35"/>
      <c r="H547" s="35"/>
      <c r="I547" s="35"/>
    </row>
    <row r="548" spans="3:9" ht="22.5" customHeight="1" x14ac:dyDescent="0.25">
      <c r="C548" s="34"/>
      <c r="D548" s="27"/>
      <c r="F548" s="27"/>
      <c r="G548" s="35"/>
      <c r="H548" s="35"/>
      <c r="I548" s="35"/>
    </row>
    <row r="549" spans="3:9" ht="22.5" customHeight="1" x14ac:dyDescent="0.25">
      <c r="C549" s="34"/>
      <c r="D549" s="27"/>
      <c r="F549" s="27"/>
      <c r="G549" s="35"/>
      <c r="H549" s="35"/>
      <c r="I549" s="35"/>
    </row>
    <row r="550" spans="3:9" ht="22.5" customHeight="1" x14ac:dyDescent="0.25">
      <c r="C550" s="34"/>
      <c r="D550" s="27"/>
      <c r="F550" s="27"/>
      <c r="G550" s="35"/>
      <c r="H550" s="35"/>
      <c r="I550" s="35"/>
    </row>
    <row r="551" spans="3:9" ht="22.5" customHeight="1" x14ac:dyDescent="0.25">
      <c r="C551" s="34"/>
      <c r="D551" s="27"/>
      <c r="F551" s="27"/>
      <c r="G551" s="35"/>
      <c r="H551" s="35"/>
      <c r="I551" s="35"/>
    </row>
    <row r="552" spans="3:9" ht="22.5" customHeight="1" x14ac:dyDescent="0.25">
      <c r="C552" s="34"/>
      <c r="D552" s="27"/>
      <c r="F552" s="27"/>
      <c r="G552" s="35"/>
      <c r="H552" s="35"/>
      <c r="I552" s="35"/>
    </row>
    <row r="553" spans="3:9" ht="22.5" customHeight="1" x14ac:dyDescent="0.25">
      <c r="C553" s="34"/>
      <c r="D553" s="27"/>
      <c r="F553" s="27"/>
      <c r="G553" s="35"/>
      <c r="H553" s="35"/>
      <c r="I553" s="35"/>
    </row>
    <row r="554" spans="3:9" ht="22.5" customHeight="1" x14ac:dyDescent="0.25">
      <c r="C554" s="34"/>
      <c r="D554" s="27"/>
      <c r="F554" s="27"/>
      <c r="G554" s="35"/>
      <c r="H554" s="35"/>
      <c r="I554" s="35"/>
    </row>
    <row r="555" spans="3:9" ht="22.5" customHeight="1" x14ac:dyDescent="0.25">
      <c r="C555" s="34"/>
      <c r="D555" s="27"/>
      <c r="F555" s="27"/>
      <c r="G555" s="35"/>
      <c r="H555" s="35"/>
      <c r="I555" s="35"/>
    </row>
    <row r="556" spans="3:9" ht="22.5" customHeight="1" x14ac:dyDescent="0.25">
      <c r="C556" s="34"/>
      <c r="D556" s="27"/>
      <c r="F556" s="27"/>
      <c r="G556" s="35"/>
      <c r="H556" s="35"/>
      <c r="I556" s="35"/>
    </row>
    <row r="557" spans="3:9" ht="22.5" customHeight="1" x14ac:dyDescent="0.25">
      <c r="C557" s="34"/>
      <c r="D557" s="27"/>
      <c r="F557" s="27"/>
      <c r="G557" s="35"/>
      <c r="H557" s="35"/>
      <c r="I557" s="35"/>
    </row>
    <row r="558" spans="3:9" ht="22.5" customHeight="1" x14ac:dyDescent="0.25">
      <c r="C558" s="34"/>
      <c r="D558" s="27"/>
      <c r="F558" s="27"/>
      <c r="G558" s="35"/>
      <c r="H558" s="35"/>
      <c r="I558" s="35"/>
    </row>
    <row r="559" spans="3:9" ht="22.5" customHeight="1" x14ac:dyDescent="0.25">
      <c r="C559" s="34"/>
      <c r="D559" s="27"/>
      <c r="F559" s="27"/>
      <c r="G559" s="35"/>
      <c r="H559" s="35"/>
      <c r="I559" s="35"/>
    </row>
    <row r="560" spans="3:9" ht="22.5" customHeight="1" x14ac:dyDescent="0.25">
      <c r="C560" s="34"/>
      <c r="D560" s="27"/>
      <c r="F560" s="27"/>
      <c r="G560" s="35"/>
      <c r="H560" s="35"/>
      <c r="I560" s="35"/>
    </row>
    <row r="561" spans="3:9" ht="22.5" customHeight="1" x14ac:dyDescent="0.25">
      <c r="C561" s="34"/>
      <c r="D561" s="27"/>
      <c r="F561" s="27"/>
      <c r="G561" s="35"/>
      <c r="H561" s="35"/>
      <c r="I561" s="35"/>
    </row>
    <row r="562" spans="3:9" ht="22.5" customHeight="1" x14ac:dyDescent="0.25">
      <c r="C562" s="34"/>
      <c r="D562" s="27"/>
      <c r="F562" s="27"/>
      <c r="G562" s="35"/>
      <c r="H562" s="35"/>
      <c r="I562" s="35"/>
    </row>
    <row r="563" spans="3:9" ht="22.5" customHeight="1" x14ac:dyDescent="0.25">
      <c r="C563" s="34"/>
      <c r="D563" s="27"/>
      <c r="F563" s="27"/>
      <c r="G563" s="35"/>
      <c r="H563" s="35"/>
      <c r="I563" s="35"/>
    </row>
    <row r="564" spans="3:9" ht="22.5" customHeight="1" x14ac:dyDescent="0.25">
      <c r="C564" s="34"/>
      <c r="D564" s="27"/>
      <c r="F564" s="27"/>
      <c r="G564" s="35"/>
      <c r="H564" s="35"/>
      <c r="I564" s="35"/>
    </row>
    <row r="565" spans="3:9" ht="22.5" customHeight="1" x14ac:dyDescent="0.25">
      <c r="C565" s="34"/>
      <c r="D565" s="27"/>
      <c r="F565" s="27"/>
      <c r="G565" s="35"/>
      <c r="H565" s="35"/>
      <c r="I565" s="35"/>
    </row>
    <row r="566" spans="3:9" ht="22.5" customHeight="1" x14ac:dyDescent="0.25">
      <c r="C566" s="34"/>
      <c r="D566" s="27"/>
      <c r="F566" s="27"/>
      <c r="G566" s="35"/>
      <c r="H566" s="35"/>
      <c r="I566" s="35"/>
    </row>
    <row r="567" spans="3:9" ht="22.5" customHeight="1" x14ac:dyDescent="0.25">
      <c r="C567" s="34"/>
      <c r="D567" s="27"/>
      <c r="F567" s="27"/>
      <c r="G567" s="35"/>
      <c r="H567" s="35"/>
      <c r="I567" s="35"/>
    </row>
    <row r="568" spans="3:9" ht="22.5" customHeight="1" x14ac:dyDescent="0.25">
      <c r="C568" s="34"/>
      <c r="D568" s="27"/>
      <c r="F568" s="27"/>
      <c r="G568" s="35"/>
      <c r="H568" s="35"/>
      <c r="I568" s="35"/>
    </row>
    <row r="569" spans="3:9" ht="22.5" customHeight="1" x14ac:dyDescent="0.25">
      <c r="C569" s="34"/>
      <c r="D569" s="27"/>
      <c r="F569" s="27"/>
      <c r="G569" s="35"/>
      <c r="H569" s="35"/>
      <c r="I569" s="35"/>
    </row>
    <row r="570" spans="3:9" ht="22.5" customHeight="1" x14ac:dyDescent="0.25">
      <c r="C570" s="34"/>
      <c r="D570" s="27"/>
      <c r="F570" s="27"/>
      <c r="G570" s="35"/>
      <c r="H570" s="35"/>
      <c r="I570" s="35"/>
    </row>
    <row r="571" spans="3:9" ht="22.5" customHeight="1" x14ac:dyDescent="0.25">
      <c r="C571" s="34"/>
      <c r="D571" s="27"/>
      <c r="F571" s="27"/>
      <c r="G571" s="35"/>
      <c r="H571" s="35"/>
      <c r="I571" s="35"/>
    </row>
    <row r="572" spans="3:9" ht="22.5" customHeight="1" x14ac:dyDescent="0.25">
      <c r="C572" s="34"/>
      <c r="D572" s="27"/>
      <c r="F572" s="27"/>
      <c r="G572" s="35"/>
      <c r="H572" s="35"/>
      <c r="I572" s="35"/>
    </row>
    <row r="573" spans="3:9" ht="22.5" customHeight="1" x14ac:dyDescent="0.25">
      <c r="C573" s="34"/>
      <c r="D573" s="27"/>
      <c r="F573" s="27"/>
      <c r="G573" s="35"/>
      <c r="H573" s="35"/>
      <c r="I573" s="35"/>
    </row>
    <row r="574" spans="3:9" ht="22.5" customHeight="1" x14ac:dyDescent="0.25">
      <c r="C574" s="34"/>
      <c r="D574" s="27"/>
      <c r="F574" s="27"/>
      <c r="G574" s="35"/>
      <c r="H574" s="35"/>
      <c r="I574" s="35"/>
    </row>
    <row r="575" spans="3:9" ht="22.5" customHeight="1" x14ac:dyDescent="0.25">
      <c r="C575" s="34"/>
      <c r="D575" s="27"/>
      <c r="F575" s="27"/>
      <c r="G575" s="35"/>
      <c r="H575" s="35"/>
      <c r="I575" s="35"/>
    </row>
    <row r="576" spans="3:9" ht="22.5" customHeight="1" x14ac:dyDescent="0.25">
      <c r="C576" s="34"/>
      <c r="D576" s="27"/>
      <c r="F576" s="27"/>
      <c r="G576" s="35"/>
      <c r="H576" s="35"/>
      <c r="I576" s="35"/>
    </row>
    <row r="577" spans="3:9" ht="22.5" customHeight="1" x14ac:dyDescent="0.25">
      <c r="C577" s="34"/>
      <c r="D577" s="27"/>
      <c r="F577" s="27"/>
      <c r="G577" s="35"/>
      <c r="H577" s="35"/>
      <c r="I577" s="35"/>
    </row>
    <row r="578" spans="3:9" ht="22.5" customHeight="1" x14ac:dyDescent="0.25">
      <c r="C578" s="34"/>
      <c r="D578" s="27"/>
      <c r="F578" s="27"/>
      <c r="G578" s="35"/>
      <c r="H578" s="35"/>
      <c r="I578" s="35"/>
    </row>
    <row r="579" spans="3:9" ht="22.5" customHeight="1" x14ac:dyDescent="0.25">
      <c r="C579" s="34"/>
      <c r="D579" s="27"/>
      <c r="F579" s="27"/>
      <c r="G579" s="35"/>
      <c r="H579" s="35"/>
      <c r="I579" s="35"/>
    </row>
    <row r="580" spans="3:9" ht="22.5" customHeight="1" x14ac:dyDescent="0.25">
      <c r="C580" s="34"/>
      <c r="D580" s="27"/>
      <c r="F580" s="27"/>
      <c r="G580" s="35"/>
      <c r="H580" s="35"/>
      <c r="I580" s="35"/>
    </row>
    <row r="581" spans="3:9" ht="22.5" customHeight="1" x14ac:dyDescent="0.25">
      <c r="C581" s="34"/>
      <c r="D581" s="27"/>
      <c r="F581" s="27"/>
      <c r="G581" s="35"/>
      <c r="H581" s="35"/>
      <c r="I581" s="35"/>
    </row>
    <row r="582" spans="3:9" ht="22.5" customHeight="1" x14ac:dyDescent="0.25">
      <c r="C582" s="34"/>
      <c r="D582" s="27"/>
      <c r="F582" s="27"/>
      <c r="G582" s="35"/>
      <c r="H582" s="35"/>
      <c r="I582" s="35"/>
    </row>
    <row r="583" spans="3:9" ht="22.5" customHeight="1" x14ac:dyDescent="0.25">
      <c r="C583" s="34"/>
      <c r="D583" s="27"/>
      <c r="F583" s="27"/>
      <c r="G583" s="35"/>
      <c r="H583" s="35"/>
      <c r="I583" s="35"/>
    </row>
    <row r="584" spans="3:9" ht="22.5" customHeight="1" x14ac:dyDescent="0.25">
      <c r="C584" s="34"/>
      <c r="D584" s="27"/>
      <c r="F584" s="27"/>
      <c r="G584" s="35"/>
      <c r="H584" s="35"/>
      <c r="I584" s="35"/>
    </row>
    <row r="585" spans="3:9" ht="22.5" customHeight="1" x14ac:dyDescent="0.25">
      <c r="C585" s="34"/>
      <c r="D585" s="27"/>
      <c r="F585" s="27"/>
      <c r="G585" s="35"/>
      <c r="H585" s="35"/>
      <c r="I585" s="35"/>
    </row>
    <row r="586" spans="3:9" ht="22.5" customHeight="1" x14ac:dyDescent="0.25">
      <c r="C586" s="34"/>
      <c r="D586" s="27"/>
      <c r="F586" s="27"/>
      <c r="G586" s="35"/>
      <c r="H586" s="35"/>
      <c r="I586" s="35"/>
    </row>
    <row r="587" spans="3:9" ht="22.5" customHeight="1" x14ac:dyDescent="0.25">
      <c r="C587" s="34"/>
      <c r="D587" s="27"/>
      <c r="F587" s="27"/>
      <c r="G587" s="35"/>
      <c r="H587" s="35"/>
      <c r="I587" s="35"/>
    </row>
    <row r="588" spans="3:9" ht="22.5" customHeight="1" x14ac:dyDescent="0.25">
      <c r="C588" s="34"/>
      <c r="D588" s="27"/>
      <c r="F588" s="27"/>
      <c r="G588" s="35"/>
      <c r="H588" s="35"/>
      <c r="I588" s="35"/>
    </row>
    <row r="589" spans="3:9" ht="22.5" customHeight="1" x14ac:dyDescent="0.25">
      <c r="C589" s="34"/>
      <c r="D589" s="27"/>
      <c r="F589" s="27"/>
      <c r="G589" s="35"/>
      <c r="H589" s="35"/>
      <c r="I589" s="35"/>
    </row>
    <row r="590" spans="3:9" ht="22.5" customHeight="1" x14ac:dyDescent="0.25">
      <c r="C590" s="34"/>
      <c r="D590" s="27"/>
      <c r="F590" s="27"/>
      <c r="G590" s="35"/>
      <c r="H590" s="35"/>
      <c r="I590" s="35"/>
    </row>
    <row r="591" spans="3:9" ht="22.5" customHeight="1" x14ac:dyDescent="0.25">
      <c r="C591" s="34"/>
      <c r="D591" s="27"/>
      <c r="F591" s="27"/>
      <c r="G591" s="35"/>
      <c r="H591" s="35"/>
      <c r="I591" s="35"/>
    </row>
    <row r="592" spans="3:9" ht="22.5" customHeight="1" x14ac:dyDescent="0.25">
      <c r="C592" s="34"/>
      <c r="D592" s="27"/>
      <c r="F592" s="27"/>
      <c r="G592" s="35"/>
      <c r="H592" s="35"/>
      <c r="I592" s="35"/>
    </row>
    <row r="593" spans="3:9" ht="22.5" customHeight="1" x14ac:dyDescent="0.25">
      <c r="C593" s="34"/>
      <c r="D593" s="27"/>
      <c r="F593" s="27"/>
      <c r="G593" s="35"/>
      <c r="H593" s="35"/>
      <c r="I593" s="35"/>
    </row>
    <row r="594" spans="3:9" ht="22.5" customHeight="1" x14ac:dyDescent="0.25">
      <c r="C594" s="34"/>
      <c r="D594" s="27"/>
      <c r="F594" s="27"/>
      <c r="G594" s="35"/>
      <c r="H594" s="35"/>
      <c r="I594" s="35"/>
    </row>
    <row r="595" spans="3:9" ht="22.5" customHeight="1" x14ac:dyDescent="0.25">
      <c r="C595" s="34"/>
      <c r="D595" s="27"/>
      <c r="F595" s="27"/>
      <c r="G595" s="35"/>
      <c r="H595" s="35"/>
      <c r="I595" s="35"/>
    </row>
    <row r="596" spans="3:9" ht="22.5" customHeight="1" x14ac:dyDescent="0.25">
      <c r="C596" s="34"/>
      <c r="D596" s="27"/>
      <c r="F596" s="27"/>
      <c r="G596" s="35"/>
      <c r="H596" s="35"/>
      <c r="I596" s="35"/>
    </row>
    <row r="597" spans="3:9" ht="22.5" customHeight="1" x14ac:dyDescent="0.25">
      <c r="C597" s="34"/>
      <c r="D597" s="27"/>
      <c r="F597" s="27"/>
      <c r="G597" s="35"/>
      <c r="H597" s="35"/>
      <c r="I597" s="35"/>
    </row>
    <row r="598" spans="3:9" ht="22.5" customHeight="1" x14ac:dyDescent="0.25">
      <c r="C598" s="34"/>
      <c r="D598" s="27"/>
      <c r="F598" s="27"/>
      <c r="G598" s="35"/>
      <c r="H598" s="35"/>
      <c r="I598" s="35"/>
    </row>
    <row r="599" spans="3:9" ht="22.5" customHeight="1" x14ac:dyDescent="0.25">
      <c r="C599" s="34"/>
      <c r="D599" s="27"/>
      <c r="F599" s="27"/>
      <c r="G599" s="35"/>
      <c r="H599" s="35"/>
      <c r="I599" s="35"/>
    </row>
    <row r="600" spans="3:9" ht="22.5" customHeight="1" x14ac:dyDescent="0.25">
      <c r="C600" s="34"/>
      <c r="D600" s="27"/>
      <c r="F600" s="27"/>
      <c r="G600" s="35"/>
      <c r="H600" s="35"/>
      <c r="I600" s="35"/>
    </row>
    <row r="601" spans="3:9" ht="22.5" customHeight="1" x14ac:dyDescent="0.25">
      <c r="C601" s="34"/>
      <c r="D601" s="27"/>
      <c r="F601" s="27"/>
      <c r="G601" s="35"/>
      <c r="H601" s="35"/>
      <c r="I601" s="35"/>
    </row>
    <row r="602" spans="3:9" ht="22.5" customHeight="1" x14ac:dyDescent="0.25">
      <c r="C602" s="34"/>
      <c r="D602" s="27"/>
      <c r="F602" s="27"/>
      <c r="G602" s="35"/>
      <c r="H602" s="35"/>
      <c r="I602" s="35"/>
    </row>
    <row r="603" spans="3:9" ht="22.5" customHeight="1" x14ac:dyDescent="0.25">
      <c r="C603" s="34"/>
      <c r="D603" s="27"/>
      <c r="F603" s="27"/>
      <c r="G603" s="35"/>
      <c r="H603" s="35"/>
      <c r="I603" s="35"/>
    </row>
    <row r="604" spans="3:9" ht="22.5" customHeight="1" x14ac:dyDescent="0.25">
      <c r="C604" s="34"/>
      <c r="D604" s="27"/>
      <c r="F604" s="27"/>
      <c r="G604" s="35"/>
      <c r="H604" s="35"/>
      <c r="I604" s="35"/>
    </row>
    <row r="605" spans="3:9" ht="22.5" customHeight="1" x14ac:dyDescent="0.25">
      <c r="C605" s="34"/>
      <c r="D605" s="27"/>
      <c r="F605" s="27"/>
      <c r="G605" s="35"/>
      <c r="H605" s="35"/>
      <c r="I605" s="35"/>
    </row>
    <row r="606" spans="3:9" ht="22.5" customHeight="1" x14ac:dyDescent="0.25">
      <c r="C606" s="34"/>
      <c r="D606" s="27"/>
      <c r="F606" s="27"/>
      <c r="G606" s="35"/>
      <c r="H606" s="35"/>
      <c r="I606" s="35"/>
    </row>
    <row r="607" spans="3:9" ht="22.5" customHeight="1" x14ac:dyDescent="0.25">
      <c r="C607" s="34"/>
      <c r="D607" s="27"/>
      <c r="F607" s="27"/>
      <c r="G607" s="35"/>
      <c r="H607" s="35"/>
      <c r="I607" s="35"/>
    </row>
    <row r="608" spans="3:9" ht="22.5" customHeight="1" x14ac:dyDescent="0.25">
      <c r="C608" s="34"/>
      <c r="D608" s="27"/>
      <c r="F608" s="27"/>
      <c r="G608" s="35"/>
      <c r="H608" s="35"/>
      <c r="I608" s="35"/>
    </row>
    <row r="609" spans="3:9" ht="22.5" customHeight="1" x14ac:dyDescent="0.25">
      <c r="C609" s="34"/>
      <c r="D609" s="27"/>
      <c r="F609" s="27"/>
      <c r="G609" s="35"/>
      <c r="H609" s="35"/>
      <c r="I609" s="35"/>
    </row>
    <row r="610" spans="3:9" ht="22.5" customHeight="1" x14ac:dyDescent="0.25">
      <c r="C610" s="34"/>
      <c r="D610" s="27"/>
      <c r="F610" s="27"/>
      <c r="G610" s="35"/>
      <c r="H610" s="35"/>
      <c r="I610" s="35"/>
    </row>
    <row r="611" spans="3:9" ht="22.5" customHeight="1" x14ac:dyDescent="0.25">
      <c r="C611" s="34"/>
      <c r="D611" s="27"/>
      <c r="F611" s="27"/>
      <c r="G611" s="35"/>
      <c r="H611" s="35"/>
      <c r="I611" s="35"/>
    </row>
    <row r="612" spans="3:9" ht="22.5" customHeight="1" x14ac:dyDescent="0.25">
      <c r="C612" s="34"/>
      <c r="D612" s="27"/>
      <c r="F612" s="27"/>
      <c r="G612" s="35"/>
      <c r="H612" s="35"/>
      <c r="I612" s="35"/>
    </row>
    <row r="613" spans="3:9" ht="22.5" customHeight="1" x14ac:dyDescent="0.25">
      <c r="C613" s="34"/>
      <c r="D613" s="27"/>
      <c r="F613" s="27"/>
      <c r="G613" s="35"/>
      <c r="H613" s="35"/>
      <c r="I613" s="35"/>
    </row>
    <row r="614" spans="3:9" ht="22.5" customHeight="1" x14ac:dyDescent="0.25">
      <c r="C614" s="34"/>
      <c r="D614" s="27"/>
      <c r="F614" s="27"/>
      <c r="G614" s="35"/>
      <c r="H614" s="35"/>
      <c r="I614" s="35"/>
    </row>
    <row r="615" spans="3:9" ht="22.5" customHeight="1" x14ac:dyDescent="0.25">
      <c r="C615" s="34"/>
      <c r="D615" s="27"/>
      <c r="F615" s="27"/>
      <c r="G615" s="35"/>
      <c r="H615" s="35"/>
      <c r="I615" s="35"/>
    </row>
    <row r="616" spans="3:9" ht="22.5" customHeight="1" x14ac:dyDescent="0.25">
      <c r="C616" s="34"/>
      <c r="D616" s="27"/>
      <c r="F616" s="27"/>
      <c r="G616" s="35"/>
      <c r="H616" s="35"/>
      <c r="I616" s="35"/>
    </row>
    <row r="617" spans="3:9" ht="22.5" customHeight="1" x14ac:dyDescent="0.25">
      <c r="C617" s="34"/>
      <c r="D617" s="27"/>
      <c r="F617" s="27"/>
      <c r="G617" s="35"/>
      <c r="H617" s="35"/>
      <c r="I617" s="35"/>
    </row>
    <row r="618" spans="3:9" ht="22.5" customHeight="1" x14ac:dyDescent="0.25">
      <c r="C618" s="34"/>
      <c r="D618" s="27"/>
      <c r="F618" s="27"/>
      <c r="G618" s="35"/>
      <c r="H618" s="35"/>
      <c r="I618" s="35"/>
    </row>
    <row r="619" spans="3:9" ht="22.5" customHeight="1" x14ac:dyDescent="0.25">
      <c r="C619" s="34"/>
      <c r="D619" s="27"/>
      <c r="F619" s="27"/>
      <c r="G619" s="35"/>
      <c r="H619" s="35"/>
      <c r="I619" s="35"/>
    </row>
    <row r="620" spans="3:9" ht="22.5" customHeight="1" x14ac:dyDescent="0.25">
      <c r="C620" s="34"/>
      <c r="D620" s="27"/>
      <c r="F620" s="27"/>
      <c r="G620" s="35"/>
      <c r="H620" s="35"/>
      <c r="I620" s="35"/>
    </row>
    <row r="621" spans="3:9" ht="22.5" customHeight="1" x14ac:dyDescent="0.25">
      <c r="C621" s="34"/>
      <c r="D621" s="27"/>
      <c r="F621" s="27"/>
      <c r="G621" s="35"/>
      <c r="H621" s="35"/>
      <c r="I621" s="35"/>
    </row>
    <row r="622" spans="3:9" ht="22.5" customHeight="1" x14ac:dyDescent="0.25">
      <c r="C622" s="34"/>
      <c r="D622" s="27"/>
      <c r="F622" s="27"/>
      <c r="G622" s="35"/>
      <c r="H622" s="35"/>
      <c r="I622" s="35"/>
    </row>
    <row r="623" spans="3:9" ht="22.5" customHeight="1" x14ac:dyDescent="0.25">
      <c r="C623" s="34"/>
      <c r="D623" s="27"/>
      <c r="F623" s="27"/>
      <c r="G623" s="35"/>
      <c r="H623" s="35"/>
      <c r="I623" s="35"/>
    </row>
    <row r="624" spans="3:9" ht="22.5" customHeight="1" x14ac:dyDescent="0.25">
      <c r="C624" s="34"/>
      <c r="D624" s="27"/>
      <c r="F624" s="27"/>
      <c r="G624" s="35"/>
      <c r="H624" s="35"/>
      <c r="I624" s="35"/>
    </row>
    <row r="625" spans="3:9" ht="22.5" customHeight="1" x14ac:dyDescent="0.25">
      <c r="C625" s="34"/>
      <c r="D625" s="27"/>
      <c r="F625" s="27"/>
      <c r="G625" s="35"/>
      <c r="H625" s="35"/>
      <c r="I625" s="35"/>
    </row>
    <row r="626" spans="3:9" ht="22.5" customHeight="1" x14ac:dyDescent="0.25">
      <c r="C626" s="34"/>
      <c r="D626" s="27"/>
      <c r="F626" s="27"/>
      <c r="G626" s="35"/>
      <c r="H626" s="35"/>
      <c r="I626" s="35"/>
    </row>
    <row r="627" spans="3:9" ht="22.5" customHeight="1" x14ac:dyDescent="0.25">
      <c r="C627" s="34"/>
      <c r="D627" s="27"/>
      <c r="F627" s="27"/>
      <c r="G627" s="35"/>
      <c r="H627" s="35"/>
      <c r="I627" s="35"/>
    </row>
    <row r="628" spans="3:9" ht="22.5" customHeight="1" x14ac:dyDescent="0.25">
      <c r="C628" s="34"/>
      <c r="D628" s="27"/>
      <c r="F628" s="27"/>
      <c r="G628" s="35"/>
      <c r="H628" s="35"/>
      <c r="I628" s="35"/>
    </row>
    <row r="629" spans="3:9" ht="22.5" customHeight="1" x14ac:dyDescent="0.25">
      <c r="C629" s="34"/>
      <c r="D629" s="27"/>
      <c r="F629" s="27"/>
      <c r="G629" s="35"/>
      <c r="H629" s="35"/>
      <c r="I629" s="35"/>
    </row>
    <row r="630" spans="3:9" ht="22.5" customHeight="1" x14ac:dyDescent="0.25">
      <c r="C630" s="34"/>
      <c r="D630" s="27"/>
      <c r="F630" s="27"/>
      <c r="G630" s="35"/>
      <c r="H630" s="35"/>
      <c r="I630" s="35"/>
    </row>
    <row r="631" spans="3:9" ht="22.5" customHeight="1" x14ac:dyDescent="0.25">
      <c r="C631" s="34"/>
      <c r="D631" s="27"/>
      <c r="F631" s="27"/>
      <c r="G631" s="35"/>
      <c r="H631" s="35"/>
      <c r="I631" s="35"/>
    </row>
    <row r="632" spans="3:9" ht="22.5" customHeight="1" x14ac:dyDescent="0.25">
      <c r="C632" s="34"/>
      <c r="D632" s="27"/>
      <c r="F632" s="27"/>
      <c r="G632" s="35"/>
      <c r="H632" s="35"/>
      <c r="I632" s="35"/>
    </row>
    <row r="633" spans="3:9" ht="22.5" customHeight="1" x14ac:dyDescent="0.25">
      <c r="C633" s="34"/>
      <c r="D633" s="27"/>
      <c r="F633" s="27"/>
      <c r="G633" s="35"/>
      <c r="H633" s="35"/>
      <c r="I633" s="35"/>
    </row>
    <row r="634" spans="3:9" ht="22.5" customHeight="1" x14ac:dyDescent="0.25">
      <c r="C634" s="34"/>
      <c r="D634" s="27"/>
      <c r="F634" s="27"/>
      <c r="G634" s="35"/>
      <c r="H634" s="35"/>
      <c r="I634" s="35"/>
    </row>
    <row r="635" spans="3:9" ht="22.5" customHeight="1" x14ac:dyDescent="0.25">
      <c r="C635" s="34"/>
      <c r="D635" s="27"/>
      <c r="F635" s="27"/>
      <c r="G635" s="35"/>
      <c r="H635" s="35"/>
      <c r="I635" s="35"/>
    </row>
    <row r="636" spans="3:9" ht="22.5" customHeight="1" x14ac:dyDescent="0.25">
      <c r="C636" s="34"/>
      <c r="D636" s="27"/>
      <c r="F636" s="27"/>
      <c r="G636" s="35"/>
      <c r="H636" s="35"/>
      <c r="I636" s="35"/>
    </row>
    <row r="637" spans="3:9" ht="22.5" customHeight="1" x14ac:dyDescent="0.25">
      <c r="C637" s="34"/>
      <c r="D637" s="27"/>
      <c r="F637" s="27"/>
      <c r="G637" s="35"/>
      <c r="H637" s="35"/>
      <c r="I637" s="35"/>
    </row>
    <row r="638" spans="3:9" ht="22.5" customHeight="1" x14ac:dyDescent="0.25">
      <c r="C638" s="34"/>
      <c r="D638" s="27"/>
      <c r="F638" s="27"/>
      <c r="G638" s="35"/>
      <c r="H638" s="35"/>
      <c r="I638" s="35"/>
    </row>
    <row r="639" spans="3:9" ht="22.5" customHeight="1" x14ac:dyDescent="0.25">
      <c r="C639" s="34"/>
      <c r="D639" s="27"/>
      <c r="F639" s="27"/>
      <c r="G639" s="35"/>
      <c r="H639" s="35"/>
      <c r="I639" s="35"/>
    </row>
    <row r="640" spans="3:9" ht="22.5" customHeight="1" x14ac:dyDescent="0.25">
      <c r="C640" s="34"/>
      <c r="D640" s="27"/>
      <c r="F640" s="27"/>
      <c r="G640" s="35"/>
      <c r="H640" s="35"/>
      <c r="I640" s="35"/>
    </row>
    <row r="641" spans="3:9" ht="22.5" customHeight="1" x14ac:dyDescent="0.25">
      <c r="C641" s="34"/>
      <c r="D641" s="27"/>
      <c r="F641" s="27"/>
      <c r="G641" s="35"/>
      <c r="H641" s="35"/>
      <c r="I641" s="35"/>
    </row>
    <row r="642" spans="3:9" ht="22.5" customHeight="1" x14ac:dyDescent="0.25">
      <c r="C642" s="34"/>
      <c r="D642" s="27"/>
      <c r="F642" s="27"/>
      <c r="G642" s="35"/>
      <c r="H642" s="35"/>
      <c r="I642" s="35"/>
    </row>
    <row r="643" spans="3:9" ht="22.5" customHeight="1" x14ac:dyDescent="0.25">
      <c r="C643" s="34"/>
      <c r="D643" s="27"/>
      <c r="F643" s="27"/>
      <c r="G643" s="35"/>
      <c r="H643" s="35"/>
      <c r="I643" s="35"/>
    </row>
    <row r="644" spans="3:9" ht="22.5" customHeight="1" x14ac:dyDescent="0.25">
      <c r="C644" s="34"/>
      <c r="D644" s="27"/>
      <c r="F644" s="27"/>
      <c r="G644" s="35"/>
      <c r="H644" s="35"/>
      <c r="I644" s="35"/>
    </row>
    <row r="645" spans="3:9" ht="22.5" customHeight="1" x14ac:dyDescent="0.25">
      <c r="C645" s="34"/>
      <c r="D645" s="27"/>
      <c r="F645" s="27"/>
      <c r="G645" s="35"/>
      <c r="H645" s="35"/>
      <c r="I645" s="35"/>
    </row>
    <row r="646" spans="3:9" ht="22.5" customHeight="1" x14ac:dyDescent="0.25">
      <c r="C646" s="34"/>
      <c r="D646" s="27"/>
      <c r="F646" s="27"/>
      <c r="G646" s="35"/>
      <c r="H646" s="35"/>
      <c r="I646" s="35"/>
    </row>
    <row r="647" spans="3:9" ht="22.5" customHeight="1" x14ac:dyDescent="0.25">
      <c r="C647" s="34"/>
      <c r="D647" s="27"/>
      <c r="F647" s="27"/>
      <c r="G647" s="35"/>
      <c r="H647" s="35"/>
      <c r="I647" s="35"/>
    </row>
    <row r="648" spans="3:9" ht="22.5" customHeight="1" x14ac:dyDescent="0.25">
      <c r="C648" s="34"/>
      <c r="D648" s="27"/>
      <c r="F648" s="27"/>
      <c r="G648" s="35"/>
      <c r="H648" s="35"/>
      <c r="I648" s="35"/>
    </row>
    <row r="649" spans="3:9" ht="22.5" customHeight="1" x14ac:dyDescent="0.25">
      <c r="C649" s="34"/>
      <c r="D649" s="27"/>
      <c r="F649" s="27"/>
      <c r="G649" s="35"/>
      <c r="H649" s="35"/>
      <c r="I649" s="35"/>
    </row>
    <row r="650" spans="3:9" ht="22.5" customHeight="1" x14ac:dyDescent="0.25">
      <c r="C650" s="34"/>
      <c r="D650" s="27"/>
      <c r="F650" s="27"/>
      <c r="G650" s="35"/>
      <c r="H650" s="35"/>
      <c r="I650" s="35"/>
    </row>
    <row r="651" spans="3:9" ht="22.5" customHeight="1" x14ac:dyDescent="0.25">
      <c r="C651" s="34"/>
      <c r="D651" s="27"/>
      <c r="F651" s="27"/>
      <c r="G651" s="35"/>
      <c r="H651" s="35"/>
      <c r="I651" s="35"/>
    </row>
    <row r="652" spans="3:9" ht="22.5" customHeight="1" x14ac:dyDescent="0.25">
      <c r="C652" s="34"/>
      <c r="D652" s="27"/>
      <c r="F652" s="27"/>
      <c r="G652" s="35"/>
      <c r="H652" s="35"/>
      <c r="I652" s="35"/>
    </row>
    <row r="653" spans="3:9" ht="22.5" customHeight="1" x14ac:dyDescent="0.25">
      <c r="C653" s="34"/>
      <c r="D653" s="27"/>
      <c r="F653" s="27"/>
      <c r="G653" s="35"/>
      <c r="H653" s="35"/>
      <c r="I653" s="35"/>
    </row>
    <row r="654" spans="3:9" ht="22.5" customHeight="1" x14ac:dyDescent="0.25">
      <c r="C654" s="34"/>
      <c r="D654" s="27"/>
      <c r="F654" s="27"/>
      <c r="G654" s="35"/>
      <c r="H654" s="35"/>
      <c r="I654" s="35"/>
    </row>
    <row r="655" spans="3:9" ht="22.5" customHeight="1" x14ac:dyDescent="0.25">
      <c r="C655" s="34"/>
      <c r="D655" s="27"/>
      <c r="F655" s="27"/>
      <c r="G655" s="35"/>
      <c r="H655" s="35"/>
      <c r="I655" s="35"/>
    </row>
    <row r="656" spans="3:9" ht="22.5" customHeight="1" x14ac:dyDescent="0.25">
      <c r="C656" s="34"/>
      <c r="D656" s="27"/>
      <c r="F656" s="27"/>
      <c r="G656" s="35"/>
      <c r="H656" s="35"/>
      <c r="I656" s="35"/>
    </row>
    <row r="657" spans="3:9" ht="22.5" customHeight="1" x14ac:dyDescent="0.25">
      <c r="C657" s="34"/>
      <c r="D657" s="27"/>
      <c r="F657" s="27"/>
      <c r="G657" s="35"/>
      <c r="H657" s="35"/>
      <c r="I657" s="35"/>
    </row>
    <row r="658" spans="3:9" ht="22.5" customHeight="1" x14ac:dyDescent="0.25">
      <c r="C658" s="34"/>
      <c r="D658" s="27"/>
      <c r="F658" s="27"/>
      <c r="G658" s="35"/>
      <c r="H658" s="35"/>
      <c r="I658" s="35"/>
    </row>
    <row r="659" spans="3:9" ht="22.5" customHeight="1" x14ac:dyDescent="0.25">
      <c r="C659" s="34"/>
      <c r="D659" s="27"/>
      <c r="F659" s="27"/>
      <c r="G659" s="35"/>
      <c r="H659" s="35"/>
      <c r="I659" s="35"/>
    </row>
    <row r="660" spans="3:9" ht="22.5" customHeight="1" x14ac:dyDescent="0.25">
      <c r="C660" s="34"/>
      <c r="D660" s="27"/>
      <c r="F660" s="27"/>
      <c r="G660" s="35"/>
      <c r="H660" s="35"/>
      <c r="I660" s="35"/>
    </row>
    <row r="661" spans="3:9" ht="22.5" customHeight="1" x14ac:dyDescent="0.25">
      <c r="C661" s="34"/>
      <c r="D661" s="27"/>
      <c r="F661" s="27"/>
      <c r="G661" s="35"/>
      <c r="H661" s="35"/>
      <c r="I661" s="35"/>
    </row>
    <row r="662" spans="3:9" ht="22.5" customHeight="1" x14ac:dyDescent="0.25">
      <c r="C662" s="34"/>
      <c r="D662" s="27"/>
      <c r="F662" s="27"/>
      <c r="G662" s="35"/>
      <c r="H662" s="35"/>
      <c r="I662" s="35"/>
    </row>
    <row r="663" spans="3:9" ht="22.5" customHeight="1" x14ac:dyDescent="0.25">
      <c r="C663" s="34"/>
      <c r="D663" s="27"/>
      <c r="F663" s="27"/>
      <c r="G663" s="35"/>
      <c r="H663" s="35"/>
      <c r="I663" s="35"/>
    </row>
    <row r="664" spans="3:9" ht="22.5" customHeight="1" x14ac:dyDescent="0.25">
      <c r="C664" s="34"/>
      <c r="D664" s="27"/>
      <c r="F664" s="27"/>
      <c r="G664" s="35"/>
      <c r="H664" s="35"/>
      <c r="I664" s="35"/>
    </row>
    <row r="665" spans="3:9" ht="22.5" customHeight="1" x14ac:dyDescent="0.25">
      <c r="C665" s="34"/>
      <c r="D665" s="27"/>
      <c r="F665" s="27"/>
      <c r="G665" s="35"/>
      <c r="H665" s="35"/>
      <c r="I665" s="35"/>
    </row>
    <row r="666" spans="3:9" ht="22.5" customHeight="1" x14ac:dyDescent="0.25">
      <c r="C666" s="34"/>
      <c r="D666" s="27"/>
      <c r="F666" s="27"/>
      <c r="G666" s="35"/>
      <c r="H666" s="35"/>
      <c r="I666" s="35"/>
    </row>
    <row r="667" spans="3:9" ht="22.5" customHeight="1" x14ac:dyDescent="0.25">
      <c r="C667" s="34"/>
      <c r="D667" s="27"/>
      <c r="F667" s="27"/>
      <c r="G667" s="35"/>
      <c r="H667" s="35"/>
      <c r="I667" s="35"/>
    </row>
    <row r="668" spans="3:9" ht="22.5" customHeight="1" x14ac:dyDescent="0.25">
      <c r="C668" s="34"/>
      <c r="D668" s="27"/>
      <c r="F668" s="27"/>
      <c r="G668" s="35"/>
      <c r="H668" s="35"/>
      <c r="I668" s="35"/>
    </row>
    <row r="669" spans="3:9" ht="22.5" customHeight="1" x14ac:dyDescent="0.25">
      <c r="C669" s="34"/>
      <c r="D669" s="27"/>
      <c r="F669" s="27"/>
      <c r="G669" s="35"/>
      <c r="H669" s="35"/>
      <c r="I669" s="35"/>
    </row>
    <row r="670" spans="3:9" ht="22.5" customHeight="1" x14ac:dyDescent="0.25">
      <c r="C670" s="34"/>
      <c r="D670" s="27"/>
      <c r="F670" s="27"/>
      <c r="G670" s="35"/>
      <c r="H670" s="35"/>
      <c r="I670" s="35"/>
    </row>
    <row r="671" spans="3:9" ht="22.5" customHeight="1" x14ac:dyDescent="0.25">
      <c r="C671" s="34"/>
      <c r="D671" s="27"/>
      <c r="F671" s="27"/>
      <c r="G671" s="35"/>
      <c r="H671" s="35"/>
      <c r="I671" s="35"/>
    </row>
    <row r="672" spans="3:9" ht="22.5" customHeight="1" x14ac:dyDescent="0.25">
      <c r="C672" s="34"/>
      <c r="D672" s="27"/>
      <c r="F672" s="27"/>
      <c r="G672" s="35"/>
      <c r="H672" s="35"/>
      <c r="I672" s="35"/>
    </row>
    <row r="673" spans="3:9" ht="22.5" customHeight="1" x14ac:dyDescent="0.25">
      <c r="C673" s="34"/>
      <c r="D673" s="27"/>
      <c r="F673" s="27"/>
      <c r="G673" s="35"/>
      <c r="H673" s="35"/>
      <c r="I673" s="35"/>
    </row>
    <row r="674" spans="3:9" ht="22.5" customHeight="1" x14ac:dyDescent="0.25">
      <c r="C674" s="34"/>
      <c r="D674" s="27"/>
      <c r="F674" s="27"/>
      <c r="G674" s="35"/>
      <c r="H674" s="35"/>
      <c r="I674" s="35"/>
    </row>
    <row r="675" spans="3:9" ht="22.5" customHeight="1" x14ac:dyDescent="0.25">
      <c r="C675" s="34"/>
      <c r="D675" s="27"/>
      <c r="F675" s="27"/>
      <c r="G675" s="35"/>
      <c r="H675" s="35"/>
      <c r="I675" s="35"/>
    </row>
    <row r="676" spans="3:9" ht="22.5" customHeight="1" x14ac:dyDescent="0.25">
      <c r="C676" s="34"/>
      <c r="D676" s="27"/>
      <c r="F676" s="27"/>
      <c r="G676" s="35"/>
      <c r="H676" s="35"/>
      <c r="I676" s="35"/>
    </row>
    <row r="677" spans="3:9" ht="22.5" customHeight="1" x14ac:dyDescent="0.25">
      <c r="C677" s="34"/>
      <c r="D677" s="27"/>
      <c r="F677" s="27"/>
      <c r="G677" s="35"/>
      <c r="H677" s="35"/>
      <c r="I677" s="35"/>
    </row>
    <row r="678" spans="3:9" ht="22.5" customHeight="1" x14ac:dyDescent="0.25">
      <c r="C678" s="34"/>
      <c r="D678" s="27"/>
      <c r="F678" s="27"/>
      <c r="G678" s="35"/>
      <c r="H678" s="35"/>
      <c r="I678" s="35"/>
    </row>
    <row r="679" spans="3:9" ht="22.5" customHeight="1" x14ac:dyDescent="0.25">
      <c r="C679" s="34"/>
      <c r="D679" s="27"/>
      <c r="F679" s="27"/>
      <c r="G679" s="35"/>
      <c r="H679" s="35"/>
      <c r="I679" s="35"/>
    </row>
    <row r="680" spans="3:9" ht="22.5" customHeight="1" x14ac:dyDescent="0.25">
      <c r="C680" s="34"/>
      <c r="D680" s="27"/>
      <c r="F680" s="27"/>
      <c r="G680" s="35"/>
      <c r="H680" s="35"/>
      <c r="I680" s="35"/>
    </row>
    <row r="681" spans="3:9" ht="22.5" customHeight="1" x14ac:dyDescent="0.25">
      <c r="C681" s="34"/>
      <c r="D681" s="27"/>
      <c r="F681" s="27"/>
      <c r="G681" s="35"/>
      <c r="H681" s="35"/>
      <c r="I681" s="35"/>
    </row>
    <row r="682" spans="3:9" ht="22.5" customHeight="1" x14ac:dyDescent="0.25">
      <c r="C682" s="34"/>
      <c r="D682" s="27"/>
      <c r="F682" s="27"/>
      <c r="G682" s="35"/>
      <c r="H682" s="35"/>
      <c r="I682" s="35"/>
    </row>
    <row r="683" spans="3:9" ht="22.5" customHeight="1" x14ac:dyDescent="0.25">
      <c r="C683" s="34"/>
      <c r="D683" s="27"/>
      <c r="F683" s="27"/>
      <c r="G683" s="35"/>
      <c r="H683" s="35"/>
      <c r="I683" s="35"/>
    </row>
    <row r="684" spans="3:9" ht="22.5" customHeight="1" x14ac:dyDescent="0.25">
      <c r="C684" s="34"/>
      <c r="D684" s="27"/>
      <c r="F684" s="27"/>
      <c r="G684" s="35"/>
      <c r="H684" s="35"/>
      <c r="I684" s="35"/>
    </row>
    <row r="685" spans="3:9" ht="22.5" customHeight="1" x14ac:dyDescent="0.25">
      <c r="C685" s="34"/>
      <c r="D685" s="27"/>
      <c r="F685" s="27"/>
      <c r="G685" s="35"/>
      <c r="H685" s="35"/>
      <c r="I685" s="35"/>
    </row>
    <row r="686" spans="3:9" ht="22.5" customHeight="1" x14ac:dyDescent="0.25">
      <c r="C686" s="34"/>
      <c r="D686" s="27"/>
      <c r="F686" s="27"/>
      <c r="G686" s="35"/>
      <c r="H686" s="35"/>
      <c r="I686" s="35"/>
    </row>
    <row r="687" spans="3:9" ht="22.5" customHeight="1" x14ac:dyDescent="0.25">
      <c r="C687" s="34"/>
      <c r="D687" s="27"/>
      <c r="F687" s="27"/>
      <c r="G687" s="35"/>
      <c r="H687" s="35"/>
      <c r="I687" s="35"/>
    </row>
    <row r="688" spans="3:9" ht="22.5" customHeight="1" x14ac:dyDescent="0.25">
      <c r="C688" s="34"/>
      <c r="D688" s="27"/>
      <c r="F688" s="27"/>
      <c r="G688" s="35"/>
      <c r="H688" s="35"/>
      <c r="I688" s="35"/>
    </row>
    <row r="689" spans="3:9" ht="22.5" customHeight="1" x14ac:dyDescent="0.25">
      <c r="C689" s="34"/>
      <c r="D689" s="27"/>
      <c r="F689" s="27"/>
      <c r="G689" s="35"/>
      <c r="H689" s="35"/>
      <c r="I689" s="35"/>
    </row>
    <row r="690" spans="3:9" ht="22.5" customHeight="1" x14ac:dyDescent="0.25">
      <c r="C690" s="34"/>
      <c r="D690" s="27"/>
      <c r="F690" s="27"/>
      <c r="G690" s="35"/>
      <c r="H690" s="35"/>
      <c r="I690" s="35"/>
    </row>
    <row r="691" spans="3:9" ht="22.5" customHeight="1" x14ac:dyDescent="0.25">
      <c r="C691" s="34"/>
      <c r="D691" s="27"/>
      <c r="F691" s="27"/>
      <c r="G691" s="35"/>
      <c r="H691" s="35"/>
      <c r="I691" s="35"/>
    </row>
    <row r="692" spans="3:9" ht="22.5" customHeight="1" x14ac:dyDescent="0.25">
      <c r="C692" s="34"/>
      <c r="D692" s="27"/>
      <c r="F692" s="27"/>
      <c r="G692" s="35"/>
      <c r="H692" s="35"/>
      <c r="I692" s="35"/>
    </row>
    <row r="693" spans="3:9" ht="22.5" customHeight="1" x14ac:dyDescent="0.25">
      <c r="C693" s="34"/>
      <c r="D693" s="27"/>
      <c r="F693" s="27"/>
      <c r="G693" s="35"/>
      <c r="H693" s="35"/>
      <c r="I693" s="35"/>
    </row>
    <row r="694" spans="3:9" ht="22.5" customHeight="1" x14ac:dyDescent="0.25">
      <c r="C694" s="34"/>
      <c r="D694" s="27"/>
      <c r="F694" s="27"/>
      <c r="G694" s="35"/>
      <c r="H694" s="35"/>
      <c r="I694" s="35"/>
    </row>
    <row r="695" spans="3:9" ht="22.5" customHeight="1" x14ac:dyDescent="0.25">
      <c r="C695" s="34"/>
      <c r="D695" s="27"/>
      <c r="F695" s="27"/>
      <c r="G695" s="35"/>
      <c r="H695" s="35"/>
      <c r="I695" s="35"/>
    </row>
    <row r="696" spans="3:9" ht="22.5" customHeight="1" x14ac:dyDescent="0.25">
      <c r="C696" s="34"/>
      <c r="D696" s="27"/>
      <c r="F696" s="27"/>
      <c r="G696" s="35"/>
      <c r="H696" s="35"/>
      <c r="I696" s="35"/>
    </row>
    <row r="697" spans="3:9" ht="22.5" customHeight="1" x14ac:dyDescent="0.25">
      <c r="C697" s="34"/>
      <c r="D697" s="27"/>
      <c r="F697" s="27"/>
      <c r="G697" s="35"/>
      <c r="H697" s="35"/>
      <c r="I697" s="35"/>
    </row>
    <row r="698" spans="3:9" ht="22.5" customHeight="1" x14ac:dyDescent="0.25">
      <c r="C698" s="34"/>
      <c r="D698" s="27"/>
      <c r="F698" s="27"/>
      <c r="G698" s="35"/>
      <c r="H698" s="35"/>
      <c r="I698" s="35"/>
    </row>
    <row r="699" spans="3:9" ht="22.5" customHeight="1" x14ac:dyDescent="0.25">
      <c r="C699" s="34"/>
      <c r="D699" s="27"/>
      <c r="F699" s="27"/>
      <c r="G699" s="35"/>
      <c r="H699" s="35"/>
      <c r="I699" s="35"/>
    </row>
    <row r="700" spans="3:9" ht="22.5" customHeight="1" x14ac:dyDescent="0.25">
      <c r="C700" s="34"/>
      <c r="D700" s="27"/>
      <c r="F700" s="27"/>
      <c r="G700" s="35"/>
      <c r="H700" s="35"/>
      <c r="I700" s="35"/>
    </row>
    <row r="701" spans="3:9" ht="22.5" customHeight="1" x14ac:dyDescent="0.25">
      <c r="C701" s="34"/>
      <c r="D701" s="27"/>
      <c r="F701" s="27"/>
      <c r="G701" s="35"/>
      <c r="H701" s="35"/>
      <c r="I701" s="35"/>
    </row>
    <row r="702" spans="3:9" ht="22.5" customHeight="1" x14ac:dyDescent="0.25">
      <c r="C702" s="34"/>
      <c r="D702" s="27"/>
      <c r="F702" s="27"/>
      <c r="G702" s="35"/>
      <c r="H702" s="35"/>
      <c r="I702" s="35"/>
    </row>
    <row r="703" spans="3:9" ht="22.5" customHeight="1" x14ac:dyDescent="0.25">
      <c r="C703" s="34"/>
      <c r="D703" s="27"/>
      <c r="F703" s="27"/>
      <c r="G703" s="35"/>
      <c r="H703" s="35"/>
      <c r="I703" s="35"/>
    </row>
    <row r="704" spans="3:9" ht="22.5" customHeight="1" x14ac:dyDescent="0.25">
      <c r="C704" s="34"/>
      <c r="D704" s="27"/>
      <c r="F704" s="27"/>
      <c r="G704" s="35"/>
      <c r="H704" s="35"/>
      <c r="I704" s="35"/>
    </row>
    <row r="705" spans="3:9" ht="22.5" customHeight="1" x14ac:dyDescent="0.25">
      <c r="C705" s="34"/>
      <c r="D705" s="27"/>
      <c r="F705" s="27"/>
      <c r="G705" s="35"/>
      <c r="H705" s="35"/>
      <c r="I705" s="35"/>
    </row>
    <row r="706" spans="3:9" ht="22.5" customHeight="1" x14ac:dyDescent="0.25">
      <c r="C706" s="34"/>
      <c r="D706" s="27"/>
      <c r="F706" s="27"/>
      <c r="G706" s="35"/>
      <c r="H706" s="35"/>
      <c r="I706" s="35"/>
    </row>
    <row r="707" spans="3:9" ht="22.5" customHeight="1" x14ac:dyDescent="0.25">
      <c r="C707" s="34"/>
      <c r="D707" s="27"/>
      <c r="F707" s="27"/>
      <c r="G707" s="35"/>
      <c r="H707" s="35"/>
      <c r="I707" s="35"/>
    </row>
    <row r="708" spans="3:9" ht="22.5" customHeight="1" x14ac:dyDescent="0.25">
      <c r="C708" s="34"/>
      <c r="D708" s="27"/>
      <c r="F708" s="27"/>
      <c r="G708" s="35"/>
      <c r="H708" s="35"/>
      <c r="I708" s="35"/>
    </row>
    <row r="709" spans="3:9" ht="22.5" customHeight="1" x14ac:dyDescent="0.25">
      <c r="C709" s="34"/>
      <c r="D709" s="27"/>
      <c r="F709" s="27"/>
      <c r="G709" s="35"/>
      <c r="H709" s="35"/>
      <c r="I709" s="35"/>
    </row>
    <row r="710" spans="3:9" ht="22.5" customHeight="1" x14ac:dyDescent="0.25">
      <c r="C710" s="34"/>
      <c r="D710" s="27"/>
      <c r="F710" s="27"/>
      <c r="G710" s="35"/>
      <c r="H710" s="35"/>
      <c r="I710" s="35"/>
    </row>
    <row r="711" spans="3:9" ht="22.5" customHeight="1" x14ac:dyDescent="0.25">
      <c r="C711" s="34"/>
      <c r="D711" s="27"/>
      <c r="F711" s="27"/>
      <c r="G711" s="35"/>
      <c r="H711" s="35"/>
      <c r="I711" s="35"/>
    </row>
    <row r="712" spans="3:9" ht="22.5" customHeight="1" x14ac:dyDescent="0.25">
      <c r="C712" s="34"/>
      <c r="D712" s="27"/>
      <c r="F712" s="27"/>
      <c r="G712" s="35"/>
      <c r="H712" s="35"/>
      <c r="I712" s="35"/>
    </row>
    <row r="713" spans="3:9" ht="22.5" customHeight="1" x14ac:dyDescent="0.25">
      <c r="C713" s="34"/>
      <c r="D713" s="27"/>
      <c r="F713" s="27"/>
      <c r="G713" s="35"/>
      <c r="H713" s="35"/>
      <c r="I713" s="35"/>
    </row>
    <row r="714" spans="3:9" ht="22.5" customHeight="1" x14ac:dyDescent="0.25">
      <c r="C714" s="34"/>
      <c r="D714" s="27"/>
      <c r="F714" s="27"/>
      <c r="G714" s="35"/>
      <c r="H714" s="35"/>
      <c r="I714" s="35"/>
    </row>
    <row r="715" spans="3:9" ht="22.5" customHeight="1" x14ac:dyDescent="0.25">
      <c r="C715" s="34"/>
      <c r="D715" s="27"/>
      <c r="F715" s="27"/>
      <c r="G715" s="35"/>
      <c r="H715" s="35"/>
      <c r="I715" s="35"/>
    </row>
    <row r="716" spans="3:9" ht="22.5" customHeight="1" x14ac:dyDescent="0.25">
      <c r="C716" s="34"/>
      <c r="D716" s="27"/>
      <c r="F716" s="27"/>
      <c r="G716" s="35"/>
      <c r="H716" s="35"/>
      <c r="I716" s="35"/>
    </row>
    <row r="717" spans="3:9" ht="22.5" customHeight="1" x14ac:dyDescent="0.25">
      <c r="C717" s="34"/>
      <c r="D717" s="27"/>
      <c r="F717" s="27"/>
      <c r="G717" s="35"/>
      <c r="H717" s="35"/>
      <c r="I717" s="35"/>
    </row>
    <row r="718" spans="3:9" ht="22.5" customHeight="1" x14ac:dyDescent="0.25">
      <c r="C718" s="34"/>
      <c r="D718" s="27"/>
      <c r="F718" s="27"/>
      <c r="G718" s="35"/>
      <c r="H718" s="35"/>
      <c r="I718" s="35"/>
    </row>
    <row r="719" spans="3:9" ht="22.5" customHeight="1" x14ac:dyDescent="0.25">
      <c r="C719" s="34"/>
      <c r="D719" s="27"/>
      <c r="F719" s="27"/>
      <c r="G719" s="35"/>
      <c r="H719" s="35"/>
      <c r="I719" s="35"/>
    </row>
    <row r="720" spans="3:9" ht="22.5" customHeight="1" x14ac:dyDescent="0.25">
      <c r="C720" s="34"/>
      <c r="D720" s="27"/>
      <c r="F720" s="27"/>
      <c r="G720" s="35"/>
      <c r="H720" s="35"/>
      <c r="I720" s="35"/>
    </row>
    <row r="721" spans="3:9" ht="22.5" customHeight="1" x14ac:dyDescent="0.25">
      <c r="C721" s="34"/>
      <c r="D721" s="27"/>
      <c r="F721" s="27"/>
      <c r="G721" s="35"/>
      <c r="H721" s="35"/>
      <c r="I721" s="35"/>
    </row>
    <row r="722" spans="3:9" ht="22.5" customHeight="1" x14ac:dyDescent="0.25">
      <c r="C722" s="34"/>
      <c r="D722" s="27"/>
      <c r="F722" s="27"/>
      <c r="G722" s="35"/>
      <c r="H722" s="35"/>
      <c r="I722" s="35"/>
    </row>
    <row r="723" spans="3:9" ht="22.5" customHeight="1" x14ac:dyDescent="0.25">
      <c r="C723" s="34"/>
      <c r="D723" s="27"/>
      <c r="F723" s="27"/>
      <c r="G723" s="35"/>
      <c r="H723" s="35"/>
      <c r="I723" s="35"/>
    </row>
    <row r="724" spans="3:9" ht="22.5" customHeight="1" x14ac:dyDescent="0.25">
      <c r="C724" s="34"/>
      <c r="D724" s="27"/>
      <c r="F724" s="27"/>
      <c r="G724" s="35"/>
      <c r="H724" s="35"/>
      <c r="I724" s="35"/>
    </row>
    <row r="725" spans="3:9" ht="22.5" customHeight="1" x14ac:dyDescent="0.25">
      <c r="C725" s="34"/>
      <c r="D725" s="27"/>
      <c r="F725" s="27"/>
      <c r="G725" s="35"/>
      <c r="H725" s="35"/>
      <c r="I725" s="35"/>
    </row>
    <row r="726" spans="3:9" ht="22.5" customHeight="1" x14ac:dyDescent="0.25">
      <c r="C726" s="34"/>
      <c r="D726" s="27"/>
      <c r="F726" s="27"/>
      <c r="G726" s="35"/>
      <c r="H726" s="35"/>
      <c r="I726" s="35"/>
    </row>
    <row r="727" spans="3:9" ht="22.5" customHeight="1" x14ac:dyDescent="0.25">
      <c r="C727" s="34"/>
      <c r="D727" s="27"/>
      <c r="F727" s="27"/>
      <c r="G727" s="35"/>
      <c r="H727" s="35"/>
      <c r="I727" s="35"/>
    </row>
    <row r="728" spans="3:9" ht="22.5" customHeight="1" x14ac:dyDescent="0.25">
      <c r="C728" s="34"/>
      <c r="D728" s="27"/>
      <c r="F728" s="27"/>
      <c r="G728" s="35"/>
      <c r="H728" s="35"/>
      <c r="I728" s="35"/>
    </row>
    <row r="729" spans="3:9" ht="22.5" customHeight="1" x14ac:dyDescent="0.25">
      <c r="C729" s="34"/>
      <c r="D729" s="27"/>
      <c r="F729" s="27"/>
      <c r="G729" s="35"/>
      <c r="H729" s="35"/>
      <c r="I729" s="35"/>
    </row>
    <row r="730" spans="3:9" ht="22.5" customHeight="1" x14ac:dyDescent="0.25">
      <c r="C730" s="34"/>
      <c r="D730" s="27"/>
      <c r="F730" s="27"/>
      <c r="G730" s="35"/>
      <c r="H730" s="35"/>
      <c r="I730" s="35"/>
    </row>
    <row r="731" spans="3:9" ht="22.5" customHeight="1" x14ac:dyDescent="0.25">
      <c r="C731" s="34"/>
      <c r="D731" s="27"/>
      <c r="F731" s="27"/>
      <c r="G731" s="35"/>
      <c r="H731" s="35"/>
      <c r="I731" s="35"/>
    </row>
    <row r="732" spans="3:9" ht="22.5" customHeight="1" x14ac:dyDescent="0.25">
      <c r="C732" s="34"/>
      <c r="D732" s="27"/>
      <c r="F732" s="27"/>
      <c r="G732" s="35"/>
      <c r="H732" s="35"/>
      <c r="I732" s="35"/>
    </row>
    <row r="733" spans="3:9" ht="22.5" customHeight="1" x14ac:dyDescent="0.25">
      <c r="C733" s="34"/>
      <c r="D733" s="27"/>
      <c r="F733" s="27"/>
      <c r="G733" s="35"/>
      <c r="H733" s="35"/>
      <c r="I733" s="35"/>
    </row>
    <row r="734" spans="3:9" ht="22.5" customHeight="1" x14ac:dyDescent="0.25">
      <c r="C734" s="34"/>
      <c r="D734" s="27"/>
      <c r="F734" s="27"/>
      <c r="G734" s="35"/>
      <c r="H734" s="35"/>
      <c r="I734" s="35"/>
    </row>
    <row r="735" spans="3:9" ht="22.5" customHeight="1" x14ac:dyDescent="0.25">
      <c r="C735" s="34"/>
      <c r="D735" s="27"/>
      <c r="F735" s="27"/>
      <c r="G735" s="35"/>
      <c r="H735" s="35"/>
      <c r="I735" s="35"/>
    </row>
    <row r="736" spans="3:9" ht="22.5" customHeight="1" x14ac:dyDescent="0.25">
      <c r="C736" s="34"/>
      <c r="D736" s="27"/>
      <c r="F736" s="27"/>
      <c r="G736" s="35"/>
      <c r="H736" s="35"/>
      <c r="I736" s="35"/>
    </row>
    <row r="737" spans="3:9" ht="22.5" customHeight="1" x14ac:dyDescent="0.25">
      <c r="C737" s="34"/>
      <c r="D737" s="27"/>
      <c r="F737" s="27"/>
      <c r="G737" s="35"/>
      <c r="H737" s="35"/>
      <c r="I737" s="35"/>
    </row>
    <row r="738" spans="3:9" ht="22.5" customHeight="1" x14ac:dyDescent="0.25">
      <c r="C738" s="34"/>
      <c r="D738" s="27"/>
      <c r="F738" s="27"/>
      <c r="G738" s="35"/>
      <c r="H738" s="35"/>
      <c r="I738" s="35"/>
    </row>
    <row r="739" spans="3:9" ht="22.5" customHeight="1" x14ac:dyDescent="0.25">
      <c r="C739" s="34"/>
      <c r="D739" s="27"/>
      <c r="F739" s="27"/>
      <c r="G739" s="35"/>
      <c r="H739" s="35"/>
      <c r="I739" s="35"/>
    </row>
    <row r="740" spans="3:9" ht="22.5" customHeight="1" x14ac:dyDescent="0.25">
      <c r="C740" s="34"/>
      <c r="D740" s="27"/>
      <c r="F740" s="27"/>
      <c r="G740" s="35"/>
      <c r="H740" s="35"/>
      <c r="I740" s="35"/>
    </row>
    <row r="741" spans="3:9" ht="22.5" customHeight="1" x14ac:dyDescent="0.25">
      <c r="C741" s="34"/>
      <c r="D741" s="27"/>
      <c r="F741" s="27"/>
      <c r="G741" s="35"/>
      <c r="H741" s="35"/>
      <c r="I741" s="35"/>
    </row>
    <row r="742" spans="3:9" ht="22.5" customHeight="1" x14ac:dyDescent="0.25">
      <c r="C742" s="34"/>
      <c r="D742" s="27"/>
      <c r="F742" s="27"/>
      <c r="G742" s="35"/>
      <c r="H742" s="35"/>
      <c r="I742" s="35"/>
    </row>
    <row r="743" spans="3:9" ht="22.5" customHeight="1" x14ac:dyDescent="0.25">
      <c r="C743" s="34"/>
      <c r="D743" s="27"/>
      <c r="F743" s="27"/>
      <c r="G743" s="35"/>
      <c r="H743" s="35"/>
      <c r="I743" s="35"/>
    </row>
    <row r="744" spans="3:9" ht="22.5" customHeight="1" x14ac:dyDescent="0.25">
      <c r="C744" s="34"/>
      <c r="D744" s="27"/>
      <c r="F744" s="27"/>
      <c r="G744" s="35"/>
      <c r="H744" s="35"/>
      <c r="I744" s="35"/>
    </row>
    <row r="745" spans="3:9" ht="22.5" customHeight="1" x14ac:dyDescent="0.25">
      <c r="C745" s="34"/>
      <c r="D745" s="27"/>
      <c r="F745" s="27"/>
      <c r="G745" s="35"/>
      <c r="H745" s="35"/>
      <c r="I745" s="35"/>
    </row>
    <row r="746" spans="3:9" ht="22.5" customHeight="1" x14ac:dyDescent="0.25">
      <c r="C746" s="34"/>
      <c r="D746" s="27"/>
      <c r="F746" s="27"/>
      <c r="G746" s="35"/>
      <c r="H746" s="35"/>
      <c r="I746" s="35"/>
    </row>
    <row r="747" spans="3:9" ht="22.5" customHeight="1" x14ac:dyDescent="0.25">
      <c r="C747" s="34"/>
      <c r="D747" s="27"/>
      <c r="F747" s="27"/>
      <c r="G747" s="35"/>
      <c r="H747" s="35"/>
      <c r="I747" s="35"/>
    </row>
    <row r="748" spans="3:9" ht="22.5" customHeight="1" x14ac:dyDescent="0.25">
      <c r="C748" s="34"/>
      <c r="D748" s="27"/>
      <c r="F748" s="27"/>
      <c r="G748" s="35"/>
      <c r="H748" s="35"/>
      <c r="I748" s="35"/>
    </row>
    <row r="749" spans="3:9" ht="22.5" customHeight="1" x14ac:dyDescent="0.25">
      <c r="C749" s="34"/>
      <c r="D749" s="27"/>
      <c r="F749" s="27"/>
      <c r="G749" s="35"/>
      <c r="H749" s="35"/>
      <c r="I749" s="35"/>
    </row>
    <row r="750" spans="3:9" ht="22.5" customHeight="1" x14ac:dyDescent="0.25">
      <c r="C750" s="34"/>
      <c r="D750" s="27"/>
      <c r="F750" s="27"/>
      <c r="G750" s="35"/>
      <c r="H750" s="35"/>
      <c r="I750" s="35"/>
    </row>
    <row r="751" spans="3:9" ht="22.5" customHeight="1" x14ac:dyDescent="0.25">
      <c r="C751" s="34"/>
      <c r="D751" s="27"/>
      <c r="F751" s="27"/>
      <c r="G751" s="35"/>
      <c r="H751" s="35"/>
      <c r="I751" s="35"/>
    </row>
    <row r="752" spans="3:9" ht="22.5" customHeight="1" x14ac:dyDescent="0.25">
      <c r="C752" s="34"/>
      <c r="D752" s="27"/>
      <c r="F752" s="27"/>
      <c r="G752" s="35"/>
      <c r="H752" s="35"/>
      <c r="I752" s="35"/>
    </row>
    <row r="753" spans="3:9" ht="22.5" customHeight="1" x14ac:dyDescent="0.25">
      <c r="C753" s="34"/>
      <c r="D753" s="27"/>
      <c r="F753" s="27"/>
      <c r="G753" s="35"/>
      <c r="H753" s="35"/>
      <c r="I753" s="35"/>
    </row>
    <row r="754" spans="3:9" ht="22.5" customHeight="1" x14ac:dyDescent="0.25">
      <c r="C754" s="34"/>
      <c r="D754" s="27"/>
      <c r="F754" s="27"/>
      <c r="G754" s="35"/>
      <c r="H754" s="35"/>
      <c r="I754" s="35"/>
    </row>
    <row r="755" spans="3:9" ht="22.5" customHeight="1" x14ac:dyDescent="0.25">
      <c r="C755" s="34"/>
      <c r="D755" s="27"/>
      <c r="F755" s="27"/>
      <c r="G755" s="35"/>
      <c r="H755" s="35"/>
      <c r="I755" s="35"/>
    </row>
    <row r="756" spans="3:9" ht="22.5" customHeight="1" x14ac:dyDescent="0.25">
      <c r="C756" s="34"/>
      <c r="D756" s="27"/>
      <c r="F756" s="27"/>
      <c r="G756" s="35"/>
      <c r="H756" s="35"/>
      <c r="I756" s="35"/>
    </row>
    <row r="757" spans="3:9" ht="22.5" customHeight="1" x14ac:dyDescent="0.25">
      <c r="C757" s="34"/>
      <c r="D757" s="27"/>
      <c r="F757" s="27"/>
      <c r="G757" s="35"/>
      <c r="H757" s="35"/>
      <c r="I757" s="35"/>
    </row>
    <row r="758" spans="3:9" ht="22.5" customHeight="1" x14ac:dyDescent="0.25">
      <c r="C758" s="34"/>
      <c r="D758" s="27"/>
      <c r="F758" s="27"/>
      <c r="G758" s="35"/>
      <c r="H758" s="35"/>
      <c r="I758" s="35"/>
    </row>
    <row r="759" spans="3:9" ht="22.5" customHeight="1" x14ac:dyDescent="0.25">
      <c r="C759" s="34"/>
      <c r="D759" s="27"/>
      <c r="F759" s="27"/>
      <c r="G759" s="35"/>
      <c r="H759" s="35"/>
      <c r="I759" s="35"/>
    </row>
    <row r="760" spans="3:9" ht="22.5" customHeight="1" x14ac:dyDescent="0.25">
      <c r="C760" s="34"/>
      <c r="D760" s="27"/>
      <c r="F760" s="27"/>
      <c r="G760" s="35"/>
      <c r="H760" s="35"/>
      <c r="I760" s="35"/>
    </row>
    <row r="761" spans="3:9" ht="22.5" customHeight="1" x14ac:dyDescent="0.25">
      <c r="C761" s="34"/>
      <c r="D761" s="27"/>
      <c r="F761" s="27"/>
      <c r="G761" s="35"/>
      <c r="H761" s="35"/>
      <c r="I761" s="35"/>
    </row>
    <row r="762" spans="3:9" ht="22.5" customHeight="1" x14ac:dyDescent="0.25">
      <c r="C762" s="34"/>
      <c r="D762" s="27"/>
      <c r="F762" s="27"/>
      <c r="G762" s="35"/>
      <c r="H762" s="35"/>
      <c r="I762" s="35"/>
    </row>
    <row r="763" spans="3:9" ht="22.5" customHeight="1" x14ac:dyDescent="0.25">
      <c r="C763" s="34"/>
      <c r="D763" s="27"/>
      <c r="F763" s="27"/>
      <c r="G763" s="35"/>
      <c r="H763" s="35"/>
      <c r="I763" s="35"/>
    </row>
    <row r="764" spans="3:9" ht="22.5" customHeight="1" x14ac:dyDescent="0.25">
      <c r="C764" s="34"/>
      <c r="D764" s="27"/>
      <c r="F764" s="27"/>
      <c r="G764" s="35"/>
      <c r="H764" s="35"/>
      <c r="I764" s="35"/>
    </row>
    <row r="765" spans="3:9" ht="22.5" customHeight="1" x14ac:dyDescent="0.25">
      <c r="C765" s="34"/>
      <c r="D765" s="27"/>
      <c r="F765" s="27"/>
      <c r="G765" s="35"/>
      <c r="H765" s="35"/>
      <c r="I765" s="35"/>
    </row>
    <row r="766" spans="3:9" ht="22.5" customHeight="1" x14ac:dyDescent="0.25">
      <c r="C766" s="34"/>
      <c r="D766" s="27"/>
      <c r="F766" s="27"/>
      <c r="G766" s="35"/>
      <c r="H766" s="35"/>
      <c r="I766" s="35"/>
    </row>
    <row r="767" spans="3:9" ht="22.5" customHeight="1" x14ac:dyDescent="0.25">
      <c r="C767" s="34"/>
      <c r="D767" s="27"/>
      <c r="F767" s="27"/>
      <c r="G767" s="35"/>
      <c r="H767" s="35"/>
      <c r="I767" s="35"/>
    </row>
    <row r="768" spans="3:9" ht="22.5" customHeight="1" x14ac:dyDescent="0.25">
      <c r="C768" s="34"/>
      <c r="D768" s="27"/>
      <c r="F768" s="27"/>
      <c r="G768" s="35"/>
      <c r="H768" s="35"/>
      <c r="I768" s="35"/>
    </row>
    <row r="769" spans="3:9" ht="22.5" customHeight="1" x14ac:dyDescent="0.25">
      <c r="C769" s="34"/>
      <c r="D769" s="27"/>
      <c r="F769" s="27"/>
      <c r="G769" s="35"/>
      <c r="H769" s="35"/>
      <c r="I769" s="35"/>
    </row>
    <row r="770" spans="3:9" ht="22.5" customHeight="1" x14ac:dyDescent="0.25">
      <c r="C770" s="34"/>
      <c r="D770" s="27"/>
      <c r="F770" s="27"/>
      <c r="G770" s="35"/>
      <c r="H770" s="35"/>
      <c r="I770" s="35"/>
    </row>
    <row r="771" spans="3:9" ht="22.5" customHeight="1" x14ac:dyDescent="0.25">
      <c r="C771" s="34"/>
      <c r="D771" s="27"/>
      <c r="F771" s="27"/>
      <c r="G771" s="35"/>
      <c r="H771" s="35"/>
      <c r="I771" s="35"/>
    </row>
    <row r="772" spans="3:9" ht="22.5" customHeight="1" x14ac:dyDescent="0.25">
      <c r="C772" s="34"/>
      <c r="D772" s="27"/>
      <c r="F772" s="27"/>
      <c r="G772" s="35"/>
      <c r="H772" s="35"/>
      <c r="I772" s="35"/>
    </row>
    <row r="773" spans="3:9" ht="22.5" customHeight="1" x14ac:dyDescent="0.25">
      <c r="C773" s="34"/>
      <c r="D773" s="27"/>
      <c r="F773" s="27"/>
      <c r="G773" s="35"/>
      <c r="H773" s="35"/>
      <c r="I773" s="35"/>
    </row>
    <row r="774" spans="3:9" ht="22.5" customHeight="1" x14ac:dyDescent="0.25">
      <c r="C774" s="34"/>
      <c r="D774" s="27"/>
      <c r="F774" s="27"/>
      <c r="G774" s="35"/>
      <c r="H774" s="35"/>
      <c r="I774" s="35"/>
    </row>
    <row r="775" spans="3:9" ht="22.5" customHeight="1" x14ac:dyDescent="0.25">
      <c r="C775" s="34"/>
      <c r="D775" s="27"/>
      <c r="F775" s="27"/>
      <c r="G775" s="35"/>
      <c r="H775" s="35"/>
      <c r="I775" s="35"/>
    </row>
    <row r="776" spans="3:9" ht="22.5" customHeight="1" x14ac:dyDescent="0.25">
      <c r="C776" s="34"/>
      <c r="D776" s="27"/>
      <c r="F776" s="27"/>
      <c r="G776" s="35"/>
      <c r="H776" s="35"/>
      <c r="I776" s="35"/>
    </row>
    <row r="777" spans="3:9" ht="22.5" customHeight="1" x14ac:dyDescent="0.25">
      <c r="C777" s="34"/>
      <c r="D777" s="27"/>
      <c r="F777" s="27"/>
      <c r="G777" s="35"/>
      <c r="H777" s="35"/>
      <c r="I777" s="35"/>
    </row>
    <row r="778" spans="3:9" ht="22.5" customHeight="1" x14ac:dyDescent="0.25">
      <c r="C778" s="34"/>
      <c r="D778" s="27"/>
      <c r="F778" s="27"/>
      <c r="G778" s="35"/>
      <c r="H778" s="35"/>
      <c r="I778" s="35"/>
    </row>
    <row r="779" spans="3:9" ht="22.5" customHeight="1" x14ac:dyDescent="0.25">
      <c r="C779" s="34"/>
      <c r="D779" s="27"/>
      <c r="F779" s="27"/>
      <c r="G779" s="35"/>
      <c r="H779" s="35"/>
      <c r="I779" s="35"/>
    </row>
    <row r="780" spans="3:9" ht="22.5" customHeight="1" x14ac:dyDescent="0.25">
      <c r="C780" s="34"/>
      <c r="D780" s="27"/>
      <c r="F780" s="27"/>
      <c r="G780" s="35"/>
      <c r="H780" s="35"/>
      <c r="I780" s="35"/>
    </row>
    <row r="781" spans="3:9" ht="22.5" customHeight="1" x14ac:dyDescent="0.25">
      <c r="C781" s="34"/>
      <c r="D781" s="27"/>
      <c r="F781" s="27"/>
      <c r="G781" s="35"/>
      <c r="H781" s="35"/>
      <c r="I781" s="35"/>
    </row>
    <row r="782" spans="3:9" ht="22.5" customHeight="1" x14ac:dyDescent="0.25">
      <c r="C782" s="34"/>
      <c r="D782" s="27"/>
      <c r="F782" s="27"/>
      <c r="G782" s="35"/>
      <c r="H782" s="35"/>
      <c r="I782" s="35"/>
    </row>
    <row r="783" spans="3:9" ht="22.5" customHeight="1" x14ac:dyDescent="0.25">
      <c r="C783" s="34"/>
      <c r="D783" s="27"/>
      <c r="F783" s="27"/>
      <c r="G783" s="35"/>
      <c r="H783" s="35"/>
      <c r="I783" s="35"/>
    </row>
    <row r="784" spans="3:9" ht="22.5" customHeight="1" x14ac:dyDescent="0.25">
      <c r="C784" s="34"/>
      <c r="D784" s="27"/>
      <c r="F784" s="27"/>
      <c r="G784" s="35"/>
      <c r="H784" s="35"/>
      <c r="I784" s="35"/>
    </row>
    <row r="785" spans="3:9" ht="22.5" customHeight="1" x14ac:dyDescent="0.25">
      <c r="C785" s="34"/>
      <c r="D785" s="27"/>
      <c r="F785" s="27"/>
      <c r="G785" s="35"/>
      <c r="H785" s="35"/>
      <c r="I785" s="35"/>
    </row>
    <row r="786" spans="3:9" ht="22.5" customHeight="1" x14ac:dyDescent="0.25">
      <c r="C786" s="34"/>
      <c r="D786" s="27"/>
      <c r="F786" s="27"/>
      <c r="G786" s="35"/>
      <c r="H786" s="35"/>
      <c r="I786" s="35"/>
    </row>
    <row r="787" spans="3:9" ht="22.5" customHeight="1" x14ac:dyDescent="0.25">
      <c r="C787" s="34"/>
      <c r="D787" s="27"/>
      <c r="F787" s="27"/>
      <c r="G787" s="35"/>
      <c r="H787" s="35"/>
      <c r="I787" s="35"/>
    </row>
    <row r="788" spans="3:9" ht="22.5" customHeight="1" x14ac:dyDescent="0.25">
      <c r="C788" s="34"/>
      <c r="D788" s="27"/>
      <c r="F788" s="27"/>
      <c r="G788" s="35"/>
      <c r="H788" s="35"/>
      <c r="I788" s="35"/>
    </row>
    <row r="789" spans="3:9" ht="22.5" customHeight="1" x14ac:dyDescent="0.25">
      <c r="C789" s="34"/>
      <c r="D789" s="27"/>
      <c r="F789" s="27"/>
      <c r="G789" s="35"/>
      <c r="H789" s="35"/>
      <c r="I789" s="35"/>
    </row>
    <row r="790" spans="3:9" ht="22.5" customHeight="1" x14ac:dyDescent="0.25">
      <c r="C790" s="34"/>
      <c r="D790" s="27"/>
      <c r="F790" s="27"/>
      <c r="G790" s="35"/>
      <c r="H790" s="35"/>
      <c r="I790" s="35"/>
    </row>
    <row r="791" spans="3:9" ht="22.5" customHeight="1" x14ac:dyDescent="0.25">
      <c r="C791" s="34"/>
      <c r="D791" s="27"/>
      <c r="F791" s="27"/>
      <c r="G791" s="35"/>
      <c r="H791" s="35"/>
      <c r="I791" s="35"/>
    </row>
    <row r="792" spans="3:9" ht="22.5" customHeight="1" x14ac:dyDescent="0.25">
      <c r="C792" s="34"/>
      <c r="D792" s="27"/>
      <c r="F792" s="27"/>
      <c r="G792" s="35"/>
      <c r="H792" s="35"/>
      <c r="I792" s="35"/>
    </row>
    <row r="793" spans="3:9" ht="22.5" customHeight="1" x14ac:dyDescent="0.25">
      <c r="C793" s="34"/>
      <c r="D793" s="27"/>
      <c r="F793" s="27"/>
      <c r="G793" s="35"/>
      <c r="H793" s="35"/>
      <c r="I793" s="35"/>
    </row>
    <row r="794" spans="3:9" ht="22.5" customHeight="1" x14ac:dyDescent="0.25">
      <c r="C794" s="34"/>
      <c r="D794" s="27"/>
      <c r="F794" s="27"/>
      <c r="G794" s="35"/>
      <c r="H794" s="35"/>
      <c r="I794" s="35"/>
    </row>
    <row r="795" spans="3:9" ht="22.5" customHeight="1" x14ac:dyDescent="0.25">
      <c r="C795" s="34"/>
      <c r="D795" s="27"/>
      <c r="F795" s="27"/>
      <c r="G795" s="35"/>
      <c r="H795" s="35"/>
      <c r="I795" s="35"/>
    </row>
    <row r="796" spans="3:9" ht="22.5" customHeight="1" x14ac:dyDescent="0.25">
      <c r="C796" s="34"/>
      <c r="D796" s="27"/>
      <c r="F796" s="27"/>
      <c r="G796" s="35"/>
      <c r="H796" s="35"/>
      <c r="I796" s="35"/>
    </row>
    <row r="797" spans="3:9" ht="22.5" customHeight="1" x14ac:dyDescent="0.25">
      <c r="C797" s="34"/>
      <c r="D797" s="27"/>
      <c r="F797" s="27"/>
      <c r="G797" s="35"/>
      <c r="H797" s="35"/>
      <c r="I797" s="35"/>
    </row>
    <row r="798" spans="3:9" ht="22.5" customHeight="1" x14ac:dyDescent="0.25">
      <c r="C798" s="34"/>
      <c r="D798" s="27"/>
      <c r="F798" s="27"/>
      <c r="G798" s="35"/>
      <c r="H798" s="35"/>
      <c r="I798" s="35"/>
    </row>
    <row r="799" spans="3:9" ht="22.5" customHeight="1" x14ac:dyDescent="0.25">
      <c r="C799" s="34"/>
      <c r="D799" s="27"/>
      <c r="F799" s="27"/>
      <c r="G799" s="35"/>
      <c r="H799" s="35"/>
      <c r="I799" s="35"/>
    </row>
    <row r="800" spans="3:9" ht="22.5" customHeight="1" x14ac:dyDescent="0.25">
      <c r="C800" s="34"/>
      <c r="D800" s="27"/>
      <c r="F800" s="27"/>
      <c r="G800" s="35"/>
      <c r="H800" s="35"/>
      <c r="I800" s="35"/>
    </row>
    <row r="801" spans="3:9" ht="22.5" customHeight="1" x14ac:dyDescent="0.25">
      <c r="C801" s="34"/>
      <c r="D801" s="27"/>
      <c r="F801" s="27"/>
      <c r="G801" s="35"/>
      <c r="H801" s="35"/>
      <c r="I801" s="35"/>
    </row>
    <row r="802" spans="3:9" ht="22.5" customHeight="1" x14ac:dyDescent="0.25">
      <c r="C802" s="34"/>
      <c r="D802" s="27"/>
      <c r="F802" s="27"/>
      <c r="G802" s="35"/>
      <c r="H802" s="35"/>
      <c r="I802" s="35"/>
    </row>
    <row r="803" spans="3:9" ht="22.5" customHeight="1" x14ac:dyDescent="0.25">
      <c r="C803" s="34"/>
      <c r="D803" s="27"/>
      <c r="F803" s="27"/>
      <c r="G803" s="35"/>
      <c r="H803" s="35"/>
      <c r="I803" s="35"/>
    </row>
    <row r="804" spans="3:9" ht="22.5" customHeight="1" x14ac:dyDescent="0.25">
      <c r="C804" s="34"/>
      <c r="D804" s="27"/>
      <c r="F804" s="27"/>
      <c r="G804" s="35"/>
      <c r="H804" s="35"/>
      <c r="I804" s="35"/>
    </row>
    <row r="805" spans="3:9" ht="22.5" customHeight="1" x14ac:dyDescent="0.25">
      <c r="C805" s="34"/>
      <c r="D805" s="27"/>
      <c r="F805" s="27"/>
      <c r="G805" s="35"/>
      <c r="H805" s="35"/>
      <c r="I805" s="35"/>
    </row>
    <row r="806" spans="3:9" ht="22.5" customHeight="1" x14ac:dyDescent="0.25">
      <c r="C806" s="34"/>
      <c r="D806" s="27"/>
      <c r="F806" s="27"/>
      <c r="G806" s="35"/>
      <c r="H806" s="35"/>
      <c r="I806" s="35"/>
    </row>
    <row r="807" spans="3:9" ht="22.5" customHeight="1" x14ac:dyDescent="0.25">
      <c r="C807" s="34"/>
      <c r="D807" s="27"/>
      <c r="F807" s="27"/>
      <c r="G807" s="35"/>
      <c r="H807" s="35"/>
      <c r="I807" s="35"/>
    </row>
    <row r="808" spans="3:9" ht="22.5" customHeight="1" x14ac:dyDescent="0.25">
      <c r="C808" s="34"/>
      <c r="D808" s="27"/>
      <c r="F808" s="27"/>
      <c r="G808" s="35"/>
      <c r="H808" s="35"/>
      <c r="I808" s="35"/>
    </row>
    <row r="809" spans="3:9" ht="22.5" customHeight="1" x14ac:dyDescent="0.25">
      <c r="C809" s="34"/>
      <c r="D809" s="27"/>
      <c r="F809" s="27"/>
      <c r="G809" s="35"/>
      <c r="H809" s="35"/>
      <c r="I809" s="35"/>
    </row>
    <row r="810" spans="3:9" ht="22.5" customHeight="1" x14ac:dyDescent="0.25">
      <c r="C810" s="34"/>
      <c r="D810" s="27"/>
      <c r="F810" s="27"/>
      <c r="G810" s="35"/>
      <c r="H810" s="35"/>
      <c r="I810" s="35"/>
    </row>
    <row r="811" spans="3:9" ht="22.5" customHeight="1" x14ac:dyDescent="0.25">
      <c r="C811" s="34"/>
      <c r="D811" s="27"/>
      <c r="F811" s="27"/>
      <c r="G811" s="35"/>
      <c r="H811" s="35"/>
      <c r="I811" s="35"/>
    </row>
    <row r="812" spans="3:9" ht="22.5" customHeight="1" x14ac:dyDescent="0.25">
      <c r="C812" s="34"/>
      <c r="D812" s="27"/>
      <c r="F812" s="27"/>
      <c r="G812" s="35"/>
      <c r="H812" s="35"/>
      <c r="I812" s="35"/>
    </row>
    <row r="813" spans="3:9" ht="22.5" customHeight="1" x14ac:dyDescent="0.25">
      <c r="C813" s="34"/>
      <c r="D813" s="27"/>
      <c r="F813" s="27"/>
      <c r="G813" s="35"/>
      <c r="H813" s="35"/>
      <c r="I813" s="35"/>
    </row>
    <row r="814" spans="3:9" ht="22.5" customHeight="1" x14ac:dyDescent="0.25">
      <c r="C814" s="34"/>
      <c r="D814" s="27"/>
      <c r="F814" s="27"/>
      <c r="G814" s="35"/>
      <c r="H814" s="35"/>
      <c r="I814" s="35"/>
    </row>
    <row r="815" spans="3:9" ht="22.5" customHeight="1" x14ac:dyDescent="0.25">
      <c r="C815" s="34"/>
      <c r="D815" s="27"/>
      <c r="F815" s="27"/>
      <c r="G815" s="35"/>
      <c r="H815" s="35"/>
      <c r="I815" s="35"/>
    </row>
    <row r="816" spans="3:9" ht="22.5" customHeight="1" x14ac:dyDescent="0.25">
      <c r="C816" s="34"/>
      <c r="D816" s="27"/>
      <c r="F816" s="27"/>
      <c r="G816" s="35"/>
      <c r="H816" s="35"/>
      <c r="I816" s="35"/>
    </row>
    <row r="817" spans="3:9" ht="22.5" customHeight="1" x14ac:dyDescent="0.25">
      <c r="C817" s="34"/>
      <c r="D817" s="27"/>
      <c r="F817" s="27"/>
      <c r="G817" s="35"/>
      <c r="H817" s="35"/>
      <c r="I817" s="35"/>
    </row>
    <row r="818" spans="3:9" ht="22.5" customHeight="1" x14ac:dyDescent="0.25">
      <c r="C818" s="34"/>
      <c r="D818" s="27"/>
      <c r="F818" s="27"/>
      <c r="G818" s="35"/>
      <c r="H818" s="35"/>
      <c r="I818" s="35"/>
    </row>
    <row r="819" spans="3:9" ht="22.5" customHeight="1" x14ac:dyDescent="0.25">
      <c r="C819" s="34"/>
      <c r="D819" s="27"/>
      <c r="F819" s="27"/>
      <c r="G819" s="35"/>
      <c r="H819" s="35"/>
      <c r="I819" s="35"/>
    </row>
    <row r="820" spans="3:9" ht="22.5" customHeight="1" x14ac:dyDescent="0.25">
      <c r="C820" s="34"/>
      <c r="D820" s="27"/>
      <c r="F820" s="27"/>
      <c r="G820" s="35"/>
      <c r="H820" s="35"/>
      <c r="I820" s="35"/>
    </row>
    <row r="821" spans="3:9" ht="22.5" customHeight="1" x14ac:dyDescent="0.25">
      <c r="C821" s="34"/>
      <c r="D821" s="27"/>
      <c r="F821" s="27"/>
      <c r="G821" s="35"/>
      <c r="H821" s="35"/>
      <c r="I821" s="35"/>
    </row>
    <row r="822" spans="3:9" ht="22.5" customHeight="1" x14ac:dyDescent="0.25">
      <c r="C822" s="34"/>
      <c r="D822" s="27"/>
      <c r="F822" s="27"/>
      <c r="G822" s="35"/>
      <c r="H822" s="35"/>
      <c r="I822" s="35"/>
    </row>
    <row r="823" spans="3:9" ht="22.5" customHeight="1" x14ac:dyDescent="0.25">
      <c r="C823" s="34"/>
      <c r="D823" s="27"/>
      <c r="F823" s="27"/>
      <c r="G823" s="35"/>
      <c r="H823" s="35"/>
      <c r="I823" s="35"/>
    </row>
    <row r="824" spans="3:9" ht="22.5" customHeight="1" x14ac:dyDescent="0.25">
      <c r="C824" s="34"/>
      <c r="D824" s="27"/>
      <c r="F824" s="27"/>
      <c r="G824" s="35"/>
      <c r="H824" s="35"/>
      <c r="I824" s="35"/>
    </row>
    <row r="825" spans="3:9" ht="22.5" customHeight="1" x14ac:dyDescent="0.25">
      <c r="C825" s="34"/>
      <c r="D825" s="27"/>
      <c r="F825" s="27"/>
      <c r="G825" s="35"/>
      <c r="H825" s="35"/>
      <c r="I825" s="35"/>
    </row>
    <row r="826" spans="3:9" ht="22.5" customHeight="1" x14ac:dyDescent="0.25">
      <c r="C826" s="34"/>
      <c r="D826" s="27"/>
      <c r="F826" s="27"/>
      <c r="G826" s="35"/>
      <c r="H826" s="35"/>
      <c r="I826" s="35"/>
    </row>
    <row r="827" spans="3:9" ht="22.5" customHeight="1" x14ac:dyDescent="0.25">
      <c r="C827" s="34"/>
      <c r="D827" s="27"/>
      <c r="F827" s="27"/>
      <c r="G827" s="35"/>
      <c r="H827" s="35"/>
      <c r="I827" s="35"/>
    </row>
    <row r="828" spans="3:9" ht="22.5" customHeight="1" x14ac:dyDescent="0.25">
      <c r="C828" s="34"/>
      <c r="D828" s="27"/>
      <c r="F828" s="27"/>
      <c r="G828" s="35"/>
      <c r="H828" s="35"/>
      <c r="I828" s="35"/>
    </row>
    <row r="829" spans="3:9" ht="22.5" customHeight="1" x14ac:dyDescent="0.25">
      <c r="C829" s="34"/>
      <c r="D829" s="27"/>
      <c r="F829" s="27"/>
      <c r="G829" s="35"/>
      <c r="H829" s="35"/>
      <c r="I829" s="35"/>
    </row>
    <row r="830" spans="3:9" ht="22.5" customHeight="1" x14ac:dyDescent="0.25">
      <c r="C830" s="34"/>
      <c r="D830" s="27"/>
      <c r="F830" s="27"/>
      <c r="G830" s="35"/>
      <c r="H830" s="35"/>
      <c r="I830" s="35"/>
    </row>
    <row r="831" spans="3:9" ht="22.5" customHeight="1" x14ac:dyDescent="0.25">
      <c r="C831" s="34"/>
      <c r="D831" s="27"/>
      <c r="F831" s="27"/>
      <c r="G831" s="35"/>
      <c r="H831" s="35"/>
      <c r="I831" s="35"/>
    </row>
    <row r="832" spans="3:9" ht="22.5" customHeight="1" x14ac:dyDescent="0.25">
      <c r="C832" s="34"/>
      <c r="D832" s="27"/>
      <c r="F832" s="27"/>
      <c r="G832" s="35"/>
      <c r="H832" s="35"/>
      <c r="I832" s="35"/>
    </row>
    <row r="833" spans="3:9" ht="22.5" customHeight="1" x14ac:dyDescent="0.25">
      <c r="C833" s="34"/>
      <c r="D833" s="27"/>
      <c r="F833" s="27"/>
      <c r="G833" s="35"/>
      <c r="H833" s="35"/>
      <c r="I833" s="35"/>
    </row>
    <row r="834" spans="3:9" ht="22.5" customHeight="1" x14ac:dyDescent="0.25">
      <c r="C834" s="34"/>
      <c r="D834" s="27"/>
      <c r="F834" s="27"/>
      <c r="G834" s="35"/>
      <c r="H834" s="35"/>
      <c r="I834" s="35"/>
    </row>
    <row r="835" spans="3:9" ht="22.5" customHeight="1" x14ac:dyDescent="0.25">
      <c r="C835" s="34"/>
      <c r="D835" s="27"/>
      <c r="F835" s="27"/>
      <c r="G835" s="35"/>
      <c r="H835" s="35"/>
      <c r="I835" s="35"/>
    </row>
    <row r="836" spans="3:9" ht="22.5" customHeight="1" x14ac:dyDescent="0.25">
      <c r="C836" s="34"/>
      <c r="D836" s="27"/>
      <c r="F836" s="27"/>
      <c r="G836" s="35"/>
      <c r="H836" s="35"/>
      <c r="I836" s="35"/>
    </row>
    <row r="837" spans="3:9" ht="22.5" customHeight="1" x14ac:dyDescent="0.25">
      <c r="C837" s="34"/>
      <c r="D837" s="27"/>
      <c r="F837" s="27"/>
      <c r="G837" s="35"/>
      <c r="H837" s="35"/>
      <c r="I837" s="35"/>
    </row>
    <row r="838" spans="3:9" ht="22.5" customHeight="1" x14ac:dyDescent="0.25">
      <c r="C838" s="34"/>
      <c r="D838" s="27"/>
      <c r="F838" s="27"/>
      <c r="G838" s="35"/>
      <c r="H838" s="35"/>
      <c r="I838" s="35"/>
    </row>
    <row r="839" spans="3:9" ht="22.5" customHeight="1" x14ac:dyDescent="0.25">
      <c r="C839" s="34"/>
      <c r="D839" s="27"/>
      <c r="F839" s="27"/>
      <c r="G839" s="35"/>
      <c r="H839" s="35"/>
      <c r="I839" s="35"/>
    </row>
    <row r="840" spans="3:9" ht="22.5" customHeight="1" x14ac:dyDescent="0.25">
      <c r="C840" s="34"/>
      <c r="D840" s="27"/>
      <c r="F840" s="27"/>
      <c r="G840" s="35"/>
      <c r="H840" s="35"/>
      <c r="I840" s="35"/>
    </row>
    <row r="841" spans="3:9" ht="22.5" customHeight="1" x14ac:dyDescent="0.25">
      <c r="C841" s="34"/>
      <c r="D841" s="27"/>
      <c r="F841" s="27"/>
      <c r="G841" s="35"/>
      <c r="H841" s="35"/>
      <c r="I841" s="35"/>
    </row>
    <row r="842" spans="3:9" ht="22.5" customHeight="1" x14ac:dyDescent="0.25">
      <c r="C842" s="34"/>
      <c r="D842" s="27"/>
      <c r="F842" s="27"/>
      <c r="G842" s="35"/>
      <c r="H842" s="35"/>
      <c r="I842" s="35"/>
    </row>
    <row r="843" spans="3:9" ht="22.5" customHeight="1" x14ac:dyDescent="0.25">
      <c r="C843" s="34"/>
      <c r="D843" s="27"/>
      <c r="F843" s="27"/>
      <c r="G843" s="35"/>
      <c r="H843" s="35"/>
      <c r="I843" s="35"/>
    </row>
    <row r="844" spans="3:9" ht="22.5" customHeight="1" x14ac:dyDescent="0.25">
      <c r="C844" s="34"/>
      <c r="D844" s="27"/>
      <c r="F844" s="27"/>
      <c r="G844" s="35"/>
      <c r="H844" s="35"/>
      <c r="I844" s="35"/>
    </row>
    <row r="845" spans="3:9" ht="22.5" customHeight="1" x14ac:dyDescent="0.25">
      <c r="C845" s="34"/>
      <c r="D845" s="27"/>
      <c r="F845" s="27"/>
      <c r="G845" s="35"/>
      <c r="H845" s="35"/>
      <c r="I845" s="35"/>
    </row>
    <row r="846" spans="3:9" ht="22.5" customHeight="1" x14ac:dyDescent="0.25">
      <c r="C846" s="34"/>
      <c r="D846" s="27"/>
      <c r="F846" s="27"/>
      <c r="G846" s="35"/>
      <c r="H846" s="35"/>
      <c r="I846" s="35"/>
    </row>
    <row r="847" spans="3:9" ht="22.5" customHeight="1" x14ac:dyDescent="0.25">
      <c r="C847" s="34"/>
      <c r="D847" s="27"/>
      <c r="F847" s="27"/>
      <c r="G847" s="35"/>
      <c r="H847" s="35"/>
      <c r="I847" s="35"/>
    </row>
    <row r="848" spans="3:9" ht="22.5" customHeight="1" x14ac:dyDescent="0.25">
      <c r="C848" s="34"/>
      <c r="D848" s="27"/>
      <c r="F848" s="27"/>
      <c r="G848" s="35"/>
      <c r="H848" s="35"/>
      <c r="I848" s="35"/>
    </row>
    <row r="849" spans="3:9" ht="22.5" customHeight="1" x14ac:dyDescent="0.25">
      <c r="C849" s="34"/>
      <c r="D849" s="27"/>
      <c r="F849" s="27"/>
      <c r="G849" s="35"/>
      <c r="H849" s="35"/>
      <c r="I849" s="35"/>
    </row>
    <row r="850" spans="3:9" ht="22.5" customHeight="1" x14ac:dyDescent="0.25">
      <c r="C850" s="34"/>
      <c r="D850" s="27"/>
      <c r="F850" s="27"/>
      <c r="G850" s="35"/>
      <c r="H850" s="35"/>
      <c r="I850" s="35"/>
    </row>
    <row r="851" spans="3:9" ht="22.5" customHeight="1" x14ac:dyDescent="0.25">
      <c r="C851" s="34"/>
      <c r="D851" s="27"/>
      <c r="F851" s="27"/>
      <c r="G851" s="35"/>
      <c r="H851" s="35"/>
      <c r="I851" s="35"/>
    </row>
    <row r="852" spans="3:9" ht="22.5" customHeight="1" x14ac:dyDescent="0.25">
      <c r="C852" s="34"/>
      <c r="D852" s="27"/>
      <c r="F852" s="27"/>
      <c r="G852" s="35"/>
      <c r="H852" s="35"/>
      <c r="I852" s="35"/>
    </row>
    <row r="853" spans="3:9" ht="22.5" customHeight="1" x14ac:dyDescent="0.25">
      <c r="C853" s="34"/>
      <c r="D853" s="27"/>
      <c r="F853" s="27"/>
      <c r="G853" s="35"/>
      <c r="H853" s="35"/>
      <c r="I853" s="35"/>
    </row>
    <row r="854" spans="3:9" ht="22.5" customHeight="1" x14ac:dyDescent="0.25">
      <c r="C854" s="34"/>
      <c r="D854" s="27"/>
      <c r="F854" s="27"/>
      <c r="G854" s="35"/>
      <c r="H854" s="35"/>
      <c r="I854" s="35"/>
    </row>
    <row r="855" spans="3:9" ht="22.5" customHeight="1" x14ac:dyDescent="0.25">
      <c r="C855" s="34"/>
      <c r="D855" s="27"/>
      <c r="F855" s="27"/>
      <c r="G855" s="35"/>
      <c r="H855" s="35"/>
      <c r="I855" s="35"/>
    </row>
    <row r="856" spans="3:9" ht="22.5" customHeight="1" x14ac:dyDescent="0.25">
      <c r="C856" s="34"/>
      <c r="D856" s="27"/>
      <c r="F856" s="27"/>
      <c r="G856" s="35"/>
      <c r="H856" s="35"/>
      <c r="I856" s="35"/>
    </row>
    <row r="857" spans="3:9" ht="22.5" customHeight="1" x14ac:dyDescent="0.25">
      <c r="C857" s="34"/>
      <c r="D857" s="27"/>
      <c r="F857" s="27"/>
      <c r="G857" s="35"/>
      <c r="H857" s="35"/>
      <c r="I857" s="35"/>
    </row>
    <row r="858" spans="3:9" ht="22.5" customHeight="1" x14ac:dyDescent="0.25">
      <c r="C858" s="34"/>
      <c r="D858" s="27"/>
      <c r="F858" s="27"/>
      <c r="G858" s="35"/>
      <c r="H858" s="35"/>
      <c r="I858" s="35"/>
    </row>
    <row r="859" spans="3:9" ht="22.5" customHeight="1" x14ac:dyDescent="0.25">
      <c r="C859" s="34"/>
      <c r="D859" s="27"/>
      <c r="F859" s="27"/>
      <c r="G859" s="35"/>
      <c r="H859" s="35"/>
      <c r="I859" s="35"/>
    </row>
    <row r="860" spans="3:9" ht="22.5" customHeight="1" x14ac:dyDescent="0.25">
      <c r="C860" s="34"/>
      <c r="D860" s="27"/>
      <c r="F860" s="27"/>
      <c r="G860" s="35"/>
      <c r="H860" s="35"/>
      <c r="I860" s="35"/>
    </row>
    <row r="861" spans="3:9" ht="22.5" customHeight="1" x14ac:dyDescent="0.25">
      <c r="C861" s="34"/>
      <c r="D861" s="27"/>
      <c r="F861" s="27"/>
      <c r="G861" s="35"/>
      <c r="H861" s="35"/>
      <c r="I861" s="35"/>
    </row>
    <row r="862" spans="3:9" ht="22.5" customHeight="1" x14ac:dyDescent="0.25">
      <c r="C862" s="34"/>
      <c r="D862" s="27"/>
      <c r="F862" s="27"/>
      <c r="G862" s="35"/>
      <c r="H862" s="35"/>
      <c r="I862" s="35"/>
    </row>
    <row r="863" spans="3:9" ht="22.5" customHeight="1" x14ac:dyDescent="0.25">
      <c r="C863" s="34"/>
      <c r="D863" s="27"/>
      <c r="F863" s="27"/>
      <c r="G863" s="35"/>
      <c r="H863" s="35"/>
      <c r="I863" s="35"/>
    </row>
    <row r="864" spans="3:9" ht="22.5" customHeight="1" x14ac:dyDescent="0.25">
      <c r="C864" s="34"/>
      <c r="D864" s="27"/>
      <c r="F864" s="27"/>
      <c r="G864" s="35"/>
      <c r="H864" s="35"/>
      <c r="I864" s="35"/>
    </row>
    <row r="865" spans="3:9" ht="22.5" customHeight="1" x14ac:dyDescent="0.25">
      <c r="C865" s="34"/>
      <c r="D865" s="27"/>
      <c r="F865" s="27"/>
      <c r="G865" s="35"/>
      <c r="H865" s="35"/>
      <c r="I865" s="35"/>
    </row>
    <row r="866" spans="3:9" ht="22.5" customHeight="1" x14ac:dyDescent="0.25">
      <c r="C866" s="34"/>
      <c r="D866" s="27"/>
      <c r="F866" s="27"/>
      <c r="G866" s="35"/>
      <c r="H866" s="35"/>
      <c r="I866" s="35"/>
    </row>
    <row r="867" spans="3:9" ht="22.5" customHeight="1" x14ac:dyDescent="0.25">
      <c r="C867" s="34"/>
      <c r="D867" s="27"/>
      <c r="F867" s="27"/>
      <c r="G867" s="35"/>
      <c r="H867" s="35"/>
      <c r="I867" s="35"/>
    </row>
    <row r="868" spans="3:9" ht="22.5" customHeight="1" x14ac:dyDescent="0.25">
      <c r="C868" s="34"/>
      <c r="D868" s="27"/>
      <c r="F868" s="27"/>
      <c r="G868" s="35"/>
      <c r="H868" s="35"/>
      <c r="I868" s="35"/>
    </row>
    <row r="869" spans="3:9" ht="22.5" customHeight="1" x14ac:dyDescent="0.25">
      <c r="C869" s="34"/>
      <c r="D869" s="27"/>
      <c r="F869" s="27"/>
      <c r="G869" s="35"/>
      <c r="H869" s="35"/>
      <c r="I869" s="35"/>
    </row>
    <row r="870" spans="3:9" ht="22.5" customHeight="1" x14ac:dyDescent="0.25">
      <c r="C870" s="34"/>
      <c r="D870" s="27"/>
      <c r="F870" s="27"/>
      <c r="G870" s="35"/>
      <c r="H870" s="35"/>
      <c r="I870" s="35"/>
    </row>
    <row r="871" spans="3:9" ht="22.5" customHeight="1" x14ac:dyDescent="0.25">
      <c r="C871" s="34"/>
      <c r="D871" s="27"/>
      <c r="F871" s="27"/>
      <c r="G871" s="35"/>
      <c r="H871" s="35"/>
      <c r="I871" s="35"/>
    </row>
    <row r="872" spans="3:9" ht="22.5" customHeight="1" x14ac:dyDescent="0.25">
      <c r="C872" s="34"/>
      <c r="D872" s="27"/>
      <c r="F872" s="27"/>
      <c r="G872" s="35"/>
      <c r="H872" s="35"/>
      <c r="I872" s="35"/>
    </row>
    <row r="873" spans="3:9" ht="22.5" customHeight="1" x14ac:dyDescent="0.25">
      <c r="C873" s="34"/>
      <c r="D873" s="27"/>
      <c r="F873" s="27"/>
      <c r="G873" s="35"/>
      <c r="H873" s="35"/>
      <c r="I873" s="35"/>
    </row>
    <row r="874" spans="3:9" ht="22.5" customHeight="1" x14ac:dyDescent="0.25">
      <c r="C874" s="34"/>
      <c r="D874" s="27"/>
      <c r="F874" s="27"/>
      <c r="G874" s="35"/>
      <c r="H874" s="35"/>
      <c r="I874" s="35"/>
    </row>
    <row r="875" spans="3:9" ht="22.5" customHeight="1" x14ac:dyDescent="0.25">
      <c r="C875" s="34"/>
      <c r="D875" s="27"/>
      <c r="F875" s="27"/>
      <c r="G875" s="35"/>
      <c r="H875" s="35"/>
      <c r="I875" s="35"/>
    </row>
    <row r="876" spans="3:9" ht="22.5" customHeight="1" x14ac:dyDescent="0.25">
      <c r="C876" s="34"/>
      <c r="D876" s="27"/>
      <c r="F876" s="27"/>
      <c r="G876" s="35"/>
      <c r="H876" s="35"/>
      <c r="I876" s="35"/>
    </row>
    <row r="877" spans="3:9" ht="22.5" customHeight="1" x14ac:dyDescent="0.25">
      <c r="C877" s="34"/>
      <c r="D877" s="27"/>
      <c r="F877" s="27"/>
      <c r="G877" s="35"/>
      <c r="H877" s="35"/>
      <c r="I877" s="35"/>
    </row>
    <row r="878" spans="3:9" ht="22.5" customHeight="1" x14ac:dyDescent="0.25">
      <c r="C878" s="34"/>
      <c r="D878" s="27"/>
      <c r="F878" s="27"/>
      <c r="G878" s="35"/>
      <c r="H878" s="35"/>
      <c r="I878" s="35"/>
    </row>
    <row r="879" spans="3:9" ht="22.5" customHeight="1" x14ac:dyDescent="0.25">
      <c r="C879" s="34"/>
      <c r="D879" s="27"/>
      <c r="F879" s="27"/>
      <c r="G879" s="35"/>
      <c r="H879" s="35"/>
      <c r="I879" s="35"/>
    </row>
    <row r="880" spans="3:9" ht="22.5" customHeight="1" x14ac:dyDescent="0.25">
      <c r="C880" s="34"/>
      <c r="D880" s="27"/>
      <c r="F880" s="27"/>
      <c r="G880" s="35"/>
      <c r="H880" s="35"/>
      <c r="I880" s="35"/>
    </row>
    <row r="881" spans="3:9" ht="22.5" customHeight="1" x14ac:dyDescent="0.25">
      <c r="C881" s="34"/>
      <c r="D881" s="27"/>
      <c r="F881" s="27"/>
      <c r="G881" s="35"/>
      <c r="H881" s="35"/>
      <c r="I881" s="35"/>
    </row>
    <row r="882" spans="3:9" ht="22.5" customHeight="1" x14ac:dyDescent="0.25">
      <c r="C882" s="34"/>
      <c r="D882" s="27"/>
      <c r="F882" s="27"/>
      <c r="G882" s="35"/>
      <c r="H882" s="35"/>
      <c r="I882" s="35"/>
    </row>
    <row r="883" spans="3:9" ht="22.5" customHeight="1" x14ac:dyDescent="0.25">
      <c r="C883" s="34"/>
      <c r="D883" s="27"/>
      <c r="F883" s="27"/>
      <c r="G883" s="35"/>
      <c r="H883" s="35"/>
      <c r="I883" s="35"/>
    </row>
    <row r="884" spans="3:9" ht="22.5" customHeight="1" x14ac:dyDescent="0.25">
      <c r="C884" s="34"/>
      <c r="D884" s="27"/>
      <c r="F884" s="27"/>
      <c r="G884" s="35"/>
      <c r="H884" s="35"/>
      <c r="I884" s="35"/>
    </row>
    <row r="885" spans="3:9" ht="22.5" customHeight="1" x14ac:dyDescent="0.25">
      <c r="C885" s="34"/>
      <c r="D885" s="27"/>
      <c r="F885" s="27"/>
      <c r="G885" s="35"/>
      <c r="H885" s="35"/>
      <c r="I885" s="35"/>
    </row>
    <row r="886" spans="3:9" ht="22.5" customHeight="1" x14ac:dyDescent="0.25">
      <c r="C886" s="34"/>
      <c r="D886" s="27"/>
      <c r="F886" s="27"/>
      <c r="G886" s="35"/>
      <c r="H886" s="35"/>
      <c r="I886" s="35"/>
    </row>
    <row r="887" spans="3:9" ht="22.5" customHeight="1" x14ac:dyDescent="0.25">
      <c r="C887" s="34"/>
      <c r="D887" s="27"/>
      <c r="F887" s="27"/>
      <c r="G887" s="35"/>
      <c r="H887" s="35"/>
      <c r="I887" s="35"/>
    </row>
    <row r="888" spans="3:9" ht="22.5" customHeight="1" x14ac:dyDescent="0.25">
      <c r="C888" s="34"/>
      <c r="D888" s="27"/>
      <c r="F888" s="27"/>
      <c r="G888" s="35"/>
      <c r="H888" s="35"/>
      <c r="I888" s="35"/>
    </row>
    <row r="889" spans="3:9" ht="22.5" customHeight="1" x14ac:dyDescent="0.25">
      <c r="C889" s="34"/>
      <c r="D889" s="27"/>
      <c r="F889" s="27"/>
      <c r="G889" s="35"/>
      <c r="H889" s="35"/>
      <c r="I889" s="35"/>
    </row>
    <row r="890" spans="3:9" ht="22.5" customHeight="1" x14ac:dyDescent="0.25">
      <c r="C890" s="34"/>
      <c r="D890" s="27"/>
      <c r="F890" s="27"/>
      <c r="G890" s="35"/>
      <c r="H890" s="35"/>
      <c r="I890" s="35"/>
    </row>
    <row r="891" spans="3:9" ht="22.5" customHeight="1" x14ac:dyDescent="0.25">
      <c r="C891" s="34"/>
      <c r="D891" s="27"/>
      <c r="F891" s="27"/>
      <c r="G891" s="35"/>
      <c r="H891" s="35"/>
      <c r="I891" s="35"/>
    </row>
    <row r="892" spans="3:9" ht="22.5" customHeight="1" x14ac:dyDescent="0.25">
      <c r="C892" s="34"/>
      <c r="D892" s="27"/>
      <c r="F892" s="27"/>
      <c r="G892" s="35"/>
      <c r="H892" s="35"/>
      <c r="I892" s="35"/>
    </row>
    <row r="893" spans="3:9" ht="22.5" customHeight="1" x14ac:dyDescent="0.25">
      <c r="C893" s="34"/>
      <c r="D893" s="27"/>
      <c r="F893" s="27"/>
      <c r="G893" s="35"/>
      <c r="H893" s="35"/>
      <c r="I893" s="35"/>
    </row>
    <row r="894" spans="3:9" ht="22.5" customHeight="1" x14ac:dyDescent="0.25">
      <c r="C894" s="34"/>
      <c r="D894" s="27"/>
      <c r="F894" s="27"/>
      <c r="G894" s="35"/>
      <c r="H894" s="35"/>
      <c r="I894" s="35"/>
    </row>
    <row r="895" spans="3:9" ht="22.5" customHeight="1" x14ac:dyDescent="0.25">
      <c r="C895" s="34"/>
      <c r="D895" s="27"/>
      <c r="F895" s="27"/>
      <c r="G895" s="35"/>
      <c r="H895" s="35"/>
      <c r="I895" s="35"/>
    </row>
    <row r="896" spans="3:9" ht="22.5" customHeight="1" x14ac:dyDescent="0.25">
      <c r="C896" s="34"/>
      <c r="D896" s="27"/>
      <c r="F896" s="27"/>
      <c r="G896" s="35"/>
      <c r="H896" s="35"/>
      <c r="I896" s="35"/>
    </row>
    <row r="897" spans="3:9" ht="22.5" customHeight="1" x14ac:dyDescent="0.25">
      <c r="C897" s="34"/>
      <c r="D897" s="27"/>
      <c r="F897" s="27"/>
      <c r="G897" s="35"/>
      <c r="H897" s="35"/>
      <c r="I897" s="35"/>
    </row>
    <row r="898" spans="3:9" ht="22.5" customHeight="1" x14ac:dyDescent="0.25">
      <c r="C898" s="34"/>
      <c r="D898" s="27"/>
      <c r="F898" s="27"/>
      <c r="G898" s="35"/>
      <c r="H898" s="35"/>
      <c r="I898" s="35"/>
    </row>
    <row r="899" spans="3:9" ht="22.5" customHeight="1" x14ac:dyDescent="0.25">
      <c r="C899" s="34"/>
      <c r="D899" s="27"/>
      <c r="F899" s="27"/>
      <c r="G899" s="35"/>
      <c r="H899" s="35"/>
      <c r="I899" s="35"/>
    </row>
    <row r="900" spans="3:9" ht="22.5" customHeight="1" x14ac:dyDescent="0.25">
      <c r="C900" s="34"/>
      <c r="D900" s="27"/>
      <c r="F900" s="27"/>
      <c r="G900" s="35"/>
      <c r="H900" s="35"/>
      <c r="I900" s="35"/>
    </row>
    <row r="901" spans="3:9" ht="22.5" customHeight="1" x14ac:dyDescent="0.25">
      <c r="C901" s="34"/>
      <c r="D901" s="27"/>
      <c r="F901" s="27"/>
      <c r="G901" s="35"/>
      <c r="H901" s="35"/>
      <c r="I901" s="35"/>
    </row>
    <row r="902" spans="3:9" ht="22.5" customHeight="1" x14ac:dyDescent="0.25">
      <c r="C902" s="34"/>
      <c r="D902" s="27"/>
      <c r="F902" s="27"/>
      <c r="G902" s="35"/>
      <c r="H902" s="35"/>
      <c r="I902" s="35"/>
    </row>
    <row r="903" spans="3:9" ht="22.5" customHeight="1" x14ac:dyDescent="0.25">
      <c r="C903" s="34"/>
      <c r="D903" s="27"/>
      <c r="F903" s="27"/>
      <c r="G903" s="35"/>
      <c r="H903" s="35"/>
      <c r="I903" s="35"/>
    </row>
    <row r="904" spans="3:9" ht="22.5" customHeight="1" x14ac:dyDescent="0.25">
      <c r="C904" s="34"/>
      <c r="D904" s="27"/>
      <c r="F904" s="27"/>
      <c r="G904" s="35"/>
      <c r="H904" s="35"/>
      <c r="I904" s="35"/>
    </row>
    <row r="905" spans="3:9" ht="22.5" customHeight="1" x14ac:dyDescent="0.25">
      <c r="C905" s="34"/>
      <c r="D905" s="27"/>
      <c r="F905" s="27"/>
      <c r="G905" s="35"/>
      <c r="H905" s="35"/>
      <c r="I905" s="35"/>
    </row>
    <row r="906" spans="3:9" ht="22.5" customHeight="1" x14ac:dyDescent="0.25">
      <c r="C906" s="34"/>
      <c r="D906" s="27"/>
      <c r="F906" s="27"/>
      <c r="G906" s="35"/>
      <c r="H906" s="35"/>
      <c r="I906" s="35"/>
    </row>
    <row r="907" spans="3:9" ht="22.5" customHeight="1" x14ac:dyDescent="0.25">
      <c r="C907" s="34"/>
      <c r="D907" s="27"/>
      <c r="F907" s="27"/>
      <c r="G907" s="35"/>
      <c r="H907" s="35"/>
      <c r="I907" s="35"/>
    </row>
    <row r="908" spans="3:9" ht="22.5" customHeight="1" x14ac:dyDescent="0.25">
      <c r="C908" s="34"/>
      <c r="D908" s="27"/>
      <c r="F908" s="27"/>
      <c r="G908" s="35"/>
      <c r="H908" s="35"/>
      <c r="I908" s="35"/>
    </row>
    <row r="909" spans="3:9" ht="22.5" customHeight="1" x14ac:dyDescent="0.25">
      <c r="C909" s="34"/>
      <c r="D909" s="27"/>
      <c r="F909" s="27"/>
      <c r="G909" s="35"/>
      <c r="H909" s="35"/>
      <c r="I909" s="35"/>
    </row>
    <row r="910" spans="3:9" ht="22.5" customHeight="1" x14ac:dyDescent="0.25">
      <c r="C910" s="34"/>
      <c r="D910" s="27"/>
      <c r="F910" s="27"/>
      <c r="G910" s="35"/>
      <c r="H910" s="35"/>
      <c r="I910" s="35"/>
    </row>
    <row r="911" spans="3:9" ht="22.5" customHeight="1" x14ac:dyDescent="0.25">
      <c r="C911" s="34"/>
      <c r="D911" s="27"/>
      <c r="F911" s="27"/>
      <c r="G911" s="35"/>
      <c r="H911" s="35"/>
      <c r="I911" s="35"/>
    </row>
    <row r="912" spans="3:9" ht="22.5" customHeight="1" x14ac:dyDescent="0.25">
      <c r="C912" s="34"/>
      <c r="D912" s="27"/>
      <c r="F912" s="27"/>
      <c r="G912" s="35"/>
      <c r="H912" s="35"/>
      <c r="I912" s="35"/>
    </row>
    <row r="913" spans="3:9" ht="22.5" customHeight="1" x14ac:dyDescent="0.25">
      <c r="C913" s="34"/>
      <c r="D913" s="27"/>
      <c r="F913" s="27"/>
      <c r="G913" s="35"/>
      <c r="H913" s="35"/>
      <c r="I913" s="35"/>
    </row>
    <row r="914" spans="3:9" ht="22.5" customHeight="1" x14ac:dyDescent="0.25">
      <c r="C914" s="34"/>
      <c r="D914" s="27"/>
      <c r="F914" s="27"/>
      <c r="G914" s="35"/>
      <c r="H914" s="35"/>
      <c r="I914" s="35"/>
    </row>
    <row r="915" spans="3:9" ht="22.5" customHeight="1" x14ac:dyDescent="0.25">
      <c r="C915" s="34"/>
      <c r="D915" s="27"/>
      <c r="F915" s="27"/>
      <c r="G915" s="35"/>
      <c r="H915" s="35"/>
      <c r="I915" s="35"/>
    </row>
    <row r="916" spans="3:9" ht="22.5" customHeight="1" x14ac:dyDescent="0.25">
      <c r="C916" s="34"/>
      <c r="D916" s="27"/>
      <c r="F916" s="27"/>
      <c r="G916" s="35"/>
      <c r="H916" s="35"/>
      <c r="I916" s="35"/>
    </row>
    <row r="917" spans="3:9" ht="22.5" customHeight="1" x14ac:dyDescent="0.25">
      <c r="C917" s="34"/>
      <c r="D917" s="27"/>
      <c r="F917" s="27"/>
      <c r="G917" s="35"/>
      <c r="H917" s="35"/>
      <c r="I917" s="35"/>
    </row>
    <row r="918" spans="3:9" ht="22.5" customHeight="1" x14ac:dyDescent="0.25">
      <c r="C918" s="34"/>
      <c r="D918" s="27"/>
      <c r="F918" s="27"/>
      <c r="G918" s="35"/>
      <c r="H918" s="35"/>
      <c r="I918" s="35"/>
    </row>
    <row r="919" spans="3:9" ht="22.5" customHeight="1" x14ac:dyDescent="0.25">
      <c r="C919" s="34"/>
      <c r="D919" s="27"/>
      <c r="F919" s="27"/>
      <c r="G919" s="35"/>
      <c r="H919" s="35"/>
      <c r="I919" s="35"/>
    </row>
    <row r="920" spans="3:9" ht="22.5" customHeight="1" x14ac:dyDescent="0.25">
      <c r="C920" s="34"/>
      <c r="D920" s="27"/>
      <c r="F920" s="27"/>
      <c r="G920" s="35"/>
      <c r="H920" s="35"/>
      <c r="I920" s="35"/>
    </row>
    <row r="921" spans="3:9" ht="22.5" customHeight="1" x14ac:dyDescent="0.25">
      <c r="C921" s="34"/>
      <c r="D921" s="27"/>
      <c r="F921" s="27"/>
      <c r="G921" s="35"/>
      <c r="H921" s="35"/>
      <c r="I921" s="35"/>
    </row>
    <row r="922" spans="3:9" ht="22.5" customHeight="1" x14ac:dyDescent="0.25">
      <c r="C922" s="34"/>
      <c r="D922" s="27"/>
      <c r="F922" s="27"/>
      <c r="G922" s="35"/>
      <c r="H922" s="35"/>
      <c r="I922" s="35"/>
    </row>
    <row r="923" spans="3:9" ht="22.5" customHeight="1" x14ac:dyDescent="0.25">
      <c r="C923" s="34"/>
      <c r="D923" s="27"/>
      <c r="F923" s="27"/>
      <c r="G923" s="35"/>
      <c r="H923" s="35"/>
      <c r="I923" s="35"/>
    </row>
    <row r="924" spans="3:9" ht="22.5" customHeight="1" x14ac:dyDescent="0.25">
      <c r="C924" s="34"/>
      <c r="D924" s="27"/>
      <c r="F924" s="27"/>
      <c r="G924" s="35"/>
      <c r="H924" s="35"/>
      <c r="I924" s="35"/>
    </row>
    <row r="925" spans="3:9" ht="22.5" customHeight="1" x14ac:dyDescent="0.25">
      <c r="C925" s="34"/>
      <c r="D925" s="27"/>
      <c r="F925" s="27"/>
      <c r="G925" s="35"/>
      <c r="H925" s="35"/>
      <c r="I925" s="35"/>
    </row>
    <row r="926" spans="3:9" ht="22.5" customHeight="1" x14ac:dyDescent="0.25">
      <c r="C926" s="34"/>
      <c r="D926" s="27"/>
      <c r="F926" s="27"/>
      <c r="G926" s="35"/>
      <c r="H926" s="35"/>
      <c r="I926" s="35"/>
    </row>
    <row r="927" spans="3:9" ht="22.5" customHeight="1" x14ac:dyDescent="0.25">
      <c r="C927" s="34"/>
      <c r="D927" s="27"/>
      <c r="F927" s="27"/>
      <c r="G927" s="35"/>
      <c r="H927" s="35"/>
      <c r="I927" s="35"/>
    </row>
    <row r="928" spans="3:9" ht="22.5" customHeight="1" x14ac:dyDescent="0.25">
      <c r="C928" s="34"/>
      <c r="D928" s="27"/>
      <c r="F928" s="27"/>
      <c r="G928" s="35"/>
      <c r="H928" s="35"/>
      <c r="I928" s="35"/>
    </row>
    <row r="929" spans="3:9" ht="22.5" customHeight="1" x14ac:dyDescent="0.25">
      <c r="C929" s="34"/>
      <c r="D929" s="27"/>
      <c r="F929" s="27"/>
      <c r="G929" s="35"/>
      <c r="H929" s="35"/>
      <c r="I929" s="35"/>
    </row>
    <row r="930" spans="3:9" ht="22.5" customHeight="1" x14ac:dyDescent="0.25">
      <c r="C930" s="34"/>
      <c r="D930" s="27"/>
      <c r="F930" s="27"/>
      <c r="G930" s="35"/>
      <c r="H930" s="35"/>
      <c r="I930" s="35"/>
    </row>
    <row r="931" spans="3:9" ht="22.5" customHeight="1" x14ac:dyDescent="0.25">
      <c r="C931" s="34"/>
      <c r="D931" s="27"/>
      <c r="F931" s="27"/>
      <c r="G931" s="35"/>
      <c r="H931" s="35"/>
      <c r="I931" s="35"/>
    </row>
    <row r="932" spans="3:9" ht="22.5" customHeight="1" x14ac:dyDescent="0.25">
      <c r="C932" s="34"/>
      <c r="D932" s="27"/>
      <c r="F932" s="27"/>
      <c r="G932" s="35"/>
      <c r="H932" s="35"/>
      <c r="I932" s="35"/>
    </row>
    <row r="933" spans="3:9" ht="22.5" customHeight="1" x14ac:dyDescent="0.25">
      <c r="C933" s="34"/>
      <c r="D933" s="27"/>
      <c r="F933" s="27"/>
      <c r="G933" s="35"/>
      <c r="H933" s="35"/>
      <c r="I933" s="35"/>
    </row>
    <row r="934" spans="3:9" ht="22.5" customHeight="1" x14ac:dyDescent="0.25">
      <c r="C934" s="34"/>
      <c r="D934" s="27"/>
      <c r="F934" s="27"/>
      <c r="G934" s="35"/>
      <c r="H934" s="35"/>
      <c r="I934" s="35"/>
    </row>
    <row r="935" spans="3:9" ht="22.5" customHeight="1" x14ac:dyDescent="0.25">
      <c r="C935" s="34"/>
      <c r="D935" s="27"/>
      <c r="F935" s="27"/>
      <c r="G935" s="35"/>
      <c r="H935" s="35"/>
      <c r="I935" s="35"/>
    </row>
    <row r="936" spans="3:9" ht="22.5" customHeight="1" x14ac:dyDescent="0.25">
      <c r="C936" s="34"/>
      <c r="D936" s="27"/>
      <c r="F936" s="27"/>
      <c r="G936" s="35"/>
      <c r="H936" s="35"/>
      <c r="I936" s="35"/>
    </row>
    <row r="937" spans="3:9" ht="22.5" customHeight="1" x14ac:dyDescent="0.25">
      <c r="C937" s="34"/>
      <c r="D937" s="27"/>
      <c r="F937" s="27"/>
      <c r="G937" s="35"/>
      <c r="H937" s="35"/>
      <c r="I937" s="35"/>
    </row>
    <row r="938" spans="3:9" ht="22.5" customHeight="1" x14ac:dyDescent="0.25">
      <c r="C938" s="34"/>
      <c r="D938" s="27"/>
      <c r="F938" s="27"/>
      <c r="G938" s="35"/>
      <c r="H938" s="35"/>
      <c r="I938" s="35"/>
    </row>
    <row r="939" spans="3:9" ht="22.5" customHeight="1" x14ac:dyDescent="0.25">
      <c r="C939" s="34"/>
      <c r="D939" s="27"/>
      <c r="F939" s="27"/>
      <c r="G939" s="35"/>
      <c r="H939" s="35"/>
      <c r="I939" s="35"/>
    </row>
    <row r="940" spans="3:9" ht="22.5" customHeight="1" x14ac:dyDescent="0.25">
      <c r="C940" s="34"/>
      <c r="D940" s="27"/>
      <c r="F940" s="27"/>
      <c r="G940" s="35"/>
      <c r="H940" s="35"/>
      <c r="I940" s="35"/>
    </row>
    <row r="941" spans="3:9" ht="22.5" customHeight="1" x14ac:dyDescent="0.25">
      <c r="C941" s="34"/>
      <c r="D941" s="27"/>
      <c r="F941" s="27"/>
      <c r="G941" s="35"/>
      <c r="H941" s="35"/>
      <c r="I941" s="35"/>
    </row>
    <row r="942" spans="3:9" ht="22.5" customHeight="1" x14ac:dyDescent="0.25">
      <c r="C942" s="34"/>
      <c r="D942" s="27"/>
      <c r="F942" s="27"/>
      <c r="G942" s="35"/>
      <c r="H942" s="35"/>
      <c r="I942" s="35"/>
    </row>
    <row r="943" spans="3:9" ht="22.5" customHeight="1" x14ac:dyDescent="0.25">
      <c r="C943" s="34"/>
      <c r="D943" s="27"/>
      <c r="F943" s="27"/>
      <c r="G943" s="35"/>
      <c r="H943" s="35"/>
      <c r="I943" s="35"/>
    </row>
    <row r="944" spans="3:9" ht="22.5" customHeight="1" x14ac:dyDescent="0.25">
      <c r="C944" s="34"/>
      <c r="D944" s="27"/>
      <c r="F944" s="27"/>
      <c r="G944" s="35"/>
      <c r="H944" s="35"/>
      <c r="I944" s="35"/>
    </row>
    <row r="945" spans="3:9" ht="22.5" customHeight="1" x14ac:dyDescent="0.25">
      <c r="C945" s="34"/>
      <c r="D945" s="27"/>
      <c r="F945" s="27"/>
      <c r="G945" s="35"/>
      <c r="H945" s="35"/>
      <c r="I945" s="35"/>
    </row>
    <row r="946" spans="3:9" ht="22.5" customHeight="1" x14ac:dyDescent="0.25">
      <c r="C946" s="34"/>
      <c r="D946" s="27"/>
      <c r="F946" s="27"/>
      <c r="G946" s="35"/>
      <c r="H946" s="35"/>
      <c r="I946" s="35"/>
    </row>
    <row r="947" spans="3:9" ht="22.5" customHeight="1" x14ac:dyDescent="0.25">
      <c r="C947" s="34"/>
      <c r="D947" s="27"/>
      <c r="F947" s="27"/>
      <c r="G947" s="35"/>
      <c r="H947" s="35"/>
      <c r="I947" s="35"/>
    </row>
    <row r="948" spans="3:9" ht="22.5" customHeight="1" x14ac:dyDescent="0.25">
      <c r="C948" s="34"/>
      <c r="D948" s="27"/>
      <c r="F948" s="27"/>
      <c r="G948" s="35"/>
      <c r="H948" s="35"/>
      <c r="I948" s="35"/>
    </row>
    <row r="949" spans="3:9" ht="22.5" customHeight="1" x14ac:dyDescent="0.25">
      <c r="C949" s="34"/>
      <c r="D949" s="27"/>
      <c r="F949" s="27"/>
      <c r="G949" s="35"/>
      <c r="H949" s="35"/>
      <c r="I949" s="35"/>
    </row>
    <row r="950" spans="3:9" ht="22.5" customHeight="1" x14ac:dyDescent="0.25">
      <c r="C950" s="34"/>
      <c r="D950" s="27"/>
      <c r="F950" s="27"/>
      <c r="G950" s="35"/>
      <c r="H950" s="35"/>
      <c r="I950" s="35"/>
    </row>
    <row r="951" spans="3:9" ht="22.5" customHeight="1" x14ac:dyDescent="0.25">
      <c r="C951" s="34"/>
      <c r="D951" s="27"/>
      <c r="F951" s="27"/>
      <c r="G951" s="35"/>
      <c r="H951" s="35"/>
      <c r="I951" s="35"/>
    </row>
    <row r="952" spans="3:9" ht="22.5" customHeight="1" x14ac:dyDescent="0.25">
      <c r="C952" s="34"/>
      <c r="D952" s="27"/>
      <c r="F952" s="27"/>
      <c r="G952" s="35"/>
      <c r="H952" s="35"/>
      <c r="I952" s="35"/>
    </row>
    <row r="953" spans="3:9" ht="22.5" customHeight="1" x14ac:dyDescent="0.25">
      <c r="C953" s="34"/>
      <c r="D953" s="27"/>
      <c r="F953" s="27"/>
      <c r="G953" s="35"/>
      <c r="H953" s="35"/>
      <c r="I953" s="35"/>
    </row>
    <row r="954" spans="3:9" ht="22.5" customHeight="1" x14ac:dyDescent="0.25">
      <c r="C954" s="34"/>
      <c r="D954" s="27"/>
      <c r="F954" s="27"/>
      <c r="G954" s="35"/>
      <c r="H954" s="35"/>
      <c r="I954" s="35"/>
    </row>
    <row r="955" spans="3:9" ht="22.5" customHeight="1" x14ac:dyDescent="0.25">
      <c r="C955" s="34"/>
      <c r="D955" s="27"/>
      <c r="F955" s="27"/>
      <c r="G955" s="35"/>
      <c r="H955" s="35"/>
      <c r="I955" s="35"/>
    </row>
    <row r="956" spans="3:9" ht="22.5" customHeight="1" x14ac:dyDescent="0.25">
      <c r="C956" s="34"/>
      <c r="D956" s="27"/>
      <c r="F956" s="27"/>
      <c r="G956" s="35"/>
      <c r="H956" s="35"/>
      <c r="I956" s="35"/>
    </row>
    <row r="957" spans="3:9" ht="22.5" customHeight="1" x14ac:dyDescent="0.25">
      <c r="C957" s="34"/>
      <c r="D957" s="27"/>
      <c r="F957" s="27"/>
      <c r="G957" s="35"/>
      <c r="H957" s="35"/>
      <c r="I957" s="35"/>
    </row>
    <row r="958" spans="3:9" ht="22.5" customHeight="1" x14ac:dyDescent="0.25">
      <c r="C958" s="34"/>
      <c r="D958" s="27"/>
      <c r="F958" s="27"/>
      <c r="G958" s="35"/>
      <c r="H958" s="35"/>
      <c r="I958" s="35"/>
    </row>
    <row r="959" spans="3:9" ht="22.5" customHeight="1" x14ac:dyDescent="0.25">
      <c r="C959" s="34"/>
      <c r="D959" s="27"/>
      <c r="F959" s="27"/>
      <c r="G959" s="35"/>
      <c r="H959" s="35"/>
      <c r="I959" s="35"/>
    </row>
    <row r="960" spans="3:9" ht="22.5" customHeight="1" x14ac:dyDescent="0.25">
      <c r="C960" s="34"/>
      <c r="D960" s="27"/>
      <c r="F960" s="27"/>
      <c r="G960" s="35"/>
      <c r="H960" s="35"/>
      <c r="I960" s="35"/>
    </row>
    <row r="961" spans="3:9" ht="22.5" customHeight="1" x14ac:dyDescent="0.25">
      <c r="C961" s="34"/>
      <c r="D961" s="27"/>
      <c r="F961" s="27"/>
      <c r="G961" s="35"/>
      <c r="H961" s="35"/>
      <c r="I961" s="35"/>
    </row>
    <row r="962" spans="3:9" ht="22.5" customHeight="1" x14ac:dyDescent="0.25">
      <c r="C962" s="34"/>
      <c r="D962" s="27"/>
      <c r="F962" s="27"/>
      <c r="G962" s="35"/>
      <c r="H962" s="35"/>
      <c r="I962" s="35"/>
    </row>
    <row r="963" spans="3:9" ht="22.5" customHeight="1" x14ac:dyDescent="0.25">
      <c r="C963" s="34"/>
      <c r="D963" s="27"/>
      <c r="F963" s="27"/>
      <c r="G963" s="35"/>
      <c r="H963" s="35"/>
      <c r="I963" s="35"/>
    </row>
    <row r="964" spans="3:9" ht="22.5" customHeight="1" x14ac:dyDescent="0.25">
      <c r="C964" s="34"/>
      <c r="D964" s="27"/>
      <c r="F964" s="27"/>
      <c r="G964" s="35"/>
      <c r="H964" s="35"/>
      <c r="I964" s="35"/>
    </row>
    <row r="965" spans="3:9" ht="22.5" customHeight="1" x14ac:dyDescent="0.25">
      <c r="C965" s="34"/>
      <c r="D965" s="27"/>
      <c r="F965" s="27"/>
      <c r="G965" s="35"/>
      <c r="H965" s="35"/>
      <c r="I965" s="35"/>
    </row>
    <row r="966" spans="3:9" ht="22.5" customHeight="1" x14ac:dyDescent="0.25">
      <c r="C966" s="34"/>
      <c r="D966" s="27"/>
      <c r="F966" s="27"/>
      <c r="G966" s="35"/>
      <c r="H966" s="35"/>
      <c r="I966" s="35"/>
    </row>
    <row r="967" spans="3:9" ht="22.5" customHeight="1" x14ac:dyDescent="0.25">
      <c r="C967" s="34"/>
      <c r="D967" s="27"/>
      <c r="F967" s="27"/>
      <c r="G967" s="35"/>
      <c r="H967" s="35"/>
      <c r="I967" s="35"/>
    </row>
    <row r="968" spans="3:9" ht="22.5" customHeight="1" x14ac:dyDescent="0.25">
      <c r="C968" s="34"/>
      <c r="D968" s="27"/>
      <c r="F968" s="27"/>
      <c r="G968" s="35"/>
      <c r="H968" s="35"/>
      <c r="I968" s="35"/>
    </row>
    <row r="969" spans="3:9" ht="22.5" customHeight="1" x14ac:dyDescent="0.25">
      <c r="C969" s="34"/>
      <c r="D969" s="27"/>
      <c r="F969" s="27"/>
      <c r="G969" s="35"/>
      <c r="H969" s="35"/>
      <c r="I969" s="35"/>
    </row>
    <row r="970" spans="3:9" ht="22.5" customHeight="1" x14ac:dyDescent="0.25">
      <c r="C970" s="34"/>
      <c r="D970" s="27"/>
      <c r="F970" s="27"/>
      <c r="G970" s="35"/>
      <c r="H970" s="35"/>
      <c r="I970" s="35"/>
    </row>
    <row r="971" spans="3:9" ht="22.5" customHeight="1" x14ac:dyDescent="0.25">
      <c r="C971" s="34"/>
      <c r="D971" s="27"/>
      <c r="F971" s="27"/>
      <c r="G971" s="35"/>
      <c r="H971" s="35"/>
      <c r="I971" s="35"/>
    </row>
    <row r="972" spans="3:9" ht="22.5" customHeight="1" x14ac:dyDescent="0.25">
      <c r="C972" s="34"/>
      <c r="D972" s="27"/>
      <c r="F972" s="27"/>
      <c r="G972" s="35"/>
      <c r="H972" s="35"/>
      <c r="I972" s="35"/>
    </row>
    <row r="973" spans="3:9" ht="22.5" customHeight="1" x14ac:dyDescent="0.25">
      <c r="C973" s="34"/>
      <c r="D973" s="27"/>
      <c r="F973" s="27"/>
      <c r="G973" s="35"/>
      <c r="H973" s="35"/>
      <c r="I973" s="35"/>
    </row>
    <row r="974" spans="3:9" ht="22.5" customHeight="1" x14ac:dyDescent="0.25">
      <c r="C974" s="34"/>
      <c r="D974" s="27"/>
      <c r="F974" s="27"/>
      <c r="G974" s="35"/>
      <c r="H974" s="35"/>
      <c r="I974" s="35"/>
    </row>
    <row r="975" spans="3:9" ht="22.5" customHeight="1" x14ac:dyDescent="0.25">
      <c r="C975" s="34"/>
      <c r="D975" s="27"/>
      <c r="F975" s="27"/>
      <c r="G975" s="35"/>
      <c r="H975" s="35"/>
      <c r="I975" s="35"/>
    </row>
    <row r="976" spans="3:9" ht="22.5" customHeight="1" x14ac:dyDescent="0.25">
      <c r="C976" s="34"/>
      <c r="D976" s="27"/>
      <c r="F976" s="27"/>
      <c r="G976" s="35"/>
      <c r="H976" s="35"/>
      <c r="I976" s="35"/>
    </row>
    <row r="977" spans="3:9" ht="22.5" customHeight="1" x14ac:dyDescent="0.25">
      <c r="C977" s="34"/>
      <c r="D977" s="27"/>
      <c r="F977" s="27"/>
      <c r="G977" s="35"/>
      <c r="H977" s="35"/>
      <c r="I977" s="35"/>
    </row>
    <row r="978" spans="3:9" ht="22.5" customHeight="1" x14ac:dyDescent="0.25">
      <c r="C978" s="34"/>
      <c r="D978" s="27"/>
      <c r="F978" s="27"/>
      <c r="G978" s="35"/>
      <c r="H978" s="35"/>
      <c r="I978" s="35"/>
    </row>
    <row r="979" spans="3:9" ht="22.5" customHeight="1" x14ac:dyDescent="0.25">
      <c r="C979" s="34"/>
      <c r="D979" s="27"/>
      <c r="F979" s="27"/>
      <c r="G979" s="35"/>
      <c r="H979" s="35"/>
      <c r="I979" s="35"/>
    </row>
    <row r="980" spans="3:9" ht="22.5" customHeight="1" x14ac:dyDescent="0.25">
      <c r="C980" s="34"/>
      <c r="D980" s="27"/>
      <c r="F980" s="27"/>
      <c r="G980" s="35"/>
      <c r="H980" s="35"/>
      <c r="I980" s="35"/>
    </row>
    <row r="981" spans="3:9" ht="22.5" customHeight="1" x14ac:dyDescent="0.25">
      <c r="C981" s="34"/>
      <c r="D981" s="27"/>
      <c r="F981" s="27"/>
      <c r="G981" s="35"/>
      <c r="H981" s="35"/>
      <c r="I981" s="35"/>
    </row>
    <row r="982" spans="3:9" ht="22.5" customHeight="1" x14ac:dyDescent="0.25">
      <c r="C982" s="34"/>
      <c r="D982" s="27"/>
      <c r="F982" s="27"/>
      <c r="G982" s="35"/>
      <c r="H982" s="35"/>
      <c r="I982" s="35"/>
    </row>
    <row r="983" spans="3:9" ht="22.5" customHeight="1" x14ac:dyDescent="0.25">
      <c r="C983" s="34"/>
      <c r="D983" s="27"/>
      <c r="F983" s="27"/>
      <c r="G983" s="35"/>
      <c r="H983" s="35"/>
      <c r="I983" s="35"/>
    </row>
    <row r="984" spans="3:9" ht="22.5" customHeight="1" x14ac:dyDescent="0.25">
      <c r="C984" s="34"/>
      <c r="D984" s="27"/>
      <c r="F984" s="27"/>
      <c r="G984" s="35"/>
      <c r="H984" s="35"/>
      <c r="I984" s="35"/>
    </row>
    <row r="985" spans="3:9" ht="22.5" customHeight="1" x14ac:dyDescent="0.25">
      <c r="C985" s="34"/>
      <c r="D985" s="27"/>
      <c r="F985" s="27"/>
      <c r="G985" s="35"/>
      <c r="H985" s="35"/>
      <c r="I985" s="35"/>
    </row>
    <row r="986" spans="3:9" ht="22.5" customHeight="1" x14ac:dyDescent="0.25">
      <c r="C986" s="34"/>
      <c r="D986" s="27"/>
      <c r="F986" s="27"/>
      <c r="G986" s="35"/>
      <c r="H986" s="35"/>
      <c r="I986" s="35"/>
    </row>
    <row r="987" spans="3:9" ht="22.5" customHeight="1" x14ac:dyDescent="0.25">
      <c r="C987" s="34"/>
      <c r="D987" s="27"/>
      <c r="F987" s="27"/>
      <c r="G987" s="35"/>
      <c r="H987" s="35"/>
      <c r="I987" s="35"/>
    </row>
    <row r="988" spans="3:9" ht="22.5" customHeight="1" x14ac:dyDescent="0.25">
      <c r="C988" s="34"/>
      <c r="D988" s="27"/>
      <c r="F988" s="27"/>
      <c r="G988" s="35"/>
      <c r="H988" s="35"/>
      <c r="I988" s="35"/>
    </row>
    <row r="989" spans="3:9" ht="22.5" customHeight="1" x14ac:dyDescent="0.25">
      <c r="C989" s="34"/>
      <c r="D989" s="27"/>
      <c r="F989" s="27"/>
      <c r="G989" s="35"/>
      <c r="H989" s="35"/>
      <c r="I989" s="35"/>
    </row>
    <row r="990" spans="3:9" ht="22.5" customHeight="1" x14ac:dyDescent="0.25">
      <c r="C990" s="34"/>
      <c r="D990" s="27"/>
      <c r="F990" s="27"/>
      <c r="G990" s="35"/>
      <c r="H990" s="35"/>
      <c r="I990" s="35"/>
    </row>
    <row r="991" spans="3:9" ht="22.5" customHeight="1" x14ac:dyDescent="0.25">
      <c r="C991" s="34"/>
      <c r="D991" s="27"/>
      <c r="F991" s="27"/>
      <c r="G991" s="35"/>
      <c r="H991" s="35"/>
      <c r="I991" s="35"/>
    </row>
    <row r="992" spans="3:9" ht="22.5" customHeight="1" x14ac:dyDescent="0.25">
      <c r="C992" s="34"/>
      <c r="D992" s="27"/>
      <c r="F992" s="27"/>
      <c r="G992" s="35"/>
      <c r="H992" s="35"/>
      <c r="I992" s="35"/>
    </row>
    <row r="993" spans="3:9" ht="22.5" customHeight="1" x14ac:dyDescent="0.25">
      <c r="C993" s="34"/>
      <c r="D993" s="27"/>
      <c r="F993" s="27"/>
      <c r="G993" s="35"/>
      <c r="H993" s="35"/>
      <c r="I993" s="35"/>
    </row>
    <row r="994" spans="3:9" ht="22.5" customHeight="1" x14ac:dyDescent="0.25">
      <c r="C994" s="34"/>
      <c r="D994" s="27"/>
      <c r="F994" s="27"/>
      <c r="G994" s="35"/>
      <c r="H994" s="35"/>
      <c r="I994" s="35"/>
    </row>
    <row r="995" spans="3:9" ht="22.5" customHeight="1" x14ac:dyDescent="0.25">
      <c r="C995" s="34"/>
      <c r="D995" s="27"/>
      <c r="F995" s="27"/>
      <c r="G995" s="35"/>
      <c r="H995" s="35"/>
      <c r="I995" s="35"/>
    </row>
    <row r="996" spans="3:9" ht="22.5" customHeight="1" x14ac:dyDescent="0.25">
      <c r="C996" s="34"/>
      <c r="D996" s="27"/>
      <c r="F996" s="27"/>
      <c r="G996" s="35"/>
      <c r="H996" s="35"/>
      <c r="I996" s="35"/>
    </row>
    <row r="997" spans="3:9" ht="22.5" customHeight="1" x14ac:dyDescent="0.25">
      <c r="C997" s="34"/>
      <c r="D997" s="27"/>
      <c r="F997" s="27"/>
      <c r="G997" s="35"/>
      <c r="H997" s="35"/>
      <c r="I997" s="35"/>
    </row>
    <row r="998" spans="3:9" ht="22.5" customHeight="1" x14ac:dyDescent="0.25">
      <c r="C998" s="34"/>
      <c r="D998" s="27"/>
      <c r="F998" s="27"/>
      <c r="G998" s="35"/>
      <c r="H998" s="35"/>
      <c r="I998" s="35"/>
    </row>
    <row r="999" spans="3:9" ht="22.5" customHeight="1" x14ac:dyDescent="0.25">
      <c r="C999" s="34"/>
      <c r="D999" s="27"/>
      <c r="F999" s="27"/>
      <c r="G999" s="35"/>
      <c r="H999" s="35"/>
      <c r="I999" s="35"/>
    </row>
    <row r="1000" spans="3:9" ht="22.5" customHeight="1" x14ac:dyDescent="0.25">
      <c r="C1000" s="34"/>
      <c r="D1000" s="27"/>
      <c r="F1000" s="27"/>
      <c r="G1000" s="35"/>
      <c r="H1000" s="35"/>
      <c r="I1000" s="35"/>
    </row>
    <row r="1001" spans="3:9" ht="22.5" customHeight="1" x14ac:dyDescent="0.25">
      <c r="C1001" s="34"/>
      <c r="D1001" s="27"/>
      <c r="F1001" s="27"/>
      <c r="G1001" s="35"/>
      <c r="H1001" s="35"/>
      <c r="I1001" s="35"/>
    </row>
    <row r="1002" spans="3:9" ht="22.5" customHeight="1" x14ac:dyDescent="0.25">
      <c r="C1002" s="34"/>
      <c r="D1002" s="27"/>
      <c r="F1002" s="27"/>
      <c r="G1002" s="35"/>
      <c r="H1002" s="35"/>
      <c r="I1002" s="35"/>
    </row>
    <row r="1003" spans="3:9" ht="22.5" customHeight="1" x14ac:dyDescent="0.25">
      <c r="C1003" s="34"/>
      <c r="D1003" s="27"/>
      <c r="F1003" s="27"/>
      <c r="G1003" s="35"/>
      <c r="H1003" s="35"/>
      <c r="I1003" s="35"/>
    </row>
    <row r="1004" spans="3:9" ht="22.5" customHeight="1" x14ac:dyDescent="0.25">
      <c r="C1004" s="34"/>
      <c r="D1004" s="27"/>
      <c r="F1004" s="27"/>
      <c r="G1004" s="35"/>
      <c r="H1004" s="35"/>
      <c r="I1004" s="35"/>
    </row>
    <row r="1005" spans="3:9" ht="22.5" customHeight="1" x14ac:dyDescent="0.25">
      <c r="C1005" s="34"/>
      <c r="D1005" s="27"/>
      <c r="F1005" s="27"/>
      <c r="G1005" s="35"/>
      <c r="H1005" s="35"/>
      <c r="I1005" s="35"/>
    </row>
    <row r="1006" spans="3:9" ht="22.5" customHeight="1" x14ac:dyDescent="0.25">
      <c r="C1006" s="34"/>
      <c r="D1006" s="27"/>
      <c r="F1006" s="27"/>
      <c r="G1006" s="35"/>
      <c r="H1006" s="35"/>
      <c r="I1006" s="35"/>
    </row>
    <row r="1007" spans="3:9" ht="22.5" customHeight="1" x14ac:dyDescent="0.25">
      <c r="C1007" s="34"/>
      <c r="D1007" s="27"/>
      <c r="F1007" s="27"/>
      <c r="G1007" s="35"/>
      <c r="H1007" s="35"/>
      <c r="I1007" s="35"/>
    </row>
    <row r="1008" spans="3:9" ht="22.5" customHeight="1" x14ac:dyDescent="0.25">
      <c r="C1008" s="34"/>
      <c r="D1008" s="27"/>
      <c r="F1008" s="27"/>
      <c r="G1008" s="35"/>
      <c r="H1008" s="35"/>
      <c r="I1008" s="35"/>
    </row>
    <row r="1009" spans="3:9" ht="22.5" customHeight="1" x14ac:dyDescent="0.25">
      <c r="C1009" s="34"/>
      <c r="D1009" s="27"/>
      <c r="F1009" s="27"/>
      <c r="G1009" s="35"/>
      <c r="H1009" s="35"/>
      <c r="I1009" s="35"/>
    </row>
    <row r="1010" spans="3:9" ht="22.5" customHeight="1" x14ac:dyDescent="0.25">
      <c r="C1010" s="34"/>
      <c r="D1010" s="27"/>
      <c r="F1010" s="27"/>
      <c r="G1010" s="35"/>
      <c r="H1010" s="35"/>
      <c r="I1010" s="35"/>
    </row>
    <row r="1011" spans="3:9" ht="22.5" customHeight="1" x14ac:dyDescent="0.25">
      <c r="C1011" s="34"/>
      <c r="D1011" s="27"/>
      <c r="F1011" s="27"/>
      <c r="G1011" s="35"/>
      <c r="H1011" s="35"/>
      <c r="I1011" s="35"/>
    </row>
    <row r="1012" spans="3:9" ht="22.5" customHeight="1" x14ac:dyDescent="0.25">
      <c r="C1012" s="34"/>
      <c r="D1012" s="27"/>
      <c r="F1012" s="27"/>
      <c r="G1012" s="35"/>
      <c r="H1012" s="35"/>
      <c r="I1012" s="35"/>
    </row>
    <row r="1013" spans="3:9" ht="22.5" customHeight="1" x14ac:dyDescent="0.25">
      <c r="C1013" s="34"/>
      <c r="D1013" s="27"/>
      <c r="F1013" s="27"/>
      <c r="G1013" s="35"/>
      <c r="H1013" s="35"/>
      <c r="I1013" s="35"/>
    </row>
    <row r="1014" spans="3:9" ht="22.5" customHeight="1" x14ac:dyDescent="0.25">
      <c r="C1014" s="34"/>
      <c r="D1014" s="27"/>
      <c r="F1014" s="27"/>
      <c r="G1014" s="35"/>
      <c r="H1014" s="35"/>
      <c r="I1014" s="35"/>
    </row>
    <row r="1015" spans="3:9" ht="22.5" customHeight="1" x14ac:dyDescent="0.25">
      <c r="C1015" s="34"/>
      <c r="D1015" s="27"/>
      <c r="F1015" s="27"/>
      <c r="G1015" s="35"/>
      <c r="H1015" s="35"/>
      <c r="I1015" s="35"/>
    </row>
    <row r="1016" spans="3:9" ht="22.5" customHeight="1" x14ac:dyDescent="0.25">
      <c r="C1016" s="34"/>
      <c r="D1016" s="27"/>
      <c r="F1016" s="27"/>
      <c r="G1016" s="35"/>
      <c r="H1016" s="35"/>
      <c r="I1016" s="35"/>
    </row>
    <row r="1017" spans="3:9" ht="22.5" customHeight="1" x14ac:dyDescent="0.25">
      <c r="C1017" s="34"/>
      <c r="D1017" s="27"/>
      <c r="F1017" s="27"/>
      <c r="G1017" s="35"/>
      <c r="H1017" s="35"/>
      <c r="I1017" s="35"/>
    </row>
    <row r="1018" spans="3:9" ht="22.5" customHeight="1" x14ac:dyDescent="0.25">
      <c r="C1018" s="34"/>
      <c r="D1018" s="27"/>
      <c r="F1018" s="27"/>
      <c r="G1018" s="35"/>
      <c r="H1018" s="35"/>
      <c r="I1018" s="35"/>
    </row>
    <row r="1019" spans="3:9" ht="22.5" customHeight="1" x14ac:dyDescent="0.25">
      <c r="C1019" s="34"/>
      <c r="D1019" s="27"/>
      <c r="F1019" s="27"/>
      <c r="G1019" s="35"/>
      <c r="H1019" s="35"/>
      <c r="I1019" s="35"/>
    </row>
    <row r="1020" spans="3:9" ht="22.5" customHeight="1" x14ac:dyDescent="0.25">
      <c r="C1020" s="34"/>
      <c r="D1020" s="27"/>
      <c r="F1020" s="27"/>
      <c r="G1020" s="35"/>
      <c r="H1020" s="35"/>
      <c r="I1020" s="35"/>
    </row>
    <row r="1021" spans="3:9" ht="22.5" customHeight="1" x14ac:dyDescent="0.25">
      <c r="C1021" s="34"/>
      <c r="D1021" s="27"/>
      <c r="F1021" s="27"/>
      <c r="G1021" s="35"/>
      <c r="H1021" s="35"/>
      <c r="I1021" s="35"/>
    </row>
    <row r="1022" spans="3:9" ht="22.5" customHeight="1" x14ac:dyDescent="0.25">
      <c r="C1022" s="34"/>
      <c r="D1022" s="27"/>
      <c r="F1022" s="27"/>
      <c r="G1022" s="35"/>
      <c r="H1022" s="35"/>
      <c r="I1022" s="35"/>
    </row>
    <row r="1023" spans="3:9" ht="22.5" customHeight="1" x14ac:dyDescent="0.25">
      <c r="C1023" s="34"/>
      <c r="D1023" s="27"/>
      <c r="F1023" s="27"/>
      <c r="G1023" s="35"/>
      <c r="H1023" s="35"/>
      <c r="I1023" s="35"/>
    </row>
    <row r="1024" spans="3:9" ht="22.5" customHeight="1" x14ac:dyDescent="0.25">
      <c r="C1024" s="34"/>
      <c r="D1024" s="27"/>
      <c r="F1024" s="27"/>
      <c r="G1024" s="35"/>
      <c r="H1024" s="35"/>
      <c r="I1024" s="35"/>
    </row>
    <row r="1025" spans="3:9" ht="22.5" customHeight="1" x14ac:dyDescent="0.25">
      <c r="C1025" s="34"/>
      <c r="D1025" s="27"/>
      <c r="F1025" s="27"/>
      <c r="G1025" s="35"/>
      <c r="H1025" s="35"/>
      <c r="I1025" s="35"/>
    </row>
    <row r="1026" spans="3:9" ht="22.5" customHeight="1" x14ac:dyDescent="0.25">
      <c r="C1026" s="34"/>
      <c r="D1026" s="27"/>
      <c r="F1026" s="27"/>
      <c r="G1026" s="35"/>
      <c r="H1026" s="35"/>
      <c r="I1026" s="35"/>
    </row>
    <row r="1027" spans="3:9" ht="22.5" customHeight="1" x14ac:dyDescent="0.25">
      <c r="C1027" s="34"/>
      <c r="D1027" s="27"/>
      <c r="F1027" s="27"/>
      <c r="G1027" s="35"/>
      <c r="H1027" s="35"/>
      <c r="I1027" s="35"/>
    </row>
    <row r="1028" spans="3:9" ht="22.5" customHeight="1" x14ac:dyDescent="0.25">
      <c r="C1028" s="34"/>
      <c r="D1028" s="27"/>
      <c r="F1028" s="27"/>
      <c r="G1028" s="35"/>
      <c r="H1028" s="35"/>
      <c r="I1028" s="35"/>
    </row>
    <row r="1029" spans="3:9" ht="22.5" customHeight="1" x14ac:dyDescent="0.25">
      <c r="C1029" s="34"/>
      <c r="D1029" s="27"/>
      <c r="F1029" s="27"/>
      <c r="G1029" s="35"/>
      <c r="H1029" s="35"/>
      <c r="I1029" s="35"/>
    </row>
    <row r="1030" spans="3:9" ht="22.5" customHeight="1" x14ac:dyDescent="0.25">
      <c r="C1030" s="34"/>
      <c r="D1030" s="27"/>
      <c r="F1030" s="27"/>
      <c r="G1030" s="35"/>
      <c r="H1030" s="35"/>
      <c r="I1030" s="35"/>
    </row>
    <row r="1031" spans="3:9" ht="22.5" customHeight="1" x14ac:dyDescent="0.25">
      <c r="C1031" s="34"/>
      <c r="D1031" s="27"/>
      <c r="F1031" s="27"/>
      <c r="G1031" s="35"/>
      <c r="H1031" s="35"/>
      <c r="I1031" s="35"/>
    </row>
    <row r="1032" spans="3:9" ht="22.5" customHeight="1" x14ac:dyDescent="0.25">
      <c r="C1032" s="34"/>
      <c r="D1032" s="27"/>
      <c r="F1032" s="27"/>
      <c r="G1032" s="35"/>
      <c r="H1032" s="35"/>
      <c r="I1032" s="35"/>
    </row>
    <row r="1033" spans="3:9" ht="22.5" customHeight="1" x14ac:dyDescent="0.25">
      <c r="C1033" s="34"/>
      <c r="D1033" s="27"/>
      <c r="F1033" s="27"/>
      <c r="G1033" s="35"/>
      <c r="H1033" s="35"/>
      <c r="I1033" s="35"/>
    </row>
    <row r="1034" spans="3:9" ht="22.5" customHeight="1" x14ac:dyDescent="0.25">
      <c r="C1034" s="34"/>
      <c r="D1034" s="27"/>
      <c r="F1034" s="27"/>
      <c r="G1034" s="35"/>
      <c r="H1034" s="35"/>
      <c r="I1034" s="35"/>
    </row>
    <row r="1035" spans="3:9" ht="22.5" customHeight="1" x14ac:dyDescent="0.25">
      <c r="C1035" s="34"/>
      <c r="D1035" s="27"/>
      <c r="F1035" s="27"/>
      <c r="G1035" s="35"/>
      <c r="H1035" s="35"/>
      <c r="I1035" s="35"/>
    </row>
    <row r="1036" spans="3:9" ht="22.5" customHeight="1" x14ac:dyDescent="0.25">
      <c r="C1036" s="34"/>
      <c r="D1036" s="27"/>
      <c r="F1036" s="27"/>
      <c r="G1036" s="35"/>
      <c r="H1036" s="35"/>
      <c r="I1036" s="35"/>
    </row>
    <row r="1037" spans="3:9" ht="22.5" customHeight="1" x14ac:dyDescent="0.25">
      <c r="C1037" s="34"/>
      <c r="D1037" s="27"/>
      <c r="F1037" s="27"/>
      <c r="G1037" s="35"/>
      <c r="H1037" s="35"/>
      <c r="I1037" s="35"/>
    </row>
    <row r="1038" spans="3:9" ht="22.5" customHeight="1" x14ac:dyDescent="0.25">
      <c r="C1038" s="34"/>
      <c r="D1038" s="27"/>
      <c r="F1038" s="27"/>
      <c r="G1038" s="35"/>
      <c r="H1038" s="35"/>
      <c r="I1038" s="35"/>
    </row>
    <row r="1039" spans="3:9" ht="22.5" customHeight="1" x14ac:dyDescent="0.25">
      <c r="C1039" s="34"/>
      <c r="D1039" s="27"/>
      <c r="F1039" s="27"/>
      <c r="G1039" s="35"/>
      <c r="H1039" s="35"/>
      <c r="I1039" s="35"/>
    </row>
    <row r="1040" spans="3:9" ht="22.5" customHeight="1" x14ac:dyDescent="0.25">
      <c r="C1040" s="34"/>
      <c r="D1040" s="27"/>
      <c r="F1040" s="27"/>
      <c r="G1040" s="35"/>
      <c r="H1040" s="35"/>
      <c r="I1040" s="35"/>
    </row>
    <row r="1041" spans="3:9" ht="22.5" customHeight="1" x14ac:dyDescent="0.25">
      <c r="C1041" s="34"/>
      <c r="D1041" s="27"/>
      <c r="F1041" s="27"/>
      <c r="G1041" s="35"/>
      <c r="H1041" s="35"/>
      <c r="I1041" s="35"/>
    </row>
    <row r="1042" spans="3:9" ht="22.5" customHeight="1" x14ac:dyDescent="0.25">
      <c r="C1042" s="34"/>
      <c r="D1042" s="27"/>
      <c r="F1042" s="27"/>
      <c r="G1042" s="35"/>
      <c r="H1042" s="35"/>
      <c r="I1042" s="35"/>
    </row>
    <row r="1043" spans="3:9" ht="22.5" customHeight="1" x14ac:dyDescent="0.25">
      <c r="C1043" s="34"/>
      <c r="D1043" s="27"/>
      <c r="F1043" s="27"/>
      <c r="G1043" s="35"/>
      <c r="H1043" s="35"/>
      <c r="I1043" s="35"/>
    </row>
    <row r="1044" spans="3:9" ht="22.5" customHeight="1" x14ac:dyDescent="0.25">
      <c r="C1044" s="34"/>
      <c r="D1044" s="27"/>
      <c r="F1044" s="27"/>
      <c r="G1044" s="35"/>
      <c r="H1044" s="35"/>
      <c r="I1044" s="35"/>
    </row>
    <row r="1045" spans="3:9" ht="22.5" customHeight="1" x14ac:dyDescent="0.25">
      <c r="C1045" s="34"/>
      <c r="D1045" s="27"/>
      <c r="F1045" s="27"/>
      <c r="G1045" s="35"/>
      <c r="H1045" s="35"/>
      <c r="I1045" s="35"/>
    </row>
    <row r="1046" spans="3:9" ht="22.5" customHeight="1" x14ac:dyDescent="0.25">
      <c r="C1046" s="34"/>
      <c r="D1046" s="27"/>
      <c r="F1046" s="27"/>
      <c r="G1046" s="35"/>
      <c r="H1046" s="35"/>
      <c r="I1046" s="35"/>
    </row>
    <row r="1047" spans="3:9" ht="22.5" customHeight="1" x14ac:dyDescent="0.25">
      <c r="C1047" s="34"/>
      <c r="D1047" s="27"/>
      <c r="F1047" s="27"/>
      <c r="G1047" s="35"/>
      <c r="H1047" s="35"/>
      <c r="I1047" s="35"/>
    </row>
    <row r="1048" spans="3:9" ht="22.5" customHeight="1" x14ac:dyDescent="0.25">
      <c r="C1048" s="34"/>
      <c r="D1048" s="27"/>
      <c r="F1048" s="27"/>
      <c r="G1048" s="35"/>
      <c r="H1048" s="35"/>
      <c r="I1048" s="35"/>
    </row>
    <row r="1049" spans="3:9" ht="22.5" customHeight="1" x14ac:dyDescent="0.25">
      <c r="C1049" s="34"/>
      <c r="D1049" s="27"/>
      <c r="F1049" s="27"/>
      <c r="G1049" s="35"/>
      <c r="H1049" s="35"/>
      <c r="I1049" s="35"/>
    </row>
    <row r="1050" spans="3:9" ht="22.5" customHeight="1" x14ac:dyDescent="0.25">
      <c r="C1050" s="34"/>
      <c r="D1050" s="27"/>
      <c r="F1050" s="27"/>
      <c r="G1050" s="35"/>
      <c r="H1050" s="35"/>
      <c r="I1050" s="35"/>
    </row>
    <row r="1051" spans="3:9" ht="22.5" customHeight="1" x14ac:dyDescent="0.25">
      <c r="C1051" s="34"/>
      <c r="D1051" s="27"/>
      <c r="F1051" s="27"/>
      <c r="G1051" s="35"/>
      <c r="H1051" s="35"/>
      <c r="I1051" s="35"/>
    </row>
    <row r="1052" spans="3:9" ht="22.5" customHeight="1" x14ac:dyDescent="0.25">
      <c r="C1052" s="34"/>
      <c r="D1052" s="27"/>
      <c r="F1052" s="27"/>
      <c r="G1052" s="35"/>
      <c r="H1052" s="35"/>
      <c r="I1052" s="35"/>
    </row>
    <row r="1053" spans="3:9" ht="22.5" customHeight="1" x14ac:dyDescent="0.25">
      <c r="C1053" s="34"/>
      <c r="D1053" s="27"/>
      <c r="F1053" s="27"/>
      <c r="G1053" s="35"/>
      <c r="H1053" s="35"/>
      <c r="I1053" s="35"/>
    </row>
    <row r="1054" spans="3:9" ht="22.5" customHeight="1" x14ac:dyDescent="0.25">
      <c r="C1054" s="34"/>
      <c r="D1054" s="27"/>
      <c r="F1054" s="27"/>
      <c r="G1054" s="35"/>
      <c r="H1054" s="35"/>
      <c r="I1054" s="35"/>
    </row>
    <row r="1055" spans="3:9" ht="22.5" customHeight="1" x14ac:dyDescent="0.25">
      <c r="C1055" s="34"/>
      <c r="D1055" s="27"/>
      <c r="F1055" s="27"/>
      <c r="G1055" s="35"/>
      <c r="H1055" s="35"/>
      <c r="I1055" s="35"/>
    </row>
    <row r="1056" spans="3:9" ht="22.5" customHeight="1" x14ac:dyDescent="0.25">
      <c r="C1056" s="34"/>
      <c r="D1056" s="27"/>
      <c r="F1056" s="27"/>
      <c r="G1056" s="35"/>
      <c r="H1056" s="35"/>
      <c r="I1056" s="35"/>
    </row>
    <row r="1057" spans="3:9" ht="22.5" customHeight="1" x14ac:dyDescent="0.25">
      <c r="C1057" s="34"/>
      <c r="D1057" s="27"/>
      <c r="F1057" s="27"/>
      <c r="G1057" s="35"/>
      <c r="H1057" s="35"/>
      <c r="I1057" s="35"/>
    </row>
    <row r="1058" spans="3:9" ht="22.5" customHeight="1" x14ac:dyDescent="0.25">
      <c r="C1058" s="34"/>
      <c r="D1058" s="27"/>
      <c r="F1058" s="27"/>
      <c r="G1058" s="35"/>
      <c r="H1058" s="35"/>
      <c r="I1058" s="35"/>
    </row>
    <row r="1059" spans="3:9" ht="22.5" customHeight="1" x14ac:dyDescent="0.25">
      <c r="C1059" s="34"/>
      <c r="D1059" s="27"/>
      <c r="F1059" s="27"/>
      <c r="G1059" s="35"/>
      <c r="H1059" s="35"/>
      <c r="I1059" s="35"/>
    </row>
    <row r="1060" spans="3:9" ht="22.5" customHeight="1" x14ac:dyDescent="0.25">
      <c r="C1060" s="34"/>
      <c r="D1060" s="27"/>
      <c r="F1060" s="27"/>
      <c r="G1060" s="35"/>
      <c r="H1060" s="35"/>
      <c r="I1060" s="35"/>
    </row>
    <row r="1061" spans="3:9" ht="22.5" customHeight="1" x14ac:dyDescent="0.25">
      <c r="C1061" s="34"/>
      <c r="D1061" s="27"/>
      <c r="F1061" s="27"/>
      <c r="G1061" s="35"/>
      <c r="H1061" s="35"/>
      <c r="I1061" s="35"/>
    </row>
    <row r="1062" spans="3:9" ht="22.5" customHeight="1" x14ac:dyDescent="0.25">
      <c r="C1062" s="34"/>
      <c r="D1062" s="27"/>
      <c r="F1062" s="27"/>
      <c r="G1062" s="35"/>
      <c r="H1062" s="35"/>
      <c r="I1062" s="35"/>
    </row>
    <row r="1063" spans="3:9" ht="22.5" customHeight="1" x14ac:dyDescent="0.25">
      <c r="C1063" s="34"/>
      <c r="D1063" s="27"/>
      <c r="F1063" s="27"/>
      <c r="G1063" s="35"/>
      <c r="H1063" s="35"/>
      <c r="I1063" s="35"/>
    </row>
    <row r="1064" spans="3:9" ht="22.5" customHeight="1" x14ac:dyDescent="0.25">
      <c r="C1064" s="34"/>
      <c r="D1064" s="27"/>
      <c r="F1064" s="27"/>
      <c r="G1064" s="35"/>
      <c r="H1064" s="35"/>
      <c r="I1064" s="35"/>
    </row>
    <row r="1065" spans="3:9" ht="22.5" customHeight="1" x14ac:dyDescent="0.25">
      <c r="C1065" s="34"/>
      <c r="D1065" s="27"/>
      <c r="F1065" s="27"/>
      <c r="G1065" s="35"/>
      <c r="H1065" s="35"/>
      <c r="I1065" s="35"/>
    </row>
    <row r="1066" spans="3:9" ht="22.5" customHeight="1" x14ac:dyDescent="0.25">
      <c r="C1066" s="34"/>
      <c r="D1066" s="27"/>
      <c r="F1066" s="27"/>
      <c r="G1066" s="35"/>
      <c r="H1066" s="35"/>
      <c r="I1066" s="35"/>
    </row>
    <row r="1067" spans="3:9" ht="22.5" customHeight="1" x14ac:dyDescent="0.25">
      <c r="C1067" s="34"/>
      <c r="D1067" s="27"/>
      <c r="F1067" s="27"/>
      <c r="G1067" s="35"/>
      <c r="H1067" s="35"/>
      <c r="I1067" s="35"/>
    </row>
    <row r="1068" spans="3:9" ht="22.5" customHeight="1" x14ac:dyDescent="0.25">
      <c r="C1068" s="34"/>
      <c r="D1068" s="27"/>
      <c r="F1068" s="27"/>
      <c r="G1068" s="35"/>
      <c r="H1068" s="35"/>
      <c r="I1068" s="35"/>
    </row>
    <row r="1069" spans="3:9" ht="22.5" customHeight="1" x14ac:dyDescent="0.25">
      <c r="C1069" s="34"/>
      <c r="D1069" s="27"/>
      <c r="F1069" s="27"/>
      <c r="G1069" s="35"/>
      <c r="H1069" s="35"/>
      <c r="I1069" s="35"/>
    </row>
    <row r="1070" spans="3:9" ht="22.5" customHeight="1" x14ac:dyDescent="0.25">
      <c r="C1070" s="34"/>
      <c r="D1070" s="27"/>
      <c r="F1070" s="27"/>
      <c r="G1070" s="35"/>
      <c r="H1070" s="35"/>
      <c r="I1070" s="35"/>
    </row>
    <row r="1071" spans="3:9" ht="22.5" customHeight="1" x14ac:dyDescent="0.25">
      <c r="C1071" s="34"/>
      <c r="D1071" s="27"/>
      <c r="F1071" s="27"/>
      <c r="G1071" s="35"/>
      <c r="H1071" s="35"/>
      <c r="I1071" s="35"/>
    </row>
    <row r="1072" spans="3:9" ht="22.5" customHeight="1" x14ac:dyDescent="0.25">
      <c r="C1072" s="34"/>
      <c r="D1072" s="27"/>
      <c r="F1072" s="27"/>
      <c r="G1072" s="35"/>
      <c r="H1072" s="35"/>
      <c r="I1072" s="35"/>
    </row>
    <row r="1073" spans="3:9" ht="22.5" customHeight="1" x14ac:dyDescent="0.25">
      <c r="C1073" s="34"/>
      <c r="D1073" s="27"/>
      <c r="F1073" s="27"/>
      <c r="G1073" s="35"/>
      <c r="H1073" s="35"/>
      <c r="I1073" s="35"/>
    </row>
    <row r="1074" spans="3:9" ht="22.5" customHeight="1" x14ac:dyDescent="0.25">
      <c r="C1074" s="34"/>
      <c r="D1074" s="27"/>
      <c r="F1074" s="27"/>
      <c r="G1074" s="35"/>
      <c r="H1074" s="35"/>
      <c r="I1074" s="35"/>
    </row>
    <row r="1075" spans="3:9" ht="22.5" customHeight="1" x14ac:dyDescent="0.25">
      <c r="C1075" s="34"/>
      <c r="D1075" s="27"/>
      <c r="F1075" s="27"/>
      <c r="G1075" s="35"/>
      <c r="H1075" s="35"/>
      <c r="I1075" s="35"/>
    </row>
    <row r="1076" spans="3:9" ht="22.5" customHeight="1" x14ac:dyDescent="0.25">
      <c r="C1076" s="34"/>
      <c r="D1076" s="27"/>
      <c r="F1076" s="27"/>
      <c r="G1076" s="35"/>
      <c r="H1076" s="35"/>
      <c r="I1076" s="35"/>
    </row>
    <row r="1077" spans="3:9" ht="22.5" customHeight="1" x14ac:dyDescent="0.25">
      <c r="C1077" s="34"/>
      <c r="D1077" s="27"/>
      <c r="F1077" s="27"/>
      <c r="G1077" s="35"/>
      <c r="H1077" s="35"/>
      <c r="I1077" s="35"/>
    </row>
    <row r="1078" spans="3:9" ht="22.5" customHeight="1" x14ac:dyDescent="0.25">
      <c r="C1078" s="34"/>
      <c r="D1078" s="27"/>
      <c r="F1078" s="27"/>
      <c r="G1078" s="35"/>
      <c r="H1078" s="35"/>
      <c r="I1078" s="35"/>
    </row>
    <row r="1079" spans="3:9" ht="22.5" customHeight="1" x14ac:dyDescent="0.25">
      <c r="C1079" s="34"/>
      <c r="D1079" s="27"/>
      <c r="F1079" s="27"/>
      <c r="G1079" s="35"/>
      <c r="H1079" s="35"/>
      <c r="I1079" s="35"/>
    </row>
    <row r="1080" spans="3:9" ht="22.5" customHeight="1" x14ac:dyDescent="0.25">
      <c r="C1080" s="34"/>
      <c r="D1080" s="27"/>
      <c r="F1080" s="27"/>
      <c r="G1080" s="35"/>
      <c r="H1080" s="35"/>
      <c r="I1080" s="35"/>
    </row>
    <row r="1081" spans="3:9" ht="22.5" customHeight="1" x14ac:dyDescent="0.25">
      <c r="C1081" s="34"/>
      <c r="D1081" s="27"/>
      <c r="F1081" s="27"/>
      <c r="G1081" s="35"/>
      <c r="H1081" s="35"/>
      <c r="I1081" s="35"/>
    </row>
    <row r="1082" spans="3:9" ht="22.5" customHeight="1" x14ac:dyDescent="0.25">
      <c r="C1082" s="34"/>
      <c r="D1082" s="27"/>
      <c r="F1082" s="27"/>
      <c r="G1082" s="35"/>
      <c r="H1082" s="35"/>
      <c r="I1082" s="35"/>
    </row>
    <row r="1083" spans="3:9" ht="22.5" customHeight="1" x14ac:dyDescent="0.25">
      <c r="C1083" s="34"/>
      <c r="D1083" s="27"/>
      <c r="F1083" s="27"/>
      <c r="G1083" s="35"/>
      <c r="H1083" s="35"/>
      <c r="I1083" s="35"/>
    </row>
    <row r="1084" spans="3:9" ht="22.5" customHeight="1" x14ac:dyDescent="0.25">
      <c r="C1084" s="34"/>
      <c r="D1084" s="27"/>
      <c r="F1084" s="27"/>
      <c r="G1084" s="35"/>
      <c r="H1084" s="35"/>
      <c r="I1084" s="35"/>
    </row>
    <row r="1085" spans="3:9" ht="22.5" customHeight="1" x14ac:dyDescent="0.25">
      <c r="C1085" s="34"/>
      <c r="D1085" s="27"/>
      <c r="F1085" s="27"/>
      <c r="G1085" s="35"/>
      <c r="H1085" s="35"/>
      <c r="I1085" s="35"/>
    </row>
    <row r="1086" spans="3:9" ht="22.5" customHeight="1" x14ac:dyDescent="0.25">
      <c r="C1086" s="34"/>
      <c r="D1086" s="27"/>
      <c r="F1086" s="27"/>
      <c r="G1086" s="35"/>
      <c r="H1086" s="35"/>
      <c r="I1086" s="35"/>
    </row>
    <row r="1087" spans="3:9" ht="22.5" customHeight="1" x14ac:dyDescent="0.25">
      <c r="C1087" s="34"/>
      <c r="D1087" s="27"/>
      <c r="F1087" s="27"/>
      <c r="G1087" s="35"/>
      <c r="H1087" s="35"/>
      <c r="I1087" s="35"/>
    </row>
    <row r="1088" spans="3:9" ht="22.5" customHeight="1" x14ac:dyDescent="0.25">
      <c r="C1088" s="34"/>
      <c r="D1088" s="27"/>
      <c r="F1088" s="27"/>
      <c r="G1088" s="35"/>
      <c r="H1088" s="35"/>
      <c r="I1088" s="35"/>
    </row>
    <row r="1089" spans="3:9" ht="22.5" customHeight="1" x14ac:dyDescent="0.25">
      <c r="C1089" s="34"/>
      <c r="D1089" s="27"/>
      <c r="F1089" s="27"/>
      <c r="G1089" s="35"/>
      <c r="H1089" s="35"/>
      <c r="I1089" s="35"/>
    </row>
    <row r="1090" spans="3:9" ht="22.5" customHeight="1" x14ac:dyDescent="0.25">
      <c r="C1090" s="34"/>
      <c r="D1090" s="27"/>
      <c r="F1090" s="27"/>
      <c r="G1090" s="35"/>
      <c r="H1090" s="35"/>
      <c r="I1090" s="35"/>
    </row>
    <row r="1091" spans="3:9" ht="22.5" customHeight="1" x14ac:dyDescent="0.25">
      <c r="C1091" s="34"/>
      <c r="D1091" s="27"/>
      <c r="F1091" s="27"/>
      <c r="G1091" s="35"/>
      <c r="H1091" s="35"/>
      <c r="I1091" s="35"/>
    </row>
    <row r="1092" spans="3:9" ht="22.5" customHeight="1" x14ac:dyDescent="0.25">
      <c r="C1092" s="34"/>
      <c r="D1092" s="27"/>
      <c r="F1092" s="27"/>
      <c r="G1092" s="35"/>
      <c r="H1092" s="35"/>
      <c r="I1092" s="35"/>
    </row>
    <row r="1093" spans="3:9" ht="22.5" customHeight="1" x14ac:dyDescent="0.25">
      <c r="C1093" s="34"/>
      <c r="D1093" s="27"/>
      <c r="F1093" s="27"/>
      <c r="G1093" s="35"/>
      <c r="H1093" s="35"/>
      <c r="I1093" s="35"/>
    </row>
    <row r="1094" spans="3:9" ht="22.5" customHeight="1" x14ac:dyDescent="0.25">
      <c r="C1094" s="34"/>
      <c r="D1094" s="27"/>
      <c r="F1094" s="27"/>
      <c r="G1094" s="35"/>
      <c r="H1094" s="35"/>
      <c r="I1094" s="35"/>
    </row>
    <row r="1095" spans="3:9" ht="22.5" customHeight="1" x14ac:dyDescent="0.25">
      <c r="C1095" s="34"/>
      <c r="D1095" s="27"/>
      <c r="F1095" s="27"/>
      <c r="G1095" s="35"/>
      <c r="H1095" s="35"/>
      <c r="I1095" s="35"/>
    </row>
    <row r="1096" spans="3:9" ht="22.5" customHeight="1" x14ac:dyDescent="0.25">
      <c r="C1096" s="34"/>
      <c r="D1096" s="27"/>
      <c r="F1096" s="27"/>
      <c r="G1096" s="35"/>
      <c r="H1096" s="35"/>
      <c r="I1096" s="35"/>
    </row>
    <row r="1097" spans="3:9" ht="22.5" customHeight="1" x14ac:dyDescent="0.25">
      <c r="C1097" s="34"/>
      <c r="D1097" s="27"/>
      <c r="F1097" s="27"/>
      <c r="G1097" s="35"/>
      <c r="H1097" s="35"/>
      <c r="I1097" s="35"/>
    </row>
    <row r="1098" spans="3:9" ht="22.5" customHeight="1" x14ac:dyDescent="0.25">
      <c r="C1098" s="34"/>
      <c r="D1098" s="27"/>
      <c r="F1098" s="27"/>
      <c r="G1098" s="35"/>
      <c r="H1098" s="35"/>
      <c r="I1098" s="35"/>
    </row>
    <row r="1099" spans="3:9" ht="22.5" customHeight="1" x14ac:dyDescent="0.25">
      <c r="C1099" s="34"/>
      <c r="D1099" s="27"/>
      <c r="F1099" s="27"/>
      <c r="G1099" s="35"/>
      <c r="H1099" s="35"/>
      <c r="I1099" s="35"/>
    </row>
    <row r="1100" spans="3:9" ht="22.5" customHeight="1" x14ac:dyDescent="0.25">
      <c r="C1100" s="34"/>
      <c r="D1100" s="27"/>
      <c r="F1100" s="27"/>
      <c r="G1100" s="35"/>
      <c r="H1100" s="35"/>
      <c r="I1100" s="35"/>
    </row>
    <row r="1101" spans="3:9" ht="22.5" customHeight="1" x14ac:dyDescent="0.25">
      <c r="C1101" s="34"/>
      <c r="D1101" s="27"/>
      <c r="F1101" s="27"/>
      <c r="G1101" s="35"/>
      <c r="H1101" s="35"/>
      <c r="I1101" s="35"/>
    </row>
    <row r="1102" spans="3:9" ht="22.5" customHeight="1" x14ac:dyDescent="0.25">
      <c r="C1102" s="34"/>
      <c r="D1102" s="27"/>
      <c r="F1102" s="27"/>
      <c r="G1102" s="35"/>
      <c r="H1102" s="35"/>
      <c r="I1102" s="35"/>
    </row>
    <row r="1103" spans="3:9" ht="22.5" customHeight="1" x14ac:dyDescent="0.25">
      <c r="C1103" s="34"/>
      <c r="D1103" s="27"/>
      <c r="F1103" s="27"/>
      <c r="G1103" s="35"/>
      <c r="H1103" s="35"/>
      <c r="I1103" s="35"/>
    </row>
    <row r="1104" spans="3:9" ht="22.5" customHeight="1" x14ac:dyDescent="0.25">
      <c r="C1104" s="34"/>
      <c r="D1104" s="27"/>
      <c r="F1104" s="27"/>
      <c r="G1104" s="35"/>
      <c r="H1104" s="35"/>
      <c r="I1104" s="35"/>
    </row>
    <row r="1105" spans="3:9" ht="22.5" customHeight="1" x14ac:dyDescent="0.25">
      <c r="C1105" s="34"/>
      <c r="D1105" s="27"/>
      <c r="F1105" s="27"/>
      <c r="G1105" s="35"/>
      <c r="H1105" s="35"/>
      <c r="I1105" s="35"/>
    </row>
    <row r="1106" spans="3:9" ht="22.5" customHeight="1" x14ac:dyDescent="0.25">
      <c r="C1106" s="34"/>
      <c r="D1106" s="27"/>
      <c r="F1106" s="27"/>
      <c r="G1106" s="35"/>
      <c r="H1106" s="35"/>
      <c r="I1106" s="35"/>
    </row>
    <row r="1107" spans="3:9" ht="22.5" customHeight="1" x14ac:dyDescent="0.25">
      <c r="C1107" s="34"/>
      <c r="D1107" s="27"/>
      <c r="F1107" s="27"/>
      <c r="G1107" s="35"/>
      <c r="H1107" s="35"/>
      <c r="I1107" s="35"/>
    </row>
    <row r="1108" spans="3:9" ht="22.5" customHeight="1" x14ac:dyDescent="0.25">
      <c r="C1108" s="34"/>
      <c r="D1108" s="27"/>
      <c r="F1108" s="27"/>
      <c r="G1108" s="35"/>
      <c r="H1108" s="35"/>
      <c r="I1108" s="35"/>
    </row>
    <row r="1109" spans="3:9" ht="22.5" customHeight="1" x14ac:dyDescent="0.25">
      <c r="C1109" s="34"/>
      <c r="D1109" s="27"/>
      <c r="F1109" s="27"/>
      <c r="G1109" s="35"/>
      <c r="H1109" s="35"/>
      <c r="I1109" s="35"/>
    </row>
    <row r="1110" spans="3:9" ht="22.5" customHeight="1" x14ac:dyDescent="0.25">
      <c r="C1110" s="34"/>
      <c r="D1110" s="27"/>
      <c r="F1110" s="27"/>
      <c r="G1110" s="35"/>
      <c r="H1110" s="35"/>
      <c r="I1110" s="35"/>
    </row>
    <row r="1111" spans="3:9" ht="22.5" customHeight="1" x14ac:dyDescent="0.25">
      <c r="C1111" s="34"/>
      <c r="D1111" s="27"/>
      <c r="F1111" s="27"/>
      <c r="G1111" s="35"/>
      <c r="H1111" s="35"/>
      <c r="I1111" s="35"/>
    </row>
    <row r="1112" spans="3:9" ht="22.5" customHeight="1" x14ac:dyDescent="0.25">
      <c r="C1112" s="34"/>
      <c r="D1112" s="27"/>
      <c r="F1112" s="27"/>
      <c r="G1112" s="35"/>
      <c r="H1112" s="35"/>
      <c r="I1112" s="35"/>
    </row>
    <row r="1113" spans="3:9" ht="22.5" customHeight="1" x14ac:dyDescent="0.25">
      <c r="C1113" s="34"/>
      <c r="D1113" s="27"/>
      <c r="F1113" s="27"/>
      <c r="G1113" s="35"/>
      <c r="H1113" s="35"/>
      <c r="I1113" s="35"/>
    </row>
    <row r="1114" spans="3:9" ht="22.5" customHeight="1" x14ac:dyDescent="0.25">
      <c r="C1114" s="34"/>
      <c r="D1114" s="27"/>
      <c r="F1114" s="27"/>
      <c r="G1114" s="35"/>
      <c r="H1114" s="35"/>
      <c r="I1114" s="35"/>
    </row>
    <row r="1115" spans="3:9" ht="22.5" customHeight="1" x14ac:dyDescent="0.25">
      <c r="C1115" s="34"/>
      <c r="D1115" s="27"/>
      <c r="F1115" s="27"/>
      <c r="G1115" s="35"/>
      <c r="H1115" s="35"/>
      <c r="I1115" s="35"/>
    </row>
    <row r="1116" spans="3:9" ht="22.5" customHeight="1" x14ac:dyDescent="0.25">
      <c r="C1116" s="34"/>
      <c r="D1116" s="27"/>
      <c r="F1116" s="27"/>
      <c r="G1116" s="35"/>
      <c r="H1116" s="35"/>
      <c r="I1116" s="35"/>
    </row>
    <row r="1117" spans="3:9" ht="22.5" customHeight="1" x14ac:dyDescent="0.25">
      <c r="C1117" s="34"/>
      <c r="D1117" s="27"/>
      <c r="F1117" s="27"/>
      <c r="G1117" s="35"/>
      <c r="H1117" s="35"/>
      <c r="I1117" s="35"/>
    </row>
    <row r="1118" spans="3:9" ht="22.5" customHeight="1" x14ac:dyDescent="0.25">
      <c r="C1118" s="34"/>
      <c r="D1118" s="27"/>
      <c r="F1118" s="27"/>
      <c r="G1118" s="35"/>
      <c r="H1118" s="35"/>
      <c r="I1118" s="35"/>
    </row>
    <row r="1119" spans="3:9" ht="22.5" customHeight="1" x14ac:dyDescent="0.25">
      <c r="C1119" s="34"/>
      <c r="D1119" s="27"/>
      <c r="F1119" s="27"/>
      <c r="G1119" s="35"/>
      <c r="H1119" s="35"/>
      <c r="I1119" s="35"/>
    </row>
    <row r="1120" spans="3:9" ht="22.5" customHeight="1" x14ac:dyDescent="0.25">
      <c r="C1120" s="34"/>
      <c r="D1120" s="27"/>
      <c r="F1120" s="27"/>
      <c r="G1120" s="35"/>
      <c r="H1120" s="35"/>
      <c r="I1120" s="35"/>
    </row>
    <row r="1121" spans="3:9" ht="22.5" customHeight="1" x14ac:dyDescent="0.25">
      <c r="C1121" s="34"/>
      <c r="D1121" s="27"/>
      <c r="F1121" s="27"/>
      <c r="G1121" s="35"/>
      <c r="H1121" s="35"/>
      <c r="I1121" s="35"/>
    </row>
    <row r="1122" spans="3:9" ht="22.5" customHeight="1" x14ac:dyDescent="0.25">
      <c r="C1122" s="34"/>
      <c r="D1122" s="27"/>
      <c r="F1122" s="27"/>
      <c r="G1122" s="35"/>
      <c r="H1122" s="35"/>
      <c r="I1122" s="35"/>
    </row>
    <row r="1123" spans="3:9" ht="22.5" customHeight="1" x14ac:dyDescent="0.25">
      <c r="C1123" s="34"/>
      <c r="D1123" s="27"/>
      <c r="F1123" s="27"/>
      <c r="G1123" s="35"/>
      <c r="H1123" s="35"/>
      <c r="I1123" s="35"/>
    </row>
    <row r="1124" spans="3:9" ht="22.5" customHeight="1" x14ac:dyDescent="0.25">
      <c r="C1124" s="34"/>
      <c r="D1124" s="27"/>
      <c r="F1124" s="27"/>
      <c r="G1124" s="35"/>
      <c r="H1124" s="35"/>
      <c r="I1124" s="35"/>
    </row>
    <row r="1125" spans="3:9" ht="22.5" customHeight="1" x14ac:dyDescent="0.25">
      <c r="C1125" s="34"/>
      <c r="D1125" s="27"/>
      <c r="F1125" s="27"/>
      <c r="G1125" s="35"/>
      <c r="H1125" s="35"/>
      <c r="I1125" s="35"/>
    </row>
    <row r="1126" spans="3:9" ht="22.5" customHeight="1" x14ac:dyDescent="0.25">
      <c r="C1126" s="34"/>
      <c r="D1126" s="27"/>
      <c r="F1126" s="27"/>
      <c r="G1126" s="35"/>
      <c r="H1126" s="35"/>
      <c r="I1126" s="35"/>
    </row>
    <row r="1127" spans="3:9" ht="22.5" customHeight="1" x14ac:dyDescent="0.25">
      <c r="C1127" s="34"/>
      <c r="D1127" s="27"/>
      <c r="F1127" s="27"/>
      <c r="G1127" s="35"/>
      <c r="H1127" s="35"/>
      <c r="I1127" s="35"/>
    </row>
    <row r="1128" spans="3:9" ht="22.5" customHeight="1" x14ac:dyDescent="0.25">
      <c r="C1128" s="34"/>
      <c r="D1128" s="27"/>
      <c r="F1128" s="27"/>
      <c r="G1128" s="35"/>
      <c r="H1128" s="35"/>
      <c r="I1128" s="35"/>
    </row>
    <row r="1129" spans="3:9" ht="22.5" customHeight="1" x14ac:dyDescent="0.25">
      <c r="C1129" s="34"/>
      <c r="D1129" s="27"/>
      <c r="F1129" s="27"/>
      <c r="G1129" s="35"/>
      <c r="H1129" s="35"/>
      <c r="I1129" s="35"/>
    </row>
    <row r="1130" spans="3:9" ht="22.5" customHeight="1" x14ac:dyDescent="0.25">
      <c r="C1130" s="34"/>
      <c r="D1130" s="27"/>
      <c r="F1130" s="27"/>
      <c r="G1130" s="35"/>
      <c r="H1130" s="35"/>
      <c r="I1130" s="35"/>
    </row>
    <row r="1131" spans="3:9" ht="22.5" customHeight="1" x14ac:dyDescent="0.25">
      <c r="C1131" s="34"/>
      <c r="D1131" s="27"/>
      <c r="F1131" s="27"/>
      <c r="G1131" s="35"/>
      <c r="H1131" s="35"/>
      <c r="I1131" s="35"/>
    </row>
    <row r="1132" spans="3:9" ht="22.5" customHeight="1" x14ac:dyDescent="0.25">
      <c r="C1132" s="34"/>
      <c r="D1132" s="27"/>
      <c r="F1132" s="27"/>
      <c r="G1132" s="35"/>
      <c r="H1132" s="35"/>
      <c r="I1132" s="35"/>
    </row>
    <row r="1133" spans="3:9" ht="22.5" customHeight="1" x14ac:dyDescent="0.25">
      <c r="C1133" s="34"/>
      <c r="D1133" s="27"/>
      <c r="F1133" s="27"/>
      <c r="G1133" s="35"/>
      <c r="H1133" s="35"/>
      <c r="I1133" s="35"/>
    </row>
    <row r="1134" spans="3:9" ht="22.5" customHeight="1" x14ac:dyDescent="0.25">
      <c r="C1134" s="34"/>
      <c r="D1134" s="27"/>
      <c r="F1134" s="27"/>
      <c r="G1134" s="35"/>
      <c r="H1134" s="35"/>
      <c r="I1134" s="35"/>
    </row>
    <row r="1135" spans="3:9" ht="22.5" customHeight="1" x14ac:dyDescent="0.25">
      <c r="C1135" s="34"/>
      <c r="D1135" s="27"/>
      <c r="F1135" s="27"/>
      <c r="G1135" s="35"/>
      <c r="H1135" s="35"/>
      <c r="I1135" s="35"/>
    </row>
    <row r="1136" spans="3:9" ht="22.5" customHeight="1" x14ac:dyDescent="0.25">
      <c r="C1136" s="34"/>
      <c r="D1136" s="27"/>
      <c r="F1136" s="27"/>
      <c r="G1136" s="35"/>
      <c r="H1136" s="35"/>
      <c r="I1136" s="35"/>
    </row>
    <row r="1137" spans="3:9" ht="22.5" customHeight="1" x14ac:dyDescent="0.25">
      <c r="C1137" s="34"/>
      <c r="D1137" s="27"/>
      <c r="F1137" s="27"/>
      <c r="G1137" s="35"/>
      <c r="H1137" s="35"/>
      <c r="I1137" s="35"/>
    </row>
    <row r="1138" spans="3:9" ht="22.5" customHeight="1" x14ac:dyDescent="0.25">
      <c r="C1138" s="34"/>
      <c r="D1138" s="27"/>
      <c r="F1138" s="27"/>
      <c r="G1138" s="35"/>
      <c r="H1138" s="35"/>
      <c r="I1138" s="35"/>
    </row>
    <row r="1139" spans="3:9" ht="22.5" customHeight="1" x14ac:dyDescent="0.25">
      <c r="C1139" s="34"/>
      <c r="D1139" s="27"/>
      <c r="F1139" s="27"/>
      <c r="G1139" s="35"/>
      <c r="H1139" s="35"/>
      <c r="I1139" s="35"/>
    </row>
    <row r="1140" spans="3:9" ht="22.5" customHeight="1" x14ac:dyDescent="0.25">
      <c r="C1140" s="34"/>
      <c r="D1140" s="27"/>
      <c r="F1140" s="27"/>
      <c r="G1140" s="35"/>
      <c r="H1140" s="35"/>
      <c r="I1140" s="35"/>
    </row>
    <row r="1141" spans="3:9" ht="22.5" customHeight="1" x14ac:dyDescent="0.25">
      <c r="C1141" s="34"/>
      <c r="D1141" s="27"/>
      <c r="F1141" s="27"/>
      <c r="G1141" s="35"/>
      <c r="H1141" s="35"/>
      <c r="I1141" s="35"/>
    </row>
    <row r="1142" spans="3:9" ht="22.5" customHeight="1" x14ac:dyDescent="0.25">
      <c r="C1142" s="34"/>
      <c r="D1142" s="27"/>
      <c r="F1142" s="27"/>
      <c r="G1142" s="35"/>
      <c r="H1142" s="35"/>
      <c r="I1142" s="35"/>
    </row>
    <row r="1143" spans="3:9" ht="22.5" customHeight="1" x14ac:dyDescent="0.25">
      <c r="C1143" s="34"/>
      <c r="D1143" s="27"/>
      <c r="F1143" s="27"/>
      <c r="G1143" s="35"/>
      <c r="H1143" s="35"/>
      <c r="I1143" s="35"/>
    </row>
    <row r="1144" spans="3:9" ht="22.5" customHeight="1" x14ac:dyDescent="0.25">
      <c r="C1144" s="34"/>
      <c r="D1144" s="27"/>
      <c r="F1144" s="27"/>
      <c r="G1144" s="35"/>
      <c r="H1144" s="35"/>
      <c r="I1144" s="35"/>
    </row>
    <row r="1145" spans="3:9" ht="22.5" customHeight="1" x14ac:dyDescent="0.25">
      <c r="C1145" s="34"/>
      <c r="D1145" s="27"/>
      <c r="F1145" s="27"/>
      <c r="G1145" s="35"/>
      <c r="H1145" s="35"/>
      <c r="I1145" s="35"/>
    </row>
    <row r="1146" spans="3:9" ht="22.5" customHeight="1" x14ac:dyDescent="0.25">
      <c r="C1146" s="34"/>
      <c r="D1146" s="27"/>
      <c r="F1146" s="27"/>
      <c r="G1146" s="35"/>
      <c r="H1146" s="35"/>
      <c r="I1146" s="35"/>
    </row>
    <row r="1147" spans="3:9" ht="22.5" customHeight="1" x14ac:dyDescent="0.25">
      <c r="C1147" s="34"/>
      <c r="D1147" s="27"/>
      <c r="F1147" s="27"/>
      <c r="G1147" s="35"/>
      <c r="H1147" s="35"/>
      <c r="I1147" s="35"/>
    </row>
    <row r="1148" spans="3:9" ht="22.5" customHeight="1" x14ac:dyDescent="0.25">
      <c r="C1148" s="34"/>
      <c r="D1148" s="27"/>
      <c r="F1148" s="27"/>
      <c r="G1148" s="35"/>
      <c r="H1148" s="35"/>
      <c r="I1148" s="35"/>
    </row>
    <row r="1149" spans="3:9" ht="22.5" customHeight="1" x14ac:dyDescent="0.25">
      <c r="C1149" s="34"/>
      <c r="D1149" s="27"/>
      <c r="F1149" s="27"/>
      <c r="G1149" s="35"/>
      <c r="H1149" s="35"/>
      <c r="I1149" s="35"/>
    </row>
    <row r="1150" spans="3:9" ht="22.5" customHeight="1" x14ac:dyDescent="0.25">
      <c r="C1150" s="34"/>
      <c r="D1150" s="27"/>
      <c r="F1150" s="27"/>
      <c r="G1150" s="35"/>
      <c r="H1150" s="35"/>
      <c r="I1150" s="35"/>
    </row>
    <row r="1151" spans="3:9" ht="22.5" customHeight="1" x14ac:dyDescent="0.25">
      <c r="C1151" s="34"/>
      <c r="D1151" s="27"/>
      <c r="F1151" s="27"/>
      <c r="G1151" s="35"/>
      <c r="H1151" s="35"/>
      <c r="I1151" s="35"/>
    </row>
    <row r="1152" spans="3:9" ht="22.5" customHeight="1" x14ac:dyDescent="0.25">
      <c r="C1152" s="34"/>
      <c r="D1152" s="27"/>
      <c r="F1152" s="27"/>
      <c r="G1152" s="35"/>
      <c r="H1152" s="35"/>
      <c r="I1152" s="35"/>
    </row>
    <row r="1153" spans="3:9" ht="22.5" customHeight="1" x14ac:dyDescent="0.25">
      <c r="C1153" s="34"/>
      <c r="D1153" s="27"/>
      <c r="F1153" s="27"/>
      <c r="G1153" s="35"/>
      <c r="H1153" s="35"/>
      <c r="I1153" s="35"/>
    </row>
    <row r="1154" spans="3:9" ht="22.5" customHeight="1" x14ac:dyDescent="0.25">
      <c r="C1154" s="34"/>
      <c r="D1154" s="27"/>
      <c r="F1154" s="27"/>
      <c r="G1154" s="35"/>
      <c r="H1154" s="35"/>
      <c r="I1154" s="35"/>
    </row>
    <row r="1155" spans="3:9" ht="22.5" customHeight="1" x14ac:dyDescent="0.25">
      <c r="C1155" s="34"/>
      <c r="D1155" s="27"/>
      <c r="F1155" s="27"/>
      <c r="G1155" s="35"/>
      <c r="H1155" s="35"/>
      <c r="I1155" s="35"/>
    </row>
    <row r="1156" spans="3:9" ht="22.5" customHeight="1" x14ac:dyDescent="0.25">
      <c r="C1156" s="34"/>
      <c r="D1156" s="27"/>
      <c r="F1156" s="27"/>
      <c r="G1156" s="35"/>
      <c r="H1156" s="35"/>
      <c r="I1156" s="35"/>
    </row>
    <row r="1157" spans="3:9" ht="22.5" customHeight="1" x14ac:dyDescent="0.25">
      <c r="C1157" s="34"/>
      <c r="D1157" s="27"/>
      <c r="F1157" s="27"/>
      <c r="G1157" s="35"/>
      <c r="H1157" s="35"/>
      <c r="I1157" s="35"/>
    </row>
    <row r="1158" spans="3:9" ht="22.5" customHeight="1" x14ac:dyDescent="0.25">
      <c r="C1158" s="34"/>
      <c r="D1158" s="27"/>
      <c r="F1158" s="27"/>
      <c r="G1158" s="35"/>
      <c r="H1158" s="35"/>
      <c r="I1158" s="35"/>
    </row>
    <row r="1159" spans="3:9" ht="22.5" customHeight="1" x14ac:dyDescent="0.25">
      <c r="C1159" s="34"/>
      <c r="D1159" s="27"/>
      <c r="F1159" s="27"/>
      <c r="G1159" s="35"/>
      <c r="H1159" s="35"/>
      <c r="I1159" s="35"/>
    </row>
    <row r="1160" spans="3:9" ht="22.5" customHeight="1" x14ac:dyDescent="0.25">
      <c r="C1160" s="34"/>
      <c r="D1160" s="27"/>
      <c r="F1160" s="27"/>
      <c r="G1160" s="35"/>
      <c r="H1160" s="35"/>
      <c r="I1160" s="35"/>
    </row>
    <row r="1161" spans="3:9" ht="22.5" customHeight="1" x14ac:dyDescent="0.25">
      <c r="C1161" s="34"/>
      <c r="D1161" s="27"/>
      <c r="F1161" s="27"/>
      <c r="G1161" s="35"/>
      <c r="H1161" s="35"/>
      <c r="I1161" s="35"/>
    </row>
    <row r="1162" spans="3:9" ht="22.5" customHeight="1" x14ac:dyDescent="0.25">
      <c r="C1162" s="34"/>
      <c r="D1162" s="27"/>
      <c r="F1162" s="27"/>
      <c r="G1162" s="35"/>
      <c r="H1162" s="35"/>
      <c r="I1162" s="35"/>
    </row>
    <row r="1163" spans="3:9" ht="22.5" customHeight="1" x14ac:dyDescent="0.25">
      <c r="C1163" s="34"/>
      <c r="D1163" s="27"/>
      <c r="F1163" s="27"/>
      <c r="G1163" s="35"/>
      <c r="H1163" s="35"/>
      <c r="I1163" s="35"/>
    </row>
    <row r="1164" spans="3:9" ht="22.5" customHeight="1" x14ac:dyDescent="0.25">
      <c r="C1164" s="34"/>
      <c r="D1164" s="27"/>
      <c r="F1164" s="27"/>
      <c r="G1164" s="35"/>
      <c r="H1164" s="35"/>
      <c r="I1164" s="35"/>
    </row>
    <row r="1165" spans="3:9" ht="22.5" customHeight="1" x14ac:dyDescent="0.25">
      <c r="C1165" s="34"/>
      <c r="D1165" s="27"/>
      <c r="F1165" s="27"/>
      <c r="G1165" s="35"/>
      <c r="H1165" s="35"/>
      <c r="I1165" s="35"/>
    </row>
    <row r="1166" spans="3:9" ht="22.5" customHeight="1" x14ac:dyDescent="0.25">
      <c r="C1166" s="34"/>
      <c r="D1166" s="27"/>
      <c r="F1166" s="27"/>
      <c r="G1166" s="35"/>
      <c r="H1166" s="35"/>
      <c r="I1166" s="35"/>
    </row>
    <row r="1167" spans="3:9" ht="22.5" customHeight="1" x14ac:dyDescent="0.25">
      <c r="C1167" s="34"/>
      <c r="D1167" s="27"/>
      <c r="F1167" s="27"/>
      <c r="G1167" s="35"/>
      <c r="H1167" s="35"/>
      <c r="I1167" s="35"/>
    </row>
    <row r="1168" spans="3:9" ht="22.5" customHeight="1" x14ac:dyDescent="0.25">
      <c r="C1168" s="34"/>
      <c r="D1168" s="27"/>
      <c r="F1168" s="27"/>
      <c r="G1168" s="35"/>
      <c r="H1168" s="35"/>
      <c r="I1168" s="35"/>
    </row>
    <row r="1169" spans="3:9" ht="22.5" customHeight="1" x14ac:dyDescent="0.25">
      <c r="C1169" s="34"/>
      <c r="D1169" s="27"/>
      <c r="F1169" s="27"/>
      <c r="G1169" s="35"/>
      <c r="H1169" s="35"/>
      <c r="I1169" s="35"/>
    </row>
    <row r="1170" spans="3:9" ht="22.5" customHeight="1" x14ac:dyDescent="0.25">
      <c r="C1170" s="34"/>
      <c r="D1170" s="27"/>
      <c r="F1170" s="27"/>
      <c r="G1170" s="35"/>
      <c r="H1170" s="35"/>
      <c r="I1170" s="35"/>
    </row>
    <row r="1171" spans="3:9" ht="22.5" customHeight="1" x14ac:dyDescent="0.25">
      <c r="C1171" s="34"/>
      <c r="D1171" s="27"/>
      <c r="F1171" s="27"/>
      <c r="G1171" s="35"/>
      <c r="H1171" s="35"/>
      <c r="I1171" s="35"/>
    </row>
    <row r="1172" spans="3:9" ht="22.5" customHeight="1" x14ac:dyDescent="0.25">
      <c r="C1172" s="34"/>
      <c r="D1172" s="27"/>
      <c r="F1172" s="27"/>
      <c r="G1172" s="35"/>
      <c r="H1172" s="35"/>
      <c r="I1172" s="35"/>
    </row>
    <row r="1173" spans="3:9" ht="22.5" customHeight="1" x14ac:dyDescent="0.25">
      <c r="C1173" s="34"/>
      <c r="D1173" s="27"/>
      <c r="F1173" s="27"/>
      <c r="G1173" s="35"/>
      <c r="H1173" s="35"/>
      <c r="I1173" s="35"/>
    </row>
    <row r="1174" spans="3:9" ht="22.5" customHeight="1" x14ac:dyDescent="0.25">
      <c r="C1174" s="34"/>
      <c r="D1174" s="27"/>
      <c r="F1174" s="27"/>
      <c r="G1174" s="35"/>
      <c r="H1174" s="35"/>
      <c r="I1174" s="35"/>
    </row>
    <row r="1175" spans="3:9" ht="22.5" customHeight="1" x14ac:dyDescent="0.25">
      <c r="C1175" s="34"/>
      <c r="D1175" s="27"/>
      <c r="F1175" s="27"/>
      <c r="G1175" s="35"/>
      <c r="H1175" s="35"/>
      <c r="I1175" s="35"/>
    </row>
    <row r="1176" spans="3:9" ht="22.5" customHeight="1" x14ac:dyDescent="0.25">
      <c r="C1176" s="34"/>
      <c r="D1176" s="27"/>
      <c r="F1176" s="27"/>
      <c r="G1176" s="35"/>
      <c r="H1176" s="35"/>
      <c r="I1176" s="35"/>
    </row>
    <row r="1177" spans="3:9" ht="22.5" customHeight="1" x14ac:dyDescent="0.25">
      <c r="C1177" s="34"/>
      <c r="D1177" s="27"/>
      <c r="F1177" s="27"/>
      <c r="G1177" s="35"/>
      <c r="H1177" s="35"/>
      <c r="I1177" s="35"/>
    </row>
    <row r="1178" spans="3:9" ht="22.5" customHeight="1" x14ac:dyDescent="0.25">
      <c r="C1178" s="34"/>
      <c r="D1178" s="27"/>
      <c r="F1178" s="27"/>
      <c r="G1178" s="35"/>
      <c r="H1178" s="35"/>
      <c r="I1178" s="35"/>
    </row>
    <row r="1179" spans="3:9" ht="22.5" customHeight="1" x14ac:dyDescent="0.25">
      <c r="C1179" s="34"/>
      <c r="D1179" s="27"/>
      <c r="F1179" s="27"/>
      <c r="G1179" s="35"/>
      <c r="H1179" s="35"/>
      <c r="I1179" s="35"/>
    </row>
    <row r="1180" spans="3:9" ht="22.5" customHeight="1" x14ac:dyDescent="0.25">
      <c r="C1180" s="34"/>
      <c r="D1180" s="27"/>
      <c r="F1180" s="27"/>
      <c r="G1180" s="35"/>
      <c r="H1180" s="35"/>
      <c r="I1180" s="35"/>
    </row>
    <row r="1181" spans="3:9" ht="22.5" customHeight="1" x14ac:dyDescent="0.25">
      <c r="C1181" s="34"/>
      <c r="D1181" s="27"/>
      <c r="F1181" s="27"/>
      <c r="G1181" s="35"/>
      <c r="H1181" s="35"/>
      <c r="I1181" s="35"/>
    </row>
    <row r="1182" spans="3:9" ht="22.5" customHeight="1" x14ac:dyDescent="0.25">
      <c r="C1182" s="34"/>
      <c r="D1182" s="27"/>
      <c r="F1182" s="27"/>
      <c r="G1182" s="35"/>
      <c r="H1182" s="35"/>
      <c r="I1182" s="35"/>
    </row>
    <row r="1183" spans="3:9" ht="22.5" customHeight="1" x14ac:dyDescent="0.25">
      <c r="C1183" s="34"/>
      <c r="D1183" s="27"/>
      <c r="F1183" s="27"/>
      <c r="G1183" s="35"/>
      <c r="H1183" s="35"/>
      <c r="I1183" s="35"/>
    </row>
    <row r="1184" spans="3:9" ht="22.5" customHeight="1" x14ac:dyDescent="0.25">
      <c r="C1184" s="34"/>
      <c r="D1184" s="27"/>
      <c r="F1184" s="27"/>
      <c r="G1184" s="35"/>
      <c r="H1184" s="35"/>
      <c r="I1184" s="35"/>
    </row>
    <row r="1185" spans="3:9" ht="22.5" customHeight="1" x14ac:dyDescent="0.25">
      <c r="C1185" s="34"/>
      <c r="D1185" s="27"/>
      <c r="F1185" s="27"/>
      <c r="G1185" s="35"/>
      <c r="H1185" s="35"/>
      <c r="I1185" s="35"/>
    </row>
    <row r="1186" spans="3:9" ht="22.5" customHeight="1" x14ac:dyDescent="0.25">
      <c r="C1186" s="34"/>
      <c r="D1186" s="27"/>
      <c r="F1186" s="27"/>
      <c r="G1186" s="35"/>
      <c r="H1186" s="35"/>
      <c r="I1186" s="35"/>
    </row>
    <row r="1187" spans="3:9" ht="22.5" customHeight="1" x14ac:dyDescent="0.25">
      <c r="C1187" s="34"/>
      <c r="D1187" s="27"/>
      <c r="F1187" s="27"/>
      <c r="G1187" s="35"/>
      <c r="H1187" s="35"/>
      <c r="I1187" s="35"/>
    </row>
    <row r="1188" spans="3:9" ht="22.5" customHeight="1" x14ac:dyDescent="0.25">
      <c r="C1188" s="34"/>
      <c r="D1188" s="27"/>
      <c r="F1188" s="27"/>
      <c r="G1188" s="35"/>
      <c r="H1188" s="35"/>
      <c r="I1188" s="35"/>
    </row>
    <row r="1189" spans="3:9" ht="22.5" customHeight="1" x14ac:dyDescent="0.25">
      <c r="C1189" s="34"/>
      <c r="D1189" s="27"/>
      <c r="F1189" s="27"/>
      <c r="G1189" s="35"/>
      <c r="H1189" s="35"/>
      <c r="I1189" s="35"/>
    </row>
    <row r="1190" spans="3:9" ht="22.5" customHeight="1" x14ac:dyDescent="0.25">
      <c r="C1190" s="34"/>
      <c r="D1190" s="27"/>
      <c r="F1190" s="27"/>
      <c r="G1190" s="35"/>
      <c r="H1190" s="35"/>
      <c r="I1190" s="35"/>
    </row>
    <row r="1191" spans="3:9" ht="22.5" customHeight="1" x14ac:dyDescent="0.25">
      <c r="C1191" s="34"/>
      <c r="D1191" s="27"/>
      <c r="F1191" s="27"/>
      <c r="G1191" s="35"/>
      <c r="H1191" s="35"/>
      <c r="I1191" s="35"/>
    </row>
    <row r="1192" spans="3:9" ht="22.5" customHeight="1" x14ac:dyDescent="0.25">
      <c r="C1192" s="34"/>
      <c r="D1192" s="27"/>
      <c r="F1192" s="27"/>
      <c r="G1192" s="35"/>
      <c r="H1192" s="35"/>
      <c r="I1192" s="35"/>
    </row>
    <row r="1193" spans="3:9" ht="22.5" customHeight="1" x14ac:dyDescent="0.25">
      <c r="C1193" s="34"/>
      <c r="D1193" s="27"/>
      <c r="F1193" s="27"/>
      <c r="G1193" s="35"/>
      <c r="H1193" s="35"/>
      <c r="I1193" s="35"/>
    </row>
    <row r="1194" spans="3:9" ht="22.5" customHeight="1" x14ac:dyDescent="0.25">
      <c r="C1194" s="34"/>
      <c r="D1194" s="27"/>
      <c r="F1194" s="27"/>
      <c r="G1194" s="35"/>
      <c r="H1194" s="35"/>
      <c r="I1194" s="35"/>
    </row>
    <row r="1195" spans="3:9" ht="22.5" customHeight="1" x14ac:dyDescent="0.25">
      <c r="C1195" s="34"/>
      <c r="D1195" s="27"/>
      <c r="F1195" s="27"/>
      <c r="G1195" s="35"/>
      <c r="H1195" s="35"/>
      <c r="I1195" s="35"/>
    </row>
    <row r="1196" spans="3:9" ht="22.5" customHeight="1" x14ac:dyDescent="0.25">
      <c r="C1196" s="34"/>
      <c r="D1196" s="27"/>
      <c r="F1196" s="27"/>
      <c r="G1196" s="35"/>
      <c r="H1196" s="35"/>
      <c r="I1196" s="35"/>
    </row>
    <row r="1197" spans="3:9" ht="22.5" customHeight="1" x14ac:dyDescent="0.25">
      <c r="C1197" s="34"/>
      <c r="D1197" s="27"/>
      <c r="F1197" s="27"/>
      <c r="G1197" s="35"/>
      <c r="H1197" s="35"/>
      <c r="I1197" s="35"/>
    </row>
    <row r="1198" spans="3:9" ht="22.5" customHeight="1" x14ac:dyDescent="0.25">
      <c r="C1198" s="34"/>
      <c r="D1198" s="27"/>
      <c r="F1198" s="27"/>
      <c r="G1198" s="35"/>
      <c r="H1198" s="35"/>
      <c r="I1198" s="35"/>
    </row>
    <row r="1199" spans="3:9" ht="22.5" customHeight="1" x14ac:dyDescent="0.25">
      <c r="C1199" s="34"/>
      <c r="D1199" s="27"/>
      <c r="F1199" s="27"/>
      <c r="G1199" s="35"/>
      <c r="H1199" s="35"/>
      <c r="I1199" s="35"/>
    </row>
    <row r="1200" spans="3:9" ht="22.5" customHeight="1" x14ac:dyDescent="0.25">
      <c r="C1200" s="34"/>
      <c r="D1200" s="27"/>
      <c r="F1200" s="27"/>
      <c r="G1200" s="35"/>
      <c r="H1200" s="35"/>
      <c r="I1200" s="35"/>
    </row>
    <row r="1201" spans="3:9" ht="22.5" customHeight="1" x14ac:dyDescent="0.25">
      <c r="C1201" s="34"/>
      <c r="D1201" s="27"/>
      <c r="F1201" s="27"/>
      <c r="G1201" s="35"/>
      <c r="H1201" s="35"/>
      <c r="I1201" s="35"/>
    </row>
    <row r="1202" spans="3:9" ht="22.5" customHeight="1" x14ac:dyDescent="0.25">
      <c r="C1202" s="34"/>
      <c r="D1202" s="27"/>
      <c r="F1202" s="27"/>
      <c r="G1202" s="35"/>
      <c r="H1202" s="35"/>
      <c r="I1202" s="35"/>
    </row>
    <row r="1203" spans="3:9" ht="22.5" customHeight="1" x14ac:dyDescent="0.25">
      <c r="C1203" s="34"/>
      <c r="D1203" s="27"/>
      <c r="F1203" s="27"/>
      <c r="G1203" s="35"/>
      <c r="H1203" s="35"/>
      <c r="I1203" s="35"/>
    </row>
    <row r="1204" spans="3:9" ht="22.5" customHeight="1" x14ac:dyDescent="0.25">
      <c r="C1204" s="34"/>
      <c r="D1204" s="27"/>
      <c r="F1204" s="27"/>
      <c r="G1204" s="35"/>
      <c r="H1204" s="35"/>
      <c r="I1204" s="35"/>
    </row>
    <row r="1205" spans="3:9" ht="22.5" customHeight="1" x14ac:dyDescent="0.25">
      <c r="C1205" s="34"/>
      <c r="D1205" s="27"/>
      <c r="F1205" s="27"/>
      <c r="G1205" s="35"/>
      <c r="H1205" s="35"/>
      <c r="I1205" s="35"/>
    </row>
    <row r="1206" spans="3:9" ht="22.5" customHeight="1" x14ac:dyDescent="0.25">
      <c r="C1206" s="34"/>
      <c r="D1206" s="27"/>
      <c r="F1206" s="27"/>
      <c r="G1206" s="35"/>
      <c r="H1206" s="35"/>
      <c r="I1206" s="35"/>
    </row>
    <row r="1207" spans="3:9" ht="22.5" customHeight="1" x14ac:dyDescent="0.25">
      <c r="C1207" s="34"/>
      <c r="D1207" s="27"/>
      <c r="F1207" s="27"/>
      <c r="G1207" s="35"/>
      <c r="H1207" s="35"/>
      <c r="I1207" s="35"/>
    </row>
    <row r="1208" spans="3:9" ht="22.5" customHeight="1" x14ac:dyDescent="0.25">
      <c r="C1208" s="34"/>
      <c r="D1208" s="27"/>
      <c r="F1208" s="27"/>
      <c r="G1208" s="35"/>
      <c r="H1208" s="35"/>
      <c r="I1208" s="35"/>
    </row>
    <row r="1209" spans="3:9" ht="22.5" customHeight="1" x14ac:dyDescent="0.25">
      <c r="C1209" s="34"/>
      <c r="D1209" s="27"/>
      <c r="F1209" s="27"/>
      <c r="G1209" s="35"/>
      <c r="H1209" s="35"/>
      <c r="I1209" s="35"/>
    </row>
    <row r="1210" spans="3:9" ht="22.5" customHeight="1" x14ac:dyDescent="0.25">
      <c r="C1210" s="34"/>
      <c r="D1210" s="27"/>
      <c r="F1210" s="27"/>
      <c r="G1210" s="35"/>
      <c r="H1210" s="35"/>
      <c r="I1210" s="35"/>
    </row>
    <row r="1211" spans="3:9" ht="22.5" customHeight="1" x14ac:dyDescent="0.25">
      <c r="C1211" s="34"/>
      <c r="D1211" s="27"/>
      <c r="F1211" s="27"/>
      <c r="G1211" s="35"/>
      <c r="H1211" s="35"/>
      <c r="I1211" s="35"/>
    </row>
    <row r="1212" spans="3:9" ht="22.5" customHeight="1" x14ac:dyDescent="0.25">
      <c r="C1212" s="34"/>
      <c r="D1212" s="27"/>
      <c r="F1212" s="27"/>
      <c r="G1212" s="35"/>
      <c r="H1212" s="35"/>
      <c r="I1212" s="35"/>
    </row>
    <row r="1213" spans="3:9" ht="22.5" customHeight="1" x14ac:dyDescent="0.25">
      <c r="C1213" s="34"/>
      <c r="D1213" s="27"/>
      <c r="F1213" s="27"/>
      <c r="G1213" s="35"/>
      <c r="H1213" s="35"/>
      <c r="I1213" s="35"/>
    </row>
    <row r="1214" spans="3:9" ht="22.5" customHeight="1" x14ac:dyDescent="0.25">
      <c r="C1214" s="34"/>
      <c r="D1214" s="27"/>
      <c r="F1214" s="27"/>
      <c r="G1214" s="35"/>
      <c r="H1214" s="35"/>
      <c r="I1214" s="35"/>
    </row>
    <row r="1215" spans="3:9" ht="22.5" customHeight="1" x14ac:dyDescent="0.25">
      <c r="C1215" s="34"/>
      <c r="D1215" s="27"/>
      <c r="F1215" s="27"/>
      <c r="G1215" s="35"/>
      <c r="H1215" s="35"/>
      <c r="I1215" s="35"/>
    </row>
    <row r="1216" spans="3:9" ht="22.5" customHeight="1" x14ac:dyDescent="0.25">
      <c r="C1216" s="34"/>
      <c r="D1216" s="27"/>
      <c r="F1216" s="27"/>
      <c r="G1216" s="35"/>
      <c r="H1216" s="35"/>
      <c r="I1216" s="35"/>
    </row>
    <row r="1217" spans="3:9" ht="22.5" customHeight="1" x14ac:dyDescent="0.25">
      <c r="C1217" s="34"/>
      <c r="D1217" s="27"/>
      <c r="F1217" s="27"/>
      <c r="G1217" s="35"/>
      <c r="H1217" s="35"/>
      <c r="I1217" s="35"/>
    </row>
    <row r="1218" spans="3:9" ht="22.5" customHeight="1" x14ac:dyDescent="0.25">
      <c r="C1218" s="34"/>
      <c r="D1218" s="27"/>
      <c r="F1218" s="27"/>
      <c r="G1218" s="35"/>
      <c r="H1218" s="35"/>
      <c r="I1218" s="35"/>
    </row>
    <row r="1219" spans="3:9" ht="22.5" customHeight="1" x14ac:dyDescent="0.25">
      <c r="C1219" s="34"/>
      <c r="D1219" s="27"/>
      <c r="F1219" s="27"/>
      <c r="G1219" s="35"/>
      <c r="H1219" s="35"/>
      <c r="I1219" s="35"/>
    </row>
    <row r="1220" spans="3:9" ht="22.5" customHeight="1" x14ac:dyDescent="0.25">
      <c r="C1220" s="34"/>
      <c r="D1220" s="27"/>
      <c r="F1220" s="27"/>
      <c r="G1220" s="35"/>
      <c r="H1220" s="35"/>
      <c r="I1220" s="35"/>
    </row>
    <row r="1221" spans="3:9" ht="22.5" customHeight="1" x14ac:dyDescent="0.25">
      <c r="C1221" s="34"/>
      <c r="D1221" s="27"/>
      <c r="F1221" s="27"/>
      <c r="G1221" s="35"/>
      <c r="H1221" s="35"/>
      <c r="I1221" s="35"/>
    </row>
    <row r="1222" spans="3:9" ht="22.5" customHeight="1" x14ac:dyDescent="0.25">
      <c r="C1222" s="34"/>
      <c r="D1222" s="27"/>
      <c r="F1222" s="27"/>
      <c r="G1222" s="35"/>
      <c r="H1222" s="35"/>
      <c r="I1222" s="35"/>
    </row>
    <row r="1223" spans="3:9" ht="22.5" customHeight="1" x14ac:dyDescent="0.25">
      <c r="C1223" s="34"/>
      <c r="D1223" s="27"/>
      <c r="F1223" s="27"/>
      <c r="G1223" s="35"/>
      <c r="H1223" s="35"/>
      <c r="I1223" s="35"/>
    </row>
    <row r="1224" spans="3:9" ht="22.5" customHeight="1" x14ac:dyDescent="0.25">
      <c r="C1224" s="34"/>
      <c r="D1224" s="27"/>
      <c r="F1224" s="27"/>
      <c r="G1224" s="35"/>
      <c r="H1224" s="35"/>
      <c r="I1224" s="35"/>
    </row>
    <row r="1225" spans="3:9" ht="22.5" customHeight="1" x14ac:dyDescent="0.25">
      <c r="C1225" s="34"/>
      <c r="D1225" s="27"/>
      <c r="F1225" s="27"/>
      <c r="G1225" s="35"/>
      <c r="H1225" s="35"/>
      <c r="I1225" s="35"/>
    </row>
    <row r="1226" spans="3:9" ht="22.5" customHeight="1" x14ac:dyDescent="0.25">
      <c r="C1226" s="34"/>
      <c r="D1226" s="27"/>
      <c r="F1226" s="27"/>
      <c r="G1226" s="35"/>
      <c r="H1226" s="35"/>
      <c r="I1226" s="35"/>
    </row>
    <row r="1227" spans="3:9" ht="22.5" customHeight="1" x14ac:dyDescent="0.25">
      <c r="C1227" s="34"/>
      <c r="D1227" s="27"/>
      <c r="F1227" s="27"/>
      <c r="G1227" s="35"/>
      <c r="H1227" s="35"/>
      <c r="I1227" s="35"/>
    </row>
    <row r="1228" spans="3:9" ht="22.5" customHeight="1" x14ac:dyDescent="0.25">
      <c r="C1228" s="34"/>
      <c r="D1228" s="27"/>
      <c r="F1228" s="27"/>
      <c r="G1228" s="35"/>
      <c r="H1228" s="35"/>
      <c r="I1228" s="35"/>
    </row>
    <row r="1229" spans="3:9" ht="22.5" customHeight="1" x14ac:dyDescent="0.25">
      <c r="C1229" s="34"/>
      <c r="D1229" s="27"/>
      <c r="F1229" s="27"/>
      <c r="G1229" s="35"/>
      <c r="H1229" s="35"/>
      <c r="I1229" s="35"/>
    </row>
    <row r="1230" spans="3:9" ht="22.5" customHeight="1" x14ac:dyDescent="0.25">
      <c r="C1230" s="34"/>
      <c r="D1230" s="27"/>
      <c r="F1230" s="27"/>
      <c r="G1230" s="35"/>
      <c r="H1230" s="35"/>
      <c r="I1230" s="35"/>
    </row>
    <row r="1231" spans="3:9" ht="22.5" customHeight="1" x14ac:dyDescent="0.25">
      <c r="C1231" s="34"/>
      <c r="D1231" s="27"/>
      <c r="F1231" s="27"/>
      <c r="G1231" s="35"/>
      <c r="H1231" s="35"/>
      <c r="I1231" s="35"/>
    </row>
    <row r="1232" spans="3:9" ht="22.5" customHeight="1" x14ac:dyDescent="0.25">
      <c r="C1232" s="34"/>
      <c r="D1232" s="27"/>
      <c r="F1232" s="27"/>
      <c r="G1232" s="35"/>
      <c r="H1232" s="35"/>
      <c r="I1232" s="35"/>
    </row>
    <row r="1233" spans="3:9" ht="22.5" customHeight="1" x14ac:dyDescent="0.25">
      <c r="C1233" s="34"/>
      <c r="D1233" s="27"/>
      <c r="F1233" s="27"/>
      <c r="G1233" s="35"/>
      <c r="H1233" s="35"/>
      <c r="I1233" s="35"/>
    </row>
    <row r="1234" spans="3:9" ht="22.5" customHeight="1" x14ac:dyDescent="0.25">
      <c r="C1234" s="34"/>
      <c r="D1234" s="27"/>
      <c r="F1234" s="27"/>
      <c r="G1234" s="35"/>
      <c r="H1234" s="35"/>
      <c r="I1234" s="35"/>
    </row>
    <row r="1235" spans="3:9" ht="22.5" customHeight="1" x14ac:dyDescent="0.25">
      <c r="C1235" s="34"/>
      <c r="D1235" s="27"/>
      <c r="F1235" s="27"/>
      <c r="G1235" s="35"/>
      <c r="H1235" s="35"/>
      <c r="I1235" s="35"/>
    </row>
    <row r="1236" spans="3:9" ht="22.5" customHeight="1" x14ac:dyDescent="0.25">
      <c r="C1236" s="34"/>
      <c r="D1236" s="27"/>
      <c r="F1236" s="27"/>
      <c r="G1236" s="35"/>
      <c r="H1236" s="35"/>
      <c r="I1236" s="35"/>
    </row>
    <row r="1237" spans="3:9" ht="22.5" customHeight="1" x14ac:dyDescent="0.25">
      <c r="C1237" s="34"/>
      <c r="D1237" s="27"/>
      <c r="F1237" s="27"/>
      <c r="G1237" s="35"/>
      <c r="H1237" s="35"/>
      <c r="I1237" s="35"/>
    </row>
    <row r="1238" spans="3:9" ht="22.5" customHeight="1" x14ac:dyDescent="0.25">
      <c r="C1238" s="34"/>
      <c r="D1238" s="27"/>
      <c r="F1238" s="27"/>
      <c r="G1238" s="35"/>
      <c r="H1238" s="35"/>
      <c r="I1238" s="35"/>
    </row>
    <row r="1239" spans="3:9" ht="22.5" customHeight="1" x14ac:dyDescent="0.25">
      <c r="C1239" s="34"/>
      <c r="D1239" s="27"/>
      <c r="F1239" s="27"/>
      <c r="G1239" s="35"/>
      <c r="H1239" s="35"/>
      <c r="I1239" s="35"/>
    </row>
    <row r="1240" spans="3:9" ht="22.5" customHeight="1" x14ac:dyDescent="0.25">
      <c r="C1240" s="34"/>
      <c r="D1240" s="27"/>
      <c r="F1240" s="27"/>
      <c r="G1240" s="35"/>
      <c r="H1240" s="35"/>
      <c r="I1240" s="35"/>
    </row>
    <row r="1241" spans="3:9" ht="22.5" customHeight="1" x14ac:dyDescent="0.25">
      <c r="C1241" s="34"/>
      <c r="D1241" s="27"/>
      <c r="F1241" s="27"/>
      <c r="G1241" s="35"/>
      <c r="H1241" s="35"/>
      <c r="I1241" s="35"/>
    </row>
    <row r="1242" spans="3:9" ht="22.5" customHeight="1" x14ac:dyDescent="0.25">
      <c r="C1242" s="34"/>
      <c r="D1242" s="27"/>
      <c r="F1242" s="27"/>
      <c r="G1242" s="35"/>
      <c r="H1242" s="35"/>
      <c r="I1242" s="35"/>
    </row>
    <row r="1243" spans="3:9" ht="22.5" customHeight="1" x14ac:dyDescent="0.25">
      <c r="C1243" s="34"/>
      <c r="D1243" s="27"/>
      <c r="F1243" s="27"/>
      <c r="G1243" s="35"/>
      <c r="H1243" s="35"/>
      <c r="I1243" s="35"/>
    </row>
    <row r="1244" spans="3:9" ht="22.5" customHeight="1" x14ac:dyDescent="0.25">
      <c r="C1244" s="34"/>
      <c r="D1244" s="27"/>
      <c r="F1244" s="27"/>
      <c r="G1244" s="35"/>
      <c r="H1244" s="35"/>
      <c r="I1244" s="35"/>
    </row>
    <row r="1245" spans="3:9" ht="22.5" customHeight="1" x14ac:dyDescent="0.25">
      <c r="C1245" s="34"/>
      <c r="D1245" s="27"/>
      <c r="F1245" s="27"/>
      <c r="G1245" s="35"/>
      <c r="H1245" s="35"/>
      <c r="I1245" s="35"/>
    </row>
    <row r="1246" spans="3:9" ht="22.5" customHeight="1" x14ac:dyDescent="0.25">
      <c r="C1246" s="34"/>
      <c r="D1246" s="27"/>
      <c r="F1246" s="27"/>
      <c r="G1246" s="35"/>
      <c r="H1246" s="35"/>
      <c r="I1246" s="35"/>
    </row>
    <row r="1247" spans="3:9" ht="22.5" customHeight="1" x14ac:dyDescent="0.25">
      <c r="C1247" s="34"/>
      <c r="D1247" s="27"/>
      <c r="F1247" s="27"/>
      <c r="G1247" s="35"/>
      <c r="H1247" s="35"/>
      <c r="I1247" s="35"/>
    </row>
    <row r="1248" spans="3:9" ht="22.5" customHeight="1" x14ac:dyDescent="0.25">
      <c r="C1248" s="34"/>
      <c r="D1248" s="27"/>
      <c r="F1248" s="27"/>
      <c r="G1248" s="35"/>
      <c r="H1248" s="35"/>
      <c r="I1248" s="35"/>
    </row>
    <row r="1249" spans="3:9" ht="22.5" customHeight="1" x14ac:dyDescent="0.25">
      <c r="C1249" s="34"/>
      <c r="D1249" s="27"/>
      <c r="F1249" s="27"/>
      <c r="G1249" s="35"/>
      <c r="H1249" s="35"/>
      <c r="I1249" s="35"/>
    </row>
    <row r="1250" spans="3:9" ht="22.5" customHeight="1" x14ac:dyDescent="0.25">
      <c r="C1250" s="34"/>
      <c r="D1250" s="27"/>
      <c r="F1250" s="27"/>
      <c r="G1250" s="35"/>
      <c r="H1250" s="35"/>
      <c r="I1250" s="35"/>
    </row>
    <row r="1251" spans="3:9" ht="22.5" customHeight="1" x14ac:dyDescent="0.25">
      <c r="C1251" s="34"/>
      <c r="D1251" s="27"/>
      <c r="F1251" s="27"/>
      <c r="G1251" s="35"/>
      <c r="H1251" s="35"/>
      <c r="I1251" s="35"/>
    </row>
    <row r="1252" spans="3:9" ht="22.5" customHeight="1" x14ac:dyDescent="0.25">
      <c r="C1252" s="34"/>
      <c r="D1252" s="27"/>
      <c r="F1252" s="27"/>
      <c r="G1252" s="35"/>
      <c r="H1252" s="35"/>
      <c r="I1252" s="35"/>
    </row>
    <row r="1253" spans="3:9" ht="22.5" customHeight="1" x14ac:dyDescent="0.25">
      <c r="C1253" s="34"/>
      <c r="D1253" s="27"/>
      <c r="F1253" s="27"/>
      <c r="G1253" s="35"/>
      <c r="H1253" s="35"/>
      <c r="I1253" s="35"/>
    </row>
    <row r="1254" spans="3:9" ht="22.5" customHeight="1" x14ac:dyDescent="0.25">
      <c r="C1254" s="34"/>
      <c r="D1254" s="27"/>
      <c r="F1254" s="27"/>
      <c r="G1254" s="35"/>
      <c r="H1254" s="35"/>
      <c r="I1254" s="35"/>
    </row>
    <row r="1255" spans="3:9" ht="22.5" customHeight="1" x14ac:dyDescent="0.25">
      <c r="C1255" s="34"/>
      <c r="D1255" s="27"/>
      <c r="F1255" s="27"/>
      <c r="G1255" s="35"/>
      <c r="H1255" s="35"/>
      <c r="I1255" s="35"/>
    </row>
    <row r="1256" spans="3:9" ht="22.5" customHeight="1" x14ac:dyDescent="0.25">
      <c r="C1256" s="34"/>
      <c r="D1256" s="27"/>
      <c r="F1256" s="27"/>
      <c r="G1256" s="35"/>
      <c r="H1256" s="35"/>
      <c r="I1256" s="35"/>
    </row>
    <row r="1257" spans="3:9" ht="22.5" customHeight="1" x14ac:dyDescent="0.25">
      <c r="C1257" s="34"/>
      <c r="D1257" s="27"/>
      <c r="F1257" s="27"/>
      <c r="G1257" s="35"/>
      <c r="H1257" s="35"/>
      <c r="I1257" s="35"/>
    </row>
    <row r="1258" spans="3:9" ht="22.5" customHeight="1" x14ac:dyDescent="0.25">
      <c r="C1258" s="34"/>
      <c r="D1258" s="27"/>
      <c r="F1258" s="27"/>
      <c r="G1258" s="35"/>
      <c r="H1258" s="35"/>
      <c r="I1258" s="35"/>
    </row>
    <row r="1259" spans="3:9" ht="22.5" customHeight="1" x14ac:dyDescent="0.25">
      <c r="C1259" s="34"/>
      <c r="D1259" s="27"/>
      <c r="F1259" s="27"/>
      <c r="G1259" s="35"/>
      <c r="H1259" s="35"/>
      <c r="I1259" s="35"/>
    </row>
    <row r="1260" spans="3:9" ht="22.5" customHeight="1" x14ac:dyDescent="0.25">
      <c r="C1260" s="34"/>
      <c r="D1260" s="27"/>
      <c r="F1260" s="27"/>
      <c r="G1260" s="35"/>
      <c r="H1260" s="35"/>
      <c r="I1260" s="35"/>
    </row>
    <row r="1261" spans="3:9" ht="22.5" customHeight="1" x14ac:dyDescent="0.25">
      <c r="C1261" s="34"/>
      <c r="D1261" s="27"/>
      <c r="F1261" s="27"/>
      <c r="G1261" s="35"/>
      <c r="H1261" s="35"/>
      <c r="I1261" s="35"/>
    </row>
    <row r="1262" spans="3:9" ht="22.5" customHeight="1" x14ac:dyDescent="0.25">
      <c r="C1262" s="34"/>
      <c r="D1262" s="27"/>
      <c r="F1262" s="27"/>
      <c r="G1262" s="35"/>
      <c r="H1262" s="35"/>
      <c r="I1262" s="35"/>
    </row>
    <row r="1263" spans="3:9" ht="22.5" customHeight="1" x14ac:dyDescent="0.25">
      <c r="C1263" s="34"/>
      <c r="D1263" s="27"/>
      <c r="F1263" s="27"/>
      <c r="G1263" s="35"/>
      <c r="H1263" s="35"/>
      <c r="I1263" s="35"/>
    </row>
    <row r="1264" spans="3:9" ht="22.5" customHeight="1" x14ac:dyDescent="0.25">
      <c r="C1264" s="34"/>
      <c r="D1264" s="27"/>
      <c r="F1264" s="27"/>
      <c r="G1264" s="35"/>
      <c r="H1264" s="35"/>
      <c r="I1264" s="35"/>
    </row>
    <row r="1265" spans="3:9" ht="22.5" customHeight="1" x14ac:dyDescent="0.25">
      <c r="C1265" s="34"/>
      <c r="D1265" s="27"/>
      <c r="F1265" s="27"/>
      <c r="G1265" s="35"/>
      <c r="H1265" s="35"/>
      <c r="I1265" s="35"/>
    </row>
    <row r="1266" spans="3:9" ht="22.5" customHeight="1" x14ac:dyDescent="0.25">
      <c r="C1266" s="34"/>
      <c r="D1266" s="27"/>
      <c r="F1266" s="27"/>
      <c r="G1266" s="35"/>
      <c r="H1266" s="35"/>
      <c r="I1266" s="35"/>
    </row>
    <row r="1267" spans="3:9" ht="22.5" customHeight="1" x14ac:dyDescent="0.25">
      <c r="C1267" s="34"/>
      <c r="D1267" s="27"/>
      <c r="F1267" s="27"/>
      <c r="G1267" s="35"/>
      <c r="H1267" s="35"/>
      <c r="I1267" s="35"/>
    </row>
    <row r="1268" spans="3:9" ht="22.5" customHeight="1" x14ac:dyDescent="0.25">
      <c r="C1268" s="34"/>
      <c r="D1268" s="27"/>
      <c r="F1268" s="27"/>
      <c r="G1268" s="35"/>
      <c r="H1268" s="35"/>
      <c r="I1268" s="35"/>
    </row>
    <row r="1269" spans="3:9" ht="22.5" customHeight="1" x14ac:dyDescent="0.25">
      <c r="C1269" s="34"/>
      <c r="D1269" s="27"/>
      <c r="F1269" s="27"/>
      <c r="G1269" s="35"/>
      <c r="H1269" s="35"/>
      <c r="I1269" s="35"/>
    </row>
    <row r="1270" spans="3:9" ht="22.5" customHeight="1" x14ac:dyDescent="0.25">
      <c r="C1270" s="34"/>
      <c r="D1270" s="27"/>
      <c r="F1270" s="27"/>
      <c r="G1270" s="35"/>
      <c r="H1270" s="35"/>
      <c r="I1270" s="35"/>
    </row>
    <row r="1271" spans="3:9" ht="22.5" customHeight="1" x14ac:dyDescent="0.25">
      <c r="C1271" s="34"/>
      <c r="D1271" s="27"/>
      <c r="F1271" s="27"/>
      <c r="G1271" s="35"/>
      <c r="H1271" s="35"/>
      <c r="I1271" s="35"/>
    </row>
    <row r="1272" spans="3:9" ht="22.5" customHeight="1" x14ac:dyDescent="0.25">
      <c r="C1272" s="34"/>
      <c r="D1272" s="27"/>
      <c r="F1272" s="27"/>
      <c r="G1272" s="35"/>
      <c r="H1272" s="35"/>
      <c r="I1272" s="35"/>
    </row>
    <row r="1273" spans="3:9" ht="22.5" customHeight="1" x14ac:dyDescent="0.25">
      <c r="C1273" s="34"/>
      <c r="D1273" s="27"/>
      <c r="F1273" s="27"/>
      <c r="G1273" s="35"/>
      <c r="H1273" s="35"/>
      <c r="I1273" s="35"/>
    </row>
    <row r="1274" spans="3:9" ht="22.5" customHeight="1" x14ac:dyDescent="0.25">
      <c r="C1274" s="34"/>
      <c r="D1274" s="27"/>
      <c r="F1274" s="27"/>
      <c r="G1274" s="35"/>
      <c r="H1274" s="35"/>
      <c r="I1274" s="35"/>
    </row>
    <row r="1275" spans="3:9" ht="22.5" customHeight="1" x14ac:dyDescent="0.25">
      <c r="C1275" s="34"/>
      <c r="D1275" s="27"/>
      <c r="F1275" s="27"/>
      <c r="G1275" s="35"/>
      <c r="H1275" s="35"/>
      <c r="I1275" s="35"/>
    </row>
    <row r="1276" spans="3:9" ht="22.5" customHeight="1" x14ac:dyDescent="0.25">
      <c r="C1276" s="34"/>
      <c r="D1276" s="27"/>
      <c r="F1276" s="27"/>
      <c r="G1276" s="35"/>
      <c r="H1276" s="35"/>
      <c r="I1276" s="35"/>
    </row>
    <row r="1277" spans="3:9" ht="22.5" customHeight="1" x14ac:dyDescent="0.25">
      <c r="C1277" s="34"/>
      <c r="D1277" s="27"/>
      <c r="F1277" s="27"/>
      <c r="G1277" s="35"/>
      <c r="H1277" s="35"/>
      <c r="I1277" s="35"/>
    </row>
    <row r="1278" spans="3:9" ht="22.5" customHeight="1" x14ac:dyDescent="0.25">
      <c r="C1278" s="34"/>
      <c r="D1278" s="27"/>
      <c r="F1278" s="27"/>
      <c r="G1278" s="35"/>
      <c r="H1278" s="35"/>
      <c r="I1278" s="35"/>
    </row>
    <row r="1279" spans="3:9" ht="22.5" customHeight="1" x14ac:dyDescent="0.25">
      <c r="C1279" s="34"/>
      <c r="D1279" s="27"/>
      <c r="F1279" s="27"/>
      <c r="G1279" s="35"/>
      <c r="H1279" s="35"/>
      <c r="I1279" s="35"/>
    </row>
    <row r="1280" spans="3:9" ht="22.5" customHeight="1" x14ac:dyDescent="0.25">
      <c r="C1280" s="34"/>
      <c r="D1280" s="27"/>
      <c r="F1280" s="27"/>
      <c r="G1280" s="35"/>
      <c r="H1280" s="35"/>
      <c r="I1280" s="35"/>
    </row>
    <row r="1281" spans="3:9" ht="22.5" customHeight="1" x14ac:dyDescent="0.25">
      <c r="C1281" s="34"/>
      <c r="D1281" s="27"/>
      <c r="F1281" s="27"/>
      <c r="G1281" s="35"/>
      <c r="H1281" s="35"/>
      <c r="I1281" s="35"/>
    </row>
    <row r="1282" spans="3:9" ht="22.5" customHeight="1" x14ac:dyDescent="0.25">
      <c r="C1282" s="34"/>
      <c r="D1282" s="27"/>
      <c r="F1282" s="27"/>
      <c r="G1282" s="35"/>
      <c r="H1282" s="35"/>
      <c r="I1282" s="35"/>
    </row>
    <row r="1283" spans="3:9" ht="22.5" customHeight="1" x14ac:dyDescent="0.25">
      <c r="C1283" s="34"/>
      <c r="D1283" s="27"/>
      <c r="F1283" s="27"/>
      <c r="G1283" s="35"/>
      <c r="H1283" s="35"/>
      <c r="I1283" s="35"/>
    </row>
    <row r="1284" spans="3:9" ht="22.5" customHeight="1" x14ac:dyDescent="0.25">
      <c r="C1284" s="34"/>
      <c r="D1284" s="27"/>
      <c r="F1284" s="27"/>
      <c r="G1284" s="35"/>
      <c r="H1284" s="35"/>
      <c r="I1284" s="35"/>
    </row>
    <row r="1285" spans="3:9" ht="22.5" customHeight="1" x14ac:dyDescent="0.25">
      <c r="C1285" s="34"/>
      <c r="D1285" s="27"/>
      <c r="F1285" s="27"/>
      <c r="G1285" s="35"/>
      <c r="H1285" s="35"/>
      <c r="I1285" s="35"/>
    </row>
    <row r="1286" spans="3:9" ht="22.5" customHeight="1" x14ac:dyDescent="0.25">
      <c r="C1286" s="34"/>
      <c r="D1286" s="27"/>
      <c r="F1286" s="27"/>
      <c r="G1286" s="35"/>
      <c r="H1286" s="35"/>
      <c r="I1286" s="35"/>
    </row>
    <row r="1287" spans="3:9" ht="22.5" customHeight="1" x14ac:dyDescent="0.25">
      <c r="C1287" s="34"/>
      <c r="D1287" s="27"/>
      <c r="F1287" s="27"/>
      <c r="G1287" s="35"/>
      <c r="H1287" s="35"/>
      <c r="I1287" s="35"/>
    </row>
    <row r="1288" spans="3:9" ht="22.5" customHeight="1" x14ac:dyDescent="0.25">
      <c r="C1288" s="34"/>
      <c r="D1288" s="27"/>
      <c r="F1288" s="27"/>
      <c r="G1288" s="35"/>
      <c r="H1288" s="35"/>
      <c r="I1288" s="35"/>
    </row>
    <row r="1289" spans="3:9" ht="22.5" customHeight="1" x14ac:dyDescent="0.25">
      <c r="C1289" s="34"/>
      <c r="D1289" s="27"/>
      <c r="F1289" s="27"/>
      <c r="G1289" s="35"/>
      <c r="H1289" s="35"/>
      <c r="I1289" s="35"/>
    </row>
    <row r="1290" spans="3:9" ht="22.5" customHeight="1" x14ac:dyDescent="0.25">
      <c r="C1290" s="34"/>
      <c r="D1290" s="27"/>
      <c r="F1290" s="27"/>
      <c r="G1290" s="35"/>
      <c r="H1290" s="35"/>
      <c r="I1290" s="35"/>
    </row>
    <row r="1291" spans="3:9" ht="22.5" customHeight="1" x14ac:dyDescent="0.25">
      <c r="C1291" s="34"/>
      <c r="D1291" s="27"/>
      <c r="F1291" s="27"/>
      <c r="G1291" s="35"/>
      <c r="H1291" s="35"/>
      <c r="I1291" s="35"/>
    </row>
    <row r="1292" spans="3:9" ht="22.5" customHeight="1" x14ac:dyDescent="0.25">
      <c r="C1292" s="34"/>
      <c r="D1292" s="27"/>
      <c r="F1292" s="27"/>
      <c r="G1292" s="35"/>
      <c r="H1292" s="35"/>
      <c r="I1292" s="35"/>
    </row>
    <row r="1293" spans="3:9" ht="22.5" customHeight="1" x14ac:dyDescent="0.25">
      <c r="C1293" s="34"/>
      <c r="D1293" s="27"/>
      <c r="F1293" s="27"/>
      <c r="G1293" s="35"/>
      <c r="H1293" s="35"/>
      <c r="I1293" s="35"/>
    </row>
    <row r="1294" spans="3:9" ht="22.5" customHeight="1" x14ac:dyDescent="0.25">
      <c r="C1294" s="34"/>
      <c r="D1294" s="27"/>
      <c r="F1294" s="27"/>
      <c r="G1294" s="35"/>
      <c r="H1294" s="35"/>
      <c r="I1294" s="35"/>
    </row>
    <row r="1295" spans="3:9" ht="22.5" customHeight="1" x14ac:dyDescent="0.25">
      <c r="C1295" s="34"/>
      <c r="D1295" s="27"/>
      <c r="F1295" s="27"/>
      <c r="G1295" s="35"/>
      <c r="H1295" s="35"/>
      <c r="I1295" s="35"/>
    </row>
    <row r="1296" spans="3:9" ht="22.5" customHeight="1" x14ac:dyDescent="0.25">
      <c r="C1296" s="34"/>
      <c r="D1296" s="27"/>
      <c r="F1296" s="27"/>
      <c r="G1296" s="35"/>
      <c r="H1296" s="35"/>
      <c r="I1296" s="35"/>
    </row>
    <row r="1297" spans="3:9" ht="22.5" customHeight="1" x14ac:dyDescent="0.25">
      <c r="C1297" s="34"/>
      <c r="D1297" s="27"/>
      <c r="F1297" s="27"/>
      <c r="G1297" s="35"/>
      <c r="H1297" s="35"/>
      <c r="I1297" s="35"/>
    </row>
    <row r="1298" spans="3:9" ht="22.5" customHeight="1" x14ac:dyDescent="0.25">
      <c r="C1298" s="34"/>
      <c r="D1298" s="27"/>
      <c r="F1298" s="27"/>
      <c r="G1298" s="35"/>
      <c r="H1298" s="35"/>
      <c r="I1298" s="35"/>
    </row>
    <row r="1299" spans="3:9" ht="22.5" customHeight="1" x14ac:dyDescent="0.25">
      <c r="C1299" s="34"/>
      <c r="D1299" s="27"/>
      <c r="F1299" s="27"/>
      <c r="G1299" s="35"/>
      <c r="H1299" s="35"/>
      <c r="I1299" s="35"/>
    </row>
    <row r="1300" spans="3:9" ht="22.5" customHeight="1" x14ac:dyDescent="0.25">
      <c r="C1300" s="34"/>
      <c r="D1300" s="27"/>
      <c r="F1300" s="27"/>
      <c r="G1300" s="35"/>
      <c r="H1300" s="35"/>
      <c r="I1300" s="35"/>
    </row>
    <row r="1301" spans="3:9" ht="22.5" customHeight="1" x14ac:dyDescent="0.25">
      <c r="C1301" s="34"/>
      <c r="D1301" s="27"/>
      <c r="F1301" s="27"/>
      <c r="G1301" s="35"/>
      <c r="H1301" s="35"/>
      <c r="I1301" s="35"/>
    </row>
    <row r="1302" spans="3:9" ht="22.5" customHeight="1" x14ac:dyDescent="0.25">
      <c r="C1302" s="34"/>
      <c r="D1302" s="27"/>
      <c r="F1302" s="27"/>
      <c r="G1302" s="35"/>
      <c r="H1302" s="35"/>
      <c r="I1302" s="35"/>
    </row>
    <row r="1303" spans="3:9" ht="22.5" customHeight="1" x14ac:dyDescent="0.25">
      <c r="C1303" s="34"/>
      <c r="D1303" s="27"/>
      <c r="F1303" s="27"/>
      <c r="G1303" s="35"/>
      <c r="H1303" s="35"/>
      <c r="I1303" s="35"/>
    </row>
    <row r="1304" spans="3:9" ht="22.5" customHeight="1" x14ac:dyDescent="0.25">
      <c r="C1304" s="34"/>
      <c r="D1304" s="27"/>
      <c r="F1304" s="27"/>
      <c r="G1304" s="35"/>
      <c r="H1304" s="35"/>
      <c r="I1304" s="35"/>
    </row>
    <row r="1305" spans="3:9" ht="22.5" customHeight="1" x14ac:dyDescent="0.25">
      <c r="C1305" s="34"/>
      <c r="D1305" s="27"/>
      <c r="F1305" s="27"/>
      <c r="G1305" s="35"/>
      <c r="H1305" s="35"/>
      <c r="I1305" s="35"/>
    </row>
    <row r="1306" spans="3:9" ht="22.5" customHeight="1" x14ac:dyDescent="0.25">
      <c r="C1306" s="34"/>
      <c r="D1306" s="27"/>
      <c r="F1306" s="27"/>
      <c r="G1306" s="35"/>
      <c r="H1306" s="35"/>
      <c r="I1306" s="35"/>
    </row>
    <row r="1307" spans="3:9" ht="22.5" customHeight="1" x14ac:dyDescent="0.25">
      <c r="C1307" s="34"/>
      <c r="D1307" s="27"/>
      <c r="F1307" s="27"/>
      <c r="G1307" s="35"/>
      <c r="H1307" s="35"/>
      <c r="I1307" s="35"/>
    </row>
    <row r="1308" spans="3:9" ht="22.5" customHeight="1" x14ac:dyDescent="0.25">
      <c r="C1308" s="34"/>
      <c r="D1308" s="27"/>
      <c r="F1308" s="27"/>
      <c r="G1308" s="35"/>
      <c r="H1308" s="35"/>
      <c r="I1308" s="35"/>
    </row>
    <row r="1309" spans="3:9" ht="22.5" customHeight="1" x14ac:dyDescent="0.25">
      <c r="C1309" s="34"/>
      <c r="D1309" s="27"/>
      <c r="F1309" s="27"/>
      <c r="G1309" s="35"/>
      <c r="H1309" s="35"/>
      <c r="I1309" s="35"/>
    </row>
    <row r="1310" spans="3:9" ht="22.5" customHeight="1" x14ac:dyDescent="0.25">
      <c r="C1310" s="34"/>
      <c r="D1310" s="27"/>
      <c r="F1310" s="27"/>
      <c r="G1310" s="35"/>
      <c r="H1310" s="35"/>
      <c r="I1310" s="35"/>
    </row>
    <row r="1311" spans="3:9" ht="22.5" customHeight="1" x14ac:dyDescent="0.25">
      <c r="C1311" s="34"/>
      <c r="D1311" s="27"/>
      <c r="F1311" s="27"/>
      <c r="G1311" s="35"/>
      <c r="H1311" s="35"/>
      <c r="I1311" s="35"/>
    </row>
    <row r="1312" spans="3:9" ht="22.5" customHeight="1" x14ac:dyDescent="0.25">
      <c r="C1312" s="34"/>
      <c r="D1312" s="27"/>
      <c r="F1312" s="27"/>
      <c r="G1312" s="35"/>
      <c r="H1312" s="35"/>
      <c r="I1312" s="35"/>
    </row>
    <row r="1313" spans="3:9" ht="22.5" customHeight="1" x14ac:dyDescent="0.25">
      <c r="C1313" s="34"/>
      <c r="D1313" s="27"/>
      <c r="F1313" s="27"/>
      <c r="G1313" s="35"/>
      <c r="H1313" s="35"/>
      <c r="I1313" s="35"/>
    </row>
    <row r="1314" spans="3:9" ht="22.5" customHeight="1" x14ac:dyDescent="0.25">
      <c r="C1314" s="34"/>
      <c r="D1314" s="27"/>
      <c r="F1314" s="27"/>
      <c r="G1314" s="35"/>
      <c r="H1314" s="35"/>
      <c r="I1314" s="35"/>
    </row>
    <row r="1315" spans="3:9" ht="22.5" customHeight="1" x14ac:dyDescent="0.25">
      <c r="C1315" s="34"/>
      <c r="D1315" s="27"/>
      <c r="F1315" s="27"/>
      <c r="G1315" s="35"/>
      <c r="H1315" s="35"/>
      <c r="I1315" s="35"/>
    </row>
    <row r="1316" spans="3:9" ht="22.5" customHeight="1" x14ac:dyDescent="0.25">
      <c r="C1316" s="34"/>
      <c r="D1316" s="27"/>
      <c r="F1316" s="27"/>
      <c r="G1316" s="35"/>
      <c r="H1316" s="35"/>
      <c r="I1316" s="35"/>
    </row>
    <row r="1317" spans="3:9" ht="22.5" customHeight="1" x14ac:dyDescent="0.25">
      <c r="C1317" s="34"/>
      <c r="D1317" s="27"/>
      <c r="F1317" s="27"/>
      <c r="G1317" s="35"/>
      <c r="H1317" s="35"/>
      <c r="I1317" s="35"/>
    </row>
    <row r="1318" spans="3:9" ht="22.5" customHeight="1" x14ac:dyDescent="0.25">
      <c r="C1318" s="34"/>
      <c r="D1318" s="27"/>
      <c r="F1318" s="27"/>
      <c r="G1318" s="35"/>
      <c r="H1318" s="35"/>
      <c r="I1318" s="35"/>
    </row>
    <row r="1319" spans="3:9" ht="22.5" customHeight="1" x14ac:dyDescent="0.25">
      <c r="C1319" s="34"/>
      <c r="D1319" s="27"/>
      <c r="F1319" s="27"/>
      <c r="G1319" s="35"/>
      <c r="H1319" s="35"/>
      <c r="I1319" s="35"/>
    </row>
    <row r="1320" spans="3:9" ht="22.5" customHeight="1" x14ac:dyDescent="0.25">
      <c r="C1320" s="34"/>
      <c r="D1320" s="27"/>
      <c r="F1320" s="27"/>
      <c r="G1320" s="35"/>
      <c r="H1320" s="35"/>
      <c r="I1320" s="35"/>
    </row>
    <row r="1321" spans="3:9" ht="22.5" customHeight="1" x14ac:dyDescent="0.25">
      <c r="C1321" s="34"/>
      <c r="D1321" s="27"/>
      <c r="F1321" s="27"/>
      <c r="G1321" s="35"/>
      <c r="H1321" s="35"/>
      <c r="I1321" s="35"/>
    </row>
    <row r="1322" spans="3:9" ht="22.5" customHeight="1" x14ac:dyDescent="0.25">
      <c r="C1322" s="34"/>
      <c r="D1322" s="27"/>
      <c r="F1322" s="27"/>
      <c r="G1322" s="35"/>
      <c r="H1322" s="35"/>
      <c r="I1322" s="35"/>
    </row>
    <row r="1323" spans="3:9" ht="22.5" customHeight="1" x14ac:dyDescent="0.25">
      <c r="C1323" s="34"/>
      <c r="D1323" s="27"/>
      <c r="F1323" s="27"/>
      <c r="G1323" s="35"/>
      <c r="H1323" s="35"/>
      <c r="I1323" s="35"/>
    </row>
    <row r="1324" spans="3:9" ht="22.5" customHeight="1" x14ac:dyDescent="0.25">
      <c r="C1324" s="34"/>
      <c r="D1324" s="27"/>
      <c r="F1324" s="27"/>
      <c r="G1324" s="35"/>
      <c r="H1324" s="35"/>
      <c r="I1324" s="35"/>
    </row>
    <row r="1325" spans="3:9" ht="22.5" customHeight="1" x14ac:dyDescent="0.25">
      <c r="C1325" s="34"/>
      <c r="D1325" s="27"/>
      <c r="F1325" s="27"/>
      <c r="G1325" s="35"/>
      <c r="H1325" s="35"/>
      <c r="I1325" s="35"/>
    </row>
    <row r="1326" spans="3:9" ht="22.5" customHeight="1" x14ac:dyDescent="0.25">
      <c r="C1326" s="34"/>
      <c r="D1326" s="27"/>
      <c r="F1326" s="27"/>
      <c r="G1326" s="35"/>
      <c r="H1326" s="35"/>
      <c r="I1326" s="35"/>
    </row>
    <row r="1327" spans="3:9" ht="22.5" customHeight="1" x14ac:dyDescent="0.25">
      <c r="C1327" s="34"/>
      <c r="D1327" s="27"/>
      <c r="F1327" s="27"/>
      <c r="G1327" s="35"/>
      <c r="H1327" s="35"/>
      <c r="I1327" s="35"/>
    </row>
    <row r="1328" spans="3:9" ht="22.5" customHeight="1" x14ac:dyDescent="0.25">
      <c r="C1328" s="34"/>
      <c r="D1328" s="27"/>
      <c r="F1328" s="27"/>
      <c r="G1328" s="35"/>
      <c r="H1328" s="35"/>
      <c r="I1328" s="35"/>
    </row>
    <row r="1329" spans="3:9" ht="22.5" customHeight="1" x14ac:dyDescent="0.25">
      <c r="C1329" s="34"/>
      <c r="D1329" s="27"/>
      <c r="F1329" s="27"/>
      <c r="G1329" s="35"/>
      <c r="H1329" s="35"/>
      <c r="I1329" s="35"/>
    </row>
    <row r="1330" spans="3:9" ht="22.5" customHeight="1" x14ac:dyDescent="0.25">
      <c r="C1330" s="34"/>
      <c r="D1330" s="27"/>
      <c r="F1330" s="27"/>
      <c r="G1330" s="35"/>
      <c r="H1330" s="35"/>
      <c r="I1330" s="35"/>
    </row>
    <row r="1331" spans="3:9" ht="22.5" customHeight="1" x14ac:dyDescent="0.25">
      <c r="C1331" s="34"/>
      <c r="D1331" s="27"/>
      <c r="F1331" s="27"/>
      <c r="G1331" s="35"/>
      <c r="H1331" s="35"/>
      <c r="I1331" s="35"/>
    </row>
    <row r="1332" spans="3:9" ht="22.5" customHeight="1" x14ac:dyDescent="0.25">
      <c r="C1332" s="34"/>
      <c r="D1332" s="27"/>
      <c r="F1332" s="27"/>
      <c r="G1332" s="35"/>
      <c r="H1332" s="35"/>
      <c r="I1332" s="35"/>
    </row>
    <row r="1333" spans="3:9" ht="22.5" customHeight="1" x14ac:dyDescent="0.25">
      <c r="C1333" s="34"/>
      <c r="D1333" s="27"/>
      <c r="F1333" s="27"/>
      <c r="G1333" s="35"/>
      <c r="H1333" s="35"/>
      <c r="I1333" s="35"/>
    </row>
    <row r="1334" spans="3:9" ht="22.5" customHeight="1" x14ac:dyDescent="0.25">
      <c r="C1334" s="34"/>
      <c r="D1334" s="27"/>
      <c r="F1334" s="27"/>
      <c r="G1334" s="35"/>
      <c r="H1334" s="35"/>
      <c r="I1334" s="35"/>
    </row>
    <row r="1335" spans="3:9" ht="22.5" customHeight="1" x14ac:dyDescent="0.25">
      <c r="C1335" s="34"/>
      <c r="D1335" s="27"/>
      <c r="F1335" s="27"/>
      <c r="G1335" s="35"/>
      <c r="H1335" s="35"/>
      <c r="I1335" s="35"/>
    </row>
    <row r="1336" spans="3:9" ht="22.5" customHeight="1" x14ac:dyDescent="0.25">
      <c r="C1336" s="34"/>
      <c r="D1336" s="27"/>
      <c r="F1336" s="27"/>
      <c r="G1336" s="35"/>
      <c r="H1336" s="35"/>
      <c r="I1336" s="35"/>
    </row>
    <row r="1337" spans="3:9" ht="22.5" customHeight="1" x14ac:dyDescent="0.25">
      <c r="C1337" s="34"/>
      <c r="D1337" s="27"/>
      <c r="F1337" s="27"/>
      <c r="G1337" s="35"/>
      <c r="H1337" s="35"/>
      <c r="I1337" s="35"/>
    </row>
    <row r="1338" spans="3:9" ht="22.5" customHeight="1" x14ac:dyDescent="0.25">
      <c r="C1338" s="34"/>
      <c r="D1338" s="27"/>
      <c r="F1338" s="27"/>
      <c r="G1338" s="35"/>
      <c r="H1338" s="35"/>
      <c r="I1338" s="35"/>
    </row>
    <row r="1339" spans="3:9" ht="22.5" customHeight="1" x14ac:dyDescent="0.25">
      <c r="C1339" s="34"/>
      <c r="D1339" s="27"/>
      <c r="F1339" s="27"/>
      <c r="G1339" s="35"/>
      <c r="H1339" s="35"/>
      <c r="I1339" s="35"/>
    </row>
    <row r="1340" spans="3:9" ht="22.5" customHeight="1" x14ac:dyDescent="0.25">
      <c r="C1340" s="34"/>
      <c r="D1340" s="27"/>
      <c r="F1340" s="27"/>
      <c r="G1340" s="35"/>
      <c r="H1340" s="35"/>
      <c r="I1340" s="35"/>
    </row>
    <row r="1341" spans="3:9" ht="22.5" customHeight="1" x14ac:dyDescent="0.25">
      <c r="C1341" s="34"/>
      <c r="D1341" s="27"/>
      <c r="F1341" s="27"/>
      <c r="G1341" s="35"/>
      <c r="H1341" s="35"/>
      <c r="I1341" s="35"/>
    </row>
    <row r="1342" spans="3:9" ht="22.5" customHeight="1" x14ac:dyDescent="0.25">
      <c r="C1342" s="34"/>
      <c r="D1342" s="27"/>
      <c r="F1342" s="27"/>
      <c r="G1342" s="35"/>
      <c r="H1342" s="35"/>
      <c r="I1342" s="35"/>
    </row>
    <row r="1343" spans="3:9" ht="22.5" customHeight="1" x14ac:dyDescent="0.25">
      <c r="C1343" s="34"/>
      <c r="D1343" s="27"/>
      <c r="F1343" s="27"/>
      <c r="G1343" s="35"/>
      <c r="H1343" s="35"/>
      <c r="I1343" s="35"/>
    </row>
    <row r="1344" spans="3:9" ht="22.5" customHeight="1" x14ac:dyDescent="0.25">
      <c r="C1344" s="34"/>
      <c r="D1344" s="27"/>
      <c r="F1344" s="27"/>
      <c r="G1344" s="35"/>
      <c r="H1344" s="35"/>
      <c r="I1344" s="35"/>
    </row>
    <row r="1345" spans="3:9" ht="22.5" customHeight="1" x14ac:dyDescent="0.25">
      <c r="C1345" s="34"/>
      <c r="D1345" s="27"/>
      <c r="F1345" s="27"/>
      <c r="G1345" s="35"/>
      <c r="H1345" s="35"/>
      <c r="I1345" s="35"/>
    </row>
    <row r="1346" spans="3:9" ht="22.5" customHeight="1" x14ac:dyDescent="0.25">
      <c r="C1346" s="34"/>
      <c r="D1346" s="27"/>
      <c r="F1346" s="27"/>
      <c r="G1346" s="35"/>
      <c r="H1346" s="35"/>
      <c r="I1346" s="35"/>
    </row>
    <row r="1347" spans="3:9" ht="22.5" customHeight="1" x14ac:dyDescent="0.25">
      <c r="C1347" s="34"/>
      <c r="D1347" s="27"/>
      <c r="F1347" s="27"/>
      <c r="G1347" s="35"/>
      <c r="H1347" s="35"/>
      <c r="I1347" s="35"/>
    </row>
    <row r="1348" spans="3:9" ht="22.5" customHeight="1" x14ac:dyDescent="0.25">
      <c r="C1348" s="34"/>
      <c r="D1348" s="27"/>
      <c r="F1348" s="27"/>
      <c r="G1348" s="35"/>
      <c r="H1348" s="35"/>
      <c r="I1348" s="35"/>
    </row>
    <row r="1349" spans="3:9" ht="22.5" customHeight="1" x14ac:dyDescent="0.25">
      <c r="C1349" s="34"/>
      <c r="D1349" s="27"/>
      <c r="F1349" s="27"/>
      <c r="G1349" s="35"/>
      <c r="H1349" s="35"/>
      <c r="I1349" s="35"/>
    </row>
    <row r="1350" spans="3:9" ht="22.5" customHeight="1" x14ac:dyDescent="0.25">
      <c r="C1350" s="34"/>
      <c r="D1350" s="27"/>
      <c r="F1350" s="27"/>
      <c r="G1350" s="35"/>
      <c r="H1350" s="35"/>
      <c r="I1350" s="35"/>
    </row>
    <row r="1351" spans="3:9" ht="22.5" customHeight="1" x14ac:dyDescent="0.25">
      <c r="C1351" s="34"/>
      <c r="D1351" s="27"/>
      <c r="F1351" s="27"/>
      <c r="G1351" s="35"/>
      <c r="H1351" s="35"/>
      <c r="I1351" s="35"/>
    </row>
    <row r="1352" spans="3:9" ht="22.5" customHeight="1" x14ac:dyDescent="0.25">
      <c r="C1352" s="34"/>
      <c r="D1352" s="27"/>
      <c r="F1352" s="27"/>
      <c r="G1352" s="35"/>
      <c r="H1352" s="35"/>
      <c r="I1352" s="35"/>
    </row>
    <row r="1353" spans="3:9" ht="22.5" customHeight="1" x14ac:dyDescent="0.25">
      <c r="C1353" s="34"/>
      <c r="D1353" s="27"/>
      <c r="F1353" s="27"/>
      <c r="G1353" s="35"/>
      <c r="H1353" s="35"/>
      <c r="I1353" s="35"/>
    </row>
    <row r="1354" spans="3:9" ht="22.5" customHeight="1" x14ac:dyDescent="0.25">
      <c r="C1354" s="34"/>
      <c r="D1354" s="27"/>
      <c r="F1354" s="27"/>
      <c r="G1354" s="35"/>
      <c r="H1354" s="35"/>
      <c r="I1354" s="35"/>
    </row>
    <row r="1355" spans="3:9" ht="22.5" customHeight="1" x14ac:dyDescent="0.25">
      <c r="C1355" s="34"/>
      <c r="D1355" s="27"/>
      <c r="F1355" s="27"/>
      <c r="G1355" s="35"/>
      <c r="H1355" s="35"/>
      <c r="I1355" s="35"/>
    </row>
    <row r="1356" spans="3:9" ht="22.5" customHeight="1" x14ac:dyDescent="0.25">
      <c r="C1356" s="34"/>
      <c r="D1356" s="27"/>
      <c r="F1356" s="27"/>
      <c r="G1356" s="35"/>
      <c r="H1356" s="35"/>
      <c r="I1356" s="35"/>
    </row>
    <row r="1357" spans="3:9" ht="22.5" customHeight="1" x14ac:dyDescent="0.25">
      <c r="C1357" s="34"/>
      <c r="D1357" s="27"/>
      <c r="F1357" s="27"/>
      <c r="G1357" s="35"/>
      <c r="H1357" s="35"/>
      <c r="I1357" s="35"/>
    </row>
    <row r="1358" spans="3:9" ht="22.5" customHeight="1" x14ac:dyDescent="0.25">
      <c r="C1358" s="34"/>
      <c r="D1358" s="27"/>
      <c r="F1358" s="27"/>
      <c r="G1358" s="35"/>
      <c r="H1358" s="35"/>
      <c r="I1358" s="35"/>
    </row>
    <row r="1359" spans="3:9" ht="22.5" customHeight="1" x14ac:dyDescent="0.25">
      <c r="C1359" s="34"/>
      <c r="D1359" s="27"/>
      <c r="F1359" s="27"/>
      <c r="G1359" s="35"/>
      <c r="H1359" s="35"/>
      <c r="I1359" s="35"/>
    </row>
    <row r="1360" spans="3:9" ht="22.5" customHeight="1" x14ac:dyDescent="0.25">
      <c r="C1360" s="34"/>
      <c r="D1360" s="27"/>
      <c r="F1360" s="27"/>
      <c r="G1360" s="35"/>
      <c r="H1360" s="35"/>
      <c r="I1360" s="35"/>
    </row>
    <row r="1361" spans="3:9" ht="22.5" customHeight="1" x14ac:dyDescent="0.25">
      <c r="C1361" s="34"/>
      <c r="D1361" s="27"/>
      <c r="F1361" s="27"/>
      <c r="G1361" s="35"/>
      <c r="H1361" s="35"/>
      <c r="I1361" s="35"/>
    </row>
    <row r="1362" spans="3:9" ht="22.5" customHeight="1" x14ac:dyDescent="0.25">
      <c r="C1362" s="34"/>
      <c r="D1362" s="27"/>
      <c r="F1362" s="27"/>
      <c r="G1362" s="35"/>
      <c r="H1362" s="35"/>
      <c r="I1362" s="35"/>
    </row>
    <row r="1363" spans="3:9" ht="22.5" customHeight="1" x14ac:dyDescent="0.25">
      <c r="C1363" s="34"/>
      <c r="D1363" s="27"/>
      <c r="F1363" s="27"/>
      <c r="G1363" s="35"/>
      <c r="H1363" s="35"/>
      <c r="I1363" s="35"/>
    </row>
    <row r="1364" spans="3:9" ht="22.5" customHeight="1" x14ac:dyDescent="0.25">
      <c r="C1364" s="34"/>
      <c r="D1364" s="27"/>
      <c r="F1364" s="27"/>
      <c r="G1364" s="35"/>
      <c r="H1364" s="35"/>
      <c r="I1364" s="35"/>
    </row>
    <row r="1365" spans="3:9" ht="22.5" customHeight="1" x14ac:dyDescent="0.25">
      <c r="C1365" s="34"/>
      <c r="D1365" s="27"/>
      <c r="F1365" s="27"/>
      <c r="G1365" s="35"/>
      <c r="H1365" s="35"/>
      <c r="I1365" s="35"/>
    </row>
    <row r="1366" spans="3:9" ht="22.5" customHeight="1" x14ac:dyDescent="0.25">
      <c r="C1366" s="34"/>
      <c r="D1366" s="27"/>
      <c r="F1366" s="27"/>
      <c r="G1366" s="35"/>
      <c r="H1366" s="35"/>
      <c r="I1366" s="35"/>
    </row>
    <row r="1367" spans="3:9" ht="22.5" customHeight="1" x14ac:dyDescent="0.25">
      <c r="C1367" s="34"/>
      <c r="D1367" s="27"/>
      <c r="F1367" s="27"/>
      <c r="G1367" s="35"/>
      <c r="H1367" s="35"/>
      <c r="I1367" s="35"/>
    </row>
    <row r="1368" spans="3:9" ht="22.5" customHeight="1" x14ac:dyDescent="0.25">
      <c r="C1368" s="34"/>
      <c r="D1368" s="27"/>
      <c r="F1368" s="27"/>
      <c r="G1368" s="35"/>
      <c r="H1368" s="35"/>
      <c r="I1368" s="35"/>
    </row>
    <row r="1369" spans="3:9" ht="22.5" customHeight="1" x14ac:dyDescent="0.25">
      <c r="C1369" s="34"/>
      <c r="D1369" s="27"/>
      <c r="F1369" s="27"/>
      <c r="G1369" s="35"/>
      <c r="H1369" s="35"/>
      <c r="I1369" s="35"/>
    </row>
    <row r="1370" spans="3:9" ht="22.5" customHeight="1" x14ac:dyDescent="0.25">
      <c r="C1370" s="34"/>
      <c r="D1370" s="27"/>
      <c r="F1370" s="27"/>
      <c r="G1370" s="35"/>
      <c r="H1370" s="35"/>
      <c r="I1370" s="35"/>
    </row>
    <row r="1371" spans="3:9" ht="22.5" customHeight="1" x14ac:dyDescent="0.25">
      <c r="C1371" s="34"/>
      <c r="D1371" s="27"/>
      <c r="F1371" s="27"/>
      <c r="G1371" s="35"/>
      <c r="H1371" s="35"/>
      <c r="I1371" s="35"/>
    </row>
    <row r="1372" spans="3:9" ht="22.5" customHeight="1" x14ac:dyDescent="0.25">
      <c r="C1372" s="34"/>
      <c r="D1372" s="27"/>
      <c r="F1372" s="27"/>
      <c r="G1372" s="35"/>
      <c r="H1372" s="35"/>
      <c r="I1372" s="35"/>
    </row>
    <row r="1373" spans="3:9" ht="22.5" customHeight="1" x14ac:dyDescent="0.25">
      <c r="C1373" s="34"/>
      <c r="D1373" s="27"/>
      <c r="F1373" s="27"/>
      <c r="G1373" s="35"/>
      <c r="H1373" s="35"/>
      <c r="I1373" s="35"/>
    </row>
    <row r="1374" spans="3:9" ht="22.5" customHeight="1" x14ac:dyDescent="0.25">
      <c r="C1374" s="34"/>
      <c r="D1374" s="27"/>
      <c r="F1374" s="27"/>
      <c r="G1374" s="35"/>
      <c r="H1374" s="35"/>
      <c r="I1374" s="35"/>
    </row>
    <row r="1375" spans="3:9" ht="22.5" customHeight="1" x14ac:dyDescent="0.25">
      <c r="C1375" s="34"/>
      <c r="D1375" s="27"/>
      <c r="F1375" s="27"/>
      <c r="G1375" s="35"/>
      <c r="H1375" s="35"/>
      <c r="I1375" s="35"/>
    </row>
    <row r="1376" spans="3:9" ht="22.5" customHeight="1" x14ac:dyDescent="0.25">
      <c r="C1376" s="34"/>
      <c r="D1376" s="27"/>
      <c r="F1376" s="27"/>
      <c r="G1376" s="35"/>
      <c r="H1376" s="35"/>
      <c r="I1376" s="35"/>
    </row>
    <row r="1377" spans="3:9" ht="22.5" customHeight="1" x14ac:dyDescent="0.25">
      <c r="C1377" s="34"/>
      <c r="D1377" s="27"/>
      <c r="F1377" s="27"/>
      <c r="G1377" s="35"/>
      <c r="H1377" s="35"/>
      <c r="I1377" s="35"/>
    </row>
    <row r="1378" spans="3:9" ht="22.5" customHeight="1" x14ac:dyDescent="0.25">
      <c r="C1378" s="34"/>
      <c r="D1378" s="27"/>
      <c r="F1378" s="27"/>
      <c r="G1378" s="35"/>
      <c r="H1378" s="35"/>
      <c r="I1378" s="35"/>
    </row>
    <row r="1379" spans="3:9" ht="22.5" customHeight="1" x14ac:dyDescent="0.25">
      <c r="C1379" s="34"/>
      <c r="D1379" s="27"/>
      <c r="F1379" s="27"/>
      <c r="G1379" s="35"/>
      <c r="H1379" s="35"/>
      <c r="I1379" s="35"/>
    </row>
    <row r="1380" spans="3:9" ht="22.5" customHeight="1" x14ac:dyDescent="0.25">
      <c r="C1380" s="34"/>
      <c r="D1380" s="27"/>
      <c r="F1380" s="27"/>
      <c r="G1380" s="35"/>
      <c r="H1380" s="35"/>
      <c r="I1380" s="35"/>
    </row>
    <row r="1381" spans="3:9" ht="22.5" customHeight="1" x14ac:dyDescent="0.25">
      <c r="C1381" s="34"/>
      <c r="D1381" s="27"/>
      <c r="F1381" s="27"/>
      <c r="G1381" s="35"/>
      <c r="H1381" s="35"/>
      <c r="I1381" s="35"/>
    </row>
    <row r="1382" spans="3:9" ht="22.5" customHeight="1" x14ac:dyDescent="0.25">
      <c r="C1382" s="34"/>
      <c r="D1382" s="27"/>
      <c r="F1382" s="27"/>
      <c r="G1382" s="35"/>
      <c r="H1382" s="35"/>
      <c r="I1382" s="35"/>
    </row>
    <row r="1383" spans="3:9" ht="22.5" customHeight="1" x14ac:dyDescent="0.25">
      <c r="C1383" s="34"/>
      <c r="D1383" s="27"/>
      <c r="F1383" s="27"/>
      <c r="G1383" s="35"/>
      <c r="H1383" s="35"/>
      <c r="I1383" s="35"/>
    </row>
    <row r="1384" spans="3:9" ht="22.5" customHeight="1" x14ac:dyDescent="0.25">
      <c r="C1384" s="34"/>
      <c r="D1384" s="27"/>
      <c r="F1384" s="27"/>
      <c r="G1384" s="35"/>
      <c r="H1384" s="35"/>
      <c r="I1384" s="35"/>
    </row>
    <row r="1385" spans="3:9" ht="22.5" customHeight="1" x14ac:dyDescent="0.25">
      <c r="C1385" s="34"/>
      <c r="D1385" s="27"/>
      <c r="F1385" s="27"/>
      <c r="G1385" s="35"/>
      <c r="H1385" s="35"/>
      <c r="I1385" s="35"/>
    </row>
    <row r="1386" spans="3:9" ht="22.5" customHeight="1" x14ac:dyDescent="0.25">
      <c r="C1386" s="34"/>
      <c r="D1386" s="27"/>
      <c r="F1386" s="27"/>
      <c r="G1386" s="35"/>
      <c r="H1386" s="35"/>
      <c r="I1386" s="35"/>
    </row>
    <row r="1387" spans="3:9" ht="22.5" customHeight="1" x14ac:dyDescent="0.25">
      <c r="C1387" s="34"/>
      <c r="D1387" s="27"/>
      <c r="F1387" s="27"/>
      <c r="G1387" s="35"/>
      <c r="H1387" s="35"/>
      <c r="I1387" s="35"/>
    </row>
    <row r="1388" spans="3:9" ht="22.5" customHeight="1" x14ac:dyDescent="0.25">
      <c r="C1388" s="34"/>
      <c r="D1388" s="27"/>
      <c r="F1388" s="27"/>
      <c r="G1388" s="35"/>
      <c r="H1388" s="35"/>
      <c r="I1388" s="35"/>
    </row>
    <row r="1389" spans="3:9" ht="22.5" customHeight="1" x14ac:dyDescent="0.25">
      <c r="C1389" s="34"/>
      <c r="D1389" s="27"/>
      <c r="F1389" s="27"/>
      <c r="G1389" s="35"/>
      <c r="H1389" s="35"/>
      <c r="I1389" s="35"/>
    </row>
    <row r="1390" spans="3:9" ht="22.5" customHeight="1" x14ac:dyDescent="0.25">
      <c r="C1390" s="34"/>
      <c r="D1390" s="27"/>
      <c r="F1390" s="27"/>
      <c r="G1390" s="35"/>
      <c r="H1390" s="35"/>
      <c r="I1390" s="35"/>
    </row>
    <row r="1391" spans="3:9" ht="22.5" customHeight="1" x14ac:dyDescent="0.25">
      <c r="C1391" s="34"/>
      <c r="D1391" s="27"/>
      <c r="F1391" s="27"/>
      <c r="G1391" s="35"/>
      <c r="H1391" s="35"/>
      <c r="I1391" s="35"/>
    </row>
    <row r="1392" spans="3:9" ht="22.5" customHeight="1" x14ac:dyDescent="0.25">
      <c r="C1392" s="34"/>
      <c r="D1392" s="27"/>
      <c r="F1392" s="27"/>
      <c r="G1392" s="35"/>
      <c r="H1392" s="35"/>
      <c r="I1392" s="35"/>
    </row>
    <row r="1393" spans="3:9" ht="22.5" customHeight="1" x14ac:dyDescent="0.25">
      <c r="C1393" s="34"/>
      <c r="D1393" s="27"/>
      <c r="F1393" s="27"/>
      <c r="G1393" s="35"/>
      <c r="H1393" s="35"/>
      <c r="I1393" s="35"/>
    </row>
    <row r="1394" spans="3:9" ht="22.5" customHeight="1" x14ac:dyDescent="0.25">
      <c r="C1394" s="34"/>
      <c r="D1394" s="27"/>
      <c r="F1394" s="27"/>
      <c r="G1394" s="35"/>
      <c r="H1394" s="35"/>
      <c r="I1394" s="35"/>
    </row>
    <row r="1395" spans="3:9" ht="22.5" customHeight="1" x14ac:dyDescent="0.25">
      <c r="C1395" s="34"/>
      <c r="D1395" s="27"/>
      <c r="F1395" s="27"/>
      <c r="G1395" s="35"/>
      <c r="H1395" s="35"/>
      <c r="I1395" s="35"/>
    </row>
    <row r="1396" spans="3:9" ht="22.5" customHeight="1" x14ac:dyDescent="0.25">
      <c r="C1396" s="34"/>
      <c r="D1396" s="27"/>
      <c r="F1396" s="27"/>
      <c r="G1396" s="35"/>
      <c r="H1396" s="35"/>
      <c r="I1396" s="35"/>
    </row>
    <row r="1397" spans="3:9" ht="22.5" customHeight="1" x14ac:dyDescent="0.25">
      <c r="C1397" s="34"/>
      <c r="D1397" s="27"/>
      <c r="F1397" s="27"/>
      <c r="G1397" s="35"/>
      <c r="H1397" s="35"/>
      <c r="I1397" s="35"/>
    </row>
    <row r="1398" spans="3:9" ht="22.5" customHeight="1" x14ac:dyDescent="0.25">
      <c r="C1398" s="34"/>
      <c r="D1398" s="27"/>
      <c r="F1398" s="27"/>
      <c r="G1398" s="35"/>
      <c r="H1398" s="35"/>
      <c r="I1398" s="35"/>
    </row>
    <row r="1399" spans="3:9" ht="22.5" customHeight="1" x14ac:dyDescent="0.25">
      <c r="C1399" s="34"/>
      <c r="D1399" s="27"/>
      <c r="F1399" s="27"/>
      <c r="G1399" s="35"/>
      <c r="H1399" s="35"/>
      <c r="I1399" s="35"/>
    </row>
    <row r="1400" spans="3:9" ht="22.5" customHeight="1" x14ac:dyDescent="0.25">
      <c r="C1400" s="34"/>
      <c r="D1400" s="27"/>
      <c r="F1400" s="27"/>
      <c r="G1400" s="35"/>
      <c r="H1400" s="35"/>
      <c r="I1400" s="35"/>
    </row>
    <row r="1401" spans="3:9" ht="22.5" customHeight="1" x14ac:dyDescent="0.25">
      <c r="C1401" s="34"/>
      <c r="D1401" s="27"/>
      <c r="F1401" s="27"/>
      <c r="G1401" s="35"/>
      <c r="H1401" s="35"/>
      <c r="I1401" s="35"/>
    </row>
    <row r="1402" spans="3:9" ht="22.5" customHeight="1" x14ac:dyDescent="0.25">
      <c r="C1402" s="34"/>
      <c r="D1402" s="27"/>
      <c r="F1402" s="27"/>
      <c r="G1402" s="35"/>
      <c r="H1402" s="35"/>
      <c r="I1402" s="35"/>
    </row>
    <row r="1403" spans="3:9" ht="22.5" customHeight="1" x14ac:dyDescent="0.25">
      <c r="C1403" s="34"/>
      <c r="D1403" s="27"/>
      <c r="F1403" s="27"/>
      <c r="G1403" s="35"/>
      <c r="H1403" s="35"/>
      <c r="I1403" s="35"/>
    </row>
    <row r="1404" spans="3:9" ht="22.5" customHeight="1" x14ac:dyDescent="0.25">
      <c r="C1404" s="34"/>
      <c r="D1404" s="27"/>
      <c r="F1404" s="27"/>
      <c r="G1404" s="35"/>
      <c r="H1404" s="35"/>
      <c r="I1404" s="35"/>
    </row>
    <row r="1405" spans="3:9" ht="22.5" customHeight="1" x14ac:dyDescent="0.25">
      <c r="C1405" s="34"/>
      <c r="D1405" s="27"/>
      <c r="F1405" s="27"/>
      <c r="G1405" s="35"/>
      <c r="H1405" s="35"/>
      <c r="I1405" s="35"/>
    </row>
    <row r="1406" spans="3:9" ht="22.5" customHeight="1" x14ac:dyDescent="0.25">
      <c r="C1406" s="34"/>
      <c r="D1406" s="27"/>
      <c r="F1406" s="27"/>
      <c r="G1406" s="35"/>
      <c r="H1406" s="35"/>
      <c r="I1406" s="35"/>
    </row>
    <row r="1407" spans="3:9" ht="22.5" customHeight="1" x14ac:dyDescent="0.25">
      <c r="C1407" s="34"/>
      <c r="D1407" s="27"/>
      <c r="F1407" s="27"/>
      <c r="G1407" s="35"/>
      <c r="H1407" s="35"/>
      <c r="I1407" s="35"/>
    </row>
    <row r="1408" spans="3:9" ht="22.5" customHeight="1" x14ac:dyDescent="0.25">
      <c r="C1408" s="34"/>
      <c r="D1408" s="27"/>
      <c r="F1408" s="27"/>
      <c r="G1408" s="35"/>
      <c r="H1408" s="35"/>
      <c r="I1408" s="35"/>
    </row>
    <row r="1409" spans="3:9" ht="22.5" customHeight="1" x14ac:dyDescent="0.25">
      <c r="C1409" s="34"/>
      <c r="D1409" s="27"/>
      <c r="F1409" s="27"/>
      <c r="G1409" s="35"/>
      <c r="H1409" s="35"/>
      <c r="I1409" s="35"/>
    </row>
    <row r="1410" spans="3:9" ht="22.5" customHeight="1" x14ac:dyDescent="0.25">
      <c r="C1410" s="34"/>
      <c r="D1410" s="27"/>
      <c r="F1410" s="27"/>
      <c r="G1410" s="35"/>
      <c r="H1410" s="35"/>
      <c r="I1410" s="35"/>
    </row>
    <row r="1411" spans="3:9" ht="22.5" customHeight="1" x14ac:dyDescent="0.25">
      <c r="C1411" s="34"/>
      <c r="D1411" s="27"/>
      <c r="F1411" s="27"/>
      <c r="G1411" s="35"/>
      <c r="H1411" s="35"/>
      <c r="I1411" s="35"/>
    </row>
    <row r="1412" spans="3:9" ht="22.5" customHeight="1" x14ac:dyDescent="0.25">
      <c r="C1412" s="34"/>
      <c r="D1412" s="27"/>
      <c r="F1412" s="27"/>
      <c r="G1412" s="35"/>
      <c r="H1412" s="35"/>
      <c r="I1412" s="35"/>
    </row>
    <row r="1413" spans="3:9" ht="22.5" customHeight="1" x14ac:dyDescent="0.25">
      <c r="C1413" s="34"/>
      <c r="D1413" s="27"/>
      <c r="F1413" s="27"/>
      <c r="G1413" s="35"/>
      <c r="H1413" s="35"/>
      <c r="I1413" s="35"/>
    </row>
    <row r="1414" spans="3:9" ht="22.5" customHeight="1" x14ac:dyDescent="0.25">
      <c r="C1414" s="34"/>
      <c r="D1414" s="27"/>
      <c r="F1414" s="27"/>
      <c r="G1414" s="35"/>
      <c r="H1414" s="35"/>
      <c r="I1414" s="35"/>
    </row>
    <row r="1415" spans="3:9" ht="22.5" customHeight="1" x14ac:dyDescent="0.25">
      <c r="C1415" s="34"/>
      <c r="D1415" s="27"/>
      <c r="F1415" s="27"/>
      <c r="G1415" s="35"/>
      <c r="H1415" s="35"/>
      <c r="I1415" s="35"/>
    </row>
    <row r="1416" spans="3:9" ht="22.5" customHeight="1" x14ac:dyDescent="0.25">
      <c r="C1416" s="34"/>
      <c r="D1416" s="27"/>
      <c r="F1416" s="27"/>
      <c r="G1416" s="35"/>
      <c r="H1416" s="35"/>
      <c r="I1416" s="35"/>
    </row>
    <row r="1417" spans="3:9" ht="22.5" customHeight="1" x14ac:dyDescent="0.25">
      <c r="C1417" s="34"/>
      <c r="D1417" s="27"/>
      <c r="F1417" s="27"/>
      <c r="G1417" s="35"/>
      <c r="H1417" s="35"/>
      <c r="I1417" s="35"/>
    </row>
    <row r="1418" spans="3:9" ht="22.5" customHeight="1" x14ac:dyDescent="0.25">
      <c r="C1418" s="34"/>
      <c r="D1418" s="27"/>
      <c r="F1418" s="27"/>
      <c r="G1418" s="35"/>
      <c r="H1418" s="35"/>
      <c r="I1418" s="35"/>
    </row>
    <row r="1419" spans="3:9" ht="22.5" customHeight="1" x14ac:dyDescent="0.25">
      <c r="C1419" s="34"/>
      <c r="D1419" s="27"/>
      <c r="F1419" s="27"/>
      <c r="G1419" s="35"/>
      <c r="H1419" s="35"/>
      <c r="I1419" s="35"/>
    </row>
    <row r="1420" spans="3:9" ht="22.5" customHeight="1" x14ac:dyDescent="0.25">
      <c r="C1420" s="34"/>
      <c r="D1420" s="27"/>
      <c r="F1420" s="27"/>
      <c r="G1420" s="35"/>
      <c r="H1420" s="35"/>
      <c r="I1420" s="35"/>
    </row>
    <row r="1421" spans="3:9" ht="22.5" customHeight="1" x14ac:dyDescent="0.25">
      <c r="C1421" s="34"/>
      <c r="D1421" s="27"/>
      <c r="F1421" s="27"/>
      <c r="G1421" s="35"/>
      <c r="H1421" s="35"/>
      <c r="I1421" s="35"/>
    </row>
    <row r="1422" spans="3:9" ht="22.5" customHeight="1" x14ac:dyDescent="0.25">
      <c r="C1422" s="34"/>
      <c r="D1422" s="27"/>
      <c r="F1422" s="27"/>
      <c r="G1422" s="35"/>
      <c r="H1422" s="35"/>
      <c r="I1422" s="35"/>
    </row>
    <row r="1423" spans="3:9" ht="22.5" customHeight="1" x14ac:dyDescent="0.25">
      <c r="C1423" s="34"/>
      <c r="D1423" s="27"/>
      <c r="F1423" s="27"/>
      <c r="G1423" s="35"/>
      <c r="H1423" s="35"/>
      <c r="I1423" s="35"/>
    </row>
    <row r="1424" spans="3:9" ht="22.5" customHeight="1" x14ac:dyDescent="0.25">
      <c r="C1424" s="34"/>
      <c r="D1424" s="27"/>
      <c r="F1424" s="27"/>
      <c r="G1424" s="35"/>
      <c r="H1424" s="35"/>
      <c r="I1424" s="35"/>
    </row>
    <row r="1425" spans="3:9" ht="22.5" customHeight="1" x14ac:dyDescent="0.25">
      <c r="C1425" s="34"/>
      <c r="D1425" s="27"/>
      <c r="F1425" s="27"/>
      <c r="G1425" s="35"/>
      <c r="H1425" s="35"/>
      <c r="I1425" s="35"/>
    </row>
    <row r="1426" spans="3:9" ht="22.5" customHeight="1" x14ac:dyDescent="0.25">
      <c r="C1426" s="34"/>
      <c r="D1426" s="27"/>
      <c r="F1426" s="27"/>
      <c r="G1426" s="35"/>
      <c r="H1426" s="35"/>
      <c r="I1426" s="35"/>
    </row>
    <row r="1427" spans="3:9" ht="22.5" customHeight="1" x14ac:dyDescent="0.25">
      <c r="C1427" s="34"/>
      <c r="D1427" s="27"/>
      <c r="F1427" s="27"/>
      <c r="G1427" s="35"/>
      <c r="H1427" s="35"/>
      <c r="I1427" s="35"/>
    </row>
    <row r="1428" spans="3:9" ht="22.5" customHeight="1" x14ac:dyDescent="0.25">
      <c r="C1428" s="34"/>
      <c r="D1428" s="27"/>
      <c r="F1428" s="27"/>
      <c r="G1428" s="35"/>
      <c r="H1428" s="35"/>
      <c r="I1428" s="35"/>
    </row>
    <row r="1429" spans="3:9" ht="22.5" customHeight="1" x14ac:dyDescent="0.25">
      <c r="C1429" s="34"/>
      <c r="D1429" s="27"/>
      <c r="F1429" s="27"/>
      <c r="G1429" s="35"/>
      <c r="H1429" s="35"/>
      <c r="I1429" s="35"/>
    </row>
    <row r="1430" spans="3:9" ht="22.5" customHeight="1" x14ac:dyDescent="0.25">
      <c r="C1430" s="34"/>
      <c r="D1430" s="27"/>
      <c r="F1430" s="27"/>
      <c r="G1430" s="35"/>
      <c r="H1430" s="35"/>
      <c r="I1430" s="35"/>
    </row>
    <row r="1431" spans="3:9" ht="22.5" customHeight="1" x14ac:dyDescent="0.25">
      <c r="C1431" s="34"/>
      <c r="D1431" s="27"/>
      <c r="F1431" s="27"/>
      <c r="G1431" s="35"/>
      <c r="H1431" s="35"/>
      <c r="I1431" s="35"/>
    </row>
    <row r="1432" spans="3:9" ht="22.5" customHeight="1" x14ac:dyDescent="0.25">
      <c r="C1432" s="34"/>
      <c r="D1432" s="27"/>
      <c r="F1432" s="27"/>
      <c r="G1432" s="35"/>
      <c r="H1432" s="35"/>
      <c r="I1432" s="35"/>
    </row>
    <row r="1433" spans="3:9" ht="22.5" customHeight="1" x14ac:dyDescent="0.25">
      <c r="C1433" s="34"/>
      <c r="D1433" s="27"/>
      <c r="F1433" s="27"/>
      <c r="G1433" s="35"/>
      <c r="H1433" s="35"/>
      <c r="I1433" s="35"/>
    </row>
    <row r="1434" spans="3:9" ht="22.5" customHeight="1" x14ac:dyDescent="0.25">
      <c r="C1434" s="34"/>
      <c r="D1434" s="27"/>
      <c r="F1434" s="27"/>
      <c r="G1434" s="35"/>
      <c r="H1434" s="35"/>
      <c r="I1434" s="35"/>
    </row>
    <row r="1435" spans="3:9" ht="22.5" customHeight="1" x14ac:dyDescent="0.25">
      <c r="C1435" s="34"/>
      <c r="D1435" s="27"/>
      <c r="F1435" s="27"/>
      <c r="G1435" s="35"/>
      <c r="H1435" s="35"/>
      <c r="I1435" s="35"/>
    </row>
    <row r="1436" spans="3:9" ht="22.5" customHeight="1" x14ac:dyDescent="0.25">
      <c r="C1436" s="34"/>
      <c r="D1436" s="27"/>
      <c r="F1436" s="27"/>
      <c r="G1436" s="35"/>
      <c r="H1436" s="35"/>
      <c r="I1436" s="35"/>
    </row>
    <row r="1437" spans="3:9" ht="22.5" customHeight="1" x14ac:dyDescent="0.25">
      <c r="C1437" s="34"/>
      <c r="D1437" s="27"/>
      <c r="F1437" s="27"/>
      <c r="G1437" s="35"/>
      <c r="H1437" s="35"/>
      <c r="I1437" s="35"/>
    </row>
    <row r="1438" spans="3:9" ht="22.5" customHeight="1" x14ac:dyDescent="0.25">
      <c r="C1438" s="34"/>
      <c r="D1438" s="27"/>
      <c r="F1438" s="27"/>
      <c r="G1438" s="35"/>
      <c r="H1438" s="35"/>
      <c r="I1438" s="35"/>
    </row>
    <row r="1439" spans="3:9" ht="22.5" customHeight="1" x14ac:dyDescent="0.25">
      <c r="C1439" s="34"/>
      <c r="D1439" s="27"/>
      <c r="F1439" s="27"/>
      <c r="G1439" s="35"/>
      <c r="H1439" s="35"/>
      <c r="I1439" s="35"/>
    </row>
    <row r="1440" spans="3:9" ht="22.5" customHeight="1" x14ac:dyDescent="0.25">
      <c r="C1440" s="34"/>
      <c r="D1440" s="27"/>
      <c r="F1440" s="27"/>
      <c r="G1440" s="35"/>
      <c r="H1440" s="35"/>
      <c r="I1440" s="35"/>
    </row>
    <row r="1441" spans="3:9" ht="22.5" customHeight="1" x14ac:dyDescent="0.25">
      <c r="C1441" s="34"/>
      <c r="D1441" s="27"/>
      <c r="F1441" s="27"/>
      <c r="G1441" s="35"/>
      <c r="H1441" s="35"/>
      <c r="I1441" s="35"/>
    </row>
    <row r="1442" spans="3:9" ht="22.5" customHeight="1" x14ac:dyDescent="0.25">
      <c r="C1442" s="34"/>
      <c r="D1442" s="27"/>
      <c r="F1442" s="27"/>
      <c r="G1442" s="35"/>
      <c r="H1442" s="35"/>
      <c r="I1442" s="35"/>
    </row>
    <row r="1443" spans="3:9" ht="22.5" customHeight="1" x14ac:dyDescent="0.25">
      <c r="C1443" s="34"/>
      <c r="D1443" s="27"/>
      <c r="F1443" s="27"/>
      <c r="G1443" s="35"/>
      <c r="H1443" s="35"/>
      <c r="I1443" s="35"/>
    </row>
    <row r="1444" spans="3:9" ht="22.5" customHeight="1" x14ac:dyDescent="0.25">
      <c r="C1444" s="34"/>
      <c r="D1444" s="27"/>
      <c r="F1444" s="27"/>
      <c r="G1444" s="35"/>
      <c r="H1444" s="35"/>
      <c r="I1444" s="35"/>
    </row>
    <row r="1445" spans="3:9" ht="22.5" customHeight="1" x14ac:dyDescent="0.25">
      <c r="C1445" s="34"/>
      <c r="D1445" s="27"/>
      <c r="F1445" s="27"/>
      <c r="G1445" s="35"/>
      <c r="H1445" s="35"/>
      <c r="I1445" s="35"/>
    </row>
    <row r="1446" spans="3:9" ht="22.5" customHeight="1" x14ac:dyDescent="0.25">
      <c r="C1446" s="34"/>
      <c r="D1446" s="27"/>
      <c r="F1446" s="27"/>
      <c r="G1446" s="35"/>
      <c r="H1446" s="35"/>
      <c r="I1446" s="35"/>
    </row>
    <row r="1447" spans="3:9" ht="22.5" customHeight="1" x14ac:dyDescent="0.25">
      <c r="C1447" s="34"/>
      <c r="D1447" s="27"/>
      <c r="F1447" s="27"/>
      <c r="G1447" s="35"/>
      <c r="H1447" s="35"/>
      <c r="I1447" s="35"/>
    </row>
    <row r="1448" spans="3:9" ht="22.5" customHeight="1" x14ac:dyDescent="0.25">
      <c r="C1448" s="34"/>
      <c r="D1448" s="27"/>
      <c r="F1448" s="27"/>
      <c r="G1448" s="35"/>
      <c r="H1448" s="35"/>
      <c r="I1448" s="35"/>
    </row>
    <row r="1449" spans="3:9" ht="22.5" customHeight="1" x14ac:dyDescent="0.25">
      <c r="C1449" s="34"/>
      <c r="D1449" s="27"/>
      <c r="F1449" s="27"/>
      <c r="G1449" s="35"/>
      <c r="H1449" s="35"/>
      <c r="I1449" s="35"/>
    </row>
    <row r="1450" spans="3:9" ht="22.5" customHeight="1" x14ac:dyDescent="0.25">
      <c r="C1450" s="34"/>
      <c r="D1450" s="27"/>
      <c r="F1450" s="27"/>
      <c r="G1450" s="35"/>
      <c r="H1450" s="35"/>
      <c r="I1450" s="35"/>
    </row>
    <row r="1451" spans="3:9" ht="22.5" customHeight="1" x14ac:dyDescent="0.25">
      <c r="C1451" s="34"/>
      <c r="D1451" s="27"/>
      <c r="F1451" s="27"/>
      <c r="G1451" s="35"/>
      <c r="H1451" s="35"/>
      <c r="I1451" s="35"/>
    </row>
    <row r="1452" spans="3:9" ht="22.5" customHeight="1" x14ac:dyDescent="0.25">
      <c r="C1452" s="34"/>
      <c r="D1452" s="27"/>
      <c r="F1452" s="27"/>
      <c r="G1452" s="35"/>
      <c r="H1452" s="35"/>
      <c r="I1452" s="35"/>
    </row>
    <row r="1453" spans="3:9" ht="22.5" customHeight="1" x14ac:dyDescent="0.25">
      <c r="C1453" s="34"/>
      <c r="D1453" s="27"/>
      <c r="F1453" s="27"/>
      <c r="G1453" s="35"/>
      <c r="H1453" s="35"/>
      <c r="I1453" s="35"/>
    </row>
    <row r="1454" spans="3:9" ht="22.5" customHeight="1" x14ac:dyDescent="0.25">
      <c r="C1454" s="34"/>
      <c r="D1454" s="27"/>
      <c r="F1454" s="27"/>
      <c r="G1454" s="35"/>
      <c r="H1454" s="35"/>
      <c r="I1454" s="35"/>
    </row>
    <row r="1455" spans="3:9" ht="22.5" customHeight="1" x14ac:dyDescent="0.25">
      <c r="C1455" s="34"/>
      <c r="D1455" s="27"/>
      <c r="F1455" s="27"/>
      <c r="G1455" s="35"/>
      <c r="H1455" s="35"/>
      <c r="I1455" s="35"/>
    </row>
    <row r="1456" spans="3:9" ht="22.5" customHeight="1" x14ac:dyDescent="0.25">
      <c r="C1456" s="34"/>
      <c r="D1456" s="27"/>
      <c r="F1456" s="27"/>
      <c r="G1456" s="35"/>
      <c r="H1456" s="35"/>
      <c r="I1456" s="35"/>
    </row>
    <row r="1457" spans="3:9" ht="22.5" customHeight="1" x14ac:dyDescent="0.25">
      <c r="C1457" s="34"/>
      <c r="D1457" s="27"/>
      <c r="F1457" s="27"/>
      <c r="G1457" s="35"/>
      <c r="H1457" s="35"/>
      <c r="I1457" s="35"/>
    </row>
    <row r="1458" spans="3:9" ht="22.5" customHeight="1" x14ac:dyDescent="0.25">
      <c r="C1458" s="34"/>
      <c r="D1458" s="27"/>
      <c r="F1458" s="27"/>
      <c r="G1458" s="35"/>
      <c r="H1458" s="35"/>
      <c r="I1458" s="35"/>
    </row>
    <row r="1459" spans="3:9" ht="22.5" customHeight="1" x14ac:dyDescent="0.25">
      <c r="C1459" s="34"/>
      <c r="D1459" s="27"/>
      <c r="F1459" s="27"/>
      <c r="G1459" s="35"/>
      <c r="H1459" s="35"/>
      <c r="I1459" s="35"/>
    </row>
    <row r="1460" spans="3:9" ht="22.5" customHeight="1" x14ac:dyDescent="0.25">
      <c r="C1460" s="34"/>
      <c r="D1460" s="27"/>
      <c r="F1460" s="27"/>
      <c r="G1460" s="35"/>
      <c r="H1460" s="35"/>
      <c r="I1460" s="35"/>
    </row>
    <row r="1461" spans="3:9" ht="22.5" customHeight="1" x14ac:dyDescent="0.25">
      <c r="C1461" s="34"/>
      <c r="D1461" s="27"/>
      <c r="F1461" s="27"/>
      <c r="G1461" s="35"/>
      <c r="H1461" s="35"/>
      <c r="I1461" s="35"/>
    </row>
    <row r="1462" spans="3:9" ht="22.5" customHeight="1" x14ac:dyDescent="0.25">
      <c r="C1462" s="34"/>
      <c r="D1462" s="27"/>
      <c r="F1462" s="27"/>
      <c r="G1462" s="35"/>
      <c r="H1462" s="35"/>
      <c r="I1462" s="35"/>
    </row>
    <row r="1463" spans="3:9" ht="22.5" customHeight="1" x14ac:dyDescent="0.25">
      <c r="C1463" s="34"/>
      <c r="D1463" s="27"/>
      <c r="F1463" s="27"/>
      <c r="G1463" s="35"/>
      <c r="H1463" s="35"/>
      <c r="I1463" s="35"/>
    </row>
    <row r="1464" spans="3:9" ht="22.5" customHeight="1" x14ac:dyDescent="0.25">
      <c r="C1464" s="34"/>
      <c r="D1464" s="27"/>
      <c r="F1464" s="27"/>
      <c r="G1464" s="35"/>
      <c r="H1464" s="35"/>
      <c r="I1464" s="35"/>
    </row>
    <row r="1465" spans="3:9" ht="22.5" customHeight="1" x14ac:dyDescent="0.25">
      <c r="C1465" s="34"/>
      <c r="D1465" s="27"/>
      <c r="F1465" s="27"/>
      <c r="G1465" s="35"/>
      <c r="H1465" s="35"/>
      <c r="I1465" s="35"/>
    </row>
    <row r="1466" spans="3:9" ht="22.5" customHeight="1" x14ac:dyDescent="0.25">
      <c r="C1466" s="34"/>
      <c r="D1466" s="27"/>
      <c r="F1466" s="27"/>
      <c r="G1466" s="35"/>
      <c r="H1466" s="35"/>
      <c r="I1466" s="35"/>
    </row>
    <row r="1467" spans="3:9" ht="22.5" customHeight="1" x14ac:dyDescent="0.25">
      <c r="C1467" s="34"/>
      <c r="D1467" s="27"/>
      <c r="F1467" s="27"/>
      <c r="G1467" s="35"/>
      <c r="H1467" s="35"/>
      <c r="I1467" s="35"/>
    </row>
    <row r="1468" spans="3:9" ht="22.5" customHeight="1" x14ac:dyDescent="0.25">
      <c r="C1468" s="34"/>
      <c r="D1468" s="27"/>
      <c r="F1468" s="27"/>
      <c r="G1468" s="35"/>
      <c r="H1468" s="35"/>
      <c r="I1468" s="35"/>
    </row>
    <row r="1469" spans="3:9" ht="22.5" customHeight="1" x14ac:dyDescent="0.25">
      <c r="C1469" s="34"/>
      <c r="D1469" s="27"/>
      <c r="F1469" s="27"/>
      <c r="G1469" s="35"/>
      <c r="H1469" s="35"/>
      <c r="I1469" s="35"/>
    </row>
    <row r="1470" spans="3:9" ht="22.5" customHeight="1" x14ac:dyDescent="0.25">
      <c r="C1470" s="34"/>
      <c r="D1470" s="27"/>
      <c r="F1470" s="27"/>
      <c r="G1470" s="35"/>
      <c r="H1470" s="35"/>
      <c r="I1470" s="35"/>
    </row>
    <row r="1471" spans="3:9" ht="22.5" customHeight="1" x14ac:dyDescent="0.25">
      <c r="C1471" s="34"/>
      <c r="D1471" s="27"/>
      <c r="F1471" s="27"/>
      <c r="G1471" s="35"/>
      <c r="H1471" s="35"/>
      <c r="I1471" s="35"/>
    </row>
    <row r="1472" spans="3:9" ht="22.5" customHeight="1" x14ac:dyDescent="0.25">
      <c r="C1472" s="34"/>
      <c r="D1472" s="27"/>
      <c r="F1472" s="27"/>
      <c r="G1472" s="35"/>
      <c r="H1472" s="35"/>
      <c r="I1472" s="35"/>
    </row>
    <row r="1473" spans="3:9" ht="22.5" customHeight="1" x14ac:dyDescent="0.25">
      <c r="C1473" s="34"/>
      <c r="D1473" s="27"/>
      <c r="F1473" s="27"/>
      <c r="G1473" s="35"/>
      <c r="H1473" s="35"/>
      <c r="I1473" s="35"/>
    </row>
    <row r="1474" spans="3:9" ht="22.5" customHeight="1" x14ac:dyDescent="0.25">
      <c r="C1474" s="34"/>
      <c r="D1474" s="27"/>
      <c r="F1474" s="27"/>
      <c r="G1474" s="35"/>
      <c r="H1474" s="35"/>
      <c r="I1474" s="35"/>
    </row>
    <row r="1475" spans="3:9" ht="22.5" customHeight="1" x14ac:dyDescent="0.25">
      <c r="C1475" s="34"/>
      <c r="D1475" s="27"/>
      <c r="F1475" s="27"/>
      <c r="G1475" s="35"/>
      <c r="H1475" s="35"/>
      <c r="I1475" s="35"/>
    </row>
    <row r="1476" spans="3:9" ht="22.5" customHeight="1" x14ac:dyDescent="0.25">
      <c r="C1476" s="34"/>
      <c r="D1476" s="27"/>
      <c r="F1476" s="27"/>
      <c r="G1476" s="35"/>
      <c r="H1476" s="35"/>
      <c r="I1476" s="35"/>
    </row>
    <row r="1477" spans="3:9" ht="22.5" customHeight="1" x14ac:dyDescent="0.25">
      <c r="C1477" s="34"/>
      <c r="D1477" s="27"/>
      <c r="F1477" s="27"/>
      <c r="G1477" s="35"/>
      <c r="H1477" s="35"/>
      <c r="I1477" s="35"/>
    </row>
    <row r="1478" spans="3:9" ht="22.5" customHeight="1" x14ac:dyDescent="0.25">
      <c r="C1478" s="34"/>
      <c r="D1478" s="27"/>
      <c r="F1478" s="27"/>
      <c r="G1478" s="35"/>
      <c r="H1478" s="35"/>
      <c r="I1478" s="35"/>
    </row>
    <row r="1479" spans="3:9" ht="22.5" customHeight="1" x14ac:dyDescent="0.25">
      <c r="C1479" s="34"/>
      <c r="D1479" s="27"/>
      <c r="F1479" s="27"/>
      <c r="G1479" s="35"/>
      <c r="H1479" s="35"/>
      <c r="I1479" s="35"/>
    </row>
    <row r="1480" spans="3:9" ht="22.5" customHeight="1" x14ac:dyDescent="0.25">
      <c r="C1480" s="34"/>
      <c r="D1480" s="27"/>
      <c r="F1480" s="27"/>
      <c r="G1480" s="35"/>
      <c r="H1480" s="35"/>
      <c r="I1480" s="35"/>
    </row>
    <row r="1481" spans="3:9" ht="22.5" customHeight="1" x14ac:dyDescent="0.25">
      <c r="C1481" s="34"/>
      <c r="D1481" s="27"/>
      <c r="F1481" s="27"/>
      <c r="G1481" s="35"/>
      <c r="H1481" s="35"/>
      <c r="I1481" s="35"/>
    </row>
    <row r="1482" spans="3:9" ht="22.5" customHeight="1" x14ac:dyDescent="0.25">
      <c r="C1482" s="34"/>
      <c r="D1482" s="27"/>
      <c r="F1482" s="27"/>
      <c r="G1482" s="35"/>
      <c r="H1482" s="35"/>
      <c r="I1482" s="35"/>
    </row>
    <row r="1483" spans="3:9" ht="22.5" customHeight="1" x14ac:dyDescent="0.25">
      <c r="C1483" s="34"/>
      <c r="D1483" s="27"/>
      <c r="F1483" s="27"/>
      <c r="G1483" s="35"/>
      <c r="H1483" s="35"/>
      <c r="I1483" s="35"/>
    </row>
    <row r="1484" spans="3:9" ht="22.5" customHeight="1" x14ac:dyDescent="0.25">
      <c r="C1484" s="34"/>
      <c r="D1484" s="27"/>
      <c r="F1484" s="27"/>
      <c r="G1484" s="35"/>
      <c r="H1484" s="35"/>
      <c r="I1484" s="35"/>
    </row>
    <row r="1485" spans="3:9" ht="22.5" customHeight="1" x14ac:dyDescent="0.25">
      <c r="C1485" s="34"/>
      <c r="D1485" s="27"/>
      <c r="F1485" s="27"/>
      <c r="G1485" s="35"/>
      <c r="H1485" s="35"/>
      <c r="I1485" s="35"/>
    </row>
    <row r="1486" spans="3:9" ht="22.5" customHeight="1" x14ac:dyDescent="0.25">
      <c r="C1486" s="34"/>
      <c r="D1486" s="27"/>
      <c r="F1486" s="27"/>
      <c r="G1486" s="35"/>
      <c r="H1486" s="35"/>
      <c r="I1486" s="35"/>
    </row>
    <row r="1487" spans="3:9" ht="22.5" customHeight="1" x14ac:dyDescent="0.25">
      <c r="C1487" s="34"/>
      <c r="D1487" s="27"/>
      <c r="F1487" s="27"/>
      <c r="G1487" s="35"/>
      <c r="H1487" s="35"/>
      <c r="I1487" s="35"/>
    </row>
    <row r="1488" spans="3:9" ht="22.5" customHeight="1" x14ac:dyDescent="0.25">
      <c r="C1488" s="34"/>
      <c r="D1488" s="27"/>
      <c r="F1488" s="27"/>
      <c r="G1488" s="35"/>
      <c r="H1488" s="35"/>
      <c r="I1488" s="35"/>
    </row>
    <row r="1489" spans="3:9" ht="22.5" customHeight="1" x14ac:dyDescent="0.25">
      <c r="C1489" s="34"/>
      <c r="D1489" s="27"/>
      <c r="F1489" s="27"/>
      <c r="G1489" s="35"/>
      <c r="H1489" s="35"/>
      <c r="I1489" s="35"/>
    </row>
    <row r="1490" spans="3:9" ht="22.5" customHeight="1" x14ac:dyDescent="0.25">
      <c r="C1490" s="34"/>
      <c r="D1490" s="27"/>
      <c r="F1490" s="27"/>
      <c r="G1490" s="35"/>
      <c r="H1490" s="35"/>
      <c r="I1490" s="35"/>
    </row>
    <row r="1491" spans="3:9" ht="22.5" customHeight="1" x14ac:dyDescent="0.25">
      <c r="C1491" s="34"/>
      <c r="D1491" s="27"/>
      <c r="F1491" s="27"/>
      <c r="G1491" s="35"/>
      <c r="H1491" s="35"/>
      <c r="I1491" s="35"/>
    </row>
    <row r="1492" spans="3:9" ht="22.5" customHeight="1" x14ac:dyDescent="0.25">
      <c r="C1492" s="34"/>
      <c r="D1492" s="27"/>
      <c r="F1492" s="27"/>
      <c r="G1492" s="35"/>
      <c r="H1492" s="35"/>
      <c r="I1492" s="35"/>
    </row>
    <row r="1493" spans="3:9" ht="22.5" customHeight="1" x14ac:dyDescent="0.25">
      <c r="C1493" s="34"/>
      <c r="D1493" s="27"/>
      <c r="F1493" s="27"/>
      <c r="G1493" s="35"/>
      <c r="H1493" s="35"/>
      <c r="I1493" s="35"/>
    </row>
    <row r="1494" spans="3:9" ht="22.5" customHeight="1" x14ac:dyDescent="0.25">
      <c r="C1494" s="34"/>
      <c r="D1494" s="27"/>
      <c r="F1494" s="27"/>
      <c r="G1494" s="35"/>
      <c r="H1494" s="35"/>
      <c r="I1494" s="35"/>
    </row>
    <row r="1495" spans="3:9" ht="22.5" customHeight="1" x14ac:dyDescent="0.25">
      <c r="C1495" s="34"/>
      <c r="D1495" s="27"/>
      <c r="F1495" s="27"/>
      <c r="G1495" s="35"/>
      <c r="H1495" s="35"/>
      <c r="I1495" s="35"/>
    </row>
    <row r="1496" spans="3:9" ht="22.5" customHeight="1" x14ac:dyDescent="0.25">
      <c r="C1496" s="34"/>
      <c r="D1496" s="27"/>
      <c r="F1496" s="27"/>
      <c r="G1496" s="35"/>
      <c r="H1496" s="35"/>
      <c r="I1496" s="35"/>
    </row>
    <row r="1497" spans="3:9" ht="22.5" customHeight="1" x14ac:dyDescent="0.25">
      <c r="C1497" s="34"/>
      <c r="D1497" s="27"/>
      <c r="F1497" s="27"/>
      <c r="G1497" s="35"/>
      <c r="H1497" s="35"/>
      <c r="I1497" s="35"/>
    </row>
    <row r="1498" spans="3:9" ht="22.5" customHeight="1" x14ac:dyDescent="0.25">
      <c r="C1498" s="34"/>
      <c r="D1498" s="27"/>
      <c r="F1498" s="27"/>
      <c r="G1498" s="35"/>
      <c r="H1498" s="35"/>
      <c r="I1498" s="35"/>
    </row>
    <row r="1499" spans="3:9" ht="22.5" customHeight="1" x14ac:dyDescent="0.25">
      <c r="C1499" s="34"/>
      <c r="D1499" s="27"/>
      <c r="F1499" s="27"/>
      <c r="G1499" s="35"/>
      <c r="H1499" s="35"/>
      <c r="I1499" s="35"/>
    </row>
    <row r="1500" spans="3:9" ht="22.5" customHeight="1" x14ac:dyDescent="0.25">
      <c r="C1500" s="34"/>
      <c r="D1500" s="27"/>
      <c r="F1500" s="27"/>
      <c r="G1500" s="35"/>
      <c r="H1500" s="35"/>
      <c r="I1500" s="35"/>
    </row>
    <row r="1501" spans="3:9" ht="22.5" customHeight="1" x14ac:dyDescent="0.25">
      <c r="C1501" s="34"/>
      <c r="D1501" s="27"/>
      <c r="F1501" s="27"/>
      <c r="G1501" s="35"/>
      <c r="H1501" s="35"/>
      <c r="I1501" s="35"/>
    </row>
    <row r="1502" spans="3:9" ht="22.5" customHeight="1" x14ac:dyDescent="0.25">
      <c r="C1502" s="34"/>
      <c r="D1502" s="27"/>
      <c r="F1502" s="27"/>
      <c r="G1502" s="35"/>
      <c r="H1502" s="35"/>
      <c r="I1502" s="35"/>
    </row>
    <row r="1503" spans="3:9" ht="22.5" customHeight="1" x14ac:dyDescent="0.25">
      <c r="C1503" s="34"/>
      <c r="D1503" s="27"/>
      <c r="F1503" s="27"/>
      <c r="G1503" s="35"/>
      <c r="H1503" s="35"/>
      <c r="I1503" s="35"/>
    </row>
    <row r="1504" spans="3:9" ht="22.5" customHeight="1" x14ac:dyDescent="0.25">
      <c r="C1504" s="34"/>
      <c r="D1504" s="27"/>
      <c r="F1504" s="27"/>
      <c r="G1504" s="35"/>
      <c r="H1504" s="35"/>
      <c r="I1504" s="35"/>
    </row>
    <row r="1505" spans="3:9" ht="22.5" customHeight="1" x14ac:dyDescent="0.25">
      <c r="C1505" s="34"/>
      <c r="D1505" s="27"/>
      <c r="F1505" s="27"/>
      <c r="G1505" s="35"/>
      <c r="H1505" s="35"/>
      <c r="I1505" s="35"/>
    </row>
    <row r="1506" spans="3:9" ht="22.5" customHeight="1" x14ac:dyDescent="0.25">
      <c r="C1506" s="34"/>
      <c r="D1506" s="27"/>
      <c r="F1506" s="27"/>
      <c r="G1506" s="35"/>
      <c r="H1506" s="35"/>
      <c r="I1506" s="35"/>
    </row>
    <row r="1507" spans="3:9" ht="22.5" customHeight="1" x14ac:dyDescent="0.25">
      <c r="C1507" s="34"/>
      <c r="D1507" s="27"/>
      <c r="F1507" s="27"/>
      <c r="G1507" s="35"/>
      <c r="H1507" s="35"/>
      <c r="I1507" s="35"/>
    </row>
    <row r="1508" spans="3:9" ht="22.5" customHeight="1" x14ac:dyDescent="0.25">
      <c r="C1508" s="34"/>
      <c r="D1508" s="27"/>
      <c r="F1508" s="27"/>
      <c r="G1508" s="35"/>
      <c r="H1508" s="35"/>
      <c r="I1508" s="35"/>
    </row>
    <row r="1509" spans="3:9" ht="22.5" customHeight="1" x14ac:dyDescent="0.25">
      <c r="C1509" s="34"/>
      <c r="D1509" s="27"/>
      <c r="F1509" s="27"/>
      <c r="G1509" s="35"/>
      <c r="H1509" s="35"/>
      <c r="I1509" s="35"/>
    </row>
    <row r="1510" spans="3:9" ht="22.5" customHeight="1" x14ac:dyDescent="0.25">
      <c r="C1510" s="34"/>
      <c r="D1510" s="27"/>
      <c r="F1510" s="27"/>
      <c r="G1510" s="35"/>
      <c r="H1510" s="35"/>
      <c r="I1510" s="35"/>
    </row>
    <row r="1511" spans="3:9" ht="22.5" customHeight="1" x14ac:dyDescent="0.25">
      <c r="C1511" s="34"/>
      <c r="D1511" s="27"/>
      <c r="F1511" s="27"/>
      <c r="G1511" s="35"/>
      <c r="H1511" s="35"/>
      <c r="I1511" s="35"/>
    </row>
    <row r="1512" spans="3:9" ht="22.5" customHeight="1" x14ac:dyDescent="0.25">
      <c r="C1512" s="34"/>
      <c r="D1512" s="27"/>
      <c r="F1512" s="27"/>
      <c r="G1512" s="35"/>
      <c r="H1512" s="35"/>
      <c r="I1512" s="35"/>
    </row>
    <row r="1513" spans="3:9" ht="22.5" customHeight="1" x14ac:dyDescent="0.25">
      <c r="C1513" s="34"/>
      <c r="D1513" s="27"/>
      <c r="F1513" s="27"/>
      <c r="G1513" s="35"/>
      <c r="H1513" s="35"/>
      <c r="I1513" s="35"/>
    </row>
    <row r="1514" spans="3:9" ht="22.5" customHeight="1" x14ac:dyDescent="0.25">
      <c r="C1514" s="34"/>
      <c r="D1514" s="27"/>
      <c r="F1514" s="27"/>
      <c r="G1514" s="35"/>
      <c r="H1514" s="35"/>
      <c r="I1514" s="35"/>
    </row>
    <row r="1515" spans="3:9" ht="22.5" customHeight="1" x14ac:dyDescent="0.25">
      <c r="C1515" s="34"/>
      <c r="D1515" s="27"/>
      <c r="F1515" s="27"/>
      <c r="G1515" s="35"/>
      <c r="H1515" s="35"/>
      <c r="I1515" s="35"/>
    </row>
    <row r="1516" spans="3:9" ht="22.5" customHeight="1" x14ac:dyDescent="0.25">
      <c r="C1516" s="34"/>
      <c r="D1516" s="27"/>
      <c r="F1516" s="27"/>
      <c r="G1516" s="35"/>
      <c r="H1516" s="35"/>
      <c r="I1516" s="35"/>
    </row>
    <row r="1517" spans="3:9" ht="22.5" customHeight="1" x14ac:dyDescent="0.25">
      <c r="C1517" s="34"/>
      <c r="D1517" s="27"/>
      <c r="F1517" s="27"/>
      <c r="G1517" s="35"/>
      <c r="H1517" s="35"/>
      <c r="I1517" s="35"/>
    </row>
    <row r="1518" spans="3:9" ht="22.5" customHeight="1" x14ac:dyDescent="0.25">
      <c r="C1518" s="34"/>
      <c r="D1518" s="27"/>
      <c r="F1518" s="27"/>
      <c r="G1518" s="35"/>
      <c r="H1518" s="35"/>
      <c r="I1518" s="35"/>
    </row>
    <row r="1519" spans="3:9" ht="22.5" customHeight="1" x14ac:dyDescent="0.25">
      <c r="C1519" s="34"/>
      <c r="D1519" s="27"/>
      <c r="F1519" s="27"/>
      <c r="G1519" s="35"/>
      <c r="H1519" s="35"/>
      <c r="I1519" s="35"/>
    </row>
    <row r="1520" spans="3:9" ht="22.5" customHeight="1" x14ac:dyDescent="0.25">
      <c r="C1520" s="34"/>
      <c r="D1520" s="27"/>
      <c r="F1520" s="27"/>
      <c r="G1520" s="35"/>
      <c r="H1520" s="35"/>
      <c r="I1520" s="35"/>
    </row>
    <row r="1521" spans="3:9" ht="22.5" customHeight="1" x14ac:dyDescent="0.25">
      <c r="C1521" s="34"/>
      <c r="D1521" s="27"/>
      <c r="F1521" s="27"/>
      <c r="G1521" s="35"/>
      <c r="H1521" s="35"/>
      <c r="I1521" s="35"/>
    </row>
    <row r="1522" spans="3:9" ht="22.5" customHeight="1" x14ac:dyDescent="0.25">
      <c r="C1522" s="34"/>
      <c r="D1522" s="27"/>
      <c r="F1522" s="27"/>
      <c r="G1522" s="35"/>
      <c r="H1522" s="35"/>
      <c r="I1522" s="35"/>
    </row>
    <row r="1523" spans="3:9" ht="22.5" customHeight="1" x14ac:dyDescent="0.25">
      <c r="C1523" s="34"/>
      <c r="D1523" s="27"/>
      <c r="F1523" s="27"/>
      <c r="G1523" s="35"/>
      <c r="H1523" s="35"/>
      <c r="I1523" s="35"/>
    </row>
    <row r="1524" spans="3:9" ht="22.5" customHeight="1" x14ac:dyDescent="0.25">
      <c r="C1524" s="34"/>
      <c r="D1524" s="27"/>
      <c r="F1524" s="27"/>
      <c r="G1524" s="35"/>
      <c r="H1524" s="35"/>
      <c r="I1524" s="35"/>
    </row>
    <row r="1525" spans="3:9" ht="22.5" customHeight="1" x14ac:dyDescent="0.25">
      <c r="C1525" s="34"/>
      <c r="D1525" s="27"/>
      <c r="F1525" s="27"/>
      <c r="G1525" s="35"/>
      <c r="H1525" s="35"/>
      <c r="I1525" s="35"/>
    </row>
    <row r="1526" spans="3:9" ht="22.5" customHeight="1" x14ac:dyDescent="0.25">
      <c r="C1526" s="34"/>
      <c r="D1526" s="27"/>
      <c r="F1526" s="27"/>
      <c r="G1526" s="35"/>
      <c r="H1526" s="35"/>
      <c r="I1526" s="35"/>
    </row>
    <row r="1527" spans="3:9" ht="22.5" customHeight="1" x14ac:dyDescent="0.25">
      <c r="C1527" s="34"/>
      <c r="D1527" s="27"/>
      <c r="F1527" s="27"/>
      <c r="G1527" s="35"/>
      <c r="H1527" s="35"/>
      <c r="I1527" s="35"/>
    </row>
    <row r="1528" spans="3:9" ht="22.5" customHeight="1" x14ac:dyDescent="0.25">
      <c r="C1528" s="34"/>
      <c r="D1528" s="27"/>
      <c r="F1528" s="27"/>
      <c r="G1528" s="35"/>
      <c r="H1528" s="35"/>
      <c r="I1528" s="35"/>
    </row>
    <row r="1529" spans="3:9" ht="22.5" customHeight="1" x14ac:dyDescent="0.25">
      <c r="C1529" s="34"/>
      <c r="D1529" s="27"/>
      <c r="F1529" s="27"/>
      <c r="G1529" s="35"/>
      <c r="H1529" s="35"/>
      <c r="I1529" s="35"/>
    </row>
    <row r="1530" spans="3:9" ht="22.5" customHeight="1" x14ac:dyDescent="0.25">
      <c r="C1530" s="34"/>
      <c r="D1530" s="27"/>
      <c r="F1530" s="27"/>
      <c r="G1530" s="35"/>
      <c r="H1530" s="35"/>
      <c r="I1530" s="35"/>
    </row>
    <row r="1531" spans="3:9" ht="22.5" customHeight="1" x14ac:dyDescent="0.25">
      <c r="C1531" s="34"/>
      <c r="D1531" s="27"/>
      <c r="F1531" s="27"/>
      <c r="G1531" s="35"/>
      <c r="H1531" s="35"/>
      <c r="I1531" s="35"/>
    </row>
    <row r="1532" spans="3:9" ht="22.5" customHeight="1" x14ac:dyDescent="0.25">
      <c r="C1532" s="34"/>
      <c r="D1532" s="27"/>
      <c r="F1532" s="27"/>
      <c r="G1532" s="35"/>
      <c r="H1532" s="35"/>
      <c r="I1532" s="35"/>
    </row>
    <row r="1533" spans="3:9" ht="22.5" customHeight="1" x14ac:dyDescent="0.25">
      <c r="C1533" s="34"/>
      <c r="D1533" s="27"/>
      <c r="F1533" s="27"/>
      <c r="G1533" s="35"/>
      <c r="H1533" s="35"/>
      <c r="I1533" s="35"/>
    </row>
    <row r="1534" spans="3:9" ht="22.5" customHeight="1" x14ac:dyDescent="0.25">
      <c r="C1534" s="34"/>
      <c r="D1534" s="27"/>
      <c r="F1534" s="27"/>
      <c r="G1534" s="35"/>
      <c r="H1534" s="35"/>
      <c r="I1534" s="35"/>
    </row>
    <row r="1535" spans="3:9" ht="22.5" customHeight="1" x14ac:dyDescent="0.25">
      <c r="C1535" s="34"/>
      <c r="D1535" s="27"/>
      <c r="F1535" s="27"/>
      <c r="G1535" s="35"/>
      <c r="H1535" s="35"/>
      <c r="I1535" s="35"/>
    </row>
    <row r="1536" spans="3:9" ht="22.5" customHeight="1" x14ac:dyDescent="0.25">
      <c r="C1536" s="34"/>
      <c r="D1536" s="27"/>
      <c r="F1536" s="27"/>
      <c r="G1536" s="35"/>
      <c r="H1536" s="35"/>
      <c r="I1536" s="35"/>
    </row>
    <row r="1537" spans="3:9" ht="22.5" customHeight="1" x14ac:dyDescent="0.25">
      <c r="C1537" s="34"/>
      <c r="D1537" s="27"/>
      <c r="F1537" s="27"/>
      <c r="G1537" s="35"/>
      <c r="H1537" s="35"/>
      <c r="I1537" s="35"/>
    </row>
    <row r="1538" spans="3:9" ht="22.5" customHeight="1" x14ac:dyDescent="0.25">
      <c r="C1538" s="34"/>
      <c r="D1538" s="27"/>
      <c r="F1538" s="27"/>
      <c r="G1538" s="35"/>
      <c r="H1538" s="35"/>
      <c r="I1538" s="35"/>
    </row>
    <row r="1539" spans="3:9" ht="22.5" customHeight="1" x14ac:dyDescent="0.25">
      <c r="C1539" s="34"/>
      <c r="D1539" s="27"/>
      <c r="F1539" s="27"/>
      <c r="G1539" s="35"/>
      <c r="H1539" s="35"/>
      <c r="I1539" s="35"/>
    </row>
    <row r="1540" spans="3:9" ht="22.5" customHeight="1" x14ac:dyDescent="0.25">
      <c r="C1540" s="34"/>
      <c r="D1540" s="27"/>
      <c r="F1540" s="27"/>
      <c r="G1540" s="35"/>
      <c r="H1540" s="35"/>
      <c r="I1540" s="35"/>
    </row>
    <row r="1541" spans="3:9" ht="22.5" customHeight="1" x14ac:dyDescent="0.25">
      <c r="C1541" s="34"/>
      <c r="D1541" s="27"/>
      <c r="F1541" s="27"/>
      <c r="G1541" s="35"/>
      <c r="H1541" s="35"/>
      <c r="I1541" s="35"/>
    </row>
    <row r="1542" spans="3:9" ht="22.5" customHeight="1" x14ac:dyDescent="0.25">
      <c r="C1542" s="34"/>
      <c r="D1542" s="27"/>
      <c r="F1542" s="27"/>
      <c r="G1542" s="35"/>
      <c r="H1542" s="35"/>
      <c r="I1542" s="35"/>
    </row>
    <row r="1543" spans="3:9" ht="22.5" customHeight="1" x14ac:dyDescent="0.25">
      <c r="C1543" s="34"/>
      <c r="D1543" s="27"/>
      <c r="F1543" s="27"/>
      <c r="G1543" s="35"/>
      <c r="H1543" s="35"/>
      <c r="I1543" s="35"/>
    </row>
    <row r="1544" spans="3:9" ht="22.5" customHeight="1" x14ac:dyDescent="0.25">
      <c r="C1544" s="34"/>
      <c r="D1544" s="27"/>
      <c r="F1544" s="27"/>
      <c r="G1544" s="35"/>
      <c r="H1544" s="35"/>
      <c r="I1544" s="35"/>
    </row>
    <row r="1545" spans="3:9" ht="22.5" customHeight="1" x14ac:dyDescent="0.25">
      <c r="C1545" s="34"/>
      <c r="D1545" s="27"/>
      <c r="F1545" s="27"/>
      <c r="G1545" s="35"/>
      <c r="H1545" s="35"/>
      <c r="I1545" s="35"/>
    </row>
    <row r="1546" spans="3:9" ht="22.5" customHeight="1" x14ac:dyDescent="0.25">
      <c r="C1546" s="34"/>
      <c r="D1546" s="27"/>
      <c r="F1546" s="27"/>
      <c r="G1546" s="35"/>
      <c r="H1546" s="35"/>
      <c r="I1546" s="35"/>
    </row>
    <row r="1547" spans="3:9" ht="22.5" customHeight="1" x14ac:dyDescent="0.25">
      <c r="C1547" s="34"/>
      <c r="D1547" s="27"/>
      <c r="F1547" s="27"/>
      <c r="G1547" s="35"/>
      <c r="H1547" s="35"/>
      <c r="I1547" s="35"/>
    </row>
    <row r="1548" spans="3:9" ht="22.5" customHeight="1" x14ac:dyDescent="0.25">
      <c r="C1548" s="34"/>
      <c r="D1548" s="27"/>
      <c r="F1548" s="27"/>
      <c r="G1548" s="35"/>
      <c r="H1548" s="35"/>
      <c r="I1548" s="35"/>
    </row>
    <row r="1549" spans="3:9" ht="22.5" customHeight="1" x14ac:dyDescent="0.25">
      <c r="C1549" s="34"/>
      <c r="D1549" s="27"/>
      <c r="F1549" s="27"/>
      <c r="G1549" s="35"/>
      <c r="H1549" s="35"/>
      <c r="I1549" s="35"/>
    </row>
    <row r="1550" spans="3:9" ht="22.5" customHeight="1" x14ac:dyDescent="0.25">
      <c r="C1550" s="34"/>
      <c r="D1550" s="27"/>
      <c r="F1550" s="27"/>
      <c r="G1550" s="35"/>
      <c r="H1550" s="35"/>
      <c r="I1550" s="35"/>
    </row>
    <row r="1551" spans="3:9" ht="22.5" customHeight="1" x14ac:dyDescent="0.25">
      <c r="C1551" s="34"/>
      <c r="D1551" s="27"/>
      <c r="F1551" s="27"/>
      <c r="G1551" s="35"/>
      <c r="H1551" s="35"/>
      <c r="I1551" s="35"/>
    </row>
    <row r="1552" spans="3:9" ht="22.5" customHeight="1" x14ac:dyDescent="0.25">
      <c r="C1552" s="34"/>
      <c r="D1552" s="27"/>
      <c r="F1552" s="27"/>
      <c r="G1552" s="35"/>
      <c r="H1552" s="35"/>
      <c r="I1552" s="35"/>
    </row>
    <row r="1553" spans="3:9" ht="22.5" customHeight="1" x14ac:dyDescent="0.25">
      <c r="C1553" s="34"/>
      <c r="D1553" s="27"/>
      <c r="F1553" s="27"/>
      <c r="G1553" s="35"/>
      <c r="H1553" s="35"/>
      <c r="I1553" s="35"/>
    </row>
    <row r="1554" spans="3:9" ht="22.5" customHeight="1" x14ac:dyDescent="0.25">
      <c r="C1554" s="34"/>
      <c r="D1554" s="27"/>
      <c r="F1554" s="27"/>
      <c r="G1554" s="35"/>
      <c r="H1554" s="35"/>
      <c r="I1554" s="35"/>
    </row>
    <row r="1555" spans="3:9" ht="22.5" customHeight="1" x14ac:dyDescent="0.25">
      <c r="C1555" s="34"/>
      <c r="D1555" s="27"/>
      <c r="F1555" s="27"/>
      <c r="G1555" s="35"/>
      <c r="H1555" s="35"/>
      <c r="I1555" s="35"/>
    </row>
    <row r="1556" spans="3:9" ht="22.5" customHeight="1" x14ac:dyDescent="0.25">
      <c r="C1556" s="34"/>
      <c r="D1556" s="27"/>
      <c r="F1556" s="27"/>
      <c r="G1556" s="35"/>
      <c r="H1556" s="35"/>
      <c r="I1556" s="35"/>
    </row>
    <row r="1557" spans="3:9" ht="22.5" customHeight="1" x14ac:dyDescent="0.25">
      <c r="C1557" s="34"/>
      <c r="D1557" s="27"/>
      <c r="F1557" s="27"/>
      <c r="G1557" s="35"/>
      <c r="H1557" s="35"/>
      <c r="I1557" s="35"/>
    </row>
    <row r="1558" spans="3:9" ht="22.5" customHeight="1" x14ac:dyDescent="0.25">
      <c r="C1558" s="34"/>
      <c r="D1558" s="27"/>
      <c r="F1558" s="27"/>
      <c r="G1558" s="35"/>
      <c r="H1558" s="35"/>
      <c r="I1558" s="35"/>
    </row>
    <row r="1559" spans="3:9" ht="22.5" customHeight="1" x14ac:dyDescent="0.25">
      <c r="C1559" s="34"/>
      <c r="D1559" s="27"/>
      <c r="F1559" s="27"/>
      <c r="G1559" s="35"/>
      <c r="H1559" s="35"/>
      <c r="I1559" s="35"/>
    </row>
    <row r="1560" spans="3:9" ht="22.5" customHeight="1" x14ac:dyDescent="0.25">
      <c r="C1560" s="34"/>
      <c r="D1560" s="27"/>
      <c r="F1560" s="27"/>
      <c r="G1560" s="35"/>
      <c r="H1560" s="35"/>
      <c r="I1560" s="35"/>
    </row>
    <row r="1561" spans="3:9" ht="22.5" customHeight="1" x14ac:dyDescent="0.25">
      <c r="C1561" s="34"/>
      <c r="D1561" s="27"/>
      <c r="F1561" s="27"/>
      <c r="G1561" s="35"/>
      <c r="H1561" s="35"/>
      <c r="I1561" s="35"/>
    </row>
    <row r="1562" spans="3:9" ht="22.5" customHeight="1" x14ac:dyDescent="0.25">
      <c r="C1562" s="34"/>
      <c r="D1562" s="27"/>
      <c r="F1562" s="27"/>
      <c r="G1562" s="35"/>
      <c r="H1562" s="35"/>
      <c r="I1562" s="35"/>
    </row>
    <row r="1563" spans="3:9" ht="22.5" customHeight="1" x14ac:dyDescent="0.25">
      <c r="C1563" s="34"/>
      <c r="D1563" s="27"/>
      <c r="F1563" s="27"/>
      <c r="G1563" s="35"/>
      <c r="H1563" s="35"/>
      <c r="I1563" s="35"/>
    </row>
    <row r="1564" spans="3:9" ht="22.5" customHeight="1" x14ac:dyDescent="0.25">
      <c r="C1564" s="34"/>
      <c r="D1564" s="27"/>
      <c r="F1564" s="27"/>
      <c r="G1564" s="35"/>
      <c r="H1564" s="35"/>
      <c r="I1564" s="35"/>
    </row>
    <row r="1565" spans="3:9" ht="22.5" customHeight="1" x14ac:dyDescent="0.25">
      <c r="C1565" s="34"/>
      <c r="D1565" s="27"/>
      <c r="F1565" s="27"/>
      <c r="G1565" s="35"/>
      <c r="H1565" s="35"/>
      <c r="I1565" s="35"/>
    </row>
    <row r="1566" spans="3:9" ht="22.5" customHeight="1" x14ac:dyDescent="0.25">
      <c r="C1566" s="34"/>
      <c r="D1566" s="27"/>
      <c r="F1566" s="27"/>
      <c r="G1566" s="35"/>
      <c r="H1566" s="35"/>
      <c r="I1566" s="35"/>
    </row>
    <row r="1567" spans="3:9" ht="22.5" customHeight="1" x14ac:dyDescent="0.25">
      <c r="C1567" s="34"/>
      <c r="D1567" s="27"/>
      <c r="F1567" s="27"/>
      <c r="G1567" s="35"/>
      <c r="H1567" s="35"/>
      <c r="I1567" s="35"/>
    </row>
    <row r="1568" spans="3:9" ht="22.5" customHeight="1" x14ac:dyDescent="0.25">
      <c r="C1568" s="34"/>
      <c r="D1568" s="27"/>
      <c r="F1568" s="27"/>
      <c r="G1568" s="35"/>
      <c r="H1568" s="35"/>
      <c r="I1568" s="35"/>
    </row>
    <row r="1569" spans="3:9" ht="22.5" customHeight="1" x14ac:dyDescent="0.25">
      <c r="C1569" s="34"/>
      <c r="D1569" s="27"/>
      <c r="F1569" s="27"/>
      <c r="G1569" s="35"/>
      <c r="H1569" s="35"/>
      <c r="I1569" s="35"/>
    </row>
    <row r="1570" spans="3:9" ht="22.5" customHeight="1" x14ac:dyDescent="0.25">
      <c r="C1570" s="34"/>
      <c r="D1570" s="27"/>
      <c r="F1570" s="27"/>
      <c r="G1570" s="35"/>
      <c r="H1570" s="35"/>
      <c r="I1570" s="35"/>
    </row>
    <row r="1571" spans="3:9" ht="22.5" customHeight="1" x14ac:dyDescent="0.25">
      <c r="C1571" s="34"/>
      <c r="D1571" s="27"/>
      <c r="F1571" s="27"/>
      <c r="G1571" s="35"/>
      <c r="H1571" s="35"/>
      <c r="I1571" s="35"/>
    </row>
    <row r="1572" spans="3:9" ht="22.5" customHeight="1" x14ac:dyDescent="0.25">
      <c r="C1572" s="34"/>
      <c r="D1572" s="27"/>
      <c r="F1572" s="27"/>
      <c r="G1572" s="35"/>
      <c r="H1572" s="35"/>
      <c r="I1572" s="35"/>
    </row>
    <row r="1573" spans="3:9" ht="22.5" customHeight="1" x14ac:dyDescent="0.25">
      <c r="C1573" s="34"/>
      <c r="D1573" s="27"/>
      <c r="F1573" s="27"/>
      <c r="G1573" s="35"/>
      <c r="H1573" s="35"/>
      <c r="I1573" s="35"/>
    </row>
    <row r="1574" spans="3:9" ht="22.5" customHeight="1" x14ac:dyDescent="0.25">
      <c r="C1574" s="34"/>
      <c r="D1574" s="27"/>
      <c r="F1574" s="27"/>
      <c r="G1574" s="35"/>
      <c r="H1574" s="35"/>
      <c r="I1574" s="35"/>
    </row>
    <row r="1575" spans="3:9" ht="22.5" customHeight="1" x14ac:dyDescent="0.25">
      <c r="C1575" s="34"/>
      <c r="D1575" s="27"/>
      <c r="F1575" s="27"/>
      <c r="G1575" s="35"/>
      <c r="H1575" s="35"/>
      <c r="I1575" s="35"/>
    </row>
    <row r="1576" spans="3:9" ht="22.5" customHeight="1" x14ac:dyDescent="0.25">
      <c r="C1576" s="34"/>
      <c r="D1576" s="27"/>
      <c r="F1576" s="27"/>
      <c r="G1576" s="35"/>
      <c r="H1576" s="35"/>
      <c r="I1576" s="35"/>
    </row>
    <row r="1577" spans="3:9" ht="22.5" customHeight="1" x14ac:dyDescent="0.25">
      <c r="C1577" s="34"/>
      <c r="D1577" s="27"/>
      <c r="F1577" s="27"/>
      <c r="G1577" s="35"/>
      <c r="H1577" s="35"/>
      <c r="I1577" s="35"/>
    </row>
    <row r="1578" spans="3:9" ht="22.5" customHeight="1" x14ac:dyDescent="0.25">
      <c r="C1578" s="34"/>
      <c r="D1578" s="27"/>
      <c r="F1578" s="27"/>
      <c r="G1578" s="35"/>
      <c r="H1578" s="35"/>
      <c r="I1578" s="35"/>
    </row>
    <row r="1579" spans="3:9" ht="22.5" customHeight="1" x14ac:dyDescent="0.25">
      <c r="C1579" s="34"/>
      <c r="D1579" s="27"/>
      <c r="F1579" s="27"/>
      <c r="G1579" s="35"/>
      <c r="H1579" s="35"/>
      <c r="I1579" s="35"/>
    </row>
    <row r="1580" spans="3:9" ht="22.5" customHeight="1" x14ac:dyDescent="0.25">
      <c r="C1580" s="34"/>
      <c r="D1580" s="27"/>
      <c r="F1580" s="27"/>
      <c r="G1580" s="35"/>
      <c r="H1580" s="35"/>
      <c r="I1580" s="35"/>
    </row>
    <row r="1581" spans="3:9" ht="22.5" customHeight="1" x14ac:dyDescent="0.25">
      <c r="C1581" s="34"/>
      <c r="D1581" s="27"/>
      <c r="F1581" s="27"/>
      <c r="G1581" s="35"/>
      <c r="H1581" s="35"/>
      <c r="I1581" s="35"/>
    </row>
    <row r="1582" spans="3:9" ht="22.5" customHeight="1" x14ac:dyDescent="0.25">
      <c r="C1582" s="34"/>
      <c r="D1582" s="27"/>
      <c r="F1582" s="27"/>
      <c r="G1582" s="35"/>
      <c r="H1582" s="35"/>
      <c r="I1582" s="35"/>
    </row>
    <row r="1583" spans="3:9" ht="22.5" customHeight="1" x14ac:dyDescent="0.25">
      <c r="C1583" s="34"/>
      <c r="D1583" s="27"/>
      <c r="F1583" s="27"/>
      <c r="G1583" s="35"/>
      <c r="H1583" s="35"/>
      <c r="I1583" s="35"/>
    </row>
    <row r="1584" spans="3:9" ht="22.5" customHeight="1" x14ac:dyDescent="0.25">
      <c r="C1584" s="34"/>
      <c r="D1584" s="27"/>
      <c r="F1584" s="27"/>
      <c r="G1584" s="35"/>
      <c r="H1584" s="35"/>
      <c r="I1584" s="35"/>
    </row>
    <row r="1585" spans="3:9" ht="22.5" customHeight="1" x14ac:dyDescent="0.25">
      <c r="C1585" s="34"/>
      <c r="D1585" s="27"/>
      <c r="F1585" s="27"/>
      <c r="G1585" s="35"/>
      <c r="H1585" s="35"/>
      <c r="I1585" s="35"/>
    </row>
    <row r="1586" spans="3:9" ht="22.5" customHeight="1" x14ac:dyDescent="0.25">
      <c r="C1586" s="34"/>
      <c r="D1586" s="27"/>
      <c r="F1586" s="27"/>
      <c r="G1586" s="35"/>
      <c r="H1586" s="35"/>
      <c r="I1586" s="35"/>
    </row>
    <row r="1587" spans="3:9" ht="22.5" customHeight="1" x14ac:dyDescent="0.25">
      <c r="C1587" s="34"/>
      <c r="D1587" s="27"/>
      <c r="F1587" s="27"/>
      <c r="G1587" s="35"/>
      <c r="H1587" s="35"/>
      <c r="I1587" s="35"/>
    </row>
    <row r="1588" spans="3:9" ht="22.5" customHeight="1" x14ac:dyDescent="0.25">
      <c r="C1588" s="34"/>
      <c r="D1588" s="27"/>
      <c r="F1588" s="27"/>
      <c r="G1588" s="35"/>
      <c r="H1588" s="35"/>
      <c r="I1588" s="35"/>
    </row>
    <row r="1589" spans="3:9" ht="22.5" customHeight="1" x14ac:dyDescent="0.25">
      <c r="C1589" s="34"/>
      <c r="D1589" s="27"/>
      <c r="F1589" s="27"/>
      <c r="G1589" s="35"/>
      <c r="H1589" s="35"/>
      <c r="I1589" s="35"/>
    </row>
    <row r="1590" spans="3:9" ht="22.5" customHeight="1" x14ac:dyDescent="0.25">
      <c r="C1590" s="34"/>
      <c r="D1590" s="27"/>
      <c r="F1590" s="27"/>
      <c r="G1590" s="35"/>
      <c r="H1590" s="35"/>
      <c r="I1590" s="35"/>
    </row>
    <row r="1591" spans="3:9" ht="22.5" customHeight="1" x14ac:dyDescent="0.25">
      <c r="C1591" s="34"/>
      <c r="D1591" s="27"/>
      <c r="F1591" s="27"/>
      <c r="G1591" s="35"/>
      <c r="H1591" s="35"/>
      <c r="I1591" s="35"/>
    </row>
    <row r="1592" spans="3:9" ht="22.5" customHeight="1" x14ac:dyDescent="0.25">
      <c r="C1592" s="34"/>
      <c r="D1592" s="27"/>
      <c r="F1592" s="27"/>
      <c r="G1592" s="35"/>
      <c r="H1592" s="35"/>
      <c r="I1592" s="35"/>
    </row>
    <row r="1593" spans="3:9" ht="22.5" customHeight="1" x14ac:dyDescent="0.25">
      <c r="C1593" s="34"/>
      <c r="D1593" s="27"/>
      <c r="F1593" s="27"/>
      <c r="G1593" s="35"/>
      <c r="H1593" s="35"/>
      <c r="I1593" s="35"/>
    </row>
    <row r="1594" spans="3:9" ht="22.5" customHeight="1" x14ac:dyDescent="0.25">
      <c r="C1594" s="34"/>
      <c r="D1594" s="27"/>
      <c r="F1594" s="27"/>
      <c r="G1594" s="35"/>
      <c r="H1594" s="35"/>
      <c r="I1594" s="35"/>
    </row>
    <row r="1595" spans="3:9" ht="22.5" customHeight="1" x14ac:dyDescent="0.25">
      <c r="C1595" s="34"/>
      <c r="D1595" s="27"/>
      <c r="F1595" s="27"/>
      <c r="G1595" s="35"/>
      <c r="H1595" s="35"/>
      <c r="I1595" s="35"/>
    </row>
    <row r="1596" spans="3:9" ht="22.5" customHeight="1" x14ac:dyDescent="0.25">
      <c r="C1596" s="34"/>
      <c r="D1596" s="27"/>
      <c r="F1596" s="27"/>
      <c r="G1596" s="35"/>
      <c r="H1596" s="35"/>
      <c r="I1596" s="35"/>
    </row>
    <row r="1597" spans="3:9" ht="22.5" customHeight="1" x14ac:dyDescent="0.25">
      <c r="C1597" s="34"/>
      <c r="D1597" s="27"/>
      <c r="F1597" s="27"/>
      <c r="G1597" s="35"/>
      <c r="H1597" s="35"/>
      <c r="I1597" s="35"/>
    </row>
    <row r="1598" spans="3:9" ht="22.5" customHeight="1" x14ac:dyDescent="0.25">
      <c r="C1598" s="34"/>
      <c r="D1598" s="27"/>
      <c r="F1598" s="27"/>
      <c r="G1598" s="35"/>
      <c r="H1598" s="35"/>
      <c r="I1598" s="35"/>
    </row>
    <row r="1599" spans="3:9" ht="22.5" customHeight="1" x14ac:dyDescent="0.25">
      <c r="C1599" s="34"/>
      <c r="D1599" s="27"/>
      <c r="F1599" s="27"/>
      <c r="G1599" s="35"/>
      <c r="H1599" s="35"/>
      <c r="I1599" s="35"/>
    </row>
    <row r="1600" spans="3:9" ht="22.5" customHeight="1" x14ac:dyDescent="0.25">
      <c r="C1600" s="34"/>
      <c r="D1600" s="27"/>
      <c r="F1600" s="27"/>
      <c r="G1600" s="35"/>
      <c r="H1600" s="35"/>
      <c r="I1600" s="35"/>
    </row>
    <row r="1601" spans="3:9" ht="22.5" customHeight="1" x14ac:dyDescent="0.25">
      <c r="C1601" s="34"/>
      <c r="D1601" s="27"/>
      <c r="F1601" s="27"/>
      <c r="G1601" s="35"/>
      <c r="H1601" s="35"/>
      <c r="I1601" s="35"/>
    </row>
    <row r="1602" spans="3:9" ht="22.5" customHeight="1" x14ac:dyDescent="0.25">
      <c r="C1602" s="34"/>
      <c r="D1602" s="27"/>
      <c r="F1602" s="27"/>
      <c r="G1602" s="35"/>
      <c r="H1602" s="35"/>
      <c r="I1602" s="35"/>
    </row>
    <row r="1603" spans="3:9" ht="22.5" customHeight="1" x14ac:dyDescent="0.25">
      <c r="C1603" s="34"/>
      <c r="D1603" s="27"/>
      <c r="F1603" s="27"/>
      <c r="G1603" s="35"/>
      <c r="H1603" s="35"/>
      <c r="I1603" s="35"/>
    </row>
    <row r="1604" spans="3:9" ht="22.5" customHeight="1" x14ac:dyDescent="0.25">
      <c r="C1604" s="34"/>
      <c r="D1604" s="27"/>
      <c r="F1604" s="27"/>
      <c r="G1604" s="35"/>
      <c r="H1604" s="35"/>
      <c r="I1604" s="35"/>
    </row>
    <row r="1605" spans="3:9" ht="22.5" customHeight="1" x14ac:dyDescent="0.25">
      <c r="C1605" s="34"/>
      <c r="D1605" s="27"/>
      <c r="F1605" s="27"/>
      <c r="G1605" s="35"/>
      <c r="H1605" s="35"/>
      <c r="I1605" s="35"/>
    </row>
    <row r="1606" spans="3:9" ht="22.5" customHeight="1" x14ac:dyDescent="0.25">
      <c r="C1606" s="34"/>
      <c r="D1606" s="27"/>
      <c r="F1606" s="27"/>
      <c r="G1606" s="35"/>
      <c r="H1606" s="35"/>
      <c r="I1606" s="35"/>
    </row>
    <row r="1607" spans="3:9" ht="22.5" customHeight="1" x14ac:dyDescent="0.25">
      <c r="C1607" s="34"/>
      <c r="D1607" s="27"/>
      <c r="F1607" s="27"/>
      <c r="G1607" s="35"/>
      <c r="H1607" s="35"/>
      <c r="I1607" s="35"/>
    </row>
    <row r="1608" spans="3:9" ht="22.5" customHeight="1" x14ac:dyDescent="0.25">
      <c r="C1608" s="34"/>
      <c r="D1608" s="27"/>
      <c r="F1608" s="27"/>
      <c r="G1608" s="35"/>
      <c r="H1608" s="35"/>
      <c r="I1608" s="35"/>
    </row>
    <row r="1609" spans="3:9" ht="22.5" customHeight="1" x14ac:dyDescent="0.25">
      <c r="C1609" s="34"/>
      <c r="D1609" s="27"/>
      <c r="F1609" s="27"/>
      <c r="G1609" s="35"/>
      <c r="H1609" s="35"/>
      <c r="I1609" s="35"/>
    </row>
    <row r="1610" spans="3:9" ht="22.5" customHeight="1" x14ac:dyDescent="0.25">
      <c r="C1610" s="34"/>
      <c r="D1610" s="27"/>
      <c r="F1610" s="27"/>
      <c r="G1610" s="35"/>
      <c r="H1610" s="35"/>
      <c r="I1610" s="35"/>
    </row>
    <row r="1611" spans="3:9" ht="22.5" customHeight="1" x14ac:dyDescent="0.25">
      <c r="C1611" s="34"/>
      <c r="D1611" s="27"/>
      <c r="F1611" s="27"/>
      <c r="G1611" s="35"/>
      <c r="H1611" s="35"/>
      <c r="I1611" s="35"/>
    </row>
    <row r="1612" spans="3:9" ht="22.5" customHeight="1" x14ac:dyDescent="0.25">
      <c r="C1612" s="34"/>
      <c r="D1612" s="27"/>
      <c r="F1612" s="27"/>
      <c r="G1612" s="35"/>
      <c r="H1612" s="35"/>
      <c r="I1612" s="35"/>
    </row>
    <row r="1613" spans="3:9" ht="22.5" customHeight="1" x14ac:dyDescent="0.25">
      <c r="C1613" s="34"/>
      <c r="D1613" s="27"/>
      <c r="F1613" s="27"/>
      <c r="G1613" s="35"/>
      <c r="H1613" s="35"/>
      <c r="I1613" s="35"/>
    </row>
    <row r="1614" spans="3:9" ht="22.5" customHeight="1" x14ac:dyDescent="0.25">
      <c r="C1614" s="34"/>
      <c r="D1614" s="27"/>
      <c r="F1614" s="27"/>
      <c r="G1614" s="35"/>
      <c r="H1614" s="35"/>
      <c r="I1614" s="35"/>
    </row>
    <row r="1615" spans="3:9" ht="22.5" customHeight="1" x14ac:dyDescent="0.25">
      <c r="C1615" s="34"/>
      <c r="D1615" s="27"/>
      <c r="F1615" s="27"/>
      <c r="G1615" s="35"/>
      <c r="H1615" s="35"/>
      <c r="I1615" s="35"/>
    </row>
    <row r="1616" spans="3:9" ht="22.5" customHeight="1" x14ac:dyDescent="0.25">
      <c r="C1616" s="34"/>
      <c r="D1616" s="27"/>
      <c r="F1616" s="27"/>
      <c r="G1616" s="35"/>
      <c r="H1616" s="35"/>
      <c r="I1616" s="35"/>
    </row>
    <row r="1617" spans="3:9" ht="22.5" customHeight="1" x14ac:dyDescent="0.25">
      <c r="C1617" s="34"/>
      <c r="D1617" s="27"/>
      <c r="F1617" s="27"/>
      <c r="G1617" s="35"/>
      <c r="H1617" s="35"/>
      <c r="I1617" s="35"/>
    </row>
    <row r="1618" spans="3:9" ht="22.5" customHeight="1" x14ac:dyDescent="0.25">
      <c r="C1618" s="34"/>
      <c r="D1618" s="27"/>
      <c r="F1618" s="27"/>
      <c r="G1618" s="35"/>
      <c r="H1618" s="35"/>
      <c r="I1618" s="35"/>
    </row>
    <row r="1619" spans="3:9" ht="22.5" customHeight="1" x14ac:dyDescent="0.25">
      <c r="C1619" s="34"/>
      <c r="D1619" s="27"/>
      <c r="F1619" s="27"/>
      <c r="G1619" s="35"/>
      <c r="H1619" s="35"/>
      <c r="I1619" s="35"/>
    </row>
    <row r="1620" spans="3:9" ht="22.5" customHeight="1" x14ac:dyDescent="0.25">
      <c r="C1620" s="34"/>
      <c r="D1620" s="27"/>
      <c r="F1620" s="27"/>
      <c r="G1620" s="35"/>
      <c r="H1620" s="35"/>
      <c r="I1620" s="35"/>
    </row>
    <row r="1621" spans="3:9" ht="22.5" customHeight="1" x14ac:dyDescent="0.25">
      <c r="C1621" s="34"/>
      <c r="D1621" s="27"/>
      <c r="F1621" s="27"/>
      <c r="G1621" s="35"/>
      <c r="H1621" s="35"/>
      <c r="I1621" s="35"/>
    </row>
    <row r="1622" spans="3:9" ht="22.5" customHeight="1" x14ac:dyDescent="0.25">
      <c r="C1622" s="34"/>
      <c r="D1622" s="27"/>
      <c r="F1622" s="27"/>
      <c r="G1622" s="35"/>
      <c r="H1622" s="35"/>
      <c r="I1622" s="35"/>
    </row>
    <row r="1623" spans="3:9" ht="22.5" customHeight="1" x14ac:dyDescent="0.25">
      <c r="C1623" s="34"/>
      <c r="D1623" s="27"/>
      <c r="F1623" s="27"/>
      <c r="G1623" s="35"/>
      <c r="H1623" s="35"/>
      <c r="I1623" s="35"/>
    </row>
    <row r="1624" spans="3:9" ht="22.5" customHeight="1" x14ac:dyDescent="0.25">
      <c r="C1624" s="34"/>
      <c r="D1624" s="27"/>
      <c r="F1624" s="27"/>
      <c r="G1624" s="35"/>
      <c r="H1624" s="35"/>
      <c r="I1624" s="35"/>
    </row>
    <row r="1625" spans="3:9" ht="22.5" customHeight="1" x14ac:dyDescent="0.25">
      <c r="C1625" s="34"/>
      <c r="D1625" s="27"/>
      <c r="F1625" s="27"/>
      <c r="G1625" s="35"/>
      <c r="H1625" s="35"/>
      <c r="I1625" s="35"/>
    </row>
    <row r="1626" spans="3:9" ht="22.5" customHeight="1" x14ac:dyDescent="0.25">
      <c r="C1626" s="34"/>
      <c r="D1626" s="27"/>
      <c r="F1626" s="27"/>
      <c r="G1626" s="35"/>
      <c r="H1626" s="35"/>
      <c r="I1626" s="35"/>
    </row>
    <row r="1627" spans="3:9" ht="22.5" customHeight="1" x14ac:dyDescent="0.25">
      <c r="C1627" s="34"/>
      <c r="D1627" s="27"/>
      <c r="F1627" s="27"/>
      <c r="G1627" s="35"/>
      <c r="H1627" s="35"/>
      <c r="I1627" s="35"/>
    </row>
    <row r="1628" spans="3:9" ht="22.5" customHeight="1" x14ac:dyDescent="0.25">
      <c r="C1628" s="34"/>
      <c r="D1628" s="27"/>
      <c r="F1628" s="27"/>
      <c r="G1628" s="35"/>
      <c r="H1628" s="35"/>
      <c r="I1628" s="35"/>
    </row>
    <row r="1629" spans="3:9" ht="22.5" customHeight="1" x14ac:dyDescent="0.25">
      <c r="C1629" s="34"/>
      <c r="D1629" s="27"/>
      <c r="F1629" s="27"/>
      <c r="G1629" s="35"/>
      <c r="H1629" s="35"/>
      <c r="I1629" s="35"/>
    </row>
    <row r="1630" spans="3:9" ht="22.5" customHeight="1" x14ac:dyDescent="0.25">
      <c r="C1630" s="34"/>
      <c r="D1630" s="27"/>
      <c r="F1630" s="27"/>
      <c r="G1630" s="35"/>
      <c r="H1630" s="35"/>
      <c r="I1630" s="35"/>
    </row>
    <row r="1631" spans="3:9" ht="22.5" customHeight="1" x14ac:dyDescent="0.25">
      <c r="C1631" s="34"/>
      <c r="D1631" s="27"/>
      <c r="F1631" s="27"/>
      <c r="G1631" s="35"/>
      <c r="H1631" s="35"/>
      <c r="I1631" s="35"/>
    </row>
    <row r="1632" spans="3:9" ht="22.5" customHeight="1" x14ac:dyDescent="0.25">
      <c r="C1632" s="34"/>
      <c r="D1632" s="27"/>
      <c r="F1632" s="27"/>
      <c r="G1632" s="35"/>
      <c r="H1632" s="35"/>
      <c r="I1632" s="35"/>
    </row>
    <row r="1633" spans="3:9" ht="22.5" customHeight="1" x14ac:dyDescent="0.25">
      <c r="C1633" s="34"/>
      <c r="D1633" s="27"/>
      <c r="F1633" s="27"/>
      <c r="G1633" s="35"/>
      <c r="H1633" s="35"/>
      <c r="I1633" s="35"/>
    </row>
    <row r="1634" spans="3:9" ht="22.5" customHeight="1" x14ac:dyDescent="0.25">
      <c r="C1634" s="34"/>
      <c r="D1634" s="27"/>
      <c r="F1634" s="27"/>
      <c r="G1634" s="35"/>
      <c r="H1634" s="35"/>
      <c r="I1634" s="35"/>
    </row>
    <row r="1635" spans="3:9" ht="22.5" customHeight="1" x14ac:dyDescent="0.25">
      <c r="C1635" s="34"/>
      <c r="D1635" s="27"/>
      <c r="F1635" s="27"/>
      <c r="G1635" s="35"/>
      <c r="H1635" s="35"/>
      <c r="I1635" s="35"/>
    </row>
    <row r="1636" spans="3:9" ht="22.5" customHeight="1" x14ac:dyDescent="0.25">
      <c r="C1636" s="34"/>
      <c r="D1636" s="27"/>
      <c r="F1636" s="27"/>
      <c r="G1636" s="35"/>
      <c r="H1636" s="35"/>
      <c r="I1636" s="35"/>
    </row>
    <row r="1637" spans="3:9" ht="22.5" customHeight="1" x14ac:dyDescent="0.25">
      <c r="C1637" s="34"/>
      <c r="D1637" s="27"/>
      <c r="F1637" s="27"/>
      <c r="G1637" s="35"/>
      <c r="H1637" s="35"/>
      <c r="I1637" s="35"/>
    </row>
    <row r="1638" spans="3:9" ht="22.5" customHeight="1" x14ac:dyDescent="0.25">
      <c r="C1638" s="34"/>
      <c r="D1638" s="27"/>
      <c r="F1638" s="27"/>
      <c r="G1638" s="35"/>
      <c r="H1638" s="35"/>
      <c r="I1638" s="35"/>
    </row>
    <row r="1639" spans="3:9" ht="22.5" customHeight="1" x14ac:dyDescent="0.25">
      <c r="C1639" s="34"/>
      <c r="D1639" s="27"/>
      <c r="F1639" s="27"/>
      <c r="G1639" s="35"/>
      <c r="H1639" s="35"/>
      <c r="I1639" s="35"/>
    </row>
    <row r="1640" spans="3:9" ht="22.5" customHeight="1" x14ac:dyDescent="0.25">
      <c r="C1640" s="34"/>
      <c r="D1640" s="27"/>
      <c r="F1640" s="27"/>
      <c r="G1640" s="35"/>
      <c r="H1640" s="35"/>
      <c r="I1640" s="35"/>
    </row>
    <row r="1641" spans="3:9" ht="22.5" customHeight="1" x14ac:dyDescent="0.25">
      <c r="C1641" s="34"/>
      <c r="D1641" s="27"/>
      <c r="F1641" s="27"/>
      <c r="G1641" s="35"/>
      <c r="H1641" s="35"/>
      <c r="I1641" s="35"/>
    </row>
    <row r="1642" spans="3:9" ht="22.5" customHeight="1" x14ac:dyDescent="0.25">
      <c r="C1642" s="34"/>
      <c r="D1642" s="27"/>
      <c r="F1642" s="27"/>
      <c r="G1642" s="35"/>
      <c r="H1642" s="35"/>
      <c r="I1642" s="35"/>
    </row>
    <row r="1643" spans="3:9" ht="22.5" customHeight="1" x14ac:dyDescent="0.25">
      <c r="C1643" s="34"/>
      <c r="D1643" s="27"/>
      <c r="F1643" s="27"/>
      <c r="G1643" s="35"/>
      <c r="H1643" s="35"/>
      <c r="I1643" s="35"/>
    </row>
    <row r="1644" spans="3:9" ht="22.5" customHeight="1" x14ac:dyDescent="0.25">
      <c r="C1644" s="34"/>
      <c r="D1644" s="27"/>
      <c r="F1644" s="27"/>
      <c r="G1644" s="35"/>
      <c r="H1644" s="35"/>
      <c r="I1644" s="35"/>
    </row>
    <row r="1645" spans="3:9" ht="22.5" customHeight="1" x14ac:dyDescent="0.25">
      <c r="C1645" s="34"/>
      <c r="D1645" s="27"/>
      <c r="F1645" s="27"/>
      <c r="G1645" s="35"/>
      <c r="H1645" s="35"/>
      <c r="I1645" s="35"/>
    </row>
    <row r="1646" spans="3:9" ht="22.5" customHeight="1" x14ac:dyDescent="0.25">
      <c r="C1646" s="34"/>
      <c r="D1646" s="27"/>
      <c r="F1646" s="27"/>
      <c r="G1646" s="35"/>
      <c r="H1646" s="35"/>
      <c r="I1646" s="35"/>
    </row>
    <row r="1647" spans="3:9" ht="22.5" customHeight="1" x14ac:dyDescent="0.25">
      <c r="C1647" s="34"/>
      <c r="D1647" s="27"/>
      <c r="F1647" s="27"/>
      <c r="G1647" s="35"/>
      <c r="H1647" s="35"/>
      <c r="I1647" s="35"/>
    </row>
    <row r="1648" spans="3:9" ht="22.5" customHeight="1" x14ac:dyDescent="0.25">
      <c r="C1648" s="34"/>
      <c r="D1648" s="27"/>
      <c r="F1648" s="27"/>
      <c r="G1648" s="35"/>
      <c r="H1648" s="35"/>
      <c r="I1648" s="35"/>
    </row>
    <row r="1649" spans="3:9" ht="22.5" customHeight="1" x14ac:dyDescent="0.25">
      <c r="C1649" s="34"/>
      <c r="D1649" s="27"/>
      <c r="F1649" s="27"/>
      <c r="G1649" s="35"/>
      <c r="H1649" s="35"/>
      <c r="I1649" s="35"/>
    </row>
    <row r="1650" spans="3:9" ht="22.5" customHeight="1" x14ac:dyDescent="0.25">
      <c r="C1650" s="34"/>
      <c r="D1650" s="27"/>
      <c r="F1650" s="27"/>
      <c r="G1650" s="35"/>
      <c r="H1650" s="35"/>
      <c r="I1650" s="35"/>
    </row>
    <row r="1651" spans="3:9" ht="22.5" customHeight="1" x14ac:dyDescent="0.25">
      <c r="C1651" s="34"/>
      <c r="D1651" s="27"/>
      <c r="F1651" s="27"/>
      <c r="G1651" s="35"/>
      <c r="H1651" s="35"/>
      <c r="I1651" s="35"/>
    </row>
    <row r="1652" spans="3:9" ht="22.5" customHeight="1" x14ac:dyDescent="0.25">
      <c r="C1652" s="34"/>
      <c r="D1652" s="27"/>
      <c r="F1652" s="27"/>
      <c r="G1652" s="35"/>
      <c r="H1652" s="35"/>
      <c r="I1652" s="35"/>
    </row>
    <row r="1653" spans="3:9" ht="22.5" customHeight="1" x14ac:dyDescent="0.25">
      <c r="C1653" s="34"/>
      <c r="D1653" s="27"/>
      <c r="F1653" s="27"/>
      <c r="G1653" s="35"/>
      <c r="H1653" s="35"/>
      <c r="I1653" s="35"/>
    </row>
    <row r="1654" spans="3:9" ht="22.5" customHeight="1" x14ac:dyDescent="0.25">
      <c r="C1654" s="34"/>
      <c r="D1654" s="27"/>
      <c r="F1654" s="27"/>
      <c r="G1654" s="35"/>
      <c r="H1654" s="35"/>
      <c r="I1654" s="35"/>
    </row>
    <row r="1655" spans="3:9" ht="22.5" customHeight="1" x14ac:dyDescent="0.25">
      <c r="C1655" s="34"/>
      <c r="D1655" s="27"/>
      <c r="F1655" s="27"/>
      <c r="G1655" s="35"/>
      <c r="H1655" s="35"/>
      <c r="I1655" s="35"/>
    </row>
    <row r="1656" spans="3:9" ht="22.5" customHeight="1" x14ac:dyDescent="0.25">
      <c r="C1656" s="34"/>
      <c r="D1656" s="27"/>
      <c r="F1656" s="27"/>
      <c r="G1656" s="35"/>
      <c r="H1656" s="35"/>
      <c r="I1656" s="35"/>
    </row>
    <row r="1657" spans="3:9" ht="22.5" customHeight="1" x14ac:dyDescent="0.25">
      <c r="C1657" s="34"/>
      <c r="D1657" s="27"/>
      <c r="F1657" s="27"/>
      <c r="G1657" s="35"/>
      <c r="H1657" s="35"/>
      <c r="I1657" s="35"/>
    </row>
    <row r="1658" spans="3:9" ht="22.5" customHeight="1" x14ac:dyDescent="0.25">
      <c r="C1658" s="34"/>
      <c r="D1658" s="27"/>
      <c r="F1658" s="27"/>
      <c r="G1658" s="35"/>
      <c r="H1658" s="35"/>
      <c r="I1658" s="35"/>
    </row>
    <row r="1659" spans="3:9" ht="22.5" customHeight="1" x14ac:dyDescent="0.25">
      <c r="C1659" s="34"/>
      <c r="D1659" s="27"/>
      <c r="F1659" s="27"/>
      <c r="G1659" s="35"/>
      <c r="H1659" s="35"/>
      <c r="I1659" s="35"/>
    </row>
    <row r="1660" spans="3:9" ht="22.5" customHeight="1" x14ac:dyDescent="0.25">
      <c r="C1660" s="34"/>
      <c r="D1660" s="27"/>
      <c r="F1660" s="27"/>
      <c r="G1660" s="35"/>
      <c r="H1660" s="35"/>
      <c r="I1660" s="35"/>
    </row>
    <row r="1661" spans="3:9" ht="22.5" customHeight="1" x14ac:dyDescent="0.25">
      <c r="C1661" s="34"/>
      <c r="D1661" s="27"/>
      <c r="F1661" s="27"/>
      <c r="G1661" s="35"/>
      <c r="H1661" s="35"/>
      <c r="I1661" s="35"/>
    </row>
    <row r="1662" spans="3:9" ht="22.5" customHeight="1" x14ac:dyDescent="0.25">
      <c r="C1662" s="34"/>
      <c r="D1662" s="27"/>
      <c r="F1662" s="27"/>
      <c r="G1662" s="35"/>
      <c r="H1662" s="35"/>
      <c r="I1662" s="35"/>
    </row>
    <row r="1663" spans="3:9" ht="22.5" customHeight="1" x14ac:dyDescent="0.25">
      <c r="C1663" s="34"/>
      <c r="D1663" s="27"/>
      <c r="F1663" s="27"/>
      <c r="G1663" s="35"/>
      <c r="H1663" s="35"/>
      <c r="I1663" s="35"/>
    </row>
    <row r="1664" spans="3:9" ht="22.5" customHeight="1" x14ac:dyDescent="0.25">
      <c r="C1664" s="34"/>
      <c r="D1664" s="27"/>
      <c r="F1664" s="27"/>
      <c r="G1664" s="35"/>
      <c r="H1664" s="35"/>
      <c r="I1664" s="35"/>
    </row>
    <row r="1665" spans="3:9" ht="22.5" customHeight="1" x14ac:dyDescent="0.25">
      <c r="C1665" s="34"/>
      <c r="D1665" s="27"/>
      <c r="F1665" s="27"/>
      <c r="G1665" s="35"/>
      <c r="H1665" s="35"/>
      <c r="I1665" s="35"/>
    </row>
    <row r="1666" spans="3:9" ht="22.5" customHeight="1" x14ac:dyDescent="0.25">
      <c r="C1666" s="34"/>
      <c r="D1666" s="27"/>
      <c r="F1666" s="27"/>
      <c r="G1666" s="35"/>
      <c r="H1666" s="35"/>
      <c r="I1666" s="35"/>
    </row>
    <row r="1667" spans="3:9" ht="22.5" customHeight="1" x14ac:dyDescent="0.25">
      <c r="C1667" s="34"/>
      <c r="D1667" s="27"/>
      <c r="F1667" s="27"/>
      <c r="G1667" s="35"/>
      <c r="H1667" s="35"/>
      <c r="I1667" s="35"/>
    </row>
    <row r="1668" spans="3:9" ht="22.5" customHeight="1" x14ac:dyDescent="0.25">
      <c r="C1668" s="34"/>
      <c r="D1668" s="27"/>
      <c r="F1668" s="27"/>
      <c r="G1668" s="35"/>
      <c r="H1668" s="35"/>
      <c r="I1668" s="35"/>
    </row>
    <row r="1669" spans="3:9" ht="22.5" customHeight="1" x14ac:dyDescent="0.25">
      <c r="C1669" s="34"/>
      <c r="D1669" s="27"/>
      <c r="F1669" s="27"/>
      <c r="G1669" s="35"/>
      <c r="H1669" s="35"/>
      <c r="I1669" s="35"/>
    </row>
    <row r="1670" spans="3:9" ht="22.5" customHeight="1" x14ac:dyDescent="0.25">
      <c r="C1670" s="34"/>
      <c r="D1670" s="27"/>
      <c r="F1670" s="27"/>
      <c r="G1670" s="35"/>
      <c r="H1670" s="35"/>
      <c r="I1670" s="35"/>
    </row>
    <row r="1671" spans="3:9" ht="22.5" customHeight="1" x14ac:dyDescent="0.25">
      <c r="C1671" s="34"/>
      <c r="D1671" s="27"/>
      <c r="F1671" s="27"/>
      <c r="G1671" s="35"/>
      <c r="H1671" s="35"/>
      <c r="I1671" s="35"/>
    </row>
    <row r="1672" spans="3:9" ht="22.5" customHeight="1" x14ac:dyDescent="0.25">
      <c r="C1672" s="34"/>
      <c r="D1672" s="27"/>
      <c r="F1672" s="27"/>
      <c r="G1672" s="35"/>
      <c r="H1672" s="35"/>
      <c r="I1672" s="35"/>
    </row>
    <row r="1673" spans="3:9" ht="22.5" customHeight="1" x14ac:dyDescent="0.25">
      <c r="C1673" s="34"/>
      <c r="D1673" s="27"/>
      <c r="F1673" s="27"/>
      <c r="G1673" s="35"/>
      <c r="H1673" s="35"/>
      <c r="I1673" s="35"/>
    </row>
    <row r="1674" spans="3:9" ht="22.5" customHeight="1" x14ac:dyDescent="0.25">
      <c r="C1674" s="34"/>
      <c r="D1674" s="27"/>
      <c r="F1674" s="27"/>
      <c r="G1674" s="35"/>
      <c r="H1674" s="35"/>
      <c r="I1674" s="35"/>
    </row>
    <row r="1675" spans="3:9" ht="22.5" customHeight="1" x14ac:dyDescent="0.25">
      <c r="C1675" s="34"/>
      <c r="D1675" s="27"/>
      <c r="F1675" s="27"/>
      <c r="G1675" s="35"/>
      <c r="H1675" s="35"/>
      <c r="I1675" s="35"/>
    </row>
    <row r="1676" spans="3:9" ht="22.5" customHeight="1" x14ac:dyDescent="0.25">
      <c r="C1676" s="34"/>
      <c r="D1676" s="27"/>
      <c r="F1676" s="27"/>
      <c r="G1676" s="35"/>
      <c r="H1676" s="35"/>
      <c r="I1676" s="35"/>
    </row>
    <row r="1677" spans="3:9" ht="22.5" customHeight="1" x14ac:dyDescent="0.25">
      <c r="C1677" s="34"/>
      <c r="D1677" s="27"/>
      <c r="F1677" s="27"/>
      <c r="G1677" s="35"/>
      <c r="H1677" s="35"/>
      <c r="I1677" s="35"/>
    </row>
    <row r="1678" spans="3:9" ht="22.5" customHeight="1" x14ac:dyDescent="0.25">
      <c r="C1678" s="34"/>
      <c r="D1678" s="27"/>
      <c r="F1678" s="27"/>
      <c r="G1678" s="35"/>
      <c r="H1678" s="35"/>
      <c r="I1678" s="35"/>
    </row>
    <row r="1679" spans="3:9" ht="22.5" customHeight="1" x14ac:dyDescent="0.25">
      <c r="C1679" s="34"/>
      <c r="D1679" s="27"/>
      <c r="F1679" s="27"/>
      <c r="G1679" s="35"/>
      <c r="H1679" s="35"/>
      <c r="I1679" s="35"/>
    </row>
    <row r="1680" spans="3:9" ht="22.5" customHeight="1" x14ac:dyDescent="0.25">
      <c r="C1680" s="34"/>
      <c r="D1680" s="27"/>
      <c r="F1680" s="27"/>
      <c r="G1680" s="35"/>
      <c r="H1680" s="35"/>
      <c r="I1680" s="35"/>
    </row>
    <row r="1681" spans="3:9" ht="22.5" customHeight="1" x14ac:dyDescent="0.25">
      <c r="C1681" s="34"/>
      <c r="D1681" s="27"/>
      <c r="F1681" s="27"/>
      <c r="G1681" s="35"/>
      <c r="H1681" s="35"/>
      <c r="I1681" s="35"/>
    </row>
    <row r="1682" spans="3:9" ht="22.5" customHeight="1" x14ac:dyDescent="0.25">
      <c r="C1682" s="34"/>
      <c r="D1682" s="27"/>
      <c r="F1682" s="27"/>
      <c r="G1682" s="35"/>
      <c r="H1682" s="35"/>
      <c r="I1682" s="35"/>
    </row>
    <row r="1683" spans="3:9" ht="22.5" customHeight="1" x14ac:dyDescent="0.25">
      <c r="C1683" s="34"/>
      <c r="D1683" s="27"/>
      <c r="F1683" s="27"/>
      <c r="G1683" s="35"/>
      <c r="H1683" s="35"/>
      <c r="I1683" s="35"/>
    </row>
    <row r="1684" spans="3:9" ht="22.5" customHeight="1" x14ac:dyDescent="0.25">
      <c r="C1684" s="34"/>
      <c r="D1684" s="27"/>
      <c r="F1684" s="27"/>
      <c r="G1684" s="35"/>
      <c r="H1684" s="35"/>
      <c r="I1684" s="35"/>
    </row>
    <row r="1685" spans="3:9" ht="22.5" customHeight="1" x14ac:dyDescent="0.25">
      <c r="C1685" s="34"/>
      <c r="D1685" s="27"/>
      <c r="F1685" s="27"/>
      <c r="G1685" s="35"/>
      <c r="H1685" s="35"/>
      <c r="I1685" s="35"/>
    </row>
    <row r="1686" spans="3:9" ht="22.5" customHeight="1" x14ac:dyDescent="0.25">
      <c r="C1686" s="34"/>
      <c r="D1686" s="27"/>
      <c r="F1686" s="27"/>
      <c r="G1686" s="35"/>
      <c r="H1686" s="35"/>
      <c r="I1686" s="35"/>
    </row>
    <row r="1687" spans="3:9" ht="22.5" customHeight="1" x14ac:dyDescent="0.25">
      <c r="C1687" s="34"/>
      <c r="D1687" s="27"/>
      <c r="F1687" s="27"/>
      <c r="G1687" s="35"/>
      <c r="H1687" s="35"/>
      <c r="I1687" s="35"/>
    </row>
    <row r="1688" spans="3:9" ht="22.5" customHeight="1" x14ac:dyDescent="0.25">
      <c r="C1688" s="34"/>
      <c r="D1688" s="27"/>
      <c r="F1688" s="27"/>
      <c r="G1688" s="35"/>
      <c r="H1688" s="35"/>
      <c r="I1688" s="35"/>
    </row>
    <row r="1689" spans="3:9" ht="22.5" customHeight="1" x14ac:dyDescent="0.25">
      <c r="C1689" s="34"/>
      <c r="D1689" s="27"/>
      <c r="F1689" s="27"/>
      <c r="G1689" s="35"/>
      <c r="H1689" s="35"/>
      <c r="I1689" s="35"/>
    </row>
    <row r="1690" spans="3:9" ht="22.5" customHeight="1" x14ac:dyDescent="0.25">
      <c r="C1690" s="34"/>
      <c r="D1690" s="27"/>
      <c r="F1690" s="27"/>
      <c r="G1690" s="35"/>
      <c r="H1690" s="35"/>
      <c r="I1690" s="35"/>
    </row>
    <row r="1691" spans="3:9" ht="22.5" customHeight="1" x14ac:dyDescent="0.25">
      <c r="C1691" s="34"/>
      <c r="D1691" s="27"/>
      <c r="F1691" s="27"/>
      <c r="G1691" s="35"/>
      <c r="H1691" s="35"/>
      <c r="I1691" s="35"/>
    </row>
    <row r="1692" spans="3:9" ht="22.5" customHeight="1" x14ac:dyDescent="0.25">
      <c r="C1692" s="34"/>
      <c r="D1692" s="27"/>
      <c r="F1692" s="27"/>
      <c r="G1692" s="35"/>
      <c r="H1692" s="35"/>
      <c r="I1692" s="35"/>
    </row>
    <row r="1693" spans="3:9" ht="22.5" customHeight="1" x14ac:dyDescent="0.25">
      <c r="C1693" s="34"/>
      <c r="D1693" s="27"/>
      <c r="F1693" s="27"/>
      <c r="G1693" s="35"/>
      <c r="H1693" s="35"/>
      <c r="I1693" s="35"/>
    </row>
    <row r="1694" spans="3:9" ht="22.5" customHeight="1" x14ac:dyDescent="0.25">
      <c r="C1694" s="34"/>
      <c r="D1694" s="27"/>
      <c r="F1694" s="27"/>
      <c r="G1694" s="35"/>
      <c r="H1694" s="35"/>
      <c r="I1694" s="35"/>
    </row>
    <row r="1695" spans="3:9" ht="22.5" customHeight="1" x14ac:dyDescent="0.25">
      <c r="C1695" s="34"/>
      <c r="D1695" s="27"/>
      <c r="F1695" s="27"/>
      <c r="G1695" s="35"/>
      <c r="H1695" s="35"/>
      <c r="I1695" s="35"/>
    </row>
    <row r="1696" spans="3:9" ht="22.5" customHeight="1" x14ac:dyDescent="0.25">
      <c r="C1696" s="34"/>
      <c r="D1696" s="27"/>
      <c r="F1696" s="27"/>
      <c r="G1696" s="35"/>
      <c r="H1696" s="35"/>
      <c r="I1696" s="35"/>
    </row>
    <row r="1697" spans="3:9" ht="22.5" customHeight="1" x14ac:dyDescent="0.25">
      <c r="C1697" s="34"/>
      <c r="D1697" s="27"/>
      <c r="F1697" s="27"/>
      <c r="G1697" s="35"/>
      <c r="H1697" s="35"/>
      <c r="I1697" s="35"/>
    </row>
    <row r="1698" spans="3:9" ht="22.5" customHeight="1" x14ac:dyDescent="0.25">
      <c r="C1698" s="34"/>
      <c r="D1698" s="27"/>
      <c r="F1698" s="27"/>
      <c r="G1698" s="35"/>
      <c r="H1698" s="35"/>
      <c r="I1698" s="35"/>
    </row>
    <row r="1699" spans="3:9" ht="22.5" customHeight="1" x14ac:dyDescent="0.25">
      <c r="C1699" s="34"/>
      <c r="D1699" s="27"/>
      <c r="F1699" s="27"/>
      <c r="G1699" s="35"/>
      <c r="H1699" s="35"/>
      <c r="I1699" s="35"/>
    </row>
    <row r="1700" spans="3:9" ht="22.5" customHeight="1" x14ac:dyDescent="0.25">
      <c r="C1700" s="34"/>
      <c r="D1700" s="27"/>
      <c r="F1700" s="27"/>
      <c r="G1700" s="35"/>
      <c r="H1700" s="35"/>
      <c r="I1700" s="35"/>
    </row>
    <row r="1701" spans="3:9" ht="22.5" customHeight="1" x14ac:dyDescent="0.25">
      <c r="C1701" s="34"/>
      <c r="D1701" s="27"/>
      <c r="F1701" s="27"/>
      <c r="G1701" s="35"/>
      <c r="H1701" s="35"/>
      <c r="I1701" s="35"/>
    </row>
    <row r="1702" spans="3:9" ht="22.5" customHeight="1" x14ac:dyDescent="0.25">
      <c r="C1702" s="34"/>
      <c r="D1702" s="27"/>
      <c r="F1702" s="27"/>
      <c r="G1702" s="35"/>
      <c r="H1702" s="35"/>
      <c r="I1702" s="35"/>
    </row>
    <row r="1703" spans="3:9" ht="22.5" customHeight="1" x14ac:dyDescent="0.25">
      <c r="C1703" s="34"/>
      <c r="D1703" s="27"/>
      <c r="F1703" s="27"/>
      <c r="G1703" s="35"/>
      <c r="H1703" s="35"/>
      <c r="I1703" s="35"/>
    </row>
    <row r="1704" spans="3:9" ht="22.5" customHeight="1" x14ac:dyDescent="0.25">
      <c r="C1704" s="34"/>
      <c r="D1704" s="27"/>
      <c r="F1704" s="27"/>
      <c r="G1704" s="35"/>
      <c r="H1704" s="35"/>
      <c r="I1704" s="35"/>
    </row>
    <row r="1705" spans="3:9" ht="22.5" customHeight="1" x14ac:dyDescent="0.25">
      <c r="C1705" s="34"/>
      <c r="D1705" s="27"/>
      <c r="F1705" s="27"/>
      <c r="G1705" s="35"/>
      <c r="H1705" s="35"/>
      <c r="I1705" s="35"/>
    </row>
    <row r="1706" spans="3:9" ht="22.5" customHeight="1" x14ac:dyDescent="0.25">
      <c r="C1706" s="34"/>
      <c r="D1706" s="27"/>
      <c r="F1706" s="27"/>
      <c r="G1706" s="35"/>
      <c r="H1706" s="35"/>
      <c r="I1706" s="35"/>
    </row>
    <row r="1707" spans="3:9" ht="22.5" customHeight="1" x14ac:dyDescent="0.25">
      <c r="C1707" s="34"/>
      <c r="D1707" s="27"/>
      <c r="F1707" s="27"/>
      <c r="G1707" s="35"/>
      <c r="H1707" s="35"/>
      <c r="I1707" s="35"/>
    </row>
    <row r="1708" spans="3:9" ht="22.5" customHeight="1" x14ac:dyDescent="0.25">
      <c r="C1708" s="34"/>
      <c r="D1708" s="27"/>
      <c r="F1708" s="27"/>
      <c r="G1708" s="35"/>
      <c r="H1708" s="35"/>
      <c r="I1708" s="35"/>
    </row>
    <row r="1709" spans="3:9" ht="22.5" customHeight="1" x14ac:dyDescent="0.25">
      <c r="C1709" s="34"/>
      <c r="D1709" s="27"/>
      <c r="F1709" s="27"/>
      <c r="G1709" s="35"/>
      <c r="H1709" s="35"/>
      <c r="I1709" s="35"/>
    </row>
    <row r="1710" spans="3:9" ht="22.5" customHeight="1" x14ac:dyDescent="0.25">
      <c r="C1710" s="34"/>
      <c r="D1710" s="27"/>
      <c r="F1710" s="27"/>
      <c r="G1710" s="35"/>
      <c r="H1710" s="35"/>
      <c r="I1710" s="35"/>
    </row>
    <row r="1711" spans="3:9" ht="22.5" customHeight="1" x14ac:dyDescent="0.25">
      <c r="C1711" s="34"/>
      <c r="D1711" s="27"/>
      <c r="F1711" s="27"/>
      <c r="G1711" s="35"/>
      <c r="H1711" s="35"/>
      <c r="I1711" s="35"/>
    </row>
    <row r="1712" spans="3:9" ht="22.5" customHeight="1" x14ac:dyDescent="0.25">
      <c r="C1712" s="34"/>
      <c r="D1712" s="27"/>
      <c r="F1712" s="27"/>
      <c r="G1712" s="35"/>
      <c r="H1712" s="35"/>
      <c r="I1712" s="35"/>
    </row>
    <row r="1713" spans="3:9" ht="22.5" customHeight="1" x14ac:dyDescent="0.25">
      <c r="C1713" s="34"/>
      <c r="D1713" s="27"/>
      <c r="F1713" s="27"/>
      <c r="G1713" s="35"/>
      <c r="H1713" s="35"/>
      <c r="I1713" s="35"/>
    </row>
    <row r="1714" spans="3:9" ht="22.5" customHeight="1" x14ac:dyDescent="0.25">
      <c r="C1714" s="34"/>
      <c r="D1714" s="27"/>
      <c r="F1714" s="27"/>
      <c r="G1714" s="35"/>
      <c r="H1714" s="35"/>
      <c r="I1714" s="35"/>
    </row>
    <row r="1715" spans="3:9" ht="22.5" customHeight="1" x14ac:dyDescent="0.25">
      <c r="C1715" s="34"/>
      <c r="D1715" s="27"/>
      <c r="F1715" s="27"/>
      <c r="G1715" s="35"/>
      <c r="H1715" s="35"/>
      <c r="I1715" s="35"/>
    </row>
    <row r="1716" spans="3:9" ht="22.5" customHeight="1" x14ac:dyDescent="0.25">
      <c r="C1716" s="34"/>
      <c r="D1716" s="27"/>
      <c r="F1716" s="27"/>
      <c r="G1716" s="35"/>
      <c r="H1716" s="35"/>
      <c r="I1716" s="35"/>
    </row>
    <row r="1717" spans="3:9" ht="22.5" customHeight="1" x14ac:dyDescent="0.25">
      <c r="C1717" s="34"/>
      <c r="D1717" s="27"/>
      <c r="F1717" s="27"/>
      <c r="G1717" s="35"/>
      <c r="H1717" s="35"/>
      <c r="I1717" s="35"/>
    </row>
    <row r="1718" spans="3:9" ht="22.5" customHeight="1" x14ac:dyDescent="0.25">
      <c r="C1718" s="34"/>
      <c r="D1718" s="27"/>
      <c r="F1718" s="27"/>
      <c r="G1718" s="35"/>
      <c r="H1718" s="35"/>
      <c r="I1718" s="35"/>
    </row>
    <row r="1719" spans="3:9" ht="22.5" customHeight="1" x14ac:dyDescent="0.25">
      <c r="C1719" s="34"/>
      <c r="D1719" s="27"/>
      <c r="F1719" s="27"/>
      <c r="G1719" s="35"/>
      <c r="H1719" s="35"/>
      <c r="I1719" s="35"/>
    </row>
    <row r="1720" spans="3:9" ht="22.5" customHeight="1" x14ac:dyDescent="0.25">
      <c r="C1720" s="34"/>
      <c r="D1720" s="27"/>
      <c r="F1720" s="27"/>
      <c r="G1720" s="35"/>
      <c r="H1720" s="35"/>
      <c r="I1720" s="35"/>
    </row>
    <row r="1721" spans="3:9" ht="22.5" customHeight="1" x14ac:dyDescent="0.25">
      <c r="C1721" s="34"/>
      <c r="D1721" s="27"/>
      <c r="F1721" s="27"/>
      <c r="G1721" s="35"/>
      <c r="H1721" s="35"/>
      <c r="I1721" s="35"/>
    </row>
    <row r="1722" spans="3:9" ht="22.5" customHeight="1" x14ac:dyDescent="0.25">
      <c r="C1722" s="34"/>
      <c r="D1722" s="27"/>
      <c r="F1722" s="27"/>
      <c r="G1722" s="35"/>
      <c r="H1722" s="35"/>
      <c r="I1722" s="35"/>
    </row>
    <row r="1723" spans="3:9" ht="22.5" customHeight="1" x14ac:dyDescent="0.25">
      <c r="C1723" s="34"/>
      <c r="D1723" s="27"/>
      <c r="F1723" s="27"/>
      <c r="G1723" s="35"/>
      <c r="H1723" s="35"/>
      <c r="I1723" s="35"/>
    </row>
    <row r="1724" spans="3:9" ht="22.5" customHeight="1" x14ac:dyDescent="0.25">
      <c r="C1724" s="34"/>
      <c r="D1724" s="27"/>
      <c r="F1724" s="27"/>
      <c r="G1724" s="35"/>
      <c r="H1724" s="35"/>
      <c r="I1724" s="35"/>
    </row>
    <row r="1725" spans="3:9" ht="22.5" customHeight="1" x14ac:dyDescent="0.25">
      <c r="C1725" s="34"/>
      <c r="D1725" s="27"/>
      <c r="F1725" s="27"/>
      <c r="G1725" s="35"/>
      <c r="H1725" s="35"/>
      <c r="I1725" s="35"/>
    </row>
    <row r="1726" spans="3:9" ht="22.5" customHeight="1" x14ac:dyDescent="0.25">
      <c r="C1726" s="34"/>
      <c r="D1726" s="27"/>
      <c r="F1726" s="27"/>
      <c r="G1726" s="35"/>
      <c r="H1726" s="35"/>
      <c r="I1726" s="35"/>
    </row>
    <row r="1727" spans="3:9" ht="22.5" customHeight="1" x14ac:dyDescent="0.25">
      <c r="C1727" s="34"/>
      <c r="D1727" s="27"/>
      <c r="F1727" s="27"/>
      <c r="G1727" s="35"/>
      <c r="H1727" s="35"/>
      <c r="I1727" s="35"/>
    </row>
    <row r="1728" spans="3:9" ht="22.5" customHeight="1" x14ac:dyDescent="0.25">
      <c r="C1728" s="34"/>
      <c r="D1728" s="27"/>
      <c r="F1728" s="27"/>
      <c r="G1728" s="35"/>
      <c r="H1728" s="35"/>
      <c r="I1728" s="35"/>
    </row>
    <row r="1729" spans="3:9" ht="22.5" customHeight="1" x14ac:dyDescent="0.25">
      <c r="C1729" s="34"/>
      <c r="D1729" s="27"/>
      <c r="F1729" s="27"/>
      <c r="G1729" s="35"/>
      <c r="H1729" s="35"/>
      <c r="I1729" s="35"/>
    </row>
    <row r="1730" spans="3:9" ht="22.5" customHeight="1" x14ac:dyDescent="0.25">
      <c r="C1730" s="34"/>
      <c r="D1730" s="27"/>
      <c r="F1730" s="27"/>
      <c r="G1730" s="35"/>
      <c r="H1730" s="35"/>
      <c r="I1730" s="35"/>
    </row>
    <row r="1731" spans="3:9" ht="22.5" customHeight="1" x14ac:dyDescent="0.25">
      <c r="C1731" s="34"/>
      <c r="D1731" s="27"/>
      <c r="F1731" s="27"/>
      <c r="G1731" s="35"/>
      <c r="H1731" s="35"/>
      <c r="I1731" s="35"/>
    </row>
    <row r="1732" spans="3:9" ht="22.5" customHeight="1" x14ac:dyDescent="0.25">
      <c r="C1732" s="34"/>
      <c r="D1732" s="27"/>
      <c r="F1732" s="27"/>
      <c r="G1732" s="35"/>
      <c r="H1732" s="35"/>
      <c r="I1732" s="35"/>
    </row>
    <row r="1733" spans="3:9" ht="22.5" customHeight="1" x14ac:dyDescent="0.25">
      <c r="C1733" s="34"/>
      <c r="D1733" s="27"/>
      <c r="F1733" s="27"/>
      <c r="G1733" s="35"/>
      <c r="H1733" s="35"/>
      <c r="I1733" s="35"/>
    </row>
    <row r="1734" spans="3:9" ht="22.5" customHeight="1" x14ac:dyDescent="0.25">
      <c r="C1734" s="34"/>
      <c r="D1734" s="27"/>
      <c r="F1734" s="27"/>
      <c r="G1734" s="35"/>
      <c r="H1734" s="35"/>
      <c r="I1734" s="35"/>
    </row>
    <row r="1735" spans="3:9" ht="22.5" customHeight="1" x14ac:dyDescent="0.25">
      <c r="C1735" s="34"/>
      <c r="D1735" s="27"/>
      <c r="F1735" s="27"/>
      <c r="G1735" s="35"/>
      <c r="H1735" s="35"/>
      <c r="I1735" s="35"/>
    </row>
    <row r="1736" spans="3:9" ht="22.5" customHeight="1" x14ac:dyDescent="0.25">
      <c r="C1736" s="34"/>
      <c r="D1736" s="27"/>
      <c r="F1736" s="27"/>
      <c r="G1736" s="35"/>
      <c r="H1736" s="35"/>
      <c r="I1736" s="35"/>
    </row>
    <row r="1737" spans="3:9" ht="22.5" customHeight="1" x14ac:dyDescent="0.25">
      <c r="C1737" s="34"/>
      <c r="D1737" s="27"/>
      <c r="F1737" s="27"/>
      <c r="G1737" s="35"/>
      <c r="H1737" s="35"/>
      <c r="I1737" s="35"/>
    </row>
    <row r="1738" spans="3:9" ht="22.5" customHeight="1" x14ac:dyDescent="0.25">
      <c r="C1738" s="34"/>
      <c r="D1738" s="27"/>
      <c r="F1738" s="27"/>
      <c r="G1738" s="35"/>
      <c r="H1738" s="35"/>
      <c r="I1738" s="35"/>
    </row>
    <row r="1739" spans="3:9" ht="22.5" customHeight="1" x14ac:dyDescent="0.25">
      <c r="C1739" s="34"/>
      <c r="D1739" s="27"/>
      <c r="F1739" s="27"/>
      <c r="G1739" s="35"/>
      <c r="H1739" s="35"/>
      <c r="I1739" s="35"/>
    </row>
    <row r="1740" spans="3:9" ht="22.5" customHeight="1" x14ac:dyDescent="0.25">
      <c r="C1740" s="34"/>
      <c r="D1740" s="27"/>
      <c r="F1740" s="27"/>
      <c r="G1740" s="35"/>
      <c r="H1740" s="35"/>
      <c r="I1740" s="35"/>
    </row>
    <row r="1741" spans="3:9" ht="22.5" customHeight="1" x14ac:dyDescent="0.25">
      <c r="C1741" s="34"/>
      <c r="D1741" s="27"/>
      <c r="F1741" s="27"/>
      <c r="G1741" s="35"/>
      <c r="H1741" s="35"/>
      <c r="I1741" s="35"/>
    </row>
    <row r="1742" spans="3:9" ht="22.5" customHeight="1" x14ac:dyDescent="0.25">
      <c r="C1742" s="34"/>
      <c r="D1742" s="27"/>
      <c r="F1742" s="27"/>
      <c r="G1742" s="35"/>
      <c r="H1742" s="35"/>
      <c r="I1742" s="35"/>
    </row>
    <row r="1743" spans="3:9" ht="22.5" customHeight="1" x14ac:dyDescent="0.25">
      <c r="C1743" s="34"/>
      <c r="D1743" s="27"/>
      <c r="F1743" s="27"/>
      <c r="G1743" s="35"/>
      <c r="H1743" s="35"/>
      <c r="I1743" s="35"/>
    </row>
    <row r="1744" spans="3:9" ht="22.5" customHeight="1" x14ac:dyDescent="0.25">
      <c r="C1744" s="34"/>
      <c r="D1744" s="27"/>
      <c r="F1744" s="27"/>
      <c r="G1744" s="35"/>
      <c r="H1744" s="35"/>
      <c r="I1744" s="35"/>
    </row>
    <row r="1745" spans="3:9" ht="22.5" customHeight="1" x14ac:dyDescent="0.25">
      <c r="C1745" s="34"/>
      <c r="D1745" s="27"/>
      <c r="F1745" s="27"/>
      <c r="G1745" s="35"/>
      <c r="H1745" s="35"/>
      <c r="I1745" s="35"/>
    </row>
    <row r="1746" spans="3:9" ht="22.5" customHeight="1" x14ac:dyDescent="0.25">
      <c r="C1746" s="34"/>
      <c r="D1746" s="27"/>
      <c r="F1746" s="27"/>
      <c r="G1746" s="35"/>
      <c r="H1746" s="35"/>
      <c r="I1746" s="35"/>
    </row>
    <row r="1747" spans="3:9" ht="22.5" customHeight="1" x14ac:dyDescent="0.25">
      <c r="C1747" s="34"/>
      <c r="D1747" s="27"/>
      <c r="F1747" s="27"/>
      <c r="G1747" s="35"/>
      <c r="H1747" s="35"/>
      <c r="I1747" s="35"/>
    </row>
    <row r="1748" spans="3:9" ht="22.5" customHeight="1" x14ac:dyDescent="0.25">
      <c r="C1748" s="34"/>
      <c r="D1748" s="27"/>
      <c r="F1748" s="27"/>
      <c r="G1748" s="35"/>
      <c r="H1748" s="35"/>
      <c r="I1748" s="35"/>
    </row>
    <row r="1749" spans="3:9" ht="22.5" customHeight="1" x14ac:dyDescent="0.25">
      <c r="C1749" s="34"/>
      <c r="D1749" s="27"/>
      <c r="F1749" s="27"/>
      <c r="G1749" s="35"/>
      <c r="H1749" s="35"/>
      <c r="I1749" s="35"/>
    </row>
    <row r="1750" spans="3:9" ht="22.5" customHeight="1" x14ac:dyDescent="0.25">
      <c r="C1750" s="34"/>
      <c r="D1750" s="27"/>
      <c r="F1750" s="27"/>
      <c r="G1750" s="35"/>
      <c r="H1750" s="35"/>
      <c r="I1750" s="35"/>
    </row>
    <row r="1751" spans="3:9" ht="22.5" customHeight="1" x14ac:dyDescent="0.25">
      <c r="C1751" s="34"/>
      <c r="D1751" s="27"/>
      <c r="F1751" s="27"/>
      <c r="G1751" s="35"/>
      <c r="H1751" s="35"/>
      <c r="I1751" s="35"/>
    </row>
    <row r="1752" spans="3:9" ht="22.5" customHeight="1" x14ac:dyDescent="0.25">
      <c r="C1752" s="34"/>
      <c r="D1752" s="27"/>
      <c r="F1752" s="27"/>
      <c r="G1752" s="35"/>
      <c r="H1752" s="35"/>
      <c r="I1752" s="35"/>
    </row>
    <row r="1753" spans="3:9" ht="22.5" customHeight="1" x14ac:dyDescent="0.25">
      <c r="C1753" s="34"/>
      <c r="D1753" s="27"/>
      <c r="F1753" s="27"/>
      <c r="G1753" s="35"/>
      <c r="H1753" s="35"/>
      <c r="I1753" s="35"/>
    </row>
    <row r="1754" spans="3:9" ht="22.5" customHeight="1" x14ac:dyDescent="0.25">
      <c r="C1754" s="34"/>
      <c r="D1754" s="27"/>
      <c r="F1754" s="27"/>
      <c r="G1754" s="35"/>
      <c r="H1754" s="35"/>
      <c r="I1754" s="35"/>
    </row>
    <row r="1755" spans="3:9" ht="22.5" customHeight="1" x14ac:dyDescent="0.25">
      <c r="C1755" s="34"/>
      <c r="D1755" s="27"/>
      <c r="F1755" s="27"/>
      <c r="G1755" s="35"/>
      <c r="H1755" s="35"/>
      <c r="I1755" s="35"/>
    </row>
    <row r="1756" spans="3:9" ht="22.5" customHeight="1" x14ac:dyDescent="0.25">
      <c r="C1756" s="34"/>
      <c r="D1756" s="27"/>
      <c r="F1756" s="27"/>
      <c r="G1756" s="35"/>
      <c r="H1756" s="35"/>
      <c r="I1756" s="35"/>
    </row>
    <row r="1757" spans="3:9" ht="22.5" customHeight="1" x14ac:dyDescent="0.25">
      <c r="C1757" s="34"/>
      <c r="D1757" s="27"/>
      <c r="F1757" s="27"/>
      <c r="G1757" s="35"/>
      <c r="H1757" s="35"/>
      <c r="I1757" s="35"/>
    </row>
    <row r="1758" spans="3:9" ht="22.5" customHeight="1" x14ac:dyDescent="0.25">
      <c r="C1758" s="34"/>
      <c r="D1758" s="27"/>
      <c r="F1758" s="27"/>
      <c r="G1758" s="35"/>
      <c r="H1758" s="35"/>
      <c r="I1758" s="35"/>
    </row>
    <row r="1759" spans="3:9" ht="22.5" customHeight="1" x14ac:dyDescent="0.25">
      <c r="C1759" s="34"/>
      <c r="D1759" s="27"/>
      <c r="F1759" s="27"/>
      <c r="G1759" s="35"/>
      <c r="H1759" s="35"/>
      <c r="I1759" s="35"/>
    </row>
    <row r="1760" spans="3:9" ht="22.5" customHeight="1" x14ac:dyDescent="0.25">
      <c r="C1760" s="34"/>
      <c r="D1760" s="27"/>
      <c r="F1760" s="27"/>
      <c r="G1760" s="35"/>
      <c r="H1760" s="35"/>
      <c r="I1760" s="35"/>
    </row>
    <row r="1761" spans="3:9" ht="22.5" customHeight="1" x14ac:dyDescent="0.25">
      <c r="C1761" s="34"/>
      <c r="D1761" s="27"/>
      <c r="F1761" s="27"/>
      <c r="G1761" s="35"/>
      <c r="H1761" s="35"/>
      <c r="I1761" s="35"/>
    </row>
    <row r="1762" spans="3:9" ht="22.5" customHeight="1" x14ac:dyDescent="0.25">
      <c r="C1762" s="34"/>
      <c r="D1762" s="27"/>
      <c r="F1762" s="27"/>
      <c r="G1762" s="35"/>
      <c r="H1762" s="35"/>
      <c r="I1762" s="35"/>
    </row>
    <row r="1763" spans="3:9" ht="22.5" customHeight="1" x14ac:dyDescent="0.25">
      <c r="C1763" s="34"/>
      <c r="D1763" s="27"/>
      <c r="F1763" s="27"/>
      <c r="G1763" s="35"/>
      <c r="H1763" s="35"/>
      <c r="I1763" s="35"/>
    </row>
    <row r="1764" spans="3:9" ht="22.5" customHeight="1" x14ac:dyDescent="0.25">
      <c r="C1764" s="34"/>
      <c r="D1764" s="27"/>
      <c r="F1764" s="27"/>
      <c r="G1764" s="35"/>
      <c r="H1764" s="35"/>
      <c r="I1764" s="35"/>
    </row>
    <row r="1765" spans="3:9" ht="22.5" customHeight="1" x14ac:dyDescent="0.25">
      <c r="C1765" s="34"/>
      <c r="D1765" s="27"/>
      <c r="F1765" s="27"/>
      <c r="G1765" s="35"/>
      <c r="H1765" s="35"/>
      <c r="I1765" s="35"/>
    </row>
    <row r="1766" spans="3:9" ht="22.5" customHeight="1" x14ac:dyDescent="0.25">
      <c r="C1766" s="34"/>
      <c r="D1766" s="27"/>
      <c r="F1766" s="27"/>
      <c r="G1766" s="35"/>
      <c r="H1766" s="35"/>
      <c r="I1766" s="35"/>
    </row>
    <row r="1767" spans="3:9" ht="22.5" customHeight="1" x14ac:dyDescent="0.25">
      <c r="C1767" s="34"/>
      <c r="D1767" s="27"/>
      <c r="F1767" s="27"/>
      <c r="G1767" s="35"/>
      <c r="H1767" s="35"/>
      <c r="I1767" s="35"/>
    </row>
    <row r="1768" spans="3:9" ht="22.5" customHeight="1" x14ac:dyDescent="0.25">
      <c r="C1768" s="34"/>
      <c r="D1768" s="27"/>
      <c r="F1768" s="27"/>
      <c r="G1768" s="35"/>
      <c r="H1768" s="35"/>
      <c r="I1768" s="35"/>
    </row>
    <row r="1769" spans="3:9" ht="22.5" customHeight="1" x14ac:dyDescent="0.25">
      <c r="C1769" s="34"/>
      <c r="D1769" s="27"/>
      <c r="F1769" s="27"/>
      <c r="G1769" s="35"/>
      <c r="H1769" s="35"/>
      <c r="I1769" s="35"/>
    </row>
    <row r="1770" spans="3:9" ht="22.5" customHeight="1" x14ac:dyDescent="0.25">
      <c r="C1770" s="34"/>
      <c r="D1770" s="27"/>
      <c r="F1770" s="27"/>
      <c r="G1770" s="35"/>
      <c r="H1770" s="35"/>
      <c r="I1770" s="35"/>
    </row>
    <row r="1771" spans="3:9" ht="22.5" customHeight="1" x14ac:dyDescent="0.25">
      <c r="C1771" s="34"/>
      <c r="D1771" s="27"/>
      <c r="F1771" s="27"/>
      <c r="G1771" s="35"/>
      <c r="H1771" s="35"/>
      <c r="I1771" s="35"/>
    </row>
    <row r="1772" spans="3:9" ht="22.5" customHeight="1" x14ac:dyDescent="0.25">
      <c r="C1772" s="34"/>
      <c r="D1772" s="27"/>
      <c r="F1772" s="27"/>
      <c r="G1772" s="35"/>
      <c r="H1772" s="35"/>
      <c r="I1772" s="35"/>
    </row>
    <row r="1773" spans="3:9" ht="22.5" customHeight="1" x14ac:dyDescent="0.25">
      <c r="C1773" s="34"/>
      <c r="D1773" s="27"/>
      <c r="F1773" s="27"/>
      <c r="G1773" s="35"/>
      <c r="H1773" s="35"/>
      <c r="I1773" s="35"/>
    </row>
    <row r="1774" spans="3:9" ht="22.5" customHeight="1" x14ac:dyDescent="0.25">
      <c r="C1774" s="34"/>
      <c r="D1774" s="27"/>
      <c r="F1774" s="27"/>
      <c r="G1774" s="35"/>
      <c r="H1774" s="35"/>
      <c r="I1774" s="35"/>
    </row>
    <row r="1775" spans="3:9" ht="22.5" customHeight="1" x14ac:dyDescent="0.25">
      <c r="C1775" s="34"/>
      <c r="D1775" s="27"/>
      <c r="F1775" s="27"/>
      <c r="G1775" s="35"/>
      <c r="H1775" s="35"/>
      <c r="I1775" s="35"/>
    </row>
    <row r="1776" spans="3:9" ht="22.5" customHeight="1" x14ac:dyDescent="0.25">
      <c r="C1776" s="34"/>
      <c r="D1776" s="27"/>
      <c r="F1776" s="27"/>
      <c r="G1776" s="35"/>
      <c r="H1776" s="35"/>
      <c r="I1776" s="35"/>
    </row>
    <row r="1777" spans="3:9" ht="22.5" customHeight="1" x14ac:dyDescent="0.25">
      <c r="C1777" s="34"/>
      <c r="D1777" s="27"/>
      <c r="F1777" s="27"/>
      <c r="G1777" s="35"/>
      <c r="H1777" s="35"/>
      <c r="I1777" s="35"/>
    </row>
    <row r="1778" spans="3:9" ht="22.5" customHeight="1" x14ac:dyDescent="0.25">
      <c r="C1778" s="34"/>
      <c r="D1778" s="27"/>
      <c r="F1778" s="27"/>
      <c r="G1778" s="35"/>
      <c r="H1778" s="35"/>
      <c r="I1778" s="35"/>
    </row>
    <row r="1779" spans="3:9" ht="22.5" customHeight="1" x14ac:dyDescent="0.25">
      <c r="C1779" s="34"/>
      <c r="D1779" s="27"/>
      <c r="F1779" s="27"/>
      <c r="G1779" s="35"/>
      <c r="H1779" s="35"/>
      <c r="I1779" s="35"/>
    </row>
    <row r="1780" spans="3:9" ht="22.5" customHeight="1" x14ac:dyDescent="0.25">
      <c r="C1780" s="34"/>
      <c r="D1780" s="27"/>
      <c r="F1780" s="27"/>
      <c r="G1780" s="35"/>
      <c r="H1780" s="35"/>
      <c r="I1780" s="35"/>
    </row>
    <row r="1781" spans="3:9" ht="22.5" customHeight="1" x14ac:dyDescent="0.25">
      <c r="C1781" s="34"/>
      <c r="D1781" s="27"/>
      <c r="F1781" s="27"/>
      <c r="G1781" s="35"/>
      <c r="H1781" s="35"/>
      <c r="I1781" s="35"/>
    </row>
    <row r="1782" spans="3:9" ht="22.5" customHeight="1" x14ac:dyDescent="0.25">
      <c r="C1782" s="34"/>
      <c r="D1782" s="27"/>
      <c r="F1782" s="27"/>
      <c r="G1782" s="35"/>
      <c r="H1782" s="35"/>
      <c r="I1782" s="35"/>
    </row>
    <row r="1783" spans="3:9" ht="22.5" customHeight="1" x14ac:dyDescent="0.25">
      <c r="C1783" s="34"/>
      <c r="D1783" s="27"/>
      <c r="F1783" s="27"/>
      <c r="G1783" s="35"/>
      <c r="H1783" s="35"/>
      <c r="I1783" s="35"/>
    </row>
    <row r="1784" spans="3:9" ht="22.5" customHeight="1" x14ac:dyDescent="0.25">
      <c r="C1784" s="34"/>
      <c r="D1784" s="27"/>
      <c r="F1784" s="27"/>
      <c r="G1784" s="35"/>
      <c r="H1784" s="35"/>
      <c r="I1784" s="35"/>
    </row>
    <row r="1785" spans="3:9" ht="22.5" customHeight="1" x14ac:dyDescent="0.25">
      <c r="C1785" s="34"/>
      <c r="D1785" s="27"/>
      <c r="F1785" s="27"/>
      <c r="G1785" s="35"/>
      <c r="H1785" s="35"/>
      <c r="I1785" s="35"/>
    </row>
    <row r="1786" spans="3:9" ht="22.5" customHeight="1" x14ac:dyDescent="0.25">
      <c r="C1786" s="34"/>
      <c r="D1786" s="27"/>
      <c r="F1786" s="27"/>
      <c r="G1786" s="35"/>
      <c r="H1786" s="35"/>
      <c r="I1786" s="35"/>
    </row>
    <row r="1787" spans="3:9" ht="22.5" customHeight="1" x14ac:dyDescent="0.25">
      <c r="C1787" s="34"/>
      <c r="D1787" s="27"/>
      <c r="F1787" s="27"/>
      <c r="G1787" s="35"/>
      <c r="H1787" s="35"/>
      <c r="I1787" s="35"/>
    </row>
    <row r="1788" spans="3:9" ht="22.5" customHeight="1" x14ac:dyDescent="0.25">
      <c r="C1788" s="34"/>
      <c r="D1788" s="27"/>
      <c r="F1788" s="27"/>
      <c r="G1788" s="35"/>
      <c r="H1788" s="35"/>
      <c r="I1788" s="35"/>
    </row>
    <row r="1789" spans="3:9" ht="22.5" customHeight="1" x14ac:dyDescent="0.25">
      <c r="C1789" s="34"/>
      <c r="D1789" s="27"/>
      <c r="F1789" s="27"/>
      <c r="G1789" s="35"/>
      <c r="H1789" s="35"/>
      <c r="I1789" s="35"/>
    </row>
    <row r="1790" spans="3:9" ht="22.5" customHeight="1" x14ac:dyDescent="0.25">
      <c r="C1790" s="34"/>
      <c r="D1790" s="27"/>
      <c r="F1790" s="27"/>
      <c r="G1790" s="35"/>
      <c r="H1790" s="35"/>
      <c r="I1790" s="35"/>
    </row>
    <row r="1791" spans="3:9" ht="22.5" customHeight="1" x14ac:dyDescent="0.25">
      <c r="C1791" s="34"/>
      <c r="D1791" s="27"/>
      <c r="F1791" s="27"/>
      <c r="G1791" s="35"/>
      <c r="H1791" s="35"/>
      <c r="I1791" s="35"/>
    </row>
    <row r="1792" spans="3:9" ht="22.5" customHeight="1" x14ac:dyDescent="0.25">
      <c r="C1792" s="34"/>
      <c r="D1792" s="27"/>
      <c r="F1792" s="27"/>
      <c r="G1792" s="35"/>
      <c r="H1792" s="35"/>
      <c r="I1792" s="35"/>
    </row>
    <row r="1793" spans="3:9" ht="22.5" customHeight="1" x14ac:dyDescent="0.25">
      <c r="C1793" s="34"/>
      <c r="D1793" s="27"/>
      <c r="F1793" s="27"/>
      <c r="G1793" s="35"/>
      <c r="H1793" s="35"/>
      <c r="I1793" s="35"/>
    </row>
    <row r="1794" spans="3:9" ht="22.5" customHeight="1" x14ac:dyDescent="0.25">
      <c r="C1794" s="34"/>
      <c r="D1794" s="27"/>
      <c r="F1794" s="27"/>
      <c r="G1794" s="35"/>
      <c r="H1794" s="35"/>
      <c r="I1794" s="35"/>
    </row>
    <row r="1795" spans="3:9" ht="22.5" customHeight="1" x14ac:dyDescent="0.25">
      <c r="C1795" s="34"/>
      <c r="D1795" s="27"/>
      <c r="F1795" s="27"/>
      <c r="G1795" s="35"/>
      <c r="H1795" s="35"/>
      <c r="I1795" s="35"/>
    </row>
    <row r="1796" spans="3:9" ht="22.5" customHeight="1" x14ac:dyDescent="0.25">
      <c r="C1796" s="34"/>
      <c r="D1796" s="27"/>
      <c r="F1796" s="27"/>
      <c r="G1796" s="35"/>
      <c r="H1796" s="35"/>
      <c r="I1796" s="35"/>
    </row>
    <row r="1797" spans="3:9" ht="22.5" customHeight="1" x14ac:dyDescent="0.25">
      <c r="C1797" s="34"/>
      <c r="D1797" s="27"/>
      <c r="F1797" s="27"/>
      <c r="G1797" s="35"/>
      <c r="H1797" s="35"/>
      <c r="I1797" s="35"/>
    </row>
    <row r="1798" spans="3:9" ht="22.5" customHeight="1" x14ac:dyDescent="0.25">
      <c r="C1798" s="34"/>
      <c r="D1798" s="27"/>
      <c r="F1798" s="27"/>
      <c r="G1798" s="35"/>
      <c r="H1798" s="35"/>
      <c r="I1798" s="35"/>
    </row>
    <row r="1799" spans="3:9" ht="22.5" customHeight="1" x14ac:dyDescent="0.25">
      <c r="C1799" s="34"/>
      <c r="D1799" s="27"/>
      <c r="F1799" s="27"/>
      <c r="G1799" s="35"/>
      <c r="H1799" s="35"/>
      <c r="I1799" s="35"/>
    </row>
    <row r="1800" spans="3:9" ht="22.5" customHeight="1" x14ac:dyDescent="0.25">
      <c r="C1800" s="34"/>
      <c r="D1800" s="27"/>
      <c r="F1800" s="27"/>
      <c r="G1800" s="35"/>
      <c r="H1800" s="35"/>
      <c r="I1800" s="35"/>
    </row>
    <row r="1801" spans="3:9" ht="22.5" customHeight="1" x14ac:dyDescent="0.25">
      <c r="C1801" s="34"/>
      <c r="D1801" s="27"/>
      <c r="F1801" s="27"/>
      <c r="G1801" s="35"/>
      <c r="H1801" s="35"/>
      <c r="I1801" s="35"/>
    </row>
    <row r="1802" spans="3:9" ht="22.5" customHeight="1" x14ac:dyDescent="0.25">
      <c r="C1802" s="34"/>
      <c r="D1802" s="27"/>
      <c r="F1802" s="27"/>
      <c r="G1802" s="35"/>
      <c r="H1802" s="35"/>
      <c r="I1802" s="35"/>
    </row>
    <row r="1803" spans="3:9" ht="22.5" customHeight="1" x14ac:dyDescent="0.25">
      <c r="C1803" s="34"/>
      <c r="D1803" s="27"/>
      <c r="F1803" s="27"/>
      <c r="G1803" s="35"/>
      <c r="H1803" s="35"/>
      <c r="I1803" s="35"/>
    </row>
    <row r="1804" spans="3:9" ht="22.5" customHeight="1" x14ac:dyDescent="0.25">
      <c r="C1804" s="34"/>
      <c r="D1804" s="27"/>
      <c r="F1804" s="27"/>
      <c r="G1804" s="35"/>
      <c r="H1804" s="35"/>
      <c r="I1804" s="35"/>
    </row>
    <row r="1805" spans="3:9" ht="22.5" customHeight="1" x14ac:dyDescent="0.25">
      <c r="C1805" s="34"/>
      <c r="D1805" s="27"/>
      <c r="F1805" s="27"/>
      <c r="G1805" s="35"/>
      <c r="H1805" s="35"/>
      <c r="I1805" s="35"/>
    </row>
    <row r="1806" spans="3:9" ht="22.5" customHeight="1" x14ac:dyDescent="0.25">
      <c r="C1806" s="34"/>
      <c r="D1806" s="27"/>
      <c r="F1806" s="27"/>
      <c r="G1806" s="35"/>
      <c r="H1806" s="35"/>
      <c r="I1806" s="35"/>
    </row>
    <row r="1807" spans="3:9" ht="22.5" customHeight="1" x14ac:dyDescent="0.25">
      <c r="C1807" s="34"/>
      <c r="D1807" s="27"/>
      <c r="F1807" s="27"/>
      <c r="G1807" s="35"/>
      <c r="H1807" s="35"/>
      <c r="I1807" s="35"/>
    </row>
    <row r="1808" spans="3:9" ht="22.5" customHeight="1" x14ac:dyDescent="0.25">
      <c r="C1808" s="34"/>
      <c r="D1808" s="27"/>
      <c r="F1808" s="27"/>
      <c r="G1808" s="35"/>
      <c r="H1808" s="35"/>
      <c r="I1808" s="35"/>
    </row>
    <row r="1809" spans="3:9" ht="22.5" customHeight="1" x14ac:dyDescent="0.25">
      <c r="C1809" s="34"/>
      <c r="D1809" s="27"/>
      <c r="F1809" s="27"/>
      <c r="G1809" s="35"/>
      <c r="H1809" s="35"/>
      <c r="I1809" s="35"/>
    </row>
    <row r="1810" spans="3:9" ht="22.5" customHeight="1" x14ac:dyDescent="0.25">
      <c r="C1810" s="34"/>
      <c r="D1810" s="27"/>
      <c r="F1810" s="27"/>
      <c r="G1810" s="35"/>
      <c r="H1810" s="35"/>
      <c r="I1810" s="35"/>
    </row>
    <row r="1811" spans="3:9" ht="22.5" customHeight="1" x14ac:dyDescent="0.25">
      <c r="C1811" s="34"/>
      <c r="D1811" s="27"/>
      <c r="F1811" s="27"/>
      <c r="G1811" s="35"/>
      <c r="H1811" s="35"/>
      <c r="I1811" s="35"/>
    </row>
    <row r="1812" spans="3:9" ht="22.5" customHeight="1" x14ac:dyDescent="0.25">
      <c r="C1812" s="34"/>
      <c r="D1812" s="27"/>
      <c r="F1812" s="27"/>
      <c r="G1812" s="35"/>
      <c r="H1812" s="35"/>
      <c r="I1812" s="35"/>
    </row>
    <row r="1813" spans="3:9" ht="22.5" customHeight="1" x14ac:dyDescent="0.25">
      <c r="C1813" s="34"/>
      <c r="D1813" s="27"/>
      <c r="F1813" s="27"/>
      <c r="G1813" s="35"/>
      <c r="H1813" s="35"/>
      <c r="I1813" s="35"/>
    </row>
    <row r="1814" spans="3:9" ht="22.5" customHeight="1" x14ac:dyDescent="0.25">
      <c r="C1814" s="34"/>
      <c r="D1814" s="27"/>
      <c r="F1814" s="27"/>
      <c r="G1814" s="35"/>
      <c r="H1814" s="35"/>
      <c r="I1814" s="35"/>
    </row>
    <row r="1815" spans="3:9" ht="22.5" customHeight="1" x14ac:dyDescent="0.25">
      <c r="C1815" s="34"/>
      <c r="D1815" s="27"/>
      <c r="F1815" s="27"/>
      <c r="G1815" s="35"/>
      <c r="H1815" s="35"/>
      <c r="I1815" s="35"/>
    </row>
    <row r="1816" spans="3:9" ht="22.5" customHeight="1" x14ac:dyDescent="0.25">
      <c r="C1816" s="34"/>
      <c r="D1816" s="27"/>
      <c r="F1816" s="27"/>
      <c r="G1816" s="35"/>
      <c r="H1816" s="35"/>
      <c r="I1816" s="35"/>
    </row>
    <row r="1817" spans="3:9" ht="22.5" customHeight="1" x14ac:dyDescent="0.25">
      <c r="C1817" s="34"/>
      <c r="D1817" s="27"/>
      <c r="F1817" s="27"/>
      <c r="G1817" s="35"/>
      <c r="H1817" s="35"/>
      <c r="I1817" s="35"/>
    </row>
    <row r="1818" spans="3:9" ht="22.5" customHeight="1" x14ac:dyDescent="0.25">
      <c r="C1818" s="34"/>
      <c r="D1818" s="27"/>
      <c r="F1818" s="27"/>
      <c r="G1818" s="35"/>
      <c r="H1818" s="35"/>
      <c r="I1818" s="35"/>
    </row>
    <row r="1819" spans="3:9" ht="22.5" customHeight="1" x14ac:dyDescent="0.25">
      <c r="C1819" s="34"/>
      <c r="D1819" s="27"/>
      <c r="F1819" s="27"/>
      <c r="G1819" s="35"/>
      <c r="H1819" s="35"/>
      <c r="I1819" s="35"/>
    </row>
    <row r="1820" spans="3:9" ht="22.5" customHeight="1" x14ac:dyDescent="0.25">
      <c r="C1820" s="34"/>
      <c r="D1820" s="27"/>
      <c r="F1820" s="27"/>
      <c r="G1820" s="35"/>
      <c r="H1820" s="35"/>
      <c r="I1820" s="35"/>
    </row>
    <row r="1821" spans="3:9" ht="22.5" customHeight="1" x14ac:dyDescent="0.25">
      <c r="C1821" s="34"/>
      <c r="D1821" s="27"/>
      <c r="F1821" s="27"/>
      <c r="G1821" s="35"/>
      <c r="H1821" s="35"/>
      <c r="I1821" s="35"/>
    </row>
    <row r="1822" spans="3:9" ht="22.5" customHeight="1" x14ac:dyDescent="0.25">
      <c r="C1822" s="34"/>
      <c r="D1822" s="27"/>
      <c r="F1822" s="27"/>
      <c r="G1822" s="35"/>
      <c r="H1822" s="35"/>
      <c r="I1822" s="35"/>
    </row>
    <row r="1823" spans="3:9" ht="22.5" customHeight="1" x14ac:dyDescent="0.25">
      <c r="C1823" s="34"/>
      <c r="D1823" s="27"/>
      <c r="F1823" s="27"/>
      <c r="G1823" s="35"/>
      <c r="H1823" s="35"/>
      <c r="I1823" s="35"/>
    </row>
    <row r="1824" spans="3:9" ht="22.5" customHeight="1" x14ac:dyDescent="0.25">
      <c r="C1824" s="34"/>
      <c r="D1824" s="27"/>
      <c r="F1824" s="27"/>
      <c r="G1824" s="35"/>
      <c r="H1824" s="35"/>
      <c r="I1824" s="35"/>
    </row>
    <row r="1825" spans="3:9" ht="22.5" customHeight="1" x14ac:dyDescent="0.25">
      <c r="C1825" s="34"/>
      <c r="D1825" s="27"/>
      <c r="F1825" s="27"/>
      <c r="G1825" s="35"/>
      <c r="H1825" s="35"/>
      <c r="I1825" s="35"/>
    </row>
    <row r="1826" spans="3:9" ht="22.5" customHeight="1" x14ac:dyDescent="0.25">
      <c r="C1826" s="34"/>
      <c r="D1826" s="27"/>
      <c r="F1826" s="27"/>
      <c r="G1826" s="35"/>
      <c r="H1826" s="35"/>
      <c r="I1826" s="35"/>
    </row>
    <row r="1827" spans="3:9" ht="22.5" customHeight="1" x14ac:dyDescent="0.25">
      <c r="C1827" s="34"/>
      <c r="D1827" s="27"/>
      <c r="F1827" s="27"/>
      <c r="G1827" s="35"/>
      <c r="H1827" s="35"/>
      <c r="I1827" s="35"/>
    </row>
    <row r="1828" spans="3:9" ht="22.5" customHeight="1" x14ac:dyDescent="0.25">
      <c r="C1828" s="34"/>
      <c r="D1828" s="27"/>
      <c r="F1828" s="27"/>
      <c r="G1828" s="35"/>
      <c r="H1828" s="35"/>
      <c r="I1828" s="35"/>
    </row>
    <row r="1829" spans="3:9" ht="22.5" customHeight="1" x14ac:dyDescent="0.25">
      <c r="C1829" s="34"/>
      <c r="D1829" s="27"/>
      <c r="F1829" s="27"/>
      <c r="G1829" s="35"/>
      <c r="H1829" s="35"/>
      <c r="I1829" s="35"/>
    </row>
    <row r="1830" spans="3:9" ht="22.5" customHeight="1" x14ac:dyDescent="0.25">
      <c r="C1830" s="34"/>
      <c r="D1830" s="27"/>
      <c r="F1830" s="27"/>
      <c r="G1830" s="35"/>
      <c r="H1830" s="35"/>
      <c r="I1830" s="35"/>
    </row>
    <row r="1831" spans="3:9" ht="22.5" customHeight="1" x14ac:dyDescent="0.25">
      <c r="C1831" s="34"/>
      <c r="D1831" s="27"/>
      <c r="F1831" s="27"/>
      <c r="G1831" s="35"/>
      <c r="H1831" s="35"/>
      <c r="I1831" s="35"/>
    </row>
    <row r="1832" spans="3:9" ht="22.5" customHeight="1" x14ac:dyDescent="0.25">
      <c r="C1832" s="34"/>
      <c r="D1832" s="27"/>
      <c r="F1832" s="27"/>
      <c r="G1832" s="35"/>
      <c r="H1832" s="35"/>
      <c r="I1832" s="35"/>
    </row>
    <row r="1833" spans="3:9" ht="22.5" customHeight="1" x14ac:dyDescent="0.25">
      <c r="C1833" s="34"/>
      <c r="D1833" s="27"/>
      <c r="F1833" s="27"/>
      <c r="G1833" s="35"/>
      <c r="H1833" s="35"/>
      <c r="I1833" s="35"/>
    </row>
    <row r="1834" spans="3:9" ht="22.5" customHeight="1" x14ac:dyDescent="0.25">
      <c r="C1834" s="34"/>
      <c r="D1834" s="27"/>
      <c r="F1834" s="27"/>
      <c r="G1834" s="35"/>
      <c r="H1834" s="35"/>
      <c r="I1834" s="35"/>
    </row>
    <row r="1835" spans="3:9" ht="22.5" customHeight="1" x14ac:dyDescent="0.25">
      <c r="C1835" s="34"/>
      <c r="D1835" s="27"/>
      <c r="F1835" s="27"/>
      <c r="G1835" s="35"/>
      <c r="H1835" s="35"/>
      <c r="I1835" s="35"/>
    </row>
    <row r="1836" spans="3:9" ht="22.5" customHeight="1" x14ac:dyDescent="0.25">
      <c r="C1836" s="34"/>
      <c r="D1836" s="27"/>
      <c r="F1836" s="27"/>
      <c r="G1836" s="35"/>
      <c r="H1836" s="35"/>
      <c r="I1836" s="35"/>
    </row>
    <row r="1837" spans="3:9" ht="22.5" customHeight="1" x14ac:dyDescent="0.25">
      <c r="C1837" s="34"/>
      <c r="D1837" s="27"/>
      <c r="F1837" s="27"/>
      <c r="G1837" s="35"/>
      <c r="H1837" s="35"/>
      <c r="I1837" s="35"/>
    </row>
    <row r="1838" spans="3:9" ht="22.5" customHeight="1" x14ac:dyDescent="0.25">
      <c r="C1838" s="34"/>
      <c r="D1838" s="27"/>
      <c r="F1838" s="27"/>
      <c r="G1838" s="35"/>
      <c r="H1838" s="35"/>
      <c r="I1838" s="35"/>
    </row>
    <row r="1839" spans="3:9" ht="22.5" customHeight="1" x14ac:dyDescent="0.25">
      <c r="C1839" s="34"/>
      <c r="D1839" s="27"/>
      <c r="F1839" s="27"/>
      <c r="G1839" s="35"/>
      <c r="H1839" s="35"/>
      <c r="I1839" s="35"/>
    </row>
    <row r="1840" spans="3:9" ht="22.5" customHeight="1" x14ac:dyDescent="0.25">
      <c r="C1840" s="34"/>
      <c r="D1840" s="27"/>
      <c r="F1840" s="27"/>
      <c r="G1840" s="35"/>
      <c r="H1840" s="35"/>
      <c r="I1840" s="35"/>
    </row>
    <row r="1841" spans="3:9" ht="22.5" customHeight="1" x14ac:dyDescent="0.25">
      <c r="C1841" s="34"/>
      <c r="D1841" s="27"/>
      <c r="F1841" s="27"/>
      <c r="G1841" s="35"/>
      <c r="H1841" s="35"/>
      <c r="I1841" s="35"/>
    </row>
    <row r="1842" spans="3:9" ht="22.5" customHeight="1" x14ac:dyDescent="0.25">
      <c r="C1842" s="34"/>
      <c r="D1842" s="27"/>
      <c r="F1842" s="27"/>
      <c r="G1842" s="35"/>
      <c r="H1842" s="35"/>
      <c r="I1842" s="35"/>
    </row>
    <row r="1843" spans="3:9" ht="22.5" customHeight="1" x14ac:dyDescent="0.25">
      <c r="C1843" s="34"/>
      <c r="D1843" s="27"/>
      <c r="F1843" s="27"/>
      <c r="G1843" s="35"/>
      <c r="H1843" s="35"/>
      <c r="I1843" s="35"/>
    </row>
    <row r="1844" spans="3:9" ht="22.5" customHeight="1" x14ac:dyDescent="0.25">
      <c r="C1844" s="34"/>
      <c r="D1844" s="27"/>
      <c r="F1844" s="27"/>
      <c r="G1844" s="35"/>
      <c r="H1844" s="35"/>
      <c r="I1844" s="35"/>
    </row>
    <row r="1845" spans="3:9" ht="22.5" customHeight="1" x14ac:dyDescent="0.25">
      <c r="C1845" s="34"/>
      <c r="D1845" s="27"/>
      <c r="F1845" s="27"/>
      <c r="G1845" s="35"/>
      <c r="H1845" s="35"/>
      <c r="I1845" s="35"/>
    </row>
    <row r="1846" spans="3:9" ht="22.5" customHeight="1" x14ac:dyDescent="0.25">
      <c r="C1846" s="34"/>
      <c r="D1846" s="27"/>
      <c r="F1846" s="27"/>
      <c r="G1846" s="35"/>
      <c r="H1846" s="35"/>
      <c r="I1846" s="35"/>
    </row>
    <row r="1847" spans="3:9" ht="22.5" customHeight="1" x14ac:dyDescent="0.25">
      <c r="C1847" s="34"/>
      <c r="D1847" s="27"/>
      <c r="F1847" s="27"/>
      <c r="G1847" s="35"/>
      <c r="H1847" s="35"/>
      <c r="I1847" s="35"/>
    </row>
    <row r="1848" spans="3:9" ht="22.5" customHeight="1" x14ac:dyDescent="0.25">
      <c r="C1848" s="34"/>
      <c r="D1848" s="27"/>
      <c r="F1848" s="27"/>
      <c r="G1848" s="35"/>
      <c r="H1848" s="35"/>
      <c r="I1848" s="35"/>
    </row>
    <row r="1849" spans="3:9" ht="22.5" customHeight="1" x14ac:dyDescent="0.25">
      <c r="C1849" s="34"/>
      <c r="D1849" s="27"/>
      <c r="F1849" s="27"/>
      <c r="G1849" s="35"/>
      <c r="H1849" s="35"/>
      <c r="I1849" s="35"/>
    </row>
    <row r="1850" spans="3:9" ht="22.5" customHeight="1" x14ac:dyDescent="0.25">
      <c r="C1850" s="34"/>
      <c r="D1850" s="27"/>
      <c r="F1850" s="27"/>
      <c r="G1850" s="35"/>
      <c r="H1850" s="35"/>
      <c r="I1850" s="35"/>
    </row>
    <row r="1851" spans="3:9" ht="22.5" customHeight="1" x14ac:dyDescent="0.25">
      <c r="C1851" s="34"/>
      <c r="D1851" s="27"/>
      <c r="F1851" s="27"/>
      <c r="G1851" s="35"/>
      <c r="H1851" s="35"/>
      <c r="I1851" s="35"/>
    </row>
    <row r="1852" spans="3:9" ht="22.5" customHeight="1" x14ac:dyDescent="0.25">
      <c r="C1852" s="34"/>
      <c r="D1852" s="27"/>
      <c r="F1852" s="27"/>
      <c r="G1852" s="35"/>
      <c r="H1852" s="35"/>
      <c r="I1852" s="35"/>
    </row>
    <row r="1853" spans="3:9" ht="22.5" customHeight="1" x14ac:dyDescent="0.25">
      <c r="C1853" s="34"/>
      <c r="D1853" s="27"/>
      <c r="F1853" s="27"/>
      <c r="G1853" s="35"/>
      <c r="H1853" s="35"/>
      <c r="I1853" s="35"/>
    </row>
    <row r="1854" spans="3:9" ht="22.5" customHeight="1" x14ac:dyDescent="0.25">
      <c r="C1854" s="34"/>
      <c r="D1854" s="27"/>
      <c r="F1854" s="27"/>
      <c r="G1854" s="35"/>
      <c r="H1854" s="35"/>
      <c r="I1854" s="35"/>
    </row>
    <row r="1855" spans="3:9" ht="22.5" customHeight="1" x14ac:dyDescent="0.25">
      <c r="C1855" s="34"/>
      <c r="D1855" s="27"/>
      <c r="F1855" s="27"/>
      <c r="G1855" s="35"/>
      <c r="H1855" s="35"/>
      <c r="I1855" s="35"/>
    </row>
    <row r="1856" spans="3:9" ht="22.5" customHeight="1" x14ac:dyDescent="0.25">
      <c r="C1856" s="34"/>
      <c r="D1856" s="27"/>
      <c r="F1856" s="27"/>
      <c r="G1856" s="35"/>
      <c r="H1856" s="35"/>
      <c r="I1856" s="35"/>
    </row>
    <row r="1857" spans="3:9" ht="22.5" customHeight="1" x14ac:dyDescent="0.25">
      <c r="C1857" s="34"/>
      <c r="D1857" s="27"/>
      <c r="F1857" s="27"/>
      <c r="G1857" s="35"/>
      <c r="H1857" s="35"/>
      <c r="I1857" s="35"/>
    </row>
    <row r="1858" spans="3:9" ht="22.5" customHeight="1" x14ac:dyDescent="0.25">
      <c r="C1858" s="34"/>
      <c r="D1858" s="27"/>
      <c r="F1858" s="27"/>
      <c r="G1858" s="35"/>
      <c r="H1858" s="35"/>
      <c r="I1858" s="35"/>
    </row>
    <row r="1859" spans="3:9" ht="22.5" customHeight="1" x14ac:dyDescent="0.25">
      <c r="C1859" s="34"/>
      <c r="D1859" s="27"/>
      <c r="F1859" s="27"/>
      <c r="G1859" s="35"/>
      <c r="H1859" s="35"/>
      <c r="I1859" s="35"/>
    </row>
    <row r="1860" spans="3:9" ht="22.5" customHeight="1" x14ac:dyDescent="0.25">
      <c r="C1860" s="34"/>
      <c r="D1860" s="27"/>
      <c r="F1860" s="27"/>
      <c r="G1860" s="35"/>
      <c r="H1860" s="35"/>
      <c r="I1860" s="35"/>
    </row>
    <row r="1861" spans="3:9" ht="22.5" customHeight="1" x14ac:dyDescent="0.25">
      <c r="C1861" s="34"/>
      <c r="D1861" s="27"/>
      <c r="F1861" s="27"/>
      <c r="G1861" s="35"/>
      <c r="H1861" s="35"/>
      <c r="I1861" s="35"/>
    </row>
    <row r="1862" spans="3:9" ht="22.5" customHeight="1" x14ac:dyDescent="0.25">
      <c r="C1862" s="34"/>
      <c r="D1862" s="27"/>
      <c r="F1862" s="27"/>
      <c r="G1862" s="35"/>
      <c r="H1862" s="35"/>
      <c r="I1862" s="35"/>
    </row>
    <row r="1863" spans="3:9" ht="22.5" customHeight="1" x14ac:dyDescent="0.25">
      <c r="C1863" s="34"/>
      <c r="D1863" s="27"/>
      <c r="F1863" s="27"/>
      <c r="G1863" s="35"/>
      <c r="H1863" s="35"/>
      <c r="I1863" s="35"/>
    </row>
    <row r="1864" spans="3:9" ht="22.5" customHeight="1" x14ac:dyDescent="0.25">
      <c r="C1864" s="34"/>
      <c r="D1864" s="27"/>
      <c r="F1864" s="27"/>
      <c r="G1864" s="35"/>
      <c r="H1864" s="35"/>
      <c r="I1864" s="35"/>
    </row>
    <row r="1865" spans="3:9" ht="22.5" customHeight="1" x14ac:dyDescent="0.25">
      <c r="C1865" s="34"/>
      <c r="D1865" s="27"/>
      <c r="F1865" s="27"/>
      <c r="G1865" s="35"/>
      <c r="H1865" s="35"/>
      <c r="I1865" s="35"/>
    </row>
    <row r="1866" spans="3:9" ht="22.5" customHeight="1" x14ac:dyDescent="0.25">
      <c r="C1866" s="34"/>
      <c r="D1866" s="27"/>
      <c r="F1866" s="27"/>
      <c r="G1866" s="35"/>
      <c r="H1866" s="35"/>
      <c r="I1866" s="35"/>
    </row>
    <row r="1867" spans="3:9" ht="22.5" customHeight="1" x14ac:dyDescent="0.25">
      <c r="C1867" s="34"/>
      <c r="D1867" s="27"/>
      <c r="F1867" s="27"/>
      <c r="G1867" s="35"/>
      <c r="H1867" s="35"/>
      <c r="I1867" s="35"/>
    </row>
    <row r="1868" spans="3:9" ht="22.5" customHeight="1" x14ac:dyDescent="0.25">
      <c r="C1868" s="34"/>
      <c r="D1868" s="27"/>
      <c r="F1868" s="27"/>
      <c r="G1868" s="35"/>
      <c r="H1868" s="35"/>
      <c r="I1868" s="35"/>
    </row>
    <row r="1869" spans="3:9" ht="22.5" customHeight="1" x14ac:dyDescent="0.25">
      <c r="C1869" s="34"/>
      <c r="D1869" s="27"/>
      <c r="F1869" s="27"/>
      <c r="G1869" s="35"/>
      <c r="H1869" s="35"/>
      <c r="I1869" s="35"/>
    </row>
    <row r="1870" spans="3:9" ht="22.5" customHeight="1" x14ac:dyDescent="0.25">
      <c r="C1870" s="34"/>
      <c r="D1870" s="27"/>
      <c r="F1870" s="27"/>
      <c r="G1870" s="35"/>
      <c r="H1870" s="35"/>
      <c r="I1870" s="35"/>
    </row>
    <row r="1871" spans="3:9" ht="22.5" customHeight="1" x14ac:dyDescent="0.25">
      <c r="C1871" s="34"/>
      <c r="D1871" s="27"/>
      <c r="F1871" s="27"/>
      <c r="G1871" s="35"/>
      <c r="H1871" s="35"/>
      <c r="I1871" s="35"/>
    </row>
    <row r="1872" spans="3:9" ht="22.5" customHeight="1" x14ac:dyDescent="0.25">
      <c r="C1872" s="34"/>
      <c r="D1872" s="27"/>
      <c r="F1872" s="27"/>
      <c r="G1872" s="35"/>
      <c r="H1872" s="35"/>
      <c r="I1872" s="35"/>
    </row>
    <row r="1873" spans="3:9" ht="22.5" customHeight="1" x14ac:dyDescent="0.25">
      <c r="C1873" s="34"/>
      <c r="D1873" s="27"/>
      <c r="F1873" s="27"/>
      <c r="G1873" s="35"/>
      <c r="H1873" s="35"/>
      <c r="I1873" s="35"/>
    </row>
    <row r="1874" spans="3:9" ht="22.5" customHeight="1" x14ac:dyDescent="0.25">
      <c r="C1874" s="34"/>
      <c r="D1874" s="27"/>
      <c r="F1874" s="27"/>
      <c r="G1874" s="35"/>
      <c r="H1874" s="35"/>
      <c r="I1874" s="35"/>
    </row>
    <row r="1875" spans="3:9" ht="22.5" customHeight="1" x14ac:dyDescent="0.25">
      <c r="C1875" s="34"/>
      <c r="D1875" s="27"/>
      <c r="F1875" s="27"/>
      <c r="G1875" s="35"/>
      <c r="H1875" s="35"/>
      <c r="I1875" s="35"/>
    </row>
    <row r="1876" spans="3:9" ht="22.5" customHeight="1" x14ac:dyDescent="0.25">
      <c r="C1876" s="34"/>
      <c r="D1876" s="27"/>
      <c r="F1876" s="27"/>
      <c r="G1876" s="35"/>
      <c r="H1876" s="35"/>
      <c r="I1876" s="35"/>
    </row>
    <row r="1877" spans="3:9" ht="22.5" customHeight="1" x14ac:dyDescent="0.25">
      <c r="C1877" s="34"/>
      <c r="D1877" s="27"/>
      <c r="F1877" s="27"/>
      <c r="G1877" s="35"/>
      <c r="H1877" s="35"/>
      <c r="I1877" s="35"/>
    </row>
    <row r="1878" spans="3:9" ht="22.5" customHeight="1" x14ac:dyDescent="0.25">
      <c r="C1878" s="34"/>
      <c r="D1878" s="27"/>
      <c r="F1878" s="27"/>
      <c r="G1878" s="35"/>
      <c r="H1878" s="35"/>
      <c r="I1878" s="35"/>
    </row>
    <row r="1879" spans="3:9" ht="22.5" customHeight="1" x14ac:dyDescent="0.25">
      <c r="C1879" s="34"/>
      <c r="D1879" s="27"/>
      <c r="F1879" s="27"/>
      <c r="G1879" s="35"/>
      <c r="H1879" s="35"/>
      <c r="I1879" s="35"/>
    </row>
    <row r="1880" spans="3:9" ht="22.5" customHeight="1" x14ac:dyDescent="0.25">
      <c r="C1880" s="34"/>
      <c r="D1880" s="27"/>
      <c r="F1880" s="27"/>
      <c r="G1880" s="35"/>
      <c r="H1880" s="35"/>
      <c r="I1880" s="35"/>
    </row>
    <row r="1881" spans="3:9" ht="22.5" customHeight="1" x14ac:dyDescent="0.25">
      <c r="C1881" s="34"/>
      <c r="D1881" s="27"/>
      <c r="F1881" s="27"/>
      <c r="G1881" s="35"/>
      <c r="H1881" s="35"/>
      <c r="I1881" s="35"/>
    </row>
    <row r="1882" spans="3:9" ht="22.5" customHeight="1" x14ac:dyDescent="0.25">
      <c r="C1882" s="34"/>
      <c r="D1882" s="27"/>
      <c r="F1882" s="27"/>
      <c r="G1882" s="35"/>
      <c r="H1882" s="35"/>
      <c r="I1882" s="35"/>
    </row>
    <row r="1883" spans="3:9" ht="22.5" customHeight="1" x14ac:dyDescent="0.25">
      <c r="C1883" s="34"/>
      <c r="D1883" s="27"/>
      <c r="F1883" s="27"/>
      <c r="G1883" s="35"/>
      <c r="H1883" s="35"/>
      <c r="I1883" s="35"/>
    </row>
    <row r="1884" spans="3:9" ht="22.5" customHeight="1" x14ac:dyDescent="0.25">
      <c r="C1884" s="34"/>
      <c r="D1884" s="27"/>
      <c r="F1884" s="27"/>
      <c r="G1884" s="35"/>
      <c r="H1884" s="35"/>
      <c r="I1884" s="35"/>
    </row>
    <row r="1885" spans="3:9" ht="22.5" customHeight="1" x14ac:dyDescent="0.25">
      <c r="C1885" s="34"/>
      <c r="D1885" s="27"/>
      <c r="F1885" s="27"/>
      <c r="G1885" s="35"/>
      <c r="H1885" s="35"/>
      <c r="I1885" s="35"/>
    </row>
    <row r="1886" spans="3:9" ht="22.5" customHeight="1" x14ac:dyDescent="0.25">
      <c r="C1886" s="34"/>
      <c r="D1886" s="27"/>
      <c r="F1886" s="27"/>
      <c r="G1886" s="35"/>
      <c r="H1886" s="35"/>
      <c r="I1886" s="35"/>
    </row>
    <row r="1887" spans="3:9" ht="22.5" customHeight="1" x14ac:dyDescent="0.25">
      <c r="C1887" s="34"/>
      <c r="D1887" s="27"/>
      <c r="F1887" s="27"/>
      <c r="G1887" s="35"/>
      <c r="H1887" s="35"/>
      <c r="I1887" s="35"/>
    </row>
    <row r="1888" spans="3:9" ht="22.5" customHeight="1" x14ac:dyDescent="0.25">
      <c r="C1888" s="34"/>
      <c r="D1888" s="27"/>
      <c r="F1888" s="27"/>
      <c r="G1888" s="35"/>
      <c r="H1888" s="35"/>
      <c r="I1888" s="35"/>
    </row>
    <row r="1889" spans="3:9" ht="22.5" customHeight="1" x14ac:dyDescent="0.25">
      <c r="C1889" s="34"/>
      <c r="D1889" s="27"/>
      <c r="F1889" s="27"/>
      <c r="G1889" s="35"/>
      <c r="H1889" s="35"/>
      <c r="I1889" s="35"/>
    </row>
    <row r="1890" spans="3:9" ht="22.5" customHeight="1" x14ac:dyDescent="0.25">
      <c r="C1890" s="34"/>
      <c r="D1890" s="27"/>
      <c r="F1890" s="27"/>
      <c r="G1890" s="35"/>
      <c r="H1890" s="35"/>
      <c r="I1890" s="35"/>
    </row>
    <row r="1891" spans="3:9" ht="22.5" customHeight="1" x14ac:dyDescent="0.25">
      <c r="C1891" s="34"/>
      <c r="D1891" s="27"/>
      <c r="F1891" s="27"/>
      <c r="G1891" s="35"/>
      <c r="H1891" s="35"/>
      <c r="I1891" s="35"/>
    </row>
    <row r="1892" spans="3:9" ht="22.5" customHeight="1" x14ac:dyDescent="0.25">
      <c r="C1892" s="34"/>
      <c r="D1892" s="27"/>
      <c r="F1892" s="27"/>
      <c r="G1892" s="35"/>
      <c r="H1892" s="35"/>
      <c r="I1892" s="35"/>
    </row>
    <row r="1893" spans="3:9" ht="22.5" customHeight="1" x14ac:dyDescent="0.25">
      <c r="C1893" s="34"/>
      <c r="D1893" s="27"/>
      <c r="F1893" s="27"/>
      <c r="G1893" s="35"/>
      <c r="H1893" s="35"/>
      <c r="I1893" s="35"/>
    </row>
    <row r="1894" spans="3:9" ht="22.5" customHeight="1" x14ac:dyDescent="0.25">
      <c r="C1894" s="34"/>
      <c r="D1894" s="27"/>
      <c r="F1894" s="27"/>
      <c r="G1894" s="35"/>
      <c r="H1894" s="35"/>
      <c r="I1894" s="35"/>
    </row>
    <row r="1895" spans="3:9" ht="22.5" customHeight="1" x14ac:dyDescent="0.25">
      <c r="C1895" s="34"/>
      <c r="D1895" s="27"/>
      <c r="F1895" s="27"/>
      <c r="G1895" s="35"/>
      <c r="H1895" s="35"/>
      <c r="I1895" s="35"/>
    </row>
    <row r="1896" spans="3:9" ht="22.5" customHeight="1" x14ac:dyDescent="0.25">
      <c r="C1896" s="34"/>
      <c r="D1896" s="27"/>
      <c r="F1896" s="27"/>
      <c r="G1896" s="35"/>
      <c r="H1896" s="35"/>
      <c r="I1896" s="35"/>
    </row>
    <row r="1897" spans="3:9" ht="22.5" customHeight="1" x14ac:dyDescent="0.25">
      <c r="C1897" s="34"/>
      <c r="D1897" s="27"/>
      <c r="F1897" s="27"/>
      <c r="G1897" s="35"/>
      <c r="H1897" s="35"/>
      <c r="I1897" s="35"/>
    </row>
    <row r="1898" spans="3:9" ht="22.5" customHeight="1" x14ac:dyDescent="0.25">
      <c r="C1898" s="34"/>
      <c r="D1898" s="27"/>
      <c r="F1898" s="27"/>
      <c r="G1898" s="35"/>
      <c r="H1898" s="35"/>
      <c r="I1898" s="35"/>
    </row>
    <row r="1899" spans="3:9" ht="22.5" customHeight="1" x14ac:dyDescent="0.25">
      <c r="C1899" s="34"/>
      <c r="D1899" s="27"/>
      <c r="F1899" s="27"/>
      <c r="G1899" s="35"/>
      <c r="H1899" s="35"/>
      <c r="I1899" s="35"/>
    </row>
    <row r="1900" spans="3:9" ht="22.5" customHeight="1" x14ac:dyDescent="0.25">
      <c r="C1900" s="34"/>
      <c r="D1900" s="27"/>
      <c r="F1900" s="27"/>
      <c r="G1900" s="35"/>
      <c r="H1900" s="35"/>
      <c r="I1900" s="35"/>
    </row>
    <row r="1901" spans="3:9" ht="22.5" customHeight="1" x14ac:dyDescent="0.25">
      <c r="C1901" s="34"/>
      <c r="D1901" s="27"/>
      <c r="F1901" s="27"/>
      <c r="G1901" s="35"/>
      <c r="H1901" s="35"/>
      <c r="I1901" s="35"/>
    </row>
    <row r="1902" spans="3:9" ht="22.5" customHeight="1" x14ac:dyDescent="0.25">
      <c r="C1902" s="34"/>
      <c r="D1902" s="27"/>
      <c r="F1902" s="27"/>
      <c r="G1902" s="35"/>
      <c r="H1902" s="35"/>
      <c r="I1902" s="35"/>
    </row>
    <row r="1903" spans="3:9" ht="22.5" customHeight="1" x14ac:dyDescent="0.25">
      <c r="C1903" s="34"/>
      <c r="D1903" s="27"/>
      <c r="F1903" s="27"/>
      <c r="G1903" s="35"/>
      <c r="H1903" s="35"/>
      <c r="I1903" s="35"/>
    </row>
    <row r="1904" spans="3:9" ht="22.5" customHeight="1" x14ac:dyDescent="0.25">
      <c r="C1904" s="34"/>
      <c r="D1904" s="27"/>
      <c r="F1904" s="27"/>
      <c r="G1904" s="35"/>
      <c r="H1904" s="35"/>
      <c r="I1904" s="35"/>
    </row>
    <row r="1905" spans="3:9" ht="22.5" customHeight="1" x14ac:dyDescent="0.25">
      <c r="C1905" s="34"/>
      <c r="D1905" s="27"/>
      <c r="F1905" s="27"/>
      <c r="G1905" s="35"/>
      <c r="H1905" s="35"/>
      <c r="I1905" s="35"/>
    </row>
    <row r="1906" spans="3:9" ht="22.5" customHeight="1" x14ac:dyDescent="0.25">
      <c r="C1906" s="34"/>
      <c r="D1906" s="27"/>
      <c r="F1906" s="27"/>
      <c r="G1906" s="35"/>
      <c r="H1906" s="35"/>
      <c r="I1906" s="35"/>
    </row>
    <row r="1907" spans="3:9" ht="22.5" customHeight="1" x14ac:dyDescent="0.25">
      <c r="C1907" s="34"/>
      <c r="D1907" s="27"/>
      <c r="F1907" s="27"/>
      <c r="G1907" s="35"/>
      <c r="H1907" s="35"/>
      <c r="I1907" s="35"/>
    </row>
    <row r="1908" spans="3:9" ht="22.5" customHeight="1" x14ac:dyDescent="0.25">
      <c r="C1908" s="34"/>
      <c r="D1908" s="27"/>
      <c r="F1908" s="27"/>
      <c r="G1908" s="35"/>
      <c r="H1908" s="35"/>
      <c r="I1908" s="35"/>
    </row>
    <row r="1909" spans="3:9" ht="22.5" customHeight="1" x14ac:dyDescent="0.25">
      <c r="C1909" s="34"/>
      <c r="D1909" s="27"/>
      <c r="F1909" s="27"/>
      <c r="G1909" s="35"/>
      <c r="H1909" s="35"/>
      <c r="I1909" s="35"/>
    </row>
    <row r="1910" spans="3:9" ht="22.5" customHeight="1" x14ac:dyDescent="0.25">
      <c r="C1910" s="34"/>
      <c r="D1910" s="27"/>
      <c r="F1910" s="27"/>
      <c r="G1910" s="35"/>
      <c r="H1910" s="35"/>
      <c r="I1910" s="35"/>
    </row>
    <row r="1911" spans="3:9" ht="22.5" customHeight="1" x14ac:dyDescent="0.25">
      <c r="C1911" s="34"/>
      <c r="D1911" s="27"/>
      <c r="F1911" s="27"/>
      <c r="G1911" s="35"/>
      <c r="H1911" s="35"/>
      <c r="I1911" s="35"/>
    </row>
    <row r="1912" spans="3:9" ht="22.5" customHeight="1" x14ac:dyDescent="0.25">
      <c r="C1912" s="34"/>
      <c r="D1912" s="27"/>
      <c r="F1912" s="27"/>
      <c r="G1912" s="35"/>
      <c r="H1912" s="35"/>
      <c r="I1912" s="35"/>
    </row>
    <row r="1913" spans="3:9" ht="22.5" customHeight="1" x14ac:dyDescent="0.25">
      <c r="C1913" s="34"/>
      <c r="D1913" s="27"/>
      <c r="F1913" s="27"/>
      <c r="G1913" s="35"/>
      <c r="H1913" s="35"/>
      <c r="I1913" s="35"/>
    </row>
    <row r="1914" spans="3:9" ht="22.5" customHeight="1" x14ac:dyDescent="0.25">
      <c r="C1914" s="34"/>
      <c r="D1914" s="27"/>
      <c r="F1914" s="27"/>
      <c r="G1914" s="35"/>
      <c r="H1914" s="35"/>
      <c r="I1914" s="35"/>
    </row>
    <row r="1915" spans="3:9" ht="22.5" customHeight="1" x14ac:dyDescent="0.25">
      <c r="C1915" s="34"/>
      <c r="D1915" s="27"/>
      <c r="F1915" s="27"/>
      <c r="G1915" s="35"/>
      <c r="H1915" s="35"/>
      <c r="I1915" s="35"/>
    </row>
    <row r="1916" spans="3:9" ht="22.5" customHeight="1" x14ac:dyDescent="0.25">
      <c r="C1916" s="34"/>
      <c r="D1916" s="27"/>
      <c r="F1916" s="27"/>
      <c r="G1916" s="35"/>
      <c r="H1916" s="35"/>
      <c r="I1916" s="35"/>
    </row>
    <row r="1917" spans="3:9" ht="22.5" customHeight="1" x14ac:dyDescent="0.25">
      <c r="C1917" s="34"/>
      <c r="D1917" s="27"/>
      <c r="F1917" s="27"/>
      <c r="G1917" s="35"/>
      <c r="H1917" s="35"/>
      <c r="I1917" s="35"/>
    </row>
    <row r="1918" spans="3:9" ht="22.5" customHeight="1" x14ac:dyDescent="0.25">
      <c r="C1918" s="34"/>
      <c r="D1918" s="27"/>
      <c r="F1918" s="27"/>
      <c r="G1918" s="35"/>
      <c r="H1918" s="35"/>
      <c r="I1918" s="35"/>
    </row>
    <row r="1919" spans="3:9" ht="22.5" customHeight="1" x14ac:dyDescent="0.25">
      <c r="C1919" s="34"/>
      <c r="D1919" s="27"/>
      <c r="F1919" s="27"/>
      <c r="G1919" s="35"/>
      <c r="H1919" s="35"/>
      <c r="I1919" s="35"/>
    </row>
    <row r="1920" spans="3:9" ht="22.5" customHeight="1" x14ac:dyDescent="0.25">
      <c r="C1920" s="34"/>
      <c r="D1920" s="27"/>
      <c r="F1920" s="27"/>
      <c r="G1920" s="35"/>
      <c r="H1920" s="35"/>
      <c r="I1920" s="35"/>
    </row>
    <row r="1921" spans="3:9" ht="22.5" customHeight="1" x14ac:dyDescent="0.25">
      <c r="C1921" s="34"/>
      <c r="D1921" s="27"/>
      <c r="F1921" s="27"/>
      <c r="G1921" s="35"/>
      <c r="H1921" s="35"/>
      <c r="I1921" s="35"/>
    </row>
    <row r="1922" spans="3:9" ht="22.5" customHeight="1" x14ac:dyDescent="0.25">
      <c r="C1922" s="34"/>
      <c r="D1922" s="27"/>
      <c r="F1922" s="27"/>
      <c r="G1922" s="35"/>
      <c r="H1922" s="35"/>
      <c r="I1922" s="35"/>
    </row>
    <row r="1923" spans="3:9" ht="22.5" customHeight="1" x14ac:dyDescent="0.25">
      <c r="C1923" s="34"/>
      <c r="D1923" s="27"/>
      <c r="F1923" s="27"/>
      <c r="G1923" s="35"/>
      <c r="H1923" s="35"/>
      <c r="I1923" s="35"/>
    </row>
    <row r="1924" spans="3:9" ht="22.5" customHeight="1" x14ac:dyDescent="0.25">
      <c r="C1924" s="34"/>
      <c r="D1924" s="27"/>
      <c r="F1924" s="27"/>
      <c r="G1924" s="35"/>
      <c r="H1924" s="35"/>
      <c r="I1924" s="35"/>
    </row>
    <row r="1925" spans="3:9" ht="22.5" customHeight="1" x14ac:dyDescent="0.25">
      <c r="C1925" s="34"/>
      <c r="D1925" s="27"/>
      <c r="F1925" s="27"/>
      <c r="G1925" s="35"/>
      <c r="H1925" s="35"/>
      <c r="I1925" s="35"/>
    </row>
    <row r="1926" spans="3:9" ht="22.5" customHeight="1" x14ac:dyDescent="0.25">
      <c r="C1926" s="34"/>
      <c r="D1926" s="27"/>
      <c r="F1926" s="27"/>
      <c r="G1926" s="35"/>
      <c r="H1926" s="35"/>
      <c r="I1926" s="35"/>
    </row>
    <row r="1927" spans="3:9" ht="22.5" customHeight="1" x14ac:dyDescent="0.25">
      <c r="C1927" s="34"/>
      <c r="D1927" s="27"/>
      <c r="F1927" s="27"/>
      <c r="G1927" s="35"/>
      <c r="H1927" s="35"/>
      <c r="I1927" s="35"/>
    </row>
    <row r="1928" spans="3:9" ht="22.5" customHeight="1" x14ac:dyDescent="0.25">
      <c r="C1928" s="34"/>
      <c r="D1928" s="27"/>
      <c r="F1928" s="27"/>
      <c r="G1928" s="35"/>
      <c r="H1928" s="35"/>
      <c r="I1928" s="35"/>
    </row>
    <row r="1929" spans="3:9" ht="22.5" customHeight="1" x14ac:dyDescent="0.25">
      <c r="C1929" s="34"/>
      <c r="D1929" s="27"/>
      <c r="F1929" s="27"/>
      <c r="G1929" s="35"/>
      <c r="H1929" s="35"/>
      <c r="I1929" s="35"/>
    </row>
    <row r="1930" spans="3:9" ht="22.5" customHeight="1" x14ac:dyDescent="0.25">
      <c r="C1930" s="34"/>
      <c r="D1930" s="27"/>
      <c r="F1930" s="27"/>
      <c r="G1930" s="35"/>
      <c r="H1930" s="35"/>
      <c r="I1930" s="35"/>
    </row>
    <row r="1931" spans="3:9" ht="22.5" customHeight="1" x14ac:dyDescent="0.25">
      <c r="C1931" s="34"/>
      <c r="D1931" s="27"/>
      <c r="F1931" s="27"/>
      <c r="G1931" s="35"/>
      <c r="H1931" s="35"/>
      <c r="I1931" s="35"/>
    </row>
    <row r="1932" spans="3:9" ht="22.5" customHeight="1" x14ac:dyDescent="0.25">
      <c r="C1932" s="34"/>
      <c r="D1932" s="27"/>
      <c r="F1932" s="27"/>
      <c r="G1932" s="35"/>
      <c r="H1932" s="35"/>
      <c r="I1932" s="35"/>
    </row>
    <row r="1933" spans="3:9" ht="22.5" customHeight="1" x14ac:dyDescent="0.25">
      <c r="C1933" s="34"/>
      <c r="D1933" s="27"/>
      <c r="F1933" s="27"/>
      <c r="G1933" s="35"/>
      <c r="H1933" s="35"/>
      <c r="I1933" s="35"/>
    </row>
    <row r="1934" spans="3:9" ht="22.5" customHeight="1" x14ac:dyDescent="0.25">
      <c r="C1934" s="34"/>
      <c r="D1934" s="27"/>
      <c r="F1934" s="27"/>
      <c r="G1934" s="35"/>
      <c r="H1934" s="35"/>
      <c r="I1934" s="35"/>
    </row>
    <row r="1935" spans="3:9" ht="22.5" customHeight="1" x14ac:dyDescent="0.25">
      <c r="C1935" s="34"/>
      <c r="D1935" s="27"/>
      <c r="F1935" s="27"/>
      <c r="G1935" s="35"/>
      <c r="H1935" s="35"/>
      <c r="I1935" s="35"/>
    </row>
    <row r="1936" spans="3:9" ht="22.5" customHeight="1" x14ac:dyDescent="0.25">
      <c r="C1936" s="34"/>
      <c r="D1936" s="27"/>
      <c r="F1936" s="27"/>
      <c r="G1936" s="35"/>
      <c r="H1936" s="35"/>
      <c r="I1936" s="35"/>
    </row>
    <row r="1937" spans="3:9" ht="22.5" customHeight="1" x14ac:dyDescent="0.25">
      <c r="C1937" s="34"/>
      <c r="D1937" s="27"/>
      <c r="F1937" s="27"/>
      <c r="G1937" s="35"/>
      <c r="H1937" s="35"/>
      <c r="I1937" s="35"/>
    </row>
    <row r="1938" spans="3:9" ht="22.5" customHeight="1" x14ac:dyDescent="0.25">
      <c r="C1938" s="34"/>
      <c r="D1938" s="27"/>
      <c r="F1938" s="27"/>
      <c r="G1938" s="35"/>
      <c r="H1938" s="35"/>
      <c r="I1938" s="35"/>
    </row>
    <row r="1939" spans="3:9" ht="22.5" customHeight="1" x14ac:dyDescent="0.25">
      <c r="C1939" s="34"/>
      <c r="D1939" s="27"/>
      <c r="F1939" s="27"/>
      <c r="G1939" s="35"/>
      <c r="H1939" s="35"/>
      <c r="I1939" s="35"/>
    </row>
    <row r="1940" spans="3:9" ht="22.5" customHeight="1" x14ac:dyDescent="0.25">
      <c r="C1940" s="34"/>
      <c r="D1940" s="27"/>
      <c r="F1940" s="27"/>
      <c r="G1940" s="35"/>
      <c r="H1940" s="35"/>
      <c r="I1940" s="35"/>
    </row>
    <row r="1941" spans="3:9" ht="22.5" customHeight="1" x14ac:dyDescent="0.25">
      <c r="C1941" s="34"/>
      <c r="D1941" s="27"/>
      <c r="F1941" s="27"/>
      <c r="G1941" s="35"/>
      <c r="H1941" s="35"/>
      <c r="I1941" s="35"/>
    </row>
    <row r="1942" spans="3:9" ht="22.5" customHeight="1" x14ac:dyDescent="0.25">
      <c r="C1942" s="34"/>
      <c r="D1942" s="27"/>
      <c r="F1942" s="27"/>
      <c r="G1942" s="35"/>
      <c r="H1942" s="35"/>
      <c r="I1942" s="35"/>
    </row>
    <row r="1943" spans="3:9" ht="22.5" customHeight="1" x14ac:dyDescent="0.25">
      <c r="C1943" s="34"/>
      <c r="D1943" s="27"/>
      <c r="F1943" s="27"/>
      <c r="G1943" s="35"/>
      <c r="H1943" s="35"/>
      <c r="I1943" s="35"/>
    </row>
    <row r="1944" spans="3:9" ht="22.5" customHeight="1" x14ac:dyDescent="0.25">
      <c r="C1944" s="34"/>
      <c r="D1944" s="27"/>
      <c r="F1944" s="27"/>
      <c r="G1944" s="35"/>
      <c r="H1944" s="35"/>
      <c r="I1944" s="35"/>
    </row>
    <row r="1945" spans="3:9" ht="22.5" customHeight="1" x14ac:dyDescent="0.25">
      <c r="C1945" s="34"/>
      <c r="D1945" s="27"/>
      <c r="F1945" s="27"/>
      <c r="G1945" s="35"/>
      <c r="H1945" s="35"/>
      <c r="I1945" s="35"/>
    </row>
    <row r="1946" spans="3:9" ht="22.5" customHeight="1" x14ac:dyDescent="0.25">
      <c r="C1946" s="34"/>
      <c r="D1946" s="27"/>
      <c r="F1946" s="27"/>
      <c r="G1946" s="35"/>
      <c r="H1946" s="35"/>
      <c r="I1946" s="35"/>
    </row>
    <row r="1947" spans="3:9" ht="22.5" customHeight="1" x14ac:dyDescent="0.25">
      <c r="C1947" s="34"/>
      <c r="D1947" s="27"/>
      <c r="F1947" s="27"/>
      <c r="G1947" s="35"/>
      <c r="H1947" s="35"/>
      <c r="I1947" s="35"/>
    </row>
    <row r="1948" spans="3:9" ht="22.5" customHeight="1" x14ac:dyDescent="0.25">
      <c r="C1948" s="34"/>
      <c r="D1948" s="27"/>
      <c r="F1948" s="27"/>
      <c r="G1948" s="35"/>
      <c r="H1948" s="35"/>
      <c r="I1948" s="35"/>
    </row>
    <row r="1949" spans="3:9" ht="22.5" customHeight="1" x14ac:dyDescent="0.25">
      <c r="C1949" s="34"/>
      <c r="D1949" s="27"/>
      <c r="F1949" s="27"/>
      <c r="G1949" s="35"/>
      <c r="H1949" s="35"/>
      <c r="I1949" s="35"/>
    </row>
    <row r="1950" spans="3:9" ht="22.5" customHeight="1" x14ac:dyDescent="0.25">
      <c r="C1950" s="34"/>
      <c r="D1950" s="27"/>
      <c r="F1950" s="27"/>
      <c r="G1950" s="35"/>
      <c r="H1950" s="35"/>
      <c r="I1950" s="35"/>
    </row>
    <row r="1951" spans="3:9" ht="22.5" customHeight="1" x14ac:dyDescent="0.25">
      <c r="C1951" s="34"/>
      <c r="D1951" s="27"/>
      <c r="F1951" s="27"/>
      <c r="G1951" s="35"/>
      <c r="H1951" s="35"/>
      <c r="I1951" s="35"/>
    </row>
    <row r="1952" spans="3:9" ht="22.5" customHeight="1" x14ac:dyDescent="0.25">
      <c r="C1952" s="34"/>
      <c r="D1952" s="27"/>
      <c r="F1952" s="27"/>
      <c r="G1952" s="35"/>
      <c r="H1952" s="35"/>
      <c r="I1952" s="35"/>
    </row>
    <row r="1953" spans="3:9" ht="22.5" customHeight="1" x14ac:dyDescent="0.25">
      <c r="C1953" s="34"/>
      <c r="D1953" s="27"/>
      <c r="F1953" s="27"/>
      <c r="G1953" s="35"/>
      <c r="H1953" s="35"/>
      <c r="I1953" s="35"/>
    </row>
    <row r="1954" spans="3:9" ht="22.5" customHeight="1" x14ac:dyDescent="0.25">
      <c r="C1954" s="34"/>
      <c r="D1954" s="27"/>
      <c r="F1954" s="27"/>
      <c r="G1954" s="35"/>
      <c r="H1954" s="35"/>
      <c r="I1954" s="35"/>
    </row>
    <row r="1955" spans="3:9" ht="22.5" customHeight="1" x14ac:dyDescent="0.25">
      <c r="C1955" s="34"/>
      <c r="D1955" s="27"/>
      <c r="F1955" s="27"/>
      <c r="G1955" s="35"/>
      <c r="H1955" s="35"/>
      <c r="I1955" s="35"/>
    </row>
    <row r="1956" spans="3:9" ht="22.5" customHeight="1" x14ac:dyDescent="0.25">
      <c r="C1956" s="34"/>
      <c r="D1956" s="27"/>
      <c r="F1956" s="27"/>
      <c r="G1956" s="35"/>
      <c r="H1956" s="35"/>
      <c r="I1956" s="35"/>
    </row>
    <row r="1957" spans="3:9" ht="22.5" customHeight="1" x14ac:dyDescent="0.25">
      <c r="C1957" s="34"/>
      <c r="D1957" s="27"/>
      <c r="F1957" s="27"/>
      <c r="G1957" s="35"/>
      <c r="H1957" s="35"/>
      <c r="I1957" s="35"/>
    </row>
    <row r="1958" spans="3:9" ht="22.5" customHeight="1" x14ac:dyDescent="0.25">
      <c r="C1958" s="34"/>
      <c r="D1958" s="27"/>
      <c r="F1958" s="27"/>
      <c r="G1958" s="35"/>
      <c r="H1958" s="35"/>
      <c r="I1958" s="35"/>
    </row>
    <row r="1959" spans="3:9" ht="22.5" customHeight="1" x14ac:dyDescent="0.25">
      <c r="C1959" s="34"/>
      <c r="D1959" s="27"/>
      <c r="F1959" s="27"/>
      <c r="G1959" s="35"/>
      <c r="H1959" s="35"/>
      <c r="I1959" s="35"/>
    </row>
    <row r="1960" spans="3:9" ht="22.5" customHeight="1" x14ac:dyDescent="0.25">
      <c r="C1960" s="34"/>
      <c r="D1960" s="27"/>
      <c r="F1960" s="27"/>
      <c r="G1960" s="35"/>
      <c r="H1960" s="35"/>
      <c r="I1960" s="35"/>
    </row>
    <row r="1961" spans="3:9" ht="22.5" customHeight="1" x14ac:dyDescent="0.25">
      <c r="C1961" s="34"/>
      <c r="D1961" s="27"/>
      <c r="F1961" s="27"/>
      <c r="G1961" s="35"/>
      <c r="H1961" s="35"/>
      <c r="I1961" s="35"/>
    </row>
    <row r="1962" spans="3:9" ht="22.5" customHeight="1" x14ac:dyDescent="0.25">
      <c r="C1962" s="34"/>
      <c r="D1962" s="27"/>
      <c r="F1962" s="27"/>
      <c r="G1962" s="35"/>
      <c r="H1962" s="35"/>
      <c r="I1962" s="35"/>
    </row>
    <row r="1963" spans="3:9" ht="22.5" customHeight="1" x14ac:dyDescent="0.25">
      <c r="C1963" s="34"/>
      <c r="D1963" s="27"/>
      <c r="F1963" s="27"/>
      <c r="G1963" s="35"/>
      <c r="H1963" s="35"/>
      <c r="I1963" s="35"/>
    </row>
    <row r="1964" spans="3:9" ht="22.5" customHeight="1" x14ac:dyDescent="0.25">
      <c r="C1964" s="34"/>
      <c r="D1964" s="27"/>
      <c r="F1964" s="27"/>
      <c r="G1964" s="35"/>
      <c r="H1964" s="35"/>
      <c r="I1964" s="35"/>
    </row>
    <row r="1965" spans="3:9" ht="22.5" customHeight="1" x14ac:dyDescent="0.25">
      <c r="C1965" s="34"/>
      <c r="D1965" s="27"/>
      <c r="F1965" s="27"/>
      <c r="G1965" s="35"/>
      <c r="H1965" s="35"/>
      <c r="I1965" s="35"/>
    </row>
    <row r="1966" spans="3:9" ht="22.5" customHeight="1" x14ac:dyDescent="0.25">
      <c r="C1966" s="34"/>
      <c r="D1966" s="27"/>
      <c r="F1966" s="27"/>
      <c r="G1966" s="35"/>
      <c r="H1966" s="35"/>
      <c r="I1966" s="35"/>
    </row>
    <row r="1967" spans="3:9" ht="22.5" customHeight="1" x14ac:dyDescent="0.25">
      <c r="C1967" s="34"/>
      <c r="D1967" s="27"/>
      <c r="F1967" s="27"/>
      <c r="G1967" s="35"/>
      <c r="H1967" s="35"/>
      <c r="I1967" s="35"/>
    </row>
    <row r="1968" spans="3:9" ht="22.5" customHeight="1" x14ac:dyDescent="0.25">
      <c r="C1968" s="34"/>
      <c r="D1968" s="27"/>
      <c r="F1968" s="27"/>
      <c r="G1968" s="35"/>
      <c r="H1968" s="35"/>
      <c r="I1968" s="35"/>
    </row>
    <row r="1969" spans="3:9" ht="22.5" customHeight="1" x14ac:dyDescent="0.25">
      <c r="C1969" s="34"/>
      <c r="D1969" s="27"/>
      <c r="F1969" s="27"/>
      <c r="G1969" s="35"/>
      <c r="H1969" s="35"/>
      <c r="I1969" s="35"/>
    </row>
    <row r="1970" spans="3:9" ht="22.5" customHeight="1" x14ac:dyDescent="0.25">
      <c r="C1970" s="34"/>
      <c r="D1970" s="27"/>
      <c r="F1970" s="27"/>
      <c r="G1970" s="35"/>
      <c r="H1970" s="35"/>
      <c r="I1970" s="35"/>
    </row>
    <row r="1971" spans="3:9" ht="22.5" customHeight="1" x14ac:dyDescent="0.25">
      <c r="C1971" s="34"/>
      <c r="D1971" s="27"/>
      <c r="F1971" s="27"/>
      <c r="G1971" s="35"/>
      <c r="H1971" s="35"/>
      <c r="I1971" s="35"/>
    </row>
    <row r="1972" spans="3:9" ht="22.5" customHeight="1" x14ac:dyDescent="0.25">
      <c r="C1972" s="34"/>
      <c r="D1972" s="27"/>
      <c r="F1972" s="27"/>
      <c r="G1972" s="35"/>
      <c r="H1972" s="35"/>
      <c r="I1972" s="35"/>
    </row>
    <row r="1973" spans="3:9" ht="22.5" customHeight="1" x14ac:dyDescent="0.25">
      <c r="C1973" s="34"/>
      <c r="D1973" s="27"/>
      <c r="F1973" s="27"/>
      <c r="G1973" s="35"/>
      <c r="H1973" s="35"/>
      <c r="I1973" s="35"/>
    </row>
    <row r="1974" spans="3:9" ht="22.5" customHeight="1" x14ac:dyDescent="0.25">
      <c r="C1974" s="34"/>
      <c r="D1974" s="27"/>
      <c r="F1974" s="27"/>
      <c r="G1974" s="35"/>
      <c r="H1974" s="35"/>
      <c r="I1974" s="35"/>
    </row>
    <row r="1975" spans="3:9" ht="22.5" customHeight="1" x14ac:dyDescent="0.25">
      <c r="C1975" s="34"/>
      <c r="D1975" s="27"/>
      <c r="F1975" s="27"/>
      <c r="G1975" s="35"/>
      <c r="H1975" s="35"/>
      <c r="I1975" s="35"/>
    </row>
    <row r="1976" spans="3:9" ht="22.5" customHeight="1" x14ac:dyDescent="0.25">
      <c r="C1976" s="34"/>
      <c r="D1976" s="27"/>
      <c r="F1976" s="27"/>
      <c r="G1976" s="35"/>
      <c r="H1976" s="35"/>
      <c r="I1976" s="35"/>
    </row>
    <row r="1977" spans="3:9" ht="22.5" customHeight="1" x14ac:dyDescent="0.25">
      <c r="C1977" s="34"/>
      <c r="D1977" s="27"/>
      <c r="F1977" s="27"/>
      <c r="G1977" s="35"/>
      <c r="H1977" s="35"/>
      <c r="I1977" s="35"/>
    </row>
    <row r="1978" spans="3:9" ht="22.5" customHeight="1" x14ac:dyDescent="0.25">
      <c r="C1978" s="34"/>
      <c r="D1978" s="27"/>
      <c r="F1978" s="27"/>
      <c r="G1978" s="35"/>
      <c r="H1978" s="35"/>
      <c r="I1978" s="35"/>
    </row>
    <row r="1979" spans="3:9" ht="22.5" customHeight="1" x14ac:dyDescent="0.25">
      <c r="C1979" s="34"/>
      <c r="D1979" s="27"/>
      <c r="F1979" s="27"/>
      <c r="G1979" s="35"/>
      <c r="H1979" s="35"/>
      <c r="I1979" s="35"/>
    </row>
    <row r="1980" spans="3:9" ht="22.5" customHeight="1" x14ac:dyDescent="0.25">
      <c r="C1980" s="34"/>
      <c r="D1980" s="27"/>
      <c r="F1980" s="27"/>
      <c r="G1980" s="35"/>
      <c r="H1980" s="35"/>
      <c r="I1980" s="35"/>
    </row>
    <row r="1981" spans="3:9" ht="22.5" customHeight="1" x14ac:dyDescent="0.25">
      <c r="C1981" s="34"/>
      <c r="D1981" s="27"/>
      <c r="F1981" s="27"/>
      <c r="G1981" s="35"/>
      <c r="H1981" s="35"/>
      <c r="I1981" s="35"/>
    </row>
    <row r="1982" spans="3:9" ht="22.5" customHeight="1" x14ac:dyDescent="0.25">
      <c r="C1982" s="34"/>
      <c r="D1982" s="27"/>
      <c r="F1982" s="27"/>
      <c r="G1982" s="35"/>
      <c r="H1982" s="35"/>
      <c r="I1982" s="35"/>
    </row>
    <row r="1983" spans="3:9" ht="22.5" customHeight="1" x14ac:dyDescent="0.25">
      <c r="C1983" s="34"/>
      <c r="D1983" s="27"/>
      <c r="F1983" s="27"/>
      <c r="G1983" s="35"/>
      <c r="H1983" s="35"/>
      <c r="I1983" s="35"/>
    </row>
    <row r="1984" spans="3:9" ht="22.5" customHeight="1" x14ac:dyDescent="0.25">
      <c r="C1984" s="34"/>
      <c r="D1984" s="27"/>
      <c r="F1984" s="27"/>
      <c r="G1984" s="35"/>
      <c r="H1984" s="35"/>
      <c r="I1984" s="35"/>
    </row>
    <row r="1985" spans="3:9" ht="22.5" customHeight="1" x14ac:dyDescent="0.25">
      <c r="C1985" s="34"/>
      <c r="D1985" s="27"/>
      <c r="F1985" s="27"/>
      <c r="G1985" s="35"/>
      <c r="H1985" s="35"/>
      <c r="I1985" s="35"/>
    </row>
    <row r="1986" spans="3:9" ht="22.5" customHeight="1" x14ac:dyDescent="0.25">
      <c r="C1986" s="34"/>
      <c r="D1986" s="27"/>
      <c r="F1986" s="27"/>
      <c r="G1986" s="35"/>
      <c r="H1986" s="35"/>
      <c r="I1986" s="35"/>
    </row>
    <row r="1987" spans="3:9" ht="22.5" customHeight="1" x14ac:dyDescent="0.25">
      <c r="C1987" s="34"/>
      <c r="D1987" s="27"/>
      <c r="F1987" s="27"/>
      <c r="G1987" s="35"/>
      <c r="H1987" s="35"/>
      <c r="I1987" s="35"/>
    </row>
    <row r="1988" spans="3:9" ht="22.5" customHeight="1" x14ac:dyDescent="0.25">
      <c r="C1988" s="34"/>
      <c r="D1988" s="27"/>
      <c r="F1988" s="27"/>
      <c r="G1988" s="35"/>
      <c r="H1988" s="35"/>
      <c r="I1988" s="35"/>
    </row>
    <row r="1989" spans="3:9" ht="22.5" customHeight="1" x14ac:dyDescent="0.25">
      <c r="C1989" s="34"/>
      <c r="D1989" s="27"/>
      <c r="F1989" s="27"/>
      <c r="G1989" s="35"/>
      <c r="H1989" s="35"/>
      <c r="I1989" s="35"/>
    </row>
    <row r="1990" spans="3:9" ht="22.5" customHeight="1" x14ac:dyDescent="0.25">
      <c r="C1990" s="34"/>
      <c r="D1990" s="27"/>
      <c r="F1990" s="27"/>
      <c r="G1990" s="35"/>
      <c r="H1990" s="35"/>
      <c r="I1990" s="35"/>
    </row>
    <row r="1991" spans="3:9" ht="22.5" customHeight="1" x14ac:dyDescent="0.25">
      <c r="C1991" s="34"/>
      <c r="D1991" s="27"/>
      <c r="F1991" s="27"/>
      <c r="G1991" s="35"/>
      <c r="H1991" s="35"/>
      <c r="I1991" s="35"/>
    </row>
    <row r="1992" spans="3:9" ht="22.5" customHeight="1" x14ac:dyDescent="0.25">
      <c r="C1992" s="34"/>
      <c r="D1992" s="27"/>
      <c r="F1992" s="27"/>
      <c r="G1992" s="35"/>
      <c r="H1992" s="35"/>
      <c r="I1992" s="35"/>
    </row>
    <row r="1993" spans="3:9" ht="22.5" customHeight="1" x14ac:dyDescent="0.25">
      <c r="C1993" s="34"/>
      <c r="D1993" s="27"/>
      <c r="F1993" s="27"/>
      <c r="G1993" s="35"/>
      <c r="H1993" s="35"/>
      <c r="I1993" s="35"/>
    </row>
    <row r="1994" spans="3:9" ht="22.5" customHeight="1" x14ac:dyDescent="0.25">
      <c r="C1994" s="34"/>
      <c r="D1994" s="27"/>
      <c r="F1994" s="27"/>
      <c r="G1994" s="35"/>
      <c r="H1994" s="35"/>
      <c r="I1994" s="35"/>
    </row>
    <row r="1995" spans="3:9" ht="22.5" customHeight="1" x14ac:dyDescent="0.25">
      <c r="C1995" s="34"/>
      <c r="D1995" s="27"/>
      <c r="F1995" s="27"/>
      <c r="G1995" s="35"/>
      <c r="H1995" s="35"/>
      <c r="I1995" s="35"/>
    </row>
    <row r="1996" spans="3:9" ht="22.5" customHeight="1" x14ac:dyDescent="0.25">
      <c r="C1996" s="34"/>
      <c r="D1996" s="27"/>
      <c r="F1996" s="27"/>
      <c r="G1996" s="35"/>
      <c r="H1996" s="35"/>
      <c r="I1996" s="35"/>
    </row>
    <row r="1997" spans="3:9" ht="22.5" customHeight="1" x14ac:dyDescent="0.25">
      <c r="C1997" s="34"/>
      <c r="D1997" s="27"/>
      <c r="F1997" s="27"/>
      <c r="G1997" s="35"/>
      <c r="H1997" s="35"/>
      <c r="I1997" s="35"/>
    </row>
    <row r="1998" spans="3:9" ht="22.5" customHeight="1" x14ac:dyDescent="0.25">
      <c r="C1998" s="34"/>
      <c r="D1998" s="27"/>
      <c r="F1998" s="27"/>
      <c r="G1998" s="35"/>
      <c r="H1998" s="35"/>
      <c r="I1998" s="35"/>
    </row>
    <row r="1999" spans="3:9" ht="22.5" customHeight="1" x14ac:dyDescent="0.25">
      <c r="C1999" s="34"/>
      <c r="D1999" s="27"/>
      <c r="F1999" s="27"/>
      <c r="G1999" s="35"/>
      <c r="H1999" s="35"/>
      <c r="I1999" s="35"/>
    </row>
    <row r="2000" spans="3:9" ht="22.5" customHeight="1" x14ac:dyDescent="0.25">
      <c r="C2000" s="34"/>
      <c r="D2000" s="27"/>
      <c r="F2000" s="27"/>
      <c r="G2000" s="35"/>
      <c r="H2000" s="35"/>
      <c r="I2000" s="35"/>
    </row>
    <row r="2001" spans="3:9" ht="22.5" customHeight="1" x14ac:dyDescent="0.25">
      <c r="C2001" s="34"/>
      <c r="D2001" s="27"/>
      <c r="F2001" s="27"/>
      <c r="G2001" s="35"/>
      <c r="H2001" s="35"/>
      <c r="I2001" s="35"/>
    </row>
    <row r="2002" spans="3:9" ht="22.5" customHeight="1" x14ac:dyDescent="0.25">
      <c r="C2002" s="34"/>
      <c r="D2002" s="27"/>
      <c r="F2002" s="27"/>
      <c r="G2002" s="35"/>
      <c r="H2002" s="35"/>
      <c r="I2002" s="35"/>
    </row>
    <row r="2003" spans="3:9" ht="22.5" customHeight="1" x14ac:dyDescent="0.25">
      <c r="C2003" s="34"/>
      <c r="D2003" s="27"/>
      <c r="F2003" s="27"/>
      <c r="G2003" s="35"/>
      <c r="H2003" s="35"/>
      <c r="I2003" s="35"/>
    </row>
    <row r="2004" spans="3:9" ht="22.5" customHeight="1" x14ac:dyDescent="0.25">
      <c r="C2004" s="34"/>
      <c r="D2004" s="27"/>
      <c r="F2004" s="27"/>
      <c r="G2004" s="35"/>
      <c r="H2004" s="35"/>
      <c r="I2004" s="35"/>
    </row>
    <row r="2005" spans="3:9" ht="22.5" customHeight="1" x14ac:dyDescent="0.25">
      <c r="C2005" s="34"/>
      <c r="D2005" s="27"/>
      <c r="F2005" s="27"/>
      <c r="G2005" s="35"/>
      <c r="H2005" s="35"/>
      <c r="I2005" s="35"/>
    </row>
    <row r="2006" spans="3:9" ht="22.5" customHeight="1" x14ac:dyDescent="0.25">
      <c r="C2006" s="34"/>
      <c r="D2006" s="27"/>
      <c r="F2006" s="27"/>
      <c r="G2006" s="35"/>
      <c r="H2006" s="35"/>
      <c r="I2006" s="35"/>
    </row>
    <row r="2007" spans="3:9" ht="22.5" customHeight="1" x14ac:dyDescent="0.25">
      <c r="C2007" s="34"/>
      <c r="D2007" s="27"/>
      <c r="F2007" s="27"/>
      <c r="G2007" s="35"/>
      <c r="H2007" s="35"/>
      <c r="I2007" s="35"/>
    </row>
    <row r="2008" spans="3:9" ht="22.5" customHeight="1" x14ac:dyDescent="0.25">
      <c r="C2008" s="34"/>
      <c r="D2008" s="27"/>
      <c r="F2008" s="27"/>
      <c r="G2008" s="35"/>
      <c r="H2008" s="35"/>
      <c r="I2008" s="35"/>
    </row>
    <row r="2009" spans="3:9" ht="22.5" customHeight="1" x14ac:dyDescent="0.25">
      <c r="C2009" s="34"/>
      <c r="D2009" s="27"/>
      <c r="F2009" s="27"/>
      <c r="G2009" s="35"/>
      <c r="H2009" s="35"/>
      <c r="I2009" s="35"/>
    </row>
    <row r="2010" spans="3:9" ht="22.5" customHeight="1" x14ac:dyDescent="0.25">
      <c r="C2010" s="34"/>
      <c r="D2010" s="27"/>
      <c r="F2010" s="27"/>
      <c r="G2010" s="35"/>
      <c r="H2010" s="35"/>
      <c r="I2010" s="35"/>
    </row>
    <row r="2011" spans="3:9" ht="22.5" customHeight="1" x14ac:dyDescent="0.25">
      <c r="C2011" s="34"/>
      <c r="D2011" s="27"/>
      <c r="F2011" s="27"/>
      <c r="G2011" s="35"/>
      <c r="H2011" s="35"/>
      <c r="I2011" s="35"/>
    </row>
    <row r="2012" spans="3:9" ht="22.5" customHeight="1" x14ac:dyDescent="0.25">
      <c r="C2012" s="34"/>
      <c r="D2012" s="27"/>
      <c r="F2012" s="27"/>
      <c r="G2012" s="35"/>
      <c r="H2012" s="35"/>
      <c r="I2012" s="35"/>
    </row>
    <row r="2013" spans="3:9" ht="22.5" customHeight="1" x14ac:dyDescent="0.25">
      <c r="C2013" s="34"/>
      <c r="D2013" s="27"/>
      <c r="F2013" s="27"/>
      <c r="G2013" s="35"/>
      <c r="H2013" s="35"/>
      <c r="I2013" s="35"/>
    </row>
    <row r="2014" spans="3:9" ht="22.5" customHeight="1" x14ac:dyDescent="0.25">
      <c r="C2014" s="34"/>
      <c r="D2014" s="27"/>
      <c r="F2014" s="27"/>
      <c r="G2014" s="35"/>
      <c r="H2014" s="35"/>
      <c r="I2014" s="35"/>
    </row>
    <row r="2015" spans="3:9" ht="22.5" customHeight="1" x14ac:dyDescent="0.25">
      <c r="C2015" s="34"/>
      <c r="D2015" s="27"/>
      <c r="F2015" s="27"/>
      <c r="G2015" s="35"/>
      <c r="H2015" s="35"/>
      <c r="I2015" s="35"/>
    </row>
    <row r="2016" spans="3:9" ht="22.5" customHeight="1" x14ac:dyDescent="0.25">
      <c r="C2016" s="34"/>
      <c r="D2016" s="27"/>
      <c r="F2016" s="27"/>
      <c r="G2016" s="35"/>
      <c r="H2016" s="35"/>
      <c r="I2016" s="35"/>
    </row>
    <row r="2017" spans="3:9" ht="22.5" customHeight="1" x14ac:dyDescent="0.25">
      <c r="C2017" s="34"/>
      <c r="D2017" s="27"/>
      <c r="F2017" s="27"/>
      <c r="G2017" s="35"/>
      <c r="H2017" s="35"/>
      <c r="I2017" s="35"/>
    </row>
    <row r="2018" spans="3:9" ht="22.5" customHeight="1" x14ac:dyDescent="0.25">
      <c r="C2018" s="34"/>
      <c r="D2018" s="27"/>
      <c r="F2018" s="27"/>
      <c r="G2018" s="35"/>
      <c r="H2018" s="35"/>
      <c r="I2018" s="35"/>
    </row>
    <row r="2019" spans="3:9" ht="22.5" customHeight="1" x14ac:dyDescent="0.25">
      <c r="C2019" s="34"/>
      <c r="D2019" s="27"/>
      <c r="F2019" s="27"/>
      <c r="G2019" s="35"/>
      <c r="H2019" s="35"/>
      <c r="I2019" s="35"/>
    </row>
    <row r="2020" spans="3:9" ht="22.5" customHeight="1" x14ac:dyDescent="0.25">
      <c r="C2020" s="34"/>
      <c r="D2020" s="27"/>
      <c r="F2020" s="27"/>
      <c r="G2020" s="35"/>
      <c r="H2020" s="35"/>
      <c r="I2020" s="35"/>
    </row>
    <row r="2021" spans="3:9" ht="22.5" customHeight="1" x14ac:dyDescent="0.25">
      <c r="C2021" s="34"/>
      <c r="D2021" s="27"/>
      <c r="F2021" s="27"/>
      <c r="G2021" s="35"/>
      <c r="H2021" s="35"/>
      <c r="I2021" s="35"/>
    </row>
    <row r="2022" spans="3:9" ht="22.5" customHeight="1" x14ac:dyDescent="0.25">
      <c r="C2022" s="34"/>
      <c r="D2022" s="27"/>
      <c r="F2022" s="27"/>
      <c r="G2022" s="35"/>
      <c r="H2022" s="35"/>
      <c r="I2022" s="35"/>
    </row>
    <row r="2023" spans="3:9" ht="22.5" customHeight="1" x14ac:dyDescent="0.25">
      <c r="C2023" s="34"/>
      <c r="D2023" s="27"/>
      <c r="F2023" s="27"/>
      <c r="G2023" s="35"/>
      <c r="H2023" s="35"/>
      <c r="I2023" s="35"/>
    </row>
    <row r="2024" spans="3:9" ht="22.5" customHeight="1" x14ac:dyDescent="0.25">
      <c r="C2024" s="34"/>
      <c r="D2024" s="27"/>
      <c r="F2024" s="27"/>
      <c r="G2024" s="35"/>
      <c r="H2024" s="35"/>
      <c r="I2024" s="35"/>
    </row>
    <row r="2025" spans="3:9" ht="22.5" customHeight="1" x14ac:dyDescent="0.25">
      <c r="C2025" s="34"/>
      <c r="D2025" s="27"/>
      <c r="F2025" s="27"/>
      <c r="G2025" s="35"/>
      <c r="H2025" s="35"/>
      <c r="I2025" s="35"/>
    </row>
    <row r="2026" spans="3:9" ht="22.5" customHeight="1" x14ac:dyDescent="0.25">
      <c r="C2026" s="34"/>
      <c r="D2026" s="27"/>
      <c r="F2026" s="27"/>
      <c r="G2026" s="35"/>
      <c r="H2026" s="35"/>
      <c r="I2026" s="35"/>
    </row>
    <row r="2027" spans="3:9" ht="22.5" customHeight="1" x14ac:dyDescent="0.25">
      <c r="C2027" s="34"/>
      <c r="D2027" s="27"/>
      <c r="F2027" s="27"/>
      <c r="G2027" s="35"/>
      <c r="H2027" s="35"/>
      <c r="I2027" s="35"/>
    </row>
    <row r="2028" spans="3:9" ht="22.5" customHeight="1" x14ac:dyDescent="0.25">
      <c r="C2028" s="34"/>
      <c r="D2028" s="27"/>
      <c r="F2028" s="27"/>
      <c r="G2028" s="35"/>
      <c r="H2028" s="35"/>
      <c r="I2028" s="35"/>
    </row>
    <row r="2029" spans="3:9" ht="22.5" customHeight="1" x14ac:dyDescent="0.25">
      <c r="C2029" s="34"/>
      <c r="D2029" s="27"/>
      <c r="F2029" s="27"/>
      <c r="G2029" s="35"/>
      <c r="H2029" s="35"/>
      <c r="I2029" s="35"/>
    </row>
    <row r="2030" spans="3:9" ht="22.5" customHeight="1" x14ac:dyDescent="0.25">
      <c r="C2030" s="34"/>
      <c r="D2030" s="27"/>
      <c r="F2030" s="27"/>
      <c r="G2030" s="35"/>
      <c r="H2030" s="35"/>
      <c r="I2030" s="35"/>
    </row>
    <row r="2031" spans="3:9" ht="22.5" customHeight="1" x14ac:dyDescent="0.25">
      <c r="C2031" s="34"/>
      <c r="D2031" s="27"/>
      <c r="F2031" s="27"/>
      <c r="G2031" s="35"/>
      <c r="H2031" s="35"/>
      <c r="I2031" s="35"/>
    </row>
    <row r="2032" spans="3:9" ht="22.5" customHeight="1" x14ac:dyDescent="0.25">
      <c r="C2032" s="34"/>
      <c r="D2032" s="27"/>
      <c r="F2032" s="27"/>
      <c r="G2032" s="35"/>
      <c r="H2032" s="35"/>
      <c r="I2032" s="35"/>
    </row>
    <row r="2033" spans="3:9" ht="22.5" customHeight="1" x14ac:dyDescent="0.25">
      <c r="C2033" s="34"/>
      <c r="D2033" s="27"/>
      <c r="F2033" s="27"/>
      <c r="G2033" s="35"/>
      <c r="H2033" s="35"/>
      <c r="I2033" s="35"/>
    </row>
    <row r="2034" spans="3:9" ht="22.5" customHeight="1" x14ac:dyDescent="0.25">
      <c r="C2034" s="34"/>
      <c r="D2034" s="27"/>
      <c r="F2034" s="27"/>
      <c r="G2034" s="35"/>
      <c r="H2034" s="35"/>
      <c r="I2034" s="35"/>
    </row>
    <row r="2035" spans="3:9" ht="22.5" customHeight="1" x14ac:dyDescent="0.25">
      <c r="C2035" s="34"/>
      <c r="D2035" s="27"/>
      <c r="F2035" s="27"/>
      <c r="G2035" s="35"/>
      <c r="H2035" s="35"/>
      <c r="I2035" s="35"/>
    </row>
    <row r="2036" spans="3:9" ht="22.5" customHeight="1" x14ac:dyDescent="0.25">
      <c r="C2036" s="34"/>
      <c r="D2036" s="27"/>
      <c r="F2036" s="27"/>
      <c r="G2036" s="35"/>
      <c r="H2036" s="35"/>
      <c r="I2036" s="35"/>
    </row>
    <row r="2037" spans="3:9" ht="22.5" customHeight="1" x14ac:dyDescent="0.25">
      <c r="C2037" s="34"/>
      <c r="D2037" s="27"/>
      <c r="F2037" s="27"/>
      <c r="G2037" s="35"/>
      <c r="H2037" s="35"/>
      <c r="I2037" s="35"/>
    </row>
    <row r="2038" spans="3:9" ht="22.5" customHeight="1" x14ac:dyDescent="0.25">
      <c r="C2038" s="34"/>
      <c r="D2038" s="27"/>
      <c r="F2038" s="27"/>
      <c r="G2038" s="35"/>
      <c r="H2038" s="35"/>
      <c r="I2038" s="35"/>
    </row>
    <row r="2039" spans="3:9" ht="22.5" customHeight="1" x14ac:dyDescent="0.25">
      <c r="C2039" s="34"/>
      <c r="D2039" s="27"/>
      <c r="F2039" s="27"/>
      <c r="G2039" s="35"/>
      <c r="H2039" s="35"/>
      <c r="I2039" s="35"/>
    </row>
    <row r="2040" spans="3:9" ht="22.5" customHeight="1" x14ac:dyDescent="0.25">
      <c r="C2040" s="34"/>
      <c r="D2040" s="27"/>
      <c r="F2040" s="27"/>
      <c r="G2040" s="35"/>
      <c r="H2040" s="35"/>
      <c r="I2040" s="35"/>
    </row>
    <row r="2041" spans="3:9" ht="22.5" customHeight="1" x14ac:dyDescent="0.25">
      <c r="C2041" s="34"/>
      <c r="D2041" s="27"/>
      <c r="F2041" s="27"/>
      <c r="G2041" s="35"/>
      <c r="H2041" s="35"/>
      <c r="I2041" s="35"/>
    </row>
    <row r="2042" spans="3:9" ht="22.5" customHeight="1" x14ac:dyDescent="0.25">
      <c r="C2042" s="34"/>
      <c r="D2042" s="27"/>
      <c r="F2042" s="27"/>
      <c r="G2042" s="35"/>
      <c r="H2042" s="35"/>
      <c r="I2042" s="35"/>
    </row>
    <row r="2043" spans="3:9" ht="22.5" customHeight="1" x14ac:dyDescent="0.25">
      <c r="C2043" s="34"/>
      <c r="D2043" s="27"/>
      <c r="F2043" s="27"/>
      <c r="G2043" s="35"/>
      <c r="H2043" s="35"/>
      <c r="I2043" s="35"/>
    </row>
    <row r="2044" spans="3:9" ht="22.5" customHeight="1" x14ac:dyDescent="0.25">
      <c r="C2044" s="34"/>
      <c r="D2044" s="27"/>
      <c r="F2044" s="27"/>
      <c r="G2044" s="35"/>
      <c r="H2044" s="35"/>
      <c r="I2044" s="35"/>
    </row>
    <row r="2045" spans="3:9" ht="22.5" customHeight="1" x14ac:dyDescent="0.25">
      <c r="C2045" s="34"/>
      <c r="D2045" s="27"/>
      <c r="F2045" s="27"/>
      <c r="G2045" s="35"/>
      <c r="H2045" s="35"/>
      <c r="I2045" s="35"/>
    </row>
    <row r="2046" spans="3:9" ht="22.5" customHeight="1" x14ac:dyDescent="0.25">
      <c r="C2046" s="34"/>
      <c r="D2046" s="27"/>
      <c r="F2046" s="27"/>
      <c r="G2046" s="35"/>
      <c r="H2046" s="35"/>
      <c r="I2046" s="35"/>
    </row>
    <row r="2047" spans="3:9" ht="22.5" customHeight="1" x14ac:dyDescent="0.25">
      <c r="C2047" s="34"/>
      <c r="D2047" s="27"/>
      <c r="F2047" s="27"/>
      <c r="G2047" s="35"/>
      <c r="H2047" s="35"/>
      <c r="I2047" s="35"/>
    </row>
    <row r="2048" spans="3:9" ht="22.5" customHeight="1" x14ac:dyDescent="0.25">
      <c r="C2048" s="34"/>
      <c r="D2048" s="27"/>
      <c r="F2048" s="27"/>
      <c r="G2048" s="35"/>
      <c r="H2048" s="35"/>
      <c r="I2048" s="35"/>
    </row>
    <row r="2049" spans="3:9" ht="22.5" customHeight="1" x14ac:dyDescent="0.25">
      <c r="C2049" s="34"/>
      <c r="D2049" s="27"/>
      <c r="F2049" s="27"/>
      <c r="G2049" s="35"/>
      <c r="H2049" s="35"/>
      <c r="I2049" s="35"/>
    </row>
    <row r="2050" spans="3:9" ht="22.5" customHeight="1" x14ac:dyDescent="0.25">
      <c r="C2050" s="34"/>
      <c r="D2050" s="27"/>
      <c r="F2050" s="27"/>
      <c r="G2050" s="35"/>
      <c r="H2050" s="35"/>
      <c r="I2050" s="35"/>
    </row>
    <row r="2051" spans="3:9" ht="22.5" customHeight="1" x14ac:dyDescent="0.25">
      <c r="C2051" s="34"/>
      <c r="D2051" s="27"/>
      <c r="F2051" s="27"/>
      <c r="G2051" s="35"/>
      <c r="H2051" s="35"/>
      <c r="I2051" s="35"/>
    </row>
    <row r="2052" spans="3:9" ht="22.5" customHeight="1" x14ac:dyDescent="0.25">
      <c r="C2052" s="34"/>
      <c r="D2052" s="27"/>
      <c r="F2052" s="27"/>
      <c r="G2052" s="35"/>
      <c r="H2052" s="35"/>
      <c r="I2052" s="35"/>
    </row>
    <row r="2053" spans="3:9" ht="22.5" customHeight="1" x14ac:dyDescent="0.25">
      <c r="C2053" s="34"/>
      <c r="D2053" s="27"/>
      <c r="F2053" s="27"/>
      <c r="G2053" s="35"/>
      <c r="H2053" s="35"/>
      <c r="I2053" s="35"/>
    </row>
    <row r="2054" spans="3:9" ht="22.5" customHeight="1" x14ac:dyDescent="0.25">
      <c r="C2054" s="34"/>
      <c r="D2054" s="27"/>
      <c r="F2054" s="27"/>
      <c r="G2054" s="35"/>
      <c r="H2054" s="35"/>
      <c r="I2054" s="35"/>
    </row>
    <row r="2055" spans="3:9" ht="22.5" customHeight="1" x14ac:dyDescent="0.25">
      <c r="C2055" s="34"/>
      <c r="D2055" s="27"/>
      <c r="F2055" s="27"/>
      <c r="G2055" s="35"/>
      <c r="H2055" s="35"/>
      <c r="I2055" s="35"/>
    </row>
    <row r="2056" spans="3:9" ht="22.5" customHeight="1" x14ac:dyDescent="0.25">
      <c r="C2056" s="34"/>
      <c r="D2056" s="27"/>
      <c r="F2056" s="27"/>
      <c r="G2056" s="35"/>
      <c r="H2056" s="35"/>
      <c r="I2056" s="35"/>
    </row>
    <row r="2057" spans="3:9" ht="22.5" customHeight="1" x14ac:dyDescent="0.25">
      <c r="C2057" s="34"/>
      <c r="D2057" s="27"/>
      <c r="F2057" s="27"/>
      <c r="G2057" s="35"/>
      <c r="H2057" s="35"/>
      <c r="I2057" s="35"/>
    </row>
    <row r="2058" spans="3:9" ht="22.5" customHeight="1" x14ac:dyDescent="0.25">
      <c r="C2058" s="34"/>
      <c r="D2058" s="27"/>
      <c r="F2058" s="27"/>
      <c r="G2058" s="35"/>
      <c r="H2058" s="35"/>
      <c r="I2058" s="35"/>
    </row>
    <row r="2059" spans="3:9" ht="22.5" customHeight="1" x14ac:dyDescent="0.25">
      <c r="C2059" s="34"/>
      <c r="D2059" s="27"/>
      <c r="F2059" s="27"/>
      <c r="G2059" s="35"/>
      <c r="H2059" s="35"/>
      <c r="I2059" s="35"/>
    </row>
    <row r="2060" spans="3:9" ht="22.5" customHeight="1" x14ac:dyDescent="0.25">
      <c r="C2060" s="34"/>
      <c r="D2060" s="27"/>
      <c r="F2060" s="27"/>
      <c r="G2060" s="35"/>
      <c r="H2060" s="35"/>
      <c r="I2060" s="35"/>
    </row>
    <row r="2061" spans="3:9" ht="22.5" customHeight="1" x14ac:dyDescent="0.25">
      <c r="C2061" s="34"/>
      <c r="D2061" s="27"/>
      <c r="F2061" s="27"/>
      <c r="G2061" s="35"/>
      <c r="H2061" s="35"/>
      <c r="I2061" s="35"/>
    </row>
    <row r="2062" spans="3:9" ht="22.5" customHeight="1" x14ac:dyDescent="0.25">
      <c r="C2062" s="34"/>
      <c r="D2062" s="27"/>
      <c r="F2062" s="27"/>
      <c r="G2062" s="35"/>
      <c r="H2062" s="35"/>
      <c r="I2062" s="35"/>
    </row>
    <row r="2063" spans="3:9" ht="22.5" customHeight="1" x14ac:dyDescent="0.25">
      <c r="C2063" s="34"/>
      <c r="D2063" s="27"/>
      <c r="F2063" s="27"/>
      <c r="G2063" s="35"/>
      <c r="H2063" s="35"/>
      <c r="I2063" s="35"/>
    </row>
    <row r="2064" spans="3:9" ht="22.5" customHeight="1" x14ac:dyDescent="0.25">
      <c r="C2064" s="34"/>
      <c r="D2064" s="27"/>
      <c r="F2064" s="27"/>
      <c r="G2064" s="35"/>
      <c r="H2064" s="35"/>
      <c r="I2064" s="35"/>
    </row>
    <row r="2065" spans="3:9" ht="22.5" customHeight="1" x14ac:dyDescent="0.25">
      <c r="C2065" s="34"/>
      <c r="D2065" s="27"/>
      <c r="F2065" s="27"/>
      <c r="G2065" s="35"/>
      <c r="H2065" s="35"/>
      <c r="I2065" s="35"/>
    </row>
    <row r="2066" spans="3:9" ht="22.5" customHeight="1" x14ac:dyDescent="0.25">
      <c r="C2066" s="34"/>
      <c r="D2066" s="27"/>
      <c r="F2066" s="27"/>
      <c r="G2066" s="35"/>
      <c r="H2066" s="35"/>
      <c r="I2066" s="35"/>
    </row>
    <row r="2067" spans="3:9" ht="22.5" customHeight="1" x14ac:dyDescent="0.25">
      <c r="C2067" s="34"/>
      <c r="D2067" s="27"/>
      <c r="F2067" s="27"/>
      <c r="G2067" s="35"/>
      <c r="H2067" s="35"/>
      <c r="I2067" s="35"/>
    </row>
    <row r="2068" spans="3:9" ht="22.5" customHeight="1" x14ac:dyDescent="0.25">
      <c r="C2068" s="34"/>
      <c r="D2068" s="27"/>
      <c r="F2068" s="27"/>
      <c r="G2068" s="35"/>
      <c r="H2068" s="35"/>
      <c r="I2068" s="35"/>
    </row>
    <row r="2069" spans="3:9" ht="22.5" customHeight="1" x14ac:dyDescent="0.25">
      <c r="C2069" s="34"/>
      <c r="D2069" s="27"/>
      <c r="F2069" s="27"/>
      <c r="G2069" s="35"/>
      <c r="H2069" s="35"/>
      <c r="I2069" s="35"/>
    </row>
    <row r="2070" spans="3:9" ht="22.5" customHeight="1" x14ac:dyDescent="0.25">
      <c r="C2070" s="34"/>
      <c r="D2070" s="27"/>
      <c r="F2070" s="27"/>
      <c r="G2070" s="35"/>
      <c r="H2070" s="35"/>
      <c r="I2070" s="35"/>
    </row>
    <row r="2071" spans="3:9" ht="22.5" customHeight="1" x14ac:dyDescent="0.25">
      <c r="C2071" s="34"/>
      <c r="D2071" s="27"/>
      <c r="F2071" s="27"/>
      <c r="G2071" s="35"/>
      <c r="H2071" s="35"/>
      <c r="I2071" s="35"/>
    </row>
    <row r="2072" spans="3:9" ht="22.5" customHeight="1" x14ac:dyDescent="0.25">
      <c r="C2072" s="34"/>
      <c r="D2072" s="27"/>
      <c r="F2072" s="27"/>
      <c r="G2072" s="35"/>
      <c r="H2072" s="35"/>
      <c r="I2072" s="35"/>
    </row>
    <row r="2073" spans="3:9" ht="22.5" customHeight="1" x14ac:dyDescent="0.25">
      <c r="C2073" s="34"/>
      <c r="D2073" s="27"/>
      <c r="F2073" s="27"/>
      <c r="G2073" s="35"/>
      <c r="H2073" s="35"/>
      <c r="I2073" s="35"/>
    </row>
    <row r="2074" spans="3:9" ht="22.5" customHeight="1" x14ac:dyDescent="0.25">
      <c r="C2074" s="34"/>
      <c r="D2074" s="27"/>
      <c r="F2074" s="27"/>
      <c r="G2074" s="35"/>
      <c r="H2074" s="35"/>
      <c r="I2074" s="35"/>
    </row>
    <row r="2075" spans="3:9" ht="22.5" customHeight="1" x14ac:dyDescent="0.25">
      <c r="C2075" s="34"/>
      <c r="D2075" s="27"/>
      <c r="F2075" s="27"/>
      <c r="G2075" s="35"/>
      <c r="H2075" s="35"/>
      <c r="I2075" s="35"/>
    </row>
    <row r="2076" spans="3:9" ht="22.5" customHeight="1" x14ac:dyDescent="0.25">
      <c r="C2076" s="34"/>
      <c r="D2076" s="27"/>
      <c r="F2076" s="27"/>
      <c r="G2076" s="35"/>
      <c r="H2076" s="35"/>
      <c r="I2076" s="35"/>
    </row>
    <row r="2077" spans="3:9" ht="22.5" customHeight="1" x14ac:dyDescent="0.25">
      <c r="C2077" s="34"/>
      <c r="D2077" s="27"/>
      <c r="F2077" s="27"/>
      <c r="G2077" s="35"/>
      <c r="H2077" s="35"/>
      <c r="I2077" s="35"/>
    </row>
    <row r="2078" spans="3:9" ht="22.5" customHeight="1" x14ac:dyDescent="0.25">
      <c r="C2078" s="34"/>
      <c r="D2078" s="27"/>
      <c r="F2078" s="27"/>
      <c r="G2078" s="35"/>
      <c r="H2078" s="35"/>
      <c r="I2078" s="35"/>
    </row>
    <row r="2079" spans="3:9" ht="22.5" customHeight="1" x14ac:dyDescent="0.25">
      <c r="C2079" s="34"/>
      <c r="D2079" s="27"/>
      <c r="F2079" s="27"/>
      <c r="G2079" s="35"/>
      <c r="H2079" s="35"/>
      <c r="I2079" s="35"/>
    </row>
    <row r="2080" spans="3:9" ht="22.5" customHeight="1" x14ac:dyDescent="0.25">
      <c r="C2080" s="34"/>
      <c r="D2080" s="27"/>
      <c r="F2080" s="27"/>
      <c r="G2080" s="35"/>
      <c r="H2080" s="35"/>
      <c r="I2080" s="35"/>
    </row>
    <row r="2081" spans="3:9" ht="22.5" customHeight="1" x14ac:dyDescent="0.25">
      <c r="C2081" s="34"/>
      <c r="D2081" s="27"/>
      <c r="F2081" s="27"/>
      <c r="G2081" s="35"/>
      <c r="H2081" s="35"/>
      <c r="I2081" s="35"/>
    </row>
    <row r="2082" spans="3:9" ht="22.5" customHeight="1" x14ac:dyDescent="0.25">
      <c r="C2082" s="34"/>
      <c r="D2082" s="27"/>
      <c r="F2082" s="27"/>
      <c r="G2082" s="35"/>
      <c r="H2082" s="35"/>
      <c r="I2082" s="35"/>
    </row>
    <row r="2083" spans="3:9" ht="22.5" customHeight="1" x14ac:dyDescent="0.25">
      <c r="C2083" s="34"/>
      <c r="D2083" s="27"/>
      <c r="F2083" s="27"/>
      <c r="G2083" s="35"/>
      <c r="H2083" s="35"/>
      <c r="I2083" s="35"/>
    </row>
    <row r="2084" spans="3:9" ht="22.5" customHeight="1" x14ac:dyDescent="0.25">
      <c r="C2084" s="34"/>
      <c r="D2084" s="27"/>
      <c r="F2084" s="27"/>
      <c r="G2084" s="35"/>
      <c r="H2084" s="35"/>
      <c r="I2084" s="35"/>
    </row>
    <row r="2085" spans="3:9" ht="22.5" customHeight="1" x14ac:dyDescent="0.25">
      <c r="C2085" s="34"/>
      <c r="D2085" s="27"/>
      <c r="F2085" s="27"/>
      <c r="G2085" s="35"/>
      <c r="H2085" s="35"/>
      <c r="I2085" s="35"/>
    </row>
    <row r="2086" spans="3:9" ht="22.5" customHeight="1" x14ac:dyDescent="0.25">
      <c r="C2086" s="34"/>
      <c r="D2086" s="27"/>
      <c r="F2086" s="27"/>
      <c r="G2086" s="35"/>
      <c r="H2086" s="35"/>
      <c r="I2086" s="35"/>
    </row>
    <row r="2087" spans="3:9" ht="22.5" customHeight="1" x14ac:dyDescent="0.25">
      <c r="C2087" s="34"/>
      <c r="D2087" s="27"/>
      <c r="F2087" s="27"/>
      <c r="G2087" s="35"/>
      <c r="H2087" s="35"/>
      <c r="I2087" s="35"/>
    </row>
    <row r="2088" spans="3:9" ht="22.5" customHeight="1" x14ac:dyDescent="0.25">
      <c r="C2088" s="34"/>
      <c r="D2088" s="27"/>
      <c r="F2088" s="27"/>
      <c r="G2088" s="35"/>
      <c r="H2088" s="35"/>
      <c r="I2088" s="35"/>
    </row>
    <row r="2089" spans="3:9" ht="22.5" customHeight="1" x14ac:dyDescent="0.25">
      <c r="C2089" s="34"/>
      <c r="D2089" s="27"/>
      <c r="F2089" s="27"/>
      <c r="G2089" s="35"/>
      <c r="H2089" s="35"/>
      <c r="I2089" s="35"/>
    </row>
    <row r="2090" spans="3:9" ht="22.5" customHeight="1" x14ac:dyDescent="0.25">
      <c r="C2090" s="34"/>
      <c r="D2090" s="27"/>
      <c r="F2090" s="27"/>
      <c r="G2090" s="35"/>
      <c r="H2090" s="35"/>
      <c r="I2090" s="35"/>
    </row>
    <row r="2091" spans="3:9" ht="22.5" customHeight="1" x14ac:dyDescent="0.25">
      <c r="C2091" s="34"/>
      <c r="D2091" s="27"/>
      <c r="F2091" s="27"/>
      <c r="G2091" s="35"/>
      <c r="H2091" s="35"/>
      <c r="I2091" s="35"/>
    </row>
    <row r="2092" spans="3:9" ht="22.5" customHeight="1" x14ac:dyDescent="0.25">
      <c r="C2092" s="34"/>
      <c r="D2092" s="27"/>
      <c r="F2092" s="27"/>
      <c r="G2092" s="35"/>
      <c r="H2092" s="35"/>
      <c r="I2092" s="35"/>
    </row>
    <row r="2093" spans="3:9" ht="22.5" customHeight="1" x14ac:dyDescent="0.25">
      <c r="C2093" s="34"/>
      <c r="D2093" s="27"/>
      <c r="F2093" s="27"/>
      <c r="G2093" s="35"/>
      <c r="H2093" s="35"/>
      <c r="I2093" s="35"/>
    </row>
    <row r="2094" spans="3:9" ht="22.5" customHeight="1" x14ac:dyDescent="0.25">
      <c r="C2094" s="34"/>
      <c r="D2094" s="27"/>
      <c r="F2094" s="27"/>
      <c r="G2094" s="35"/>
      <c r="H2094" s="35"/>
      <c r="I2094" s="35"/>
    </row>
    <row r="2095" spans="3:9" ht="22.5" customHeight="1" x14ac:dyDescent="0.25">
      <c r="C2095" s="34"/>
      <c r="D2095" s="27"/>
      <c r="F2095" s="27"/>
      <c r="G2095" s="35"/>
      <c r="H2095" s="35"/>
      <c r="I2095" s="35"/>
    </row>
    <row r="2096" spans="3:9" ht="22.5" customHeight="1" x14ac:dyDescent="0.25">
      <c r="C2096" s="34"/>
      <c r="D2096" s="27"/>
      <c r="F2096" s="27"/>
      <c r="G2096" s="35"/>
      <c r="H2096" s="35"/>
      <c r="I2096" s="35"/>
    </row>
    <row r="2097" spans="3:9" ht="22.5" customHeight="1" x14ac:dyDescent="0.25">
      <c r="C2097" s="34"/>
      <c r="D2097" s="27"/>
      <c r="F2097" s="27"/>
      <c r="G2097" s="35"/>
      <c r="H2097" s="35"/>
      <c r="I2097" s="35"/>
    </row>
    <row r="2098" spans="3:9" ht="22.5" customHeight="1" x14ac:dyDescent="0.25">
      <c r="C2098" s="34"/>
      <c r="D2098" s="27"/>
      <c r="F2098" s="27"/>
      <c r="G2098" s="35"/>
      <c r="H2098" s="35"/>
      <c r="I2098" s="35"/>
    </row>
    <row r="2099" spans="3:9" ht="22.5" customHeight="1" x14ac:dyDescent="0.25">
      <c r="C2099" s="34"/>
      <c r="D2099" s="27"/>
      <c r="F2099" s="27"/>
      <c r="G2099" s="35"/>
      <c r="H2099" s="35"/>
      <c r="I2099" s="35"/>
    </row>
    <row r="2100" spans="3:9" ht="22.5" customHeight="1" x14ac:dyDescent="0.25">
      <c r="C2100" s="34"/>
      <c r="D2100" s="27"/>
      <c r="F2100" s="27"/>
      <c r="G2100" s="35"/>
      <c r="H2100" s="35"/>
      <c r="I2100" s="35"/>
    </row>
    <row r="2101" spans="3:9" ht="22.5" customHeight="1" x14ac:dyDescent="0.25">
      <c r="C2101" s="34"/>
      <c r="D2101" s="27"/>
      <c r="F2101" s="27"/>
      <c r="G2101" s="35"/>
      <c r="H2101" s="35"/>
      <c r="I2101" s="35"/>
    </row>
    <row r="2102" spans="3:9" ht="22.5" customHeight="1" x14ac:dyDescent="0.25">
      <c r="C2102" s="34"/>
      <c r="D2102" s="27"/>
      <c r="F2102" s="27"/>
      <c r="G2102" s="35"/>
      <c r="H2102" s="35"/>
      <c r="I2102" s="35"/>
    </row>
    <row r="2103" spans="3:9" ht="22.5" customHeight="1" x14ac:dyDescent="0.25">
      <c r="C2103" s="34"/>
      <c r="D2103" s="27"/>
      <c r="F2103" s="27"/>
      <c r="G2103" s="35"/>
      <c r="H2103" s="35"/>
      <c r="I2103" s="35"/>
    </row>
    <row r="2104" spans="3:9" ht="22.5" customHeight="1" x14ac:dyDescent="0.25">
      <c r="C2104" s="34"/>
      <c r="D2104" s="27"/>
      <c r="F2104" s="27"/>
      <c r="G2104" s="35"/>
      <c r="H2104" s="35"/>
      <c r="I2104" s="35"/>
    </row>
    <row r="2105" spans="3:9" ht="22.5" customHeight="1" x14ac:dyDescent="0.25">
      <c r="C2105" s="34"/>
      <c r="D2105" s="27"/>
      <c r="F2105" s="27"/>
      <c r="G2105" s="35"/>
      <c r="H2105" s="35"/>
      <c r="I2105" s="35"/>
    </row>
    <row r="2106" spans="3:9" ht="22.5" customHeight="1" x14ac:dyDescent="0.25">
      <c r="C2106" s="34"/>
      <c r="D2106" s="27"/>
      <c r="F2106" s="27"/>
      <c r="G2106" s="35"/>
      <c r="H2106" s="35"/>
      <c r="I2106" s="35"/>
    </row>
    <row r="2107" spans="3:9" ht="22.5" customHeight="1" x14ac:dyDescent="0.25">
      <c r="C2107" s="34"/>
      <c r="D2107" s="27"/>
      <c r="F2107" s="27"/>
      <c r="G2107" s="35"/>
      <c r="H2107" s="35"/>
      <c r="I2107" s="35"/>
    </row>
    <row r="2108" spans="3:9" ht="22.5" customHeight="1" x14ac:dyDescent="0.25">
      <c r="C2108" s="34"/>
      <c r="D2108" s="27"/>
      <c r="F2108" s="27"/>
      <c r="G2108" s="35"/>
      <c r="H2108" s="35"/>
      <c r="I2108" s="35"/>
    </row>
    <row r="2109" spans="3:9" ht="22.5" customHeight="1" x14ac:dyDescent="0.25">
      <c r="C2109" s="34"/>
      <c r="D2109" s="27"/>
      <c r="F2109" s="27"/>
      <c r="G2109" s="35"/>
      <c r="H2109" s="35"/>
      <c r="I2109" s="35"/>
    </row>
    <row r="2110" spans="3:9" ht="22.5" customHeight="1" x14ac:dyDescent="0.25">
      <c r="C2110" s="34"/>
      <c r="D2110" s="27"/>
      <c r="F2110" s="27"/>
      <c r="G2110" s="35"/>
      <c r="H2110" s="35"/>
      <c r="I2110" s="35"/>
    </row>
    <row r="2111" spans="3:9" ht="22.5" customHeight="1" x14ac:dyDescent="0.25">
      <c r="C2111" s="34"/>
      <c r="D2111" s="27"/>
      <c r="F2111" s="27"/>
      <c r="G2111" s="35"/>
      <c r="H2111" s="35"/>
      <c r="I2111" s="35"/>
    </row>
    <row r="2112" spans="3:9" ht="22.5" customHeight="1" x14ac:dyDescent="0.25">
      <c r="C2112" s="34"/>
      <c r="D2112" s="27"/>
      <c r="F2112" s="27"/>
      <c r="G2112" s="35"/>
      <c r="H2112" s="35"/>
      <c r="I2112" s="35"/>
    </row>
    <row r="2113" spans="3:9" ht="22.5" customHeight="1" x14ac:dyDescent="0.25">
      <c r="C2113" s="34"/>
      <c r="D2113" s="27"/>
      <c r="F2113" s="27"/>
      <c r="G2113" s="35"/>
      <c r="H2113" s="35"/>
      <c r="I2113" s="35"/>
    </row>
    <row r="2114" spans="3:9" ht="22.5" customHeight="1" x14ac:dyDescent="0.25">
      <c r="C2114" s="34"/>
      <c r="D2114" s="27"/>
      <c r="F2114" s="27"/>
      <c r="G2114" s="35"/>
      <c r="H2114" s="35"/>
      <c r="I2114" s="35"/>
    </row>
    <row r="2115" spans="3:9" ht="22.5" customHeight="1" x14ac:dyDescent="0.25">
      <c r="C2115" s="34"/>
      <c r="D2115" s="27"/>
      <c r="F2115" s="27"/>
      <c r="G2115" s="35"/>
      <c r="H2115" s="35"/>
      <c r="I2115" s="35"/>
    </row>
    <row r="2116" spans="3:9" ht="22.5" customHeight="1" x14ac:dyDescent="0.25">
      <c r="C2116" s="34"/>
      <c r="D2116" s="27"/>
      <c r="F2116" s="27"/>
      <c r="G2116" s="35"/>
      <c r="H2116" s="35"/>
      <c r="I2116" s="35"/>
    </row>
    <row r="2117" spans="3:9" ht="22.5" customHeight="1" x14ac:dyDescent="0.25">
      <c r="C2117" s="34"/>
      <c r="D2117" s="27"/>
      <c r="F2117" s="27"/>
      <c r="G2117" s="35"/>
      <c r="H2117" s="35"/>
      <c r="I2117" s="35"/>
    </row>
    <row r="2118" spans="3:9" ht="22.5" customHeight="1" x14ac:dyDescent="0.25">
      <c r="C2118" s="34"/>
      <c r="D2118" s="27"/>
      <c r="F2118" s="27"/>
      <c r="G2118" s="35"/>
      <c r="H2118" s="35"/>
      <c r="I2118" s="35"/>
    </row>
    <row r="2119" spans="3:9" ht="22.5" customHeight="1" x14ac:dyDescent="0.25">
      <c r="C2119" s="34"/>
      <c r="D2119" s="27"/>
      <c r="F2119" s="27"/>
      <c r="G2119" s="35"/>
      <c r="H2119" s="35"/>
      <c r="I2119" s="35"/>
    </row>
    <row r="2120" spans="3:9" ht="22.5" customHeight="1" x14ac:dyDescent="0.25">
      <c r="C2120" s="34"/>
      <c r="D2120" s="27"/>
      <c r="F2120" s="27"/>
      <c r="G2120" s="35"/>
      <c r="H2120" s="35"/>
      <c r="I2120" s="35"/>
    </row>
    <row r="2121" spans="3:9" ht="22.5" customHeight="1" x14ac:dyDescent="0.25">
      <c r="C2121" s="34"/>
      <c r="D2121" s="27"/>
      <c r="F2121" s="27"/>
      <c r="G2121" s="35"/>
      <c r="H2121" s="35"/>
      <c r="I2121" s="35"/>
    </row>
    <row r="2122" spans="3:9" ht="22.5" customHeight="1" x14ac:dyDescent="0.25">
      <c r="C2122" s="34"/>
      <c r="D2122" s="27"/>
      <c r="F2122" s="27"/>
      <c r="G2122" s="35"/>
      <c r="H2122" s="35"/>
      <c r="I2122" s="35"/>
    </row>
    <row r="2123" spans="3:9" ht="22.5" customHeight="1" x14ac:dyDescent="0.25">
      <c r="C2123" s="34"/>
      <c r="D2123" s="27"/>
      <c r="F2123" s="27"/>
      <c r="G2123" s="35"/>
      <c r="H2123" s="35"/>
      <c r="I2123" s="35"/>
    </row>
    <row r="2124" spans="3:9" ht="22.5" customHeight="1" x14ac:dyDescent="0.25">
      <c r="C2124" s="34"/>
      <c r="D2124" s="27"/>
      <c r="F2124" s="27"/>
      <c r="G2124" s="35"/>
      <c r="H2124" s="35"/>
      <c r="I2124" s="35"/>
    </row>
    <row r="2125" spans="3:9" ht="22.5" customHeight="1" x14ac:dyDescent="0.25">
      <c r="C2125" s="34"/>
      <c r="D2125" s="27"/>
      <c r="F2125" s="27"/>
      <c r="G2125" s="35"/>
      <c r="H2125" s="35"/>
      <c r="I2125" s="35"/>
    </row>
    <row r="2126" spans="3:9" ht="22.5" customHeight="1" x14ac:dyDescent="0.25">
      <c r="C2126" s="34"/>
      <c r="D2126" s="27"/>
      <c r="F2126" s="27"/>
      <c r="G2126" s="35"/>
      <c r="H2126" s="35"/>
      <c r="I2126" s="35"/>
    </row>
    <row r="2127" spans="3:9" ht="22.5" customHeight="1" x14ac:dyDescent="0.25">
      <c r="C2127" s="34"/>
      <c r="D2127" s="27"/>
      <c r="F2127" s="27"/>
      <c r="G2127" s="35"/>
      <c r="H2127" s="35"/>
      <c r="I2127" s="35"/>
    </row>
    <row r="2128" spans="3:9" ht="22.5" customHeight="1" x14ac:dyDescent="0.25">
      <c r="C2128" s="34"/>
      <c r="D2128" s="27"/>
      <c r="F2128" s="27"/>
      <c r="G2128" s="35"/>
      <c r="H2128" s="35"/>
      <c r="I2128" s="35"/>
    </row>
    <row r="2129" spans="3:9" ht="22.5" customHeight="1" x14ac:dyDescent="0.25">
      <c r="C2129" s="34"/>
      <c r="D2129" s="27"/>
      <c r="F2129" s="27"/>
      <c r="G2129" s="35"/>
      <c r="H2129" s="35"/>
      <c r="I2129" s="35"/>
    </row>
    <row r="2130" spans="3:9" ht="22.5" customHeight="1" x14ac:dyDescent="0.25">
      <c r="C2130" s="34"/>
      <c r="D2130" s="27"/>
      <c r="F2130" s="27"/>
      <c r="G2130" s="35"/>
      <c r="H2130" s="35"/>
      <c r="I2130" s="35"/>
    </row>
    <row r="2131" spans="3:9" ht="22.5" customHeight="1" x14ac:dyDescent="0.25">
      <c r="C2131" s="34"/>
      <c r="D2131" s="27"/>
      <c r="F2131" s="27"/>
      <c r="G2131" s="35"/>
      <c r="H2131" s="35"/>
      <c r="I2131" s="35"/>
    </row>
    <row r="2132" spans="3:9" ht="22.5" customHeight="1" x14ac:dyDescent="0.25">
      <c r="C2132" s="34"/>
      <c r="D2132" s="27"/>
      <c r="F2132" s="27"/>
      <c r="G2132" s="35"/>
      <c r="H2132" s="35"/>
      <c r="I2132" s="35"/>
    </row>
    <row r="2133" spans="3:9" ht="22.5" customHeight="1" x14ac:dyDescent="0.25">
      <c r="C2133" s="34"/>
      <c r="D2133" s="27"/>
      <c r="F2133" s="27"/>
      <c r="G2133" s="35"/>
      <c r="H2133" s="35"/>
      <c r="I2133" s="35"/>
    </row>
    <row r="2134" spans="3:9" ht="22.5" customHeight="1" x14ac:dyDescent="0.25">
      <c r="C2134" s="34"/>
      <c r="D2134" s="27"/>
      <c r="F2134" s="27"/>
      <c r="G2134" s="35"/>
      <c r="H2134" s="35"/>
      <c r="I2134" s="35"/>
    </row>
    <row r="2135" spans="3:9" ht="22.5" customHeight="1" x14ac:dyDescent="0.25">
      <c r="C2135" s="34"/>
      <c r="D2135" s="27"/>
      <c r="F2135" s="27"/>
      <c r="G2135" s="35"/>
      <c r="H2135" s="35"/>
      <c r="I2135" s="35"/>
    </row>
    <row r="2136" spans="3:9" ht="22.5" customHeight="1" x14ac:dyDescent="0.25">
      <c r="C2136" s="34"/>
      <c r="D2136" s="27"/>
      <c r="F2136" s="27"/>
      <c r="G2136" s="35"/>
      <c r="H2136" s="35"/>
      <c r="I2136" s="35"/>
    </row>
    <row r="2137" spans="3:9" ht="22.5" customHeight="1" x14ac:dyDescent="0.25">
      <c r="C2137" s="34"/>
      <c r="D2137" s="27"/>
      <c r="F2137" s="27"/>
      <c r="G2137" s="35"/>
      <c r="H2137" s="35"/>
      <c r="I2137" s="35"/>
    </row>
    <row r="2138" spans="3:9" ht="22.5" customHeight="1" x14ac:dyDescent="0.25">
      <c r="C2138" s="34"/>
      <c r="D2138" s="27"/>
      <c r="F2138" s="27"/>
      <c r="G2138" s="35"/>
      <c r="H2138" s="35"/>
      <c r="I2138" s="35"/>
    </row>
    <row r="2139" spans="3:9" ht="22.5" customHeight="1" x14ac:dyDescent="0.25">
      <c r="C2139" s="34"/>
      <c r="D2139" s="27"/>
      <c r="F2139" s="27"/>
      <c r="G2139" s="35"/>
      <c r="H2139" s="35"/>
      <c r="I2139" s="35"/>
    </row>
    <row r="2140" spans="3:9" ht="22.5" customHeight="1" x14ac:dyDescent="0.25">
      <c r="C2140" s="34"/>
      <c r="D2140" s="27"/>
      <c r="F2140" s="27"/>
      <c r="G2140" s="35"/>
      <c r="H2140" s="35"/>
      <c r="I2140" s="35"/>
    </row>
    <row r="2141" spans="3:9" ht="22.5" customHeight="1" x14ac:dyDescent="0.25">
      <c r="C2141" s="34"/>
      <c r="D2141" s="27"/>
      <c r="F2141" s="27"/>
      <c r="G2141" s="35"/>
      <c r="H2141" s="35"/>
      <c r="I2141" s="35"/>
    </row>
    <row r="2142" spans="3:9" ht="22.5" customHeight="1" x14ac:dyDescent="0.25">
      <c r="C2142" s="34"/>
      <c r="D2142" s="27"/>
      <c r="F2142" s="27"/>
      <c r="G2142" s="35"/>
      <c r="H2142" s="35"/>
      <c r="I2142" s="35"/>
    </row>
    <row r="2143" spans="3:9" ht="22.5" customHeight="1" x14ac:dyDescent="0.25">
      <c r="C2143" s="34"/>
      <c r="D2143" s="27"/>
      <c r="F2143" s="27"/>
      <c r="G2143" s="35"/>
      <c r="H2143" s="35"/>
      <c r="I2143" s="35"/>
    </row>
    <row r="2144" spans="3:9" ht="22.5" customHeight="1" x14ac:dyDescent="0.25">
      <c r="C2144" s="34"/>
      <c r="D2144" s="27"/>
      <c r="F2144" s="27"/>
      <c r="G2144" s="35"/>
      <c r="H2144" s="35"/>
      <c r="I2144" s="35"/>
    </row>
    <row r="2145" spans="3:9" ht="22.5" customHeight="1" x14ac:dyDescent="0.25">
      <c r="C2145" s="34"/>
      <c r="D2145" s="27"/>
      <c r="F2145" s="27"/>
      <c r="G2145" s="35"/>
      <c r="H2145" s="35"/>
      <c r="I2145" s="35"/>
    </row>
    <row r="2146" spans="3:9" ht="22.5" customHeight="1" x14ac:dyDescent="0.25">
      <c r="C2146" s="34"/>
      <c r="D2146" s="27"/>
      <c r="F2146" s="27"/>
      <c r="G2146" s="35"/>
      <c r="H2146" s="35"/>
      <c r="I2146" s="35"/>
    </row>
    <row r="2147" spans="3:9" ht="22.5" customHeight="1" x14ac:dyDescent="0.25">
      <c r="C2147" s="34"/>
      <c r="D2147" s="27"/>
      <c r="F2147" s="27"/>
      <c r="G2147" s="35"/>
      <c r="H2147" s="35"/>
      <c r="I2147" s="35"/>
    </row>
    <row r="2148" spans="3:9" ht="22.5" customHeight="1" x14ac:dyDescent="0.25">
      <c r="C2148" s="34"/>
      <c r="D2148" s="27"/>
      <c r="F2148" s="27"/>
      <c r="G2148" s="35"/>
      <c r="H2148" s="35"/>
      <c r="I2148" s="35"/>
    </row>
    <row r="2149" spans="3:9" ht="22.5" customHeight="1" x14ac:dyDescent="0.25">
      <c r="C2149" s="34"/>
      <c r="D2149" s="27"/>
      <c r="F2149" s="27"/>
      <c r="G2149" s="35"/>
      <c r="H2149" s="35"/>
      <c r="I2149" s="35"/>
    </row>
    <row r="2150" spans="3:9" ht="22.5" customHeight="1" x14ac:dyDescent="0.25">
      <c r="C2150" s="34"/>
      <c r="D2150" s="27"/>
      <c r="F2150" s="27"/>
      <c r="G2150" s="35"/>
      <c r="H2150" s="35"/>
      <c r="I2150" s="35"/>
    </row>
    <row r="2151" spans="3:9" ht="22.5" customHeight="1" x14ac:dyDescent="0.25">
      <c r="C2151" s="34"/>
      <c r="D2151" s="27"/>
      <c r="F2151" s="27"/>
      <c r="G2151" s="35"/>
      <c r="H2151" s="35"/>
      <c r="I2151" s="35"/>
    </row>
    <row r="2152" spans="3:9" ht="22.5" customHeight="1" x14ac:dyDescent="0.25">
      <c r="C2152" s="34"/>
      <c r="D2152" s="27"/>
      <c r="F2152" s="27"/>
      <c r="G2152" s="35"/>
      <c r="H2152" s="35"/>
      <c r="I2152" s="35"/>
    </row>
    <row r="2153" spans="3:9" ht="22.5" customHeight="1" x14ac:dyDescent="0.25">
      <c r="C2153" s="34"/>
      <c r="D2153" s="27"/>
      <c r="F2153" s="27"/>
      <c r="G2153" s="35"/>
      <c r="H2153" s="35"/>
      <c r="I2153" s="35"/>
    </row>
    <row r="2154" spans="3:9" ht="22.5" customHeight="1" x14ac:dyDescent="0.25">
      <c r="C2154" s="34"/>
      <c r="D2154" s="27"/>
      <c r="F2154" s="27"/>
      <c r="G2154" s="35"/>
      <c r="H2154" s="35"/>
      <c r="I2154" s="35"/>
    </row>
    <row r="2155" spans="3:9" ht="22.5" customHeight="1" x14ac:dyDescent="0.25">
      <c r="C2155" s="34"/>
      <c r="D2155" s="27"/>
      <c r="F2155" s="27"/>
      <c r="G2155" s="35"/>
      <c r="H2155" s="35"/>
      <c r="I2155" s="35"/>
    </row>
    <row r="2156" spans="3:9" ht="22.5" customHeight="1" x14ac:dyDescent="0.25">
      <c r="C2156" s="34"/>
      <c r="D2156" s="27"/>
      <c r="F2156" s="27"/>
      <c r="G2156" s="35"/>
      <c r="H2156" s="35"/>
      <c r="I2156" s="35"/>
    </row>
    <row r="2157" spans="3:9" ht="22.5" customHeight="1" x14ac:dyDescent="0.25">
      <c r="C2157" s="34"/>
      <c r="D2157" s="27"/>
      <c r="F2157" s="27"/>
      <c r="G2157" s="35"/>
      <c r="H2157" s="35"/>
      <c r="I2157" s="35"/>
    </row>
    <row r="2158" spans="3:9" ht="22.5" customHeight="1" x14ac:dyDescent="0.25">
      <c r="C2158" s="34"/>
      <c r="D2158" s="27"/>
      <c r="F2158" s="27"/>
      <c r="G2158" s="35"/>
      <c r="H2158" s="35"/>
      <c r="I2158" s="35"/>
    </row>
    <row r="2159" spans="3:9" ht="22.5" customHeight="1" x14ac:dyDescent="0.25">
      <c r="C2159" s="34"/>
      <c r="D2159" s="27"/>
      <c r="F2159" s="27"/>
      <c r="G2159" s="35"/>
      <c r="H2159" s="35"/>
      <c r="I2159" s="35"/>
    </row>
    <row r="2160" spans="3:9" ht="22.5" customHeight="1" x14ac:dyDescent="0.25">
      <c r="C2160" s="34"/>
      <c r="D2160" s="27"/>
      <c r="F2160" s="27"/>
      <c r="G2160" s="35"/>
      <c r="H2160" s="35"/>
      <c r="I2160" s="35"/>
    </row>
    <row r="2161" spans="3:9" ht="22.5" customHeight="1" x14ac:dyDescent="0.25">
      <c r="C2161" s="34"/>
      <c r="D2161" s="27"/>
      <c r="F2161" s="27"/>
      <c r="G2161" s="35"/>
      <c r="H2161" s="35"/>
      <c r="I2161" s="35"/>
    </row>
    <row r="2162" spans="3:9" ht="22.5" customHeight="1" x14ac:dyDescent="0.25">
      <c r="C2162" s="34"/>
      <c r="D2162" s="27"/>
      <c r="F2162" s="27"/>
      <c r="G2162" s="35"/>
      <c r="H2162" s="35"/>
      <c r="I2162" s="35"/>
    </row>
    <row r="2163" spans="3:9" ht="22.5" customHeight="1" x14ac:dyDescent="0.25">
      <c r="C2163" s="34"/>
      <c r="D2163" s="27"/>
      <c r="F2163" s="27"/>
      <c r="G2163" s="35"/>
      <c r="H2163" s="35"/>
      <c r="I2163" s="35"/>
    </row>
    <row r="2164" spans="3:9" ht="22.5" customHeight="1" x14ac:dyDescent="0.25">
      <c r="C2164" s="34"/>
      <c r="D2164" s="27"/>
      <c r="F2164" s="27"/>
      <c r="G2164" s="35"/>
      <c r="H2164" s="35"/>
      <c r="I2164" s="35"/>
    </row>
    <row r="2165" spans="3:9" ht="22.5" customHeight="1" x14ac:dyDescent="0.25">
      <c r="C2165" s="34"/>
      <c r="D2165" s="27"/>
      <c r="F2165" s="27"/>
      <c r="G2165" s="35"/>
      <c r="H2165" s="35"/>
      <c r="I2165" s="35"/>
    </row>
    <row r="2166" spans="3:9" ht="22.5" customHeight="1" x14ac:dyDescent="0.25">
      <c r="C2166" s="34"/>
      <c r="D2166" s="27"/>
      <c r="F2166" s="27"/>
      <c r="G2166" s="35"/>
      <c r="H2166" s="35"/>
      <c r="I2166" s="35"/>
    </row>
    <row r="2167" spans="3:9" ht="22.5" customHeight="1" x14ac:dyDescent="0.25">
      <c r="C2167" s="34"/>
      <c r="D2167" s="27"/>
      <c r="F2167" s="27"/>
      <c r="G2167" s="35"/>
      <c r="H2167" s="35"/>
      <c r="I2167" s="35"/>
    </row>
    <row r="2168" spans="3:9" ht="22.5" customHeight="1" x14ac:dyDescent="0.25">
      <c r="C2168" s="34"/>
      <c r="D2168" s="27"/>
      <c r="F2168" s="27"/>
      <c r="G2168" s="35"/>
      <c r="H2168" s="35"/>
      <c r="I2168" s="35"/>
    </row>
    <row r="2169" spans="3:9" ht="22.5" customHeight="1" x14ac:dyDescent="0.25">
      <c r="C2169" s="34"/>
      <c r="D2169" s="27"/>
      <c r="F2169" s="27"/>
      <c r="G2169" s="35"/>
      <c r="H2169" s="35"/>
      <c r="I2169" s="35"/>
    </row>
    <row r="2170" spans="3:9" ht="22.5" customHeight="1" x14ac:dyDescent="0.25">
      <c r="C2170" s="34"/>
      <c r="D2170" s="27"/>
      <c r="F2170" s="27"/>
      <c r="G2170" s="35"/>
      <c r="H2170" s="35"/>
      <c r="I2170" s="35"/>
    </row>
    <row r="2171" spans="3:9" ht="22.5" customHeight="1" x14ac:dyDescent="0.25">
      <c r="C2171" s="34"/>
      <c r="D2171" s="27"/>
      <c r="F2171" s="27"/>
      <c r="G2171" s="35"/>
      <c r="H2171" s="35"/>
      <c r="I2171" s="35"/>
    </row>
    <row r="2172" spans="3:9" ht="22.5" customHeight="1" x14ac:dyDescent="0.25">
      <c r="C2172" s="34"/>
      <c r="D2172" s="27"/>
      <c r="F2172" s="27"/>
      <c r="G2172" s="35"/>
      <c r="H2172" s="35"/>
      <c r="I2172" s="35"/>
    </row>
    <row r="2173" spans="3:9" ht="22.5" customHeight="1" x14ac:dyDescent="0.25">
      <c r="C2173" s="34"/>
      <c r="D2173" s="27"/>
      <c r="F2173" s="27"/>
      <c r="G2173" s="35"/>
      <c r="H2173" s="35"/>
      <c r="I2173" s="35"/>
    </row>
    <row r="2174" spans="3:9" ht="22.5" customHeight="1" x14ac:dyDescent="0.25">
      <c r="C2174" s="34"/>
      <c r="D2174" s="27"/>
      <c r="F2174" s="27"/>
      <c r="G2174" s="35"/>
      <c r="H2174" s="35"/>
      <c r="I2174" s="35"/>
    </row>
    <row r="2175" spans="3:9" ht="22.5" customHeight="1" x14ac:dyDescent="0.25">
      <c r="C2175" s="34"/>
      <c r="D2175" s="27"/>
      <c r="F2175" s="27"/>
      <c r="G2175" s="35"/>
      <c r="H2175" s="35"/>
      <c r="I2175" s="35"/>
    </row>
    <row r="2176" spans="3:9" ht="22.5" customHeight="1" x14ac:dyDescent="0.25">
      <c r="C2176" s="34"/>
      <c r="D2176" s="27"/>
      <c r="F2176" s="27"/>
      <c r="G2176" s="35"/>
      <c r="H2176" s="35"/>
      <c r="I2176" s="35"/>
    </row>
    <row r="2177" spans="3:9" ht="22.5" customHeight="1" x14ac:dyDescent="0.25">
      <c r="C2177" s="34"/>
      <c r="D2177" s="27"/>
      <c r="F2177" s="27"/>
      <c r="G2177" s="35"/>
      <c r="H2177" s="35"/>
      <c r="I2177" s="35"/>
    </row>
    <row r="2178" spans="3:9" ht="22.5" customHeight="1" x14ac:dyDescent="0.25">
      <c r="C2178" s="34"/>
      <c r="D2178" s="27"/>
      <c r="F2178" s="27"/>
      <c r="G2178" s="35"/>
      <c r="H2178" s="35"/>
      <c r="I2178" s="35"/>
    </row>
    <row r="2179" spans="3:9" ht="22.5" customHeight="1" x14ac:dyDescent="0.25">
      <c r="C2179" s="34"/>
      <c r="D2179" s="27"/>
      <c r="F2179" s="27"/>
      <c r="G2179" s="35"/>
      <c r="H2179" s="35"/>
      <c r="I2179" s="35"/>
    </row>
    <row r="2180" spans="3:9" ht="22.5" customHeight="1" x14ac:dyDescent="0.25">
      <c r="C2180" s="34"/>
      <c r="D2180" s="27"/>
      <c r="F2180" s="27"/>
      <c r="G2180" s="35"/>
      <c r="H2180" s="35"/>
      <c r="I2180" s="35"/>
    </row>
    <row r="2181" spans="3:9" ht="22.5" customHeight="1" x14ac:dyDescent="0.25">
      <c r="C2181" s="34"/>
      <c r="D2181" s="27"/>
      <c r="F2181" s="27"/>
      <c r="G2181" s="35"/>
      <c r="H2181" s="35"/>
      <c r="I2181" s="35"/>
    </row>
    <row r="2182" spans="3:9" ht="22.5" customHeight="1" x14ac:dyDescent="0.25">
      <c r="C2182" s="34"/>
      <c r="D2182" s="27"/>
      <c r="F2182" s="27"/>
      <c r="G2182" s="35"/>
      <c r="H2182" s="35"/>
      <c r="I2182" s="35"/>
    </row>
    <row r="2183" spans="3:9" ht="22.5" customHeight="1" x14ac:dyDescent="0.25">
      <c r="C2183" s="34"/>
      <c r="D2183" s="27"/>
      <c r="F2183" s="27"/>
      <c r="G2183" s="35"/>
      <c r="H2183" s="35"/>
      <c r="I2183" s="35"/>
    </row>
    <row r="2184" spans="3:9" ht="22.5" customHeight="1" x14ac:dyDescent="0.25">
      <c r="C2184" s="34"/>
      <c r="D2184" s="27"/>
      <c r="F2184" s="27"/>
      <c r="G2184" s="35"/>
      <c r="H2184" s="35"/>
      <c r="I2184" s="35"/>
    </row>
    <row r="2185" spans="3:9" ht="22.5" customHeight="1" x14ac:dyDescent="0.25">
      <c r="C2185" s="34"/>
      <c r="D2185" s="27"/>
      <c r="F2185" s="27"/>
      <c r="G2185" s="35"/>
      <c r="H2185" s="35"/>
      <c r="I2185" s="35"/>
    </row>
    <row r="2186" spans="3:9" ht="22.5" customHeight="1" x14ac:dyDescent="0.25">
      <c r="C2186" s="34"/>
      <c r="D2186" s="27"/>
      <c r="F2186" s="27"/>
      <c r="G2186" s="35"/>
      <c r="H2186" s="35"/>
      <c r="I2186" s="35"/>
    </row>
    <row r="2187" spans="3:9" ht="22.5" customHeight="1" x14ac:dyDescent="0.25">
      <c r="C2187" s="34"/>
      <c r="D2187" s="27"/>
      <c r="F2187" s="27"/>
      <c r="G2187" s="35"/>
      <c r="H2187" s="35"/>
      <c r="I2187" s="35"/>
    </row>
    <row r="2188" spans="3:9" ht="22.5" customHeight="1" x14ac:dyDescent="0.25">
      <c r="C2188" s="34"/>
      <c r="D2188" s="27"/>
      <c r="F2188" s="27"/>
      <c r="G2188" s="35"/>
      <c r="H2188" s="35"/>
      <c r="I2188" s="35"/>
    </row>
    <row r="2189" spans="3:9" ht="22.5" customHeight="1" x14ac:dyDescent="0.25">
      <c r="C2189" s="34"/>
      <c r="D2189" s="27"/>
      <c r="F2189" s="27"/>
      <c r="G2189" s="35"/>
      <c r="H2189" s="35"/>
      <c r="I2189" s="35"/>
    </row>
    <row r="2190" spans="3:9" ht="22.5" customHeight="1" x14ac:dyDescent="0.25">
      <c r="C2190" s="34"/>
      <c r="D2190" s="27"/>
      <c r="F2190" s="27"/>
      <c r="G2190" s="35"/>
      <c r="H2190" s="35"/>
      <c r="I2190" s="35"/>
    </row>
    <row r="2191" spans="3:9" ht="22.5" customHeight="1" x14ac:dyDescent="0.25">
      <c r="C2191" s="34"/>
      <c r="D2191" s="27"/>
      <c r="F2191" s="27"/>
      <c r="G2191" s="35"/>
      <c r="H2191" s="35"/>
      <c r="I2191" s="35"/>
    </row>
    <row r="2192" spans="3:9" ht="22.5" customHeight="1" x14ac:dyDescent="0.25">
      <c r="C2192" s="34"/>
      <c r="D2192" s="27"/>
      <c r="F2192" s="27"/>
      <c r="G2192" s="35"/>
      <c r="H2192" s="35"/>
      <c r="I2192" s="35"/>
    </row>
    <row r="2193" spans="3:9" ht="22.5" customHeight="1" x14ac:dyDescent="0.25">
      <c r="C2193" s="34"/>
      <c r="D2193" s="27"/>
      <c r="F2193" s="27"/>
      <c r="G2193" s="35"/>
      <c r="H2193" s="35"/>
      <c r="I2193" s="35"/>
    </row>
    <row r="2194" spans="3:9" ht="22.5" customHeight="1" x14ac:dyDescent="0.25">
      <c r="C2194" s="34"/>
      <c r="D2194" s="27"/>
      <c r="F2194" s="27"/>
      <c r="G2194" s="35"/>
      <c r="H2194" s="35"/>
      <c r="I2194" s="35"/>
    </row>
    <row r="2195" spans="3:9" ht="22.5" customHeight="1" x14ac:dyDescent="0.25">
      <c r="C2195" s="34"/>
      <c r="D2195" s="27"/>
      <c r="F2195" s="27"/>
      <c r="G2195" s="35"/>
      <c r="H2195" s="35"/>
      <c r="I2195" s="35"/>
    </row>
    <row r="2196" spans="3:9" ht="22.5" customHeight="1" x14ac:dyDescent="0.25">
      <c r="C2196" s="34"/>
      <c r="D2196" s="27"/>
      <c r="F2196" s="27"/>
      <c r="G2196" s="35"/>
      <c r="H2196" s="35"/>
      <c r="I2196" s="35"/>
    </row>
    <row r="2197" spans="3:9" ht="22.5" customHeight="1" x14ac:dyDescent="0.25">
      <c r="C2197" s="34"/>
      <c r="D2197" s="27"/>
      <c r="F2197" s="27"/>
      <c r="G2197" s="35"/>
      <c r="H2197" s="35"/>
      <c r="I2197" s="35"/>
    </row>
    <row r="2198" spans="3:9" ht="22.5" customHeight="1" x14ac:dyDescent="0.25">
      <c r="C2198" s="34"/>
      <c r="D2198" s="27"/>
      <c r="F2198" s="27"/>
      <c r="G2198" s="35"/>
      <c r="H2198" s="35"/>
      <c r="I2198" s="35"/>
    </row>
    <row r="2199" spans="3:9" ht="22.5" customHeight="1" x14ac:dyDescent="0.25">
      <c r="C2199" s="34"/>
      <c r="D2199" s="27"/>
      <c r="F2199" s="27"/>
      <c r="G2199" s="35"/>
      <c r="H2199" s="35"/>
      <c r="I2199" s="35"/>
    </row>
    <row r="2200" spans="3:9" ht="22.5" customHeight="1" x14ac:dyDescent="0.25">
      <c r="C2200" s="34"/>
      <c r="D2200" s="27"/>
      <c r="F2200" s="27"/>
      <c r="G2200" s="35"/>
      <c r="H2200" s="35"/>
      <c r="I2200" s="35"/>
    </row>
    <row r="2201" spans="3:9" ht="22.5" customHeight="1" x14ac:dyDescent="0.25">
      <c r="C2201" s="34"/>
      <c r="D2201" s="27"/>
      <c r="F2201" s="27"/>
      <c r="G2201" s="35"/>
      <c r="H2201" s="35"/>
      <c r="I2201" s="35"/>
    </row>
    <row r="2202" spans="3:9" ht="22.5" customHeight="1" x14ac:dyDescent="0.25">
      <c r="C2202" s="34"/>
      <c r="D2202" s="27"/>
      <c r="F2202" s="27"/>
      <c r="G2202" s="35"/>
      <c r="H2202" s="35"/>
      <c r="I2202" s="35"/>
    </row>
    <row r="2203" spans="3:9" ht="22.5" customHeight="1" x14ac:dyDescent="0.25">
      <c r="C2203" s="34"/>
      <c r="D2203" s="27"/>
      <c r="F2203" s="27"/>
      <c r="G2203" s="35"/>
      <c r="H2203" s="35"/>
      <c r="I2203" s="35"/>
    </row>
    <row r="2204" spans="3:9" ht="22.5" customHeight="1" x14ac:dyDescent="0.25">
      <c r="C2204" s="34"/>
      <c r="D2204" s="27"/>
      <c r="F2204" s="27"/>
      <c r="G2204" s="35"/>
      <c r="H2204" s="35"/>
      <c r="I2204" s="35"/>
    </row>
    <row r="2205" spans="3:9" ht="22.5" customHeight="1" x14ac:dyDescent="0.25">
      <c r="C2205" s="34"/>
      <c r="D2205" s="27"/>
      <c r="F2205" s="27"/>
      <c r="G2205" s="35"/>
      <c r="H2205" s="35"/>
      <c r="I2205" s="35"/>
    </row>
    <row r="2206" spans="3:9" ht="22.5" customHeight="1" x14ac:dyDescent="0.25">
      <c r="C2206" s="34"/>
      <c r="D2206" s="27"/>
      <c r="F2206" s="27"/>
      <c r="G2206" s="35"/>
      <c r="H2206" s="35"/>
      <c r="I2206" s="35"/>
    </row>
    <row r="2207" spans="3:9" ht="22.5" customHeight="1" x14ac:dyDescent="0.25">
      <c r="C2207" s="34"/>
      <c r="D2207" s="27"/>
      <c r="F2207" s="27"/>
      <c r="G2207" s="35"/>
      <c r="H2207" s="35"/>
      <c r="I2207" s="35"/>
    </row>
    <row r="2208" spans="3:9" ht="22.5" customHeight="1" x14ac:dyDescent="0.25">
      <c r="C2208" s="34"/>
      <c r="D2208" s="27"/>
      <c r="F2208" s="27"/>
      <c r="G2208" s="35"/>
      <c r="H2208" s="35"/>
      <c r="I2208" s="35"/>
    </row>
    <row r="2209" spans="3:9" ht="22.5" customHeight="1" x14ac:dyDescent="0.25">
      <c r="C2209" s="34"/>
      <c r="D2209" s="27"/>
      <c r="F2209" s="27"/>
      <c r="G2209" s="35"/>
      <c r="H2209" s="35"/>
      <c r="I2209" s="35"/>
    </row>
    <row r="2210" spans="3:9" ht="22.5" customHeight="1" x14ac:dyDescent="0.25">
      <c r="C2210" s="34"/>
      <c r="D2210" s="27"/>
      <c r="F2210" s="27"/>
      <c r="G2210" s="35"/>
      <c r="H2210" s="35"/>
      <c r="I2210" s="35"/>
    </row>
    <row r="2211" spans="3:9" ht="22.5" customHeight="1" x14ac:dyDescent="0.25">
      <c r="C2211" s="34"/>
      <c r="D2211" s="27"/>
      <c r="F2211" s="27"/>
      <c r="G2211" s="35"/>
      <c r="H2211" s="35"/>
      <c r="I2211" s="35"/>
    </row>
    <row r="2212" spans="3:9" ht="22.5" customHeight="1" x14ac:dyDescent="0.25">
      <c r="C2212" s="34"/>
      <c r="D2212" s="27"/>
      <c r="F2212" s="27"/>
      <c r="G2212" s="35"/>
      <c r="H2212" s="35"/>
      <c r="I2212" s="35"/>
    </row>
    <row r="2213" spans="3:9" ht="22.5" customHeight="1" x14ac:dyDescent="0.25">
      <c r="C2213" s="34"/>
      <c r="D2213" s="27"/>
      <c r="F2213" s="27"/>
      <c r="G2213" s="35"/>
      <c r="H2213" s="35"/>
      <c r="I2213" s="35"/>
    </row>
    <row r="2214" spans="3:9" ht="22.5" customHeight="1" x14ac:dyDescent="0.25">
      <c r="C2214" s="34"/>
      <c r="D2214" s="27"/>
      <c r="F2214" s="27"/>
      <c r="G2214" s="35"/>
      <c r="H2214" s="35"/>
      <c r="I2214" s="35"/>
    </row>
    <row r="2215" spans="3:9" ht="22.5" customHeight="1" x14ac:dyDescent="0.25">
      <c r="C2215" s="34"/>
      <c r="D2215" s="27"/>
      <c r="F2215" s="27"/>
      <c r="G2215" s="35"/>
      <c r="H2215" s="35"/>
      <c r="I2215" s="35"/>
    </row>
    <row r="2216" spans="3:9" ht="22.5" customHeight="1" x14ac:dyDescent="0.25">
      <c r="C2216" s="34"/>
      <c r="D2216" s="27"/>
      <c r="F2216" s="27"/>
      <c r="G2216" s="35"/>
      <c r="H2216" s="35"/>
      <c r="I2216" s="35"/>
    </row>
    <row r="2217" spans="3:9" ht="22.5" customHeight="1" x14ac:dyDescent="0.25">
      <c r="C2217" s="34"/>
      <c r="D2217" s="27"/>
      <c r="F2217" s="27"/>
      <c r="G2217" s="35"/>
      <c r="H2217" s="35"/>
      <c r="I2217" s="35"/>
    </row>
    <row r="2218" spans="3:9" ht="22.5" customHeight="1" x14ac:dyDescent="0.25">
      <c r="C2218" s="34"/>
      <c r="D2218" s="27"/>
      <c r="F2218" s="27"/>
      <c r="G2218" s="35"/>
      <c r="H2218" s="35"/>
      <c r="I2218" s="35"/>
    </row>
    <row r="2219" spans="3:9" ht="22.5" customHeight="1" x14ac:dyDescent="0.25">
      <c r="C2219" s="34"/>
      <c r="D2219" s="27"/>
      <c r="F2219" s="27"/>
      <c r="G2219" s="35"/>
      <c r="H2219" s="35"/>
      <c r="I2219" s="35"/>
    </row>
    <row r="2220" spans="3:9" ht="22.5" customHeight="1" x14ac:dyDescent="0.25">
      <c r="C2220" s="34"/>
      <c r="D2220" s="27"/>
      <c r="F2220" s="27"/>
      <c r="G2220" s="35"/>
      <c r="H2220" s="35"/>
      <c r="I2220" s="35"/>
    </row>
    <row r="2221" spans="3:9" ht="22.5" customHeight="1" x14ac:dyDescent="0.25">
      <c r="C2221" s="34"/>
      <c r="D2221" s="27"/>
      <c r="F2221" s="27"/>
      <c r="G2221" s="35"/>
      <c r="H2221" s="35"/>
      <c r="I2221" s="35"/>
    </row>
    <row r="2222" spans="3:9" ht="22.5" customHeight="1" x14ac:dyDescent="0.25">
      <c r="C2222" s="34"/>
      <c r="D2222" s="27"/>
      <c r="F2222" s="27"/>
      <c r="G2222" s="35"/>
      <c r="H2222" s="35"/>
      <c r="I2222" s="35"/>
    </row>
    <row r="2223" spans="3:9" ht="22.5" customHeight="1" x14ac:dyDescent="0.25">
      <c r="C2223" s="34"/>
      <c r="D2223" s="27"/>
      <c r="F2223" s="27"/>
      <c r="G2223" s="35"/>
      <c r="H2223" s="35"/>
      <c r="I2223" s="35"/>
    </row>
    <row r="2224" spans="3:9" ht="22.5" customHeight="1" x14ac:dyDescent="0.25">
      <c r="C2224" s="34"/>
      <c r="D2224" s="27"/>
      <c r="F2224" s="27"/>
      <c r="G2224" s="35"/>
      <c r="H2224" s="35"/>
      <c r="I2224" s="35"/>
    </row>
    <row r="2225" spans="3:9" ht="22.5" customHeight="1" x14ac:dyDescent="0.25">
      <c r="C2225" s="34"/>
      <c r="D2225" s="27"/>
      <c r="F2225" s="27"/>
      <c r="G2225" s="35"/>
      <c r="H2225" s="35"/>
      <c r="I2225" s="35"/>
    </row>
    <row r="2226" spans="3:9" ht="22.5" customHeight="1" x14ac:dyDescent="0.25">
      <c r="C2226" s="34"/>
      <c r="D2226" s="27"/>
      <c r="F2226" s="27"/>
      <c r="G2226" s="35"/>
      <c r="H2226" s="35"/>
      <c r="I2226" s="35"/>
    </row>
    <row r="2227" spans="3:9" ht="22.5" customHeight="1" x14ac:dyDescent="0.25">
      <c r="C2227" s="34"/>
      <c r="D2227" s="27"/>
      <c r="F2227" s="27"/>
      <c r="G2227" s="35"/>
      <c r="H2227" s="35"/>
      <c r="I2227" s="35"/>
    </row>
    <row r="2228" spans="3:9" ht="22.5" customHeight="1" x14ac:dyDescent="0.25">
      <c r="C2228" s="34"/>
      <c r="D2228" s="27"/>
      <c r="F2228" s="27"/>
      <c r="G2228" s="35"/>
      <c r="H2228" s="35"/>
      <c r="I2228" s="35"/>
    </row>
    <row r="2229" spans="3:9" ht="22.5" customHeight="1" x14ac:dyDescent="0.25">
      <c r="C2229" s="34"/>
      <c r="D2229" s="27"/>
      <c r="F2229" s="27"/>
      <c r="G2229" s="35"/>
      <c r="H2229" s="35"/>
      <c r="I2229" s="35"/>
    </row>
    <row r="2230" spans="3:9" ht="22.5" customHeight="1" x14ac:dyDescent="0.25">
      <c r="C2230" s="34"/>
      <c r="D2230" s="27"/>
      <c r="F2230" s="27"/>
      <c r="G2230" s="35"/>
      <c r="H2230" s="35"/>
      <c r="I2230" s="35"/>
    </row>
    <row r="2231" spans="3:9" ht="22.5" customHeight="1" x14ac:dyDescent="0.25">
      <c r="C2231" s="34"/>
      <c r="D2231" s="27"/>
      <c r="F2231" s="27"/>
      <c r="G2231" s="35"/>
      <c r="H2231" s="35"/>
      <c r="I2231" s="35"/>
    </row>
    <row r="2232" spans="3:9" ht="22.5" customHeight="1" x14ac:dyDescent="0.25">
      <c r="C2232" s="34"/>
      <c r="D2232" s="27"/>
      <c r="F2232" s="27"/>
      <c r="G2232" s="35"/>
      <c r="H2232" s="35"/>
      <c r="I2232" s="35"/>
    </row>
    <row r="2233" spans="3:9" ht="22.5" customHeight="1" x14ac:dyDescent="0.25">
      <c r="C2233" s="34"/>
      <c r="D2233" s="27"/>
      <c r="F2233" s="27"/>
      <c r="G2233" s="35"/>
      <c r="H2233" s="35"/>
      <c r="I2233" s="35"/>
    </row>
    <row r="2234" spans="3:9" ht="22.5" customHeight="1" x14ac:dyDescent="0.25">
      <c r="C2234" s="34"/>
      <c r="D2234" s="27"/>
      <c r="F2234" s="27"/>
      <c r="G2234" s="35"/>
      <c r="H2234" s="35"/>
      <c r="I2234" s="35"/>
    </row>
    <row r="2235" spans="3:9" ht="22.5" customHeight="1" x14ac:dyDescent="0.25">
      <c r="C2235" s="34"/>
      <c r="D2235" s="27"/>
      <c r="F2235" s="27"/>
      <c r="G2235" s="35"/>
      <c r="H2235" s="35"/>
      <c r="I2235" s="35"/>
    </row>
    <row r="2236" spans="3:9" ht="22.5" customHeight="1" x14ac:dyDescent="0.25">
      <c r="C2236" s="34"/>
      <c r="D2236" s="27"/>
      <c r="F2236" s="27"/>
      <c r="G2236" s="35"/>
      <c r="H2236" s="35"/>
      <c r="I2236" s="35"/>
    </row>
    <row r="2237" spans="3:9" ht="22.5" customHeight="1" x14ac:dyDescent="0.25">
      <c r="C2237" s="34"/>
      <c r="D2237" s="27"/>
      <c r="F2237" s="27"/>
      <c r="G2237" s="35"/>
      <c r="H2237" s="35"/>
      <c r="I2237" s="35"/>
    </row>
    <row r="2238" spans="3:9" ht="22.5" customHeight="1" x14ac:dyDescent="0.25">
      <c r="C2238" s="34"/>
      <c r="D2238" s="27"/>
      <c r="F2238" s="27"/>
      <c r="G2238" s="35"/>
      <c r="H2238" s="35"/>
      <c r="I2238" s="35"/>
    </row>
    <row r="2239" spans="3:9" ht="22.5" customHeight="1" x14ac:dyDescent="0.25">
      <c r="C2239" s="34"/>
      <c r="D2239" s="27"/>
      <c r="F2239" s="27"/>
      <c r="G2239" s="35"/>
      <c r="H2239" s="35"/>
      <c r="I2239" s="35"/>
    </row>
    <row r="2240" spans="3:9" ht="22.5" customHeight="1" x14ac:dyDescent="0.25">
      <c r="C2240" s="34"/>
      <c r="D2240" s="27"/>
      <c r="F2240" s="27"/>
      <c r="G2240" s="35"/>
      <c r="H2240" s="35"/>
      <c r="I2240" s="35"/>
    </row>
    <row r="2241" spans="3:9" ht="22.5" customHeight="1" x14ac:dyDescent="0.25">
      <c r="C2241" s="34"/>
      <c r="D2241" s="27"/>
      <c r="F2241" s="27"/>
      <c r="G2241" s="35"/>
      <c r="H2241" s="35"/>
      <c r="I2241" s="35"/>
    </row>
    <row r="2242" spans="3:9" ht="22.5" customHeight="1" x14ac:dyDescent="0.25">
      <c r="C2242" s="34"/>
      <c r="D2242" s="27"/>
      <c r="F2242" s="27"/>
      <c r="G2242" s="35"/>
      <c r="H2242" s="35"/>
      <c r="I2242" s="35"/>
    </row>
    <row r="2243" spans="3:9" ht="22.5" customHeight="1" x14ac:dyDescent="0.25">
      <c r="C2243" s="34"/>
      <c r="D2243" s="27"/>
      <c r="F2243" s="27"/>
      <c r="G2243" s="35"/>
      <c r="H2243" s="35"/>
      <c r="I2243" s="35"/>
    </row>
    <row r="2244" spans="3:9" ht="22.5" customHeight="1" x14ac:dyDescent="0.25">
      <c r="C2244" s="34"/>
      <c r="D2244" s="27"/>
      <c r="F2244" s="27"/>
      <c r="G2244" s="35"/>
      <c r="H2244" s="35"/>
      <c r="I2244" s="35"/>
    </row>
    <row r="2245" spans="3:9" ht="22.5" customHeight="1" x14ac:dyDescent="0.25">
      <c r="C2245" s="34"/>
      <c r="D2245" s="27"/>
      <c r="F2245" s="27"/>
      <c r="G2245" s="35"/>
      <c r="H2245" s="35"/>
      <c r="I2245" s="35"/>
    </row>
    <row r="2246" spans="3:9" ht="22.5" customHeight="1" x14ac:dyDescent="0.25">
      <c r="C2246" s="34"/>
      <c r="D2246" s="27"/>
      <c r="F2246" s="27"/>
      <c r="G2246" s="35"/>
      <c r="H2246" s="35"/>
      <c r="I2246" s="35"/>
    </row>
    <row r="2247" spans="3:9" ht="22.5" customHeight="1" x14ac:dyDescent="0.25">
      <c r="C2247" s="34"/>
      <c r="D2247" s="27"/>
      <c r="F2247" s="27"/>
      <c r="G2247" s="35"/>
      <c r="H2247" s="35"/>
      <c r="I2247" s="35"/>
    </row>
    <row r="2248" spans="3:9" ht="22.5" customHeight="1" x14ac:dyDescent="0.25">
      <c r="C2248" s="34"/>
      <c r="D2248" s="27"/>
      <c r="F2248" s="27"/>
      <c r="G2248" s="35"/>
      <c r="H2248" s="35"/>
      <c r="I2248" s="35"/>
    </row>
    <row r="2249" spans="3:9" ht="22.5" customHeight="1" x14ac:dyDescent="0.25">
      <c r="C2249" s="34"/>
      <c r="D2249" s="27"/>
      <c r="F2249" s="27"/>
      <c r="G2249" s="35"/>
      <c r="H2249" s="35"/>
      <c r="I2249" s="35"/>
    </row>
    <row r="2250" spans="3:9" ht="22.5" customHeight="1" x14ac:dyDescent="0.25">
      <c r="C2250" s="34"/>
      <c r="D2250" s="27"/>
      <c r="F2250" s="27"/>
      <c r="G2250" s="35"/>
      <c r="H2250" s="35"/>
      <c r="I2250" s="35"/>
    </row>
    <row r="2251" spans="3:9" ht="22.5" customHeight="1" x14ac:dyDescent="0.25">
      <c r="C2251" s="34"/>
      <c r="D2251" s="27"/>
      <c r="F2251" s="27"/>
      <c r="G2251" s="35"/>
      <c r="H2251" s="35"/>
      <c r="I2251" s="35"/>
    </row>
    <row r="2252" spans="3:9" ht="22.5" customHeight="1" x14ac:dyDescent="0.25">
      <c r="C2252" s="34"/>
      <c r="D2252" s="27"/>
      <c r="F2252" s="27"/>
      <c r="G2252" s="35"/>
      <c r="H2252" s="35"/>
      <c r="I2252" s="35"/>
    </row>
    <row r="2253" spans="3:9" ht="22.5" customHeight="1" x14ac:dyDescent="0.25">
      <c r="C2253" s="34"/>
      <c r="D2253" s="27"/>
      <c r="F2253" s="27"/>
      <c r="G2253" s="35"/>
      <c r="H2253" s="35"/>
      <c r="I2253" s="35"/>
    </row>
    <row r="2254" spans="3:9" ht="22.5" customHeight="1" x14ac:dyDescent="0.25">
      <c r="C2254" s="34"/>
      <c r="D2254" s="27"/>
      <c r="F2254" s="27"/>
      <c r="G2254" s="35"/>
      <c r="H2254" s="35"/>
      <c r="I2254" s="35"/>
    </row>
    <row r="2255" spans="3:9" ht="22.5" customHeight="1" x14ac:dyDescent="0.25">
      <c r="C2255" s="34"/>
      <c r="D2255" s="27"/>
      <c r="F2255" s="27"/>
      <c r="G2255" s="35"/>
      <c r="H2255" s="35"/>
      <c r="I2255" s="35"/>
    </row>
    <row r="2256" spans="3:9" ht="22.5" customHeight="1" x14ac:dyDescent="0.25">
      <c r="C2256" s="34"/>
      <c r="D2256" s="27"/>
      <c r="F2256" s="27"/>
      <c r="G2256" s="35"/>
      <c r="H2256" s="35"/>
      <c r="I2256" s="35"/>
    </row>
    <row r="2257" spans="3:9" ht="22.5" customHeight="1" x14ac:dyDescent="0.25">
      <c r="C2257" s="34"/>
      <c r="D2257" s="27"/>
      <c r="F2257" s="27"/>
      <c r="G2257" s="35"/>
      <c r="H2257" s="35"/>
      <c r="I2257" s="35"/>
    </row>
    <row r="2258" spans="3:9" ht="22.5" customHeight="1" x14ac:dyDescent="0.25">
      <c r="C2258" s="34"/>
      <c r="D2258" s="27"/>
      <c r="F2258" s="27"/>
      <c r="G2258" s="35"/>
      <c r="H2258" s="35"/>
      <c r="I2258" s="35"/>
    </row>
    <row r="2259" spans="3:9" ht="22.5" customHeight="1" x14ac:dyDescent="0.25">
      <c r="C2259" s="34"/>
      <c r="D2259" s="27"/>
      <c r="F2259" s="27"/>
      <c r="G2259" s="35"/>
      <c r="H2259" s="35"/>
      <c r="I2259" s="35"/>
    </row>
    <row r="2260" spans="3:9" ht="22.5" customHeight="1" x14ac:dyDescent="0.25">
      <c r="C2260" s="34"/>
      <c r="D2260" s="27"/>
      <c r="F2260" s="27"/>
      <c r="G2260" s="35"/>
      <c r="H2260" s="35"/>
      <c r="I2260" s="35"/>
    </row>
    <row r="2261" spans="3:9" ht="22.5" customHeight="1" x14ac:dyDescent="0.25">
      <c r="C2261" s="34"/>
      <c r="D2261" s="27"/>
      <c r="F2261" s="27"/>
      <c r="G2261" s="35"/>
      <c r="H2261" s="35"/>
      <c r="I2261" s="35"/>
    </row>
    <row r="2262" spans="3:9" ht="22.5" customHeight="1" x14ac:dyDescent="0.25">
      <c r="C2262" s="34"/>
      <c r="D2262" s="27"/>
      <c r="F2262" s="27"/>
      <c r="G2262" s="35"/>
      <c r="H2262" s="35"/>
      <c r="I2262" s="35"/>
    </row>
    <row r="2263" spans="3:9" ht="22.5" customHeight="1" x14ac:dyDescent="0.25">
      <c r="C2263" s="34"/>
      <c r="D2263" s="27"/>
      <c r="F2263" s="27"/>
      <c r="G2263" s="35"/>
      <c r="H2263" s="35"/>
      <c r="I2263" s="35"/>
    </row>
    <row r="2264" spans="3:9" ht="22.5" customHeight="1" x14ac:dyDescent="0.25">
      <c r="C2264" s="34"/>
      <c r="D2264" s="27"/>
      <c r="F2264" s="27"/>
      <c r="G2264" s="35"/>
      <c r="H2264" s="35"/>
      <c r="I2264" s="35"/>
    </row>
    <row r="2265" spans="3:9" ht="22.5" customHeight="1" x14ac:dyDescent="0.25">
      <c r="C2265" s="34"/>
      <c r="D2265" s="27"/>
      <c r="F2265" s="27"/>
      <c r="G2265" s="35"/>
      <c r="H2265" s="35"/>
      <c r="I2265" s="35"/>
    </row>
    <row r="2266" spans="3:9" ht="22.5" customHeight="1" x14ac:dyDescent="0.25">
      <c r="C2266" s="34"/>
      <c r="D2266" s="27"/>
      <c r="F2266" s="27"/>
      <c r="G2266" s="35"/>
      <c r="H2266" s="35"/>
      <c r="I2266" s="35"/>
    </row>
    <row r="2267" spans="3:9" ht="22.5" customHeight="1" x14ac:dyDescent="0.25">
      <c r="C2267" s="34"/>
      <c r="D2267" s="27"/>
      <c r="F2267" s="27"/>
      <c r="G2267" s="35"/>
      <c r="H2267" s="35"/>
      <c r="I2267" s="35"/>
    </row>
    <row r="2268" spans="3:9" ht="22.5" customHeight="1" x14ac:dyDescent="0.25">
      <c r="C2268" s="34"/>
      <c r="D2268" s="27"/>
      <c r="F2268" s="27"/>
      <c r="G2268" s="35"/>
      <c r="H2268" s="35"/>
      <c r="I2268" s="35"/>
    </row>
    <row r="2269" spans="3:9" ht="22.5" customHeight="1" x14ac:dyDescent="0.25">
      <c r="C2269" s="34"/>
      <c r="D2269" s="27"/>
      <c r="F2269" s="27"/>
      <c r="G2269" s="35"/>
      <c r="H2269" s="35"/>
      <c r="I2269" s="35"/>
    </row>
    <row r="2270" spans="3:9" ht="22.5" customHeight="1" x14ac:dyDescent="0.25">
      <c r="C2270" s="34"/>
      <c r="D2270" s="27"/>
      <c r="F2270" s="27"/>
      <c r="G2270" s="35"/>
      <c r="H2270" s="35"/>
      <c r="I2270" s="35"/>
    </row>
    <row r="2271" spans="3:9" ht="22.5" customHeight="1" x14ac:dyDescent="0.25">
      <c r="C2271" s="34"/>
      <c r="D2271" s="27"/>
      <c r="F2271" s="27"/>
      <c r="G2271" s="35"/>
      <c r="H2271" s="35"/>
      <c r="I2271" s="35"/>
    </row>
    <row r="2272" spans="3:9" ht="22.5" customHeight="1" x14ac:dyDescent="0.25">
      <c r="C2272" s="34"/>
      <c r="D2272" s="27"/>
      <c r="F2272" s="27"/>
      <c r="G2272" s="35"/>
      <c r="H2272" s="35"/>
      <c r="I2272" s="35"/>
    </row>
    <row r="2273" spans="3:9" ht="22.5" customHeight="1" x14ac:dyDescent="0.25">
      <c r="C2273" s="34"/>
      <c r="D2273" s="27"/>
      <c r="F2273" s="27"/>
      <c r="G2273" s="35"/>
      <c r="H2273" s="35"/>
      <c r="I2273" s="35"/>
    </row>
    <row r="2274" spans="3:9" ht="22.5" customHeight="1" x14ac:dyDescent="0.25">
      <c r="C2274" s="34"/>
      <c r="D2274" s="27"/>
      <c r="F2274" s="27"/>
      <c r="G2274" s="35"/>
      <c r="H2274" s="35"/>
      <c r="I2274" s="35"/>
    </row>
    <row r="2275" spans="3:9" ht="22.5" customHeight="1" x14ac:dyDescent="0.25">
      <c r="C2275" s="34"/>
      <c r="D2275" s="27"/>
      <c r="F2275" s="27"/>
      <c r="G2275" s="35"/>
      <c r="H2275" s="35"/>
      <c r="I2275" s="35"/>
    </row>
    <row r="2276" spans="3:9" ht="22.5" customHeight="1" x14ac:dyDescent="0.25">
      <c r="C2276" s="34"/>
      <c r="D2276" s="27"/>
      <c r="F2276" s="27"/>
      <c r="G2276" s="35"/>
      <c r="H2276" s="35"/>
      <c r="I2276" s="35"/>
    </row>
    <row r="2277" spans="3:9" ht="22.5" customHeight="1" x14ac:dyDescent="0.25">
      <c r="C2277" s="34"/>
      <c r="D2277" s="27"/>
      <c r="F2277" s="27"/>
      <c r="G2277" s="35"/>
      <c r="H2277" s="35"/>
      <c r="I2277" s="35"/>
    </row>
    <row r="2278" spans="3:9" ht="22.5" customHeight="1" x14ac:dyDescent="0.25">
      <c r="C2278" s="34"/>
      <c r="D2278" s="27"/>
      <c r="F2278" s="27"/>
      <c r="G2278" s="35"/>
      <c r="H2278" s="35"/>
      <c r="I2278" s="35"/>
    </row>
    <row r="2279" spans="3:9" ht="22.5" customHeight="1" x14ac:dyDescent="0.25">
      <c r="C2279" s="34"/>
      <c r="D2279" s="27"/>
      <c r="F2279" s="27"/>
      <c r="G2279" s="35"/>
      <c r="H2279" s="35"/>
      <c r="I2279" s="35"/>
    </row>
    <row r="2280" spans="3:9" ht="22.5" customHeight="1" x14ac:dyDescent="0.25">
      <c r="C2280" s="34"/>
      <c r="D2280" s="27"/>
      <c r="F2280" s="27"/>
      <c r="G2280" s="35"/>
      <c r="H2280" s="35"/>
      <c r="I2280" s="35"/>
    </row>
    <row r="2281" spans="3:9" ht="22.5" customHeight="1" x14ac:dyDescent="0.25">
      <c r="C2281" s="34"/>
      <c r="D2281" s="27"/>
      <c r="F2281" s="27"/>
      <c r="G2281" s="35"/>
      <c r="H2281" s="35"/>
      <c r="I2281" s="35"/>
    </row>
    <row r="2282" spans="3:9" ht="22.5" customHeight="1" x14ac:dyDescent="0.25">
      <c r="C2282" s="34"/>
      <c r="D2282" s="27"/>
      <c r="F2282" s="27"/>
      <c r="G2282" s="35"/>
      <c r="H2282" s="35"/>
      <c r="I2282" s="35"/>
    </row>
    <row r="2283" spans="3:9" ht="22.5" customHeight="1" x14ac:dyDescent="0.25">
      <c r="C2283" s="34"/>
      <c r="D2283" s="27"/>
      <c r="F2283" s="27"/>
      <c r="G2283" s="35"/>
      <c r="H2283" s="35"/>
      <c r="I2283" s="35"/>
    </row>
    <row r="2284" spans="3:9" ht="22.5" customHeight="1" x14ac:dyDescent="0.25">
      <c r="C2284" s="34"/>
      <c r="D2284" s="27"/>
      <c r="F2284" s="27"/>
      <c r="G2284" s="35"/>
      <c r="H2284" s="35"/>
      <c r="I2284" s="35"/>
    </row>
    <row r="2285" spans="3:9" ht="22.5" customHeight="1" x14ac:dyDescent="0.25">
      <c r="C2285" s="34"/>
      <c r="D2285" s="27"/>
      <c r="F2285" s="27"/>
      <c r="G2285" s="35"/>
      <c r="H2285" s="35"/>
      <c r="I2285" s="35"/>
    </row>
    <row r="2286" spans="3:9" ht="22.5" customHeight="1" x14ac:dyDescent="0.25">
      <c r="C2286" s="34"/>
      <c r="D2286" s="27"/>
      <c r="F2286" s="27"/>
      <c r="G2286" s="35"/>
      <c r="H2286" s="35"/>
      <c r="I2286" s="35"/>
    </row>
    <row r="2287" spans="3:9" ht="22.5" customHeight="1" x14ac:dyDescent="0.25">
      <c r="C2287" s="34"/>
      <c r="D2287" s="27"/>
      <c r="F2287" s="27"/>
      <c r="G2287" s="35"/>
      <c r="H2287" s="35"/>
      <c r="I2287" s="35"/>
    </row>
    <row r="2288" spans="3:9" ht="22.5" customHeight="1" x14ac:dyDescent="0.25">
      <c r="C2288" s="34"/>
      <c r="D2288" s="27"/>
      <c r="F2288" s="27"/>
      <c r="G2288" s="35"/>
      <c r="H2288" s="35"/>
      <c r="I2288" s="35"/>
    </row>
    <row r="2289" spans="3:9" ht="22.5" customHeight="1" x14ac:dyDescent="0.25">
      <c r="C2289" s="34"/>
      <c r="D2289" s="27"/>
      <c r="F2289" s="27"/>
      <c r="G2289" s="35"/>
      <c r="H2289" s="35"/>
      <c r="I2289" s="35"/>
    </row>
    <row r="2290" spans="3:9" ht="22.5" customHeight="1" x14ac:dyDescent="0.25">
      <c r="C2290" s="34"/>
      <c r="D2290" s="27"/>
      <c r="F2290" s="27"/>
      <c r="G2290" s="35"/>
      <c r="H2290" s="35"/>
      <c r="I2290" s="35"/>
    </row>
    <row r="2291" spans="3:9" ht="22.5" customHeight="1" x14ac:dyDescent="0.25">
      <c r="C2291" s="34"/>
      <c r="D2291" s="27"/>
      <c r="F2291" s="27"/>
      <c r="G2291" s="35"/>
      <c r="H2291" s="35"/>
      <c r="I2291" s="35"/>
    </row>
    <row r="2292" spans="3:9" ht="22.5" customHeight="1" x14ac:dyDescent="0.25">
      <c r="C2292" s="34"/>
      <c r="D2292" s="27"/>
      <c r="F2292" s="27"/>
      <c r="G2292" s="35"/>
      <c r="H2292" s="35"/>
      <c r="I2292" s="35"/>
    </row>
    <row r="2293" spans="3:9" ht="22.5" customHeight="1" x14ac:dyDescent="0.25">
      <c r="C2293" s="34"/>
      <c r="D2293" s="27"/>
      <c r="F2293" s="27"/>
      <c r="G2293" s="35"/>
      <c r="H2293" s="35"/>
      <c r="I2293" s="35"/>
    </row>
    <row r="2294" spans="3:9" ht="22.5" customHeight="1" x14ac:dyDescent="0.25">
      <c r="C2294" s="34"/>
      <c r="D2294" s="27"/>
      <c r="F2294" s="27"/>
      <c r="G2294" s="35"/>
      <c r="H2294" s="35"/>
      <c r="I2294" s="35"/>
    </row>
    <row r="2295" spans="3:9" ht="22.5" customHeight="1" x14ac:dyDescent="0.25">
      <c r="C2295" s="34"/>
      <c r="D2295" s="27"/>
      <c r="F2295" s="27"/>
      <c r="G2295" s="35"/>
      <c r="H2295" s="35"/>
      <c r="I2295" s="35"/>
    </row>
    <row r="2296" spans="3:9" ht="22.5" customHeight="1" x14ac:dyDescent="0.25">
      <c r="C2296" s="34"/>
      <c r="D2296" s="27"/>
      <c r="F2296" s="27"/>
      <c r="G2296" s="35"/>
      <c r="H2296" s="35"/>
      <c r="I2296" s="35"/>
    </row>
    <row r="2297" spans="3:9" ht="22.5" customHeight="1" x14ac:dyDescent="0.25">
      <c r="C2297" s="34"/>
      <c r="D2297" s="27"/>
      <c r="F2297" s="27"/>
      <c r="G2297" s="35"/>
      <c r="H2297" s="35"/>
      <c r="I2297" s="35"/>
    </row>
    <row r="2298" spans="3:9" ht="22.5" customHeight="1" x14ac:dyDescent="0.25">
      <c r="C2298" s="34"/>
      <c r="D2298" s="27"/>
      <c r="F2298" s="27"/>
      <c r="G2298" s="35"/>
      <c r="H2298" s="35"/>
      <c r="I2298" s="35"/>
    </row>
    <row r="2299" spans="3:9" ht="22.5" customHeight="1" x14ac:dyDescent="0.25">
      <c r="C2299" s="34"/>
      <c r="D2299" s="27"/>
      <c r="F2299" s="27"/>
      <c r="G2299" s="35"/>
      <c r="H2299" s="35"/>
      <c r="I2299" s="35"/>
    </row>
    <row r="2300" spans="3:9" ht="22.5" customHeight="1" x14ac:dyDescent="0.25">
      <c r="C2300" s="34"/>
      <c r="D2300" s="27"/>
      <c r="F2300" s="27"/>
      <c r="G2300" s="35"/>
      <c r="H2300" s="35"/>
      <c r="I2300" s="35"/>
    </row>
    <row r="2301" spans="3:9" ht="22.5" customHeight="1" x14ac:dyDescent="0.25">
      <c r="C2301" s="34"/>
      <c r="D2301" s="27"/>
      <c r="F2301" s="27"/>
      <c r="G2301" s="35"/>
      <c r="H2301" s="35"/>
      <c r="I2301" s="35"/>
    </row>
    <row r="2302" spans="3:9" ht="22.5" customHeight="1" x14ac:dyDescent="0.25">
      <c r="C2302" s="34"/>
      <c r="D2302" s="27"/>
      <c r="F2302" s="27"/>
      <c r="G2302" s="35"/>
      <c r="H2302" s="35"/>
      <c r="I2302" s="35"/>
    </row>
    <row r="2303" spans="3:9" ht="22.5" customHeight="1" x14ac:dyDescent="0.25">
      <c r="C2303" s="34"/>
      <c r="D2303" s="27"/>
      <c r="F2303" s="27"/>
      <c r="G2303" s="35"/>
      <c r="H2303" s="35"/>
      <c r="I2303" s="35"/>
    </row>
    <row r="2304" spans="3:9" ht="22.5" customHeight="1" x14ac:dyDescent="0.25">
      <c r="C2304" s="34"/>
      <c r="D2304" s="27"/>
      <c r="F2304" s="27"/>
      <c r="G2304" s="35"/>
      <c r="H2304" s="35"/>
      <c r="I2304" s="35"/>
    </row>
    <row r="2305" spans="3:9" ht="22.5" customHeight="1" x14ac:dyDescent="0.25">
      <c r="C2305" s="34"/>
      <c r="D2305" s="27"/>
      <c r="F2305" s="27"/>
      <c r="G2305" s="35"/>
      <c r="H2305" s="35"/>
      <c r="I2305" s="35"/>
    </row>
    <row r="2306" spans="3:9" ht="22.5" customHeight="1" x14ac:dyDescent="0.25">
      <c r="C2306" s="34"/>
      <c r="D2306" s="27"/>
      <c r="F2306" s="27"/>
      <c r="G2306" s="35"/>
      <c r="H2306" s="35"/>
      <c r="I2306" s="35"/>
    </row>
    <row r="2307" spans="3:9" ht="22.5" customHeight="1" x14ac:dyDescent="0.25">
      <c r="C2307" s="34"/>
      <c r="D2307" s="27"/>
      <c r="F2307" s="27"/>
      <c r="G2307" s="35"/>
      <c r="H2307" s="35"/>
      <c r="I2307" s="35"/>
    </row>
    <row r="2308" spans="3:9" ht="22.5" customHeight="1" x14ac:dyDescent="0.25">
      <c r="C2308" s="34"/>
      <c r="D2308" s="27"/>
      <c r="F2308" s="27"/>
      <c r="G2308" s="35"/>
      <c r="H2308" s="35"/>
      <c r="I2308" s="35"/>
    </row>
    <row r="2309" spans="3:9" ht="22.5" customHeight="1" x14ac:dyDescent="0.25">
      <c r="C2309" s="34"/>
      <c r="D2309" s="27"/>
      <c r="F2309" s="27"/>
      <c r="G2309" s="35"/>
      <c r="H2309" s="35"/>
      <c r="I2309" s="35"/>
    </row>
    <row r="2310" spans="3:9" ht="22.5" customHeight="1" x14ac:dyDescent="0.25">
      <c r="C2310" s="34"/>
      <c r="D2310" s="27"/>
      <c r="F2310" s="27"/>
      <c r="G2310" s="35"/>
      <c r="H2310" s="35"/>
      <c r="I2310" s="35"/>
    </row>
    <row r="2311" spans="3:9" ht="22.5" customHeight="1" x14ac:dyDescent="0.25">
      <c r="C2311" s="34"/>
      <c r="D2311" s="27"/>
      <c r="F2311" s="27"/>
      <c r="G2311" s="35"/>
      <c r="H2311" s="35"/>
      <c r="I2311" s="35"/>
    </row>
    <row r="2312" spans="3:9" ht="22.5" customHeight="1" x14ac:dyDescent="0.25">
      <c r="C2312" s="34"/>
      <c r="D2312" s="27"/>
      <c r="F2312" s="27"/>
      <c r="G2312" s="35"/>
      <c r="H2312" s="35"/>
      <c r="I2312" s="35"/>
    </row>
    <row r="2313" spans="3:9" ht="22.5" customHeight="1" x14ac:dyDescent="0.25">
      <c r="C2313" s="34"/>
      <c r="D2313" s="27"/>
      <c r="F2313" s="27"/>
      <c r="G2313" s="35"/>
      <c r="H2313" s="35"/>
      <c r="I2313" s="35"/>
    </row>
    <row r="2314" spans="3:9" ht="22.5" customHeight="1" x14ac:dyDescent="0.25">
      <c r="C2314" s="34"/>
      <c r="D2314" s="27"/>
      <c r="F2314" s="27"/>
      <c r="G2314" s="35"/>
      <c r="H2314" s="35"/>
      <c r="I2314" s="35"/>
    </row>
    <row r="2315" spans="3:9" ht="22.5" customHeight="1" x14ac:dyDescent="0.25">
      <c r="C2315" s="34"/>
      <c r="D2315" s="27"/>
      <c r="F2315" s="27"/>
      <c r="G2315" s="35"/>
      <c r="H2315" s="35"/>
      <c r="I2315" s="35"/>
    </row>
    <row r="2316" spans="3:9" ht="22.5" customHeight="1" x14ac:dyDescent="0.25">
      <c r="C2316" s="34"/>
      <c r="D2316" s="27"/>
      <c r="F2316" s="27"/>
      <c r="G2316" s="35"/>
      <c r="H2316" s="35"/>
      <c r="I2316" s="35"/>
    </row>
    <row r="2317" spans="3:9" ht="22.5" customHeight="1" x14ac:dyDescent="0.25">
      <c r="C2317" s="34"/>
      <c r="D2317" s="27"/>
      <c r="F2317" s="27"/>
      <c r="G2317" s="35"/>
      <c r="H2317" s="35"/>
      <c r="I2317" s="35"/>
    </row>
    <row r="2318" spans="3:9" ht="22.5" customHeight="1" x14ac:dyDescent="0.25">
      <c r="C2318" s="34"/>
      <c r="D2318" s="27"/>
      <c r="F2318" s="27"/>
      <c r="G2318" s="35"/>
      <c r="H2318" s="35"/>
      <c r="I2318" s="35"/>
    </row>
    <row r="2319" spans="3:9" ht="22.5" customHeight="1" x14ac:dyDescent="0.25">
      <c r="C2319" s="34"/>
      <c r="D2319" s="27"/>
      <c r="F2319" s="27"/>
      <c r="G2319" s="35"/>
      <c r="H2319" s="35"/>
      <c r="I2319" s="35"/>
    </row>
    <row r="2320" spans="3:9" ht="22.5" customHeight="1" x14ac:dyDescent="0.25">
      <c r="C2320" s="34"/>
      <c r="D2320" s="27"/>
      <c r="F2320" s="27"/>
      <c r="G2320" s="35"/>
      <c r="H2320" s="35"/>
      <c r="I2320" s="35"/>
    </row>
    <row r="2321" spans="3:9" ht="22.5" customHeight="1" x14ac:dyDescent="0.25">
      <c r="C2321" s="34"/>
      <c r="D2321" s="27"/>
      <c r="F2321" s="27"/>
      <c r="G2321" s="35"/>
      <c r="H2321" s="35"/>
      <c r="I2321" s="35"/>
    </row>
    <row r="2322" spans="3:9" ht="22.5" customHeight="1" x14ac:dyDescent="0.25">
      <c r="C2322" s="34"/>
      <c r="D2322" s="27"/>
      <c r="F2322" s="27"/>
      <c r="G2322" s="35"/>
      <c r="H2322" s="35"/>
      <c r="I2322" s="35"/>
    </row>
    <row r="2323" spans="3:9" ht="22.5" customHeight="1" x14ac:dyDescent="0.25">
      <c r="C2323" s="34"/>
      <c r="D2323" s="27"/>
      <c r="F2323" s="27"/>
      <c r="G2323" s="35"/>
      <c r="H2323" s="35"/>
      <c r="I2323" s="35"/>
    </row>
    <row r="2324" spans="3:9" ht="22.5" customHeight="1" x14ac:dyDescent="0.25">
      <c r="C2324" s="34"/>
      <c r="D2324" s="27"/>
      <c r="F2324" s="27"/>
      <c r="G2324" s="35"/>
      <c r="H2324" s="35"/>
      <c r="I2324" s="35"/>
    </row>
    <row r="2325" spans="3:9" ht="22.5" customHeight="1" x14ac:dyDescent="0.25">
      <c r="C2325" s="34"/>
      <c r="D2325" s="27"/>
      <c r="F2325" s="27"/>
      <c r="G2325" s="35"/>
      <c r="H2325" s="35"/>
      <c r="I2325" s="35"/>
    </row>
    <row r="2326" spans="3:9" ht="22.5" customHeight="1" x14ac:dyDescent="0.25">
      <c r="C2326" s="34"/>
      <c r="D2326" s="27"/>
      <c r="F2326" s="27"/>
      <c r="G2326" s="35"/>
      <c r="H2326" s="35"/>
      <c r="I2326" s="35"/>
    </row>
    <row r="2327" spans="3:9" ht="22.5" customHeight="1" x14ac:dyDescent="0.25">
      <c r="C2327" s="34"/>
      <c r="D2327" s="27"/>
      <c r="F2327" s="27"/>
      <c r="G2327" s="35"/>
      <c r="H2327" s="35"/>
      <c r="I2327" s="35"/>
    </row>
    <row r="2328" spans="3:9" ht="22.5" customHeight="1" x14ac:dyDescent="0.25">
      <c r="C2328" s="34"/>
      <c r="D2328" s="27"/>
      <c r="F2328" s="27"/>
      <c r="G2328" s="35"/>
      <c r="H2328" s="35"/>
      <c r="I2328" s="35"/>
    </row>
    <row r="2329" spans="3:9" ht="22.5" customHeight="1" x14ac:dyDescent="0.25">
      <c r="C2329" s="34"/>
      <c r="D2329" s="27"/>
      <c r="F2329" s="27"/>
      <c r="G2329" s="35"/>
      <c r="H2329" s="35"/>
      <c r="I2329" s="35"/>
    </row>
    <row r="2330" spans="3:9" ht="22.5" customHeight="1" x14ac:dyDescent="0.25">
      <c r="C2330" s="34"/>
      <c r="D2330" s="27"/>
      <c r="F2330" s="27"/>
      <c r="G2330" s="35"/>
      <c r="H2330" s="35"/>
      <c r="I2330" s="35"/>
    </row>
    <row r="2331" spans="3:9" ht="22.5" customHeight="1" x14ac:dyDescent="0.25">
      <c r="C2331" s="34"/>
      <c r="D2331" s="27"/>
      <c r="F2331" s="27"/>
      <c r="G2331" s="35"/>
      <c r="H2331" s="35"/>
      <c r="I2331" s="35"/>
    </row>
    <row r="2332" spans="3:9" ht="22.5" customHeight="1" x14ac:dyDescent="0.25">
      <c r="C2332" s="34"/>
      <c r="D2332" s="27"/>
      <c r="F2332" s="27"/>
      <c r="G2332" s="35"/>
      <c r="H2332" s="35"/>
      <c r="I2332" s="35"/>
    </row>
    <row r="2333" spans="3:9" ht="22.5" customHeight="1" x14ac:dyDescent="0.25">
      <c r="C2333" s="34"/>
      <c r="D2333" s="27"/>
      <c r="F2333" s="27"/>
      <c r="G2333" s="35"/>
      <c r="H2333" s="35"/>
      <c r="I2333" s="35"/>
    </row>
    <row r="2334" spans="3:9" ht="22.5" customHeight="1" x14ac:dyDescent="0.25">
      <c r="C2334" s="34"/>
      <c r="D2334" s="27"/>
      <c r="F2334" s="27"/>
      <c r="G2334" s="35"/>
      <c r="H2334" s="35"/>
      <c r="I2334" s="35"/>
    </row>
    <row r="2335" spans="3:9" ht="22.5" customHeight="1" x14ac:dyDescent="0.25">
      <c r="C2335" s="34"/>
      <c r="D2335" s="27"/>
      <c r="F2335" s="27"/>
      <c r="G2335" s="35"/>
      <c r="H2335" s="35"/>
      <c r="I2335" s="35"/>
    </row>
    <row r="2336" spans="3:9" ht="22.5" customHeight="1" x14ac:dyDescent="0.25">
      <c r="C2336" s="34"/>
      <c r="D2336" s="27"/>
      <c r="F2336" s="27"/>
      <c r="G2336" s="35"/>
      <c r="H2336" s="35"/>
      <c r="I2336" s="35"/>
    </row>
    <row r="2337" spans="3:9" ht="22.5" customHeight="1" x14ac:dyDescent="0.25">
      <c r="C2337" s="34"/>
      <c r="D2337" s="27"/>
      <c r="F2337" s="27"/>
      <c r="G2337" s="35"/>
      <c r="H2337" s="35"/>
      <c r="I2337" s="35"/>
    </row>
    <row r="2338" spans="3:9" ht="22.5" customHeight="1" x14ac:dyDescent="0.25">
      <c r="C2338" s="34"/>
      <c r="D2338" s="27"/>
      <c r="F2338" s="27"/>
      <c r="G2338" s="35"/>
      <c r="H2338" s="35"/>
      <c r="I2338" s="35"/>
    </row>
    <row r="2339" spans="3:9" ht="22.5" customHeight="1" x14ac:dyDescent="0.25">
      <c r="C2339" s="34"/>
      <c r="D2339" s="27"/>
      <c r="F2339" s="27"/>
      <c r="G2339" s="35"/>
      <c r="H2339" s="35"/>
      <c r="I2339" s="35"/>
    </row>
    <row r="2340" spans="3:9" ht="22.5" customHeight="1" x14ac:dyDescent="0.25">
      <c r="C2340" s="34"/>
      <c r="D2340" s="27"/>
      <c r="F2340" s="27"/>
      <c r="G2340" s="35"/>
      <c r="H2340" s="35"/>
      <c r="I2340" s="35"/>
    </row>
    <row r="2341" spans="3:9" ht="22.5" customHeight="1" x14ac:dyDescent="0.25">
      <c r="C2341" s="34"/>
      <c r="D2341" s="27"/>
      <c r="F2341" s="27"/>
      <c r="G2341" s="35"/>
      <c r="H2341" s="35"/>
      <c r="I2341" s="35"/>
    </row>
    <row r="2342" spans="3:9" ht="22.5" customHeight="1" x14ac:dyDescent="0.25">
      <c r="C2342" s="34"/>
      <c r="D2342" s="27"/>
      <c r="F2342" s="27"/>
      <c r="G2342" s="35"/>
      <c r="H2342" s="35"/>
      <c r="I2342" s="35"/>
    </row>
    <row r="2343" spans="3:9" ht="22.5" customHeight="1" x14ac:dyDescent="0.25">
      <c r="C2343" s="34"/>
      <c r="D2343" s="27"/>
      <c r="F2343" s="27"/>
      <c r="G2343" s="35"/>
      <c r="H2343" s="35"/>
      <c r="I2343" s="35"/>
    </row>
    <row r="2344" spans="3:9" ht="22.5" customHeight="1" x14ac:dyDescent="0.25">
      <c r="C2344" s="34"/>
      <c r="D2344" s="27"/>
      <c r="F2344" s="27"/>
      <c r="G2344" s="35"/>
      <c r="H2344" s="35"/>
      <c r="I2344" s="35"/>
    </row>
    <row r="2345" spans="3:9" ht="22.5" customHeight="1" x14ac:dyDescent="0.25">
      <c r="C2345" s="34"/>
      <c r="D2345" s="27"/>
      <c r="F2345" s="27"/>
      <c r="G2345" s="35"/>
      <c r="H2345" s="35"/>
      <c r="I2345" s="35"/>
    </row>
    <row r="2346" spans="3:9" ht="22.5" customHeight="1" x14ac:dyDescent="0.25">
      <c r="C2346" s="34"/>
      <c r="D2346" s="27"/>
      <c r="F2346" s="27"/>
      <c r="G2346" s="35"/>
      <c r="H2346" s="35"/>
      <c r="I2346" s="35"/>
    </row>
    <row r="2347" spans="3:9" ht="22.5" customHeight="1" x14ac:dyDescent="0.25">
      <c r="C2347" s="34"/>
      <c r="D2347" s="27"/>
      <c r="F2347" s="27"/>
      <c r="G2347" s="35"/>
      <c r="H2347" s="35"/>
      <c r="I2347" s="35"/>
    </row>
    <row r="2348" spans="3:9" ht="22.5" customHeight="1" x14ac:dyDescent="0.25">
      <c r="C2348" s="34"/>
      <c r="D2348" s="27"/>
      <c r="F2348" s="27"/>
      <c r="G2348" s="35"/>
      <c r="H2348" s="35"/>
      <c r="I2348" s="35"/>
    </row>
    <row r="2349" spans="3:9" ht="22.5" customHeight="1" x14ac:dyDescent="0.25">
      <c r="C2349" s="34"/>
      <c r="D2349" s="27"/>
      <c r="F2349" s="27"/>
      <c r="G2349" s="35"/>
      <c r="H2349" s="35"/>
      <c r="I2349" s="35"/>
    </row>
    <row r="2350" spans="3:9" ht="22.5" customHeight="1" x14ac:dyDescent="0.25">
      <c r="C2350" s="34"/>
      <c r="D2350" s="27"/>
      <c r="F2350" s="27"/>
      <c r="G2350" s="35"/>
      <c r="H2350" s="35"/>
      <c r="I2350" s="35"/>
    </row>
    <row r="2351" spans="3:9" ht="22.5" customHeight="1" x14ac:dyDescent="0.25">
      <c r="C2351" s="34"/>
      <c r="D2351" s="27"/>
      <c r="F2351" s="27"/>
      <c r="G2351" s="35"/>
      <c r="H2351" s="35"/>
      <c r="I2351" s="35"/>
    </row>
    <row r="2352" spans="3:9" ht="22.5" customHeight="1" x14ac:dyDescent="0.25">
      <c r="C2352" s="34"/>
      <c r="D2352" s="27"/>
      <c r="F2352" s="27"/>
      <c r="G2352" s="35"/>
      <c r="H2352" s="35"/>
      <c r="I2352" s="35"/>
    </row>
    <row r="2353" spans="3:9" ht="22.5" customHeight="1" x14ac:dyDescent="0.25">
      <c r="C2353" s="34"/>
      <c r="D2353" s="27"/>
      <c r="F2353" s="27"/>
      <c r="G2353" s="35"/>
      <c r="H2353" s="35"/>
      <c r="I2353" s="35"/>
    </row>
    <row r="2354" spans="3:9" ht="22.5" customHeight="1" x14ac:dyDescent="0.25">
      <c r="C2354" s="34"/>
      <c r="D2354" s="27"/>
      <c r="F2354" s="27"/>
      <c r="G2354" s="35"/>
      <c r="H2354" s="35"/>
      <c r="I2354" s="35"/>
    </row>
    <row r="2355" spans="3:9" ht="22.5" customHeight="1" x14ac:dyDescent="0.25">
      <c r="C2355" s="34"/>
      <c r="D2355" s="27"/>
      <c r="F2355" s="27"/>
      <c r="G2355" s="35"/>
      <c r="H2355" s="35"/>
      <c r="I2355" s="35"/>
    </row>
    <row r="2356" spans="3:9" ht="22.5" customHeight="1" x14ac:dyDescent="0.25">
      <c r="C2356" s="34"/>
      <c r="D2356" s="27"/>
      <c r="F2356" s="27"/>
      <c r="G2356" s="35"/>
      <c r="H2356" s="35"/>
      <c r="I2356" s="35"/>
    </row>
    <row r="2357" spans="3:9" ht="22.5" customHeight="1" x14ac:dyDescent="0.25">
      <c r="C2357" s="34"/>
      <c r="D2357" s="27"/>
      <c r="F2357" s="27"/>
      <c r="G2357" s="35"/>
      <c r="H2357" s="35"/>
      <c r="I2357" s="35"/>
    </row>
    <row r="2358" spans="3:9" ht="22.5" customHeight="1" x14ac:dyDescent="0.25">
      <c r="C2358" s="34"/>
      <c r="D2358" s="27"/>
      <c r="F2358" s="27"/>
      <c r="G2358" s="35"/>
      <c r="H2358" s="35"/>
      <c r="I2358" s="35"/>
    </row>
    <row r="2359" spans="3:9" ht="22.5" customHeight="1" x14ac:dyDescent="0.25">
      <c r="C2359" s="34"/>
      <c r="D2359" s="27"/>
      <c r="F2359" s="27"/>
      <c r="G2359" s="35"/>
      <c r="H2359" s="35"/>
      <c r="I2359" s="35"/>
    </row>
    <row r="2360" spans="3:9" ht="22.5" customHeight="1" x14ac:dyDescent="0.25">
      <c r="C2360" s="34"/>
      <c r="D2360" s="27"/>
      <c r="F2360" s="27"/>
      <c r="G2360" s="35"/>
      <c r="H2360" s="35"/>
      <c r="I2360" s="35"/>
    </row>
    <row r="2361" spans="3:9" ht="22.5" customHeight="1" x14ac:dyDescent="0.25">
      <c r="C2361" s="34"/>
      <c r="D2361" s="27"/>
      <c r="F2361" s="27"/>
      <c r="G2361" s="35"/>
      <c r="H2361" s="35"/>
      <c r="I2361" s="35"/>
    </row>
    <row r="2362" spans="3:9" ht="22.5" customHeight="1" x14ac:dyDescent="0.25">
      <c r="C2362" s="34"/>
      <c r="D2362" s="27"/>
      <c r="F2362" s="27"/>
      <c r="G2362" s="35"/>
      <c r="H2362" s="35"/>
      <c r="I2362" s="35"/>
    </row>
    <row r="2363" spans="3:9" ht="22.5" customHeight="1" x14ac:dyDescent="0.25">
      <c r="C2363" s="34"/>
      <c r="D2363" s="27"/>
      <c r="F2363" s="27"/>
      <c r="G2363" s="35"/>
      <c r="H2363" s="35"/>
      <c r="I2363" s="35"/>
    </row>
    <row r="2364" spans="3:9" ht="22.5" customHeight="1" x14ac:dyDescent="0.25">
      <c r="C2364" s="34"/>
      <c r="D2364" s="27"/>
      <c r="F2364" s="27"/>
      <c r="G2364" s="35"/>
      <c r="H2364" s="35"/>
      <c r="I2364" s="35"/>
    </row>
    <row r="2365" spans="3:9" ht="22.5" customHeight="1" x14ac:dyDescent="0.25">
      <c r="C2365" s="34"/>
      <c r="D2365" s="27"/>
      <c r="F2365" s="27"/>
      <c r="G2365" s="35"/>
      <c r="H2365" s="35"/>
      <c r="I2365" s="35"/>
    </row>
    <row r="2366" spans="3:9" ht="22.5" customHeight="1" x14ac:dyDescent="0.25">
      <c r="C2366" s="34"/>
      <c r="D2366" s="27"/>
      <c r="F2366" s="27"/>
      <c r="G2366" s="35"/>
      <c r="H2366" s="35"/>
      <c r="I2366" s="35"/>
    </row>
    <row r="2367" spans="3:9" ht="22.5" customHeight="1" x14ac:dyDescent="0.25">
      <c r="C2367" s="34"/>
      <c r="D2367" s="27"/>
      <c r="F2367" s="27"/>
      <c r="G2367" s="35"/>
      <c r="H2367" s="35"/>
      <c r="I2367" s="35"/>
    </row>
    <row r="2368" spans="3:9" ht="22.5" customHeight="1" x14ac:dyDescent="0.25">
      <c r="C2368" s="34"/>
      <c r="D2368" s="27"/>
      <c r="F2368" s="27"/>
      <c r="G2368" s="35"/>
      <c r="H2368" s="35"/>
      <c r="I2368" s="35"/>
    </row>
    <row r="2369" spans="3:9" ht="22.5" customHeight="1" x14ac:dyDescent="0.25">
      <c r="C2369" s="34"/>
      <c r="D2369" s="27"/>
      <c r="F2369" s="27"/>
      <c r="G2369" s="35"/>
      <c r="H2369" s="35"/>
      <c r="I2369" s="35"/>
    </row>
    <row r="2370" spans="3:9" ht="22.5" customHeight="1" x14ac:dyDescent="0.25">
      <c r="C2370" s="34"/>
      <c r="D2370" s="27"/>
      <c r="F2370" s="27"/>
      <c r="G2370" s="35"/>
      <c r="H2370" s="35"/>
      <c r="I2370" s="35"/>
    </row>
    <row r="2371" spans="3:9" ht="22.5" customHeight="1" x14ac:dyDescent="0.25">
      <c r="C2371" s="34"/>
      <c r="D2371" s="27"/>
      <c r="F2371" s="27"/>
      <c r="G2371" s="35"/>
      <c r="H2371" s="35"/>
      <c r="I2371" s="35"/>
    </row>
    <row r="2372" spans="3:9" ht="22.5" customHeight="1" x14ac:dyDescent="0.25">
      <c r="C2372" s="34"/>
      <c r="D2372" s="27"/>
      <c r="F2372" s="27"/>
      <c r="G2372" s="35"/>
      <c r="H2372" s="35"/>
      <c r="I2372" s="35"/>
    </row>
    <row r="2373" spans="3:9" ht="22.5" customHeight="1" x14ac:dyDescent="0.25">
      <c r="C2373" s="34"/>
      <c r="D2373" s="27"/>
      <c r="F2373" s="27"/>
      <c r="G2373" s="35"/>
      <c r="H2373" s="35"/>
      <c r="I2373" s="35"/>
    </row>
    <row r="2374" spans="3:9" ht="22.5" customHeight="1" x14ac:dyDescent="0.25">
      <c r="C2374" s="34"/>
      <c r="D2374" s="27"/>
      <c r="F2374" s="27"/>
      <c r="G2374" s="35"/>
      <c r="H2374" s="35"/>
      <c r="I2374" s="35"/>
    </row>
    <row r="2375" spans="3:9" ht="22.5" customHeight="1" x14ac:dyDescent="0.25">
      <c r="C2375" s="34"/>
      <c r="D2375" s="27"/>
      <c r="F2375" s="27"/>
      <c r="G2375" s="35"/>
      <c r="H2375" s="35"/>
      <c r="I2375" s="35"/>
    </row>
    <row r="2376" spans="3:9" ht="22.5" customHeight="1" x14ac:dyDescent="0.25">
      <c r="C2376" s="34"/>
      <c r="D2376" s="27"/>
      <c r="F2376" s="27"/>
      <c r="G2376" s="35"/>
      <c r="H2376" s="35"/>
      <c r="I2376" s="35"/>
    </row>
    <row r="2377" spans="3:9" ht="22.5" customHeight="1" x14ac:dyDescent="0.25">
      <c r="C2377" s="34"/>
      <c r="D2377" s="27"/>
      <c r="F2377" s="27"/>
      <c r="G2377" s="35"/>
      <c r="H2377" s="35"/>
      <c r="I2377" s="35"/>
    </row>
    <row r="2378" spans="3:9" ht="22.5" customHeight="1" x14ac:dyDescent="0.25">
      <c r="C2378" s="34"/>
      <c r="D2378" s="27"/>
      <c r="F2378" s="27"/>
      <c r="G2378" s="35"/>
      <c r="H2378" s="35"/>
      <c r="I2378" s="35"/>
    </row>
    <row r="2379" spans="3:9" ht="22.5" customHeight="1" x14ac:dyDescent="0.25">
      <c r="C2379" s="34"/>
      <c r="D2379" s="27"/>
      <c r="F2379" s="27"/>
      <c r="G2379" s="35"/>
      <c r="H2379" s="35"/>
      <c r="I2379" s="35"/>
    </row>
    <row r="2380" spans="3:9" ht="22.5" customHeight="1" x14ac:dyDescent="0.25">
      <c r="C2380" s="34"/>
      <c r="D2380" s="27"/>
      <c r="F2380" s="27"/>
      <c r="G2380" s="35"/>
      <c r="H2380" s="35"/>
      <c r="I2380" s="35"/>
    </row>
    <row r="2381" spans="3:9" ht="22.5" customHeight="1" x14ac:dyDescent="0.25">
      <c r="C2381" s="34"/>
      <c r="D2381" s="27"/>
      <c r="F2381" s="27"/>
      <c r="G2381" s="35"/>
      <c r="H2381" s="35"/>
      <c r="I2381" s="35"/>
    </row>
    <row r="2382" spans="3:9" ht="22.5" customHeight="1" x14ac:dyDescent="0.25">
      <c r="C2382" s="34"/>
      <c r="D2382" s="27"/>
      <c r="F2382" s="27"/>
      <c r="G2382" s="35"/>
      <c r="H2382" s="35"/>
      <c r="I2382" s="35"/>
    </row>
    <row r="2383" spans="3:9" ht="22.5" customHeight="1" x14ac:dyDescent="0.25">
      <c r="C2383" s="34"/>
      <c r="D2383" s="27"/>
      <c r="F2383" s="27"/>
      <c r="G2383" s="35"/>
      <c r="H2383" s="35"/>
      <c r="I2383" s="35"/>
    </row>
    <row r="2384" spans="3:9" ht="22.5" customHeight="1" x14ac:dyDescent="0.25">
      <c r="C2384" s="34"/>
      <c r="D2384" s="27"/>
      <c r="F2384" s="27"/>
      <c r="G2384" s="35"/>
      <c r="H2384" s="35"/>
      <c r="I2384" s="35"/>
    </row>
    <row r="2385" spans="3:9" ht="22.5" customHeight="1" x14ac:dyDescent="0.25">
      <c r="C2385" s="34"/>
      <c r="D2385" s="27"/>
      <c r="F2385" s="27"/>
      <c r="G2385" s="35"/>
      <c r="H2385" s="35"/>
      <c r="I2385" s="35"/>
    </row>
    <row r="2386" spans="3:9" ht="22.5" customHeight="1" x14ac:dyDescent="0.25">
      <c r="C2386" s="34"/>
      <c r="D2386" s="27"/>
      <c r="F2386" s="27"/>
      <c r="G2386" s="35"/>
      <c r="H2386" s="35"/>
      <c r="I2386" s="35"/>
    </row>
    <row r="2387" spans="3:9" ht="22.5" customHeight="1" x14ac:dyDescent="0.25">
      <c r="C2387" s="34"/>
      <c r="D2387" s="27"/>
      <c r="F2387" s="27"/>
      <c r="G2387" s="35"/>
      <c r="H2387" s="35"/>
      <c r="I2387" s="35"/>
    </row>
    <row r="2388" spans="3:9" ht="22.5" customHeight="1" x14ac:dyDescent="0.25">
      <c r="C2388" s="34"/>
      <c r="D2388" s="27"/>
      <c r="F2388" s="27"/>
      <c r="G2388" s="35"/>
      <c r="H2388" s="35"/>
      <c r="I2388" s="35"/>
    </row>
    <row r="2389" spans="3:9" ht="22.5" customHeight="1" x14ac:dyDescent="0.25">
      <c r="C2389" s="34"/>
      <c r="D2389" s="27"/>
      <c r="F2389" s="27"/>
      <c r="G2389" s="35"/>
      <c r="H2389" s="35"/>
      <c r="I2389" s="35"/>
    </row>
    <row r="2390" spans="3:9" ht="22.5" customHeight="1" x14ac:dyDescent="0.25">
      <c r="C2390" s="34"/>
      <c r="D2390" s="27"/>
      <c r="F2390" s="27"/>
      <c r="G2390" s="35"/>
      <c r="H2390" s="35"/>
      <c r="I2390" s="35"/>
    </row>
    <row r="2391" spans="3:9" ht="22.5" customHeight="1" x14ac:dyDescent="0.25">
      <c r="C2391" s="34"/>
      <c r="D2391" s="27"/>
      <c r="F2391" s="27"/>
      <c r="G2391" s="35"/>
      <c r="H2391" s="35"/>
      <c r="I2391" s="35"/>
    </row>
    <row r="2392" spans="3:9" ht="22.5" customHeight="1" x14ac:dyDescent="0.25">
      <c r="C2392" s="34"/>
      <c r="D2392" s="27"/>
      <c r="F2392" s="27"/>
      <c r="G2392" s="35"/>
      <c r="H2392" s="35"/>
      <c r="I2392" s="35"/>
    </row>
    <row r="2393" spans="3:9" ht="22.5" customHeight="1" x14ac:dyDescent="0.25">
      <c r="C2393" s="34"/>
      <c r="D2393" s="27"/>
      <c r="F2393" s="27"/>
      <c r="G2393" s="35"/>
      <c r="H2393" s="35"/>
      <c r="I2393" s="35"/>
    </row>
    <row r="2394" spans="3:9" ht="22.5" customHeight="1" x14ac:dyDescent="0.25">
      <c r="C2394" s="34"/>
      <c r="D2394" s="27"/>
      <c r="F2394" s="27"/>
      <c r="G2394" s="35"/>
      <c r="H2394" s="35"/>
      <c r="I2394" s="35"/>
    </row>
    <row r="2395" spans="3:9" ht="22.5" customHeight="1" x14ac:dyDescent="0.25">
      <c r="C2395" s="34"/>
      <c r="D2395" s="27"/>
      <c r="F2395" s="27"/>
      <c r="G2395" s="35"/>
      <c r="H2395" s="35"/>
      <c r="I2395" s="35"/>
    </row>
    <row r="2396" spans="3:9" ht="22.5" customHeight="1" x14ac:dyDescent="0.25">
      <c r="C2396" s="34"/>
      <c r="D2396" s="27"/>
      <c r="F2396" s="27"/>
      <c r="G2396" s="35"/>
      <c r="H2396" s="35"/>
      <c r="I2396" s="35"/>
    </row>
    <row r="2397" spans="3:9" ht="22.5" customHeight="1" x14ac:dyDescent="0.25">
      <c r="C2397" s="34"/>
      <c r="D2397" s="27"/>
      <c r="F2397" s="27"/>
      <c r="G2397" s="35"/>
      <c r="H2397" s="35"/>
      <c r="I2397" s="35"/>
    </row>
    <row r="2398" spans="3:9" ht="22.5" customHeight="1" x14ac:dyDescent="0.25">
      <c r="C2398" s="34"/>
      <c r="D2398" s="27"/>
      <c r="F2398" s="27"/>
      <c r="G2398" s="35"/>
      <c r="H2398" s="35"/>
      <c r="I2398" s="35"/>
    </row>
    <row r="2399" spans="3:9" ht="22.5" customHeight="1" x14ac:dyDescent="0.25">
      <c r="C2399" s="34"/>
      <c r="D2399" s="27"/>
      <c r="F2399" s="27"/>
      <c r="G2399" s="35"/>
      <c r="H2399" s="35"/>
      <c r="I2399" s="35"/>
    </row>
    <row r="2400" spans="3:9" ht="22.5" customHeight="1" x14ac:dyDescent="0.25">
      <c r="C2400" s="34"/>
      <c r="D2400" s="27"/>
      <c r="F2400" s="27"/>
      <c r="G2400" s="35"/>
      <c r="H2400" s="35"/>
      <c r="I2400" s="35"/>
    </row>
    <row r="2401" spans="3:9" ht="22.5" customHeight="1" x14ac:dyDescent="0.25">
      <c r="C2401" s="34"/>
      <c r="D2401" s="27"/>
      <c r="F2401" s="27"/>
      <c r="G2401" s="35"/>
      <c r="H2401" s="35"/>
      <c r="I2401" s="35"/>
    </row>
    <row r="2402" spans="3:9" ht="22.5" customHeight="1" x14ac:dyDescent="0.25">
      <c r="C2402" s="34"/>
      <c r="D2402" s="27"/>
      <c r="F2402" s="27"/>
      <c r="G2402" s="35"/>
      <c r="H2402" s="35"/>
      <c r="I2402" s="35"/>
    </row>
    <row r="2403" spans="3:9" ht="22.5" customHeight="1" x14ac:dyDescent="0.25">
      <c r="C2403" s="34"/>
      <c r="D2403" s="27"/>
      <c r="F2403" s="27"/>
      <c r="G2403" s="35"/>
      <c r="H2403" s="35"/>
      <c r="I2403" s="35"/>
    </row>
    <row r="2404" spans="3:9" ht="22.5" customHeight="1" x14ac:dyDescent="0.25">
      <c r="C2404" s="34"/>
      <c r="D2404" s="27"/>
      <c r="F2404" s="27"/>
      <c r="G2404" s="35"/>
      <c r="H2404" s="35"/>
      <c r="I2404" s="35"/>
    </row>
    <row r="2405" spans="3:9" ht="22.5" customHeight="1" x14ac:dyDescent="0.25">
      <c r="C2405" s="34"/>
      <c r="D2405" s="27"/>
      <c r="F2405" s="27"/>
      <c r="G2405" s="35"/>
      <c r="H2405" s="35"/>
      <c r="I2405" s="35"/>
    </row>
    <row r="2406" spans="3:9" ht="22.5" customHeight="1" x14ac:dyDescent="0.25">
      <c r="C2406" s="34"/>
      <c r="D2406" s="27"/>
      <c r="F2406" s="27"/>
      <c r="G2406" s="35"/>
      <c r="H2406" s="35"/>
      <c r="I2406" s="35"/>
    </row>
    <row r="2407" spans="3:9" ht="22.5" customHeight="1" x14ac:dyDescent="0.25">
      <c r="C2407" s="34"/>
      <c r="D2407" s="27"/>
      <c r="F2407" s="27"/>
      <c r="G2407" s="35"/>
      <c r="H2407" s="35"/>
      <c r="I2407" s="35"/>
    </row>
    <row r="2408" spans="3:9" ht="22.5" customHeight="1" x14ac:dyDescent="0.25">
      <c r="C2408" s="34"/>
      <c r="D2408" s="27"/>
      <c r="F2408" s="27"/>
      <c r="G2408" s="35"/>
      <c r="H2408" s="35"/>
      <c r="I2408" s="35"/>
    </row>
    <row r="2409" spans="3:9" ht="22.5" customHeight="1" x14ac:dyDescent="0.25">
      <c r="C2409" s="34"/>
      <c r="D2409" s="27"/>
      <c r="F2409" s="27"/>
      <c r="G2409" s="35"/>
      <c r="H2409" s="35"/>
      <c r="I2409" s="35"/>
    </row>
    <row r="2410" spans="3:9" ht="22.5" customHeight="1" x14ac:dyDescent="0.25">
      <c r="C2410" s="34"/>
      <c r="D2410" s="27"/>
      <c r="F2410" s="27"/>
      <c r="G2410" s="35"/>
      <c r="H2410" s="35"/>
      <c r="I2410" s="35"/>
    </row>
    <row r="2411" spans="3:9" ht="22.5" customHeight="1" x14ac:dyDescent="0.25">
      <c r="C2411" s="34"/>
      <c r="D2411" s="27"/>
      <c r="F2411" s="27"/>
      <c r="G2411" s="35"/>
      <c r="H2411" s="35"/>
      <c r="I2411" s="35"/>
    </row>
    <row r="2412" spans="3:9" ht="22.5" customHeight="1" x14ac:dyDescent="0.25">
      <c r="C2412" s="34"/>
      <c r="D2412" s="27"/>
      <c r="F2412" s="27"/>
      <c r="G2412" s="35"/>
      <c r="H2412" s="35"/>
      <c r="I2412" s="35"/>
    </row>
    <row r="2413" spans="3:9" ht="22.5" customHeight="1" x14ac:dyDescent="0.25">
      <c r="C2413" s="34"/>
      <c r="D2413" s="27"/>
      <c r="F2413" s="27"/>
      <c r="G2413" s="35"/>
      <c r="H2413" s="35"/>
      <c r="I2413" s="35"/>
    </row>
    <row r="2414" spans="3:9" ht="22.5" customHeight="1" x14ac:dyDescent="0.25">
      <c r="C2414" s="34"/>
      <c r="D2414" s="27"/>
      <c r="F2414" s="27"/>
      <c r="G2414" s="35"/>
      <c r="H2414" s="35"/>
      <c r="I2414" s="35"/>
    </row>
    <row r="2415" spans="3:9" ht="22.5" customHeight="1" x14ac:dyDescent="0.25">
      <c r="C2415" s="34"/>
      <c r="D2415" s="27"/>
      <c r="F2415" s="27"/>
      <c r="G2415" s="35"/>
      <c r="H2415" s="35"/>
      <c r="I2415" s="35"/>
    </row>
    <row r="2416" spans="3:9" ht="22.5" customHeight="1" x14ac:dyDescent="0.25">
      <c r="C2416" s="34"/>
      <c r="D2416" s="27"/>
      <c r="F2416" s="27"/>
      <c r="G2416" s="35"/>
      <c r="H2416" s="35"/>
      <c r="I2416" s="35"/>
    </row>
    <row r="2417" spans="3:9" ht="22.5" customHeight="1" x14ac:dyDescent="0.25">
      <c r="C2417" s="34"/>
      <c r="D2417" s="27"/>
      <c r="F2417" s="27"/>
      <c r="G2417" s="35"/>
      <c r="H2417" s="35"/>
      <c r="I2417" s="35"/>
    </row>
    <row r="2418" spans="3:9" ht="22.5" customHeight="1" x14ac:dyDescent="0.25">
      <c r="C2418" s="34"/>
      <c r="D2418" s="27"/>
      <c r="F2418" s="27"/>
      <c r="G2418" s="35"/>
      <c r="H2418" s="35"/>
      <c r="I2418" s="35"/>
    </row>
    <row r="2419" spans="3:9" ht="22.5" customHeight="1" x14ac:dyDescent="0.25">
      <c r="C2419" s="34"/>
      <c r="D2419" s="27"/>
      <c r="F2419" s="27"/>
      <c r="G2419" s="35"/>
      <c r="H2419" s="35"/>
      <c r="I2419" s="35"/>
    </row>
    <row r="2420" spans="3:9" ht="22.5" customHeight="1" x14ac:dyDescent="0.25">
      <c r="C2420" s="34"/>
      <c r="D2420" s="27"/>
      <c r="F2420" s="27"/>
      <c r="G2420" s="35"/>
      <c r="H2420" s="35"/>
      <c r="I2420" s="35"/>
    </row>
    <row r="2421" spans="3:9" ht="22.5" customHeight="1" x14ac:dyDescent="0.25">
      <c r="C2421" s="34"/>
      <c r="D2421" s="27"/>
      <c r="F2421" s="27"/>
      <c r="G2421" s="35"/>
      <c r="H2421" s="35"/>
      <c r="I2421" s="35"/>
    </row>
    <row r="2422" spans="3:9" ht="22.5" customHeight="1" x14ac:dyDescent="0.25">
      <c r="C2422" s="34"/>
      <c r="D2422" s="27"/>
      <c r="F2422" s="27"/>
      <c r="G2422" s="35"/>
      <c r="H2422" s="35"/>
      <c r="I2422" s="35"/>
    </row>
    <row r="2423" spans="3:9" ht="22.5" customHeight="1" x14ac:dyDescent="0.25">
      <c r="C2423" s="34"/>
      <c r="D2423" s="27"/>
      <c r="F2423" s="27"/>
      <c r="G2423" s="35"/>
      <c r="H2423" s="35"/>
      <c r="I2423" s="35"/>
    </row>
    <row r="2424" spans="3:9" ht="22.5" customHeight="1" x14ac:dyDescent="0.25">
      <c r="C2424" s="34"/>
      <c r="D2424" s="27"/>
      <c r="F2424" s="27"/>
      <c r="G2424" s="35"/>
      <c r="H2424" s="35"/>
      <c r="I2424" s="35"/>
    </row>
    <row r="2425" spans="3:9" ht="22.5" customHeight="1" x14ac:dyDescent="0.25">
      <c r="C2425" s="34"/>
      <c r="D2425" s="27"/>
      <c r="F2425" s="27"/>
      <c r="G2425" s="35"/>
      <c r="H2425" s="35"/>
      <c r="I2425" s="35"/>
    </row>
    <row r="2426" spans="3:9" ht="22.5" customHeight="1" x14ac:dyDescent="0.25">
      <c r="C2426" s="34"/>
      <c r="D2426" s="27"/>
      <c r="F2426" s="27"/>
      <c r="G2426" s="35"/>
      <c r="H2426" s="35"/>
      <c r="I2426" s="35"/>
    </row>
    <row r="2427" spans="3:9" ht="22.5" customHeight="1" x14ac:dyDescent="0.25">
      <c r="C2427" s="34"/>
      <c r="D2427" s="27"/>
      <c r="F2427" s="27"/>
      <c r="G2427" s="35"/>
      <c r="H2427" s="35"/>
      <c r="I2427" s="35"/>
    </row>
    <row r="2428" spans="3:9" ht="22.5" customHeight="1" x14ac:dyDescent="0.25">
      <c r="C2428" s="34"/>
      <c r="D2428" s="27"/>
      <c r="F2428" s="27"/>
      <c r="G2428" s="35"/>
      <c r="H2428" s="35"/>
      <c r="I2428" s="35"/>
    </row>
    <row r="2429" spans="3:9" ht="22.5" customHeight="1" x14ac:dyDescent="0.25">
      <c r="C2429" s="34"/>
      <c r="D2429" s="27"/>
      <c r="F2429" s="27"/>
      <c r="G2429" s="35"/>
      <c r="H2429" s="35"/>
      <c r="I2429" s="35"/>
    </row>
    <row r="2430" spans="3:9" ht="22.5" customHeight="1" x14ac:dyDescent="0.25">
      <c r="C2430" s="34"/>
      <c r="D2430" s="27"/>
      <c r="F2430" s="27"/>
      <c r="G2430" s="35"/>
      <c r="H2430" s="35"/>
      <c r="I2430" s="35"/>
    </row>
    <row r="2431" spans="3:9" ht="22.5" customHeight="1" x14ac:dyDescent="0.25">
      <c r="C2431" s="34"/>
      <c r="D2431" s="27"/>
      <c r="F2431" s="27"/>
      <c r="G2431" s="35"/>
      <c r="H2431" s="35"/>
      <c r="I2431" s="35"/>
    </row>
    <row r="2432" spans="3:9" ht="22.5" customHeight="1" x14ac:dyDescent="0.25">
      <c r="C2432" s="34"/>
      <c r="D2432" s="27"/>
      <c r="F2432" s="27"/>
      <c r="G2432" s="35"/>
      <c r="H2432" s="35"/>
      <c r="I2432" s="35"/>
    </row>
    <row r="2433" spans="3:9" ht="22.5" customHeight="1" x14ac:dyDescent="0.25">
      <c r="C2433" s="34"/>
      <c r="D2433" s="27"/>
      <c r="F2433" s="27"/>
      <c r="G2433" s="35"/>
      <c r="H2433" s="35"/>
      <c r="I2433" s="35"/>
    </row>
    <row r="2434" spans="3:9" ht="22.5" customHeight="1" x14ac:dyDescent="0.25">
      <c r="C2434" s="34"/>
      <c r="D2434" s="27"/>
      <c r="F2434" s="27"/>
      <c r="G2434" s="35"/>
      <c r="H2434" s="35"/>
      <c r="I2434" s="35"/>
    </row>
    <row r="2435" spans="3:9" ht="22.5" customHeight="1" x14ac:dyDescent="0.25">
      <c r="C2435" s="34"/>
      <c r="D2435" s="27"/>
      <c r="F2435" s="27"/>
      <c r="G2435" s="35"/>
      <c r="H2435" s="35"/>
      <c r="I2435" s="35"/>
    </row>
    <row r="2436" spans="3:9" ht="22.5" customHeight="1" x14ac:dyDescent="0.25">
      <c r="C2436" s="34"/>
      <c r="D2436" s="27"/>
      <c r="F2436" s="27"/>
      <c r="G2436" s="35"/>
      <c r="H2436" s="35"/>
      <c r="I2436" s="35"/>
    </row>
    <row r="2437" spans="3:9" ht="22.5" customHeight="1" x14ac:dyDescent="0.25">
      <c r="C2437" s="34"/>
      <c r="D2437" s="27"/>
      <c r="F2437" s="27"/>
      <c r="G2437" s="35"/>
      <c r="H2437" s="35"/>
      <c r="I2437" s="35"/>
    </row>
    <row r="2438" spans="3:9" ht="22.5" customHeight="1" x14ac:dyDescent="0.25">
      <c r="C2438" s="34"/>
      <c r="D2438" s="27"/>
      <c r="F2438" s="27"/>
      <c r="G2438" s="35"/>
      <c r="H2438" s="35"/>
      <c r="I2438" s="35"/>
    </row>
    <row r="2439" spans="3:9" ht="22.5" customHeight="1" x14ac:dyDescent="0.25">
      <c r="C2439" s="34"/>
      <c r="D2439" s="27"/>
      <c r="F2439" s="27"/>
      <c r="G2439" s="35"/>
      <c r="H2439" s="35"/>
      <c r="I2439" s="35"/>
    </row>
    <row r="2440" spans="3:9" ht="22.5" customHeight="1" x14ac:dyDescent="0.25">
      <c r="C2440" s="34"/>
      <c r="D2440" s="27"/>
      <c r="F2440" s="27"/>
      <c r="G2440" s="35"/>
      <c r="H2440" s="35"/>
      <c r="I2440" s="35"/>
    </row>
    <row r="2441" spans="3:9" ht="22.5" customHeight="1" x14ac:dyDescent="0.25">
      <c r="C2441" s="34"/>
      <c r="D2441" s="27"/>
      <c r="F2441" s="27"/>
      <c r="G2441" s="35"/>
      <c r="H2441" s="35"/>
      <c r="I2441" s="35"/>
    </row>
    <row r="2442" spans="3:9" ht="22.5" customHeight="1" x14ac:dyDescent="0.25">
      <c r="C2442" s="34"/>
      <c r="D2442" s="27"/>
      <c r="F2442" s="27"/>
      <c r="G2442" s="35"/>
      <c r="H2442" s="35"/>
      <c r="I2442" s="35"/>
    </row>
    <row r="2443" spans="3:9" ht="22.5" customHeight="1" x14ac:dyDescent="0.25">
      <c r="C2443" s="34"/>
      <c r="D2443" s="27"/>
      <c r="F2443" s="27"/>
      <c r="G2443" s="35"/>
      <c r="H2443" s="35"/>
      <c r="I2443" s="35"/>
    </row>
    <row r="2444" spans="3:9" ht="22.5" customHeight="1" x14ac:dyDescent="0.25">
      <c r="C2444" s="34"/>
      <c r="D2444" s="27"/>
      <c r="F2444" s="27"/>
      <c r="G2444" s="35"/>
      <c r="H2444" s="35"/>
      <c r="I2444" s="35"/>
    </row>
    <row r="2445" spans="3:9" ht="22.5" customHeight="1" x14ac:dyDescent="0.25">
      <c r="C2445" s="34"/>
      <c r="D2445" s="27"/>
      <c r="F2445" s="27"/>
      <c r="G2445" s="35"/>
      <c r="H2445" s="35"/>
      <c r="I2445" s="35"/>
    </row>
    <row r="2446" spans="3:9" ht="22.5" customHeight="1" x14ac:dyDescent="0.25">
      <c r="C2446" s="34"/>
      <c r="D2446" s="27"/>
      <c r="F2446" s="27"/>
      <c r="G2446" s="35"/>
      <c r="H2446" s="35"/>
      <c r="I2446" s="35"/>
    </row>
    <row r="2447" spans="3:9" ht="22.5" customHeight="1" x14ac:dyDescent="0.25">
      <c r="C2447" s="34"/>
      <c r="D2447" s="27"/>
      <c r="F2447" s="27"/>
      <c r="G2447" s="35"/>
      <c r="H2447" s="35"/>
      <c r="I2447" s="35"/>
    </row>
    <row r="2448" spans="3:9" ht="22.5" customHeight="1" x14ac:dyDescent="0.25">
      <c r="C2448" s="34"/>
      <c r="D2448" s="27"/>
      <c r="F2448" s="27"/>
      <c r="G2448" s="35"/>
      <c r="H2448" s="35"/>
      <c r="I2448" s="35"/>
    </row>
    <row r="2449" spans="3:9" ht="22.5" customHeight="1" x14ac:dyDescent="0.25">
      <c r="C2449" s="34"/>
      <c r="D2449" s="27"/>
      <c r="F2449" s="27"/>
      <c r="G2449" s="35"/>
      <c r="H2449" s="35"/>
      <c r="I2449" s="35"/>
    </row>
    <row r="2450" spans="3:9" ht="22.5" customHeight="1" x14ac:dyDescent="0.25">
      <c r="C2450" s="34"/>
      <c r="D2450" s="27"/>
      <c r="F2450" s="27"/>
      <c r="G2450" s="35"/>
      <c r="H2450" s="35"/>
      <c r="I2450" s="35"/>
    </row>
    <row r="2451" spans="3:9" ht="22.5" customHeight="1" x14ac:dyDescent="0.25">
      <c r="C2451" s="34"/>
      <c r="D2451" s="27"/>
      <c r="F2451" s="27"/>
      <c r="G2451" s="35"/>
      <c r="H2451" s="35"/>
      <c r="I2451" s="35"/>
    </row>
    <row r="2452" spans="3:9" ht="22.5" customHeight="1" x14ac:dyDescent="0.25">
      <c r="C2452" s="34"/>
      <c r="D2452" s="27"/>
      <c r="F2452" s="27"/>
      <c r="G2452" s="35"/>
      <c r="H2452" s="35"/>
      <c r="I2452" s="35"/>
    </row>
    <row r="2453" spans="3:9" ht="22.5" customHeight="1" x14ac:dyDescent="0.25">
      <c r="C2453" s="34"/>
      <c r="D2453" s="27"/>
      <c r="F2453" s="27"/>
      <c r="G2453" s="35"/>
      <c r="H2453" s="35"/>
      <c r="I2453" s="35"/>
    </row>
    <row r="2454" spans="3:9" ht="22.5" customHeight="1" x14ac:dyDescent="0.25">
      <c r="C2454" s="34"/>
      <c r="D2454" s="27"/>
      <c r="F2454" s="27"/>
      <c r="G2454" s="35"/>
      <c r="H2454" s="35"/>
      <c r="I2454" s="35"/>
    </row>
    <row r="2455" spans="3:9" ht="22.5" customHeight="1" x14ac:dyDescent="0.25">
      <c r="C2455" s="34"/>
      <c r="D2455" s="27"/>
      <c r="F2455" s="27"/>
      <c r="G2455" s="35"/>
      <c r="H2455" s="35"/>
      <c r="I2455" s="35"/>
    </row>
    <row r="2456" spans="3:9" ht="22.5" customHeight="1" x14ac:dyDescent="0.25">
      <c r="C2456" s="34"/>
      <c r="D2456" s="27"/>
      <c r="F2456" s="27"/>
      <c r="G2456" s="35"/>
      <c r="H2456" s="35"/>
      <c r="I2456" s="35"/>
    </row>
    <row r="2457" spans="3:9" ht="22.5" customHeight="1" x14ac:dyDescent="0.25">
      <c r="C2457" s="34"/>
      <c r="D2457" s="27"/>
      <c r="F2457" s="27"/>
      <c r="G2457" s="35"/>
      <c r="H2457" s="35"/>
      <c r="I2457" s="35"/>
    </row>
    <row r="2458" spans="3:9" ht="22.5" customHeight="1" x14ac:dyDescent="0.25">
      <c r="C2458" s="34"/>
      <c r="D2458" s="27"/>
      <c r="F2458" s="27"/>
      <c r="G2458" s="35"/>
      <c r="H2458" s="35"/>
      <c r="I2458" s="35"/>
    </row>
    <row r="2459" spans="3:9" ht="22.5" customHeight="1" x14ac:dyDescent="0.25">
      <c r="C2459" s="34"/>
      <c r="D2459" s="27"/>
      <c r="F2459" s="27"/>
      <c r="G2459" s="35"/>
      <c r="H2459" s="35"/>
      <c r="I2459" s="35"/>
    </row>
    <row r="2460" spans="3:9" ht="22.5" customHeight="1" x14ac:dyDescent="0.25">
      <c r="C2460" s="34"/>
      <c r="D2460" s="27"/>
      <c r="F2460" s="27"/>
      <c r="G2460" s="35"/>
      <c r="H2460" s="35"/>
      <c r="I2460" s="35"/>
    </row>
    <row r="2461" spans="3:9" ht="22.5" customHeight="1" x14ac:dyDescent="0.25">
      <c r="C2461" s="34"/>
      <c r="D2461" s="27"/>
      <c r="F2461" s="27"/>
      <c r="G2461" s="35"/>
      <c r="H2461" s="35"/>
      <c r="I2461" s="35"/>
    </row>
    <row r="2462" spans="3:9" ht="22.5" customHeight="1" x14ac:dyDescent="0.25">
      <c r="C2462" s="34"/>
      <c r="D2462" s="27"/>
      <c r="F2462" s="27"/>
      <c r="G2462" s="35"/>
      <c r="H2462" s="35"/>
      <c r="I2462" s="35"/>
    </row>
    <row r="2463" spans="3:9" ht="22.5" customHeight="1" x14ac:dyDescent="0.25">
      <c r="C2463" s="34"/>
      <c r="D2463" s="27"/>
      <c r="F2463" s="27"/>
      <c r="G2463" s="35"/>
      <c r="H2463" s="35"/>
      <c r="I2463" s="35"/>
    </row>
    <row r="2464" spans="3:9" ht="22.5" customHeight="1" x14ac:dyDescent="0.25">
      <c r="C2464" s="34"/>
      <c r="D2464" s="27"/>
      <c r="F2464" s="27"/>
      <c r="G2464" s="35"/>
      <c r="H2464" s="35"/>
      <c r="I2464" s="35"/>
    </row>
    <row r="2465" spans="3:9" ht="22.5" customHeight="1" x14ac:dyDescent="0.25">
      <c r="C2465" s="34"/>
      <c r="D2465" s="27"/>
      <c r="F2465" s="27"/>
      <c r="G2465" s="35"/>
      <c r="H2465" s="35"/>
      <c r="I2465" s="35"/>
    </row>
    <row r="2466" spans="3:9" ht="22.5" customHeight="1" x14ac:dyDescent="0.25">
      <c r="C2466" s="34"/>
      <c r="D2466" s="27"/>
      <c r="F2466" s="27"/>
      <c r="G2466" s="35"/>
      <c r="H2466" s="35"/>
      <c r="I2466" s="35"/>
    </row>
    <row r="2467" spans="3:9" ht="22.5" customHeight="1" x14ac:dyDescent="0.25">
      <c r="C2467" s="34"/>
      <c r="D2467" s="27"/>
      <c r="F2467" s="27"/>
      <c r="G2467" s="35"/>
      <c r="H2467" s="35"/>
      <c r="I2467" s="35"/>
    </row>
    <row r="2468" spans="3:9" ht="22.5" customHeight="1" x14ac:dyDescent="0.25">
      <c r="C2468" s="34"/>
      <c r="D2468" s="27"/>
      <c r="F2468" s="27"/>
      <c r="G2468" s="35"/>
      <c r="H2468" s="35"/>
      <c r="I2468" s="35"/>
    </row>
    <row r="2469" spans="3:9" ht="22.5" customHeight="1" x14ac:dyDescent="0.25">
      <c r="C2469" s="34"/>
      <c r="D2469" s="27"/>
      <c r="F2469" s="27"/>
      <c r="G2469" s="35"/>
      <c r="H2469" s="35"/>
      <c r="I2469" s="35"/>
    </row>
    <row r="2470" spans="3:9" ht="22.5" customHeight="1" x14ac:dyDescent="0.25">
      <c r="C2470" s="34"/>
      <c r="D2470" s="27"/>
      <c r="F2470" s="27"/>
      <c r="G2470" s="35"/>
      <c r="H2470" s="35"/>
      <c r="I2470" s="35"/>
    </row>
    <row r="2471" spans="3:9" ht="22.5" customHeight="1" x14ac:dyDescent="0.25">
      <c r="C2471" s="34"/>
      <c r="D2471" s="27"/>
      <c r="F2471" s="27"/>
      <c r="G2471" s="35"/>
      <c r="H2471" s="35"/>
      <c r="I2471" s="35"/>
    </row>
    <row r="2472" spans="3:9" ht="22.5" customHeight="1" x14ac:dyDescent="0.25">
      <c r="C2472" s="34"/>
      <c r="D2472" s="27"/>
      <c r="F2472" s="27"/>
      <c r="G2472" s="35"/>
      <c r="H2472" s="35"/>
      <c r="I2472" s="35"/>
    </row>
    <row r="2473" spans="3:9" ht="22.5" customHeight="1" x14ac:dyDescent="0.25">
      <c r="C2473" s="34"/>
      <c r="D2473" s="27"/>
      <c r="F2473" s="27"/>
      <c r="G2473" s="35"/>
      <c r="H2473" s="35"/>
      <c r="I2473" s="35"/>
    </row>
    <row r="2474" spans="3:9" ht="22.5" customHeight="1" x14ac:dyDescent="0.25">
      <c r="C2474" s="34"/>
      <c r="D2474" s="27"/>
      <c r="F2474" s="27"/>
      <c r="G2474" s="35"/>
      <c r="H2474" s="35"/>
      <c r="I2474" s="35"/>
    </row>
    <row r="2475" spans="3:9" ht="22.5" customHeight="1" x14ac:dyDescent="0.25">
      <c r="C2475" s="34"/>
      <c r="D2475" s="27"/>
      <c r="F2475" s="27"/>
      <c r="G2475" s="35"/>
      <c r="H2475" s="35"/>
      <c r="I2475" s="35"/>
    </row>
    <row r="2476" spans="3:9" ht="22.5" customHeight="1" x14ac:dyDescent="0.25">
      <c r="C2476" s="34"/>
      <c r="D2476" s="27"/>
      <c r="F2476" s="27"/>
      <c r="G2476" s="35"/>
      <c r="H2476" s="35"/>
      <c r="I2476" s="35"/>
    </row>
    <row r="2477" spans="3:9" ht="22.5" customHeight="1" x14ac:dyDescent="0.25">
      <c r="C2477" s="34"/>
      <c r="D2477" s="27"/>
      <c r="F2477" s="27"/>
      <c r="G2477" s="35"/>
      <c r="H2477" s="35"/>
      <c r="I2477" s="35"/>
    </row>
    <row r="2478" spans="3:9" ht="22.5" customHeight="1" x14ac:dyDescent="0.25">
      <c r="C2478" s="34"/>
      <c r="D2478" s="27"/>
      <c r="F2478" s="27"/>
      <c r="G2478" s="35"/>
      <c r="H2478" s="35"/>
      <c r="I2478" s="35"/>
    </row>
    <row r="2479" spans="3:9" ht="22.5" customHeight="1" x14ac:dyDescent="0.25">
      <c r="C2479" s="34"/>
      <c r="D2479" s="27"/>
      <c r="F2479" s="27"/>
      <c r="G2479" s="35"/>
      <c r="H2479" s="35"/>
      <c r="I2479" s="35"/>
    </row>
    <row r="2480" spans="3:9" ht="22.5" customHeight="1" x14ac:dyDescent="0.25">
      <c r="C2480" s="34"/>
      <c r="D2480" s="27"/>
      <c r="F2480" s="27"/>
      <c r="G2480" s="35"/>
      <c r="H2480" s="35"/>
      <c r="I2480" s="35"/>
    </row>
    <row r="2481" spans="3:9" ht="22.5" customHeight="1" x14ac:dyDescent="0.25">
      <c r="C2481" s="34"/>
      <c r="D2481" s="27"/>
      <c r="F2481" s="27"/>
      <c r="G2481" s="35"/>
      <c r="H2481" s="35"/>
      <c r="I2481" s="35"/>
    </row>
    <row r="2482" spans="3:9" ht="22.5" customHeight="1" x14ac:dyDescent="0.25">
      <c r="C2482" s="34"/>
      <c r="D2482" s="27"/>
      <c r="F2482" s="27"/>
      <c r="G2482" s="35"/>
      <c r="H2482" s="35"/>
      <c r="I2482" s="35"/>
    </row>
    <row r="2483" spans="3:9" ht="22.5" customHeight="1" x14ac:dyDescent="0.25">
      <c r="C2483" s="34"/>
      <c r="D2483" s="27"/>
      <c r="F2483" s="27"/>
      <c r="G2483" s="35"/>
      <c r="H2483" s="35"/>
      <c r="I2483" s="35"/>
    </row>
    <row r="2484" spans="3:9" ht="22.5" customHeight="1" x14ac:dyDescent="0.25">
      <c r="C2484" s="34"/>
      <c r="D2484" s="27"/>
      <c r="F2484" s="27"/>
      <c r="G2484" s="35"/>
      <c r="H2484" s="35"/>
      <c r="I2484" s="35"/>
    </row>
    <row r="2485" spans="3:9" ht="22.5" customHeight="1" x14ac:dyDescent="0.25">
      <c r="C2485" s="34"/>
      <c r="D2485" s="27"/>
      <c r="F2485" s="27"/>
      <c r="G2485" s="35"/>
      <c r="H2485" s="35"/>
      <c r="I2485" s="35"/>
    </row>
    <row r="2486" spans="3:9" ht="22.5" customHeight="1" x14ac:dyDescent="0.25">
      <c r="C2486" s="34"/>
      <c r="D2486" s="27"/>
      <c r="F2486" s="27"/>
      <c r="G2486" s="35"/>
      <c r="H2486" s="35"/>
      <c r="I2486" s="35"/>
    </row>
    <row r="2487" spans="3:9" ht="22.5" customHeight="1" x14ac:dyDescent="0.25">
      <c r="C2487" s="34"/>
      <c r="D2487" s="27"/>
      <c r="F2487" s="27"/>
      <c r="G2487" s="35"/>
      <c r="H2487" s="35"/>
      <c r="I2487" s="35"/>
    </row>
    <row r="2488" spans="3:9" ht="22.5" customHeight="1" x14ac:dyDescent="0.25">
      <c r="C2488" s="34"/>
      <c r="D2488" s="27"/>
      <c r="F2488" s="27"/>
      <c r="G2488" s="35"/>
      <c r="H2488" s="35"/>
      <c r="I2488" s="35"/>
    </row>
    <row r="2489" spans="3:9" ht="22.5" customHeight="1" x14ac:dyDescent="0.25">
      <c r="C2489" s="34"/>
      <c r="D2489" s="27"/>
      <c r="F2489" s="27"/>
      <c r="G2489" s="35"/>
      <c r="H2489" s="35"/>
      <c r="I2489" s="35"/>
    </row>
    <row r="2490" spans="3:9" ht="22.5" customHeight="1" x14ac:dyDescent="0.25">
      <c r="C2490" s="34"/>
      <c r="D2490" s="27"/>
      <c r="F2490" s="27"/>
      <c r="G2490" s="35"/>
      <c r="H2490" s="35"/>
      <c r="I2490" s="35"/>
    </row>
    <row r="2491" spans="3:9" ht="22.5" customHeight="1" x14ac:dyDescent="0.25">
      <c r="C2491" s="34"/>
      <c r="D2491" s="27"/>
      <c r="F2491" s="27"/>
      <c r="G2491" s="35"/>
      <c r="H2491" s="35"/>
      <c r="I2491" s="35"/>
    </row>
    <row r="2492" spans="3:9" ht="22.5" customHeight="1" x14ac:dyDescent="0.25">
      <c r="C2492" s="34"/>
      <c r="D2492" s="27"/>
      <c r="F2492" s="27"/>
      <c r="G2492" s="35"/>
      <c r="H2492" s="35"/>
      <c r="I2492" s="35"/>
    </row>
    <row r="2493" spans="3:9" ht="22.5" customHeight="1" x14ac:dyDescent="0.25">
      <c r="C2493" s="34"/>
      <c r="D2493" s="27"/>
      <c r="F2493" s="27"/>
      <c r="G2493" s="35"/>
      <c r="H2493" s="35"/>
      <c r="I2493" s="35"/>
    </row>
    <row r="2494" spans="3:9" ht="22.5" customHeight="1" x14ac:dyDescent="0.25">
      <c r="C2494" s="34"/>
      <c r="D2494" s="27"/>
      <c r="F2494" s="27"/>
      <c r="G2494" s="35"/>
      <c r="H2494" s="35"/>
      <c r="I2494" s="35"/>
    </row>
    <row r="2495" spans="3:9" ht="22.5" customHeight="1" x14ac:dyDescent="0.25">
      <c r="C2495" s="34"/>
      <c r="D2495" s="27"/>
      <c r="F2495" s="27"/>
      <c r="G2495" s="35"/>
      <c r="H2495" s="35"/>
      <c r="I2495" s="35"/>
    </row>
    <row r="2496" spans="3:9" ht="22.5" customHeight="1" x14ac:dyDescent="0.25">
      <c r="C2496" s="34"/>
      <c r="D2496" s="27"/>
      <c r="F2496" s="27"/>
      <c r="G2496" s="35"/>
      <c r="H2496" s="35"/>
      <c r="I2496" s="35"/>
    </row>
    <row r="2497" spans="3:9" ht="22.5" customHeight="1" x14ac:dyDescent="0.25">
      <c r="C2497" s="34"/>
      <c r="D2497" s="27"/>
      <c r="F2497" s="27"/>
      <c r="G2497" s="35"/>
      <c r="H2497" s="35"/>
      <c r="I2497" s="35"/>
    </row>
    <row r="2498" spans="3:9" ht="22.5" customHeight="1" x14ac:dyDescent="0.25">
      <c r="C2498" s="34"/>
      <c r="D2498" s="27"/>
      <c r="F2498" s="27"/>
      <c r="G2498" s="35"/>
      <c r="H2498" s="35"/>
      <c r="I2498" s="35"/>
    </row>
    <row r="2499" spans="3:9" ht="22.5" customHeight="1" x14ac:dyDescent="0.25">
      <c r="C2499" s="34"/>
      <c r="D2499" s="27"/>
      <c r="F2499" s="27"/>
      <c r="G2499" s="35"/>
      <c r="H2499" s="35"/>
      <c r="I2499" s="35"/>
    </row>
    <row r="2500" spans="3:9" ht="22.5" customHeight="1" x14ac:dyDescent="0.25">
      <c r="C2500" s="34"/>
      <c r="D2500" s="27"/>
      <c r="F2500" s="27"/>
      <c r="G2500" s="35"/>
      <c r="H2500" s="35"/>
      <c r="I2500" s="35"/>
    </row>
    <row r="2501" spans="3:9" ht="22.5" customHeight="1" x14ac:dyDescent="0.25">
      <c r="C2501" s="34"/>
      <c r="D2501" s="27"/>
      <c r="F2501" s="27"/>
      <c r="G2501" s="35"/>
      <c r="H2501" s="35"/>
      <c r="I2501" s="35"/>
    </row>
    <row r="2502" spans="3:9" ht="22.5" customHeight="1" x14ac:dyDescent="0.25">
      <c r="C2502" s="34"/>
      <c r="D2502" s="27"/>
      <c r="F2502" s="27"/>
      <c r="G2502" s="35"/>
      <c r="H2502" s="35"/>
      <c r="I2502" s="35"/>
    </row>
    <row r="2503" spans="3:9" ht="22.5" customHeight="1" x14ac:dyDescent="0.25">
      <c r="C2503" s="34"/>
      <c r="D2503" s="27"/>
      <c r="F2503" s="27"/>
      <c r="G2503" s="35"/>
      <c r="H2503" s="35"/>
      <c r="I2503" s="35"/>
    </row>
    <row r="2504" spans="3:9" ht="22.5" customHeight="1" x14ac:dyDescent="0.25">
      <c r="C2504" s="34"/>
      <c r="D2504" s="27"/>
      <c r="F2504" s="27"/>
      <c r="G2504" s="35"/>
      <c r="H2504" s="35"/>
      <c r="I2504" s="35"/>
    </row>
    <row r="2505" spans="3:9" ht="22.5" customHeight="1" x14ac:dyDescent="0.25">
      <c r="C2505" s="34"/>
      <c r="D2505" s="27"/>
      <c r="F2505" s="27"/>
      <c r="G2505" s="35"/>
      <c r="H2505" s="35"/>
      <c r="I2505" s="35"/>
    </row>
    <row r="2506" spans="3:9" ht="22.5" customHeight="1" x14ac:dyDescent="0.25">
      <c r="C2506" s="34"/>
      <c r="D2506" s="27"/>
      <c r="F2506" s="27"/>
      <c r="G2506" s="35"/>
      <c r="H2506" s="35"/>
      <c r="I2506" s="35"/>
    </row>
    <row r="2507" spans="3:9" ht="22.5" customHeight="1" x14ac:dyDescent="0.25">
      <c r="C2507" s="34"/>
      <c r="D2507" s="27"/>
      <c r="F2507" s="27"/>
      <c r="G2507" s="35"/>
      <c r="H2507" s="35"/>
      <c r="I2507" s="35"/>
    </row>
    <row r="2508" spans="3:9" ht="22.5" customHeight="1" x14ac:dyDescent="0.25">
      <c r="C2508" s="34"/>
      <c r="D2508" s="27"/>
      <c r="F2508" s="27"/>
      <c r="G2508" s="35"/>
      <c r="H2508" s="35"/>
      <c r="I2508" s="35"/>
    </row>
    <row r="2509" spans="3:9" ht="22.5" customHeight="1" x14ac:dyDescent="0.25">
      <c r="C2509" s="34"/>
      <c r="D2509" s="27"/>
      <c r="F2509" s="27"/>
      <c r="G2509" s="35"/>
      <c r="H2509" s="35"/>
      <c r="I2509" s="35"/>
    </row>
    <row r="2510" spans="3:9" ht="22.5" customHeight="1" x14ac:dyDescent="0.25">
      <c r="C2510" s="34"/>
      <c r="D2510" s="27"/>
      <c r="F2510" s="27"/>
      <c r="G2510" s="35"/>
      <c r="H2510" s="35"/>
      <c r="I2510" s="35"/>
    </row>
    <row r="2511" spans="3:9" ht="22.5" customHeight="1" x14ac:dyDescent="0.25">
      <c r="C2511" s="34"/>
      <c r="D2511" s="27"/>
      <c r="F2511" s="27"/>
      <c r="G2511" s="35"/>
      <c r="H2511" s="35"/>
      <c r="I2511" s="35"/>
    </row>
    <row r="2512" spans="3:9" ht="22.5" customHeight="1" x14ac:dyDescent="0.25">
      <c r="C2512" s="34"/>
      <c r="D2512" s="27"/>
      <c r="F2512" s="27"/>
      <c r="G2512" s="35"/>
      <c r="H2512" s="35"/>
      <c r="I2512" s="35"/>
    </row>
    <row r="2513" spans="3:9" ht="22.5" customHeight="1" x14ac:dyDescent="0.25">
      <c r="C2513" s="34"/>
      <c r="D2513" s="27"/>
      <c r="F2513" s="27"/>
      <c r="G2513" s="35"/>
      <c r="H2513" s="35"/>
      <c r="I2513" s="35"/>
    </row>
    <row r="2514" spans="3:9" ht="22.5" customHeight="1" x14ac:dyDescent="0.25">
      <c r="C2514" s="34"/>
      <c r="D2514" s="27"/>
      <c r="F2514" s="27"/>
      <c r="G2514" s="35"/>
      <c r="H2514" s="35"/>
      <c r="I2514" s="35"/>
    </row>
    <row r="2515" spans="3:9" ht="22.5" customHeight="1" x14ac:dyDescent="0.25">
      <c r="C2515" s="34"/>
      <c r="D2515" s="27"/>
      <c r="F2515" s="27"/>
      <c r="G2515" s="35"/>
      <c r="H2515" s="35"/>
      <c r="I2515" s="35"/>
    </row>
    <row r="2516" spans="3:9" ht="22.5" customHeight="1" x14ac:dyDescent="0.25">
      <c r="C2516" s="34"/>
      <c r="D2516" s="27"/>
      <c r="F2516" s="27"/>
      <c r="G2516" s="35"/>
      <c r="H2516" s="35"/>
      <c r="I2516" s="35"/>
    </row>
    <row r="2517" spans="3:9" ht="22.5" customHeight="1" x14ac:dyDescent="0.25">
      <c r="C2517" s="34"/>
      <c r="D2517" s="27"/>
      <c r="F2517" s="27"/>
      <c r="G2517" s="35"/>
      <c r="H2517" s="35"/>
      <c r="I2517" s="35"/>
    </row>
    <row r="2518" spans="3:9" ht="22.5" customHeight="1" x14ac:dyDescent="0.25">
      <c r="C2518" s="34"/>
      <c r="D2518" s="27"/>
      <c r="F2518" s="27"/>
      <c r="G2518" s="35"/>
      <c r="H2518" s="35"/>
      <c r="I2518" s="35"/>
    </row>
    <row r="2519" spans="3:9" ht="22.5" customHeight="1" x14ac:dyDescent="0.25">
      <c r="C2519" s="34"/>
      <c r="D2519" s="27"/>
      <c r="F2519" s="27"/>
      <c r="G2519" s="35"/>
      <c r="H2519" s="35"/>
      <c r="I2519" s="35"/>
    </row>
    <row r="2520" spans="3:9" ht="22.5" customHeight="1" x14ac:dyDescent="0.25">
      <c r="C2520" s="34"/>
      <c r="D2520" s="27"/>
      <c r="F2520" s="27"/>
      <c r="G2520" s="35"/>
      <c r="H2520" s="35"/>
      <c r="I2520" s="35"/>
    </row>
    <row r="2521" spans="3:9" ht="22.5" customHeight="1" x14ac:dyDescent="0.25">
      <c r="C2521" s="34"/>
      <c r="D2521" s="27"/>
      <c r="F2521" s="27"/>
      <c r="G2521" s="35"/>
      <c r="H2521" s="35"/>
      <c r="I2521" s="35"/>
    </row>
    <row r="2522" spans="3:9" ht="22.5" customHeight="1" x14ac:dyDescent="0.25">
      <c r="C2522" s="34"/>
      <c r="D2522" s="27"/>
      <c r="F2522" s="27"/>
      <c r="G2522" s="35"/>
      <c r="H2522" s="35"/>
      <c r="I2522" s="35"/>
    </row>
    <row r="2523" spans="3:9" ht="22.5" customHeight="1" x14ac:dyDescent="0.25">
      <c r="C2523" s="34"/>
      <c r="D2523" s="27"/>
      <c r="F2523" s="27"/>
      <c r="G2523" s="35"/>
      <c r="H2523" s="35"/>
      <c r="I2523" s="35"/>
    </row>
    <row r="2524" spans="3:9" ht="22.5" customHeight="1" x14ac:dyDescent="0.25">
      <c r="C2524" s="34"/>
      <c r="D2524" s="27"/>
      <c r="F2524" s="27"/>
      <c r="G2524" s="35"/>
      <c r="H2524" s="35"/>
      <c r="I2524" s="35"/>
    </row>
    <row r="2525" spans="3:9" ht="22.5" customHeight="1" x14ac:dyDescent="0.25">
      <c r="C2525" s="34"/>
      <c r="D2525" s="27"/>
      <c r="F2525" s="27"/>
      <c r="G2525" s="35"/>
      <c r="H2525" s="35"/>
      <c r="I2525" s="35"/>
    </row>
    <row r="2526" spans="3:9" ht="22.5" customHeight="1" x14ac:dyDescent="0.25">
      <c r="C2526" s="34"/>
      <c r="D2526" s="27"/>
      <c r="F2526" s="27"/>
      <c r="G2526" s="35"/>
      <c r="H2526" s="35"/>
      <c r="I2526" s="35"/>
    </row>
    <row r="2527" spans="3:9" ht="22.5" customHeight="1" x14ac:dyDescent="0.25">
      <c r="C2527" s="34"/>
      <c r="D2527" s="27"/>
      <c r="F2527" s="27"/>
      <c r="G2527" s="35"/>
      <c r="H2527" s="35"/>
      <c r="I2527" s="35"/>
    </row>
    <row r="2528" spans="3:9" ht="22.5" customHeight="1" x14ac:dyDescent="0.25">
      <c r="C2528" s="34"/>
      <c r="D2528" s="27"/>
      <c r="F2528" s="27"/>
      <c r="G2528" s="35"/>
      <c r="H2528" s="35"/>
      <c r="I2528" s="35"/>
    </row>
    <row r="2529" spans="3:9" ht="22.5" customHeight="1" x14ac:dyDescent="0.25">
      <c r="C2529" s="34"/>
      <c r="D2529" s="27"/>
      <c r="F2529" s="27"/>
      <c r="G2529" s="35"/>
      <c r="H2529" s="35"/>
      <c r="I2529" s="35"/>
    </row>
    <row r="2530" spans="3:9" ht="22.5" customHeight="1" x14ac:dyDescent="0.25">
      <c r="C2530" s="34"/>
      <c r="D2530" s="27"/>
      <c r="F2530" s="27"/>
      <c r="G2530" s="35"/>
      <c r="H2530" s="35"/>
      <c r="I2530" s="35"/>
    </row>
    <row r="2531" spans="3:9" ht="22.5" customHeight="1" x14ac:dyDescent="0.25">
      <c r="C2531" s="34"/>
      <c r="D2531" s="27"/>
      <c r="F2531" s="27"/>
      <c r="G2531" s="35"/>
      <c r="H2531" s="35"/>
      <c r="I2531" s="35"/>
    </row>
    <row r="2532" spans="3:9" ht="22.5" customHeight="1" x14ac:dyDescent="0.25">
      <c r="C2532" s="34"/>
      <c r="D2532" s="27"/>
      <c r="F2532" s="27"/>
      <c r="G2532" s="35"/>
      <c r="H2532" s="35"/>
      <c r="I2532" s="35"/>
    </row>
    <row r="2533" spans="3:9" ht="22.5" customHeight="1" x14ac:dyDescent="0.25">
      <c r="C2533" s="34"/>
      <c r="D2533" s="27"/>
      <c r="F2533" s="27"/>
      <c r="G2533" s="35"/>
      <c r="H2533" s="35"/>
      <c r="I2533" s="35"/>
    </row>
    <row r="2534" spans="3:9" ht="22.5" customHeight="1" x14ac:dyDescent="0.25">
      <c r="C2534" s="34"/>
      <c r="D2534" s="27"/>
      <c r="F2534" s="27"/>
      <c r="G2534" s="35"/>
      <c r="H2534" s="35"/>
      <c r="I2534" s="35"/>
    </row>
    <row r="2535" spans="3:9" ht="22.5" customHeight="1" x14ac:dyDescent="0.25">
      <c r="C2535" s="34"/>
      <c r="D2535" s="27"/>
      <c r="F2535" s="27"/>
      <c r="G2535" s="35"/>
      <c r="H2535" s="35"/>
      <c r="I2535" s="35"/>
    </row>
    <row r="2536" spans="3:9" ht="22.5" customHeight="1" x14ac:dyDescent="0.25">
      <c r="C2536" s="34"/>
      <c r="D2536" s="27"/>
      <c r="F2536" s="27"/>
      <c r="G2536" s="35"/>
      <c r="H2536" s="35"/>
      <c r="I2536" s="35"/>
    </row>
    <row r="2537" spans="3:9" ht="22.5" customHeight="1" x14ac:dyDescent="0.25">
      <c r="C2537" s="34"/>
      <c r="D2537" s="27"/>
      <c r="F2537" s="27"/>
      <c r="G2537" s="35"/>
      <c r="H2537" s="35"/>
      <c r="I2537" s="35"/>
    </row>
    <row r="2538" spans="3:9" ht="22.5" customHeight="1" x14ac:dyDescent="0.25">
      <c r="C2538" s="34"/>
      <c r="D2538" s="27"/>
      <c r="F2538" s="27"/>
      <c r="G2538" s="35"/>
      <c r="H2538" s="35"/>
      <c r="I2538" s="35"/>
    </row>
    <row r="2539" spans="3:9" ht="22.5" customHeight="1" x14ac:dyDescent="0.25">
      <c r="C2539" s="34"/>
      <c r="D2539" s="27"/>
      <c r="F2539" s="27"/>
      <c r="G2539" s="35"/>
      <c r="H2539" s="35"/>
      <c r="I2539" s="35"/>
    </row>
    <row r="2540" spans="3:9" ht="22.5" customHeight="1" x14ac:dyDescent="0.25">
      <c r="C2540" s="34"/>
      <c r="D2540" s="27"/>
      <c r="F2540" s="27"/>
      <c r="G2540" s="35"/>
      <c r="H2540" s="35"/>
      <c r="I2540" s="35"/>
    </row>
    <row r="2541" spans="3:9" ht="22.5" customHeight="1" x14ac:dyDescent="0.25">
      <c r="C2541" s="34"/>
      <c r="D2541" s="27"/>
      <c r="F2541" s="27"/>
      <c r="G2541" s="35"/>
      <c r="H2541" s="35"/>
      <c r="I2541" s="35"/>
    </row>
    <row r="2542" spans="3:9" ht="22.5" customHeight="1" x14ac:dyDescent="0.25">
      <c r="C2542" s="34"/>
      <c r="D2542" s="27"/>
      <c r="F2542" s="27"/>
      <c r="G2542" s="35"/>
      <c r="H2542" s="35"/>
      <c r="I2542" s="35"/>
    </row>
    <row r="2543" spans="3:9" ht="22.5" customHeight="1" x14ac:dyDescent="0.25">
      <c r="C2543" s="34"/>
      <c r="D2543" s="27"/>
      <c r="F2543" s="27"/>
      <c r="G2543" s="35"/>
      <c r="H2543" s="35"/>
      <c r="I2543" s="35"/>
    </row>
    <row r="2544" spans="3:9" ht="22.5" customHeight="1" x14ac:dyDescent="0.25">
      <c r="C2544" s="34"/>
      <c r="D2544" s="27"/>
      <c r="F2544" s="27"/>
      <c r="G2544" s="35"/>
      <c r="H2544" s="35"/>
      <c r="I2544" s="35"/>
    </row>
    <row r="2545" spans="3:9" ht="22.5" customHeight="1" x14ac:dyDescent="0.25">
      <c r="C2545" s="34"/>
      <c r="D2545" s="27"/>
      <c r="F2545" s="27"/>
      <c r="G2545" s="35"/>
      <c r="H2545" s="35"/>
      <c r="I2545" s="35"/>
    </row>
    <row r="2546" spans="3:9" ht="22.5" customHeight="1" x14ac:dyDescent="0.25">
      <c r="C2546" s="34"/>
      <c r="D2546" s="27"/>
      <c r="F2546" s="27"/>
      <c r="G2546" s="35"/>
      <c r="H2546" s="35"/>
      <c r="I2546" s="35"/>
    </row>
    <row r="2547" spans="3:9" ht="22.5" customHeight="1" x14ac:dyDescent="0.25">
      <c r="C2547" s="34"/>
      <c r="D2547" s="27"/>
      <c r="F2547" s="27"/>
      <c r="G2547" s="35"/>
      <c r="H2547" s="35"/>
      <c r="I2547" s="35"/>
    </row>
    <row r="2548" spans="3:9" ht="22.5" customHeight="1" x14ac:dyDescent="0.25">
      <c r="C2548" s="34"/>
      <c r="D2548" s="27"/>
      <c r="F2548" s="27"/>
      <c r="G2548" s="35"/>
      <c r="H2548" s="35"/>
      <c r="I2548" s="35"/>
    </row>
    <row r="2549" spans="3:9" ht="22.5" customHeight="1" x14ac:dyDescent="0.25">
      <c r="C2549" s="34"/>
      <c r="D2549" s="27"/>
      <c r="F2549" s="27"/>
      <c r="G2549" s="35"/>
      <c r="H2549" s="35"/>
      <c r="I2549" s="35"/>
    </row>
    <row r="2550" spans="3:9" ht="22.5" customHeight="1" x14ac:dyDescent="0.25">
      <c r="C2550" s="34"/>
      <c r="D2550" s="27"/>
      <c r="F2550" s="27"/>
      <c r="G2550" s="35"/>
      <c r="H2550" s="35"/>
      <c r="I2550" s="35"/>
    </row>
    <row r="2551" spans="3:9" ht="22.5" customHeight="1" x14ac:dyDescent="0.25">
      <c r="C2551" s="34"/>
      <c r="D2551" s="27"/>
      <c r="F2551" s="27"/>
      <c r="G2551" s="35"/>
      <c r="H2551" s="35"/>
      <c r="I2551" s="35"/>
    </row>
    <row r="2552" spans="3:9" ht="22.5" customHeight="1" x14ac:dyDescent="0.25">
      <c r="C2552" s="34"/>
      <c r="D2552" s="27"/>
      <c r="F2552" s="27"/>
      <c r="G2552" s="35"/>
      <c r="H2552" s="35"/>
      <c r="I2552" s="35"/>
    </row>
    <row r="2553" spans="3:9" ht="22.5" customHeight="1" x14ac:dyDescent="0.25">
      <c r="C2553" s="34"/>
      <c r="D2553" s="27"/>
      <c r="F2553" s="27"/>
      <c r="G2553" s="35"/>
      <c r="H2553" s="35"/>
      <c r="I2553" s="35"/>
    </row>
    <row r="2554" spans="3:9" ht="22.5" customHeight="1" x14ac:dyDescent="0.25">
      <c r="C2554" s="34"/>
      <c r="D2554" s="27"/>
      <c r="F2554" s="27"/>
      <c r="G2554" s="35"/>
      <c r="H2554" s="35"/>
      <c r="I2554" s="35"/>
    </row>
    <row r="2555" spans="3:9" ht="22.5" customHeight="1" x14ac:dyDescent="0.25">
      <c r="C2555" s="34"/>
      <c r="D2555" s="27"/>
      <c r="F2555" s="27"/>
      <c r="G2555" s="35"/>
      <c r="H2555" s="35"/>
      <c r="I2555" s="35"/>
    </row>
    <row r="2556" spans="3:9" ht="22.5" customHeight="1" x14ac:dyDescent="0.25">
      <c r="C2556" s="34"/>
      <c r="D2556" s="27"/>
      <c r="F2556" s="27"/>
      <c r="G2556" s="35"/>
      <c r="H2556" s="35"/>
      <c r="I2556" s="35"/>
    </row>
    <row r="2557" spans="3:9" ht="22.5" customHeight="1" x14ac:dyDescent="0.25">
      <c r="C2557" s="34"/>
      <c r="D2557" s="27"/>
      <c r="F2557" s="27"/>
      <c r="G2557" s="35"/>
      <c r="H2557" s="35"/>
      <c r="I2557" s="35"/>
    </row>
    <row r="2558" spans="3:9" ht="22.5" customHeight="1" x14ac:dyDescent="0.25">
      <c r="C2558" s="34"/>
      <c r="D2558" s="27"/>
      <c r="F2558" s="27"/>
      <c r="G2558" s="35"/>
      <c r="H2558" s="35"/>
      <c r="I2558" s="35"/>
    </row>
    <row r="2559" spans="3:9" ht="22.5" customHeight="1" x14ac:dyDescent="0.25">
      <c r="C2559" s="34"/>
      <c r="D2559" s="27"/>
      <c r="F2559" s="27"/>
      <c r="G2559" s="35"/>
      <c r="H2559" s="35"/>
      <c r="I2559" s="35"/>
    </row>
    <row r="2560" spans="3:9" ht="22.5" customHeight="1" x14ac:dyDescent="0.25">
      <c r="C2560" s="34"/>
      <c r="D2560" s="27"/>
      <c r="F2560" s="27"/>
      <c r="G2560" s="35"/>
      <c r="H2560" s="35"/>
      <c r="I2560" s="35"/>
    </row>
    <row r="2561" spans="3:9" ht="22.5" customHeight="1" x14ac:dyDescent="0.25">
      <c r="C2561" s="34"/>
      <c r="D2561" s="27"/>
      <c r="F2561" s="27"/>
      <c r="G2561" s="35"/>
      <c r="H2561" s="35"/>
      <c r="I2561" s="35"/>
    </row>
    <row r="2562" spans="3:9" ht="22.5" customHeight="1" x14ac:dyDescent="0.25">
      <c r="C2562" s="34"/>
      <c r="D2562" s="27"/>
      <c r="F2562" s="27"/>
      <c r="G2562" s="35"/>
      <c r="H2562" s="35"/>
      <c r="I2562" s="35"/>
    </row>
    <row r="2563" spans="3:9" ht="22.5" customHeight="1" x14ac:dyDescent="0.25">
      <c r="C2563" s="34"/>
      <c r="D2563" s="27"/>
      <c r="F2563" s="27"/>
      <c r="G2563" s="35"/>
      <c r="H2563" s="35"/>
      <c r="I2563" s="35"/>
    </row>
    <row r="2564" spans="3:9" ht="22.5" customHeight="1" x14ac:dyDescent="0.25">
      <c r="C2564" s="34"/>
      <c r="D2564" s="27"/>
      <c r="F2564" s="27"/>
      <c r="G2564" s="35"/>
      <c r="H2564" s="35"/>
      <c r="I2564" s="35"/>
    </row>
    <row r="2565" spans="3:9" ht="22.5" customHeight="1" x14ac:dyDescent="0.25">
      <c r="C2565" s="34"/>
      <c r="D2565" s="27"/>
      <c r="F2565" s="27"/>
      <c r="G2565" s="35"/>
      <c r="H2565" s="35"/>
      <c r="I2565" s="35"/>
    </row>
    <row r="2566" spans="3:9" ht="22.5" customHeight="1" x14ac:dyDescent="0.25">
      <c r="C2566" s="34"/>
      <c r="D2566" s="27"/>
      <c r="F2566" s="27"/>
      <c r="G2566" s="35"/>
      <c r="H2566" s="35"/>
      <c r="I2566" s="35"/>
    </row>
    <row r="2567" spans="3:9" ht="22.5" customHeight="1" x14ac:dyDescent="0.25">
      <c r="C2567" s="34"/>
      <c r="D2567" s="27"/>
      <c r="F2567" s="27"/>
      <c r="G2567" s="35"/>
      <c r="H2567" s="35"/>
      <c r="I2567" s="35"/>
    </row>
    <row r="2568" spans="3:9" ht="22.5" customHeight="1" x14ac:dyDescent="0.25">
      <c r="C2568" s="34"/>
      <c r="D2568" s="27"/>
      <c r="F2568" s="27"/>
      <c r="G2568" s="35"/>
      <c r="H2568" s="35"/>
      <c r="I2568" s="35"/>
    </row>
    <row r="2569" spans="3:9" ht="22.5" customHeight="1" x14ac:dyDescent="0.25">
      <c r="C2569" s="34"/>
      <c r="D2569" s="27"/>
      <c r="F2569" s="27"/>
      <c r="G2569" s="35"/>
      <c r="H2569" s="35"/>
      <c r="I2569" s="35"/>
    </row>
    <row r="2570" spans="3:9" ht="22.5" customHeight="1" x14ac:dyDescent="0.25">
      <c r="C2570" s="34"/>
      <c r="D2570" s="27"/>
      <c r="F2570" s="27"/>
      <c r="G2570" s="35"/>
      <c r="H2570" s="35"/>
      <c r="I2570" s="35"/>
    </row>
    <row r="2571" spans="3:9" ht="22.5" customHeight="1" x14ac:dyDescent="0.25">
      <c r="C2571" s="34"/>
      <c r="D2571" s="27"/>
      <c r="F2571" s="27"/>
      <c r="G2571" s="35"/>
      <c r="H2571" s="35"/>
      <c r="I2571" s="35"/>
    </row>
    <row r="2572" spans="3:9" ht="22.5" customHeight="1" x14ac:dyDescent="0.25">
      <c r="C2572" s="34"/>
      <c r="D2572" s="27"/>
      <c r="F2572" s="27"/>
      <c r="G2572" s="35"/>
      <c r="H2572" s="35"/>
      <c r="I2572" s="35"/>
    </row>
    <row r="2573" spans="3:9" ht="22.5" customHeight="1" x14ac:dyDescent="0.25">
      <c r="C2573" s="34"/>
      <c r="D2573" s="27"/>
      <c r="F2573" s="27"/>
      <c r="G2573" s="35"/>
      <c r="H2573" s="35"/>
      <c r="I2573" s="35"/>
    </row>
    <row r="2574" spans="3:9" ht="22.5" customHeight="1" x14ac:dyDescent="0.25">
      <c r="C2574" s="34"/>
      <c r="D2574" s="27"/>
      <c r="F2574" s="27"/>
      <c r="G2574" s="35"/>
      <c r="H2574" s="35"/>
      <c r="I2574" s="35"/>
    </row>
    <row r="2575" spans="3:9" ht="22.5" customHeight="1" x14ac:dyDescent="0.25">
      <c r="C2575" s="34"/>
      <c r="D2575" s="27"/>
      <c r="F2575" s="27"/>
      <c r="G2575" s="35"/>
      <c r="H2575" s="35"/>
      <c r="I2575" s="35"/>
    </row>
    <row r="2576" spans="3:9" ht="22.5" customHeight="1" x14ac:dyDescent="0.25">
      <c r="C2576" s="34"/>
      <c r="D2576" s="27"/>
      <c r="F2576" s="27"/>
      <c r="G2576" s="35"/>
      <c r="H2576" s="35"/>
      <c r="I2576" s="35"/>
    </row>
    <row r="2577" spans="3:9" ht="22.5" customHeight="1" x14ac:dyDescent="0.25">
      <c r="C2577" s="34"/>
      <c r="D2577" s="27"/>
      <c r="F2577" s="27"/>
      <c r="G2577" s="35"/>
      <c r="H2577" s="35"/>
      <c r="I2577" s="35"/>
    </row>
    <row r="2578" spans="3:9" ht="22.5" customHeight="1" x14ac:dyDescent="0.25">
      <c r="C2578" s="34"/>
      <c r="D2578" s="27"/>
      <c r="F2578" s="27"/>
      <c r="G2578" s="35"/>
      <c r="H2578" s="35"/>
      <c r="I2578" s="35"/>
    </row>
    <row r="2579" spans="3:9" ht="22.5" customHeight="1" x14ac:dyDescent="0.25">
      <c r="C2579" s="34"/>
      <c r="D2579" s="27"/>
      <c r="F2579" s="27"/>
      <c r="G2579" s="35"/>
      <c r="H2579" s="35"/>
      <c r="I2579" s="35"/>
    </row>
    <row r="2580" spans="3:9" ht="22.5" customHeight="1" x14ac:dyDescent="0.25">
      <c r="C2580" s="34"/>
      <c r="D2580" s="27"/>
      <c r="F2580" s="27"/>
      <c r="G2580" s="35"/>
      <c r="H2580" s="35"/>
      <c r="I2580" s="35"/>
    </row>
    <row r="2581" spans="3:9" ht="22.5" customHeight="1" x14ac:dyDescent="0.25">
      <c r="C2581" s="34"/>
      <c r="D2581" s="27"/>
      <c r="F2581" s="27"/>
      <c r="G2581" s="35"/>
      <c r="H2581" s="35"/>
      <c r="I2581" s="35"/>
    </row>
    <row r="2582" spans="3:9" ht="22.5" customHeight="1" x14ac:dyDescent="0.25">
      <c r="C2582" s="34"/>
      <c r="D2582" s="27"/>
      <c r="F2582" s="27"/>
      <c r="G2582" s="35"/>
      <c r="H2582" s="35"/>
      <c r="I2582" s="35"/>
    </row>
    <row r="2583" spans="3:9" ht="22.5" customHeight="1" x14ac:dyDescent="0.25">
      <c r="C2583" s="34"/>
      <c r="D2583" s="27"/>
      <c r="F2583" s="27"/>
      <c r="G2583" s="35"/>
      <c r="H2583" s="35"/>
      <c r="I2583" s="35"/>
    </row>
    <row r="2584" spans="3:9" ht="22.5" customHeight="1" x14ac:dyDescent="0.25">
      <c r="C2584" s="34"/>
      <c r="D2584" s="27"/>
      <c r="F2584" s="27"/>
      <c r="G2584" s="35"/>
      <c r="H2584" s="35"/>
      <c r="I2584" s="35"/>
    </row>
    <row r="2585" spans="3:9" ht="22.5" customHeight="1" x14ac:dyDescent="0.25">
      <c r="C2585" s="34"/>
      <c r="D2585" s="27"/>
      <c r="F2585" s="27"/>
      <c r="G2585" s="35"/>
      <c r="H2585" s="35"/>
      <c r="I2585" s="35"/>
    </row>
    <row r="2586" spans="3:9" ht="22.5" customHeight="1" x14ac:dyDescent="0.25">
      <c r="C2586" s="34"/>
      <c r="D2586" s="27"/>
      <c r="F2586" s="27"/>
      <c r="G2586" s="35"/>
      <c r="H2586" s="35"/>
      <c r="I2586" s="35"/>
    </row>
    <row r="2587" spans="3:9" ht="22.5" customHeight="1" x14ac:dyDescent="0.25">
      <c r="C2587" s="34"/>
      <c r="D2587" s="27"/>
      <c r="F2587" s="27"/>
      <c r="G2587" s="35"/>
      <c r="H2587" s="35"/>
      <c r="I2587" s="35"/>
    </row>
    <row r="2588" spans="3:9" ht="22.5" customHeight="1" x14ac:dyDescent="0.25">
      <c r="C2588" s="34"/>
      <c r="D2588" s="27"/>
      <c r="F2588" s="27"/>
      <c r="G2588" s="35"/>
      <c r="H2588" s="35"/>
      <c r="I2588" s="35"/>
    </row>
    <row r="2589" spans="3:9" ht="22.5" customHeight="1" x14ac:dyDescent="0.25">
      <c r="C2589" s="34"/>
      <c r="D2589" s="27"/>
      <c r="F2589" s="27"/>
      <c r="G2589" s="35"/>
      <c r="H2589" s="35"/>
      <c r="I2589" s="35"/>
    </row>
    <row r="2590" spans="3:9" ht="22.5" customHeight="1" x14ac:dyDescent="0.25">
      <c r="C2590" s="34"/>
      <c r="D2590" s="27"/>
      <c r="F2590" s="27"/>
      <c r="G2590" s="35"/>
      <c r="H2590" s="35"/>
      <c r="I2590" s="35"/>
    </row>
    <row r="2591" spans="3:9" ht="22.5" customHeight="1" x14ac:dyDescent="0.25">
      <c r="C2591" s="34"/>
      <c r="D2591" s="27"/>
      <c r="F2591" s="27"/>
      <c r="G2591" s="35"/>
      <c r="H2591" s="35"/>
      <c r="I2591" s="35"/>
    </row>
    <row r="2592" spans="3:9" ht="22.5" customHeight="1" x14ac:dyDescent="0.25">
      <c r="C2592" s="34"/>
      <c r="D2592" s="27"/>
      <c r="F2592" s="27"/>
      <c r="G2592" s="35"/>
      <c r="H2592" s="35"/>
      <c r="I2592" s="35"/>
    </row>
    <row r="2593" spans="3:9" ht="22.5" customHeight="1" x14ac:dyDescent="0.25">
      <c r="C2593" s="34"/>
      <c r="D2593" s="27"/>
      <c r="F2593" s="27"/>
      <c r="G2593" s="35"/>
      <c r="H2593" s="35"/>
      <c r="I2593" s="35"/>
    </row>
    <row r="2594" spans="3:9" ht="22.5" customHeight="1" x14ac:dyDescent="0.25">
      <c r="C2594" s="34"/>
      <c r="D2594" s="27"/>
      <c r="F2594" s="27"/>
      <c r="G2594" s="35"/>
      <c r="H2594" s="35"/>
      <c r="I2594" s="35"/>
    </row>
    <row r="2595" spans="3:9" ht="22.5" customHeight="1" x14ac:dyDescent="0.25">
      <c r="C2595" s="34"/>
      <c r="D2595" s="27"/>
      <c r="F2595" s="27"/>
      <c r="G2595" s="35"/>
      <c r="H2595" s="35"/>
      <c r="I2595" s="35"/>
    </row>
    <row r="2596" spans="3:9" ht="22.5" customHeight="1" x14ac:dyDescent="0.25">
      <c r="C2596" s="34"/>
      <c r="D2596" s="27"/>
      <c r="F2596" s="27"/>
      <c r="G2596" s="35"/>
      <c r="H2596" s="35"/>
      <c r="I2596" s="35"/>
    </row>
    <row r="2597" spans="3:9" ht="22.5" customHeight="1" x14ac:dyDescent="0.25">
      <c r="C2597" s="34"/>
      <c r="D2597" s="27"/>
      <c r="F2597" s="27"/>
      <c r="G2597" s="35"/>
      <c r="H2597" s="35"/>
      <c r="I2597" s="35"/>
    </row>
    <row r="2598" spans="3:9" ht="22.5" customHeight="1" x14ac:dyDescent="0.25">
      <c r="C2598" s="34"/>
      <c r="D2598" s="27"/>
      <c r="F2598" s="27"/>
      <c r="G2598" s="35"/>
      <c r="H2598" s="35"/>
      <c r="I2598" s="35"/>
    </row>
    <row r="2599" spans="3:9" ht="22.5" customHeight="1" x14ac:dyDescent="0.25">
      <c r="C2599" s="34"/>
      <c r="D2599" s="27"/>
      <c r="F2599" s="27"/>
      <c r="G2599" s="35"/>
      <c r="H2599" s="35"/>
      <c r="I2599" s="35"/>
    </row>
    <row r="2600" spans="3:9" ht="22.5" customHeight="1" x14ac:dyDescent="0.25">
      <c r="C2600" s="34"/>
      <c r="D2600" s="27"/>
      <c r="F2600" s="27"/>
      <c r="G2600" s="35"/>
      <c r="H2600" s="35"/>
      <c r="I2600" s="35"/>
    </row>
    <row r="2601" spans="3:9" ht="22.5" customHeight="1" x14ac:dyDescent="0.25">
      <c r="C2601" s="34"/>
      <c r="D2601" s="27"/>
      <c r="F2601" s="27"/>
      <c r="G2601" s="35"/>
      <c r="H2601" s="35"/>
      <c r="I2601" s="35"/>
    </row>
    <row r="2602" spans="3:9" ht="22.5" customHeight="1" x14ac:dyDescent="0.25">
      <c r="C2602" s="34"/>
      <c r="D2602" s="27"/>
      <c r="F2602" s="27"/>
      <c r="G2602" s="35"/>
      <c r="H2602" s="35"/>
      <c r="I2602" s="35"/>
    </row>
    <row r="2603" spans="3:9" ht="22.5" customHeight="1" x14ac:dyDescent="0.25">
      <c r="C2603" s="34"/>
      <c r="D2603" s="27"/>
      <c r="F2603" s="27"/>
      <c r="G2603" s="35"/>
      <c r="H2603" s="35"/>
      <c r="I2603" s="35"/>
    </row>
    <row r="2604" spans="3:9" ht="22.5" customHeight="1" x14ac:dyDescent="0.25">
      <c r="C2604" s="34"/>
      <c r="D2604" s="27"/>
      <c r="F2604" s="27"/>
      <c r="G2604" s="35"/>
      <c r="H2604" s="35"/>
      <c r="I2604" s="35"/>
    </row>
    <row r="2605" spans="3:9" ht="22.5" customHeight="1" x14ac:dyDescent="0.25">
      <c r="C2605" s="34"/>
      <c r="D2605" s="27"/>
      <c r="F2605" s="27"/>
      <c r="G2605" s="35"/>
      <c r="H2605" s="35"/>
      <c r="I2605" s="35"/>
    </row>
    <row r="2606" spans="3:9" ht="22.5" customHeight="1" x14ac:dyDescent="0.25">
      <c r="C2606" s="34"/>
      <c r="D2606" s="27"/>
      <c r="F2606" s="27"/>
      <c r="G2606" s="35"/>
      <c r="H2606" s="35"/>
      <c r="I2606" s="35"/>
    </row>
    <row r="2607" spans="3:9" ht="22.5" customHeight="1" x14ac:dyDescent="0.25">
      <c r="C2607" s="34"/>
      <c r="D2607" s="27"/>
      <c r="F2607" s="27"/>
      <c r="G2607" s="35"/>
      <c r="H2607" s="35"/>
      <c r="I2607" s="35"/>
    </row>
    <row r="2608" spans="3:9" ht="22.5" customHeight="1" x14ac:dyDescent="0.25">
      <c r="C2608" s="34"/>
      <c r="D2608" s="27"/>
      <c r="F2608" s="27"/>
      <c r="G2608" s="35"/>
      <c r="H2608" s="35"/>
      <c r="I2608" s="35"/>
    </row>
    <row r="2609" spans="3:9" ht="22.5" customHeight="1" x14ac:dyDescent="0.25">
      <c r="C2609" s="34"/>
      <c r="D2609" s="27"/>
      <c r="F2609" s="27"/>
      <c r="G2609" s="35"/>
      <c r="H2609" s="35"/>
      <c r="I2609" s="35"/>
    </row>
    <row r="2610" spans="3:9" ht="22.5" customHeight="1" x14ac:dyDescent="0.25">
      <c r="C2610" s="34"/>
      <c r="D2610" s="27"/>
      <c r="F2610" s="27"/>
      <c r="G2610" s="35"/>
      <c r="H2610" s="35"/>
      <c r="I2610" s="35"/>
    </row>
    <row r="2611" spans="3:9" ht="22.5" customHeight="1" x14ac:dyDescent="0.25">
      <c r="C2611" s="34"/>
      <c r="D2611" s="27"/>
      <c r="F2611" s="27"/>
      <c r="G2611" s="35"/>
      <c r="H2611" s="35"/>
      <c r="I2611" s="35"/>
    </row>
    <row r="2612" spans="3:9" ht="22.5" customHeight="1" x14ac:dyDescent="0.25">
      <c r="C2612" s="34"/>
      <c r="D2612" s="27"/>
      <c r="F2612" s="27"/>
      <c r="G2612" s="35"/>
      <c r="H2612" s="35"/>
      <c r="I2612" s="35"/>
    </row>
    <row r="2613" spans="3:9" ht="22.5" customHeight="1" x14ac:dyDescent="0.25">
      <c r="C2613" s="34"/>
      <c r="D2613" s="27"/>
      <c r="F2613" s="27"/>
      <c r="G2613" s="35"/>
      <c r="H2613" s="35"/>
      <c r="I2613" s="35"/>
    </row>
    <row r="2614" spans="3:9" ht="22.5" customHeight="1" x14ac:dyDescent="0.25">
      <c r="C2614" s="34"/>
      <c r="D2614" s="27"/>
      <c r="F2614" s="27"/>
      <c r="G2614" s="35"/>
      <c r="H2614" s="35"/>
      <c r="I2614" s="35"/>
    </row>
    <row r="2615" spans="3:9" ht="22.5" customHeight="1" x14ac:dyDescent="0.25">
      <c r="C2615" s="34"/>
      <c r="D2615" s="27"/>
      <c r="F2615" s="27"/>
      <c r="G2615" s="35"/>
      <c r="H2615" s="35"/>
      <c r="I2615" s="35"/>
    </row>
    <row r="2616" spans="3:9" ht="22.5" customHeight="1" x14ac:dyDescent="0.25">
      <c r="C2616" s="34"/>
      <c r="D2616" s="27"/>
      <c r="F2616" s="27"/>
      <c r="G2616" s="35"/>
      <c r="H2616" s="35"/>
      <c r="I2616" s="35"/>
    </row>
    <row r="2617" spans="3:9" ht="22.5" customHeight="1" x14ac:dyDescent="0.25">
      <c r="C2617" s="34"/>
      <c r="D2617" s="27"/>
      <c r="F2617" s="27"/>
      <c r="G2617" s="35"/>
      <c r="H2617" s="35"/>
      <c r="I2617" s="35"/>
    </row>
    <row r="2618" spans="3:9" ht="22.5" customHeight="1" x14ac:dyDescent="0.25">
      <c r="C2618" s="34"/>
      <c r="D2618" s="27"/>
      <c r="F2618" s="27"/>
      <c r="G2618" s="35"/>
      <c r="H2618" s="35"/>
      <c r="I2618" s="35"/>
    </row>
    <row r="2619" spans="3:9" ht="22.5" customHeight="1" x14ac:dyDescent="0.25">
      <c r="C2619" s="34"/>
      <c r="D2619" s="27"/>
      <c r="F2619" s="27"/>
      <c r="G2619" s="35"/>
      <c r="H2619" s="35"/>
      <c r="I2619" s="35"/>
    </row>
    <row r="2620" spans="3:9" ht="22.5" customHeight="1" x14ac:dyDescent="0.25">
      <c r="C2620" s="34"/>
      <c r="D2620" s="27"/>
      <c r="F2620" s="27"/>
      <c r="G2620" s="35"/>
      <c r="H2620" s="35"/>
      <c r="I2620" s="35"/>
    </row>
    <row r="2621" spans="3:9" ht="22.5" customHeight="1" x14ac:dyDescent="0.25">
      <c r="C2621" s="34"/>
      <c r="D2621" s="27"/>
      <c r="F2621" s="27"/>
      <c r="G2621" s="35"/>
      <c r="H2621" s="35"/>
      <c r="I2621" s="35"/>
    </row>
    <row r="2622" spans="3:9" ht="22.5" customHeight="1" x14ac:dyDescent="0.25">
      <c r="C2622" s="34"/>
      <c r="D2622" s="27"/>
      <c r="F2622" s="27"/>
      <c r="G2622" s="35"/>
      <c r="H2622" s="35"/>
      <c r="I2622" s="35"/>
    </row>
    <row r="2623" spans="3:9" ht="22.5" customHeight="1" x14ac:dyDescent="0.25">
      <c r="C2623" s="34"/>
      <c r="D2623" s="27"/>
      <c r="F2623" s="27"/>
      <c r="G2623" s="35"/>
      <c r="H2623" s="35"/>
      <c r="I2623" s="35"/>
    </row>
    <row r="2624" spans="3:9" ht="22.5" customHeight="1" x14ac:dyDescent="0.25">
      <c r="C2624" s="34"/>
      <c r="D2624" s="27"/>
      <c r="F2624" s="27"/>
      <c r="G2624" s="35"/>
      <c r="H2624" s="35"/>
      <c r="I2624" s="35"/>
    </row>
    <row r="2625" spans="3:9" ht="22.5" customHeight="1" x14ac:dyDescent="0.25">
      <c r="C2625" s="34"/>
      <c r="D2625" s="27"/>
      <c r="F2625" s="27"/>
      <c r="G2625" s="35"/>
      <c r="H2625" s="35"/>
      <c r="I2625" s="35"/>
    </row>
    <row r="2626" spans="3:9" ht="22.5" customHeight="1" x14ac:dyDescent="0.25">
      <c r="C2626" s="34"/>
      <c r="D2626" s="27"/>
      <c r="F2626" s="27"/>
      <c r="G2626" s="35"/>
      <c r="H2626" s="35"/>
      <c r="I2626" s="35"/>
    </row>
    <row r="2627" spans="3:9" ht="22.5" customHeight="1" x14ac:dyDescent="0.25">
      <c r="C2627" s="34"/>
      <c r="D2627" s="27"/>
      <c r="F2627" s="27"/>
      <c r="G2627" s="35"/>
      <c r="H2627" s="35"/>
      <c r="I2627" s="35"/>
    </row>
    <row r="2628" spans="3:9" ht="22.5" customHeight="1" x14ac:dyDescent="0.25">
      <c r="C2628" s="34"/>
      <c r="D2628" s="27"/>
      <c r="F2628" s="27"/>
      <c r="G2628" s="35"/>
      <c r="H2628" s="35"/>
      <c r="I2628" s="35"/>
    </row>
    <row r="2629" spans="3:9" ht="22.5" customHeight="1" x14ac:dyDescent="0.25">
      <c r="C2629" s="34"/>
      <c r="D2629" s="27"/>
      <c r="F2629" s="27"/>
      <c r="G2629" s="35"/>
      <c r="H2629" s="35"/>
      <c r="I2629" s="35"/>
    </row>
    <row r="2630" spans="3:9" ht="22.5" customHeight="1" x14ac:dyDescent="0.25">
      <c r="C2630" s="34"/>
      <c r="D2630" s="27"/>
      <c r="F2630" s="27"/>
      <c r="G2630" s="35"/>
      <c r="H2630" s="35"/>
      <c r="I2630" s="35"/>
    </row>
    <row r="2631" spans="3:9" ht="22.5" customHeight="1" x14ac:dyDescent="0.25">
      <c r="C2631" s="34"/>
      <c r="D2631" s="27"/>
      <c r="F2631" s="27"/>
      <c r="G2631" s="35"/>
      <c r="H2631" s="35"/>
      <c r="I2631" s="35"/>
    </row>
    <row r="2632" spans="3:9" ht="22.5" customHeight="1" x14ac:dyDescent="0.25">
      <c r="C2632" s="34"/>
      <c r="D2632" s="27"/>
      <c r="F2632" s="27"/>
      <c r="G2632" s="35"/>
      <c r="H2632" s="35"/>
      <c r="I2632" s="35"/>
    </row>
    <row r="2633" spans="3:9" ht="22.5" customHeight="1" x14ac:dyDescent="0.25">
      <c r="C2633" s="34"/>
      <c r="D2633" s="27"/>
      <c r="F2633" s="27"/>
      <c r="G2633" s="35"/>
      <c r="H2633" s="35"/>
      <c r="I2633" s="35"/>
    </row>
    <row r="2634" spans="3:9" ht="22.5" customHeight="1" x14ac:dyDescent="0.25">
      <c r="C2634" s="34"/>
      <c r="D2634" s="27"/>
      <c r="F2634" s="27"/>
      <c r="G2634" s="35"/>
      <c r="H2634" s="35"/>
      <c r="I2634" s="35"/>
    </row>
    <row r="2635" spans="3:9" ht="22.5" customHeight="1" x14ac:dyDescent="0.25">
      <c r="C2635" s="34"/>
      <c r="D2635" s="27"/>
      <c r="F2635" s="27"/>
      <c r="G2635" s="35"/>
      <c r="H2635" s="35"/>
      <c r="I2635" s="35"/>
    </row>
    <row r="2636" spans="3:9" ht="22.5" customHeight="1" x14ac:dyDescent="0.25">
      <c r="C2636" s="34"/>
      <c r="D2636" s="27"/>
      <c r="F2636" s="27"/>
      <c r="G2636" s="35"/>
      <c r="H2636" s="35"/>
      <c r="I2636" s="35"/>
    </row>
    <row r="2637" spans="3:9" ht="22.5" customHeight="1" x14ac:dyDescent="0.25">
      <c r="C2637" s="34"/>
      <c r="D2637" s="27"/>
      <c r="F2637" s="27"/>
      <c r="G2637" s="35"/>
      <c r="H2637" s="35"/>
      <c r="I2637" s="35"/>
    </row>
    <row r="2638" spans="3:9" ht="22.5" customHeight="1" x14ac:dyDescent="0.25">
      <c r="C2638" s="34"/>
      <c r="D2638" s="27"/>
      <c r="F2638" s="27"/>
      <c r="G2638" s="35"/>
      <c r="H2638" s="35"/>
      <c r="I2638" s="35"/>
    </row>
    <row r="2639" spans="3:9" ht="22.5" customHeight="1" x14ac:dyDescent="0.25">
      <c r="C2639" s="34"/>
      <c r="D2639" s="27"/>
      <c r="F2639" s="27"/>
      <c r="G2639" s="35"/>
      <c r="H2639" s="35"/>
      <c r="I2639" s="35"/>
    </row>
    <row r="2640" spans="3:9" ht="22.5" customHeight="1" x14ac:dyDescent="0.25">
      <c r="C2640" s="34"/>
      <c r="D2640" s="27"/>
      <c r="F2640" s="27"/>
      <c r="G2640" s="35"/>
      <c r="H2640" s="35"/>
      <c r="I2640" s="35"/>
    </row>
    <row r="2641" spans="3:9" ht="22.5" customHeight="1" x14ac:dyDescent="0.25">
      <c r="C2641" s="34"/>
      <c r="D2641" s="27"/>
      <c r="F2641" s="27"/>
      <c r="G2641" s="35"/>
      <c r="H2641" s="35"/>
      <c r="I2641" s="35"/>
    </row>
    <row r="2642" spans="3:9" ht="22.5" customHeight="1" x14ac:dyDescent="0.25">
      <c r="C2642" s="34"/>
      <c r="D2642" s="27"/>
      <c r="F2642" s="27"/>
      <c r="G2642" s="35"/>
      <c r="H2642" s="35"/>
      <c r="I2642" s="35"/>
    </row>
    <row r="2643" spans="3:9" ht="22.5" customHeight="1" x14ac:dyDescent="0.25">
      <c r="C2643" s="34"/>
      <c r="D2643" s="27"/>
      <c r="F2643" s="27"/>
      <c r="G2643" s="35"/>
      <c r="H2643" s="35"/>
      <c r="I2643" s="35"/>
    </row>
    <row r="2644" spans="3:9" ht="22.5" customHeight="1" x14ac:dyDescent="0.25">
      <c r="C2644" s="34"/>
      <c r="D2644" s="27"/>
      <c r="F2644" s="27"/>
      <c r="G2644" s="35"/>
      <c r="H2644" s="35"/>
      <c r="I2644" s="35"/>
    </row>
    <row r="2645" spans="3:9" ht="22.5" customHeight="1" x14ac:dyDescent="0.25">
      <c r="C2645" s="34"/>
      <c r="D2645" s="27"/>
      <c r="F2645" s="27"/>
      <c r="G2645" s="35"/>
      <c r="H2645" s="35"/>
      <c r="I2645" s="35"/>
    </row>
    <row r="2646" spans="3:9" ht="22.5" customHeight="1" x14ac:dyDescent="0.25">
      <c r="C2646" s="34"/>
      <c r="D2646" s="27"/>
      <c r="F2646" s="27"/>
      <c r="G2646" s="35"/>
      <c r="H2646" s="35"/>
      <c r="I2646" s="35"/>
    </row>
    <row r="2647" spans="3:9" ht="22.5" customHeight="1" x14ac:dyDescent="0.25">
      <c r="C2647" s="34"/>
      <c r="D2647" s="27"/>
      <c r="F2647" s="27"/>
      <c r="G2647" s="35"/>
      <c r="H2647" s="35"/>
      <c r="I2647" s="35"/>
    </row>
    <row r="2648" spans="3:9" ht="22.5" customHeight="1" x14ac:dyDescent="0.25">
      <c r="C2648" s="34"/>
      <c r="D2648" s="27"/>
      <c r="F2648" s="27"/>
      <c r="G2648" s="35"/>
      <c r="H2648" s="35"/>
      <c r="I2648" s="35"/>
    </row>
    <row r="2649" spans="3:9" ht="22.5" customHeight="1" x14ac:dyDescent="0.25">
      <c r="C2649" s="34"/>
      <c r="D2649" s="27"/>
      <c r="F2649" s="27"/>
      <c r="G2649" s="35"/>
      <c r="H2649" s="35"/>
      <c r="I2649" s="35"/>
    </row>
    <row r="2650" spans="3:9" ht="22.5" customHeight="1" x14ac:dyDescent="0.25">
      <c r="C2650" s="34"/>
      <c r="D2650" s="27"/>
      <c r="F2650" s="27"/>
      <c r="G2650" s="35"/>
      <c r="H2650" s="35"/>
      <c r="I2650" s="35"/>
    </row>
    <row r="2651" spans="3:9" ht="22.5" customHeight="1" x14ac:dyDescent="0.25">
      <c r="C2651" s="34"/>
      <c r="D2651" s="27"/>
      <c r="F2651" s="27"/>
      <c r="G2651" s="35"/>
      <c r="H2651" s="35"/>
      <c r="I2651" s="35"/>
    </row>
    <row r="2652" spans="3:9" ht="22.5" customHeight="1" x14ac:dyDescent="0.25">
      <c r="C2652" s="34"/>
      <c r="D2652" s="27"/>
      <c r="F2652" s="27"/>
      <c r="G2652" s="35"/>
      <c r="H2652" s="35"/>
      <c r="I2652" s="35"/>
    </row>
    <row r="2653" spans="3:9" ht="22.5" customHeight="1" x14ac:dyDescent="0.25">
      <c r="C2653" s="34"/>
      <c r="D2653" s="27"/>
      <c r="F2653" s="27"/>
      <c r="G2653" s="35"/>
      <c r="H2653" s="35"/>
      <c r="I2653" s="35"/>
    </row>
    <row r="2654" spans="3:9" ht="22.5" customHeight="1" x14ac:dyDescent="0.25">
      <c r="C2654" s="34"/>
      <c r="D2654" s="27"/>
      <c r="F2654" s="27"/>
      <c r="G2654" s="35"/>
      <c r="H2654" s="35"/>
      <c r="I2654" s="35"/>
    </row>
    <row r="2655" spans="3:9" ht="22.5" customHeight="1" x14ac:dyDescent="0.25">
      <c r="C2655" s="34"/>
      <c r="D2655" s="27"/>
      <c r="F2655" s="27"/>
      <c r="G2655" s="35"/>
      <c r="H2655" s="35"/>
      <c r="I2655" s="35"/>
    </row>
    <row r="2656" spans="3:9" ht="22.5" customHeight="1" x14ac:dyDescent="0.25">
      <c r="C2656" s="34"/>
      <c r="D2656" s="27"/>
      <c r="F2656" s="27"/>
      <c r="G2656" s="35"/>
      <c r="H2656" s="35"/>
      <c r="I2656" s="35"/>
    </row>
    <row r="2657" spans="3:9" ht="22.5" customHeight="1" x14ac:dyDescent="0.25">
      <c r="C2657" s="34"/>
      <c r="D2657" s="27"/>
      <c r="F2657" s="27"/>
      <c r="G2657" s="35"/>
      <c r="H2657" s="35"/>
      <c r="I2657" s="35"/>
    </row>
    <row r="2658" spans="3:9" ht="22.5" customHeight="1" x14ac:dyDescent="0.25">
      <c r="C2658" s="34"/>
      <c r="D2658" s="27"/>
      <c r="F2658" s="27"/>
      <c r="G2658" s="35"/>
      <c r="H2658" s="35"/>
      <c r="I2658" s="35"/>
    </row>
    <row r="2659" spans="3:9" ht="22.5" customHeight="1" x14ac:dyDescent="0.25">
      <c r="C2659" s="34"/>
      <c r="D2659" s="27"/>
      <c r="F2659" s="27"/>
      <c r="G2659" s="35"/>
      <c r="H2659" s="35"/>
      <c r="I2659" s="35"/>
    </row>
    <row r="2660" spans="3:9" ht="22.5" customHeight="1" x14ac:dyDescent="0.25">
      <c r="C2660" s="34"/>
      <c r="D2660" s="27"/>
      <c r="F2660" s="27"/>
      <c r="G2660" s="35"/>
      <c r="H2660" s="35"/>
      <c r="I2660" s="35"/>
    </row>
    <row r="2661" spans="3:9" ht="22.5" customHeight="1" x14ac:dyDescent="0.25">
      <c r="C2661" s="34"/>
      <c r="D2661" s="27"/>
      <c r="F2661" s="27"/>
      <c r="G2661" s="35"/>
      <c r="H2661" s="35"/>
      <c r="I2661" s="35"/>
    </row>
    <row r="2662" spans="3:9" ht="22.5" customHeight="1" x14ac:dyDescent="0.25">
      <c r="C2662" s="34"/>
      <c r="D2662" s="27"/>
      <c r="F2662" s="27"/>
      <c r="G2662" s="35"/>
      <c r="H2662" s="35"/>
      <c r="I2662" s="35"/>
    </row>
    <row r="2663" spans="3:9" ht="22.5" customHeight="1" x14ac:dyDescent="0.25">
      <c r="C2663" s="34"/>
      <c r="D2663" s="27"/>
      <c r="F2663" s="27"/>
      <c r="G2663" s="35"/>
      <c r="H2663" s="35"/>
      <c r="I2663" s="35"/>
    </row>
    <row r="2664" spans="3:9" ht="22.5" customHeight="1" x14ac:dyDescent="0.25">
      <c r="C2664" s="34"/>
      <c r="D2664" s="27"/>
      <c r="F2664" s="27"/>
      <c r="G2664" s="35"/>
      <c r="H2664" s="35"/>
      <c r="I2664" s="35"/>
    </row>
    <row r="2665" spans="3:9" ht="22.5" customHeight="1" x14ac:dyDescent="0.25">
      <c r="C2665" s="34"/>
      <c r="D2665" s="27"/>
      <c r="F2665" s="27"/>
      <c r="G2665" s="35"/>
      <c r="H2665" s="35"/>
      <c r="I2665" s="35"/>
    </row>
    <row r="2666" spans="3:9" ht="22.5" customHeight="1" x14ac:dyDescent="0.25">
      <c r="C2666" s="34"/>
      <c r="D2666" s="27"/>
      <c r="F2666" s="27"/>
      <c r="G2666" s="35"/>
      <c r="H2666" s="35"/>
      <c r="I2666" s="35"/>
    </row>
    <row r="2667" spans="3:9" ht="22.5" customHeight="1" x14ac:dyDescent="0.25">
      <c r="C2667" s="34"/>
      <c r="D2667" s="27"/>
      <c r="F2667" s="27"/>
      <c r="G2667" s="35"/>
      <c r="H2667" s="35"/>
      <c r="I2667" s="35"/>
    </row>
    <row r="2668" spans="3:9" ht="22.5" customHeight="1" x14ac:dyDescent="0.25">
      <c r="C2668" s="34"/>
      <c r="D2668" s="27"/>
      <c r="F2668" s="27"/>
      <c r="G2668" s="35"/>
      <c r="H2668" s="35"/>
      <c r="I2668" s="35"/>
    </row>
    <row r="2669" spans="3:9" ht="22.5" customHeight="1" x14ac:dyDescent="0.25">
      <c r="C2669" s="34"/>
      <c r="D2669" s="27"/>
      <c r="F2669" s="27"/>
      <c r="G2669" s="35"/>
      <c r="H2669" s="35"/>
      <c r="I2669" s="35"/>
    </row>
    <row r="2670" spans="3:9" ht="22.5" customHeight="1" x14ac:dyDescent="0.25">
      <c r="C2670" s="34"/>
      <c r="D2670" s="27"/>
      <c r="F2670" s="27"/>
      <c r="G2670" s="35"/>
      <c r="H2670" s="35"/>
      <c r="I2670" s="35"/>
    </row>
    <row r="2671" spans="3:9" ht="22.5" customHeight="1" x14ac:dyDescent="0.25">
      <c r="C2671" s="34"/>
      <c r="D2671" s="27"/>
      <c r="F2671" s="27"/>
      <c r="G2671" s="35"/>
      <c r="H2671" s="35"/>
      <c r="I2671" s="35"/>
    </row>
    <row r="2672" spans="3:9" ht="22.5" customHeight="1" x14ac:dyDescent="0.25">
      <c r="C2672" s="34"/>
      <c r="D2672" s="27"/>
      <c r="F2672" s="27"/>
      <c r="G2672" s="35"/>
      <c r="H2672" s="35"/>
      <c r="I2672" s="35"/>
    </row>
    <row r="2673" spans="3:9" ht="22.5" customHeight="1" x14ac:dyDescent="0.25">
      <c r="C2673" s="34"/>
      <c r="D2673" s="27"/>
      <c r="F2673" s="27"/>
      <c r="G2673" s="35"/>
      <c r="H2673" s="35"/>
      <c r="I2673" s="35"/>
    </row>
    <row r="2674" spans="3:9" ht="22.5" customHeight="1" x14ac:dyDescent="0.25">
      <c r="C2674" s="34"/>
      <c r="D2674" s="27"/>
      <c r="F2674" s="27"/>
      <c r="G2674" s="35"/>
      <c r="H2674" s="35"/>
      <c r="I2674" s="35"/>
    </row>
    <row r="2675" spans="3:9" ht="22.5" customHeight="1" x14ac:dyDescent="0.25">
      <c r="C2675" s="34"/>
      <c r="D2675" s="27"/>
      <c r="F2675" s="27"/>
      <c r="G2675" s="35"/>
      <c r="H2675" s="35"/>
      <c r="I2675" s="35"/>
    </row>
    <row r="2676" spans="3:9" ht="22.5" customHeight="1" x14ac:dyDescent="0.25">
      <c r="C2676" s="34"/>
      <c r="D2676" s="27"/>
      <c r="F2676" s="27"/>
      <c r="G2676" s="35"/>
      <c r="H2676" s="35"/>
      <c r="I2676" s="35"/>
    </row>
    <row r="2677" spans="3:9" ht="22.5" customHeight="1" x14ac:dyDescent="0.25">
      <c r="C2677" s="34"/>
      <c r="D2677" s="27"/>
      <c r="F2677" s="27"/>
      <c r="G2677" s="35"/>
      <c r="H2677" s="35"/>
      <c r="I2677" s="35"/>
    </row>
    <row r="2678" spans="3:9" ht="22.5" customHeight="1" x14ac:dyDescent="0.25">
      <c r="C2678" s="34"/>
      <c r="D2678" s="27"/>
      <c r="F2678" s="27"/>
      <c r="G2678" s="35"/>
      <c r="H2678" s="35"/>
      <c r="I2678" s="35"/>
    </row>
    <row r="2679" spans="3:9" ht="22.5" customHeight="1" x14ac:dyDescent="0.25">
      <c r="C2679" s="34"/>
      <c r="D2679" s="27"/>
      <c r="F2679" s="27"/>
      <c r="G2679" s="35"/>
      <c r="H2679" s="35"/>
      <c r="I2679" s="35"/>
    </row>
    <row r="2680" spans="3:9" ht="22.5" customHeight="1" x14ac:dyDescent="0.25">
      <c r="C2680" s="34"/>
      <c r="D2680" s="27"/>
      <c r="F2680" s="27"/>
      <c r="G2680" s="35"/>
      <c r="H2680" s="35"/>
      <c r="I2680" s="35"/>
    </row>
    <row r="2681" spans="3:9" ht="22.5" customHeight="1" x14ac:dyDescent="0.25">
      <c r="C2681" s="34"/>
      <c r="D2681" s="27"/>
      <c r="F2681" s="27"/>
      <c r="G2681" s="35"/>
      <c r="H2681" s="35"/>
      <c r="I2681" s="35"/>
    </row>
    <row r="2682" spans="3:9" ht="22.5" customHeight="1" x14ac:dyDescent="0.25">
      <c r="C2682" s="34"/>
      <c r="D2682" s="27"/>
      <c r="F2682" s="27"/>
      <c r="G2682" s="35"/>
      <c r="H2682" s="35"/>
      <c r="I2682" s="35"/>
    </row>
    <row r="2683" spans="3:9" ht="22.5" customHeight="1" x14ac:dyDescent="0.25">
      <c r="C2683" s="34"/>
      <c r="D2683" s="27"/>
      <c r="F2683" s="27"/>
      <c r="G2683" s="35"/>
      <c r="H2683" s="35"/>
      <c r="I2683" s="35"/>
    </row>
    <row r="2684" spans="3:9" ht="22.5" customHeight="1" x14ac:dyDescent="0.25">
      <c r="C2684" s="34"/>
      <c r="D2684" s="27"/>
      <c r="F2684" s="27"/>
      <c r="G2684" s="35"/>
      <c r="H2684" s="35"/>
      <c r="I2684" s="35"/>
    </row>
    <row r="2685" spans="3:9" ht="22.5" customHeight="1" x14ac:dyDescent="0.25">
      <c r="C2685" s="34"/>
      <c r="D2685" s="27"/>
      <c r="F2685" s="27"/>
      <c r="G2685" s="35"/>
      <c r="H2685" s="35"/>
      <c r="I2685" s="35"/>
    </row>
    <row r="2686" spans="3:9" ht="22.5" customHeight="1" x14ac:dyDescent="0.25">
      <c r="C2686" s="34"/>
      <c r="D2686" s="27"/>
      <c r="F2686" s="27"/>
      <c r="G2686" s="35"/>
      <c r="H2686" s="35"/>
      <c r="I2686" s="35"/>
    </row>
    <row r="2687" spans="3:9" ht="22.5" customHeight="1" x14ac:dyDescent="0.25">
      <c r="C2687" s="34"/>
      <c r="D2687" s="27"/>
      <c r="F2687" s="27"/>
      <c r="G2687" s="35"/>
      <c r="H2687" s="35"/>
      <c r="I2687" s="35"/>
    </row>
    <row r="2688" spans="3:9" ht="22.5" customHeight="1" x14ac:dyDescent="0.25">
      <c r="C2688" s="34"/>
      <c r="D2688" s="27"/>
      <c r="F2688" s="27"/>
      <c r="G2688" s="35"/>
      <c r="H2688" s="35"/>
      <c r="I2688" s="35"/>
    </row>
    <row r="2689" spans="3:9" ht="22.5" customHeight="1" x14ac:dyDescent="0.25">
      <c r="C2689" s="34"/>
      <c r="D2689" s="27"/>
      <c r="F2689" s="27"/>
      <c r="G2689" s="35"/>
      <c r="H2689" s="35"/>
      <c r="I2689" s="35"/>
    </row>
    <row r="2690" spans="3:9" ht="22.5" customHeight="1" x14ac:dyDescent="0.25">
      <c r="C2690" s="34"/>
      <c r="D2690" s="27"/>
      <c r="F2690" s="27"/>
      <c r="G2690" s="35"/>
      <c r="H2690" s="35"/>
      <c r="I2690" s="35"/>
    </row>
    <row r="2691" spans="3:9" ht="22.5" customHeight="1" x14ac:dyDescent="0.25">
      <c r="C2691" s="34"/>
      <c r="D2691" s="27"/>
      <c r="F2691" s="27"/>
      <c r="G2691" s="35"/>
      <c r="H2691" s="35"/>
      <c r="I2691" s="35"/>
    </row>
    <row r="2692" spans="3:9" ht="22.5" customHeight="1" x14ac:dyDescent="0.25">
      <c r="C2692" s="34"/>
      <c r="D2692" s="27"/>
      <c r="F2692" s="27"/>
      <c r="G2692" s="35"/>
      <c r="H2692" s="35"/>
      <c r="I2692" s="35"/>
    </row>
    <row r="2693" spans="3:9" ht="22.5" customHeight="1" x14ac:dyDescent="0.25">
      <c r="C2693" s="34"/>
      <c r="D2693" s="27"/>
      <c r="F2693" s="27"/>
      <c r="G2693" s="35"/>
      <c r="H2693" s="35"/>
      <c r="I2693" s="35"/>
    </row>
    <row r="2694" spans="3:9" ht="22.5" customHeight="1" x14ac:dyDescent="0.25">
      <c r="C2694" s="34"/>
      <c r="D2694" s="27"/>
      <c r="F2694" s="27"/>
      <c r="G2694" s="35"/>
      <c r="H2694" s="35"/>
      <c r="I2694" s="35"/>
    </row>
    <row r="2695" spans="3:9" ht="22.5" customHeight="1" x14ac:dyDescent="0.25">
      <c r="C2695" s="34"/>
      <c r="D2695" s="27"/>
      <c r="F2695" s="27"/>
      <c r="G2695" s="35"/>
      <c r="H2695" s="35"/>
      <c r="I2695" s="35"/>
    </row>
    <row r="2696" spans="3:9" ht="22.5" customHeight="1" x14ac:dyDescent="0.25">
      <c r="C2696" s="34"/>
      <c r="D2696" s="27"/>
      <c r="F2696" s="27"/>
      <c r="G2696" s="35"/>
      <c r="H2696" s="35"/>
      <c r="I2696" s="35"/>
    </row>
    <row r="2697" spans="3:9" ht="22.5" customHeight="1" x14ac:dyDescent="0.25">
      <c r="C2697" s="34"/>
      <c r="D2697" s="27"/>
      <c r="F2697" s="27"/>
      <c r="G2697" s="35"/>
      <c r="H2697" s="35"/>
      <c r="I2697" s="35"/>
    </row>
    <row r="2698" spans="3:9" ht="22.5" customHeight="1" x14ac:dyDescent="0.25">
      <c r="C2698" s="34"/>
      <c r="D2698" s="27"/>
      <c r="F2698" s="27"/>
      <c r="G2698" s="35"/>
      <c r="H2698" s="35"/>
      <c r="I2698" s="35"/>
    </row>
    <row r="2699" spans="3:9" ht="22.5" customHeight="1" x14ac:dyDescent="0.25">
      <c r="C2699" s="34"/>
      <c r="D2699" s="27"/>
      <c r="F2699" s="27"/>
      <c r="G2699" s="35"/>
      <c r="H2699" s="35"/>
      <c r="I2699" s="35"/>
    </row>
    <row r="2700" spans="3:9" ht="22.5" customHeight="1" x14ac:dyDescent="0.25">
      <c r="C2700" s="34"/>
      <c r="D2700" s="27"/>
      <c r="F2700" s="27"/>
      <c r="G2700" s="35"/>
      <c r="H2700" s="35"/>
      <c r="I2700" s="35"/>
    </row>
    <row r="2701" spans="3:9" ht="22.5" customHeight="1" x14ac:dyDescent="0.25">
      <c r="C2701" s="34"/>
      <c r="D2701" s="27"/>
      <c r="F2701" s="27"/>
      <c r="G2701" s="35"/>
      <c r="H2701" s="35"/>
      <c r="I2701" s="35"/>
    </row>
    <row r="2702" spans="3:9" ht="22.5" customHeight="1" x14ac:dyDescent="0.25">
      <c r="C2702" s="34"/>
      <c r="D2702" s="27"/>
      <c r="F2702" s="27"/>
      <c r="G2702" s="35"/>
      <c r="H2702" s="35"/>
      <c r="I2702" s="35"/>
    </row>
    <row r="2703" spans="3:9" ht="22.5" customHeight="1" x14ac:dyDescent="0.25">
      <c r="C2703" s="34"/>
      <c r="D2703" s="27"/>
      <c r="F2703" s="27"/>
      <c r="G2703" s="35"/>
      <c r="H2703" s="35"/>
      <c r="I2703" s="35"/>
    </row>
    <row r="2704" spans="3:9" ht="22.5" customHeight="1" x14ac:dyDescent="0.25">
      <c r="C2704" s="34"/>
      <c r="D2704" s="27"/>
      <c r="F2704" s="27"/>
      <c r="G2704" s="35"/>
      <c r="H2704" s="35"/>
      <c r="I2704" s="35"/>
    </row>
    <row r="2705" spans="3:9" ht="22.5" customHeight="1" x14ac:dyDescent="0.25">
      <c r="C2705" s="34"/>
      <c r="D2705" s="27"/>
      <c r="F2705" s="27"/>
      <c r="G2705" s="35"/>
      <c r="H2705" s="35"/>
      <c r="I2705" s="35"/>
    </row>
    <row r="2706" spans="3:9" ht="22.5" customHeight="1" x14ac:dyDescent="0.25">
      <c r="C2706" s="34"/>
      <c r="D2706" s="27"/>
      <c r="F2706" s="27"/>
      <c r="G2706" s="35"/>
      <c r="H2706" s="35"/>
      <c r="I2706" s="35"/>
    </row>
    <row r="2707" spans="3:9" ht="22.5" customHeight="1" x14ac:dyDescent="0.25">
      <c r="C2707" s="34"/>
      <c r="D2707" s="27"/>
      <c r="F2707" s="27"/>
      <c r="G2707" s="35"/>
      <c r="H2707" s="35"/>
      <c r="I2707" s="35"/>
    </row>
    <row r="2708" spans="3:9" ht="22.5" customHeight="1" x14ac:dyDescent="0.25">
      <c r="C2708" s="34"/>
      <c r="D2708" s="27"/>
      <c r="F2708" s="27"/>
      <c r="G2708" s="35"/>
      <c r="H2708" s="35"/>
      <c r="I2708" s="35"/>
    </row>
    <row r="2709" spans="3:9" ht="22.5" customHeight="1" x14ac:dyDescent="0.25">
      <c r="C2709" s="34"/>
      <c r="D2709" s="27"/>
      <c r="F2709" s="27"/>
      <c r="G2709" s="35"/>
      <c r="H2709" s="35"/>
      <c r="I2709" s="35"/>
    </row>
    <row r="2710" spans="3:9" ht="22.5" customHeight="1" x14ac:dyDescent="0.25">
      <c r="C2710" s="34"/>
      <c r="D2710" s="27"/>
      <c r="F2710" s="27"/>
      <c r="G2710" s="35"/>
      <c r="H2710" s="35"/>
      <c r="I2710" s="35"/>
    </row>
    <row r="2711" spans="3:9" ht="22.5" customHeight="1" x14ac:dyDescent="0.25">
      <c r="C2711" s="34"/>
      <c r="D2711" s="27"/>
      <c r="F2711" s="27"/>
      <c r="G2711" s="35"/>
      <c r="H2711" s="35"/>
      <c r="I2711" s="35"/>
    </row>
    <row r="2712" spans="3:9" ht="22.5" customHeight="1" x14ac:dyDescent="0.25">
      <c r="C2712" s="34"/>
      <c r="D2712" s="27"/>
      <c r="F2712" s="27"/>
      <c r="G2712" s="35"/>
      <c r="H2712" s="35"/>
      <c r="I2712" s="35"/>
    </row>
    <row r="2713" spans="3:9" ht="22.5" customHeight="1" x14ac:dyDescent="0.25">
      <c r="C2713" s="34"/>
      <c r="D2713" s="27"/>
      <c r="F2713" s="27"/>
      <c r="G2713" s="35"/>
      <c r="H2713" s="35"/>
      <c r="I2713" s="35"/>
    </row>
    <row r="2714" spans="3:9" ht="22.5" customHeight="1" x14ac:dyDescent="0.25">
      <c r="C2714" s="34"/>
      <c r="D2714" s="27"/>
      <c r="F2714" s="27"/>
      <c r="G2714" s="35"/>
      <c r="H2714" s="35"/>
      <c r="I2714" s="35"/>
    </row>
    <row r="2715" spans="3:9" ht="22.5" customHeight="1" x14ac:dyDescent="0.25">
      <c r="C2715" s="34"/>
      <c r="D2715" s="27"/>
      <c r="F2715" s="27"/>
      <c r="G2715" s="35"/>
      <c r="H2715" s="35"/>
      <c r="I2715" s="35"/>
    </row>
    <row r="2716" spans="3:9" ht="22.5" customHeight="1" x14ac:dyDescent="0.25">
      <c r="C2716" s="34"/>
      <c r="D2716" s="27"/>
      <c r="F2716" s="27"/>
      <c r="G2716" s="35"/>
      <c r="H2716" s="35"/>
      <c r="I2716" s="35"/>
    </row>
    <row r="2717" spans="3:9" ht="22.5" customHeight="1" x14ac:dyDescent="0.25">
      <c r="C2717" s="34"/>
      <c r="D2717" s="27"/>
      <c r="F2717" s="27"/>
      <c r="G2717" s="35"/>
      <c r="H2717" s="35"/>
      <c r="I2717" s="35"/>
    </row>
    <row r="2718" spans="3:9" ht="22.5" customHeight="1" x14ac:dyDescent="0.25">
      <c r="C2718" s="34"/>
      <c r="D2718" s="27"/>
      <c r="F2718" s="27"/>
      <c r="G2718" s="35"/>
      <c r="H2718" s="35"/>
      <c r="I2718" s="35"/>
    </row>
    <row r="2719" spans="3:9" ht="22.5" customHeight="1" x14ac:dyDescent="0.25">
      <c r="C2719" s="34"/>
      <c r="D2719" s="27"/>
      <c r="F2719" s="27"/>
      <c r="G2719" s="35"/>
      <c r="H2719" s="35"/>
      <c r="I2719" s="35"/>
    </row>
    <row r="2720" spans="3:9" ht="22.5" customHeight="1" x14ac:dyDescent="0.25">
      <c r="C2720" s="34"/>
      <c r="D2720" s="27"/>
      <c r="F2720" s="27"/>
      <c r="G2720" s="35"/>
      <c r="H2720" s="35"/>
      <c r="I2720" s="35"/>
    </row>
    <row r="2721" spans="3:9" ht="22.5" customHeight="1" x14ac:dyDescent="0.25">
      <c r="C2721" s="34"/>
      <c r="D2721" s="27"/>
      <c r="F2721" s="27"/>
      <c r="G2721" s="35"/>
      <c r="H2721" s="35"/>
      <c r="I2721" s="35"/>
    </row>
    <row r="2722" spans="3:9" ht="22.5" customHeight="1" x14ac:dyDescent="0.25">
      <c r="C2722" s="34"/>
      <c r="D2722" s="27"/>
      <c r="F2722" s="27"/>
      <c r="G2722" s="35"/>
      <c r="H2722" s="35"/>
      <c r="I2722" s="35"/>
    </row>
    <row r="2723" spans="3:9" ht="22.5" customHeight="1" x14ac:dyDescent="0.25">
      <c r="C2723" s="34"/>
      <c r="D2723" s="27"/>
      <c r="F2723" s="27"/>
      <c r="G2723" s="35"/>
      <c r="H2723" s="35"/>
      <c r="I2723" s="35"/>
    </row>
    <row r="2724" spans="3:9" ht="22.5" customHeight="1" x14ac:dyDescent="0.25">
      <c r="C2724" s="34"/>
      <c r="D2724" s="27"/>
      <c r="F2724" s="27"/>
      <c r="G2724" s="35"/>
      <c r="H2724" s="35"/>
      <c r="I2724" s="35"/>
    </row>
    <row r="2725" spans="3:9" ht="22.5" customHeight="1" x14ac:dyDescent="0.25">
      <c r="C2725" s="34"/>
      <c r="D2725" s="27"/>
      <c r="F2725" s="27"/>
      <c r="G2725" s="35"/>
      <c r="H2725" s="35"/>
      <c r="I2725" s="35"/>
    </row>
    <row r="2726" spans="3:9" ht="22.5" customHeight="1" x14ac:dyDescent="0.25">
      <c r="C2726" s="34"/>
      <c r="D2726" s="27"/>
      <c r="F2726" s="27"/>
      <c r="G2726" s="35"/>
      <c r="H2726" s="35"/>
      <c r="I2726" s="35"/>
    </row>
    <row r="2727" spans="3:9" ht="22.5" customHeight="1" x14ac:dyDescent="0.25">
      <c r="C2727" s="34"/>
      <c r="D2727" s="27"/>
      <c r="F2727" s="27"/>
      <c r="G2727" s="35"/>
      <c r="H2727" s="35"/>
      <c r="I2727" s="35"/>
    </row>
    <row r="2728" spans="3:9" ht="22.5" customHeight="1" x14ac:dyDescent="0.25">
      <c r="C2728" s="34"/>
      <c r="D2728" s="27"/>
      <c r="F2728" s="27"/>
      <c r="G2728" s="35"/>
      <c r="H2728" s="35"/>
      <c r="I2728" s="35"/>
    </row>
    <row r="2729" spans="3:9" ht="22.5" customHeight="1" x14ac:dyDescent="0.25">
      <c r="C2729" s="34"/>
      <c r="D2729" s="27"/>
      <c r="F2729" s="27"/>
      <c r="G2729" s="35"/>
      <c r="H2729" s="35"/>
      <c r="I2729" s="35"/>
    </row>
    <row r="2730" spans="3:9" ht="22.5" customHeight="1" x14ac:dyDescent="0.25">
      <c r="C2730" s="34"/>
      <c r="D2730" s="27"/>
      <c r="F2730" s="27"/>
      <c r="G2730" s="35"/>
      <c r="H2730" s="35"/>
      <c r="I2730" s="35"/>
    </row>
    <row r="2731" spans="3:9" ht="22.5" customHeight="1" x14ac:dyDescent="0.25">
      <c r="C2731" s="34"/>
      <c r="D2731" s="27"/>
      <c r="F2731" s="27"/>
      <c r="G2731" s="35"/>
      <c r="H2731" s="35"/>
      <c r="I2731" s="35"/>
    </row>
    <row r="2732" spans="3:9" ht="22.5" customHeight="1" x14ac:dyDescent="0.25">
      <c r="C2732" s="34"/>
      <c r="D2732" s="27"/>
      <c r="F2732" s="27"/>
      <c r="G2732" s="35"/>
      <c r="H2732" s="35"/>
      <c r="I2732" s="35"/>
    </row>
    <row r="2733" spans="3:9" ht="22.5" customHeight="1" x14ac:dyDescent="0.25">
      <c r="C2733" s="34"/>
      <c r="D2733" s="27"/>
      <c r="F2733" s="27"/>
      <c r="G2733" s="35"/>
      <c r="H2733" s="35"/>
      <c r="I2733" s="35"/>
    </row>
    <row r="2734" spans="3:9" ht="22.5" customHeight="1" x14ac:dyDescent="0.25">
      <c r="C2734" s="34"/>
      <c r="D2734" s="27"/>
      <c r="F2734" s="27"/>
      <c r="G2734" s="35"/>
      <c r="H2734" s="35"/>
      <c r="I2734" s="35"/>
    </row>
    <row r="2735" spans="3:9" ht="22.5" customHeight="1" x14ac:dyDescent="0.25">
      <c r="C2735" s="34"/>
      <c r="D2735" s="27"/>
      <c r="F2735" s="27"/>
      <c r="G2735" s="35"/>
      <c r="H2735" s="35"/>
      <c r="I2735" s="35"/>
    </row>
    <row r="2736" spans="3:9" ht="22.5" customHeight="1" x14ac:dyDescent="0.25">
      <c r="C2736" s="34"/>
      <c r="D2736" s="27"/>
      <c r="F2736" s="27"/>
      <c r="G2736" s="35"/>
      <c r="H2736" s="35"/>
      <c r="I2736" s="35"/>
    </row>
    <row r="2737" spans="3:9" ht="22.5" customHeight="1" x14ac:dyDescent="0.25">
      <c r="C2737" s="34"/>
      <c r="D2737" s="27"/>
      <c r="F2737" s="27"/>
      <c r="G2737" s="35"/>
      <c r="H2737" s="35"/>
      <c r="I2737" s="35"/>
    </row>
    <row r="2738" spans="3:9" ht="22.5" customHeight="1" x14ac:dyDescent="0.25">
      <c r="C2738" s="34"/>
      <c r="D2738" s="27"/>
      <c r="F2738" s="27"/>
      <c r="G2738" s="35"/>
      <c r="H2738" s="35"/>
      <c r="I2738" s="35"/>
    </row>
    <row r="2739" spans="3:9" ht="22.5" customHeight="1" x14ac:dyDescent="0.25">
      <c r="C2739" s="34"/>
      <c r="D2739" s="27"/>
      <c r="F2739" s="27"/>
      <c r="G2739" s="35"/>
      <c r="H2739" s="35"/>
      <c r="I2739" s="35"/>
    </row>
    <row r="2740" spans="3:9" ht="22.5" customHeight="1" x14ac:dyDescent="0.25">
      <c r="C2740" s="34"/>
      <c r="D2740" s="27"/>
      <c r="F2740" s="27"/>
      <c r="G2740" s="35"/>
      <c r="H2740" s="35"/>
      <c r="I2740" s="35"/>
    </row>
    <row r="2741" spans="3:9" ht="22.5" customHeight="1" x14ac:dyDescent="0.25">
      <c r="C2741" s="34"/>
      <c r="D2741" s="27"/>
      <c r="F2741" s="27"/>
      <c r="G2741" s="35"/>
      <c r="H2741" s="35"/>
      <c r="I2741" s="35"/>
    </row>
    <row r="2742" spans="3:9" ht="22.5" customHeight="1" x14ac:dyDescent="0.25">
      <c r="C2742" s="34"/>
      <c r="D2742" s="27"/>
      <c r="F2742" s="27"/>
      <c r="G2742" s="35"/>
      <c r="H2742" s="35"/>
      <c r="I2742" s="35"/>
    </row>
    <row r="2743" spans="3:9" ht="22.5" customHeight="1" x14ac:dyDescent="0.25">
      <c r="C2743" s="34"/>
      <c r="D2743" s="27"/>
      <c r="F2743" s="27"/>
      <c r="G2743" s="35"/>
      <c r="H2743" s="35"/>
      <c r="I2743" s="35"/>
    </row>
    <row r="2744" spans="3:9" ht="22.5" customHeight="1" x14ac:dyDescent="0.25">
      <c r="C2744" s="34"/>
      <c r="D2744" s="27"/>
      <c r="F2744" s="27"/>
      <c r="G2744" s="35"/>
      <c r="H2744" s="35"/>
      <c r="I2744" s="35"/>
    </row>
    <row r="2745" spans="3:9" ht="22.5" customHeight="1" x14ac:dyDescent="0.25">
      <c r="C2745" s="34"/>
      <c r="D2745" s="27"/>
      <c r="F2745" s="27"/>
      <c r="G2745" s="35"/>
      <c r="H2745" s="35"/>
      <c r="I2745" s="35"/>
    </row>
    <row r="2746" spans="3:9" ht="22.5" customHeight="1" x14ac:dyDescent="0.25">
      <c r="C2746" s="34"/>
      <c r="D2746" s="27"/>
      <c r="F2746" s="27"/>
      <c r="G2746" s="35"/>
      <c r="H2746" s="35"/>
      <c r="I2746" s="35"/>
    </row>
    <row r="2747" spans="3:9" ht="22.5" customHeight="1" x14ac:dyDescent="0.25">
      <c r="C2747" s="34"/>
      <c r="D2747" s="27"/>
      <c r="F2747" s="27"/>
      <c r="G2747" s="35"/>
      <c r="H2747" s="35"/>
      <c r="I2747" s="35"/>
    </row>
    <row r="2748" spans="3:9" ht="22.5" customHeight="1" x14ac:dyDescent="0.25">
      <c r="C2748" s="34"/>
      <c r="D2748" s="27"/>
      <c r="F2748" s="27"/>
      <c r="G2748" s="35"/>
      <c r="H2748" s="35"/>
      <c r="I2748" s="35"/>
    </row>
    <row r="2749" spans="3:9" ht="22.5" customHeight="1" x14ac:dyDescent="0.25">
      <c r="C2749" s="34"/>
      <c r="D2749" s="27"/>
      <c r="F2749" s="27"/>
      <c r="G2749" s="35"/>
      <c r="H2749" s="35"/>
      <c r="I2749" s="35"/>
    </row>
    <row r="2750" spans="3:9" ht="22.5" customHeight="1" x14ac:dyDescent="0.25">
      <c r="C2750" s="34"/>
      <c r="D2750" s="27"/>
      <c r="F2750" s="27"/>
      <c r="G2750" s="35"/>
      <c r="H2750" s="35"/>
      <c r="I2750" s="35"/>
    </row>
    <row r="2751" spans="3:9" ht="22.5" customHeight="1" x14ac:dyDescent="0.25">
      <c r="C2751" s="34"/>
      <c r="D2751" s="27"/>
      <c r="F2751" s="27"/>
      <c r="G2751" s="35"/>
      <c r="H2751" s="35"/>
      <c r="I2751" s="35"/>
    </row>
    <row r="2752" spans="3:9" ht="22.5" customHeight="1" x14ac:dyDescent="0.25">
      <c r="C2752" s="34"/>
      <c r="D2752" s="27"/>
      <c r="F2752" s="27"/>
      <c r="G2752" s="35"/>
      <c r="H2752" s="35"/>
      <c r="I2752" s="35"/>
    </row>
    <row r="2753" spans="3:9" ht="22.5" customHeight="1" x14ac:dyDescent="0.25">
      <c r="C2753" s="34"/>
      <c r="D2753" s="27"/>
      <c r="F2753" s="27"/>
      <c r="G2753" s="35"/>
      <c r="H2753" s="35"/>
      <c r="I2753" s="35"/>
    </row>
    <row r="2754" spans="3:9" ht="22.5" customHeight="1" x14ac:dyDescent="0.25">
      <c r="C2754" s="34"/>
      <c r="D2754" s="27"/>
      <c r="F2754" s="27"/>
      <c r="G2754" s="35"/>
      <c r="H2754" s="35"/>
      <c r="I2754" s="35"/>
    </row>
    <row r="2755" spans="3:9" ht="22.5" customHeight="1" x14ac:dyDescent="0.25">
      <c r="C2755" s="34"/>
      <c r="D2755" s="27"/>
      <c r="F2755" s="27"/>
      <c r="G2755" s="35"/>
      <c r="H2755" s="35"/>
      <c r="I2755" s="35"/>
    </row>
    <row r="2756" spans="3:9" ht="22.5" customHeight="1" x14ac:dyDescent="0.25">
      <c r="C2756" s="34"/>
      <c r="D2756" s="27"/>
      <c r="F2756" s="27"/>
      <c r="G2756" s="35"/>
      <c r="H2756" s="35"/>
      <c r="I2756" s="35"/>
    </row>
    <row r="2757" spans="3:9" ht="22.5" customHeight="1" x14ac:dyDescent="0.25">
      <c r="C2757" s="34"/>
      <c r="D2757" s="27"/>
      <c r="F2757" s="27"/>
      <c r="G2757" s="35"/>
      <c r="H2757" s="35"/>
      <c r="I2757" s="35"/>
    </row>
    <row r="2758" spans="3:9" ht="22.5" customHeight="1" x14ac:dyDescent="0.25">
      <c r="C2758" s="34"/>
      <c r="D2758" s="27"/>
      <c r="F2758" s="27"/>
      <c r="G2758" s="35"/>
      <c r="H2758" s="35"/>
      <c r="I2758" s="35"/>
    </row>
    <row r="2759" spans="3:9" ht="22.5" customHeight="1" x14ac:dyDescent="0.25">
      <c r="C2759" s="34"/>
      <c r="D2759" s="27"/>
      <c r="F2759" s="27"/>
      <c r="G2759" s="35"/>
      <c r="H2759" s="35"/>
      <c r="I2759" s="35"/>
    </row>
    <row r="2760" spans="3:9" ht="22.5" customHeight="1" x14ac:dyDescent="0.25">
      <c r="C2760" s="34"/>
      <c r="D2760" s="27"/>
      <c r="F2760" s="27"/>
      <c r="G2760" s="35"/>
      <c r="H2760" s="35"/>
      <c r="I2760" s="35"/>
    </row>
    <row r="2761" spans="3:9" ht="22.5" customHeight="1" x14ac:dyDescent="0.25">
      <c r="C2761" s="34"/>
      <c r="D2761" s="27"/>
      <c r="F2761" s="27"/>
      <c r="G2761" s="35"/>
      <c r="H2761" s="35"/>
      <c r="I2761" s="35"/>
    </row>
    <row r="2762" spans="3:9" ht="22.5" customHeight="1" x14ac:dyDescent="0.25">
      <c r="C2762" s="34"/>
      <c r="D2762" s="27"/>
      <c r="F2762" s="27"/>
      <c r="G2762" s="35"/>
      <c r="H2762" s="35"/>
      <c r="I2762" s="35"/>
    </row>
    <row r="2763" spans="3:9" ht="22.5" customHeight="1" x14ac:dyDescent="0.25">
      <c r="C2763" s="34"/>
      <c r="D2763" s="27"/>
      <c r="F2763" s="27"/>
      <c r="G2763" s="35"/>
      <c r="H2763" s="35"/>
      <c r="I2763" s="35"/>
    </row>
    <row r="2764" spans="3:9" ht="22.5" customHeight="1" x14ac:dyDescent="0.25">
      <c r="C2764" s="34"/>
      <c r="D2764" s="27"/>
      <c r="F2764" s="27"/>
      <c r="G2764" s="35"/>
      <c r="H2764" s="35"/>
      <c r="I2764" s="35"/>
    </row>
    <row r="2765" spans="3:9" ht="22.5" customHeight="1" x14ac:dyDescent="0.25">
      <c r="C2765" s="34"/>
      <c r="D2765" s="27"/>
      <c r="F2765" s="27"/>
      <c r="G2765" s="35"/>
      <c r="H2765" s="35"/>
      <c r="I2765" s="35"/>
    </row>
    <row r="2766" spans="3:9" ht="22.5" customHeight="1" x14ac:dyDescent="0.25">
      <c r="C2766" s="34"/>
      <c r="D2766" s="27"/>
      <c r="F2766" s="27"/>
      <c r="G2766" s="35"/>
      <c r="H2766" s="35"/>
      <c r="I2766" s="35"/>
    </row>
    <row r="2767" spans="3:9" ht="22.5" customHeight="1" x14ac:dyDescent="0.25">
      <c r="C2767" s="34"/>
      <c r="D2767" s="27"/>
      <c r="F2767" s="27"/>
      <c r="G2767" s="35"/>
      <c r="H2767" s="35"/>
      <c r="I2767" s="35"/>
    </row>
    <row r="2768" spans="3:9" ht="22.5" customHeight="1" x14ac:dyDescent="0.25">
      <c r="C2768" s="34"/>
      <c r="D2768" s="27"/>
      <c r="F2768" s="27"/>
      <c r="G2768" s="35"/>
      <c r="H2768" s="35"/>
      <c r="I2768" s="35"/>
    </row>
    <row r="2769" spans="3:9" ht="22.5" customHeight="1" x14ac:dyDescent="0.25">
      <c r="C2769" s="34"/>
      <c r="D2769" s="27"/>
      <c r="F2769" s="27"/>
      <c r="G2769" s="35"/>
      <c r="H2769" s="35"/>
      <c r="I2769" s="35"/>
    </row>
    <row r="2770" spans="3:9" ht="22.5" customHeight="1" x14ac:dyDescent="0.25">
      <c r="C2770" s="34"/>
      <c r="D2770" s="27"/>
      <c r="F2770" s="27"/>
      <c r="G2770" s="35"/>
      <c r="H2770" s="35"/>
      <c r="I2770" s="35"/>
    </row>
    <row r="2771" spans="3:9" ht="22.5" customHeight="1" x14ac:dyDescent="0.25">
      <c r="C2771" s="34"/>
      <c r="D2771" s="27"/>
      <c r="F2771" s="27"/>
      <c r="G2771" s="35"/>
      <c r="H2771" s="35"/>
      <c r="I2771" s="35"/>
    </row>
    <row r="2772" spans="3:9" ht="22.5" customHeight="1" x14ac:dyDescent="0.25">
      <c r="C2772" s="34"/>
      <c r="D2772" s="27"/>
      <c r="F2772" s="27"/>
      <c r="G2772" s="35"/>
      <c r="H2772" s="35"/>
      <c r="I2772" s="35"/>
    </row>
    <row r="2773" spans="3:9" ht="22.5" customHeight="1" x14ac:dyDescent="0.25">
      <c r="C2773" s="34"/>
      <c r="D2773" s="27"/>
      <c r="F2773" s="27"/>
      <c r="G2773" s="35"/>
      <c r="H2773" s="35"/>
      <c r="I2773" s="35"/>
    </row>
    <row r="2774" spans="3:9" ht="22.5" customHeight="1" x14ac:dyDescent="0.25">
      <c r="C2774" s="34"/>
      <c r="D2774" s="27"/>
      <c r="F2774" s="27"/>
      <c r="G2774" s="35"/>
      <c r="H2774" s="35"/>
      <c r="I2774" s="35"/>
    </row>
    <row r="2775" spans="3:9" ht="22.5" customHeight="1" x14ac:dyDescent="0.25">
      <c r="C2775" s="34"/>
      <c r="D2775" s="27"/>
      <c r="F2775" s="27"/>
      <c r="G2775" s="35"/>
      <c r="H2775" s="35"/>
      <c r="I2775" s="35"/>
    </row>
    <row r="2776" spans="3:9" ht="22.5" customHeight="1" x14ac:dyDescent="0.25">
      <c r="C2776" s="34"/>
      <c r="D2776" s="27"/>
      <c r="F2776" s="27"/>
      <c r="G2776" s="35"/>
      <c r="H2776" s="35"/>
      <c r="I2776" s="35"/>
    </row>
    <row r="2777" spans="3:9" ht="22.5" customHeight="1" x14ac:dyDescent="0.25">
      <c r="C2777" s="34"/>
      <c r="D2777" s="27"/>
      <c r="F2777" s="27"/>
      <c r="G2777" s="35"/>
      <c r="H2777" s="35"/>
      <c r="I2777" s="35"/>
    </row>
    <row r="2778" spans="3:9" ht="22.5" customHeight="1" x14ac:dyDescent="0.25">
      <c r="C2778" s="34"/>
      <c r="D2778" s="27"/>
      <c r="F2778" s="27"/>
      <c r="G2778" s="35"/>
      <c r="H2778" s="35"/>
      <c r="I2778" s="35"/>
    </row>
    <row r="2779" spans="3:9" ht="22.5" customHeight="1" x14ac:dyDescent="0.25">
      <c r="C2779" s="34"/>
      <c r="D2779" s="27"/>
      <c r="F2779" s="27"/>
      <c r="G2779" s="35"/>
      <c r="H2779" s="35"/>
      <c r="I2779" s="35"/>
    </row>
    <row r="2780" spans="3:9" ht="22.5" customHeight="1" x14ac:dyDescent="0.25">
      <c r="C2780" s="34"/>
      <c r="D2780" s="27"/>
      <c r="F2780" s="27"/>
      <c r="G2780" s="35"/>
      <c r="H2780" s="35"/>
      <c r="I2780" s="35"/>
    </row>
    <row r="2781" spans="3:9" ht="22.5" customHeight="1" x14ac:dyDescent="0.25">
      <c r="C2781" s="34"/>
      <c r="D2781" s="27"/>
      <c r="F2781" s="27"/>
      <c r="G2781" s="35"/>
      <c r="H2781" s="35"/>
      <c r="I2781" s="35"/>
    </row>
    <row r="2782" spans="3:9" ht="22.5" customHeight="1" x14ac:dyDescent="0.25">
      <c r="C2782" s="34"/>
      <c r="D2782" s="27"/>
      <c r="F2782" s="27"/>
      <c r="G2782" s="35"/>
      <c r="H2782" s="35"/>
      <c r="I2782" s="35"/>
    </row>
    <row r="2783" spans="3:9" ht="22.5" customHeight="1" x14ac:dyDescent="0.25">
      <c r="C2783" s="34"/>
      <c r="D2783" s="27"/>
      <c r="F2783" s="27"/>
      <c r="G2783" s="35"/>
      <c r="H2783" s="35"/>
      <c r="I2783" s="35"/>
    </row>
    <row r="2784" spans="3:9" ht="22.5" customHeight="1" x14ac:dyDescent="0.25">
      <c r="C2784" s="34"/>
      <c r="D2784" s="27"/>
      <c r="F2784" s="27"/>
      <c r="G2784" s="35"/>
      <c r="H2784" s="35"/>
      <c r="I2784" s="35"/>
    </row>
    <row r="2785" spans="3:9" ht="22.5" customHeight="1" x14ac:dyDescent="0.25">
      <c r="C2785" s="34"/>
      <c r="D2785" s="27"/>
      <c r="F2785" s="27"/>
      <c r="G2785" s="35"/>
      <c r="H2785" s="35"/>
      <c r="I2785" s="35"/>
    </row>
    <row r="2786" spans="3:9" ht="22.5" customHeight="1" x14ac:dyDescent="0.25">
      <c r="C2786" s="34"/>
      <c r="D2786" s="27"/>
      <c r="F2786" s="27"/>
      <c r="G2786" s="35"/>
      <c r="H2786" s="35"/>
      <c r="I2786" s="35"/>
    </row>
    <row r="2787" spans="3:9" ht="22.5" customHeight="1" x14ac:dyDescent="0.25">
      <c r="C2787" s="34"/>
      <c r="D2787" s="27"/>
      <c r="F2787" s="27"/>
      <c r="G2787" s="35"/>
      <c r="H2787" s="35"/>
      <c r="I2787" s="35"/>
    </row>
    <row r="2788" spans="3:9" ht="22.5" customHeight="1" x14ac:dyDescent="0.25">
      <c r="C2788" s="34"/>
      <c r="D2788" s="27"/>
      <c r="F2788" s="27"/>
      <c r="G2788" s="35"/>
      <c r="H2788" s="35"/>
      <c r="I2788" s="35"/>
    </row>
    <row r="2789" spans="3:9" ht="22.5" customHeight="1" x14ac:dyDescent="0.25">
      <c r="C2789" s="34"/>
      <c r="D2789" s="27"/>
      <c r="F2789" s="27"/>
      <c r="G2789" s="35"/>
      <c r="H2789" s="35"/>
      <c r="I2789" s="35"/>
    </row>
    <row r="2790" spans="3:9" ht="22.5" customHeight="1" x14ac:dyDescent="0.25">
      <c r="C2790" s="34"/>
      <c r="D2790" s="27"/>
      <c r="F2790" s="27"/>
      <c r="G2790" s="35"/>
      <c r="H2790" s="35"/>
      <c r="I2790" s="35"/>
    </row>
    <row r="2791" spans="3:9" ht="22.5" customHeight="1" x14ac:dyDescent="0.25">
      <c r="C2791" s="34"/>
      <c r="D2791" s="27"/>
      <c r="F2791" s="27"/>
      <c r="G2791" s="35"/>
      <c r="H2791" s="35"/>
      <c r="I2791" s="35"/>
    </row>
    <row r="2792" spans="3:9" ht="22.5" customHeight="1" x14ac:dyDescent="0.25">
      <c r="C2792" s="34"/>
      <c r="D2792" s="27"/>
      <c r="F2792" s="27"/>
      <c r="G2792" s="35"/>
      <c r="H2792" s="35"/>
      <c r="I2792" s="35"/>
    </row>
    <row r="2793" spans="3:9" ht="22.5" customHeight="1" x14ac:dyDescent="0.25">
      <c r="C2793" s="34"/>
      <c r="D2793" s="27"/>
      <c r="F2793" s="27"/>
      <c r="G2793" s="35"/>
      <c r="H2793" s="35"/>
      <c r="I2793" s="35"/>
    </row>
    <row r="2794" spans="3:9" ht="22.5" customHeight="1" x14ac:dyDescent="0.25">
      <c r="C2794" s="34"/>
      <c r="D2794" s="27"/>
      <c r="F2794" s="27"/>
      <c r="G2794" s="35"/>
      <c r="H2794" s="35"/>
      <c r="I2794" s="35"/>
    </row>
    <row r="2795" spans="3:9" ht="22.5" customHeight="1" x14ac:dyDescent="0.25">
      <c r="C2795" s="34"/>
      <c r="D2795" s="27"/>
      <c r="F2795" s="27"/>
      <c r="G2795" s="35"/>
      <c r="H2795" s="35"/>
      <c r="I2795" s="35"/>
    </row>
    <row r="2796" spans="3:9" ht="22.5" customHeight="1" x14ac:dyDescent="0.25">
      <c r="C2796" s="34"/>
      <c r="D2796" s="27"/>
      <c r="F2796" s="27"/>
      <c r="G2796" s="35"/>
      <c r="H2796" s="35"/>
      <c r="I2796" s="35"/>
    </row>
    <row r="2797" spans="3:9" ht="22.5" customHeight="1" x14ac:dyDescent="0.25">
      <c r="C2797" s="34"/>
      <c r="D2797" s="27"/>
      <c r="F2797" s="27"/>
      <c r="G2797" s="35"/>
      <c r="H2797" s="35"/>
      <c r="I2797" s="35"/>
    </row>
    <row r="2798" spans="3:9" ht="22.5" customHeight="1" x14ac:dyDescent="0.25">
      <c r="C2798" s="34"/>
      <c r="D2798" s="27"/>
      <c r="F2798" s="27"/>
      <c r="G2798" s="35"/>
      <c r="H2798" s="35"/>
      <c r="I2798" s="35"/>
    </row>
    <row r="2799" spans="3:9" ht="22.5" customHeight="1" x14ac:dyDescent="0.25">
      <c r="C2799" s="34"/>
      <c r="D2799" s="27"/>
      <c r="F2799" s="27"/>
      <c r="G2799" s="35"/>
      <c r="H2799" s="35"/>
      <c r="I2799" s="35"/>
    </row>
    <row r="2800" spans="3:9" ht="22.5" customHeight="1" x14ac:dyDescent="0.25">
      <c r="C2800" s="34"/>
      <c r="D2800" s="27"/>
      <c r="F2800" s="27"/>
      <c r="G2800" s="35"/>
      <c r="H2800" s="35"/>
      <c r="I2800" s="35"/>
    </row>
    <row r="2801" spans="3:9" ht="22.5" customHeight="1" x14ac:dyDescent="0.25">
      <c r="C2801" s="34"/>
      <c r="D2801" s="27"/>
      <c r="F2801" s="27"/>
      <c r="G2801" s="35"/>
      <c r="H2801" s="35"/>
      <c r="I2801" s="35"/>
    </row>
    <row r="2802" spans="3:9" ht="22.5" customHeight="1" x14ac:dyDescent="0.25">
      <c r="C2802" s="34"/>
      <c r="D2802" s="27"/>
      <c r="F2802" s="27"/>
      <c r="G2802" s="35"/>
      <c r="H2802" s="35"/>
      <c r="I2802" s="35"/>
    </row>
    <row r="2803" spans="3:9" ht="22.5" customHeight="1" x14ac:dyDescent="0.25">
      <c r="C2803" s="34"/>
      <c r="D2803" s="27"/>
      <c r="F2803" s="27"/>
      <c r="G2803" s="35"/>
      <c r="H2803" s="35"/>
      <c r="I2803" s="35"/>
    </row>
    <row r="2804" spans="3:9" ht="22.5" customHeight="1" x14ac:dyDescent="0.25">
      <c r="C2804" s="34"/>
      <c r="D2804" s="27"/>
      <c r="F2804" s="27"/>
      <c r="G2804" s="35"/>
      <c r="H2804" s="35"/>
      <c r="I2804" s="35"/>
    </row>
    <row r="2805" spans="3:9" ht="22.5" customHeight="1" x14ac:dyDescent="0.25">
      <c r="C2805" s="34"/>
      <c r="D2805" s="27"/>
      <c r="F2805" s="27"/>
      <c r="G2805" s="35"/>
      <c r="H2805" s="35"/>
      <c r="I2805" s="35"/>
    </row>
    <row r="2806" spans="3:9" ht="22.5" customHeight="1" x14ac:dyDescent="0.25">
      <c r="C2806" s="34"/>
      <c r="D2806" s="27"/>
      <c r="F2806" s="27"/>
      <c r="G2806" s="35"/>
      <c r="H2806" s="35"/>
      <c r="I2806" s="35"/>
    </row>
    <row r="2807" spans="3:9" ht="22.5" customHeight="1" x14ac:dyDescent="0.25">
      <c r="C2807" s="34"/>
      <c r="D2807" s="27"/>
      <c r="F2807" s="27"/>
      <c r="G2807" s="35"/>
      <c r="H2807" s="35"/>
      <c r="I2807" s="35"/>
    </row>
    <row r="2808" spans="3:9" ht="22.5" customHeight="1" x14ac:dyDescent="0.25">
      <c r="C2808" s="34"/>
      <c r="D2808" s="27"/>
      <c r="F2808" s="27"/>
      <c r="G2808" s="35"/>
      <c r="H2808" s="35"/>
      <c r="I2808" s="35"/>
    </row>
    <row r="2809" spans="3:9" ht="22.5" customHeight="1" x14ac:dyDescent="0.25">
      <c r="C2809" s="34"/>
      <c r="D2809" s="27"/>
      <c r="F2809" s="27"/>
      <c r="G2809" s="35"/>
      <c r="H2809" s="35"/>
      <c r="I2809" s="35"/>
    </row>
    <row r="2810" spans="3:9" ht="22.5" customHeight="1" x14ac:dyDescent="0.25">
      <c r="C2810" s="34"/>
      <c r="D2810" s="27"/>
      <c r="F2810" s="27"/>
      <c r="G2810" s="35"/>
      <c r="H2810" s="35"/>
      <c r="I2810" s="35"/>
    </row>
    <row r="2811" spans="3:9" ht="22.5" customHeight="1" x14ac:dyDescent="0.25">
      <c r="C2811" s="34"/>
      <c r="D2811" s="27"/>
      <c r="F2811" s="27"/>
      <c r="G2811" s="35"/>
      <c r="H2811" s="35"/>
      <c r="I2811" s="35"/>
    </row>
    <row r="2812" spans="3:9" ht="22.5" customHeight="1" x14ac:dyDescent="0.25">
      <c r="C2812" s="34"/>
      <c r="D2812" s="27"/>
      <c r="F2812" s="27"/>
      <c r="G2812" s="35"/>
      <c r="H2812" s="35"/>
      <c r="I2812" s="35"/>
    </row>
    <row r="2813" spans="3:9" ht="22.5" customHeight="1" x14ac:dyDescent="0.25">
      <c r="C2813" s="34"/>
      <c r="D2813" s="27"/>
      <c r="F2813" s="27"/>
      <c r="G2813" s="35"/>
      <c r="H2813" s="35"/>
      <c r="I2813" s="35"/>
    </row>
    <row r="2814" spans="3:9" ht="22.5" customHeight="1" x14ac:dyDescent="0.25">
      <c r="C2814" s="34"/>
      <c r="D2814" s="27"/>
      <c r="F2814" s="27"/>
      <c r="G2814" s="35"/>
      <c r="H2814" s="35"/>
      <c r="I2814" s="35"/>
    </row>
    <row r="2815" spans="3:9" ht="22.5" customHeight="1" x14ac:dyDescent="0.25">
      <c r="C2815" s="34"/>
      <c r="D2815" s="27"/>
      <c r="F2815" s="27"/>
      <c r="G2815" s="35"/>
      <c r="H2815" s="35"/>
      <c r="I2815" s="35"/>
    </row>
    <row r="2816" spans="3:9" ht="22.5" customHeight="1" x14ac:dyDescent="0.25">
      <c r="C2816" s="34"/>
      <c r="D2816" s="27"/>
      <c r="F2816" s="27"/>
      <c r="G2816" s="35"/>
      <c r="H2816" s="35"/>
      <c r="I2816" s="35"/>
    </row>
    <row r="2817" spans="3:9" ht="22.5" customHeight="1" x14ac:dyDescent="0.25">
      <c r="C2817" s="34"/>
      <c r="D2817" s="27"/>
      <c r="F2817" s="27"/>
      <c r="G2817" s="35"/>
      <c r="H2817" s="35"/>
      <c r="I2817" s="35"/>
    </row>
    <row r="2818" spans="3:9" ht="22.5" customHeight="1" x14ac:dyDescent="0.25">
      <c r="C2818" s="34"/>
      <c r="D2818" s="27"/>
      <c r="F2818" s="27"/>
      <c r="G2818" s="35"/>
      <c r="H2818" s="35"/>
      <c r="I2818" s="35"/>
    </row>
    <row r="2819" spans="3:9" ht="22.5" customHeight="1" x14ac:dyDescent="0.25">
      <c r="C2819" s="34"/>
      <c r="D2819" s="27"/>
      <c r="F2819" s="27"/>
      <c r="G2819" s="35"/>
      <c r="H2819" s="35"/>
      <c r="I2819" s="35"/>
    </row>
    <row r="2820" spans="3:9" ht="22.5" customHeight="1" x14ac:dyDescent="0.25">
      <c r="C2820" s="34"/>
      <c r="D2820" s="27"/>
      <c r="F2820" s="27"/>
      <c r="G2820" s="35"/>
      <c r="H2820" s="35"/>
      <c r="I2820" s="35"/>
    </row>
    <row r="2821" spans="3:9" ht="22.5" customHeight="1" x14ac:dyDescent="0.25">
      <c r="C2821" s="34"/>
      <c r="D2821" s="27"/>
      <c r="F2821" s="27"/>
      <c r="G2821" s="35"/>
      <c r="H2821" s="35"/>
      <c r="I2821" s="35"/>
    </row>
    <row r="2822" spans="3:9" ht="22.5" customHeight="1" x14ac:dyDescent="0.25">
      <c r="C2822" s="34"/>
      <c r="D2822" s="27"/>
      <c r="F2822" s="27"/>
      <c r="G2822" s="35"/>
      <c r="H2822" s="35"/>
      <c r="I2822" s="35"/>
    </row>
    <row r="2823" spans="3:9" ht="22.5" customHeight="1" x14ac:dyDescent="0.25">
      <c r="C2823" s="34"/>
      <c r="D2823" s="27"/>
      <c r="F2823" s="27"/>
      <c r="G2823" s="35"/>
      <c r="H2823" s="35"/>
      <c r="I2823" s="35"/>
    </row>
    <row r="2824" spans="3:9" ht="22.5" customHeight="1" x14ac:dyDescent="0.25">
      <c r="C2824" s="34"/>
      <c r="D2824" s="27"/>
      <c r="F2824" s="27"/>
      <c r="G2824" s="35"/>
      <c r="H2824" s="35"/>
      <c r="I2824" s="35"/>
    </row>
    <row r="2825" spans="3:9" ht="22.5" customHeight="1" x14ac:dyDescent="0.25">
      <c r="C2825" s="34"/>
      <c r="D2825" s="27"/>
      <c r="F2825" s="27"/>
      <c r="G2825" s="35"/>
      <c r="H2825" s="35"/>
      <c r="I2825" s="35"/>
    </row>
    <row r="2826" spans="3:9" ht="22.5" customHeight="1" x14ac:dyDescent="0.25">
      <c r="C2826" s="34"/>
      <c r="D2826" s="27"/>
      <c r="F2826" s="27"/>
      <c r="G2826" s="35"/>
      <c r="H2826" s="35"/>
      <c r="I2826" s="35"/>
    </row>
    <row r="2827" spans="3:9" ht="22.5" customHeight="1" x14ac:dyDescent="0.25">
      <c r="C2827" s="34"/>
      <c r="D2827" s="27"/>
      <c r="F2827" s="27"/>
      <c r="G2827" s="35"/>
      <c r="H2827" s="35"/>
      <c r="I2827" s="35"/>
    </row>
    <row r="2828" spans="3:9" ht="22.5" customHeight="1" x14ac:dyDescent="0.25">
      <c r="C2828" s="34"/>
      <c r="D2828" s="27"/>
      <c r="F2828" s="27"/>
      <c r="G2828" s="35"/>
      <c r="H2828" s="35"/>
      <c r="I2828" s="35"/>
    </row>
    <row r="2829" spans="3:9" ht="22.5" customHeight="1" x14ac:dyDescent="0.25">
      <c r="C2829" s="34"/>
      <c r="D2829" s="27"/>
      <c r="F2829" s="27"/>
      <c r="G2829" s="35"/>
      <c r="H2829" s="35"/>
      <c r="I2829" s="35"/>
    </row>
    <row r="2830" spans="3:9" ht="22.5" customHeight="1" x14ac:dyDescent="0.25">
      <c r="C2830" s="34"/>
      <c r="D2830" s="27"/>
      <c r="F2830" s="27"/>
      <c r="G2830" s="35"/>
      <c r="H2830" s="35"/>
      <c r="I2830" s="35"/>
    </row>
    <row r="2831" spans="3:9" ht="22.5" customHeight="1" x14ac:dyDescent="0.25">
      <c r="C2831" s="34"/>
      <c r="D2831" s="27"/>
      <c r="F2831" s="27"/>
      <c r="G2831" s="35"/>
      <c r="H2831" s="35"/>
      <c r="I2831" s="35"/>
    </row>
    <row r="2832" spans="3:9" ht="22.5" customHeight="1" x14ac:dyDescent="0.25">
      <c r="C2832" s="34"/>
      <c r="D2832" s="27"/>
      <c r="F2832" s="27"/>
      <c r="G2832" s="35"/>
      <c r="H2832" s="35"/>
      <c r="I2832" s="35"/>
    </row>
    <row r="2833" spans="3:9" ht="22.5" customHeight="1" x14ac:dyDescent="0.25">
      <c r="C2833" s="34"/>
      <c r="D2833" s="27"/>
      <c r="F2833" s="27"/>
      <c r="G2833" s="35"/>
      <c r="H2833" s="35"/>
      <c r="I2833" s="35"/>
    </row>
    <row r="2834" spans="3:9" ht="22.5" customHeight="1" x14ac:dyDescent="0.25">
      <c r="C2834" s="34"/>
      <c r="D2834" s="27"/>
      <c r="F2834" s="27"/>
      <c r="G2834" s="35"/>
      <c r="H2834" s="35"/>
      <c r="I2834" s="35"/>
    </row>
    <row r="2835" spans="3:9" ht="22.5" customHeight="1" x14ac:dyDescent="0.25">
      <c r="C2835" s="34"/>
      <c r="D2835" s="27"/>
      <c r="F2835" s="27"/>
      <c r="G2835" s="35"/>
      <c r="H2835" s="35"/>
      <c r="I2835" s="35"/>
    </row>
    <row r="2836" spans="3:9" ht="22.5" customHeight="1" x14ac:dyDescent="0.25">
      <c r="C2836" s="34"/>
      <c r="D2836" s="27"/>
      <c r="F2836" s="27"/>
      <c r="G2836" s="35"/>
      <c r="H2836" s="35"/>
      <c r="I2836" s="35"/>
    </row>
    <row r="2837" spans="3:9" ht="22.5" customHeight="1" x14ac:dyDescent="0.25">
      <c r="C2837" s="34"/>
      <c r="D2837" s="27"/>
      <c r="F2837" s="27"/>
      <c r="G2837" s="35"/>
      <c r="H2837" s="35"/>
      <c r="I2837" s="35"/>
    </row>
    <row r="2838" spans="3:9" ht="22.5" customHeight="1" x14ac:dyDescent="0.25">
      <c r="C2838" s="34"/>
      <c r="D2838" s="27"/>
      <c r="F2838" s="27"/>
      <c r="G2838" s="35"/>
      <c r="H2838" s="35"/>
      <c r="I2838" s="35"/>
    </row>
    <row r="2839" spans="3:9" ht="22.5" customHeight="1" x14ac:dyDescent="0.25">
      <c r="C2839" s="34"/>
      <c r="D2839" s="27"/>
      <c r="F2839" s="27"/>
      <c r="G2839" s="35"/>
      <c r="H2839" s="35"/>
      <c r="I2839" s="35"/>
    </row>
    <row r="2840" spans="3:9" ht="22.5" customHeight="1" x14ac:dyDescent="0.25">
      <c r="C2840" s="34"/>
      <c r="D2840" s="27"/>
      <c r="F2840" s="27"/>
      <c r="G2840" s="35"/>
      <c r="H2840" s="35"/>
      <c r="I2840" s="35"/>
    </row>
    <row r="2841" spans="3:9" ht="22.5" customHeight="1" x14ac:dyDescent="0.25">
      <c r="C2841" s="34"/>
      <c r="D2841" s="27"/>
      <c r="F2841" s="27"/>
      <c r="G2841" s="35"/>
      <c r="H2841" s="35"/>
      <c r="I2841" s="35"/>
    </row>
    <row r="2842" spans="3:9" ht="22.5" customHeight="1" x14ac:dyDescent="0.25">
      <c r="C2842" s="34"/>
      <c r="D2842" s="27"/>
      <c r="F2842" s="27"/>
      <c r="G2842" s="35"/>
      <c r="H2842" s="35"/>
      <c r="I2842" s="35"/>
    </row>
    <row r="2843" spans="3:9" ht="22.5" customHeight="1" x14ac:dyDescent="0.25">
      <c r="C2843" s="34"/>
      <c r="D2843" s="27"/>
      <c r="F2843" s="27"/>
      <c r="G2843" s="35"/>
      <c r="H2843" s="35"/>
      <c r="I2843" s="35"/>
    </row>
    <row r="2844" spans="3:9" ht="22.5" customHeight="1" x14ac:dyDescent="0.25">
      <c r="C2844" s="34"/>
      <c r="D2844" s="27"/>
      <c r="F2844" s="27"/>
      <c r="G2844" s="35"/>
      <c r="H2844" s="35"/>
      <c r="I2844" s="35"/>
    </row>
    <row r="2845" spans="3:9" ht="22.5" customHeight="1" x14ac:dyDescent="0.25">
      <c r="C2845" s="34"/>
      <c r="D2845" s="27"/>
      <c r="F2845" s="27"/>
      <c r="G2845" s="35"/>
      <c r="H2845" s="35"/>
      <c r="I2845" s="35"/>
    </row>
    <row r="2846" spans="3:9" ht="22.5" customHeight="1" x14ac:dyDescent="0.25">
      <c r="C2846" s="34"/>
      <c r="D2846" s="27"/>
      <c r="F2846" s="27"/>
      <c r="G2846" s="35"/>
      <c r="H2846" s="35"/>
      <c r="I2846" s="35"/>
    </row>
    <row r="2847" spans="3:9" ht="22.5" customHeight="1" x14ac:dyDescent="0.25">
      <c r="C2847" s="34"/>
      <c r="D2847" s="27"/>
      <c r="F2847" s="27"/>
      <c r="G2847" s="35"/>
      <c r="H2847" s="35"/>
      <c r="I2847" s="35"/>
    </row>
    <row r="2848" spans="3:9" ht="22.5" customHeight="1" x14ac:dyDescent="0.25">
      <c r="C2848" s="34"/>
      <c r="D2848" s="27"/>
      <c r="F2848" s="27"/>
      <c r="G2848" s="35"/>
      <c r="H2848" s="35"/>
      <c r="I2848" s="35"/>
    </row>
    <row r="2849" spans="3:9" ht="22.5" customHeight="1" x14ac:dyDescent="0.25">
      <c r="C2849" s="34"/>
      <c r="D2849" s="27"/>
      <c r="F2849" s="27"/>
      <c r="G2849" s="35"/>
      <c r="H2849" s="35"/>
      <c r="I2849" s="35"/>
    </row>
    <row r="2850" spans="3:9" ht="22.5" customHeight="1" x14ac:dyDescent="0.25">
      <c r="C2850" s="34"/>
      <c r="D2850" s="27"/>
      <c r="F2850" s="27"/>
      <c r="G2850" s="35"/>
      <c r="H2850" s="35"/>
      <c r="I2850" s="35"/>
    </row>
    <row r="2851" spans="3:9" ht="22.5" customHeight="1" x14ac:dyDescent="0.25">
      <c r="C2851" s="34"/>
      <c r="D2851" s="27"/>
      <c r="F2851" s="27"/>
      <c r="G2851" s="35"/>
      <c r="H2851" s="35"/>
      <c r="I2851" s="35"/>
    </row>
    <row r="2852" spans="3:9" ht="22.5" customHeight="1" x14ac:dyDescent="0.25">
      <c r="C2852" s="34"/>
      <c r="D2852" s="27"/>
      <c r="F2852" s="27"/>
      <c r="G2852" s="35"/>
      <c r="H2852" s="35"/>
      <c r="I2852" s="35"/>
    </row>
    <row r="2853" spans="3:9" ht="22.5" customHeight="1" x14ac:dyDescent="0.25">
      <c r="C2853" s="34"/>
      <c r="D2853" s="27"/>
      <c r="F2853" s="27"/>
      <c r="G2853" s="35"/>
      <c r="H2853" s="35"/>
      <c r="I2853" s="35"/>
    </row>
    <row r="2854" spans="3:9" ht="22.5" customHeight="1" x14ac:dyDescent="0.25">
      <c r="C2854" s="34"/>
      <c r="D2854" s="27"/>
      <c r="F2854" s="27"/>
      <c r="G2854" s="35"/>
      <c r="H2854" s="35"/>
      <c r="I2854" s="35"/>
    </row>
    <row r="2855" spans="3:9" ht="22.5" customHeight="1" x14ac:dyDescent="0.25">
      <c r="C2855" s="34"/>
      <c r="D2855" s="27"/>
      <c r="F2855" s="27"/>
      <c r="G2855" s="35"/>
      <c r="H2855" s="35"/>
      <c r="I2855" s="35"/>
    </row>
    <row r="2856" spans="3:9" ht="22.5" customHeight="1" x14ac:dyDescent="0.25">
      <c r="C2856" s="34"/>
      <c r="D2856" s="27"/>
      <c r="F2856" s="27"/>
      <c r="G2856" s="35"/>
      <c r="H2856" s="35"/>
      <c r="I2856" s="35"/>
    </row>
    <row r="2857" spans="3:9" ht="22.5" customHeight="1" x14ac:dyDescent="0.25">
      <c r="C2857" s="34"/>
      <c r="D2857" s="27"/>
      <c r="F2857" s="27"/>
      <c r="G2857" s="35"/>
      <c r="H2857" s="35"/>
      <c r="I2857" s="35"/>
    </row>
    <row r="2858" spans="3:9" ht="22.5" customHeight="1" x14ac:dyDescent="0.25">
      <c r="C2858" s="34"/>
      <c r="D2858" s="27"/>
      <c r="F2858" s="27"/>
      <c r="G2858" s="35"/>
      <c r="H2858" s="35"/>
      <c r="I2858" s="35"/>
    </row>
    <row r="2859" spans="3:9" ht="22.5" customHeight="1" x14ac:dyDescent="0.25">
      <c r="C2859" s="34"/>
      <c r="D2859" s="27"/>
      <c r="F2859" s="27"/>
      <c r="G2859" s="35"/>
      <c r="H2859" s="35"/>
      <c r="I2859" s="35"/>
    </row>
    <row r="2860" spans="3:9" ht="22.5" customHeight="1" x14ac:dyDescent="0.25">
      <c r="C2860" s="34"/>
      <c r="D2860" s="27"/>
      <c r="F2860" s="27"/>
      <c r="G2860" s="35"/>
      <c r="H2860" s="35"/>
      <c r="I2860" s="35"/>
    </row>
    <row r="2861" spans="3:9" ht="22.5" customHeight="1" x14ac:dyDescent="0.25">
      <c r="C2861" s="34"/>
      <c r="D2861" s="27"/>
      <c r="F2861" s="27"/>
      <c r="G2861" s="35"/>
      <c r="H2861" s="35"/>
      <c r="I2861" s="35"/>
    </row>
    <row r="2862" spans="3:9" ht="22.5" customHeight="1" x14ac:dyDescent="0.25">
      <c r="C2862" s="34"/>
      <c r="D2862" s="27"/>
      <c r="F2862" s="27"/>
      <c r="G2862" s="35"/>
      <c r="H2862" s="35"/>
      <c r="I2862" s="35"/>
    </row>
    <row r="2863" spans="3:9" ht="22.5" customHeight="1" x14ac:dyDescent="0.25">
      <c r="C2863" s="34"/>
      <c r="D2863" s="27"/>
      <c r="F2863" s="27"/>
      <c r="G2863" s="35"/>
      <c r="H2863" s="35"/>
      <c r="I2863" s="35"/>
    </row>
    <row r="2864" spans="3:9" ht="22.5" customHeight="1" x14ac:dyDescent="0.25">
      <c r="C2864" s="34"/>
      <c r="D2864" s="27"/>
      <c r="F2864" s="27"/>
      <c r="G2864" s="35"/>
      <c r="H2864" s="35"/>
      <c r="I2864" s="35"/>
    </row>
    <row r="2865" spans="3:9" ht="22.5" customHeight="1" x14ac:dyDescent="0.25">
      <c r="C2865" s="34"/>
      <c r="D2865" s="27"/>
      <c r="F2865" s="27"/>
      <c r="G2865" s="35"/>
      <c r="H2865" s="35"/>
      <c r="I2865" s="35"/>
    </row>
    <row r="2866" spans="3:9" ht="22.5" customHeight="1" x14ac:dyDescent="0.25">
      <c r="C2866" s="34"/>
      <c r="D2866" s="27"/>
      <c r="F2866" s="27"/>
      <c r="G2866" s="35"/>
      <c r="H2866" s="35"/>
      <c r="I2866" s="35"/>
    </row>
    <row r="2867" spans="3:9" ht="22.5" customHeight="1" x14ac:dyDescent="0.25">
      <c r="C2867" s="34"/>
      <c r="D2867" s="27"/>
      <c r="F2867" s="27"/>
      <c r="G2867" s="35"/>
      <c r="H2867" s="35"/>
      <c r="I2867" s="35"/>
    </row>
    <row r="2868" spans="3:9" ht="22.5" customHeight="1" x14ac:dyDescent="0.25">
      <c r="C2868" s="34"/>
      <c r="D2868" s="27"/>
      <c r="F2868" s="27"/>
      <c r="G2868" s="35"/>
      <c r="H2868" s="35"/>
      <c r="I2868" s="35"/>
    </row>
    <row r="2869" spans="3:9" ht="22.5" customHeight="1" x14ac:dyDescent="0.25">
      <c r="C2869" s="34"/>
      <c r="D2869" s="27"/>
      <c r="F2869" s="27"/>
      <c r="G2869" s="35"/>
      <c r="H2869" s="35"/>
      <c r="I2869" s="35"/>
    </row>
    <row r="2870" spans="3:9" ht="22.5" customHeight="1" x14ac:dyDescent="0.25">
      <c r="C2870" s="34"/>
      <c r="D2870" s="27"/>
      <c r="F2870" s="27"/>
      <c r="G2870" s="35"/>
      <c r="H2870" s="35"/>
      <c r="I2870" s="35"/>
    </row>
    <row r="2871" spans="3:9" ht="22.5" customHeight="1" x14ac:dyDescent="0.25">
      <c r="C2871" s="34"/>
      <c r="D2871" s="27"/>
      <c r="F2871" s="27"/>
      <c r="G2871" s="35"/>
      <c r="H2871" s="35"/>
      <c r="I2871" s="35"/>
    </row>
    <row r="2872" spans="3:9" ht="22.5" customHeight="1" x14ac:dyDescent="0.25">
      <c r="C2872" s="34"/>
      <c r="D2872" s="27"/>
      <c r="F2872" s="27"/>
      <c r="G2872" s="35"/>
      <c r="H2872" s="35"/>
      <c r="I2872" s="35"/>
    </row>
    <row r="2873" spans="3:9" ht="22.5" customHeight="1" x14ac:dyDescent="0.25">
      <c r="C2873" s="34"/>
      <c r="D2873" s="27"/>
      <c r="F2873" s="27"/>
      <c r="G2873" s="35"/>
      <c r="H2873" s="35"/>
      <c r="I2873" s="35"/>
    </row>
    <row r="2874" spans="3:9" ht="22.5" customHeight="1" x14ac:dyDescent="0.25">
      <c r="C2874" s="34"/>
      <c r="D2874" s="27"/>
      <c r="F2874" s="27"/>
      <c r="G2874" s="35"/>
      <c r="H2874" s="35"/>
      <c r="I2874" s="35"/>
    </row>
    <row r="2875" spans="3:9" ht="22.5" customHeight="1" x14ac:dyDescent="0.25">
      <c r="C2875" s="34"/>
      <c r="D2875" s="27"/>
      <c r="F2875" s="27"/>
      <c r="G2875" s="35"/>
      <c r="H2875" s="35"/>
      <c r="I2875" s="35"/>
    </row>
    <row r="2876" spans="3:9" ht="22.5" customHeight="1" x14ac:dyDescent="0.25">
      <c r="C2876" s="34"/>
      <c r="D2876" s="27"/>
      <c r="F2876" s="27"/>
      <c r="G2876" s="35"/>
      <c r="H2876" s="35"/>
      <c r="I2876" s="35"/>
    </row>
    <row r="2877" spans="3:9" ht="22.5" customHeight="1" x14ac:dyDescent="0.25">
      <c r="C2877" s="34"/>
      <c r="D2877" s="27"/>
      <c r="F2877" s="27"/>
      <c r="G2877" s="35"/>
      <c r="H2877" s="35"/>
      <c r="I2877" s="35"/>
    </row>
    <row r="2878" spans="3:9" ht="22.5" customHeight="1" x14ac:dyDescent="0.25">
      <c r="C2878" s="34"/>
      <c r="D2878" s="27"/>
      <c r="F2878" s="27"/>
      <c r="G2878" s="35"/>
      <c r="H2878" s="35"/>
      <c r="I2878" s="35"/>
    </row>
    <row r="2879" spans="3:9" ht="22.5" customHeight="1" x14ac:dyDescent="0.25">
      <c r="C2879" s="34"/>
      <c r="D2879" s="27"/>
      <c r="F2879" s="27"/>
      <c r="G2879" s="35"/>
      <c r="H2879" s="35"/>
      <c r="I2879" s="35"/>
    </row>
    <row r="2880" spans="3:9" ht="22.5" customHeight="1" x14ac:dyDescent="0.25">
      <c r="C2880" s="34"/>
      <c r="D2880" s="27"/>
      <c r="F2880" s="27"/>
      <c r="G2880" s="35"/>
      <c r="H2880" s="35"/>
      <c r="I2880" s="35"/>
    </row>
    <row r="2881" spans="3:9" ht="22.5" customHeight="1" x14ac:dyDescent="0.25">
      <c r="C2881" s="34"/>
      <c r="D2881" s="27"/>
      <c r="F2881" s="27"/>
      <c r="G2881" s="35"/>
      <c r="H2881" s="35"/>
      <c r="I2881" s="35"/>
    </row>
    <row r="2882" spans="3:9" ht="22.5" customHeight="1" x14ac:dyDescent="0.25">
      <c r="C2882" s="34"/>
      <c r="D2882" s="27"/>
      <c r="F2882" s="27"/>
      <c r="G2882" s="35"/>
      <c r="H2882" s="35"/>
      <c r="I2882" s="35"/>
    </row>
    <row r="2883" spans="3:9" ht="22.5" customHeight="1" x14ac:dyDescent="0.25">
      <c r="C2883" s="34"/>
      <c r="D2883" s="27"/>
      <c r="F2883" s="27"/>
      <c r="G2883" s="35"/>
      <c r="H2883" s="35"/>
      <c r="I2883" s="35"/>
    </row>
    <row r="2884" spans="3:9" ht="22.5" customHeight="1" x14ac:dyDescent="0.25">
      <c r="C2884" s="34"/>
      <c r="D2884" s="27"/>
      <c r="F2884" s="27"/>
      <c r="G2884" s="35"/>
      <c r="H2884" s="35"/>
      <c r="I2884" s="35"/>
    </row>
    <row r="2885" spans="3:9" ht="22.5" customHeight="1" x14ac:dyDescent="0.25">
      <c r="C2885" s="34"/>
      <c r="D2885" s="27"/>
      <c r="F2885" s="27"/>
      <c r="G2885" s="35"/>
      <c r="H2885" s="35"/>
      <c r="I2885" s="35"/>
    </row>
    <row r="2886" spans="3:9" ht="22.5" customHeight="1" x14ac:dyDescent="0.25">
      <c r="C2886" s="34"/>
      <c r="D2886" s="27"/>
      <c r="F2886" s="27"/>
      <c r="G2886" s="35"/>
      <c r="H2886" s="35"/>
      <c r="I2886" s="35"/>
    </row>
    <row r="2887" spans="3:9" ht="22.5" customHeight="1" x14ac:dyDescent="0.25">
      <c r="C2887" s="34"/>
      <c r="D2887" s="27"/>
      <c r="F2887" s="27"/>
      <c r="G2887" s="35"/>
      <c r="H2887" s="35"/>
      <c r="I2887" s="35"/>
    </row>
    <row r="2888" spans="3:9" ht="22.5" customHeight="1" x14ac:dyDescent="0.25">
      <c r="C2888" s="34"/>
      <c r="D2888" s="27"/>
      <c r="F2888" s="27"/>
      <c r="G2888" s="35"/>
      <c r="H2888" s="35"/>
      <c r="I2888" s="35"/>
    </row>
    <row r="2889" spans="3:9" ht="22.5" customHeight="1" x14ac:dyDescent="0.25">
      <c r="C2889" s="34"/>
      <c r="D2889" s="27"/>
      <c r="F2889" s="27"/>
      <c r="G2889" s="35"/>
      <c r="H2889" s="35"/>
      <c r="I2889" s="35"/>
    </row>
    <row r="2890" spans="3:9" ht="22.5" customHeight="1" x14ac:dyDescent="0.25">
      <c r="C2890" s="34"/>
      <c r="D2890" s="27"/>
      <c r="F2890" s="27"/>
      <c r="G2890" s="35"/>
      <c r="H2890" s="35"/>
      <c r="I2890" s="35"/>
    </row>
    <row r="2891" spans="3:9" ht="22.5" customHeight="1" x14ac:dyDescent="0.25">
      <c r="C2891" s="34"/>
      <c r="D2891" s="27"/>
      <c r="F2891" s="27"/>
      <c r="G2891" s="35"/>
      <c r="H2891" s="35"/>
      <c r="I2891" s="35"/>
    </row>
    <row r="2892" spans="3:9" ht="22.5" customHeight="1" x14ac:dyDescent="0.25">
      <c r="C2892" s="34"/>
      <c r="D2892" s="27"/>
      <c r="F2892" s="27"/>
      <c r="G2892" s="35"/>
      <c r="H2892" s="35"/>
      <c r="I2892" s="35"/>
    </row>
    <row r="2893" spans="3:9" ht="22.5" customHeight="1" x14ac:dyDescent="0.25">
      <c r="C2893" s="34"/>
      <c r="D2893" s="27"/>
      <c r="F2893" s="27"/>
      <c r="G2893" s="35"/>
      <c r="H2893" s="35"/>
      <c r="I2893" s="35"/>
    </row>
    <row r="2894" spans="3:9" ht="22.5" customHeight="1" x14ac:dyDescent="0.25">
      <c r="C2894" s="34"/>
      <c r="D2894" s="27"/>
      <c r="F2894" s="27"/>
      <c r="G2894" s="35"/>
      <c r="H2894" s="35"/>
      <c r="I2894" s="35"/>
    </row>
    <row r="2895" spans="3:9" ht="22.5" customHeight="1" x14ac:dyDescent="0.25">
      <c r="C2895" s="34"/>
      <c r="D2895" s="27"/>
      <c r="F2895" s="27"/>
      <c r="G2895" s="35"/>
      <c r="H2895" s="35"/>
      <c r="I2895" s="35"/>
    </row>
    <row r="2896" spans="3:9" ht="22.5" customHeight="1" x14ac:dyDescent="0.25">
      <c r="C2896" s="34"/>
      <c r="D2896" s="27"/>
      <c r="F2896" s="27"/>
      <c r="G2896" s="35"/>
      <c r="H2896" s="35"/>
      <c r="I2896" s="35"/>
    </row>
    <row r="2897" spans="3:9" ht="22.5" customHeight="1" x14ac:dyDescent="0.25">
      <c r="C2897" s="34"/>
      <c r="D2897" s="27"/>
      <c r="F2897" s="27"/>
      <c r="G2897" s="35"/>
      <c r="H2897" s="35"/>
      <c r="I2897" s="35"/>
    </row>
    <row r="2898" spans="3:9" ht="22.5" customHeight="1" x14ac:dyDescent="0.25">
      <c r="C2898" s="34"/>
      <c r="D2898" s="27"/>
      <c r="F2898" s="27"/>
      <c r="G2898" s="35"/>
      <c r="H2898" s="35"/>
      <c r="I2898" s="35"/>
    </row>
    <row r="2899" spans="3:9" ht="22.5" customHeight="1" x14ac:dyDescent="0.25">
      <c r="C2899" s="34"/>
      <c r="D2899" s="27"/>
      <c r="F2899" s="27"/>
      <c r="G2899" s="35"/>
      <c r="H2899" s="35"/>
      <c r="I2899" s="35"/>
    </row>
    <row r="2900" spans="3:9" ht="22.5" customHeight="1" x14ac:dyDescent="0.25">
      <c r="C2900" s="34"/>
      <c r="D2900" s="27"/>
      <c r="F2900" s="27"/>
      <c r="G2900" s="35"/>
      <c r="H2900" s="35"/>
      <c r="I2900" s="35"/>
    </row>
    <row r="2901" spans="3:9" ht="22.5" customHeight="1" x14ac:dyDescent="0.25">
      <c r="C2901" s="34"/>
      <c r="D2901" s="27"/>
      <c r="F2901" s="27"/>
      <c r="G2901" s="35"/>
      <c r="H2901" s="35"/>
      <c r="I2901" s="35"/>
    </row>
    <row r="2902" spans="3:9" ht="22.5" customHeight="1" x14ac:dyDescent="0.25">
      <c r="C2902" s="34"/>
      <c r="D2902" s="27"/>
      <c r="F2902" s="27"/>
      <c r="G2902" s="35"/>
      <c r="H2902" s="35"/>
      <c r="I2902" s="35"/>
    </row>
    <row r="2903" spans="3:9" ht="22.5" customHeight="1" x14ac:dyDescent="0.25">
      <c r="C2903" s="34"/>
      <c r="D2903" s="27"/>
      <c r="F2903" s="27"/>
      <c r="G2903" s="35"/>
      <c r="H2903" s="35"/>
      <c r="I2903" s="35"/>
    </row>
    <row r="2904" spans="3:9" ht="22.5" customHeight="1" x14ac:dyDescent="0.25">
      <c r="C2904" s="34"/>
      <c r="D2904" s="27"/>
      <c r="F2904" s="27"/>
      <c r="G2904" s="35"/>
      <c r="H2904" s="35"/>
      <c r="I2904" s="35"/>
    </row>
    <row r="2905" spans="3:9" ht="22.5" customHeight="1" x14ac:dyDescent="0.25">
      <c r="C2905" s="34"/>
      <c r="D2905" s="27"/>
      <c r="F2905" s="27"/>
      <c r="G2905" s="35"/>
      <c r="H2905" s="35"/>
      <c r="I2905" s="35"/>
    </row>
    <row r="2906" spans="3:9" ht="22.5" customHeight="1" x14ac:dyDescent="0.25">
      <c r="C2906" s="34"/>
      <c r="D2906" s="27"/>
      <c r="F2906" s="27"/>
      <c r="G2906" s="35"/>
      <c r="H2906" s="35"/>
      <c r="I2906" s="35"/>
    </row>
    <row r="2907" spans="3:9" ht="22.5" customHeight="1" x14ac:dyDescent="0.25">
      <c r="C2907" s="34"/>
      <c r="D2907" s="27"/>
      <c r="F2907" s="27"/>
      <c r="G2907" s="35"/>
      <c r="H2907" s="35"/>
      <c r="I2907" s="35"/>
    </row>
    <row r="2908" spans="3:9" ht="22.5" customHeight="1" x14ac:dyDescent="0.25">
      <c r="C2908" s="34"/>
      <c r="D2908" s="27"/>
      <c r="F2908" s="27"/>
      <c r="G2908" s="35"/>
      <c r="H2908" s="35"/>
      <c r="I2908" s="35"/>
    </row>
    <row r="2909" spans="3:9" ht="22.5" customHeight="1" x14ac:dyDescent="0.25">
      <c r="C2909" s="34"/>
      <c r="D2909" s="27"/>
      <c r="F2909" s="27"/>
      <c r="G2909" s="35"/>
      <c r="H2909" s="35"/>
      <c r="I2909" s="35"/>
    </row>
    <row r="2910" spans="3:9" ht="22.5" customHeight="1" x14ac:dyDescent="0.25">
      <c r="C2910" s="34"/>
      <c r="D2910" s="27"/>
      <c r="F2910" s="27"/>
      <c r="G2910" s="35"/>
      <c r="H2910" s="35"/>
      <c r="I2910" s="35"/>
    </row>
    <row r="2911" spans="3:9" ht="22.5" customHeight="1" x14ac:dyDescent="0.25">
      <c r="C2911" s="34"/>
      <c r="D2911" s="27"/>
      <c r="F2911" s="27"/>
      <c r="G2911" s="35"/>
      <c r="H2911" s="35"/>
      <c r="I2911" s="35"/>
    </row>
    <row r="2912" spans="3:9" ht="22.5" customHeight="1" x14ac:dyDescent="0.25">
      <c r="C2912" s="34"/>
      <c r="D2912" s="27"/>
      <c r="F2912" s="27"/>
      <c r="G2912" s="35"/>
      <c r="H2912" s="35"/>
      <c r="I2912" s="35"/>
    </row>
    <row r="2913" spans="3:9" ht="22.5" customHeight="1" x14ac:dyDescent="0.25">
      <c r="C2913" s="34"/>
      <c r="D2913" s="27"/>
      <c r="F2913" s="27"/>
      <c r="G2913" s="35"/>
      <c r="H2913" s="35"/>
      <c r="I2913" s="35"/>
    </row>
    <row r="2914" spans="3:9" ht="22.5" customHeight="1" x14ac:dyDescent="0.25">
      <c r="C2914" s="34"/>
      <c r="D2914" s="27"/>
      <c r="F2914" s="27"/>
      <c r="G2914" s="35"/>
      <c r="H2914" s="35"/>
      <c r="I2914" s="35"/>
    </row>
    <row r="2915" spans="3:9" ht="22.5" customHeight="1" x14ac:dyDescent="0.25">
      <c r="C2915" s="34"/>
      <c r="D2915" s="27"/>
      <c r="F2915" s="27"/>
      <c r="G2915" s="35"/>
      <c r="H2915" s="35"/>
      <c r="I2915" s="35"/>
    </row>
    <row r="2916" spans="3:9" ht="22.5" customHeight="1" x14ac:dyDescent="0.25">
      <c r="C2916" s="34"/>
      <c r="D2916" s="27"/>
      <c r="F2916" s="27"/>
      <c r="G2916" s="35"/>
      <c r="H2916" s="35"/>
      <c r="I2916" s="35"/>
    </row>
    <row r="2917" spans="3:9" ht="22.5" customHeight="1" x14ac:dyDescent="0.25">
      <c r="C2917" s="34"/>
      <c r="D2917" s="27"/>
      <c r="F2917" s="27"/>
      <c r="G2917" s="35"/>
      <c r="H2917" s="35"/>
      <c r="I2917" s="35"/>
    </row>
    <row r="2918" spans="3:9" ht="22.5" customHeight="1" x14ac:dyDescent="0.25">
      <c r="C2918" s="34"/>
      <c r="D2918" s="27"/>
      <c r="F2918" s="27"/>
      <c r="G2918" s="35"/>
      <c r="H2918" s="35"/>
      <c r="I2918" s="35"/>
    </row>
    <row r="2919" spans="3:9" ht="22.5" customHeight="1" x14ac:dyDescent="0.25">
      <c r="C2919" s="34"/>
      <c r="D2919" s="27"/>
      <c r="F2919" s="27"/>
      <c r="G2919" s="35"/>
      <c r="H2919" s="35"/>
      <c r="I2919" s="35"/>
    </row>
    <row r="2920" spans="3:9" ht="22.5" customHeight="1" x14ac:dyDescent="0.25">
      <c r="C2920" s="34"/>
      <c r="D2920" s="27"/>
      <c r="F2920" s="27"/>
      <c r="G2920" s="35"/>
      <c r="H2920" s="35"/>
      <c r="I2920" s="35"/>
    </row>
    <row r="2921" spans="3:9" ht="22.5" customHeight="1" x14ac:dyDescent="0.25">
      <c r="C2921" s="34"/>
      <c r="D2921" s="27"/>
      <c r="F2921" s="27"/>
      <c r="G2921" s="35"/>
      <c r="H2921" s="35"/>
      <c r="I2921" s="35"/>
    </row>
    <row r="2922" spans="3:9" ht="22.5" customHeight="1" x14ac:dyDescent="0.25">
      <c r="C2922" s="34"/>
      <c r="D2922" s="27"/>
      <c r="F2922" s="27"/>
      <c r="G2922" s="35"/>
      <c r="H2922" s="35"/>
      <c r="I2922" s="35"/>
    </row>
    <row r="2923" spans="3:9" ht="22.5" customHeight="1" x14ac:dyDescent="0.25">
      <c r="C2923" s="34"/>
      <c r="D2923" s="27"/>
      <c r="F2923" s="27"/>
      <c r="G2923" s="35"/>
      <c r="H2923" s="35"/>
      <c r="I2923" s="35"/>
    </row>
    <row r="2924" spans="3:9" ht="22.5" customHeight="1" x14ac:dyDescent="0.25">
      <c r="C2924" s="34"/>
      <c r="D2924" s="27"/>
      <c r="F2924" s="27"/>
      <c r="G2924" s="35"/>
      <c r="H2924" s="35"/>
      <c r="I2924" s="35"/>
    </row>
    <row r="2925" spans="3:9" ht="22.5" customHeight="1" x14ac:dyDescent="0.25">
      <c r="C2925" s="34"/>
      <c r="D2925" s="27"/>
      <c r="F2925" s="27"/>
      <c r="G2925" s="35"/>
      <c r="H2925" s="35"/>
      <c r="I2925" s="35"/>
    </row>
    <row r="2926" spans="3:9" ht="22.5" customHeight="1" x14ac:dyDescent="0.25">
      <c r="C2926" s="34"/>
      <c r="D2926" s="27"/>
      <c r="F2926" s="27"/>
      <c r="G2926" s="35"/>
      <c r="H2926" s="35"/>
      <c r="I2926" s="35"/>
    </row>
    <row r="2927" spans="3:9" ht="22.5" customHeight="1" x14ac:dyDescent="0.25">
      <c r="C2927" s="34"/>
      <c r="D2927" s="27"/>
      <c r="F2927" s="27"/>
      <c r="G2927" s="35"/>
      <c r="H2927" s="35"/>
      <c r="I2927" s="35"/>
    </row>
    <row r="2928" spans="3:9" ht="22.5" customHeight="1" x14ac:dyDescent="0.25">
      <c r="C2928" s="34"/>
      <c r="D2928" s="27"/>
      <c r="F2928" s="27"/>
      <c r="G2928" s="35"/>
      <c r="H2928" s="35"/>
      <c r="I2928" s="35"/>
    </row>
    <row r="2929" spans="3:9" ht="22.5" customHeight="1" x14ac:dyDescent="0.25">
      <c r="C2929" s="34"/>
      <c r="D2929" s="27"/>
      <c r="F2929" s="27"/>
      <c r="G2929" s="35"/>
      <c r="H2929" s="35"/>
      <c r="I2929" s="35"/>
    </row>
    <row r="2930" spans="3:9" ht="22.5" customHeight="1" x14ac:dyDescent="0.25">
      <c r="C2930" s="34"/>
      <c r="D2930" s="27"/>
      <c r="F2930" s="27"/>
      <c r="G2930" s="35"/>
      <c r="H2930" s="35"/>
      <c r="I2930" s="35"/>
    </row>
    <row r="2931" spans="3:9" ht="22.5" customHeight="1" x14ac:dyDescent="0.25">
      <c r="C2931" s="34"/>
      <c r="D2931" s="27"/>
      <c r="F2931" s="27"/>
      <c r="G2931" s="35"/>
      <c r="H2931" s="35"/>
      <c r="I2931" s="35"/>
    </row>
    <row r="2932" spans="3:9" ht="22.5" customHeight="1" x14ac:dyDescent="0.25">
      <c r="C2932" s="34"/>
      <c r="D2932" s="27"/>
      <c r="F2932" s="27"/>
      <c r="G2932" s="35"/>
      <c r="H2932" s="35"/>
      <c r="I2932" s="35"/>
    </row>
    <row r="2933" spans="3:9" ht="22.5" customHeight="1" x14ac:dyDescent="0.25">
      <c r="C2933" s="34"/>
      <c r="D2933" s="27"/>
      <c r="F2933" s="27"/>
      <c r="G2933" s="35"/>
      <c r="H2933" s="35"/>
      <c r="I2933" s="35"/>
    </row>
    <row r="2934" spans="3:9" ht="22.5" customHeight="1" x14ac:dyDescent="0.25">
      <c r="C2934" s="34"/>
      <c r="D2934" s="27"/>
      <c r="F2934" s="27"/>
      <c r="G2934" s="35"/>
      <c r="H2934" s="35"/>
      <c r="I2934" s="35"/>
    </row>
    <row r="2935" spans="3:9" ht="22.5" customHeight="1" x14ac:dyDescent="0.25">
      <c r="C2935" s="34"/>
      <c r="D2935" s="27"/>
      <c r="F2935" s="27"/>
      <c r="G2935" s="35"/>
      <c r="H2935" s="35"/>
      <c r="I2935" s="35"/>
    </row>
    <row r="2936" spans="3:9" ht="22.5" customHeight="1" x14ac:dyDescent="0.25">
      <c r="C2936" s="34"/>
      <c r="D2936" s="27"/>
      <c r="F2936" s="27"/>
      <c r="G2936" s="35"/>
      <c r="H2936" s="35"/>
      <c r="I2936" s="35"/>
    </row>
    <row r="2937" spans="3:9" ht="22.5" customHeight="1" x14ac:dyDescent="0.25">
      <c r="C2937" s="34"/>
      <c r="D2937" s="27"/>
      <c r="F2937" s="27"/>
      <c r="G2937" s="35"/>
      <c r="H2937" s="35"/>
      <c r="I2937" s="35"/>
    </row>
    <row r="2938" spans="3:9" ht="22.5" customHeight="1" x14ac:dyDescent="0.25">
      <c r="C2938" s="34"/>
      <c r="D2938" s="27"/>
      <c r="F2938" s="27"/>
      <c r="G2938" s="35"/>
      <c r="H2938" s="35"/>
      <c r="I2938" s="35"/>
    </row>
    <row r="2939" spans="3:9" ht="22.5" customHeight="1" x14ac:dyDescent="0.25">
      <c r="C2939" s="34"/>
      <c r="D2939" s="27"/>
      <c r="F2939" s="27"/>
      <c r="G2939" s="35"/>
      <c r="H2939" s="35"/>
      <c r="I2939" s="35"/>
    </row>
    <row r="2940" spans="3:9" ht="22.5" customHeight="1" x14ac:dyDescent="0.25">
      <c r="C2940" s="34"/>
      <c r="D2940" s="27"/>
      <c r="F2940" s="27"/>
      <c r="G2940" s="35"/>
      <c r="H2940" s="35"/>
      <c r="I2940" s="35"/>
    </row>
    <row r="2941" spans="3:9" ht="22.5" customHeight="1" x14ac:dyDescent="0.25">
      <c r="C2941" s="34"/>
      <c r="D2941" s="27"/>
      <c r="F2941" s="27"/>
      <c r="G2941" s="35"/>
      <c r="H2941" s="35"/>
      <c r="I2941" s="35"/>
    </row>
    <row r="2942" spans="3:9" ht="22.5" customHeight="1" x14ac:dyDescent="0.25">
      <c r="C2942" s="34"/>
      <c r="D2942" s="27"/>
      <c r="F2942" s="27"/>
      <c r="G2942" s="35"/>
      <c r="H2942" s="35"/>
      <c r="I2942" s="35"/>
    </row>
    <row r="2943" spans="3:9" ht="22.5" customHeight="1" x14ac:dyDescent="0.25">
      <c r="C2943" s="34"/>
      <c r="D2943" s="27"/>
      <c r="F2943" s="27"/>
      <c r="G2943" s="35"/>
      <c r="H2943" s="35"/>
      <c r="I2943" s="35"/>
    </row>
    <row r="2944" spans="3:9" ht="22.5" customHeight="1" x14ac:dyDescent="0.25">
      <c r="C2944" s="34"/>
      <c r="D2944" s="27"/>
      <c r="F2944" s="27"/>
      <c r="G2944" s="35"/>
      <c r="H2944" s="35"/>
      <c r="I2944" s="35"/>
    </row>
    <row r="2945" spans="3:9" ht="22.5" customHeight="1" x14ac:dyDescent="0.25">
      <c r="C2945" s="34"/>
      <c r="D2945" s="27"/>
      <c r="F2945" s="27"/>
      <c r="G2945" s="35"/>
      <c r="H2945" s="35"/>
      <c r="I2945" s="35"/>
    </row>
    <row r="2946" spans="3:9" ht="22.5" customHeight="1" x14ac:dyDescent="0.25">
      <c r="C2946" s="34"/>
      <c r="D2946" s="27"/>
      <c r="F2946" s="27"/>
      <c r="G2946" s="35"/>
      <c r="H2946" s="35"/>
      <c r="I2946" s="35"/>
    </row>
    <row r="2947" spans="3:9" ht="22.5" customHeight="1" x14ac:dyDescent="0.25">
      <c r="C2947" s="34"/>
      <c r="D2947" s="27"/>
      <c r="F2947" s="27"/>
      <c r="G2947" s="35"/>
      <c r="H2947" s="35"/>
      <c r="I2947" s="35"/>
    </row>
    <row r="2948" spans="3:9" ht="22.5" customHeight="1" x14ac:dyDescent="0.25">
      <c r="C2948" s="34"/>
      <c r="D2948" s="27"/>
      <c r="F2948" s="27"/>
      <c r="G2948" s="35"/>
      <c r="H2948" s="35"/>
      <c r="I2948" s="35"/>
    </row>
    <row r="2949" spans="3:9" ht="22.5" customHeight="1" x14ac:dyDescent="0.25">
      <c r="C2949" s="34"/>
      <c r="D2949" s="27"/>
      <c r="F2949" s="27"/>
      <c r="G2949" s="35"/>
      <c r="H2949" s="35"/>
      <c r="I2949" s="35"/>
    </row>
    <row r="2950" spans="3:9" ht="22.5" customHeight="1" x14ac:dyDescent="0.25">
      <c r="C2950" s="34"/>
      <c r="D2950" s="27"/>
      <c r="F2950" s="27"/>
      <c r="G2950" s="35"/>
      <c r="H2950" s="35"/>
      <c r="I2950" s="35"/>
    </row>
    <row r="2951" spans="3:9" ht="22.5" customHeight="1" x14ac:dyDescent="0.25">
      <c r="C2951" s="34"/>
      <c r="D2951" s="27"/>
      <c r="F2951" s="27"/>
      <c r="G2951" s="35"/>
      <c r="H2951" s="35"/>
      <c r="I2951" s="35"/>
    </row>
    <row r="2952" spans="3:9" ht="22.5" customHeight="1" x14ac:dyDescent="0.25">
      <c r="C2952" s="34"/>
      <c r="D2952" s="27"/>
      <c r="F2952" s="27"/>
      <c r="G2952" s="35"/>
      <c r="H2952" s="35"/>
      <c r="I2952" s="35"/>
    </row>
    <row r="2953" spans="3:9" ht="22.5" customHeight="1" x14ac:dyDescent="0.25">
      <c r="C2953" s="34"/>
      <c r="D2953" s="27"/>
      <c r="F2953" s="27"/>
      <c r="G2953" s="35"/>
      <c r="H2953" s="35"/>
      <c r="I2953" s="35"/>
    </row>
    <row r="2954" spans="3:9" ht="22.5" customHeight="1" x14ac:dyDescent="0.25">
      <c r="C2954" s="34"/>
      <c r="D2954" s="27"/>
      <c r="F2954" s="27"/>
      <c r="G2954" s="35"/>
      <c r="H2954" s="35"/>
      <c r="I2954" s="35"/>
    </row>
    <row r="2955" spans="3:9" ht="22.5" customHeight="1" x14ac:dyDescent="0.25">
      <c r="C2955" s="34"/>
      <c r="D2955" s="27"/>
      <c r="F2955" s="27"/>
      <c r="G2955" s="35"/>
      <c r="H2955" s="35"/>
      <c r="I2955" s="35"/>
    </row>
    <row r="2956" spans="3:9" ht="22.5" customHeight="1" x14ac:dyDescent="0.25">
      <c r="C2956" s="34"/>
      <c r="D2956" s="27"/>
      <c r="F2956" s="27"/>
      <c r="G2956" s="35"/>
      <c r="H2956" s="35"/>
      <c r="I2956" s="35"/>
    </row>
    <row r="2957" spans="3:9" ht="22.5" customHeight="1" x14ac:dyDescent="0.25">
      <c r="C2957" s="34"/>
      <c r="D2957" s="27"/>
      <c r="F2957" s="27"/>
      <c r="G2957" s="35"/>
      <c r="H2957" s="35"/>
      <c r="I2957" s="35"/>
    </row>
    <row r="2958" spans="3:9" ht="22.5" customHeight="1" x14ac:dyDescent="0.25">
      <c r="C2958" s="34"/>
      <c r="D2958" s="27"/>
      <c r="F2958" s="27"/>
      <c r="G2958" s="35"/>
      <c r="H2958" s="35"/>
      <c r="I2958" s="35"/>
    </row>
    <row r="2959" spans="3:9" ht="22.5" customHeight="1" x14ac:dyDescent="0.25">
      <c r="C2959" s="34"/>
      <c r="D2959" s="27"/>
      <c r="F2959" s="27"/>
      <c r="G2959" s="35"/>
      <c r="H2959" s="35"/>
      <c r="I2959" s="35"/>
    </row>
    <row r="2960" spans="3:9" ht="22.5" customHeight="1" x14ac:dyDescent="0.25">
      <c r="C2960" s="34"/>
      <c r="D2960" s="27"/>
      <c r="F2960" s="27"/>
      <c r="G2960" s="35"/>
      <c r="H2960" s="35"/>
      <c r="I2960" s="35"/>
    </row>
    <row r="2961" spans="3:9" ht="22.5" customHeight="1" x14ac:dyDescent="0.25">
      <c r="C2961" s="34"/>
      <c r="D2961" s="27"/>
      <c r="F2961" s="27"/>
      <c r="G2961" s="35"/>
      <c r="H2961" s="35"/>
      <c r="I2961" s="35"/>
    </row>
    <row r="2962" spans="3:9" ht="22.5" customHeight="1" x14ac:dyDescent="0.25">
      <c r="C2962" s="34"/>
      <c r="D2962" s="27"/>
      <c r="F2962" s="27"/>
      <c r="G2962" s="35"/>
      <c r="H2962" s="35"/>
      <c r="I2962" s="35"/>
    </row>
    <row r="2963" spans="3:9" ht="22.5" customHeight="1" x14ac:dyDescent="0.25">
      <c r="C2963" s="34"/>
      <c r="D2963" s="27"/>
      <c r="F2963" s="27"/>
      <c r="G2963" s="35"/>
      <c r="H2963" s="35"/>
      <c r="I2963" s="35"/>
    </row>
    <row r="2964" spans="3:9" ht="22.5" customHeight="1" x14ac:dyDescent="0.25">
      <c r="C2964" s="34"/>
      <c r="D2964" s="27"/>
      <c r="F2964" s="27"/>
      <c r="G2964" s="35"/>
      <c r="H2964" s="35"/>
      <c r="I2964" s="35"/>
    </row>
    <row r="2965" spans="3:9" ht="22.5" customHeight="1" x14ac:dyDescent="0.25">
      <c r="C2965" s="34"/>
      <c r="D2965" s="27"/>
      <c r="F2965" s="27"/>
      <c r="G2965" s="35"/>
      <c r="H2965" s="35"/>
      <c r="I2965" s="35"/>
    </row>
    <row r="2966" spans="3:9" ht="22.5" customHeight="1" x14ac:dyDescent="0.25">
      <c r="C2966" s="34"/>
      <c r="D2966" s="27"/>
      <c r="F2966" s="27"/>
      <c r="G2966" s="35"/>
      <c r="H2966" s="35"/>
      <c r="I2966" s="35"/>
    </row>
    <row r="2967" spans="3:9" ht="22.5" customHeight="1" x14ac:dyDescent="0.25">
      <c r="C2967" s="34"/>
      <c r="D2967" s="27"/>
      <c r="F2967" s="27"/>
      <c r="G2967" s="35"/>
      <c r="H2967" s="35"/>
      <c r="I2967" s="35"/>
    </row>
    <row r="2968" spans="3:9" ht="22.5" customHeight="1" x14ac:dyDescent="0.25">
      <c r="C2968" s="34"/>
      <c r="D2968" s="27"/>
      <c r="F2968" s="27"/>
      <c r="G2968" s="35"/>
      <c r="H2968" s="35"/>
      <c r="I2968" s="35"/>
    </row>
    <row r="2969" spans="3:9" ht="22.5" customHeight="1" x14ac:dyDescent="0.25">
      <c r="C2969" s="34"/>
      <c r="D2969" s="27"/>
      <c r="F2969" s="27"/>
      <c r="G2969" s="35"/>
      <c r="H2969" s="35"/>
      <c r="I2969" s="35"/>
    </row>
    <row r="2970" spans="3:9" ht="22.5" customHeight="1" x14ac:dyDescent="0.25">
      <c r="C2970" s="34"/>
      <c r="D2970" s="27"/>
      <c r="F2970" s="27"/>
      <c r="G2970" s="35"/>
      <c r="H2970" s="35"/>
      <c r="I2970" s="35"/>
    </row>
    <row r="2971" spans="3:9" ht="22.5" customHeight="1" x14ac:dyDescent="0.25">
      <c r="C2971" s="34"/>
      <c r="D2971" s="27"/>
      <c r="F2971" s="27"/>
      <c r="G2971" s="35"/>
      <c r="H2971" s="35"/>
      <c r="I2971" s="35"/>
    </row>
    <row r="2972" spans="3:9" ht="22.5" customHeight="1" x14ac:dyDescent="0.25">
      <c r="C2972" s="34"/>
      <c r="D2972" s="27"/>
      <c r="F2972" s="27"/>
      <c r="G2972" s="35"/>
      <c r="H2972" s="35"/>
      <c r="I2972" s="35"/>
    </row>
    <row r="2973" spans="3:9" ht="22.5" customHeight="1" x14ac:dyDescent="0.25">
      <c r="C2973" s="34"/>
      <c r="D2973" s="27"/>
      <c r="F2973" s="27"/>
      <c r="G2973" s="35"/>
      <c r="H2973" s="35"/>
      <c r="I2973" s="35"/>
    </row>
    <row r="2974" spans="3:9" ht="22.5" customHeight="1" x14ac:dyDescent="0.25">
      <c r="C2974" s="34"/>
      <c r="D2974" s="27"/>
      <c r="F2974" s="27"/>
      <c r="G2974" s="35"/>
      <c r="H2974" s="35"/>
      <c r="I2974" s="35"/>
    </row>
    <row r="2975" spans="3:9" ht="22.5" customHeight="1" x14ac:dyDescent="0.25">
      <c r="C2975" s="34"/>
      <c r="D2975" s="27"/>
      <c r="F2975" s="27"/>
      <c r="G2975" s="35"/>
      <c r="H2975" s="35"/>
      <c r="I2975" s="35"/>
    </row>
    <row r="2976" spans="3:9" ht="22.5" customHeight="1" x14ac:dyDescent="0.25">
      <c r="C2976" s="34"/>
      <c r="D2976" s="27"/>
      <c r="F2976" s="27"/>
      <c r="G2976" s="35"/>
      <c r="H2976" s="35"/>
      <c r="I2976" s="35"/>
    </row>
    <row r="2977" spans="3:9" ht="22.5" customHeight="1" x14ac:dyDescent="0.25">
      <c r="C2977" s="34"/>
      <c r="D2977" s="27"/>
      <c r="F2977" s="27"/>
      <c r="G2977" s="35"/>
      <c r="H2977" s="35"/>
      <c r="I2977" s="35"/>
    </row>
    <row r="2978" spans="3:9" ht="22.5" customHeight="1" x14ac:dyDescent="0.25">
      <c r="C2978" s="34"/>
      <c r="D2978" s="27"/>
      <c r="F2978" s="27"/>
      <c r="G2978" s="35"/>
      <c r="H2978" s="35"/>
      <c r="I2978" s="35"/>
    </row>
    <row r="2979" spans="3:9" ht="22.5" customHeight="1" x14ac:dyDescent="0.25">
      <c r="C2979" s="34"/>
      <c r="D2979" s="27"/>
      <c r="F2979" s="27"/>
      <c r="G2979" s="35"/>
      <c r="H2979" s="35"/>
      <c r="I2979" s="35"/>
    </row>
    <row r="2980" spans="3:9" ht="22.5" customHeight="1" x14ac:dyDescent="0.25">
      <c r="C2980" s="34"/>
      <c r="D2980" s="27"/>
      <c r="F2980" s="27"/>
      <c r="G2980" s="35"/>
      <c r="H2980" s="35"/>
      <c r="I2980" s="35"/>
    </row>
    <row r="2981" spans="3:9" ht="22.5" customHeight="1" x14ac:dyDescent="0.25">
      <c r="C2981" s="34"/>
      <c r="D2981" s="27"/>
      <c r="F2981" s="27"/>
      <c r="G2981" s="35"/>
      <c r="H2981" s="35"/>
      <c r="I2981" s="35"/>
    </row>
    <row r="2982" spans="3:9" ht="22.5" customHeight="1" x14ac:dyDescent="0.25">
      <c r="C2982" s="34"/>
      <c r="D2982" s="27"/>
      <c r="F2982" s="27"/>
      <c r="G2982" s="35"/>
      <c r="H2982" s="35"/>
      <c r="I2982" s="35"/>
    </row>
    <row r="2983" spans="3:9" ht="22.5" customHeight="1" x14ac:dyDescent="0.25">
      <c r="C2983" s="34"/>
      <c r="D2983" s="27"/>
      <c r="F2983" s="27"/>
      <c r="G2983" s="35"/>
      <c r="H2983" s="35"/>
      <c r="I2983" s="35"/>
    </row>
    <row r="2984" spans="3:9" ht="22.5" customHeight="1" x14ac:dyDescent="0.25">
      <c r="C2984" s="34"/>
      <c r="D2984" s="27"/>
      <c r="F2984" s="27"/>
      <c r="G2984" s="35"/>
      <c r="H2984" s="35"/>
      <c r="I2984" s="35"/>
    </row>
    <row r="2985" spans="3:9" ht="22.5" customHeight="1" x14ac:dyDescent="0.25">
      <c r="C2985" s="34"/>
      <c r="D2985" s="27"/>
      <c r="F2985" s="27"/>
      <c r="G2985" s="35"/>
      <c r="H2985" s="35"/>
      <c r="I2985" s="35"/>
    </row>
    <row r="2986" spans="3:9" ht="22.5" customHeight="1" x14ac:dyDescent="0.25">
      <c r="C2986" s="34"/>
      <c r="D2986" s="27"/>
      <c r="F2986" s="27"/>
      <c r="G2986" s="35"/>
      <c r="H2986" s="35"/>
      <c r="I2986" s="35"/>
    </row>
    <row r="2987" spans="3:9" ht="22.5" customHeight="1" x14ac:dyDescent="0.25">
      <c r="C2987" s="34"/>
      <c r="D2987" s="27"/>
      <c r="F2987" s="27"/>
      <c r="G2987" s="35"/>
      <c r="H2987" s="35"/>
      <c r="I2987" s="35"/>
    </row>
    <row r="2988" spans="3:9" ht="22.5" customHeight="1" x14ac:dyDescent="0.25">
      <c r="C2988" s="34"/>
      <c r="D2988" s="27"/>
      <c r="F2988" s="27"/>
      <c r="G2988" s="35"/>
      <c r="H2988" s="35"/>
      <c r="I2988" s="35"/>
    </row>
    <row r="2989" spans="3:9" ht="22.5" customHeight="1" x14ac:dyDescent="0.25">
      <c r="C2989" s="34"/>
      <c r="D2989" s="27"/>
      <c r="F2989" s="27"/>
      <c r="G2989" s="35"/>
      <c r="H2989" s="35"/>
      <c r="I2989" s="35"/>
    </row>
    <row r="2990" spans="3:9" ht="22.5" customHeight="1" x14ac:dyDescent="0.25">
      <c r="C2990" s="34"/>
      <c r="D2990" s="27"/>
      <c r="F2990" s="27"/>
      <c r="G2990" s="35"/>
      <c r="H2990" s="35"/>
      <c r="I2990" s="35"/>
    </row>
    <row r="2991" spans="3:9" ht="22.5" customHeight="1" x14ac:dyDescent="0.25">
      <c r="C2991" s="34"/>
      <c r="D2991" s="27"/>
      <c r="F2991" s="27"/>
      <c r="G2991" s="35"/>
      <c r="H2991" s="35"/>
      <c r="I2991" s="35"/>
    </row>
    <row r="2992" spans="3:9" ht="22.5" customHeight="1" x14ac:dyDescent="0.25">
      <c r="C2992" s="34"/>
      <c r="D2992" s="27"/>
      <c r="F2992" s="27"/>
      <c r="G2992" s="35"/>
      <c r="H2992" s="35"/>
      <c r="I2992" s="35"/>
    </row>
    <row r="2993" spans="3:9" ht="22.5" customHeight="1" x14ac:dyDescent="0.25">
      <c r="C2993" s="34"/>
      <c r="D2993" s="27"/>
      <c r="F2993" s="27"/>
      <c r="G2993" s="35"/>
      <c r="H2993" s="35"/>
      <c r="I2993" s="35"/>
    </row>
    <row r="2994" spans="3:9" ht="22.5" customHeight="1" x14ac:dyDescent="0.25">
      <c r="C2994" s="34"/>
      <c r="D2994" s="27"/>
      <c r="F2994" s="27"/>
      <c r="G2994" s="35"/>
      <c r="H2994" s="35"/>
      <c r="I2994" s="35"/>
    </row>
    <row r="2995" spans="3:9" ht="22.5" customHeight="1" x14ac:dyDescent="0.25">
      <c r="C2995" s="34"/>
      <c r="D2995" s="27"/>
      <c r="F2995" s="27"/>
      <c r="G2995" s="35"/>
      <c r="H2995" s="35"/>
      <c r="I2995" s="35"/>
    </row>
    <row r="2996" spans="3:9" ht="22.5" customHeight="1" x14ac:dyDescent="0.25">
      <c r="C2996" s="34"/>
      <c r="D2996" s="27"/>
      <c r="F2996" s="27"/>
      <c r="G2996" s="35"/>
      <c r="H2996" s="35"/>
      <c r="I2996" s="35"/>
    </row>
    <row r="2997" spans="3:9" ht="22.5" customHeight="1" x14ac:dyDescent="0.25">
      <c r="C2997" s="34"/>
      <c r="D2997" s="27"/>
      <c r="F2997" s="27"/>
      <c r="G2997" s="35"/>
      <c r="H2997" s="35"/>
      <c r="I2997" s="35"/>
    </row>
    <row r="2998" spans="3:9" ht="22.5" customHeight="1" x14ac:dyDescent="0.25">
      <c r="C2998" s="34"/>
      <c r="D2998" s="27"/>
      <c r="F2998" s="27"/>
      <c r="G2998" s="35"/>
      <c r="H2998" s="35"/>
      <c r="I2998" s="35"/>
    </row>
    <row r="2999" spans="3:9" ht="22.5" customHeight="1" x14ac:dyDescent="0.25">
      <c r="C2999" s="34"/>
      <c r="D2999" s="27"/>
      <c r="F2999" s="27"/>
      <c r="G2999" s="35"/>
      <c r="H2999" s="35"/>
      <c r="I2999" s="35"/>
    </row>
    <row r="3000" spans="3:9" ht="22.5" customHeight="1" x14ac:dyDescent="0.25">
      <c r="C3000" s="34"/>
      <c r="D3000" s="27"/>
      <c r="F3000" s="27"/>
      <c r="G3000" s="35"/>
      <c r="H3000" s="35"/>
      <c r="I3000" s="35"/>
    </row>
    <row r="3001" spans="3:9" ht="22.5" customHeight="1" x14ac:dyDescent="0.25">
      <c r="C3001" s="34"/>
      <c r="D3001" s="27"/>
      <c r="F3001" s="27"/>
      <c r="G3001" s="35"/>
      <c r="H3001" s="35"/>
      <c r="I3001" s="35"/>
    </row>
    <row r="3002" spans="3:9" ht="22.5" customHeight="1" x14ac:dyDescent="0.25">
      <c r="C3002" s="34"/>
      <c r="D3002" s="27"/>
      <c r="F3002" s="27"/>
      <c r="G3002" s="35"/>
      <c r="H3002" s="35"/>
      <c r="I3002" s="35"/>
    </row>
    <row r="3003" spans="3:9" ht="22.5" customHeight="1" x14ac:dyDescent="0.25">
      <c r="C3003" s="34"/>
      <c r="D3003" s="27"/>
      <c r="F3003" s="27"/>
      <c r="G3003" s="35"/>
      <c r="H3003" s="35"/>
      <c r="I3003" s="35"/>
    </row>
    <row r="3004" spans="3:9" ht="22.5" customHeight="1" x14ac:dyDescent="0.25">
      <c r="C3004" s="34"/>
      <c r="D3004" s="27"/>
      <c r="F3004" s="27"/>
      <c r="G3004" s="35"/>
      <c r="H3004" s="35"/>
      <c r="I3004" s="35"/>
    </row>
    <row r="3005" spans="3:9" ht="22.5" customHeight="1" x14ac:dyDescent="0.25">
      <c r="C3005" s="34"/>
      <c r="D3005" s="27"/>
      <c r="F3005" s="27"/>
      <c r="G3005" s="35"/>
      <c r="H3005" s="35"/>
      <c r="I3005" s="35"/>
    </row>
    <row r="3006" spans="3:9" ht="22.5" customHeight="1" x14ac:dyDescent="0.25">
      <c r="C3006" s="34"/>
      <c r="D3006" s="27"/>
      <c r="F3006" s="27"/>
      <c r="G3006" s="35"/>
      <c r="H3006" s="35"/>
      <c r="I3006" s="35"/>
    </row>
    <row r="3007" spans="3:9" ht="22.5" customHeight="1" x14ac:dyDescent="0.25">
      <c r="C3007" s="34"/>
      <c r="D3007" s="27"/>
      <c r="F3007" s="27"/>
      <c r="G3007" s="35"/>
      <c r="H3007" s="35"/>
      <c r="I3007" s="35"/>
    </row>
    <row r="3008" spans="3:9" ht="22.5" customHeight="1" x14ac:dyDescent="0.25">
      <c r="C3008" s="34"/>
      <c r="D3008" s="27"/>
      <c r="F3008" s="27"/>
      <c r="G3008" s="35"/>
      <c r="H3008" s="35"/>
      <c r="I3008" s="35"/>
    </row>
    <row r="3009" spans="3:9" ht="22.5" customHeight="1" x14ac:dyDescent="0.25">
      <c r="C3009" s="34"/>
      <c r="D3009" s="27"/>
      <c r="F3009" s="27"/>
      <c r="G3009" s="35"/>
      <c r="H3009" s="35"/>
      <c r="I3009" s="35"/>
    </row>
    <row r="3010" spans="3:9" ht="22.5" customHeight="1" x14ac:dyDescent="0.25">
      <c r="C3010" s="34"/>
      <c r="D3010" s="27"/>
      <c r="F3010" s="27"/>
      <c r="G3010" s="35"/>
      <c r="H3010" s="35"/>
      <c r="I3010" s="35"/>
    </row>
    <row r="3011" spans="3:9" ht="22.5" customHeight="1" x14ac:dyDescent="0.25">
      <c r="C3011" s="34"/>
      <c r="D3011" s="27"/>
      <c r="F3011" s="27"/>
      <c r="G3011" s="35"/>
      <c r="H3011" s="35"/>
      <c r="I3011" s="35"/>
    </row>
    <row r="3012" spans="3:9" ht="22.5" customHeight="1" x14ac:dyDescent="0.25">
      <c r="C3012" s="34"/>
      <c r="D3012" s="27"/>
      <c r="F3012" s="27"/>
      <c r="G3012" s="35"/>
      <c r="H3012" s="35"/>
      <c r="I3012" s="35"/>
    </row>
    <row r="3013" spans="3:9" ht="22.5" customHeight="1" x14ac:dyDescent="0.25">
      <c r="C3013" s="34"/>
      <c r="D3013" s="27"/>
      <c r="F3013" s="27"/>
      <c r="G3013" s="35"/>
      <c r="H3013" s="35"/>
      <c r="I3013" s="35"/>
    </row>
    <row r="3014" spans="3:9" ht="22.5" customHeight="1" x14ac:dyDescent="0.25">
      <c r="C3014" s="34"/>
      <c r="D3014" s="27"/>
      <c r="F3014" s="27"/>
      <c r="G3014" s="35"/>
      <c r="H3014" s="35"/>
      <c r="I3014" s="35"/>
    </row>
    <row r="3015" spans="3:9" ht="22.5" customHeight="1" x14ac:dyDescent="0.25">
      <c r="C3015" s="34"/>
      <c r="D3015" s="27"/>
      <c r="F3015" s="27"/>
      <c r="G3015" s="35"/>
      <c r="H3015" s="35"/>
      <c r="I3015" s="35"/>
    </row>
    <row r="3016" spans="3:9" ht="22.5" customHeight="1" x14ac:dyDescent="0.25">
      <c r="C3016" s="34"/>
      <c r="D3016" s="27"/>
      <c r="F3016" s="27"/>
      <c r="G3016" s="35"/>
      <c r="H3016" s="35"/>
      <c r="I3016" s="35"/>
    </row>
    <row r="3017" spans="3:9" ht="22.5" customHeight="1" x14ac:dyDescent="0.25">
      <c r="C3017" s="34"/>
      <c r="D3017" s="27"/>
      <c r="F3017" s="27"/>
      <c r="G3017" s="35"/>
      <c r="H3017" s="35"/>
      <c r="I3017" s="35"/>
    </row>
    <row r="3018" spans="3:9" ht="22.5" customHeight="1" x14ac:dyDescent="0.25">
      <c r="C3018" s="34"/>
      <c r="D3018" s="27"/>
      <c r="F3018" s="27"/>
      <c r="G3018" s="35"/>
      <c r="H3018" s="35"/>
      <c r="I3018" s="35"/>
    </row>
    <row r="3019" spans="3:9" ht="22.5" customHeight="1" x14ac:dyDescent="0.25">
      <c r="C3019" s="34"/>
      <c r="D3019" s="27"/>
      <c r="F3019" s="27"/>
      <c r="G3019" s="35"/>
      <c r="H3019" s="35"/>
      <c r="I3019" s="35"/>
    </row>
    <row r="3020" spans="3:9" ht="22.5" customHeight="1" x14ac:dyDescent="0.25">
      <c r="C3020" s="34"/>
      <c r="D3020" s="27"/>
      <c r="F3020" s="27"/>
      <c r="G3020" s="35"/>
      <c r="H3020" s="35"/>
      <c r="I3020" s="35"/>
    </row>
    <row r="3021" spans="3:9" ht="22.5" customHeight="1" x14ac:dyDescent="0.25">
      <c r="C3021" s="34"/>
      <c r="D3021" s="27"/>
      <c r="F3021" s="27"/>
      <c r="G3021" s="35"/>
      <c r="H3021" s="35"/>
      <c r="I3021" s="35"/>
    </row>
    <row r="3022" spans="3:9" ht="22.5" customHeight="1" x14ac:dyDescent="0.25">
      <c r="C3022" s="34"/>
      <c r="D3022" s="27"/>
      <c r="F3022" s="27"/>
      <c r="G3022" s="35"/>
      <c r="H3022" s="35"/>
      <c r="I3022" s="35"/>
    </row>
    <row r="3023" spans="3:9" ht="22.5" customHeight="1" x14ac:dyDescent="0.25">
      <c r="C3023" s="34"/>
      <c r="D3023" s="27"/>
      <c r="F3023" s="27"/>
      <c r="G3023" s="35"/>
      <c r="H3023" s="35"/>
      <c r="I3023" s="35"/>
    </row>
    <row r="3024" spans="3:9" ht="22.5" customHeight="1" x14ac:dyDescent="0.25">
      <c r="C3024" s="34"/>
      <c r="D3024" s="27"/>
      <c r="F3024" s="27"/>
      <c r="G3024" s="35"/>
      <c r="H3024" s="35"/>
      <c r="I3024" s="35"/>
    </row>
    <row r="3025" spans="3:9" ht="22.5" customHeight="1" x14ac:dyDescent="0.25">
      <c r="C3025" s="34"/>
      <c r="D3025" s="27"/>
      <c r="F3025" s="27"/>
      <c r="G3025" s="35"/>
      <c r="H3025" s="35"/>
      <c r="I3025" s="35"/>
    </row>
    <row r="3026" spans="3:9" ht="22.5" customHeight="1" x14ac:dyDescent="0.25">
      <c r="C3026" s="34"/>
      <c r="D3026" s="27"/>
      <c r="F3026" s="27"/>
      <c r="G3026" s="35"/>
      <c r="H3026" s="35"/>
      <c r="I3026" s="35"/>
    </row>
    <row r="3027" spans="3:9" ht="22.5" customHeight="1" x14ac:dyDescent="0.25">
      <c r="C3027" s="34"/>
      <c r="D3027" s="27"/>
      <c r="F3027" s="27"/>
      <c r="G3027" s="35"/>
      <c r="H3027" s="35"/>
      <c r="I3027" s="35"/>
    </row>
    <row r="3028" spans="3:9" ht="22.5" customHeight="1" x14ac:dyDescent="0.25">
      <c r="C3028" s="34"/>
      <c r="D3028" s="27"/>
      <c r="F3028" s="27"/>
      <c r="G3028" s="35"/>
      <c r="H3028" s="35"/>
      <c r="I3028" s="35"/>
    </row>
    <row r="3029" spans="3:9" ht="22.5" customHeight="1" x14ac:dyDescent="0.25">
      <c r="C3029" s="34"/>
      <c r="D3029" s="27"/>
      <c r="F3029" s="27"/>
      <c r="G3029" s="35"/>
      <c r="H3029" s="35"/>
      <c r="I3029" s="35"/>
    </row>
    <row r="3030" spans="3:9" ht="22.5" customHeight="1" x14ac:dyDescent="0.25">
      <c r="C3030" s="34"/>
      <c r="D3030" s="27"/>
      <c r="F3030" s="27"/>
      <c r="G3030" s="35"/>
      <c r="H3030" s="35"/>
      <c r="I3030" s="35"/>
    </row>
    <row r="3031" spans="3:9" ht="22.5" customHeight="1" x14ac:dyDescent="0.25">
      <c r="C3031" s="34"/>
      <c r="D3031" s="27"/>
      <c r="F3031" s="27"/>
      <c r="G3031" s="35"/>
      <c r="H3031" s="35"/>
      <c r="I3031" s="35"/>
    </row>
    <row r="3032" spans="3:9" ht="22.5" customHeight="1" x14ac:dyDescent="0.25">
      <c r="C3032" s="34"/>
      <c r="D3032" s="27"/>
      <c r="F3032" s="27"/>
      <c r="G3032" s="35"/>
      <c r="H3032" s="35"/>
      <c r="I3032" s="35"/>
    </row>
    <row r="3033" spans="3:9" ht="22.5" customHeight="1" x14ac:dyDescent="0.25">
      <c r="C3033" s="34"/>
      <c r="D3033" s="27"/>
      <c r="F3033" s="27"/>
      <c r="G3033" s="35"/>
      <c r="H3033" s="35"/>
      <c r="I3033" s="35"/>
    </row>
    <row r="3034" spans="3:9" ht="22.5" customHeight="1" x14ac:dyDescent="0.25">
      <c r="C3034" s="34"/>
      <c r="D3034" s="27"/>
      <c r="F3034" s="27"/>
      <c r="G3034" s="35"/>
      <c r="H3034" s="35"/>
      <c r="I3034" s="35"/>
    </row>
    <row r="3035" spans="3:9" ht="22.5" customHeight="1" x14ac:dyDescent="0.25">
      <c r="C3035" s="34"/>
      <c r="D3035" s="27"/>
      <c r="F3035" s="27"/>
      <c r="G3035" s="35"/>
      <c r="H3035" s="35"/>
      <c r="I3035" s="35"/>
    </row>
    <row r="3036" spans="3:9" ht="22.5" customHeight="1" x14ac:dyDescent="0.25">
      <c r="C3036" s="34"/>
      <c r="D3036" s="27"/>
      <c r="F3036" s="27"/>
      <c r="G3036" s="35"/>
      <c r="H3036" s="35"/>
      <c r="I3036" s="35"/>
    </row>
    <row r="3037" spans="3:9" ht="22.5" customHeight="1" x14ac:dyDescent="0.25">
      <c r="C3037" s="34"/>
      <c r="D3037" s="27"/>
      <c r="F3037" s="27"/>
      <c r="G3037" s="35"/>
      <c r="H3037" s="35"/>
      <c r="I3037" s="35"/>
    </row>
    <row r="3038" spans="3:9" ht="22.5" customHeight="1" x14ac:dyDescent="0.25">
      <c r="C3038" s="34"/>
      <c r="D3038" s="27"/>
      <c r="F3038" s="27"/>
      <c r="G3038" s="35"/>
      <c r="H3038" s="35"/>
      <c r="I3038" s="35"/>
    </row>
    <row r="3039" spans="3:9" ht="22.5" customHeight="1" x14ac:dyDescent="0.25">
      <c r="C3039" s="34"/>
      <c r="D3039" s="27"/>
      <c r="F3039" s="27"/>
      <c r="G3039" s="35"/>
      <c r="H3039" s="35"/>
      <c r="I3039" s="35"/>
    </row>
    <row r="3040" spans="3:9" ht="22.5" customHeight="1" x14ac:dyDescent="0.25">
      <c r="C3040" s="34"/>
      <c r="D3040" s="27"/>
      <c r="F3040" s="27"/>
      <c r="G3040" s="35"/>
      <c r="H3040" s="35"/>
      <c r="I3040" s="35"/>
    </row>
    <row r="3041" spans="3:9" ht="22.5" customHeight="1" x14ac:dyDescent="0.25">
      <c r="C3041" s="34"/>
      <c r="D3041" s="27"/>
      <c r="F3041" s="27"/>
      <c r="G3041" s="35"/>
      <c r="H3041" s="35"/>
      <c r="I3041" s="35"/>
    </row>
    <row r="3042" spans="3:9" ht="22.5" customHeight="1" x14ac:dyDescent="0.25">
      <c r="C3042" s="34"/>
      <c r="D3042" s="27"/>
      <c r="F3042" s="27"/>
      <c r="G3042" s="35"/>
      <c r="H3042" s="35"/>
      <c r="I3042" s="35"/>
    </row>
    <row r="3043" spans="3:9" ht="22.5" customHeight="1" x14ac:dyDescent="0.25">
      <c r="C3043" s="34"/>
      <c r="D3043" s="27"/>
      <c r="F3043" s="27"/>
      <c r="G3043" s="35"/>
      <c r="H3043" s="35"/>
      <c r="I3043" s="35"/>
    </row>
    <row r="3044" spans="3:9" ht="22.5" customHeight="1" x14ac:dyDescent="0.25">
      <c r="C3044" s="34"/>
      <c r="D3044" s="27"/>
      <c r="F3044" s="27"/>
      <c r="G3044" s="35"/>
      <c r="H3044" s="35"/>
      <c r="I3044" s="35"/>
    </row>
    <row r="3045" spans="3:9" ht="22.5" customHeight="1" x14ac:dyDescent="0.25">
      <c r="C3045" s="34"/>
      <c r="D3045" s="27"/>
      <c r="F3045" s="27"/>
      <c r="G3045" s="35"/>
      <c r="H3045" s="35"/>
      <c r="I3045" s="35"/>
    </row>
    <row r="3046" spans="3:9" ht="22.5" customHeight="1" x14ac:dyDescent="0.25">
      <c r="C3046" s="34"/>
      <c r="D3046" s="27"/>
      <c r="F3046" s="27"/>
      <c r="G3046" s="35"/>
      <c r="H3046" s="35"/>
      <c r="I3046" s="35"/>
    </row>
    <row r="3047" spans="3:9" ht="22.5" customHeight="1" x14ac:dyDescent="0.25">
      <c r="C3047" s="34"/>
      <c r="D3047" s="27"/>
      <c r="F3047" s="27"/>
      <c r="G3047" s="35"/>
      <c r="H3047" s="35"/>
      <c r="I3047" s="35"/>
    </row>
    <row r="3048" spans="3:9" ht="22.5" customHeight="1" x14ac:dyDescent="0.25">
      <c r="C3048" s="34"/>
      <c r="D3048" s="27"/>
      <c r="F3048" s="27"/>
      <c r="G3048" s="35"/>
      <c r="H3048" s="35"/>
      <c r="I3048" s="35"/>
    </row>
    <row r="3049" spans="3:9" ht="22.5" customHeight="1" x14ac:dyDescent="0.25">
      <c r="C3049" s="34"/>
      <c r="D3049" s="27"/>
      <c r="F3049" s="27"/>
      <c r="G3049" s="35"/>
      <c r="H3049" s="35"/>
      <c r="I3049" s="35"/>
    </row>
    <row r="3050" spans="3:9" ht="22.5" customHeight="1" x14ac:dyDescent="0.25">
      <c r="C3050" s="34"/>
      <c r="D3050" s="27"/>
      <c r="F3050" s="27"/>
      <c r="G3050" s="35"/>
      <c r="H3050" s="35"/>
      <c r="I3050" s="35"/>
    </row>
    <row r="3051" spans="3:9" ht="22.5" customHeight="1" x14ac:dyDescent="0.25">
      <c r="C3051" s="34"/>
      <c r="D3051" s="27"/>
      <c r="F3051" s="27"/>
      <c r="G3051" s="35"/>
      <c r="H3051" s="35"/>
      <c r="I3051" s="35"/>
    </row>
    <row r="3052" spans="3:9" ht="22.5" customHeight="1" x14ac:dyDescent="0.25">
      <c r="C3052" s="34"/>
      <c r="D3052" s="27"/>
      <c r="F3052" s="27"/>
      <c r="G3052" s="35"/>
      <c r="H3052" s="35"/>
      <c r="I3052" s="35"/>
    </row>
    <row r="3053" spans="3:9" ht="22.5" customHeight="1" x14ac:dyDescent="0.25">
      <c r="C3053" s="34"/>
      <c r="D3053" s="27"/>
      <c r="F3053" s="27"/>
      <c r="G3053" s="35"/>
      <c r="H3053" s="35"/>
      <c r="I3053" s="35"/>
    </row>
    <row r="3054" spans="3:9" ht="22.5" customHeight="1" x14ac:dyDescent="0.25">
      <c r="C3054" s="34"/>
      <c r="D3054" s="27"/>
      <c r="F3054" s="27"/>
      <c r="G3054" s="35"/>
      <c r="H3054" s="35"/>
      <c r="I3054" s="35"/>
    </row>
    <row r="3055" spans="3:9" ht="22.5" customHeight="1" x14ac:dyDescent="0.25">
      <c r="C3055" s="34"/>
      <c r="D3055" s="27"/>
      <c r="F3055" s="27"/>
      <c r="G3055" s="35"/>
      <c r="H3055" s="35"/>
      <c r="I3055" s="35"/>
    </row>
    <row r="3056" spans="3:9" ht="22.5" customHeight="1" x14ac:dyDescent="0.25">
      <c r="C3056" s="34"/>
      <c r="D3056" s="27"/>
      <c r="F3056" s="27"/>
      <c r="G3056" s="35"/>
      <c r="H3056" s="35"/>
      <c r="I3056" s="35"/>
    </row>
    <row r="3057" spans="3:9" ht="22.5" customHeight="1" x14ac:dyDescent="0.25">
      <c r="C3057" s="34"/>
      <c r="D3057" s="27"/>
      <c r="F3057" s="27"/>
      <c r="G3057" s="35"/>
      <c r="H3057" s="35"/>
      <c r="I3057" s="35"/>
    </row>
    <row r="3058" spans="3:9" ht="22.5" customHeight="1" x14ac:dyDescent="0.25">
      <c r="C3058" s="34"/>
      <c r="D3058" s="27"/>
      <c r="F3058" s="27"/>
      <c r="G3058" s="35"/>
      <c r="H3058" s="35"/>
      <c r="I3058" s="35"/>
    </row>
    <row r="3059" spans="3:9" ht="22.5" customHeight="1" x14ac:dyDescent="0.25">
      <c r="C3059" s="34"/>
      <c r="D3059" s="27"/>
      <c r="F3059" s="27"/>
      <c r="G3059" s="35"/>
      <c r="H3059" s="35"/>
      <c r="I3059" s="35"/>
    </row>
    <row r="3060" spans="3:9" ht="22.5" customHeight="1" x14ac:dyDescent="0.25">
      <c r="C3060" s="34"/>
      <c r="D3060" s="27"/>
      <c r="F3060" s="27"/>
      <c r="G3060" s="35"/>
      <c r="H3060" s="35"/>
      <c r="I3060" s="35"/>
    </row>
    <row r="3061" spans="3:9" ht="22.5" customHeight="1" x14ac:dyDescent="0.25">
      <c r="C3061" s="34"/>
      <c r="D3061" s="27"/>
      <c r="F3061" s="27"/>
      <c r="G3061" s="35"/>
      <c r="H3061" s="35"/>
      <c r="I3061" s="35"/>
    </row>
    <row r="3062" spans="3:9" ht="22.5" customHeight="1" x14ac:dyDescent="0.25">
      <c r="C3062" s="34"/>
      <c r="D3062" s="27"/>
      <c r="F3062" s="27"/>
      <c r="G3062" s="35"/>
      <c r="H3062" s="35"/>
      <c r="I3062" s="35"/>
    </row>
    <row r="3063" spans="3:9" ht="22.5" customHeight="1" x14ac:dyDescent="0.25">
      <c r="C3063" s="34"/>
      <c r="D3063" s="27"/>
      <c r="F3063" s="27"/>
      <c r="G3063" s="35"/>
      <c r="H3063" s="35"/>
      <c r="I3063" s="35"/>
    </row>
    <row r="3064" spans="3:9" ht="22.5" customHeight="1" x14ac:dyDescent="0.25">
      <c r="C3064" s="34"/>
      <c r="D3064" s="27"/>
      <c r="F3064" s="27"/>
      <c r="G3064" s="35"/>
      <c r="H3064" s="35"/>
      <c r="I3064" s="35"/>
    </row>
    <row r="3065" spans="3:9" ht="22.5" customHeight="1" x14ac:dyDescent="0.25">
      <c r="C3065" s="34"/>
      <c r="D3065" s="27"/>
      <c r="F3065" s="27"/>
      <c r="G3065" s="35"/>
      <c r="H3065" s="35"/>
      <c r="I3065" s="35"/>
    </row>
    <row r="3066" spans="3:9" ht="22.5" customHeight="1" x14ac:dyDescent="0.25">
      <c r="C3066" s="34"/>
      <c r="D3066" s="27"/>
      <c r="F3066" s="27"/>
      <c r="G3066" s="35"/>
      <c r="H3066" s="35"/>
      <c r="I3066" s="35"/>
    </row>
    <row r="3067" spans="3:9" ht="22.5" customHeight="1" x14ac:dyDescent="0.25">
      <c r="C3067" s="34"/>
      <c r="D3067" s="27"/>
      <c r="F3067" s="27"/>
      <c r="G3067" s="35"/>
      <c r="H3067" s="35"/>
      <c r="I3067" s="35"/>
    </row>
    <row r="3068" spans="3:9" ht="22.5" customHeight="1" x14ac:dyDescent="0.25">
      <c r="C3068" s="34"/>
      <c r="D3068" s="27"/>
      <c r="F3068" s="27"/>
      <c r="G3068" s="35"/>
      <c r="H3068" s="35"/>
      <c r="I3068" s="35"/>
    </row>
    <row r="3069" spans="3:9" ht="22.5" customHeight="1" x14ac:dyDescent="0.25">
      <c r="C3069" s="34"/>
      <c r="D3069" s="27"/>
      <c r="F3069" s="27"/>
      <c r="G3069" s="35"/>
      <c r="H3069" s="35"/>
      <c r="I3069" s="35"/>
    </row>
    <row r="3070" spans="3:9" ht="22.5" customHeight="1" x14ac:dyDescent="0.25">
      <c r="C3070" s="34"/>
      <c r="D3070" s="27"/>
      <c r="F3070" s="27"/>
      <c r="G3070" s="35"/>
      <c r="H3070" s="35"/>
      <c r="I3070" s="35"/>
    </row>
    <row r="3071" spans="3:9" ht="22.5" customHeight="1" x14ac:dyDescent="0.25">
      <c r="C3071" s="34"/>
      <c r="D3071" s="27"/>
      <c r="F3071" s="27"/>
      <c r="G3071" s="35"/>
      <c r="H3071" s="35"/>
      <c r="I3071" s="35"/>
    </row>
    <row r="3072" spans="3:9" ht="22.5" customHeight="1" x14ac:dyDescent="0.25">
      <c r="C3072" s="34"/>
      <c r="D3072" s="27"/>
      <c r="F3072" s="27"/>
      <c r="G3072" s="35"/>
      <c r="H3072" s="35"/>
      <c r="I3072" s="35"/>
    </row>
    <row r="3073" spans="3:9" ht="22.5" customHeight="1" x14ac:dyDescent="0.25">
      <c r="C3073" s="34"/>
      <c r="D3073" s="27"/>
      <c r="F3073" s="27"/>
      <c r="G3073" s="35"/>
      <c r="H3073" s="35"/>
      <c r="I3073" s="35"/>
    </row>
    <row r="3074" spans="3:9" ht="22.5" customHeight="1" x14ac:dyDescent="0.25">
      <c r="C3074" s="34"/>
      <c r="D3074" s="27"/>
      <c r="F3074" s="27"/>
      <c r="G3074" s="35"/>
      <c r="H3074" s="35"/>
      <c r="I3074" s="35"/>
    </row>
    <row r="3075" spans="3:9" ht="22.5" customHeight="1" x14ac:dyDescent="0.25">
      <c r="C3075" s="34"/>
      <c r="D3075" s="27"/>
      <c r="F3075" s="27"/>
      <c r="G3075" s="35"/>
      <c r="H3075" s="35"/>
      <c r="I3075" s="35"/>
    </row>
    <row r="3076" spans="3:9" ht="22.5" customHeight="1" x14ac:dyDescent="0.25">
      <c r="C3076" s="34"/>
      <c r="D3076" s="27"/>
      <c r="F3076" s="27"/>
      <c r="G3076" s="35"/>
      <c r="H3076" s="35"/>
      <c r="I3076" s="35"/>
    </row>
    <row r="3077" spans="3:9" ht="22.5" customHeight="1" x14ac:dyDescent="0.25">
      <c r="C3077" s="34"/>
      <c r="D3077" s="27"/>
      <c r="F3077" s="27"/>
      <c r="G3077" s="35"/>
      <c r="H3077" s="35"/>
      <c r="I3077" s="35"/>
    </row>
    <row r="3078" spans="3:9" ht="22.5" customHeight="1" x14ac:dyDescent="0.25">
      <c r="C3078" s="34"/>
      <c r="D3078" s="27"/>
      <c r="F3078" s="27"/>
      <c r="G3078" s="35"/>
      <c r="H3078" s="35"/>
      <c r="I3078" s="35"/>
    </row>
    <row r="3079" spans="3:9" ht="22.5" customHeight="1" x14ac:dyDescent="0.25">
      <c r="C3079" s="34"/>
      <c r="D3079" s="27"/>
      <c r="F3079" s="27"/>
      <c r="G3079" s="35"/>
      <c r="H3079" s="35"/>
      <c r="I3079" s="35"/>
    </row>
    <row r="3080" spans="3:9" ht="22.5" customHeight="1" x14ac:dyDescent="0.25">
      <c r="C3080" s="34"/>
      <c r="D3080" s="27"/>
      <c r="F3080" s="27"/>
      <c r="G3080" s="35"/>
      <c r="H3080" s="35"/>
      <c r="I3080" s="35"/>
    </row>
    <row r="3081" spans="3:9" ht="22.5" customHeight="1" x14ac:dyDescent="0.25">
      <c r="C3081" s="34"/>
      <c r="D3081" s="27"/>
      <c r="F3081" s="27"/>
      <c r="G3081" s="35"/>
      <c r="H3081" s="35"/>
      <c r="I3081" s="35"/>
    </row>
    <row r="3082" spans="3:9" ht="22.5" customHeight="1" x14ac:dyDescent="0.25">
      <c r="C3082" s="34"/>
      <c r="D3082" s="27"/>
      <c r="F3082" s="27"/>
      <c r="G3082" s="35"/>
      <c r="H3082" s="35"/>
      <c r="I3082" s="35"/>
    </row>
    <row r="3083" spans="3:9" ht="22.5" customHeight="1" x14ac:dyDescent="0.25">
      <c r="C3083" s="34"/>
      <c r="D3083" s="27"/>
      <c r="F3083" s="27"/>
      <c r="G3083" s="35"/>
      <c r="H3083" s="35"/>
      <c r="I3083" s="35"/>
    </row>
    <row r="3084" spans="3:9" ht="22.5" customHeight="1" x14ac:dyDescent="0.25">
      <c r="C3084" s="34"/>
      <c r="D3084" s="27"/>
      <c r="F3084" s="27"/>
      <c r="G3084" s="35"/>
      <c r="H3084" s="35"/>
      <c r="I3084" s="35"/>
    </row>
    <row r="3085" spans="3:9" ht="22.5" customHeight="1" x14ac:dyDescent="0.25">
      <c r="C3085" s="34"/>
      <c r="D3085" s="27"/>
      <c r="F3085" s="27"/>
      <c r="G3085" s="35"/>
      <c r="H3085" s="35"/>
      <c r="I3085" s="35"/>
    </row>
    <row r="3086" spans="3:9" ht="22.5" customHeight="1" x14ac:dyDescent="0.25">
      <c r="C3086" s="34"/>
      <c r="D3086" s="27"/>
      <c r="F3086" s="27"/>
      <c r="G3086" s="35"/>
      <c r="H3086" s="35"/>
      <c r="I3086" s="35"/>
    </row>
    <row r="3087" spans="3:9" ht="22.5" customHeight="1" x14ac:dyDescent="0.25">
      <c r="C3087" s="34"/>
      <c r="D3087" s="27"/>
      <c r="F3087" s="27"/>
      <c r="G3087" s="35"/>
      <c r="H3087" s="35"/>
      <c r="I3087" s="35"/>
    </row>
    <row r="3088" spans="3:9" ht="22.5" customHeight="1" x14ac:dyDescent="0.25">
      <c r="C3088" s="34"/>
      <c r="D3088" s="27"/>
      <c r="F3088" s="27"/>
      <c r="G3088" s="35"/>
      <c r="H3088" s="35"/>
      <c r="I3088" s="35"/>
    </row>
    <row r="3089" spans="3:9" ht="22.5" customHeight="1" x14ac:dyDescent="0.25">
      <c r="C3089" s="34"/>
      <c r="D3089" s="27"/>
      <c r="F3089" s="27"/>
      <c r="G3089" s="35"/>
      <c r="H3089" s="35"/>
      <c r="I3089" s="35"/>
    </row>
    <row r="3090" spans="3:9" ht="22.5" customHeight="1" x14ac:dyDescent="0.25">
      <c r="C3090" s="34"/>
      <c r="D3090" s="27"/>
      <c r="F3090" s="27"/>
      <c r="G3090" s="35"/>
      <c r="H3090" s="35"/>
      <c r="I3090" s="35"/>
    </row>
    <row r="3091" spans="3:9" ht="22.5" customHeight="1" x14ac:dyDescent="0.25">
      <c r="C3091" s="34"/>
      <c r="D3091" s="27"/>
      <c r="F3091" s="27"/>
      <c r="G3091" s="35"/>
      <c r="H3091" s="35"/>
      <c r="I3091" s="35"/>
    </row>
    <row r="3092" spans="3:9" ht="22.5" customHeight="1" x14ac:dyDescent="0.25">
      <c r="C3092" s="34"/>
      <c r="D3092" s="27"/>
      <c r="F3092" s="27"/>
      <c r="G3092" s="35"/>
      <c r="H3092" s="35"/>
      <c r="I3092" s="35"/>
    </row>
    <row r="3093" spans="3:9" ht="22.5" customHeight="1" x14ac:dyDescent="0.25">
      <c r="C3093" s="34"/>
      <c r="D3093" s="27"/>
      <c r="F3093" s="27"/>
      <c r="G3093" s="35"/>
      <c r="H3093" s="35"/>
      <c r="I3093" s="35"/>
    </row>
    <row r="3094" spans="3:9" ht="22.5" customHeight="1" x14ac:dyDescent="0.25">
      <c r="C3094" s="34"/>
      <c r="D3094" s="27"/>
      <c r="F3094" s="27"/>
      <c r="G3094" s="35"/>
      <c r="H3094" s="35"/>
      <c r="I3094" s="35"/>
    </row>
    <row r="3095" spans="3:9" ht="22.5" customHeight="1" x14ac:dyDescent="0.25">
      <c r="C3095" s="34"/>
      <c r="D3095" s="27"/>
      <c r="F3095" s="27"/>
      <c r="G3095" s="35"/>
      <c r="H3095" s="35"/>
      <c r="I3095" s="35"/>
    </row>
    <row r="3096" spans="3:9" ht="22.5" customHeight="1" x14ac:dyDescent="0.25">
      <c r="C3096" s="34"/>
      <c r="D3096" s="27"/>
      <c r="F3096" s="27"/>
      <c r="G3096" s="35"/>
      <c r="H3096" s="35"/>
      <c r="I3096" s="35"/>
    </row>
    <row r="3097" spans="3:9" ht="22.5" customHeight="1" x14ac:dyDescent="0.25">
      <c r="C3097" s="34"/>
      <c r="D3097" s="27"/>
      <c r="F3097" s="27"/>
      <c r="G3097" s="35"/>
      <c r="H3097" s="35"/>
      <c r="I3097" s="35"/>
    </row>
    <row r="3098" spans="3:9" ht="22.5" customHeight="1" x14ac:dyDescent="0.25">
      <c r="C3098" s="34"/>
      <c r="D3098" s="27"/>
      <c r="F3098" s="27"/>
      <c r="G3098" s="35"/>
      <c r="H3098" s="35"/>
      <c r="I3098" s="35"/>
    </row>
    <row r="3099" spans="3:9" ht="22.5" customHeight="1" x14ac:dyDescent="0.25">
      <c r="C3099" s="34"/>
      <c r="D3099" s="27"/>
      <c r="F3099" s="27"/>
      <c r="G3099" s="35"/>
      <c r="H3099" s="35"/>
      <c r="I3099" s="35"/>
    </row>
    <row r="3100" spans="3:9" ht="22.5" customHeight="1" x14ac:dyDescent="0.25">
      <c r="C3100" s="34"/>
      <c r="D3100" s="27"/>
      <c r="F3100" s="27"/>
      <c r="G3100" s="35"/>
      <c r="H3100" s="35"/>
      <c r="I3100" s="35"/>
    </row>
    <row r="3101" spans="3:9" ht="22.5" customHeight="1" x14ac:dyDescent="0.25">
      <c r="C3101" s="34"/>
      <c r="D3101" s="27"/>
      <c r="F3101" s="27"/>
      <c r="G3101" s="35"/>
      <c r="H3101" s="35"/>
      <c r="I3101" s="35"/>
    </row>
    <row r="3102" spans="3:9" ht="22.5" customHeight="1" x14ac:dyDescent="0.25">
      <c r="C3102" s="34"/>
      <c r="D3102" s="27"/>
      <c r="F3102" s="27"/>
      <c r="G3102" s="35"/>
      <c r="H3102" s="35"/>
      <c r="I3102" s="35"/>
    </row>
    <row r="3103" spans="3:9" ht="22.5" customHeight="1" x14ac:dyDescent="0.25">
      <c r="C3103" s="34"/>
      <c r="D3103" s="27"/>
      <c r="F3103" s="27"/>
      <c r="G3103" s="35"/>
      <c r="H3103" s="35"/>
      <c r="I3103" s="35"/>
    </row>
    <row r="3104" spans="3:9" ht="22.5" customHeight="1" x14ac:dyDescent="0.25">
      <c r="C3104" s="34"/>
      <c r="D3104" s="27"/>
      <c r="F3104" s="27"/>
      <c r="G3104" s="35"/>
      <c r="H3104" s="35"/>
      <c r="I3104" s="35"/>
    </row>
    <row r="3105" spans="3:9" ht="22.5" customHeight="1" x14ac:dyDescent="0.25">
      <c r="C3105" s="34"/>
      <c r="D3105" s="27"/>
      <c r="F3105" s="27"/>
      <c r="G3105" s="35"/>
      <c r="H3105" s="35"/>
      <c r="I3105" s="35"/>
    </row>
    <row r="3106" spans="3:9" ht="22.5" customHeight="1" x14ac:dyDescent="0.25">
      <c r="C3106" s="34"/>
      <c r="D3106" s="27"/>
      <c r="F3106" s="27"/>
      <c r="G3106" s="35"/>
      <c r="H3106" s="35"/>
      <c r="I3106" s="35"/>
    </row>
    <row r="3107" spans="3:9" ht="22.5" customHeight="1" x14ac:dyDescent="0.25">
      <c r="C3107" s="34"/>
      <c r="D3107" s="27"/>
      <c r="F3107" s="27"/>
      <c r="G3107" s="35"/>
      <c r="H3107" s="35"/>
      <c r="I3107" s="35"/>
    </row>
    <row r="3108" spans="3:9" ht="22.5" customHeight="1" x14ac:dyDescent="0.25">
      <c r="C3108" s="34"/>
      <c r="D3108" s="27"/>
      <c r="F3108" s="27"/>
      <c r="G3108" s="35"/>
      <c r="H3108" s="35"/>
      <c r="I3108" s="35"/>
    </row>
    <row r="3109" spans="3:9" ht="22.5" customHeight="1" x14ac:dyDescent="0.25">
      <c r="C3109" s="34"/>
      <c r="D3109" s="27"/>
      <c r="F3109" s="27"/>
      <c r="G3109" s="35"/>
      <c r="H3109" s="35"/>
      <c r="I3109" s="35"/>
    </row>
    <row r="3110" spans="3:9" ht="22.5" customHeight="1" x14ac:dyDescent="0.25">
      <c r="C3110" s="34"/>
      <c r="D3110" s="27"/>
      <c r="F3110" s="27"/>
      <c r="G3110" s="35"/>
      <c r="H3110" s="35"/>
      <c r="I3110" s="35"/>
    </row>
    <row r="3111" spans="3:9" ht="22.5" customHeight="1" x14ac:dyDescent="0.25">
      <c r="C3111" s="34"/>
      <c r="D3111" s="27"/>
      <c r="F3111" s="27"/>
      <c r="G3111" s="35"/>
      <c r="H3111" s="35"/>
      <c r="I3111" s="35"/>
    </row>
    <row r="3112" spans="3:9" ht="22.5" customHeight="1" x14ac:dyDescent="0.25">
      <c r="C3112" s="34"/>
      <c r="D3112" s="27"/>
      <c r="F3112" s="27"/>
      <c r="G3112" s="35"/>
      <c r="H3112" s="35"/>
      <c r="I3112" s="35"/>
    </row>
    <row r="3113" spans="3:9" ht="22.5" customHeight="1" x14ac:dyDescent="0.25">
      <c r="C3113" s="34"/>
      <c r="D3113" s="27"/>
      <c r="F3113" s="27"/>
      <c r="G3113" s="35"/>
      <c r="H3113" s="35"/>
      <c r="I3113" s="35"/>
    </row>
    <row r="3114" spans="3:9" ht="22.5" customHeight="1" x14ac:dyDescent="0.25">
      <c r="C3114" s="34"/>
      <c r="D3114" s="27"/>
      <c r="F3114" s="27"/>
      <c r="G3114" s="35"/>
      <c r="H3114" s="35"/>
      <c r="I3114" s="35"/>
    </row>
    <row r="3115" spans="3:9" ht="22.5" customHeight="1" x14ac:dyDescent="0.25">
      <c r="C3115" s="34"/>
      <c r="D3115" s="27"/>
      <c r="F3115" s="27"/>
      <c r="G3115" s="35"/>
      <c r="H3115" s="35"/>
      <c r="I3115" s="35"/>
    </row>
    <row r="3116" spans="3:9" ht="22.5" customHeight="1" x14ac:dyDescent="0.25">
      <c r="C3116" s="34"/>
      <c r="D3116" s="27"/>
      <c r="F3116" s="27"/>
      <c r="G3116" s="35"/>
      <c r="H3116" s="35"/>
      <c r="I3116" s="35"/>
    </row>
    <row r="3117" spans="3:9" ht="22.5" customHeight="1" x14ac:dyDescent="0.25">
      <c r="C3117" s="34"/>
      <c r="D3117" s="27"/>
      <c r="F3117" s="27"/>
      <c r="G3117" s="35"/>
      <c r="H3117" s="35"/>
      <c r="I3117" s="35"/>
    </row>
    <row r="3118" spans="3:9" ht="22.5" customHeight="1" x14ac:dyDescent="0.25">
      <c r="C3118" s="34"/>
      <c r="D3118" s="27"/>
      <c r="F3118" s="27"/>
      <c r="G3118" s="35"/>
      <c r="H3118" s="35"/>
      <c r="I3118" s="35"/>
    </row>
    <row r="3119" spans="3:9" ht="22.5" customHeight="1" x14ac:dyDescent="0.25">
      <c r="C3119" s="34"/>
      <c r="D3119" s="27"/>
      <c r="F3119" s="27"/>
      <c r="G3119" s="35"/>
      <c r="H3119" s="35"/>
      <c r="I3119" s="35"/>
    </row>
    <row r="3120" spans="3:9" ht="22.5" customHeight="1" x14ac:dyDescent="0.25">
      <c r="C3120" s="34"/>
      <c r="D3120" s="27"/>
      <c r="F3120" s="27"/>
      <c r="G3120" s="35"/>
      <c r="H3120" s="35"/>
      <c r="I3120" s="35"/>
    </row>
    <row r="3121" spans="3:9" ht="22.5" customHeight="1" x14ac:dyDescent="0.25">
      <c r="C3121" s="34"/>
      <c r="D3121" s="27"/>
      <c r="F3121" s="27"/>
      <c r="G3121" s="35"/>
      <c r="H3121" s="35"/>
      <c r="I3121" s="35"/>
    </row>
    <row r="3122" spans="3:9" ht="22.5" customHeight="1" x14ac:dyDescent="0.25">
      <c r="C3122" s="34"/>
      <c r="D3122" s="27"/>
      <c r="F3122" s="27"/>
      <c r="G3122" s="35"/>
      <c r="H3122" s="35"/>
      <c r="I3122" s="35"/>
    </row>
    <row r="3123" spans="3:9" ht="22.5" customHeight="1" x14ac:dyDescent="0.25">
      <c r="C3123" s="34"/>
      <c r="D3123" s="27"/>
      <c r="F3123" s="27"/>
      <c r="G3123" s="35"/>
      <c r="H3123" s="35"/>
      <c r="I3123" s="35"/>
    </row>
    <row r="3124" spans="3:9" ht="22.5" customHeight="1" x14ac:dyDescent="0.25">
      <c r="C3124" s="34"/>
      <c r="D3124" s="27"/>
      <c r="F3124" s="27"/>
      <c r="G3124" s="35"/>
      <c r="H3124" s="35"/>
      <c r="I3124" s="35"/>
    </row>
    <row r="3125" spans="3:9" ht="22.5" customHeight="1" x14ac:dyDescent="0.25">
      <c r="C3125" s="34"/>
      <c r="D3125" s="27"/>
      <c r="F3125" s="27"/>
      <c r="G3125" s="35"/>
      <c r="H3125" s="35"/>
      <c r="I3125" s="35"/>
    </row>
    <row r="3126" spans="3:9" ht="22.5" customHeight="1" x14ac:dyDescent="0.25">
      <c r="C3126" s="34"/>
      <c r="D3126" s="27"/>
      <c r="F3126" s="27"/>
      <c r="G3126" s="35"/>
      <c r="H3126" s="35"/>
      <c r="I3126" s="35"/>
    </row>
    <row r="3127" spans="3:9" ht="22.5" customHeight="1" x14ac:dyDescent="0.25">
      <c r="C3127" s="34"/>
      <c r="D3127" s="27"/>
      <c r="F3127" s="27"/>
      <c r="G3127" s="35"/>
      <c r="H3127" s="35"/>
      <c r="I3127" s="35"/>
    </row>
    <row r="3128" spans="3:9" ht="22.5" customHeight="1" x14ac:dyDescent="0.25">
      <c r="C3128" s="34"/>
      <c r="D3128" s="27"/>
      <c r="F3128" s="27"/>
      <c r="G3128" s="35"/>
      <c r="H3128" s="35"/>
      <c r="I3128" s="35"/>
    </row>
    <row r="3129" spans="3:9" ht="22.5" customHeight="1" x14ac:dyDescent="0.25">
      <c r="C3129" s="34"/>
      <c r="D3129" s="27"/>
      <c r="F3129" s="27"/>
      <c r="G3129" s="35"/>
      <c r="H3129" s="35"/>
      <c r="I3129" s="35"/>
    </row>
    <row r="3130" spans="3:9" ht="22.5" customHeight="1" x14ac:dyDescent="0.25">
      <c r="C3130" s="34"/>
      <c r="D3130" s="27"/>
      <c r="F3130" s="27"/>
      <c r="G3130" s="35"/>
      <c r="H3130" s="35"/>
      <c r="I3130" s="35"/>
    </row>
    <row r="3131" spans="3:9" ht="22.5" customHeight="1" x14ac:dyDescent="0.25">
      <c r="C3131" s="34"/>
      <c r="D3131" s="27"/>
      <c r="F3131" s="27"/>
      <c r="G3131" s="35"/>
      <c r="H3131" s="35"/>
      <c r="I3131" s="35"/>
    </row>
    <row r="3132" spans="3:9" ht="22.5" customHeight="1" x14ac:dyDescent="0.25">
      <c r="C3132" s="34"/>
      <c r="D3132" s="27"/>
      <c r="F3132" s="27"/>
      <c r="G3132" s="35"/>
      <c r="H3132" s="35"/>
      <c r="I3132" s="35"/>
    </row>
    <row r="3133" spans="3:9" ht="22.5" customHeight="1" x14ac:dyDescent="0.25">
      <c r="C3133" s="34"/>
      <c r="D3133" s="27"/>
      <c r="F3133" s="27"/>
      <c r="G3133" s="35"/>
      <c r="H3133" s="35"/>
      <c r="I3133" s="35"/>
    </row>
    <row r="3134" spans="3:9" ht="22.5" customHeight="1" x14ac:dyDescent="0.25">
      <c r="C3134" s="34"/>
      <c r="D3134" s="27"/>
      <c r="F3134" s="27"/>
      <c r="G3134" s="35"/>
      <c r="H3134" s="35"/>
      <c r="I3134" s="35"/>
    </row>
    <row r="3135" spans="3:9" ht="22.5" customHeight="1" x14ac:dyDescent="0.25">
      <c r="C3135" s="34"/>
      <c r="D3135" s="27"/>
      <c r="F3135" s="27"/>
      <c r="G3135" s="35"/>
      <c r="H3135" s="35"/>
      <c r="I3135" s="35"/>
    </row>
    <row r="3136" spans="3:9" ht="22.5" customHeight="1" x14ac:dyDescent="0.25">
      <c r="C3136" s="34"/>
      <c r="D3136" s="27"/>
      <c r="F3136" s="27"/>
      <c r="G3136" s="35"/>
      <c r="H3136" s="35"/>
      <c r="I3136" s="35"/>
    </row>
    <row r="3137" spans="3:9" ht="22.5" customHeight="1" x14ac:dyDescent="0.25">
      <c r="C3137" s="34"/>
      <c r="D3137" s="27"/>
      <c r="F3137" s="27"/>
      <c r="G3137" s="35"/>
      <c r="H3137" s="35"/>
      <c r="I3137" s="35"/>
    </row>
    <row r="3138" spans="3:9" ht="22.5" customHeight="1" x14ac:dyDescent="0.25">
      <c r="C3138" s="34"/>
      <c r="D3138" s="27"/>
      <c r="F3138" s="27"/>
      <c r="G3138" s="35"/>
      <c r="H3138" s="35"/>
      <c r="I3138" s="35"/>
    </row>
    <row r="3139" spans="3:9" ht="22.5" customHeight="1" x14ac:dyDescent="0.25">
      <c r="C3139" s="34"/>
      <c r="D3139" s="27"/>
      <c r="F3139" s="27"/>
      <c r="G3139" s="35"/>
      <c r="H3139" s="35"/>
      <c r="I3139" s="35"/>
    </row>
    <row r="3140" spans="3:9" ht="22.5" customHeight="1" x14ac:dyDescent="0.25">
      <c r="C3140" s="34"/>
      <c r="D3140" s="27"/>
      <c r="F3140" s="27"/>
      <c r="G3140" s="35"/>
      <c r="H3140" s="35"/>
      <c r="I3140" s="35"/>
    </row>
    <row r="3141" spans="3:9" ht="22.5" customHeight="1" x14ac:dyDescent="0.25">
      <c r="C3141" s="34"/>
      <c r="D3141" s="27"/>
      <c r="F3141" s="27"/>
      <c r="G3141" s="35"/>
      <c r="H3141" s="35"/>
      <c r="I3141" s="35"/>
    </row>
    <row r="3142" spans="3:9" ht="22.5" customHeight="1" x14ac:dyDescent="0.25">
      <c r="C3142" s="34"/>
      <c r="D3142" s="27"/>
      <c r="F3142" s="27"/>
      <c r="G3142" s="35"/>
      <c r="H3142" s="35"/>
      <c r="I3142" s="35"/>
    </row>
    <row r="3143" spans="3:9" ht="22.5" customHeight="1" x14ac:dyDescent="0.25">
      <c r="C3143" s="34"/>
      <c r="D3143" s="27"/>
      <c r="F3143" s="27"/>
      <c r="G3143" s="35"/>
      <c r="H3143" s="35"/>
      <c r="I3143" s="35"/>
    </row>
    <row r="3144" spans="3:9" ht="22.5" customHeight="1" x14ac:dyDescent="0.25">
      <c r="C3144" s="34"/>
      <c r="D3144" s="27"/>
      <c r="F3144" s="27"/>
      <c r="G3144" s="35"/>
      <c r="H3144" s="35"/>
      <c r="I3144" s="35"/>
    </row>
    <row r="3145" spans="3:9" ht="22.5" customHeight="1" x14ac:dyDescent="0.25">
      <c r="C3145" s="34"/>
      <c r="D3145" s="27"/>
      <c r="F3145" s="27"/>
      <c r="G3145" s="35"/>
      <c r="H3145" s="35"/>
      <c r="I3145" s="35"/>
    </row>
    <row r="3146" spans="3:9" ht="22.5" customHeight="1" x14ac:dyDescent="0.25">
      <c r="C3146" s="34"/>
      <c r="D3146" s="27"/>
      <c r="F3146" s="27"/>
      <c r="G3146" s="35"/>
      <c r="H3146" s="35"/>
      <c r="I3146" s="35"/>
    </row>
    <row r="3147" spans="3:9" ht="22.5" customHeight="1" x14ac:dyDescent="0.25">
      <c r="C3147" s="34"/>
      <c r="D3147" s="27"/>
      <c r="F3147" s="27"/>
      <c r="G3147" s="35"/>
      <c r="H3147" s="35"/>
      <c r="I3147" s="35"/>
    </row>
    <row r="3148" spans="3:9" ht="22.5" customHeight="1" x14ac:dyDescent="0.25">
      <c r="C3148" s="34"/>
      <c r="D3148" s="27"/>
      <c r="F3148" s="27"/>
      <c r="G3148" s="35"/>
      <c r="H3148" s="35"/>
      <c r="I3148" s="35"/>
    </row>
    <row r="3149" spans="3:9" ht="22.5" customHeight="1" x14ac:dyDescent="0.25">
      <c r="C3149" s="34"/>
      <c r="D3149" s="27"/>
      <c r="F3149" s="27"/>
      <c r="G3149" s="35"/>
      <c r="H3149" s="35"/>
      <c r="I3149" s="35"/>
    </row>
    <row r="3150" spans="3:9" ht="22.5" customHeight="1" x14ac:dyDescent="0.25">
      <c r="C3150" s="34"/>
      <c r="D3150" s="27"/>
      <c r="F3150" s="27"/>
      <c r="G3150" s="35"/>
      <c r="H3150" s="35"/>
      <c r="I3150" s="35"/>
    </row>
    <row r="3151" spans="3:9" ht="22.5" customHeight="1" x14ac:dyDescent="0.25">
      <c r="C3151" s="34"/>
      <c r="D3151" s="27"/>
      <c r="F3151" s="27"/>
      <c r="G3151" s="35"/>
      <c r="H3151" s="35"/>
      <c r="I3151" s="35"/>
    </row>
    <row r="3152" spans="3:9" ht="22.5" customHeight="1" x14ac:dyDescent="0.25">
      <c r="C3152" s="34"/>
      <c r="D3152" s="27"/>
      <c r="F3152" s="27"/>
      <c r="G3152" s="35"/>
      <c r="H3152" s="35"/>
      <c r="I3152" s="35"/>
    </row>
    <row r="3153" spans="3:9" ht="22.5" customHeight="1" x14ac:dyDescent="0.25">
      <c r="C3153" s="34"/>
      <c r="D3153" s="27"/>
      <c r="F3153" s="27"/>
      <c r="G3153" s="35"/>
      <c r="H3153" s="35"/>
      <c r="I3153" s="35"/>
    </row>
    <row r="3154" spans="3:9" ht="22.5" customHeight="1" x14ac:dyDescent="0.25">
      <c r="C3154" s="34"/>
      <c r="D3154" s="27"/>
      <c r="F3154" s="27"/>
      <c r="G3154" s="35"/>
      <c r="H3154" s="35"/>
      <c r="I3154" s="35"/>
    </row>
    <row r="3155" spans="3:9" ht="22.5" customHeight="1" x14ac:dyDescent="0.25">
      <c r="C3155" s="34"/>
      <c r="D3155" s="27"/>
      <c r="F3155" s="27"/>
      <c r="G3155" s="35"/>
      <c r="H3155" s="35"/>
      <c r="I3155" s="35"/>
    </row>
    <row r="3156" spans="3:9" ht="22.5" customHeight="1" x14ac:dyDescent="0.25">
      <c r="C3156" s="34"/>
      <c r="D3156" s="27"/>
      <c r="F3156" s="27"/>
      <c r="G3156" s="35"/>
      <c r="H3156" s="35"/>
      <c r="I3156" s="35"/>
    </row>
    <row r="3157" spans="3:9" ht="22.5" customHeight="1" x14ac:dyDescent="0.25">
      <c r="C3157" s="34"/>
      <c r="D3157" s="27"/>
      <c r="F3157" s="27"/>
      <c r="G3157" s="35"/>
      <c r="H3157" s="35"/>
      <c r="I3157" s="35"/>
    </row>
    <row r="3158" spans="3:9" ht="22.5" customHeight="1" x14ac:dyDescent="0.25">
      <c r="C3158" s="34"/>
      <c r="D3158" s="27"/>
      <c r="F3158" s="27"/>
      <c r="G3158" s="35"/>
      <c r="H3158" s="35"/>
      <c r="I3158" s="35"/>
    </row>
    <row r="3159" spans="3:9" ht="22.5" customHeight="1" x14ac:dyDescent="0.25">
      <c r="C3159" s="34"/>
      <c r="D3159" s="27"/>
      <c r="F3159" s="27"/>
      <c r="G3159" s="35"/>
      <c r="H3159" s="35"/>
      <c r="I3159" s="35"/>
    </row>
    <row r="3160" spans="3:9" ht="22.5" customHeight="1" x14ac:dyDescent="0.25">
      <c r="C3160" s="34"/>
      <c r="D3160" s="27"/>
      <c r="F3160" s="27"/>
      <c r="G3160" s="35"/>
      <c r="H3160" s="35"/>
      <c r="I3160" s="35"/>
    </row>
    <row r="3161" spans="3:9" ht="22.5" customHeight="1" x14ac:dyDescent="0.25">
      <c r="C3161" s="34"/>
      <c r="D3161" s="27"/>
      <c r="F3161" s="27"/>
      <c r="G3161" s="35"/>
      <c r="H3161" s="35"/>
      <c r="I3161" s="35"/>
    </row>
    <row r="3162" spans="3:9" ht="22.5" customHeight="1" x14ac:dyDescent="0.25">
      <c r="C3162" s="34"/>
      <c r="D3162" s="27"/>
      <c r="F3162" s="27"/>
      <c r="G3162" s="35"/>
      <c r="H3162" s="35"/>
      <c r="I3162" s="35"/>
    </row>
    <row r="3163" spans="3:9" ht="22.5" customHeight="1" x14ac:dyDescent="0.25">
      <c r="C3163" s="34"/>
      <c r="D3163" s="27"/>
      <c r="F3163" s="27"/>
      <c r="G3163" s="35"/>
      <c r="H3163" s="35"/>
      <c r="I3163" s="35"/>
    </row>
    <row r="3164" spans="3:9" ht="22.5" customHeight="1" x14ac:dyDescent="0.25">
      <c r="C3164" s="34"/>
      <c r="D3164" s="27"/>
      <c r="F3164" s="27"/>
      <c r="G3164" s="35"/>
      <c r="H3164" s="35"/>
      <c r="I3164" s="35"/>
    </row>
    <row r="3165" spans="3:9" ht="22.5" customHeight="1" x14ac:dyDescent="0.25">
      <c r="C3165" s="34"/>
      <c r="D3165" s="27"/>
      <c r="F3165" s="27"/>
      <c r="G3165" s="35"/>
      <c r="H3165" s="35"/>
      <c r="I3165" s="35"/>
    </row>
    <row r="3166" spans="3:9" ht="22.5" customHeight="1" x14ac:dyDescent="0.25">
      <c r="C3166" s="34"/>
      <c r="D3166" s="27"/>
      <c r="F3166" s="27"/>
      <c r="G3166" s="35"/>
      <c r="H3166" s="35"/>
      <c r="I3166" s="35"/>
    </row>
    <row r="3167" spans="3:9" ht="22.5" customHeight="1" x14ac:dyDescent="0.25">
      <c r="C3167" s="34"/>
      <c r="D3167" s="27"/>
      <c r="F3167" s="27"/>
      <c r="G3167" s="35"/>
      <c r="H3167" s="35"/>
      <c r="I3167" s="35"/>
    </row>
    <row r="3168" spans="3:9" ht="22.5" customHeight="1" x14ac:dyDescent="0.25">
      <c r="C3168" s="34"/>
      <c r="D3168" s="27"/>
      <c r="F3168" s="27"/>
      <c r="G3168" s="35"/>
      <c r="H3168" s="35"/>
      <c r="I3168" s="35"/>
    </row>
    <row r="3169" spans="3:9" ht="22.5" customHeight="1" x14ac:dyDescent="0.25">
      <c r="C3169" s="34"/>
      <c r="D3169" s="27"/>
      <c r="F3169" s="27"/>
      <c r="G3169" s="35"/>
      <c r="H3169" s="35"/>
      <c r="I3169" s="35"/>
    </row>
    <row r="3170" spans="3:9" ht="22.5" customHeight="1" x14ac:dyDescent="0.25">
      <c r="C3170" s="34"/>
      <c r="D3170" s="27"/>
      <c r="F3170" s="27"/>
      <c r="G3170" s="35"/>
      <c r="H3170" s="35"/>
      <c r="I3170" s="35"/>
    </row>
    <row r="3171" spans="3:9" ht="22.5" customHeight="1" x14ac:dyDescent="0.25">
      <c r="C3171" s="34"/>
      <c r="D3171" s="27"/>
      <c r="F3171" s="27"/>
      <c r="G3171" s="35"/>
      <c r="H3171" s="35"/>
      <c r="I3171" s="35"/>
    </row>
    <row r="3172" spans="3:9" ht="22.5" customHeight="1" x14ac:dyDescent="0.25">
      <c r="C3172" s="34"/>
      <c r="D3172" s="27"/>
      <c r="F3172" s="27"/>
      <c r="G3172" s="35"/>
      <c r="H3172" s="35"/>
      <c r="I3172" s="35"/>
    </row>
    <row r="3173" spans="3:9" ht="22.5" customHeight="1" x14ac:dyDescent="0.25">
      <c r="C3173" s="34"/>
      <c r="D3173" s="27"/>
      <c r="F3173" s="27"/>
      <c r="G3173" s="35"/>
      <c r="H3173" s="35"/>
      <c r="I3173" s="35"/>
    </row>
    <row r="3174" spans="3:9" ht="22.5" customHeight="1" x14ac:dyDescent="0.25">
      <c r="C3174" s="34"/>
      <c r="D3174" s="27"/>
      <c r="F3174" s="27"/>
      <c r="G3174" s="35"/>
      <c r="H3174" s="35"/>
      <c r="I3174" s="35"/>
    </row>
    <row r="3175" spans="3:9" ht="22.5" customHeight="1" x14ac:dyDescent="0.25">
      <c r="C3175" s="34"/>
      <c r="D3175" s="27"/>
      <c r="F3175" s="27"/>
      <c r="G3175" s="35"/>
      <c r="H3175" s="35"/>
      <c r="I3175" s="35"/>
    </row>
    <row r="3176" spans="3:9" ht="22.5" customHeight="1" x14ac:dyDescent="0.25">
      <c r="C3176" s="34"/>
      <c r="D3176" s="27"/>
      <c r="F3176" s="27"/>
      <c r="G3176" s="35"/>
      <c r="H3176" s="35"/>
      <c r="I3176" s="35"/>
    </row>
    <row r="3177" spans="3:9" ht="22.5" customHeight="1" x14ac:dyDescent="0.25">
      <c r="C3177" s="34"/>
      <c r="D3177" s="27"/>
      <c r="F3177" s="27"/>
      <c r="G3177" s="35"/>
      <c r="H3177" s="35"/>
      <c r="I3177" s="35"/>
    </row>
    <row r="3178" spans="3:9" ht="22.5" customHeight="1" x14ac:dyDescent="0.25">
      <c r="C3178" s="34"/>
      <c r="D3178" s="27"/>
      <c r="F3178" s="27"/>
      <c r="G3178" s="35"/>
      <c r="H3178" s="35"/>
      <c r="I3178" s="35"/>
    </row>
    <row r="3179" spans="3:9" ht="22.5" customHeight="1" x14ac:dyDescent="0.25">
      <c r="C3179" s="34"/>
      <c r="D3179" s="27"/>
      <c r="F3179" s="27"/>
      <c r="G3179" s="35"/>
      <c r="H3179" s="35"/>
      <c r="I3179" s="35"/>
    </row>
    <row r="3180" spans="3:9" ht="22.5" customHeight="1" x14ac:dyDescent="0.25">
      <c r="C3180" s="34"/>
      <c r="D3180" s="27"/>
      <c r="F3180" s="27"/>
      <c r="G3180" s="35"/>
      <c r="H3180" s="35"/>
      <c r="I3180" s="35"/>
    </row>
    <row r="3181" spans="3:9" ht="22.5" customHeight="1" x14ac:dyDescent="0.25">
      <c r="C3181" s="34"/>
      <c r="D3181" s="27"/>
      <c r="F3181" s="27"/>
      <c r="G3181" s="35"/>
      <c r="H3181" s="35"/>
      <c r="I3181" s="35"/>
    </row>
    <row r="3182" spans="3:9" ht="22.5" customHeight="1" x14ac:dyDescent="0.25">
      <c r="C3182" s="34"/>
      <c r="D3182" s="27"/>
      <c r="F3182" s="27"/>
      <c r="G3182" s="35"/>
      <c r="H3182" s="35"/>
      <c r="I3182" s="35"/>
    </row>
    <row r="3183" spans="3:9" ht="22.5" customHeight="1" x14ac:dyDescent="0.25">
      <c r="C3183" s="34"/>
      <c r="D3183" s="27"/>
      <c r="F3183" s="27"/>
      <c r="G3183" s="35"/>
      <c r="H3183" s="35"/>
      <c r="I3183" s="35"/>
    </row>
    <row r="3184" spans="3:9" ht="22.5" customHeight="1" x14ac:dyDescent="0.25">
      <c r="C3184" s="34"/>
      <c r="D3184" s="27"/>
      <c r="F3184" s="27"/>
      <c r="G3184" s="35"/>
      <c r="H3184" s="35"/>
      <c r="I3184" s="35"/>
    </row>
    <row r="3185" spans="3:9" ht="22.5" customHeight="1" x14ac:dyDescent="0.25">
      <c r="C3185" s="34"/>
      <c r="D3185" s="27"/>
      <c r="F3185" s="27"/>
      <c r="G3185" s="35"/>
      <c r="H3185" s="35"/>
      <c r="I3185" s="35"/>
    </row>
    <row r="3186" spans="3:9" ht="22.5" customHeight="1" x14ac:dyDescent="0.25">
      <c r="C3186" s="34"/>
      <c r="D3186" s="27"/>
      <c r="F3186" s="27"/>
      <c r="G3186" s="35"/>
      <c r="H3186" s="35"/>
      <c r="I3186" s="35"/>
    </row>
    <row r="3187" spans="3:9" ht="22.5" customHeight="1" x14ac:dyDescent="0.25">
      <c r="C3187" s="34"/>
      <c r="D3187" s="27"/>
      <c r="F3187" s="27"/>
      <c r="G3187" s="35"/>
      <c r="H3187" s="35"/>
      <c r="I3187" s="35"/>
    </row>
    <row r="3188" spans="3:9" ht="22.5" customHeight="1" x14ac:dyDescent="0.25">
      <c r="C3188" s="34"/>
      <c r="D3188" s="27"/>
      <c r="F3188" s="27"/>
      <c r="G3188" s="35"/>
      <c r="H3188" s="35"/>
      <c r="I3188" s="35"/>
    </row>
    <row r="3189" spans="3:9" ht="22.5" customHeight="1" x14ac:dyDescent="0.25">
      <c r="C3189" s="34"/>
      <c r="D3189" s="27"/>
      <c r="F3189" s="27"/>
      <c r="G3189" s="35"/>
      <c r="H3189" s="35"/>
      <c r="I3189" s="35"/>
    </row>
    <row r="3190" spans="3:9" ht="22.5" customHeight="1" x14ac:dyDescent="0.25">
      <c r="C3190" s="34"/>
      <c r="D3190" s="27"/>
      <c r="F3190" s="27"/>
      <c r="G3190" s="35"/>
      <c r="H3190" s="35"/>
      <c r="I3190" s="35"/>
    </row>
    <row r="3191" spans="3:9" ht="22.5" customHeight="1" x14ac:dyDescent="0.25">
      <c r="C3191" s="34"/>
      <c r="D3191" s="27"/>
      <c r="F3191" s="27"/>
      <c r="G3191" s="35"/>
      <c r="H3191" s="35"/>
      <c r="I3191" s="35"/>
    </row>
    <row r="3192" spans="3:9" ht="22.5" customHeight="1" x14ac:dyDescent="0.25">
      <c r="C3192" s="34"/>
      <c r="D3192" s="27"/>
      <c r="F3192" s="27"/>
      <c r="G3192" s="35"/>
      <c r="H3192" s="35"/>
      <c r="I3192" s="35"/>
    </row>
    <row r="3193" spans="3:9" ht="22.5" customHeight="1" x14ac:dyDescent="0.25">
      <c r="C3193" s="34"/>
      <c r="D3193" s="27"/>
      <c r="F3193" s="27"/>
      <c r="G3193" s="35"/>
      <c r="H3193" s="35"/>
      <c r="I3193" s="35"/>
    </row>
    <row r="3194" spans="3:9" ht="22.5" customHeight="1" x14ac:dyDescent="0.25">
      <c r="C3194" s="34"/>
      <c r="D3194" s="27"/>
      <c r="F3194" s="27"/>
      <c r="G3194" s="35"/>
      <c r="H3194" s="35"/>
      <c r="I3194" s="35"/>
    </row>
    <row r="3195" spans="3:9" ht="22.5" customHeight="1" x14ac:dyDescent="0.25">
      <c r="C3195" s="34"/>
      <c r="D3195" s="27"/>
      <c r="F3195" s="27"/>
      <c r="G3195" s="35"/>
      <c r="H3195" s="35"/>
      <c r="I3195" s="35"/>
    </row>
    <row r="3196" spans="3:9" ht="22.5" customHeight="1" x14ac:dyDescent="0.25">
      <c r="C3196" s="34"/>
      <c r="D3196" s="27"/>
      <c r="F3196" s="27"/>
      <c r="G3196" s="35"/>
      <c r="H3196" s="35"/>
      <c r="I3196" s="35"/>
    </row>
    <row r="3197" spans="3:9" ht="22.5" customHeight="1" x14ac:dyDescent="0.25">
      <c r="C3197" s="34"/>
      <c r="D3197" s="27"/>
      <c r="F3197" s="27"/>
      <c r="G3197" s="35"/>
      <c r="H3197" s="35"/>
      <c r="I3197" s="35"/>
    </row>
    <row r="3198" spans="3:9" ht="22.5" customHeight="1" x14ac:dyDescent="0.25">
      <c r="C3198" s="34"/>
      <c r="D3198" s="27"/>
      <c r="F3198" s="27"/>
      <c r="G3198" s="35"/>
      <c r="H3198" s="35"/>
      <c r="I3198" s="35"/>
    </row>
    <row r="3199" spans="3:9" ht="22.5" customHeight="1" x14ac:dyDescent="0.25">
      <c r="C3199" s="34"/>
      <c r="D3199" s="27"/>
      <c r="F3199" s="27"/>
      <c r="G3199" s="35"/>
      <c r="H3199" s="35"/>
      <c r="I3199" s="35"/>
    </row>
    <row r="3200" spans="3:9" ht="22.5" customHeight="1" x14ac:dyDescent="0.25">
      <c r="C3200" s="34"/>
      <c r="D3200" s="27"/>
      <c r="F3200" s="27"/>
      <c r="G3200" s="35"/>
      <c r="H3200" s="35"/>
      <c r="I3200" s="35"/>
    </row>
    <row r="3201" spans="3:9" ht="22.5" customHeight="1" x14ac:dyDescent="0.25">
      <c r="C3201" s="34"/>
      <c r="D3201" s="27"/>
      <c r="F3201" s="27"/>
      <c r="G3201" s="35"/>
      <c r="H3201" s="35"/>
      <c r="I3201" s="35"/>
    </row>
    <row r="3202" spans="3:9" ht="22.5" customHeight="1" x14ac:dyDescent="0.25">
      <c r="C3202" s="34"/>
      <c r="D3202" s="27"/>
      <c r="F3202" s="27"/>
      <c r="G3202" s="35"/>
      <c r="H3202" s="35"/>
      <c r="I3202" s="35"/>
    </row>
    <row r="3203" spans="3:9" ht="22.5" customHeight="1" x14ac:dyDescent="0.25">
      <c r="C3203" s="34"/>
      <c r="D3203" s="27"/>
      <c r="F3203" s="27"/>
      <c r="G3203" s="35"/>
      <c r="H3203" s="35"/>
      <c r="I3203" s="35"/>
    </row>
    <row r="3204" spans="3:9" ht="22.5" customHeight="1" x14ac:dyDescent="0.25">
      <c r="C3204" s="34"/>
      <c r="D3204" s="27"/>
      <c r="F3204" s="27"/>
      <c r="G3204" s="35"/>
      <c r="H3204" s="35"/>
      <c r="I3204" s="35"/>
    </row>
    <row r="3205" spans="3:9" ht="22.5" customHeight="1" x14ac:dyDescent="0.25">
      <c r="C3205" s="34"/>
      <c r="D3205" s="27"/>
      <c r="F3205" s="27"/>
      <c r="G3205" s="35"/>
      <c r="H3205" s="35"/>
      <c r="I3205" s="35"/>
    </row>
    <row r="3206" spans="3:9" ht="22.5" customHeight="1" x14ac:dyDescent="0.25">
      <c r="C3206" s="34"/>
      <c r="D3206" s="27"/>
      <c r="F3206" s="27"/>
      <c r="G3206" s="35"/>
      <c r="H3206" s="35"/>
      <c r="I3206" s="35"/>
    </row>
    <row r="3207" spans="3:9" ht="22.5" customHeight="1" x14ac:dyDescent="0.25">
      <c r="C3207" s="34"/>
      <c r="D3207" s="27"/>
      <c r="F3207" s="27"/>
      <c r="G3207" s="35"/>
      <c r="H3207" s="35"/>
      <c r="I3207" s="35"/>
    </row>
    <row r="3208" spans="3:9" ht="22.5" customHeight="1" x14ac:dyDescent="0.25">
      <c r="C3208" s="34"/>
      <c r="D3208" s="27"/>
      <c r="F3208" s="27"/>
      <c r="G3208" s="35"/>
      <c r="H3208" s="35"/>
      <c r="I3208" s="35"/>
    </row>
    <row r="3209" spans="3:9" ht="22.5" customHeight="1" x14ac:dyDescent="0.25">
      <c r="C3209" s="34"/>
      <c r="D3209" s="27"/>
      <c r="F3209" s="27"/>
      <c r="G3209" s="35"/>
      <c r="H3209" s="35"/>
      <c r="I3209" s="35"/>
    </row>
    <row r="3210" spans="3:9" ht="22.5" customHeight="1" x14ac:dyDescent="0.25">
      <c r="C3210" s="34"/>
      <c r="D3210" s="27"/>
      <c r="F3210" s="27"/>
      <c r="G3210" s="35"/>
      <c r="H3210" s="35"/>
      <c r="I3210" s="35"/>
    </row>
    <row r="3211" spans="3:9" ht="22.5" customHeight="1" x14ac:dyDescent="0.25">
      <c r="C3211" s="34"/>
      <c r="D3211" s="27"/>
      <c r="F3211" s="27"/>
      <c r="G3211" s="35"/>
      <c r="H3211" s="35"/>
      <c r="I3211" s="35"/>
    </row>
    <row r="3212" spans="3:9" ht="22.5" customHeight="1" x14ac:dyDescent="0.25">
      <c r="C3212" s="34"/>
      <c r="D3212" s="27"/>
      <c r="F3212" s="27"/>
      <c r="G3212" s="35"/>
      <c r="H3212" s="35"/>
      <c r="I3212" s="35"/>
    </row>
    <row r="3213" spans="3:9" ht="22.5" customHeight="1" x14ac:dyDescent="0.25">
      <c r="C3213" s="34"/>
      <c r="D3213" s="27"/>
      <c r="F3213" s="27"/>
      <c r="G3213" s="35"/>
      <c r="H3213" s="35"/>
      <c r="I3213" s="35"/>
    </row>
    <row r="3214" spans="3:9" ht="22.5" customHeight="1" x14ac:dyDescent="0.25">
      <c r="C3214" s="34"/>
      <c r="D3214" s="27"/>
      <c r="F3214" s="27"/>
      <c r="G3214" s="35"/>
      <c r="H3214" s="35"/>
      <c r="I3214" s="35"/>
    </row>
    <row r="3215" spans="3:9" ht="22.5" customHeight="1" x14ac:dyDescent="0.25">
      <c r="C3215" s="34"/>
      <c r="D3215" s="27"/>
      <c r="F3215" s="27"/>
      <c r="G3215" s="35"/>
      <c r="H3215" s="35"/>
      <c r="I3215" s="35"/>
    </row>
    <row r="3216" spans="3:9" ht="22.5" customHeight="1" x14ac:dyDescent="0.25">
      <c r="C3216" s="34"/>
      <c r="D3216" s="27"/>
      <c r="F3216" s="27"/>
      <c r="G3216" s="35"/>
      <c r="H3216" s="35"/>
      <c r="I3216" s="35"/>
    </row>
    <row r="3217" spans="3:9" ht="22.5" customHeight="1" x14ac:dyDescent="0.25">
      <c r="C3217" s="34"/>
      <c r="D3217" s="27"/>
      <c r="F3217" s="27"/>
      <c r="G3217" s="35"/>
      <c r="H3217" s="35"/>
      <c r="I3217" s="35"/>
    </row>
    <row r="3218" spans="3:9" ht="22.5" customHeight="1" x14ac:dyDescent="0.25">
      <c r="C3218" s="34"/>
      <c r="D3218" s="27"/>
      <c r="F3218" s="27"/>
      <c r="G3218" s="35"/>
      <c r="H3218" s="35"/>
      <c r="I3218" s="35"/>
    </row>
    <row r="3219" spans="3:9" ht="22.5" customHeight="1" x14ac:dyDescent="0.25">
      <c r="C3219" s="34"/>
      <c r="D3219" s="27"/>
      <c r="F3219" s="27"/>
      <c r="G3219" s="35"/>
      <c r="H3219" s="35"/>
      <c r="I3219" s="35"/>
    </row>
    <row r="3220" spans="3:9" ht="22.5" customHeight="1" x14ac:dyDescent="0.25">
      <c r="C3220" s="34"/>
      <c r="D3220" s="27"/>
      <c r="F3220" s="27"/>
      <c r="G3220" s="35"/>
      <c r="H3220" s="35"/>
      <c r="I3220" s="35"/>
    </row>
    <row r="3221" spans="3:9" ht="22.5" customHeight="1" x14ac:dyDescent="0.25">
      <c r="C3221" s="34"/>
      <c r="D3221" s="27"/>
      <c r="F3221" s="27"/>
      <c r="G3221" s="35"/>
      <c r="H3221" s="35"/>
      <c r="I3221" s="35"/>
    </row>
    <row r="3222" spans="3:9" ht="22.5" customHeight="1" x14ac:dyDescent="0.25">
      <c r="C3222" s="34"/>
      <c r="D3222" s="27"/>
      <c r="F3222" s="27"/>
      <c r="G3222" s="35"/>
      <c r="H3222" s="35"/>
      <c r="I3222" s="35"/>
    </row>
    <row r="3223" spans="3:9" ht="22.5" customHeight="1" x14ac:dyDescent="0.25">
      <c r="C3223" s="34"/>
      <c r="D3223" s="27"/>
      <c r="F3223" s="27"/>
      <c r="G3223" s="35"/>
      <c r="H3223" s="35"/>
      <c r="I3223" s="35"/>
    </row>
    <row r="3224" spans="3:9" ht="22.5" customHeight="1" x14ac:dyDescent="0.25">
      <c r="C3224" s="34"/>
      <c r="D3224" s="27"/>
      <c r="F3224" s="27"/>
      <c r="G3224" s="35"/>
      <c r="H3224" s="35"/>
      <c r="I3224" s="35"/>
    </row>
    <row r="3225" spans="3:9" ht="22.5" customHeight="1" x14ac:dyDescent="0.25">
      <c r="C3225" s="34"/>
      <c r="D3225" s="27"/>
      <c r="F3225" s="27"/>
      <c r="G3225" s="35"/>
      <c r="H3225" s="35"/>
      <c r="I3225" s="35"/>
    </row>
    <row r="3226" spans="3:9" ht="22.5" customHeight="1" x14ac:dyDescent="0.25">
      <c r="C3226" s="34"/>
      <c r="D3226" s="27"/>
      <c r="F3226" s="27"/>
      <c r="G3226" s="35"/>
      <c r="H3226" s="35"/>
      <c r="I3226" s="35"/>
    </row>
    <row r="3227" spans="3:9" ht="22.5" customHeight="1" x14ac:dyDescent="0.25">
      <c r="C3227" s="34"/>
      <c r="D3227" s="27"/>
      <c r="F3227" s="27"/>
      <c r="G3227" s="35"/>
      <c r="H3227" s="35"/>
      <c r="I3227" s="35"/>
    </row>
    <row r="3228" spans="3:9" ht="22.5" customHeight="1" x14ac:dyDescent="0.25">
      <c r="C3228" s="34"/>
      <c r="D3228" s="27"/>
      <c r="F3228" s="27"/>
      <c r="G3228" s="35"/>
      <c r="H3228" s="35"/>
      <c r="I3228" s="35"/>
    </row>
    <row r="3229" spans="3:9" ht="22.5" customHeight="1" x14ac:dyDescent="0.25">
      <c r="C3229" s="34"/>
      <c r="D3229" s="27"/>
      <c r="F3229" s="27"/>
      <c r="G3229" s="35"/>
      <c r="H3229" s="35"/>
      <c r="I3229" s="35"/>
    </row>
    <row r="3230" spans="3:9" ht="22.5" customHeight="1" x14ac:dyDescent="0.25">
      <c r="C3230" s="34"/>
      <c r="D3230" s="27"/>
      <c r="F3230" s="27"/>
      <c r="G3230" s="35"/>
      <c r="H3230" s="35"/>
      <c r="I3230" s="35"/>
    </row>
    <row r="3231" spans="3:9" ht="22.5" customHeight="1" x14ac:dyDescent="0.25">
      <c r="C3231" s="34"/>
      <c r="D3231" s="27"/>
      <c r="F3231" s="27"/>
      <c r="G3231" s="35"/>
      <c r="H3231" s="35"/>
      <c r="I3231" s="35"/>
    </row>
    <row r="3232" spans="3:9" ht="22.5" customHeight="1" x14ac:dyDescent="0.25">
      <c r="C3232" s="34"/>
      <c r="D3232" s="27"/>
      <c r="F3232" s="27"/>
      <c r="G3232" s="35"/>
      <c r="H3232" s="35"/>
      <c r="I3232" s="35"/>
    </row>
    <row r="3233" spans="3:9" ht="22.5" customHeight="1" x14ac:dyDescent="0.25">
      <c r="C3233" s="34"/>
      <c r="D3233" s="27"/>
      <c r="F3233" s="27"/>
      <c r="G3233" s="35"/>
      <c r="H3233" s="35"/>
      <c r="I3233" s="35"/>
    </row>
    <row r="3234" spans="3:9" ht="22.5" customHeight="1" x14ac:dyDescent="0.25">
      <c r="C3234" s="34"/>
      <c r="D3234" s="27"/>
      <c r="F3234" s="27"/>
      <c r="G3234" s="35"/>
      <c r="H3234" s="35"/>
      <c r="I3234" s="35"/>
    </row>
    <row r="3235" spans="3:9" ht="22.5" customHeight="1" x14ac:dyDescent="0.25">
      <c r="C3235" s="34"/>
      <c r="D3235" s="27"/>
      <c r="F3235" s="27"/>
      <c r="G3235" s="35"/>
      <c r="H3235" s="35"/>
      <c r="I3235" s="35"/>
    </row>
    <row r="3236" spans="3:9" ht="22.5" customHeight="1" x14ac:dyDescent="0.25">
      <c r="C3236" s="34"/>
      <c r="D3236" s="27"/>
      <c r="F3236" s="27"/>
      <c r="G3236" s="35"/>
      <c r="H3236" s="35"/>
      <c r="I3236" s="35"/>
    </row>
    <row r="3237" spans="3:9" ht="22.5" customHeight="1" x14ac:dyDescent="0.25">
      <c r="C3237" s="34"/>
      <c r="D3237" s="27"/>
      <c r="F3237" s="27"/>
      <c r="G3237" s="35"/>
      <c r="H3237" s="35"/>
      <c r="I3237" s="35"/>
    </row>
    <row r="3238" spans="3:9" ht="22.5" customHeight="1" x14ac:dyDescent="0.25">
      <c r="C3238" s="34"/>
      <c r="D3238" s="27"/>
      <c r="F3238" s="27"/>
      <c r="G3238" s="35"/>
      <c r="H3238" s="35"/>
      <c r="I3238" s="35"/>
    </row>
    <row r="3239" spans="3:9" ht="22.5" customHeight="1" x14ac:dyDescent="0.25">
      <c r="C3239" s="34"/>
      <c r="D3239" s="27"/>
      <c r="F3239" s="27"/>
      <c r="G3239" s="35"/>
      <c r="H3239" s="35"/>
      <c r="I3239" s="35"/>
    </row>
    <row r="3240" spans="3:9" ht="22.5" customHeight="1" x14ac:dyDescent="0.25">
      <c r="C3240" s="34"/>
      <c r="D3240" s="27"/>
      <c r="F3240" s="27"/>
      <c r="G3240" s="35"/>
      <c r="H3240" s="35"/>
      <c r="I3240" s="35"/>
    </row>
    <row r="3241" spans="3:9" ht="22.5" customHeight="1" x14ac:dyDescent="0.25">
      <c r="C3241" s="34"/>
      <c r="D3241" s="27"/>
      <c r="F3241" s="27"/>
      <c r="G3241" s="35"/>
      <c r="H3241" s="35"/>
      <c r="I3241" s="35"/>
    </row>
    <row r="3242" spans="3:9" ht="22.5" customHeight="1" x14ac:dyDescent="0.25">
      <c r="C3242" s="34"/>
      <c r="D3242" s="27"/>
      <c r="F3242" s="27"/>
      <c r="G3242" s="35"/>
      <c r="H3242" s="35"/>
      <c r="I3242" s="35"/>
    </row>
    <row r="3243" spans="3:9" ht="22.5" customHeight="1" x14ac:dyDescent="0.25">
      <c r="C3243" s="34"/>
      <c r="D3243" s="27"/>
      <c r="F3243" s="27"/>
      <c r="G3243" s="35"/>
      <c r="H3243" s="35"/>
      <c r="I3243" s="35"/>
    </row>
    <row r="3244" spans="3:9" ht="22.5" customHeight="1" x14ac:dyDescent="0.25">
      <c r="C3244" s="34"/>
      <c r="D3244" s="27"/>
      <c r="F3244" s="27"/>
      <c r="G3244" s="35"/>
      <c r="H3244" s="35"/>
      <c r="I3244" s="35"/>
    </row>
    <row r="3245" spans="3:9" ht="22.5" customHeight="1" x14ac:dyDescent="0.25">
      <c r="C3245" s="34"/>
      <c r="D3245" s="27"/>
      <c r="F3245" s="27"/>
      <c r="G3245" s="35"/>
      <c r="H3245" s="35"/>
      <c r="I3245" s="35"/>
    </row>
    <row r="3246" spans="3:9" ht="22.5" customHeight="1" x14ac:dyDescent="0.25">
      <c r="C3246" s="34"/>
      <c r="D3246" s="27"/>
      <c r="F3246" s="27"/>
      <c r="G3246" s="35"/>
      <c r="H3246" s="35"/>
      <c r="I3246" s="35"/>
    </row>
    <row r="3247" spans="3:9" ht="22.5" customHeight="1" x14ac:dyDescent="0.25">
      <c r="C3247" s="34"/>
      <c r="D3247" s="27"/>
      <c r="F3247" s="27"/>
      <c r="G3247" s="35"/>
      <c r="H3247" s="35"/>
      <c r="I3247" s="35"/>
    </row>
    <row r="3248" spans="3:9" ht="22.5" customHeight="1" x14ac:dyDescent="0.25">
      <c r="C3248" s="34"/>
      <c r="D3248" s="27"/>
      <c r="F3248" s="27"/>
      <c r="G3248" s="35"/>
      <c r="H3248" s="35"/>
      <c r="I3248" s="35"/>
    </row>
    <row r="3249" spans="3:9" ht="22.5" customHeight="1" x14ac:dyDescent="0.25">
      <c r="C3249" s="34"/>
      <c r="D3249" s="27"/>
      <c r="F3249" s="27"/>
      <c r="G3249" s="35"/>
      <c r="H3249" s="35"/>
      <c r="I3249" s="35"/>
    </row>
    <row r="3250" spans="3:9" ht="22.5" customHeight="1" x14ac:dyDescent="0.25">
      <c r="C3250" s="34"/>
      <c r="D3250" s="27"/>
      <c r="F3250" s="27"/>
      <c r="G3250" s="35"/>
      <c r="H3250" s="35"/>
      <c r="I3250" s="35"/>
    </row>
    <row r="3251" spans="3:9" ht="22.5" customHeight="1" x14ac:dyDescent="0.25">
      <c r="C3251" s="34"/>
      <c r="D3251" s="27"/>
      <c r="F3251" s="27"/>
      <c r="G3251" s="35"/>
      <c r="H3251" s="35"/>
      <c r="I3251" s="35"/>
    </row>
    <row r="3252" spans="3:9" ht="22.5" customHeight="1" x14ac:dyDescent="0.25">
      <c r="C3252" s="34"/>
      <c r="D3252" s="27"/>
      <c r="F3252" s="27"/>
      <c r="G3252" s="35"/>
      <c r="H3252" s="35"/>
      <c r="I3252" s="35"/>
    </row>
    <row r="3253" spans="3:9" ht="22.5" customHeight="1" x14ac:dyDescent="0.25">
      <c r="C3253" s="34"/>
      <c r="D3253" s="27"/>
      <c r="F3253" s="27"/>
      <c r="G3253" s="35"/>
      <c r="H3253" s="35"/>
      <c r="I3253" s="35"/>
    </row>
    <row r="3254" spans="3:9" ht="22.5" customHeight="1" x14ac:dyDescent="0.25">
      <c r="C3254" s="34"/>
      <c r="D3254" s="27"/>
      <c r="F3254" s="27"/>
      <c r="G3254" s="35"/>
      <c r="H3254" s="35"/>
      <c r="I3254" s="35"/>
    </row>
    <row r="3255" spans="3:9" ht="22.5" customHeight="1" x14ac:dyDescent="0.25">
      <c r="C3255" s="34"/>
      <c r="D3255" s="27"/>
      <c r="F3255" s="27"/>
      <c r="G3255" s="35"/>
      <c r="H3255" s="35"/>
      <c r="I3255" s="35"/>
    </row>
    <row r="3256" spans="3:9" ht="22.5" customHeight="1" x14ac:dyDescent="0.25">
      <c r="C3256" s="34"/>
      <c r="D3256" s="27"/>
      <c r="F3256" s="27"/>
      <c r="G3256" s="35"/>
      <c r="H3256" s="35"/>
      <c r="I3256" s="35"/>
    </row>
    <row r="3257" spans="3:9" ht="22.5" customHeight="1" x14ac:dyDescent="0.25">
      <c r="C3257" s="34"/>
      <c r="D3257" s="27"/>
      <c r="F3257" s="27"/>
      <c r="G3257" s="35"/>
      <c r="H3257" s="35"/>
      <c r="I3257" s="35"/>
    </row>
    <row r="3258" spans="3:9" ht="22.5" customHeight="1" x14ac:dyDescent="0.25">
      <c r="C3258" s="34"/>
      <c r="D3258" s="27"/>
      <c r="F3258" s="27"/>
      <c r="G3258" s="35"/>
      <c r="H3258" s="35"/>
      <c r="I3258" s="35"/>
    </row>
    <row r="3259" spans="3:9" ht="22.5" customHeight="1" x14ac:dyDescent="0.25">
      <c r="C3259" s="34"/>
      <c r="D3259" s="27"/>
      <c r="F3259" s="27"/>
      <c r="G3259" s="35"/>
      <c r="H3259" s="35"/>
      <c r="I3259" s="35"/>
    </row>
    <row r="3260" spans="3:9" ht="22.5" customHeight="1" x14ac:dyDescent="0.25">
      <c r="C3260" s="34"/>
      <c r="D3260" s="27"/>
      <c r="F3260" s="27"/>
      <c r="G3260" s="35"/>
      <c r="H3260" s="35"/>
      <c r="I3260" s="35"/>
    </row>
    <row r="3261" spans="3:9" ht="22.5" customHeight="1" x14ac:dyDescent="0.25">
      <c r="C3261" s="34"/>
      <c r="D3261" s="27"/>
      <c r="F3261" s="27"/>
      <c r="G3261" s="35"/>
      <c r="H3261" s="35"/>
      <c r="I3261" s="35"/>
    </row>
    <row r="3262" spans="3:9" ht="22.5" customHeight="1" x14ac:dyDescent="0.25">
      <c r="C3262" s="34"/>
      <c r="D3262" s="27"/>
      <c r="F3262" s="27"/>
      <c r="G3262" s="35"/>
      <c r="H3262" s="35"/>
      <c r="I3262" s="35"/>
    </row>
    <row r="3263" spans="3:9" ht="22.5" customHeight="1" x14ac:dyDescent="0.25">
      <c r="C3263" s="34"/>
      <c r="D3263" s="27"/>
      <c r="F3263" s="27"/>
      <c r="G3263" s="35"/>
      <c r="H3263" s="35"/>
      <c r="I3263" s="35"/>
    </row>
    <row r="3264" spans="3:9" ht="22.5" customHeight="1" x14ac:dyDescent="0.25">
      <c r="C3264" s="34"/>
      <c r="D3264" s="27"/>
      <c r="F3264" s="27"/>
      <c r="G3264" s="35"/>
      <c r="H3264" s="35"/>
      <c r="I3264" s="35"/>
    </row>
    <row r="3265" spans="3:9" ht="22.5" customHeight="1" x14ac:dyDescent="0.25">
      <c r="C3265" s="34"/>
      <c r="D3265" s="27"/>
      <c r="F3265" s="27"/>
      <c r="G3265" s="35"/>
      <c r="H3265" s="35"/>
      <c r="I3265" s="35"/>
    </row>
    <row r="3266" spans="3:9" ht="22.5" customHeight="1" x14ac:dyDescent="0.25">
      <c r="C3266" s="34"/>
      <c r="D3266" s="27"/>
      <c r="F3266" s="27"/>
      <c r="G3266" s="35"/>
      <c r="H3266" s="35"/>
      <c r="I3266" s="35"/>
    </row>
    <row r="3267" spans="3:9" ht="22.5" customHeight="1" x14ac:dyDescent="0.25">
      <c r="C3267" s="34"/>
      <c r="D3267" s="27"/>
      <c r="F3267" s="27"/>
      <c r="G3267" s="35"/>
      <c r="H3267" s="35"/>
      <c r="I3267" s="35"/>
    </row>
    <row r="3268" spans="3:9" ht="22.5" customHeight="1" x14ac:dyDescent="0.25">
      <c r="C3268" s="34"/>
      <c r="D3268" s="27"/>
      <c r="F3268" s="27"/>
      <c r="G3268" s="35"/>
      <c r="H3268" s="35"/>
      <c r="I3268" s="35"/>
    </row>
    <row r="3269" spans="3:9" ht="22.5" customHeight="1" x14ac:dyDescent="0.25">
      <c r="C3269" s="34"/>
      <c r="D3269" s="27"/>
      <c r="F3269" s="27"/>
      <c r="G3269" s="35"/>
      <c r="H3269" s="35"/>
      <c r="I3269" s="35"/>
    </row>
    <row r="3270" spans="3:9" ht="22.5" customHeight="1" x14ac:dyDescent="0.25">
      <c r="C3270" s="34"/>
      <c r="D3270" s="27"/>
      <c r="F3270" s="27"/>
      <c r="G3270" s="35"/>
      <c r="H3270" s="35"/>
      <c r="I3270" s="35"/>
    </row>
    <row r="3271" spans="3:9" ht="22.5" customHeight="1" x14ac:dyDescent="0.25">
      <c r="C3271" s="34"/>
      <c r="D3271" s="27"/>
      <c r="F3271" s="27"/>
      <c r="G3271" s="35"/>
      <c r="H3271" s="35"/>
      <c r="I3271" s="35"/>
    </row>
    <row r="3272" spans="3:9" ht="22.5" customHeight="1" x14ac:dyDescent="0.25">
      <c r="C3272" s="34"/>
      <c r="D3272" s="27"/>
      <c r="F3272" s="27"/>
      <c r="G3272" s="35"/>
      <c r="H3272" s="35"/>
      <c r="I3272" s="35"/>
    </row>
    <row r="3273" spans="3:9" ht="22.5" customHeight="1" x14ac:dyDescent="0.25">
      <c r="C3273" s="34"/>
      <c r="D3273" s="27"/>
      <c r="F3273" s="27"/>
      <c r="G3273" s="35"/>
      <c r="H3273" s="35"/>
      <c r="I3273" s="35"/>
    </row>
    <row r="3274" spans="3:9" ht="22.5" customHeight="1" x14ac:dyDescent="0.25">
      <c r="C3274" s="34"/>
      <c r="D3274" s="27"/>
      <c r="F3274" s="27"/>
      <c r="G3274" s="35"/>
      <c r="H3274" s="35"/>
      <c r="I3274" s="35"/>
    </row>
    <row r="3275" spans="3:9" ht="22.5" customHeight="1" x14ac:dyDescent="0.25">
      <c r="C3275" s="34"/>
      <c r="D3275" s="27"/>
      <c r="F3275" s="27"/>
      <c r="G3275" s="35"/>
      <c r="H3275" s="35"/>
      <c r="I3275" s="35"/>
    </row>
    <row r="3276" spans="3:9" ht="22.5" customHeight="1" x14ac:dyDescent="0.25">
      <c r="C3276" s="34"/>
      <c r="D3276" s="27"/>
      <c r="F3276" s="27"/>
      <c r="G3276" s="35"/>
      <c r="H3276" s="35"/>
      <c r="I3276" s="35"/>
    </row>
    <row r="3277" spans="3:9" ht="22.5" customHeight="1" x14ac:dyDescent="0.25">
      <c r="C3277" s="34"/>
      <c r="D3277" s="27"/>
      <c r="F3277" s="27"/>
      <c r="G3277" s="35"/>
      <c r="H3277" s="35"/>
      <c r="I3277" s="35"/>
    </row>
    <row r="3278" spans="3:9" ht="22.5" customHeight="1" x14ac:dyDescent="0.25">
      <c r="C3278" s="34"/>
      <c r="D3278" s="27"/>
      <c r="F3278" s="27"/>
      <c r="G3278" s="35"/>
      <c r="H3278" s="35"/>
      <c r="I3278" s="35"/>
    </row>
    <row r="3279" spans="3:9" ht="22.5" customHeight="1" x14ac:dyDescent="0.25">
      <c r="C3279" s="34"/>
      <c r="D3279" s="27"/>
      <c r="F3279" s="27"/>
      <c r="G3279" s="35"/>
      <c r="H3279" s="35"/>
      <c r="I3279" s="35"/>
    </row>
    <row r="3280" spans="3:9" ht="22.5" customHeight="1" x14ac:dyDescent="0.25">
      <c r="C3280" s="34"/>
      <c r="D3280" s="27"/>
      <c r="F3280" s="27"/>
      <c r="G3280" s="35"/>
      <c r="H3280" s="35"/>
      <c r="I3280" s="35"/>
    </row>
    <row r="3281" spans="3:9" ht="22.5" customHeight="1" x14ac:dyDescent="0.25">
      <c r="C3281" s="34"/>
      <c r="D3281" s="27"/>
      <c r="F3281" s="27"/>
      <c r="G3281" s="35"/>
      <c r="H3281" s="35"/>
      <c r="I3281" s="35"/>
    </row>
    <row r="3282" spans="3:9" ht="22.5" customHeight="1" x14ac:dyDescent="0.25">
      <c r="C3282" s="34"/>
      <c r="D3282" s="27"/>
      <c r="F3282" s="27"/>
      <c r="G3282" s="35"/>
      <c r="H3282" s="35"/>
      <c r="I3282" s="35"/>
    </row>
    <row r="3283" spans="3:9" ht="22.5" customHeight="1" x14ac:dyDescent="0.25">
      <c r="C3283" s="34"/>
      <c r="D3283" s="27"/>
      <c r="F3283" s="27"/>
      <c r="G3283" s="35"/>
      <c r="H3283" s="35"/>
      <c r="I3283" s="35"/>
    </row>
    <row r="3284" spans="3:9" ht="22.5" customHeight="1" x14ac:dyDescent="0.25">
      <c r="C3284" s="34"/>
      <c r="D3284" s="27"/>
      <c r="F3284" s="27"/>
      <c r="G3284" s="35"/>
      <c r="H3284" s="35"/>
      <c r="I3284" s="35"/>
    </row>
    <row r="3285" spans="3:9" ht="22.5" customHeight="1" x14ac:dyDescent="0.25">
      <c r="C3285" s="34"/>
      <c r="D3285" s="27"/>
      <c r="F3285" s="27"/>
      <c r="G3285" s="35"/>
      <c r="H3285" s="35"/>
      <c r="I3285" s="35"/>
    </row>
    <row r="3286" spans="3:9" ht="22.5" customHeight="1" x14ac:dyDescent="0.25">
      <c r="C3286" s="34"/>
      <c r="D3286" s="27"/>
      <c r="F3286" s="27"/>
      <c r="G3286" s="35"/>
      <c r="H3286" s="35"/>
      <c r="I3286" s="35"/>
    </row>
    <row r="3287" spans="3:9" ht="22.5" customHeight="1" x14ac:dyDescent="0.25">
      <c r="C3287" s="34"/>
      <c r="D3287" s="27"/>
      <c r="F3287" s="27"/>
      <c r="G3287" s="35"/>
      <c r="H3287" s="35"/>
      <c r="I3287" s="35"/>
    </row>
    <row r="3288" spans="3:9" ht="22.5" customHeight="1" x14ac:dyDescent="0.25">
      <c r="C3288" s="34"/>
      <c r="D3288" s="27"/>
      <c r="F3288" s="27"/>
      <c r="G3288" s="35"/>
      <c r="H3288" s="35"/>
      <c r="I3288" s="35"/>
    </row>
    <row r="3289" spans="3:9" ht="22.5" customHeight="1" x14ac:dyDescent="0.25">
      <c r="C3289" s="34"/>
      <c r="D3289" s="27"/>
      <c r="F3289" s="27"/>
      <c r="G3289" s="35"/>
      <c r="H3289" s="35"/>
      <c r="I3289" s="35"/>
    </row>
    <row r="3290" spans="3:9" ht="22.5" customHeight="1" x14ac:dyDescent="0.25">
      <c r="C3290" s="34"/>
      <c r="D3290" s="27"/>
      <c r="F3290" s="27"/>
      <c r="G3290" s="35"/>
      <c r="H3290" s="35"/>
      <c r="I3290" s="35"/>
    </row>
    <row r="3291" spans="3:9" ht="22.5" customHeight="1" x14ac:dyDescent="0.25">
      <c r="C3291" s="34"/>
      <c r="D3291" s="27"/>
      <c r="F3291" s="27"/>
      <c r="G3291" s="35"/>
      <c r="H3291" s="35"/>
      <c r="I3291" s="35"/>
    </row>
    <row r="3292" spans="3:9" ht="22.5" customHeight="1" x14ac:dyDescent="0.25">
      <c r="C3292" s="34"/>
      <c r="D3292" s="27"/>
      <c r="F3292" s="27"/>
      <c r="G3292" s="35"/>
      <c r="H3292" s="35"/>
      <c r="I3292" s="35"/>
    </row>
    <row r="3293" spans="3:9" ht="22.5" customHeight="1" x14ac:dyDescent="0.25">
      <c r="C3293" s="34"/>
      <c r="D3293" s="27"/>
      <c r="F3293" s="27"/>
      <c r="G3293" s="35"/>
      <c r="H3293" s="35"/>
      <c r="I3293" s="35"/>
    </row>
    <row r="3294" spans="3:9" ht="22.5" customHeight="1" x14ac:dyDescent="0.25">
      <c r="C3294" s="34"/>
      <c r="D3294" s="27"/>
      <c r="F3294" s="27"/>
      <c r="G3294" s="35"/>
      <c r="H3294" s="35"/>
      <c r="I3294" s="35"/>
    </row>
    <row r="3295" spans="3:9" ht="22.5" customHeight="1" x14ac:dyDescent="0.25">
      <c r="C3295" s="34"/>
      <c r="D3295" s="27"/>
      <c r="F3295" s="27"/>
      <c r="G3295" s="35"/>
      <c r="H3295" s="35"/>
      <c r="I3295" s="35"/>
    </row>
    <row r="3296" spans="3:9" ht="22.5" customHeight="1" x14ac:dyDescent="0.25">
      <c r="C3296" s="34"/>
      <c r="D3296" s="27"/>
      <c r="F3296" s="27"/>
      <c r="G3296" s="35"/>
      <c r="H3296" s="35"/>
      <c r="I3296" s="35"/>
    </row>
    <row r="3297" spans="3:9" ht="22.5" customHeight="1" x14ac:dyDescent="0.25">
      <c r="C3297" s="34"/>
      <c r="D3297" s="27"/>
      <c r="F3297" s="27"/>
      <c r="G3297" s="35"/>
      <c r="H3297" s="35"/>
      <c r="I3297" s="35"/>
    </row>
    <row r="3298" spans="3:9" ht="22.5" customHeight="1" x14ac:dyDescent="0.25">
      <c r="C3298" s="34"/>
      <c r="D3298" s="27"/>
      <c r="F3298" s="27"/>
      <c r="G3298" s="35"/>
      <c r="H3298" s="35"/>
      <c r="I3298" s="35"/>
    </row>
    <row r="3299" spans="3:9" ht="22.5" customHeight="1" x14ac:dyDescent="0.25">
      <c r="C3299" s="34"/>
      <c r="D3299" s="27"/>
      <c r="F3299" s="27"/>
      <c r="G3299" s="35"/>
      <c r="H3299" s="35"/>
      <c r="I3299" s="35"/>
    </row>
    <row r="3300" spans="3:9" ht="22.5" customHeight="1" x14ac:dyDescent="0.25">
      <c r="C3300" s="34"/>
      <c r="D3300" s="27"/>
      <c r="F3300" s="27"/>
      <c r="G3300" s="35"/>
      <c r="H3300" s="35"/>
      <c r="I3300" s="35"/>
    </row>
    <row r="3301" spans="3:9" ht="22.5" customHeight="1" x14ac:dyDescent="0.25">
      <c r="C3301" s="34"/>
      <c r="D3301" s="27"/>
      <c r="F3301" s="27"/>
      <c r="G3301" s="35"/>
      <c r="H3301" s="35"/>
      <c r="I3301" s="35"/>
    </row>
    <row r="3302" spans="3:9" ht="22.5" customHeight="1" x14ac:dyDescent="0.25">
      <c r="C3302" s="34"/>
      <c r="D3302" s="27"/>
      <c r="F3302" s="27"/>
      <c r="G3302" s="35"/>
      <c r="H3302" s="35"/>
      <c r="I3302" s="35"/>
    </row>
    <row r="3303" spans="3:9" ht="22.5" customHeight="1" x14ac:dyDescent="0.25">
      <c r="C3303" s="34"/>
      <c r="D3303" s="27"/>
      <c r="F3303" s="27"/>
      <c r="G3303" s="35"/>
      <c r="H3303" s="35"/>
      <c r="I3303" s="35"/>
    </row>
    <row r="3304" spans="3:9" ht="22.5" customHeight="1" x14ac:dyDescent="0.25">
      <c r="C3304" s="34"/>
      <c r="D3304" s="27"/>
      <c r="F3304" s="27"/>
      <c r="G3304" s="35"/>
      <c r="H3304" s="35"/>
      <c r="I3304" s="35"/>
    </row>
    <row r="3305" spans="3:9" ht="22.5" customHeight="1" x14ac:dyDescent="0.25">
      <c r="C3305" s="34"/>
      <c r="D3305" s="27"/>
      <c r="F3305" s="27"/>
      <c r="G3305" s="35"/>
      <c r="H3305" s="35"/>
      <c r="I3305" s="35"/>
    </row>
    <row r="3306" spans="3:9" ht="22.5" customHeight="1" x14ac:dyDescent="0.25">
      <c r="C3306" s="34"/>
      <c r="D3306" s="27"/>
      <c r="F3306" s="27"/>
      <c r="G3306" s="35"/>
      <c r="H3306" s="35"/>
      <c r="I3306" s="35"/>
    </row>
    <row r="3307" spans="3:9" ht="22.5" customHeight="1" x14ac:dyDescent="0.25">
      <c r="C3307" s="34"/>
      <c r="D3307" s="27"/>
      <c r="F3307" s="27"/>
      <c r="G3307" s="35"/>
      <c r="H3307" s="35"/>
      <c r="I3307" s="35"/>
    </row>
    <row r="3308" spans="3:9" ht="22.5" customHeight="1" x14ac:dyDescent="0.25">
      <c r="C3308" s="34"/>
      <c r="D3308" s="27"/>
      <c r="F3308" s="27"/>
      <c r="G3308" s="35"/>
      <c r="H3308" s="35"/>
      <c r="I3308" s="35"/>
    </row>
    <row r="3309" spans="3:9" ht="22.5" customHeight="1" x14ac:dyDescent="0.25">
      <c r="C3309" s="34"/>
      <c r="D3309" s="27"/>
      <c r="F3309" s="27"/>
      <c r="G3309" s="35"/>
      <c r="H3309" s="35"/>
      <c r="I3309" s="35"/>
    </row>
    <row r="3310" spans="3:9" ht="22.5" customHeight="1" x14ac:dyDescent="0.25">
      <c r="C3310" s="34"/>
      <c r="D3310" s="27"/>
      <c r="F3310" s="27"/>
      <c r="G3310" s="35"/>
      <c r="H3310" s="35"/>
      <c r="I3310" s="35"/>
    </row>
    <row r="3311" spans="3:9" ht="22.5" customHeight="1" x14ac:dyDescent="0.25">
      <c r="C3311" s="34"/>
      <c r="D3311" s="27"/>
      <c r="F3311" s="27"/>
      <c r="G3311" s="35"/>
      <c r="H3311" s="35"/>
      <c r="I3311" s="35"/>
    </row>
    <row r="3312" spans="3:9" ht="22.5" customHeight="1" x14ac:dyDescent="0.25">
      <c r="C3312" s="34"/>
      <c r="D3312" s="27"/>
      <c r="F3312" s="27"/>
      <c r="G3312" s="35"/>
      <c r="H3312" s="35"/>
      <c r="I3312" s="35"/>
    </row>
    <row r="3313" spans="3:9" ht="22.5" customHeight="1" x14ac:dyDescent="0.25">
      <c r="C3313" s="34"/>
      <c r="D3313" s="27"/>
      <c r="F3313" s="27"/>
      <c r="G3313" s="35"/>
      <c r="H3313" s="35"/>
      <c r="I3313" s="35"/>
    </row>
    <row r="3314" spans="3:9" ht="22.5" customHeight="1" x14ac:dyDescent="0.25">
      <c r="C3314" s="34"/>
      <c r="D3314" s="27"/>
      <c r="F3314" s="27"/>
      <c r="G3314" s="35"/>
      <c r="H3314" s="35"/>
      <c r="I3314" s="35"/>
    </row>
    <row r="3315" spans="3:9" ht="22.5" customHeight="1" x14ac:dyDescent="0.25">
      <c r="C3315" s="34"/>
      <c r="D3315" s="27"/>
      <c r="F3315" s="27"/>
      <c r="G3315" s="35"/>
      <c r="H3315" s="35"/>
      <c r="I3315" s="35"/>
    </row>
    <row r="3316" spans="3:9" ht="22.5" customHeight="1" x14ac:dyDescent="0.25">
      <c r="C3316" s="34"/>
      <c r="D3316" s="27"/>
      <c r="F3316" s="27"/>
      <c r="G3316" s="35"/>
      <c r="H3316" s="35"/>
      <c r="I3316" s="35"/>
    </row>
    <row r="3317" spans="3:9" ht="22.5" customHeight="1" x14ac:dyDescent="0.25">
      <c r="C3317" s="34"/>
      <c r="D3317" s="27"/>
      <c r="F3317" s="27"/>
      <c r="G3317" s="35"/>
      <c r="H3317" s="35"/>
      <c r="I3317" s="35"/>
    </row>
    <row r="3318" spans="3:9" ht="22.5" customHeight="1" x14ac:dyDescent="0.25">
      <c r="C3318" s="34"/>
      <c r="D3318" s="27"/>
      <c r="F3318" s="27"/>
      <c r="G3318" s="35"/>
      <c r="H3318" s="35"/>
      <c r="I3318" s="35"/>
    </row>
    <row r="3319" spans="3:9" ht="22.5" customHeight="1" x14ac:dyDescent="0.25">
      <c r="C3319" s="34"/>
      <c r="D3319" s="27"/>
      <c r="F3319" s="27"/>
      <c r="G3319" s="35"/>
      <c r="H3319" s="35"/>
      <c r="I3319" s="35"/>
    </row>
    <row r="3320" spans="3:9" ht="22.5" customHeight="1" x14ac:dyDescent="0.25">
      <c r="C3320" s="34"/>
      <c r="D3320" s="27"/>
      <c r="F3320" s="27"/>
      <c r="G3320" s="35"/>
      <c r="H3320" s="35"/>
      <c r="I3320" s="35"/>
    </row>
    <row r="3321" spans="3:9" ht="22.5" customHeight="1" x14ac:dyDescent="0.25">
      <c r="C3321" s="34"/>
      <c r="D3321" s="27"/>
      <c r="F3321" s="27"/>
      <c r="G3321" s="35"/>
      <c r="H3321" s="35"/>
      <c r="I3321" s="35"/>
    </row>
    <row r="3322" spans="3:9" ht="22.5" customHeight="1" x14ac:dyDescent="0.25">
      <c r="C3322" s="34"/>
      <c r="D3322" s="27"/>
      <c r="F3322" s="27"/>
      <c r="G3322" s="35"/>
      <c r="H3322" s="35"/>
      <c r="I3322" s="35"/>
    </row>
    <row r="3323" spans="3:9" ht="22.5" customHeight="1" x14ac:dyDescent="0.25">
      <c r="C3323" s="34"/>
      <c r="D3323" s="27"/>
      <c r="F3323" s="27"/>
      <c r="G3323" s="35"/>
      <c r="H3323" s="35"/>
      <c r="I3323" s="35"/>
    </row>
    <row r="3324" spans="3:9" ht="22.5" customHeight="1" x14ac:dyDescent="0.25">
      <c r="C3324" s="34"/>
      <c r="D3324" s="27"/>
      <c r="F3324" s="27"/>
      <c r="G3324" s="35"/>
      <c r="H3324" s="35"/>
      <c r="I3324" s="35"/>
    </row>
    <row r="3325" spans="3:9" ht="22.5" customHeight="1" x14ac:dyDescent="0.25">
      <c r="C3325" s="34"/>
      <c r="D3325" s="27"/>
      <c r="F3325" s="27"/>
      <c r="G3325" s="35"/>
      <c r="H3325" s="35"/>
      <c r="I3325" s="35"/>
    </row>
    <row r="3326" spans="3:9" ht="22.5" customHeight="1" x14ac:dyDescent="0.25">
      <c r="C3326" s="34"/>
      <c r="D3326" s="27"/>
      <c r="F3326" s="27"/>
      <c r="G3326" s="35"/>
      <c r="H3326" s="35"/>
      <c r="I3326" s="35"/>
    </row>
    <row r="3327" spans="3:9" ht="22.5" customHeight="1" x14ac:dyDescent="0.25">
      <c r="C3327" s="34"/>
      <c r="D3327" s="27"/>
      <c r="F3327" s="27"/>
      <c r="G3327" s="35"/>
      <c r="H3327" s="35"/>
      <c r="I3327" s="35"/>
    </row>
    <row r="3328" spans="3:9" ht="22.5" customHeight="1" x14ac:dyDescent="0.25">
      <c r="C3328" s="34"/>
      <c r="D3328" s="27"/>
      <c r="F3328" s="27"/>
      <c r="G3328" s="35"/>
      <c r="H3328" s="35"/>
      <c r="I3328" s="35"/>
    </row>
    <row r="3329" spans="3:9" ht="22.5" customHeight="1" x14ac:dyDescent="0.25">
      <c r="C3329" s="34"/>
      <c r="D3329" s="27"/>
      <c r="F3329" s="27"/>
      <c r="G3329" s="35"/>
      <c r="H3329" s="35"/>
      <c r="I3329" s="35"/>
    </row>
    <row r="3330" spans="3:9" ht="22.5" customHeight="1" x14ac:dyDescent="0.25">
      <c r="C3330" s="34"/>
      <c r="D3330" s="27"/>
      <c r="F3330" s="27"/>
      <c r="G3330" s="35"/>
      <c r="H3330" s="35"/>
      <c r="I3330" s="35"/>
    </row>
    <row r="3331" spans="3:9" ht="22.5" customHeight="1" x14ac:dyDescent="0.25">
      <c r="C3331" s="34"/>
      <c r="D3331" s="27"/>
      <c r="F3331" s="27"/>
      <c r="G3331" s="35"/>
      <c r="H3331" s="35"/>
      <c r="I3331" s="35"/>
    </row>
    <row r="3332" spans="3:9" ht="22.5" customHeight="1" x14ac:dyDescent="0.25">
      <c r="C3332" s="34"/>
      <c r="D3332" s="27"/>
      <c r="F3332" s="27"/>
      <c r="G3332" s="35"/>
      <c r="H3332" s="35"/>
      <c r="I3332" s="35"/>
    </row>
    <row r="3333" spans="3:9" ht="22.5" customHeight="1" x14ac:dyDescent="0.25">
      <c r="C3333" s="34"/>
      <c r="D3333" s="27"/>
      <c r="F3333" s="27"/>
      <c r="G3333" s="35"/>
      <c r="H3333" s="35"/>
      <c r="I3333" s="35"/>
    </row>
    <row r="3334" spans="3:9" ht="22.5" customHeight="1" x14ac:dyDescent="0.25">
      <c r="C3334" s="34"/>
      <c r="D3334" s="27"/>
      <c r="F3334" s="27"/>
      <c r="G3334" s="35"/>
      <c r="H3334" s="35"/>
      <c r="I3334" s="35"/>
    </row>
    <row r="3335" spans="3:9" ht="22.5" customHeight="1" x14ac:dyDescent="0.25">
      <c r="C3335" s="34"/>
      <c r="D3335" s="27"/>
      <c r="F3335" s="27"/>
      <c r="G3335" s="35"/>
      <c r="H3335" s="35"/>
      <c r="I3335" s="35"/>
    </row>
    <row r="3336" spans="3:9" ht="22.5" customHeight="1" x14ac:dyDescent="0.25">
      <c r="C3336" s="34"/>
      <c r="D3336" s="27"/>
      <c r="F3336" s="27"/>
      <c r="G3336" s="35"/>
      <c r="H3336" s="35"/>
      <c r="I3336" s="35"/>
    </row>
    <row r="3337" spans="3:9" ht="22.5" customHeight="1" x14ac:dyDescent="0.25">
      <c r="C3337" s="34"/>
      <c r="D3337" s="27"/>
      <c r="F3337" s="27"/>
      <c r="G3337" s="35"/>
      <c r="H3337" s="35"/>
      <c r="I3337" s="35"/>
    </row>
    <row r="3338" spans="3:9" ht="22.5" customHeight="1" x14ac:dyDescent="0.25">
      <c r="C3338" s="34"/>
      <c r="D3338" s="27"/>
      <c r="F3338" s="27"/>
      <c r="G3338" s="35"/>
      <c r="H3338" s="35"/>
      <c r="I3338" s="35"/>
    </row>
    <row r="3339" spans="3:9" ht="22.5" customHeight="1" x14ac:dyDescent="0.25">
      <c r="C3339" s="34"/>
      <c r="D3339" s="27"/>
      <c r="F3339" s="27"/>
      <c r="G3339" s="35"/>
      <c r="H3339" s="35"/>
      <c r="I3339" s="35"/>
    </row>
    <row r="3340" spans="3:9" ht="22.5" customHeight="1" x14ac:dyDescent="0.25">
      <c r="C3340" s="34"/>
      <c r="D3340" s="27"/>
      <c r="F3340" s="27"/>
      <c r="G3340" s="35"/>
      <c r="H3340" s="35"/>
      <c r="I3340" s="35"/>
    </row>
    <row r="3341" spans="3:9" ht="22.5" customHeight="1" x14ac:dyDescent="0.25">
      <c r="C3341" s="34"/>
      <c r="D3341" s="27"/>
      <c r="F3341" s="27"/>
      <c r="G3341" s="35"/>
      <c r="H3341" s="35"/>
      <c r="I3341" s="35"/>
    </row>
    <row r="3342" spans="3:9" ht="22.5" customHeight="1" x14ac:dyDescent="0.25">
      <c r="C3342" s="34"/>
      <c r="D3342" s="27"/>
      <c r="F3342" s="27"/>
      <c r="G3342" s="35"/>
      <c r="H3342" s="35"/>
      <c r="I3342" s="35"/>
    </row>
    <row r="3343" spans="3:9" ht="22.5" customHeight="1" x14ac:dyDescent="0.25">
      <c r="C3343" s="34"/>
      <c r="D3343" s="27"/>
      <c r="F3343" s="27"/>
      <c r="G3343" s="35"/>
      <c r="H3343" s="35"/>
      <c r="I3343" s="35"/>
    </row>
    <row r="3344" spans="3:9" ht="22.5" customHeight="1" x14ac:dyDescent="0.25">
      <c r="C3344" s="34"/>
      <c r="D3344" s="27"/>
      <c r="F3344" s="27"/>
      <c r="G3344" s="35"/>
      <c r="H3344" s="35"/>
      <c r="I3344" s="35"/>
    </row>
    <row r="3345" spans="3:9" ht="22.5" customHeight="1" x14ac:dyDescent="0.25">
      <c r="C3345" s="34"/>
      <c r="D3345" s="27"/>
      <c r="F3345" s="27"/>
      <c r="G3345" s="35"/>
      <c r="H3345" s="35"/>
      <c r="I3345" s="35"/>
    </row>
    <row r="3346" spans="3:9" ht="22.5" customHeight="1" x14ac:dyDescent="0.25">
      <c r="C3346" s="34"/>
      <c r="D3346" s="27"/>
      <c r="F3346" s="27"/>
      <c r="G3346" s="35"/>
      <c r="H3346" s="35"/>
      <c r="I3346" s="35"/>
    </row>
    <row r="3347" spans="3:9" ht="22.5" customHeight="1" x14ac:dyDescent="0.25">
      <c r="C3347" s="34"/>
      <c r="D3347" s="27"/>
      <c r="F3347" s="27"/>
      <c r="G3347" s="35"/>
      <c r="H3347" s="35"/>
      <c r="I3347" s="35"/>
    </row>
    <row r="3348" spans="3:9" ht="22.5" customHeight="1" x14ac:dyDescent="0.25">
      <c r="C3348" s="34"/>
      <c r="D3348" s="27"/>
      <c r="F3348" s="27"/>
      <c r="G3348" s="35"/>
      <c r="H3348" s="35"/>
      <c r="I3348" s="35"/>
    </row>
    <row r="3349" spans="3:9" ht="22.5" customHeight="1" x14ac:dyDescent="0.25">
      <c r="C3349" s="34"/>
      <c r="D3349" s="27"/>
      <c r="F3349" s="27"/>
      <c r="G3349" s="35"/>
      <c r="H3349" s="35"/>
      <c r="I3349" s="35"/>
    </row>
    <row r="3350" spans="3:9" ht="22.5" customHeight="1" x14ac:dyDescent="0.25">
      <c r="C3350" s="34"/>
      <c r="D3350" s="27"/>
      <c r="F3350" s="27"/>
      <c r="G3350" s="35"/>
      <c r="H3350" s="35"/>
      <c r="I3350" s="35"/>
    </row>
    <row r="3351" spans="3:9" ht="22.5" customHeight="1" x14ac:dyDescent="0.25">
      <c r="C3351" s="34"/>
      <c r="D3351" s="27"/>
      <c r="F3351" s="27"/>
      <c r="G3351" s="35"/>
      <c r="H3351" s="35"/>
      <c r="I3351" s="35"/>
    </row>
    <row r="3352" spans="3:9" ht="22.5" customHeight="1" x14ac:dyDescent="0.25">
      <c r="C3352" s="34"/>
      <c r="D3352" s="27"/>
      <c r="F3352" s="27"/>
      <c r="G3352" s="35"/>
      <c r="H3352" s="35"/>
      <c r="I3352" s="35"/>
    </row>
    <row r="3353" spans="3:9" ht="22.5" customHeight="1" x14ac:dyDescent="0.25">
      <c r="C3353" s="34"/>
      <c r="D3353" s="27"/>
      <c r="F3353" s="27"/>
      <c r="G3353" s="35"/>
      <c r="H3353" s="35"/>
      <c r="I3353" s="35"/>
    </row>
    <row r="3354" spans="3:9" ht="22.5" customHeight="1" x14ac:dyDescent="0.25">
      <c r="C3354" s="34"/>
      <c r="D3354" s="27"/>
      <c r="F3354" s="27"/>
      <c r="G3354" s="35"/>
      <c r="H3354" s="35"/>
      <c r="I3354" s="35"/>
    </row>
    <row r="3355" spans="3:9" ht="22.5" customHeight="1" x14ac:dyDescent="0.25">
      <c r="C3355" s="34"/>
      <c r="D3355" s="27"/>
      <c r="F3355" s="27"/>
      <c r="G3355" s="35"/>
      <c r="H3355" s="35"/>
      <c r="I3355" s="35"/>
    </row>
    <row r="3356" spans="3:9" ht="22.5" customHeight="1" x14ac:dyDescent="0.25">
      <c r="C3356" s="34"/>
      <c r="D3356" s="27"/>
      <c r="F3356" s="27"/>
      <c r="G3356" s="35"/>
      <c r="H3356" s="35"/>
      <c r="I3356" s="35"/>
    </row>
    <row r="3357" spans="3:9" ht="22.5" customHeight="1" x14ac:dyDescent="0.25">
      <c r="C3357" s="34"/>
      <c r="D3357" s="27"/>
      <c r="F3357" s="27"/>
      <c r="G3357" s="35"/>
      <c r="H3357" s="35"/>
      <c r="I3357" s="35"/>
    </row>
    <row r="3358" spans="3:9" ht="22.5" customHeight="1" x14ac:dyDescent="0.25">
      <c r="C3358" s="34"/>
      <c r="D3358" s="27"/>
      <c r="F3358" s="27"/>
      <c r="G3358" s="35"/>
      <c r="H3358" s="35"/>
      <c r="I3358" s="35"/>
    </row>
    <row r="3359" spans="3:9" ht="22.5" customHeight="1" x14ac:dyDescent="0.25">
      <c r="C3359" s="34"/>
      <c r="D3359" s="27"/>
      <c r="F3359" s="27"/>
      <c r="G3359" s="35"/>
      <c r="H3359" s="35"/>
      <c r="I3359" s="35"/>
    </row>
    <row r="3360" spans="3:9" ht="22.5" customHeight="1" x14ac:dyDescent="0.25">
      <c r="C3360" s="34"/>
      <c r="D3360" s="27"/>
      <c r="F3360" s="27"/>
      <c r="G3360" s="35"/>
      <c r="H3360" s="35"/>
      <c r="I3360" s="35"/>
    </row>
    <row r="3361" spans="3:9" ht="22.5" customHeight="1" x14ac:dyDescent="0.25">
      <c r="C3361" s="34"/>
      <c r="D3361" s="27"/>
      <c r="F3361" s="27"/>
      <c r="G3361" s="35"/>
      <c r="H3361" s="35"/>
      <c r="I3361" s="35"/>
    </row>
    <row r="3362" spans="3:9" ht="22.5" customHeight="1" x14ac:dyDescent="0.25">
      <c r="C3362" s="34"/>
      <c r="D3362" s="27"/>
      <c r="F3362" s="27"/>
      <c r="G3362" s="35"/>
      <c r="H3362" s="35"/>
      <c r="I3362" s="35"/>
    </row>
    <row r="3363" spans="3:9" ht="22.5" customHeight="1" x14ac:dyDescent="0.25">
      <c r="C3363" s="34"/>
      <c r="D3363" s="27"/>
      <c r="F3363" s="27"/>
      <c r="G3363" s="35"/>
      <c r="H3363" s="35"/>
      <c r="I3363" s="35"/>
    </row>
    <row r="3364" spans="3:9" ht="22.5" customHeight="1" x14ac:dyDescent="0.25">
      <c r="C3364" s="34"/>
      <c r="D3364" s="27"/>
      <c r="F3364" s="27"/>
      <c r="G3364" s="35"/>
      <c r="H3364" s="35"/>
      <c r="I3364" s="35"/>
    </row>
    <row r="3365" spans="3:9" ht="22.5" customHeight="1" x14ac:dyDescent="0.25">
      <c r="C3365" s="34"/>
      <c r="D3365" s="27"/>
      <c r="F3365" s="27"/>
      <c r="G3365" s="35"/>
      <c r="H3365" s="35"/>
      <c r="I3365" s="35"/>
    </row>
    <row r="3366" spans="3:9" ht="22.5" customHeight="1" x14ac:dyDescent="0.25">
      <c r="C3366" s="34"/>
      <c r="D3366" s="27"/>
      <c r="F3366" s="27"/>
      <c r="G3366" s="35"/>
      <c r="H3366" s="35"/>
      <c r="I3366" s="35"/>
    </row>
    <row r="3367" spans="3:9" ht="22.5" customHeight="1" x14ac:dyDescent="0.25">
      <c r="C3367" s="34"/>
      <c r="D3367" s="27"/>
      <c r="F3367" s="27"/>
      <c r="G3367" s="35"/>
      <c r="H3367" s="35"/>
      <c r="I3367" s="35"/>
    </row>
    <row r="3368" spans="3:9" ht="22.5" customHeight="1" x14ac:dyDescent="0.25">
      <c r="C3368" s="34"/>
      <c r="D3368" s="27"/>
      <c r="F3368" s="27"/>
      <c r="G3368" s="35"/>
      <c r="H3368" s="35"/>
      <c r="I3368" s="35"/>
    </row>
    <row r="3369" spans="3:9" ht="22.5" customHeight="1" x14ac:dyDescent="0.25">
      <c r="C3369" s="34"/>
      <c r="D3369" s="27"/>
      <c r="F3369" s="27"/>
      <c r="G3369" s="35"/>
      <c r="H3369" s="35"/>
      <c r="I3369" s="35"/>
    </row>
    <row r="3370" spans="3:9" ht="22.5" customHeight="1" x14ac:dyDescent="0.25">
      <c r="C3370" s="34"/>
      <c r="D3370" s="27"/>
      <c r="F3370" s="27"/>
      <c r="G3370" s="35"/>
      <c r="H3370" s="35"/>
      <c r="I3370" s="35"/>
    </row>
    <row r="3371" spans="3:9" ht="22.5" customHeight="1" x14ac:dyDescent="0.25">
      <c r="C3371" s="34"/>
      <c r="D3371" s="27"/>
      <c r="F3371" s="27"/>
      <c r="G3371" s="35"/>
      <c r="H3371" s="35"/>
      <c r="I3371" s="35"/>
    </row>
    <row r="3372" spans="3:9" ht="22.5" customHeight="1" x14ac:dyDescent="0.25">
      <c r="C3372" s="34"/>
      <c r="D3372" s="27"/>
      <c r="F3372" s="27"/>
      <c r="G3372" s="35"/>
      <c r="H3372" s="35"/>
      <c r="I3372" s="35"/>
    </row>
    <row r="3373" spans="3:9" ht="22.5" customHeight="1" x14ac:dyDescent="0.25">
      <c r="C3373" s="34"/>
      <c r="D3373" s="27"/>
      <c r="F3373" s="27"/>
      <c r="G3373" s="35"/>
      <c r="H3373" s="35"/>
      <c r="I3373" s="35"/>
    </row>
    <row r="3374" spans="3:9" ht="22.5" customHeight="1" x14ac:dyDescent="0.25">
      <c r="C3374" s="34"/>
      <c r="D3374" s="27"/>
      <c r="F3374" s="27"/>
      <c r="G3374" s="35"/>
      <c r="H3374" s="35"/>
      <c r="I3374" s="35"/>
    </row>
    <row r="3375" spans="3:9" ht="22.5" customHeight="1" x14ac:dyDescent="0.25">
      <c r="C3375" s="34"/>
      <c r="D3375" s="27"/>
      <c r="F3375" s="27"/>
      <c r="G3375" s="35"/>
      <c r="H3375" s="35"/>
      <c r="I3375" s="35"/>
    </row>
    <row r="3376" spans="3:9" ht="22.5" customHeight="1" x14ac:dyDescent="0.25">
      <c r="C3376" s="34"/>
      <c r="D3376" s="27"/>
      <c r="F3376" s="27"/>
      <c r="G3376" s="35"/>
      <c r="H3376" s="35"/>
      <c r="I3376" s="35"/>
    </row>
    <row r="3377" spans="3:9" ht="22.5" customHeight="1" x14ac:dyDescent="0.25">
      <c r="C3377" s="34"/>
      <c r="D3377" s="27"/>
      <c r="F3377" s="27"/>
      <c r="G3377" s="35"/>
      <c r="H3377" s="35"/>
      <c r="I3377" s="35"/>
    </row>
    <row r="3378" spans="3:9" ht="22.5" customHeight="1" x14ac:dyDescent="0.25">
      <c r="C3378" s="34"/>
      <c r="D3378" s="27"/>
      <c r="F3378" s="27"/>
      <c r="G3378" s="35"/>
      <c r="H3378" s="35"/>
      <c r="I3378" s="35"/>
    </row>
    <row r="3379" spans="3:9" ht="22.5" customHeight="1" x14ac:dyDescent="0.25">
      <c r="C3379" s="34"/>
      <c r="D3379" s="27"/>
      <c r="F3379" s="27"/>
      <c r="G3379" s="35"/>
      <c r="H3379" s="35"/>
      <c r="I3379" s="35"/>
    </row>
    <row r="3380" spans="3:9" ht="22.5" customHeight="1" x14ac:dyDescent="0.25">
      <c r="C3380" s="34"/>
      <c r="D3380" s="27"/>
      <c r="F3380" s="27"/>
      <c r="G3380" s="35"/>
      <c r="H3380" s="35"/>
      <c r="I3380" s="35"/>
    </row>
    <row r="3381" spans="3:9" ht="22.5" customHeight="1" x14ac:dyDescent="0.25">
      <c r="C3381" s="34"/>
      <c r="D3381" s="27"/>
      <c r="F3381" s="27"/>
      <c r="G3381" s="35"/>
      <c r="H3381" s="35"/>
      <c r="I3381" s="35"/>
    </row>
    <row r="3382" spans="3:9" ht="22.5" customHeight="1" x14ac:dyDescent="0.25">
      <c r="C3382" s="34"/>
      <c r="D3382" s="27"/>
      <c r="F3382" s="27"/>
      <c r="G3382" s="35"/>
      <c r="H3382" s="35"/>
      <c r="I3382" s="35"/>
    </row>
    <row r="3383" spans="3:9" ht="22.5" customHeight="1" x14ac:dyDescent="0.25">
      <c r="C3383" s="34"/>
      <c r="D3383" s="27"/>
      <c r="F3383" s="27"/>
      <c r="G3383" s="35"/>
      <c r="H3383" s="35"/>
      <c r="I3383" s="35"/>
    </row>
    <row r="3384" spans="3:9" ht="22.5" customHeight="1" x14ac:dyDescent="0.25">
      <c r="C3384" s="34"/>
      <c r="D3384" s="27"/>
      <c r="F3384" s="27"/>
      <c r="G3384" s="35"/>
      <c r="H3384" s="35"/>
      <c r="I3384" s="35"/>
    </row>
    <row r="3385" spans="3:9" ht="22.5" customHeight="1" x14ac:dyDescent="0.25">
      <c r="C3385" s="34"/>
      <c r="D3385" s="27"/>
      <c r="F3385" s="27"/>
      <c r="G3385" s="35"/>
      <c r="H3385" s="35"/>
      <c r="I3385" s="35"/>
    </row>
    <row r="3386" spans="3:9" ht="22.5" customHeight="1" x14ac:dyDescent="0.25">
      <c r="C3386" s="34"/>
      <c r="D3386" s="27"/>
      <c r="F3386" s="27"/>
      <c r="G3386" s="35"/>
      <c r="H3386" s="35"/>
      <c r="I3386" s="35"/>
    </row>
    <row r="3387" spans="3:9" ht="22.5" customHeight="1" x14ac:dyDescent="0.25">
      <c r="C3387" s="34"/>
      <c r="D3387" s="27"/>
      <c r="F3387" s="27"/>
      <c r="G3387" s="35"/>
      <c r="H3387" s="35"/>
      <c r="I3387" s="35"/>
    </row>
    <row r="3388" spans="3:9" ht="22.5" customHeight="1" x14ac:dyDescent="0.25">
      <c r="C3388" s="34"/>
      <c r="D3388" s="27"/>
      <c r="F3388" s="27"/>
      <c r="G3388" s="35"/>
      <c r="H3388" s="35"/>
      <c r="I3388" s="35"/>
    </row>
    <row r="3389" spans="3:9" ht="22.5" customHeight="1" x14ac:dyDescent="0.25">
      <c r="C3389" s="34"/>
      <c r="D3389" s="27"/>
      <c r="F3389" s="27"/>
      <c r="G3389" s="35"/>
      <c r="H3389" s="35"/>
      <c r="I3389" s="35"/>
    </row>
    <row r="3390" spans="3:9" ht="22.5" customHeight="1" x14ac:dyDescent="0.25">
      <c r="C3390" s="34"/>
      <c r="D3390" s="27"/>
      <c r="F3390" s="27"/>
      <c r="G3390" s="35"/>
      <c r="H3390" s="35"/>
      <c r="I3390" s="35"/>
    </row>
    <row r="3391" spans="3:9" ht="22.5" customHeight="1" x14ac:dyDescent="0.25">
      <c r="C3391" s="34"/>
      <c r="D3391" s="27"/>
      <c r="F3391" s="27"/>
      <c r="G3391" s="35"/>
      <c r="H3391" s="35"/>
      <c r="I3391" s="35"/>
    </row>
    <row r="3392" spans="3:9" ht="22.5" customHeight="1" x14ac:dyDescent="0.25">
      <c r="C3392" s="34"/>
      <c r="D3392" s="27"/>
      <c r="F3392" s="27"/>
      <c r="G3392" s="35"/>
      <c r="H3392" s="35"/>
      <c r="I3392" s="35"/>
    </row>
    <row r="3393" spans="3:9" ht="22.5" customHeight="1" x14ac:dyDescent="0.25">
      <c r="C3393" s="34"/>
      <c r="D3393" s="27"/>
      <c r="F3393" s="27"/>
      <c r="G3393" s="35"/>
      <c r="H3393" s="35"/>
      <c r="I3393" s="35"/>
    </row>
    <row r="3394" spans="3:9" ht="22.5" customHeight="1" x14ac:dyDescent="0.25">
      <c r="C3394" s="34"/>
      <c r="D3394" s="27"/>
      <c r="F3394" s="27"/>
      <c r="G3394" s="35"/>
      <c r="H3394" s="35"/>
      <c r="I3394" s="35"/>
    </row>
    <row r="3395" spans="3:9" ht="22.5" customHeight="1" x14ac:dyDescent="0.25">
      <c r="C3395" s="34"/>
      <c r="D3395" s="27"/>
      <c r="F3395" s="27"/>
      <c r="G3395" s="35"/>
      <c r="H3395" s="35"/>
      <c r="I3395" s="35"/>
    </row>
    <row r="3396" spans="3:9" ht="22.5" customHeight="1" x14ac:dyDescent="0.25">
      <c r="C3396" s="34"/>
      <c r="D3396" s="27"/>
      <c r="F3396" s="27"/>
      <c r="G3396" s="35"/>
      <c r="H3396" s="35"/>
      <c r="I3396" s="35"/>
    </row>
    <row r="3397" spans="3:9" ht="22.5" customHeight="1" x14ac:dyDescent="0.25">
      <c r="C3397" s="34"/>
      <c r="D3397" s="27"/>
      <c r="F3397" s="27"/>
      <c r="G3397" s="35"/>
      <c r="H3397" s="35"/>
      <c r="I3397" s="35"/>
    </row>
    <row r="3398" spans="3:9" ht="22.5" customHeight="1" x14ac:dyDescent="0.25">
      <c r="C3398" s="34"/>
      <c r="D3398" s="27"/>
      <c r="F3398" s="27"/>
      <c r="G3398" s="35"/>
      <c r="H3398" s="35"/>
      <c r="I3398" s="35"/>
    </row>
    <row r="3399" spans="3:9" ht="22.5" customHeight="1" x14ac:dyDescent="0.25">
      <c r="C3399" s="34"/>
      <c r="D3399" s="27"/>
      <c r="F3399" s="27"/>
      <c r="G3399" s="35"/>
      <c r="H3399" s="35"/>
      <c r="I3399" s="35"/>
    </row>
    <row r="3400" spans="3:9" ht="22.5" customHeight="1" x14ac:dyDescent="0.25">
      <c r="C3400" s="34"/>
      <c r="D3400" s="27"/>
      <c r="F3400" s="27"/>
      <c r="G3400" s="35"/>
      <c r="H3400" s="35"/>
      <c r="I3400" s="35"/>
    </row>
    <row r="3401" spans="3:9" ht="22.5" customHeight="1" x14ac:dyDescent="0.25">
      <c r="C3401" s="34"/>
      <c r="D3401" s="27"/>
      <c r="F3401" s="27"/>
      <c r="G3401" s="35"/>
      <c r="H3401" s="35"/>
      <c r="I3401" s="35"/>
    </row>
    <row r="3402" spans="3:9" ht="22.5" customHeight="1" x14ac:dyDescent="0.25">
      <c r="C3402" s="34"/>
      <c r="D3402" s="27"/>
      <c r="F3402" s="27"/>
      <c r="G3402" s="35"/>
      <c r="H3402" s="35"/>
      <c r="I3402" s="35"/>
    </row>
    <row r="3403" spans="3:9" ht="22.5" customHeight="1" x14ac:dyDescent="0.25">
      <c r="C3403" s="34"/>
      <c r="D3403" s="27"/>
      <c r="F3403" s="27"/>
      <c r="G3403" s="35"/>
      <c r="H3403" s="35"/>
      <c r="I3403" s="35"/>
    </row>
    <row r="3404" spans="3:9" ht="22.5" customHeight="1" x14ac:dyDescent="0.25">
      <c r="C3404" s="34"/>
      <c r="D3404" s="27"/>
      <c r="F3404" s="27"/>
      <c r="G3404" s="35"/>
      <c r="H3404" s="35"/>
      <c r="I3404" s="35"/>
    </row>
    <row r="3405" spans="3:9" ht="22.5" customHeight="1" x14ac:dyDescent="0.25">
      <c r="C3405" s="34"/>
      <c r="D3405" s="27"/>
      <c r="F3405" s="27"/>
      <c r="G3405" s="35"/>
      <c r="H3405" s="35"/>
      <c r="I3405" s="35"/>
    </row>
    <row r="3406" spans="3:9" ht="22.5" customHeight="1" x14ac:dyDescent="0.25">
      <c r="C3406" s="34"/>
      <c r="D3406" s="27"/>
      <c r="F3406" s="27"/>
      <c r="G3406" s="35"/>
      <c r="H3406" s="35"/>
      <c r="I3406" s="35"/>
    </row>
    <row r="3407" spans="3:9" ht="22.5" customHeight="1" x14ac:dyDescent="0.25">
      <c r="C3407" s="34"/>
      <c r="D3407" s="27"/>
      <c r="F3407" s="27"/>
      <c r="G3407" s="35"/>
      <c r="H3407" s="35"/>
      <c r="I3407" s="35"/>
    </row>
    <row r="3408" spans="3:9" ht="22.5" customHeight="1" x14ac:dyDescent="0.25">
      <c r="C3408" s="34"/>
      <c r="D3408" s="27"/>
      <c r="F3408" s="27"/>
      <c r="G3408" s="35"/>
      <c r="H3408" s="35"/>
      <c r="I3408" s="35"/>
    </row>
    <row r="3409" spans="3:9" ht="22.5" customHeight="1" x14ac:dyDescent="0.25">
      <c r="C3409" s="34"/>
      <c r="D3409" s="27"/>
      <c r="F3409" s="27"/>
      <c r="G3409" s="35"/>
      <c r="H3409" s="35"/>
      <c r="I3409" s="35"/>
    </row>
    <row r="3410" spans="3:9" ht="22.5" customHeight="1" x14ac:dyDescent="0.25">
      <c r="C3410" s="34"/>
      <c r="D3410" s="27"/>
      <c r="F3410" s="27"/>
      <c r="G3410" s="35"/>
      <c r="H3410" s="35"/>
      <c r="I3410" s="35"/>
    </row>
    <row r="3411" spans="3:9" ht="22.5" customHeight="1" x14ac:dyDescent="0.25">
      <c r="C3411" s="34"/>
      <c r="D3411" s="27"/>
      <c r="F3411" s="27"/>
      <c r="G3411" s="35"/>
      <c r="H3411" s="35"/>
      <c r="I3411" s="35"/>
    </row>
    <row r="3412" spans="3:9" ht="22.5" customHeight="1" x14ac:dyDescent="0.25">
      <c r="C3412" s="34"/>
      <c r="D3412" s="27"/>
      <c r="F3412" s="27"/>
      <c r="G3412" s="35"/>
      <c r="H3412" s="35"/>
      <c r="I3412" s="35"/>
    </row>
    <row r="3413" spans="3:9" ht="22.5" customHeight="1" x14ac:dyDescent="0.25">
      <c r="C3413" s="34"/>
      <c r="D3413" s="27"/>
      <c r="F3413" s="27"/>
      <c r="G3413" s="35"/>
      <c r="H3413" s="35"/>
      <c r="I3413" s="35"/>
    </row>
    <row r="3414" spans="3:9" ht="22.5" customHeight="1" x14ac:dyDescent="0.25">
      <c r="C3414" s="34"/>
      <c r="D3414" s="27"/>
      <c r="F3414" s="27"/>
      <c r="G3414" s="35"/>
      <c r="H3414" s="35"/>
      <c r="I3414" s="35"/>
    </row>
    <row r="3415" spans="3:9" ht="22.5" customHeight="1" x14ac:dyDescent="0.25">
      <c r="C3415" s="34"/>
      <c r="D3415" s="27"/>
      <c r="F3415" s="27"/>
      <c r="G3415" s="35"/>
      <c r="H3415" s="35"/>
      <c r="I3415" s="35"/>
    </row>
    <row r="3416" spans="3:9" ht="22.5" customHeight="1" x14ac:dyDescent="0.25">
      <c r="C3416" s="34"/>
      <c r="D3416" s="27"/>
      <c r="F3416" s="27"/>
      <c r="G3416" s="35"/>
      <c r="H3416" s="35"/>
      <c r="I3416" s="35"/>
    </row>
    <row r="3417" spans="3:9" ht="22.5" customHeight="1" x14ac:dyDescent="0.25">
      <c r="C3417" s="34"/>
      <c r="D3417" s="27"/>
      <c r="F3417" s="27"/>
      <c r="G3417" s="35"/>
      <c r="H3417" s="35"/>
      <c r="I3417" s="35"/>
    </row>
    <row r="3418" spans="3:9" ht="22.5" customHeight="1" x14ac:dyDescent="0.25">
      <c r="C3418" s="34"/>
      <c r="D3418" s="27"/>
      <c r="F3418" s="27"/>
      <c r="G3418" s="35"/>
      <c r="H3418" s="35"/>
      <c r="I3418" s="35"/>
    </row>
    <row r="3419" spans="3:9" ht="22.5" customHeight="1" x14ac:dyDescent="0.25">
      <c r="C3419" s="34"/>
      <c r="D3419" s="27"/>
      <c r="F3419" s="27"/>
      <c r="G3419" s="35"/>
      <c r="H3419" s="35"/>
      <c r="I3419" s="35"/>
    </row>
    <row r="3420" spans="3:9" ht="22.5" customHeight="1" x14ac:dyDescent="0.25">
      <c r="C3420" s="34"/>
      <c r="D3420" s="27"/>
      <c r="F3420" s="27"/>
      <c r="G3420" s="35"/>
      <c r="H3420" s="35"/>
      <c r="I3420" s="35"/>
    </row>
    <row r="3421" spans="3:9" ht="22.5" customHeight="1" x14ac:dyDescent="0.25">
      <c r="C3421" s="34"/>
      <c r="D3421" s="27"/>
      <c r="F3421" s="27"/>
      <c r="G3421" s="35"/>
      <c r="H3421" s="35"/>
      <c r="I3421" s="35"/>
    </row>
    <row r="3422" spans="3:9" ht="22.5" customHeight="1" x14ac:dyDescent="0.25">
      <c r="C3422" s="34"/>
      <c r="D3422" s="27"/>
      <c r="F3422" s="27"/>
      <c r="G3422" s="35"/>
      <c r="H3422" s="35"/>
      <c r="I3422" s="35"/>
    </row>
    <row r="3423" spans="3:9" ht="22.5" customHeight="1" x14ac:dyDescent="0.25">
      <c r="C3423" s="34"/>
      <c r="D3423" s="27"/>
      <c r="F3423" s="27"/>
      <c r="G3423" s="35"/>
      <c r="H3423" s="35"/>
      <c r="I3423" s="35"/>
    </row>
    <row r="3424" spans="3:9" ht="22.5" customHeight="1" x14ac:dyDescent="0.25">
      <c r="C3424" s="34"/>
      <c r="D3424" s="27"/>
      <c r="F3424" s="27"/>
      <c r="G3424" s="35"/>
      <c r="H3424" s="35"/>
      <c r="I3424" s="35"/>
    </row>
    <row r="3425" spans="3:9" ht="22.5" customHeight="1" x14ac:dyDescent="0.25">
      <c r="C3425" s="34"/>
      <c r="D3425" s="27"/>
      <c r="F3425" s="27"/>
      <c r="G3425" s="35"/>
      <c r="H3425" s="35"/>
      <c r="I3425" s="35"/>
    </row>
    <row r="3426" spans="3:9" ht="22.5" customHeight="1" x14ac:dyDescent="0.25">
      <c r="C3426" s="34"/>
      <c r="D3426" s="27"/>
      <c r="F3426" s="27"/>
      <c r="G3426" s="35"/>
      <c r="H3426" s="35"/>
      <c r="I3426" s="35"/>
    </row>
    <row r="3427" spans="3:9" ht="22.5" customHeight="1" x14ac:dyDescent="0.25">
      <c r="C3427" s="34"/>
      <c r="D3427" s="27"/>
      <c r="F3427" s="27"/>
      <c r="G3427" s="35"/>
      <c r="H3427" s="35"/>
      <c r="I3427" s="35"/>
    </row>
    <row r="3428" spans="3:9" ht="22.5" customHeight="1" x14ac:dyDescent="0.25">
      <c r="C3428" s="34"/>
      <c r="D3428" s="27"/>
      <c r="F3428" s="27"/>
      <c r="G3428" s="35"/>
      <c r="H3428" s="35"/>
      <c r="I3428" s="35"/>
    </row>
    <row r="3429" spans="3:9" ht="22.5" customHeight="1" x14ac:dyDescent="0.25">
      <c r="C3429" s="34"/>
      <c r="D3429" s="27"/>
      <c r="F3429" s="27"/>
      <c r="G3429" s="35"/>
      <c r="H3429" s="35"/>
      <c r="I3429" s="35"/>
    </row>
    <row r="3430" spans="3:9" ht="22.5" customHeight="1" x14ac:dyDescent="0.25">
      <c r="C3430" s="34"/>
      <c r="D3430" s="27"/>
      <c r="F3430" s="27"/>
      <c r="G3430" s="35"/>
      <c r="H3430" s="35"/>
      <c r="I3430" s="35"/>
    </row>
    <row r="3431" spans="3:9" ht="22.5" customHeight="1" x14ac:dyDescent="0.25">
      <c r="C3431" s="34"/>
      <c r="D3431" s="27"/>
      <c r="F3431" s="27"/>
      <c r="G3431" s="35"/>
      <c r="H3431" s="35"/>
      <c r="I3431" s="35"/>
    </row>
    <row r="3432" spans="3:9" ht="22.5" customHeight="1" x14ac:dyDescent="0.25">
      <c r="C3432" s="34"/>
      <c r="D3432" s="27"/>
      <c r="F3432" s="27"/>
      <c r="G3432" s="35"/>
      <c r="H3432" s="35"/>
      <c r="I3432" s="35"/>
    </row>
    <row r="3433" spans="3:9" ht="22.5" customHeight="1" x14ac:dyDescent="0.25">
      <c r="C3433" s="34"/>
      <c r="D3433" s="27"/>
      <c r="F3433" s="27"/>
      <c r="G3433" s="35"/>
      <c r="H3433" s="35"/>
      <c r="I3433" s="35"/>
    </row>
    <row r="3434" spans="3:9" ht="22.5" customHeight="1" x14ac:dyDescent="0.25">
      <c r="C3434" s="34"/>
      <c r="D3434" s="27"/>
      <c r="F3434" s="27"/>
      <c r="G3434" s="35"/>
      <c r="H3434" s="35"/>
      <c r="I3434" s="35"/>
    </row>
    <row r="3435" spans="3:9" ht="22.5" customHeight="1" x14ac:dyDescent="0.25">
      <c r="C3435" s="34"/>
      <c r="D3435" s="27"/>
      <c r="F3435" s="27"/>
      <c r="G3435" s="35"/>
      <c r="H3435" s="35"/>
      <c r="I3435" s="35"/>
    </row>
    <row r="3436" spans="3:9" ht="22.5" customHeight="1" x14ac:dyDescent="0.25">
      <c r="C3436" s="34"/>
      <c r="D3436" s="27"/>
      <c r="F3436" s="27"/>
      <c r="G3436" s="35"/>
      <c r="H3436" s="35"/>
      <c r="I3436" s="35"/>
    </row>
    <row r="3437" spans="3:9" ht="22.5" customHeight="1" x14ac:dyDescent="0.25">
      <c r="C3437" s="34"/>
      <c r="D3437" s="27"/>
      <c r="F3437" s="27"/>
      <c r="G3437" s="35"/>
      <c r="H3437" s="35"/>
      <c r="I3437" s="35"/>
    </row>
    <row r="3438" spans="3:9" ht="22.5" customHeight="1" x14ac:dyDescent="0.25">
      <c r="C3438" s="34"/>
      <c r="D3438" s="27"/>
      <c r="F3438" s="27"/>
      <c r="G3438" s="35"/>
      <c r="H3438" s="35"/>
      <c r="I3438" s="35"/>
    </row>
    <row r="3439" spans="3:9" ht="22.5" customHeight="1" x14ac:dyDescent="0.25">
      <c r="C3439" s="34"/>
      <c r="D3439" s="27"/>
      <c r="F3439" s="27"/>
      <c r="G3439" s="35"/>
      <c r="H3439" s="35"/>
      <c r="I3439" s="35"/>
    </row>
    <row r="3440" spans="3:9" ht="22.5" customHeight="1" x14ac:dyDescent="0.25">
      <c r="C3440" s="34"/>
      <c r="D3440" s="27"/>
      <c r="F3440" s="27"/>
      <c r="G3440" s="35"/>
      <c r="H3440" s="35"/>
      <c r="I3440" s="35"/>
    </row>
    <row r="3441" spans="3:9" ht="22.5" customHeight="1" x14ac:dyDescent="0.25">
      <c r="C3441" s="34"/>
      <c r="D3441" s="27"/>
      <c r="F3441" s="27"/>
      <c r="G3441" s="35"/>
      <c r="H3441" s="35"/>
      <c r="I3441" s="35"/>
    </row>
    <row r="3442" spans="3:9" ht="22.5" customHeight="1" x14ac:dyDescent="0.25">
      <c r="C3442" s="34"/>
      <c r="D3442" s="27"/>
      <c r="F3442" s="27"/>
      <c r="G3442" s="35"/>
      <c r="H3442" s="35"/>
      <c r="I3442" s="35"/>
    </row>
    <row r="3443" spans="3:9" ht="22.5" customHeight="1" x14ac:dyDescent="0.25">
      <c r="C3443" s="34"/>
      <c r="D3443" s="27"/>
      <c r="F3443" s="27"/>
      <c r="G3443" s="35"/>
      <c r="H3443" s="35"/>
      <c r="I3443" s="35"/>
    </row>
    <row r="3444" spans="3:9" ht="22.5" customHeight="1" x14ac:dyDescent="0.25">
      <c r="C3444" s="34"/>
      <c r="D3444" s="27"/>
      <c r="F3444" s="27"/>
      <c r="G3444" s="35"/>
      <c r="H3444" s="35"/>
      <c r="I3444" s="35"/>
    </row>
    <row r="3445" spans="3:9" ht="22.5" customHeight="1" x14ac:dyDescent="0.25">
      <c r="C3445" s="34"/>
      <c r="D3445" s="27"/>
      <c r="F3445" s="27"/>
      <c r="G3445" s="35"/>
      <c r="H3445" s="35"/>
      <c r="I3445" s="35"/>
    </row>
    <row r="3446" spans="3:9" ht="22.5" customHeight="1" x14ac:dyDescent="0.25">
      <c r="C3446" s="34"/>
      <c r="D3446" s="27"/>
      <c r="F3446" s="27"/>
      <c r="G3446" s="35"/>
      <c r="H3446" s="35"/>
      <c r="I3446" s="35"/>
    </row>
    <row r="3447" spans="3:9" ht="22.5" customHeight="1" x14ac:dyDescent="0.25">
      <c r="C3447" s="34"/>
      <c r="D3447" s="27"/>
      <c r="F3447" s="27"/>
      <c r="G3447" s="35"/>
      <c r="H3447" s="35"/>
      <c r="I3447" s="35"/>
    </row>
    <row r="3448" spans="3:9" ht="22.5" customHeight="1" x14ac:dyDescent="0.25">
      <c r="C3448" s="34"/>
      <c r="D3448" s="27"/>
      <c r="F3448" s="27"/>
      <c r="G3448" s="35"/>
      <c r="H3448" s="35"/>
      <c r="I3448" s="35"/>
    </row>
    <row r="3449" spans="3:9" ht="22.5" customHeight="1" x14ac:dyDescent="0.25">
      <c r="C3449" s="34"/>
      <c r="D3449" s="27"/>
      <c r="F3449" s="27"/>
      <c r="G3449" s="35"/>
      <c r="H3449" s="35"/>
      <c r="I3449" s="35"/>
    </row>
    <row r="3450" spans="3:9" ht="22.5" customHeight="1" x14ac:dyDescent="0.25">
      <c r="C3450" s="34"/>
      <c r="D3450" s="27"/>
      <c r="F3450" s="27"/>
      <c r="G3450" s="35"/>
      <c r="H3450" s="35"/>
      <c r="I3450" s="35"/>
    </row>
    <row r="3451" spans="3:9" ht="22.5" customHeight="1" x14ac:dyDescent="0.25">
      <c r="C3451" s="34"/>
      <c r="D3451" s="27"/>
      <c r="F3451" s="27"/>
      <c r="G3451" s="35"/>
      <c r="H3451" s="35"/>
      <c r="I3451" s="35"/>
    </row>
    <row r="3452" spans="3:9" ht="22.5" customHeight="1" x14ac:dyDescent="0.25">
      <c r="C3452" s="34"/>
      <c r="D3452" s="27"/>
      <c r="F3452" s="27"/>
      <c r="G3452" s="35"/>
      <c r="H3452" s="35"/>
      <c r="I3452" s="35"/>
    </row>
    <row r="3453" spans="3:9" ht="22.5" customHeight="1" x14ac:dyDescent="0.25">
      <c r="C3453" s="34"/>
      <c r="D3453" s="27"/>
      <c r="F3453" s="27"/>
      <c r="G3453" s="35"/>
      <c r="H3453" s="35"/>
      <c r="I3453" s="35"/>
    </row>
    <row r="3454" spans="3:9" ht="22.5" customHeight="1" x14ac:dyDescent="0.25">
      <c r="C3454" s="34"/>
      <c r="D3454" s="27"/>
      <c r="F3454" s="27"/>
      <c r="G3454" s="35"/>
      <c r="H3454" s="35"/>
      <c r="I3454" s="35"/>
    </row>
    <row r="3455" spans="3:9" ht="22.5" customHeight="1" x14ac:dyDescent="0.25">
      <c r="C3455" s="34"/>
      <c r="D3455" s="27"/>
      <c r="F3455" s="27"/>
      <c r="G3455" s="35"/>
      <c r="H3455" s="35"/>
      <c r="I3455" s="35"/>
    </row>
    <row r="3456" spans="3:9" ht="22.5" customHeight="1" x14ac:dyDescent="0.25">
      <c r="C3456" s="34"/>
      <c r="D3456" s="27"/>
      <c r="F3456" s="27"/>
      <c r="G3456" s="35"/>
      <c r="H3456" s="35"/>
      <c r="I3456" s="35"/>
    </row>
    <row r="3457" spans="3:9" ht="22.5" customHeight="1" x14ac:dyDescent="0.25">
      <c r="C3457" s="34"/>
      <c r="D3457" s="27"/>
      <c r="F3457" s="27"/>
      <c r="G3457" s="35"/>
      <c r="H3457" s="35"/>
      <c r="I3457" s="35"/>
    </row>
    <row r="3458" spans="3:9" ht="22.5" customHeight="1" x14ac:dyDescent="0.25">
      <c r="C3458" s="34"/>
      <c r="D3458" s="27"/>
      <c r="F3458" s="27"/>
      <c r="G3458" s="35"/>
      <c r="H3458" s="35"/>
      <c r="I3458" s="35"/>
    </row>
    <row r="3459" spans="3:9" ht="22.5" customHeight="1" x14ac:dyDescent="0.25">
      <c r="C3459" s="34"/>
      <c r="D3459" s="27"/>
      <c r="F3459" s="27"/>
      <c r="G3459" s="35"/>
      <c r="H3459" s="35"/>
      <c r="I3459" s="35"/>
    </row>
    <row r="3460" spans="3:9" ht="22.5" customHeight="1" x14ac:dyDescent="0.25">
      <c r="C3460" s="34"/>
      <c r="D3460" s="27"/>
      <c r="F3460" s="27"/>
      <c r="G3460" s="35"/>
      <c r="H3460" s="35"/>
      <c r="I3460" s="35"/>
    </row>
    <row r="3461" spans="3:9" ht="22.5" customHeight="1" x14ac:dyDescent="0.25">
      <c r="C3461" s="34"/>
      <c r="D3461" s="27"/>
      <c r="F3461" s="27"/>
      <c r="G3461" s="35"/>
      <c r="H3461" s="35"/>
      <c r="I3461" s="35"/>
    </row>
    <row r="3462" spans="3:9" ht="22.5" customHeight="1" x14ac:dyDescent="0.25">
      <c r="C3462" s="34"/>
      <c r="D3462" s="27"/>
      <c r="F3462" s="27"/>
      <c r="G3462" s="35"/>
      <c r="H3462" s="35"/>
      <c r="I3462" s="35"/>
    </row>
    <row r="3463" spans="3:9" ht="22.5" customHeight="1" x14ac:dyDescent="0.25">
      <c r="C3463" s="34"/>
      <c r="D3463" s="27"/>
      <c r="F3463" s="27"/>
      <c r="G3463" s="35"/>
      <c r="H3463" s="35"/>
      <c r="I3463" s="35"/>
    </row>
    <row r="3464" spans="3:9" ht="22.5" customHeight="1" x14ac:dyDescent="0.25">
      <c r="C3464" s="34"/>
      <c r="D3464" s="27"/>
      <c r="F3464" s="27"/>
      <c r="G3464" s="35"/>
      <c r="H3464" s="35"/>
      <c r="I3464" s="35"/>
    </row>
    <row r="3465" spans="3:9" ht="22.5" customHeight="1" x14ac:dyDescent="0.25">
      <c r="C3465" s="34"/>
      <c r="D3465" s="27"/>
      <c r="F3465" s="27"/>
      <c r="G3465" s="35"/>
      <c r="H3465" s="35"/>
      <c r="I3465" s="35"/>
    </row>
    <row r="3466" spans="3:9" ht="22.5" customHeight="1" x14ac:dyDescent="0.25">
      <c r="C3466" s="34"/>
      <c r="D3466" s="27"/>
      <c r="F3466" s="27"/>
      <c r="G3466" s="35"/>
      <c r="H3466" s="35"/>
      <c r="I3466" s="35"/>
    </row>
    <row r="3467" spans="3:9" ht="22.5" customHeight="1" x14ac:dyDescent="0.25">
      <c r="C3467" s="34"/>
      <c r="D3467" s="27"/>
      <c r="F3467" s="27"/>
      <c r="G3467" s="35"/>
      <c r="H3467" s="35"/>
      <c r="I3467" s="35"/>
    </row>
    <row r="3468" spans="3:9" ht="22.5" customHeight="1" x14ac:dyDescent="0.25">
      <c r="C3468" s="34"/>
      <c r="D3468" s="27"/>
      <c r="F3468" s="27"/>
      <c r="G3468" s="35"/>
      <c r="H3468" s="35"/>
      <c r="I3468" s="35"/>
    </row>
    <row r="3469" spans="3:9" ht="22.5" customHeight="1" x14ac:dyDescent="0.25">
      <c r="C3469" s="34"/>
      <c r="D3469" s="27"/>
      <c r="F3469" s="27"/>
      <c r="G3469" s="35"/>
      <c r="H3469" s="35"/>
      <c r="I3469" s="35"/>
    </row>
    <row r="3470" spans="3:9" ht="22.5" customHeight="1" x14ac:dyDescent="0.25">
      <c r="C3470" s="34"/>
      <c r="D3470" s="27"/>
      <c r="F3470" s="27"/>
      <c r="G3470" s="35"/>
      <c r="H3470" s="35"/>
      <c r="I3470" s="35"/>
    </row>
    <row r="3471" spans="3:9" ht="22.5" customHeight="1" x14ac:dyDescent="0.25">
      <c r="C3471" s="34"/>
      <c r="D3471" s="27"/>
      <c r="F3471" s="27"/>
      <c r="G3471" s="35"/>
      <c r="H3471" s="35"/>
      <c r="I3471" s="35"/>
    </row>
    <row r="3472" spans="3:9" ht="22.5" customHeight="1" x14ac:dyDescent="0.25">
      <c r="C3472" s="34"/>
      <c r="D3472" s="27"/>
      <c r="F3472" s="27"/>
      <c r="G3472" s="35"/>
      <c r="H3472" s="35"/>
      <c r="I3472" s="35"/>
    </row>
    <row r="3473" spans="3:9" ht="22.5" customHeight="1" x14ac:dyDescent="0.25">
      <c r="C3473" s="34"/>
      <c r="D3473" s="27"/>
      <c r="F3473" s="27"/>
      <c r="G3473" s="35"/>
      <c r="H3473" s="35"/>
      <c r="I3473" s="35"/>
    </row>
    <row r="3474" spans="3:9" ht="22.5" customHeight="1" x14ac:dyDescent="0.25">
      <c r="C3474" s="34"/>
      <c r="D3474" s="27"/>
      <c r="F3474" s="27"/>
      <c r="G3474" s="35"/>
      <c r="H3474" s="35"/>
      <c r="I3474" s="35"/>
    </row>
    <row r="3475" spans="3:9" ht="22.5" customHeight="1" x14ac:dyDescent="0.25">
      <c r="C3475" s="34"/>
      <c r="D3475" s="27"/>
      <c r="F3475" s="27"/>
      <c r="G3475" s="35"/>
      <c r="H3475" s="35"/>
      <c r="I3475" s="35"/>
    </row>
    <row r="3476" spans="3:9" ht="22.5" customHeight="1" x14ac:dyDescent="0.25">
      <c r="C3476" s="34"/>
      <c r="D3476" s="27"/>
      <c r="F3476" s="27"/>
      <c r="G3476" s="35"/>
      <c r="H3476" s="35"/>
      <c r="I3476" s="35"/>
    </row>
    <row r="3477" spans="3:9" ht="22.5" customHeight="1" x14ac:dyDescent="0.25">
      <c r="C3477" s="34"/>
      <c r="D3477" s="27"/>
      <c r="F3477" s="27"/>
      <c r="G3477" s="35"/>
      <c r="H3477" s="35"/>
      <c r="I3477" s="35"/>
    </row>
    <row r="3478" spans="3:9" ht="22.5" customHeight="1" x14ac:dyDescent="0.25">
      <c r="C3478" s="34"/>
      <c r="D3478" s="27"/>
      <c r="F3478" s="27"/>
      <c r="G3478" s="35"/>
      <c r="H3478" s="35"/>
      <c r="I3478" s="35"/>
    </row>
    <row r="3479" spans="3:9" ht="22.5" customHeight="1" x14ac:dyDescent="0.25">
      <c r="C3479" s="34"/>
      <c r="D3479" s="27"/>
      <c r="F3479" s="27"/>
      <c r="G3479" s="35"/>
      <c r="H3479" s="35"/>
      <c r="I3479" s="35"/>
    </row>
    <row r="3480" spans="3:9" ht="22.5" customHeight="1" x14ac:dyDescent="0.25">
      <c r="C3480" s="34"/>
      <c r="D3480" s="27"/>
      <c r="F3480" s="27"/>
      <c r="G3480" s="35"/>
      <c r="H3480" s="35"/>
      <c r="I3480" s="35"/>
    </row>
    <row r="3481" spans="3:9" ht="22.5" customHeight="1" x14ac:dyDescent="0.25">
      <c r="C3481" s="34"/>
      <c r="D3481" s="27"/>
      <c r="F3481" s="27"/>
      <c r="G3481" s="35"/>
      <c r="H3481" s="35"/>
      <c r="I3481" s="35"/>
    </row>
    <row r="3482" spans="3:9" ht="22.5" customHeight="1" x14ac:dyDescent="0.25">
      <c r="C3482" s="34"/>
      <c r="D3482" s="27"/>
      <c r="F3482" s="27"/>
      <c r="G3482" s="35"/>
      <c r="H3482" s="35"/>
      <c r="I3482" s="35"/>
    </row>
    <row r="3483" spans="3:9" ht="22.5" customHeight="1" x14ac:dyDescent="0.25">
      <c r="C3483" s="34"/>
      <c r="D3483" s="27"/>
      <c r="F3483" s="27"/>
      <c r="G3483" s="35"/>
      <c r="H3483" s="35"/>
      <c r="I3483" s="35"/>
    </row>
    <row r="3484" spans="3:9" ht="22.5" customHeight="1" x14ac:dyDescent="0.25">
      <c r="C3484" s="34"/>
      <c r="D3484" s="27"/>
      <c r="F3484" s="27"/>
      <c r="G3484" s="35"/>
      <c r="H3484" s="35"/>
      <c r="I3484" s="35"/>
    </row>
    <row r="3485" spans="3:9" ht="22.5" customHeight="1" x14ac:dyDescent="0.25">
      <c r="C3485" s="34"/>
      <c r="D3485" s="27"/>
      <c r="F3485" s="27"/>
      <c r="G3485" s="35"/>
      <c r="H3485" s="35"/>
      <c r="I3485" s="35"/>
    </row>
    <row r="3486" spans="3:9" ht="22.5" customHeight="1" x14ac:dyDescent="0.25">
      <c r="C3486" s="34"/>
      <c r="D3486" s="27"/>
      <c r="F3486" s="27"/>
      <c r="G3486" s="35"/>
      <c r="H3486" s="35"/>
      <c r="I3486" s="35"/>
    </row>
    <row r="3487" spans="3:9" ht="22.5" customHeight="1" x14ac:dyDescent="0.25">
      <c r="C3487" s="34"/>
      <c r="D3487" s="27"/>
      <c r="F3487" s="27"/>
      <c r="G3487" s="35"/>
      <c r="H3487" s="35"/>
      <c r="I3487" s="35"/>
    </row>
    <row r="3488" spans="3:9" ht="22.5" customHeight="1" x14ac:dyDescent="0.25">
      <c r="C3488" s="34"/>
      <c r="D3488" s="27"/>
      <c r="F3488" s="27"/>
      <c r="G3488" s="35"/>
      <c r="H3488" s="35"/>
      <c r="I3488" s="35"/>
    </row>
    <row r="3489" spans="3:9" ht="22.5" customHeight="1" x14ac:dyDescent="0.25">
      <c r="C3489" s="34"/>
      <c r="D3489" s="27"/>
      <c r="F3489" s="27"/>
      <c r="G3489" s="35"/>
      <c r="H3489" s="35"/>
      <c r="I3489" s="35"/>
    </row>
    <row r="3490" spans="3:9" ht="22.5" customHeight="1" x14ac:dyDescent="0.25">
      <c r="C3490" s="34"/>
      <c r="D3490" s="27"/>
      <c r="F3490" s="27"/>
      <c r="G3490" s="35"/>
      <c r="H3490" s="35"/>
      <c r="I3490" s="35"/>
    </row>
    <row r="3491" spans="3:9" ht="22.5" customHeight="1" x14ac:dyDescent="0.25">
      <c r="C3491" s="34"/>
      <c r="D3491" s="27"/>
      <c r="F3491" s="27"/>
      <c r="G3491" s="35"/>
      <c r="H3491" s="35"/>
      <c r="I3491" s="35"/>
    </row>
    <row r="3492" spans="3:9" ht="22.5" customHeight="1" x14ac:dyDescent="0.25">
      <c r="C3492" s="34"/>
      <c r="D3492" s="27"/>
      <c r="F3492" s="27"/>
      <c r="G3492" s="35"/>
      <c r="H3492" s="35"/>
      <c r="I3492" s="35"/>
    </row>
    <row r="3493" spans="3:9" ht="22.5" customHeight="1" x14ac:dyDescent="0.25">
      <c r="C3493" s="34"/>
      <c r="D3493" s="27"/>
      <c r="F3493" s="27"/>
      <c r="G3493" s="35"/>
      <c r="H3493" s="35"/>
      <c r="I3493" s="35"/>
    </row>
    <row r="3494" spans="3:9" ht="22.5" customHeight="1" x14ac:dyDescent="0.25">
      <c r="C3494" s="34"/>
      <c r="D3494" s="27"/>
      <c r="F3494" s="27"/>
      <c r="G3494" s="35"/>
      <c r="H3494" s="35"/>
      <c r="I3494" s="35"/>
    </row>
    <row r="3495" spans="3:9" ht="22.5" customHeight="1" x14ac:dyDescent="0.25">
      <c r="C3495" s="34"/>
      <c r="D3495" s="27"/>
      <c r="F3495" s="27"/>
      <c r="G3495" s="35"/>
      <c r="H3495" s="35"/>
      <c r="I3495" s="35"/>
    </row>
    <row r="3496" spans="3:9" ht="22.5" customHeight="1" x14ac:dyDescent="0.25">
      <c r="C3496" s="34"/>
      <c r="D3496" s="27"/>
      <c r="F3496" s="27"/>
      <c r="G3496" s="35"/>
      <c r="H3496" s="35"/>
      <c r="I3496" s="35"/>
    </row>
    <row r="3497" spans="3:9" ht="22.5" customHeight="1" x14ac:dyDescent="0.25">
      <c r="C3497" s="34"/>
      <c r="D3497" s="27"/>
      <c r="F3497" s="27"/>
      <c r="G3497" s="35"/>
      <c r="H3497" s="35"/>
      <c r="I3497" s="35"/>
    </row>
    <row r="3498" spans="3:9" ht="22.5" customHeight="1" x14ac:dyDescent="0.25">
      <c r="C3498" s="34"/>
      <c r="D3498" s="27"/>
      <c r="F3498" s="27"/>
      <c r="G3498" s="35"/>
      <c r="H3498" s="35"/>
      <c r="I3498" s="35"/>
    </row>
    <row r="3499" spans="3:9" ht="22.5" customHeight="1" x14ac:dyDescent="0.25">
      <c r="C3499" s="34"/>
      <c r="D3499" s="27"/>
      <c r="F3499" s="27"/>
      <c r="G3499" s="35"/>
      <c r="H3499" s="35"/>
      <c r="I3499" s="35"/>
    </row>
    <row r="3500" spans="3:9" ht="22.5" customHeight="1" x14ac:dyDescent="0.25">
      <c r="C3500" s="34"/>
      <c r="D3500" s="27"/>
      <c r="F3500" s="27"/>
      <c r="G3500" s="35"/>
      <c r="H3500" s="35"/>
      <c r="I3500" s="35"/>
    </row>
    <row r="3501" spans="3:9" ht="22.5" customHeight="1" x14ac:dyDescent="0.25">
      <c r="C3501" s="34"/>
      <c r="D3501" s="27"/>
      <c r="F3501" s="27"/>
      <c r="G3501" s="35"/>
      <c r="H3501" s="35"/>
      <c r="I3501" s="35"/>
    </row>
    <row r="3502" spans="3:9" ht="22.5" customHeight="1" x14ac:dyDescent="0.25">
      <c r="C3502" s="34"/>
      <c r="D3502" s="27"/>
      <c r="F3502" s="27"/>
      <c r="G3502" s="35"/>
      <c r="H3502" s="35"/>
      <c r="I3502" s="35"/>
    </row>
    <row r="3503" spans="3:9" ht="22.5" customHeight="1" x14ac:dyDescent="0.25">
      <c r="C3503" s="34"/>
      <c r="D3503" s="27"/>
      <c r="F3503" s="27"/>
      <c r="G3503" s="35"/>
      <c r="H3503" s="35"/>
      <c r="I3503" s="35"/>
    </row>
    <row r="3504" spans="3:9" ht="22.5" customHeight="1" x14ac:dyDescent="0.25">
      <c r="C3504" s="34"/>
      <c r="D3504" s="27"/>
      <c r="F3504" s="27"/>
      <c r="G3504" s="35"/>
      <c r="H3504" s="35"/>
      <c r="I3504" s="35"/>
    </row>
    <row r="3505" spans="3:9" ht="22.5" customHeight="1" x14ac:dyDescent="0.25">
      <c r="C3505" s="34"/>
      <c r="D3505" s="27"/>
      <c r="F3505" s="27"/>
      <c r="G3505" s="35"/>
      <c r="H3505" s="35"/>
      <c r="I3505" s="35"/>
    </row>
    <row r="3506" spans="3:9" ht="22.5" customHeight="1" x14ac:dyDescent="0.25">
      <c r="C3506" s="34"/>
      <c r="D3506" s="27"/>
      <c r="F3506" s="27"/>
      <c r="G3506" s="35"/>
      <c r="H3506" s="35"/>
      <c r="I3506" s="35"/>
    </row>
    <row r="3507" spans="3:9" ht="22.5" customHeight="1" x14ac:dyDescent="0.25">
      <c r="C3507" s="34"/>
      <c r="D3507" s="27"/>
      <c r="F3507" s="27"/>
      <c r="G3507" s="35"/>
      <c r="H3507" s="35"/>
      <c r="I3507" s="35"/>
    </row>
    <row r="3508" spans="3:9" ht="22.5" customHeight="1" x14ac:dyDescent="0.25">
      <c r="C3508" s="34"/>
      <c r="D3508" s="27"/>
      <c r="F3508" s="27"/>
      <c r="G3508" s="35"/>
      <c r="H3508" s="35"/>
      <c r="I3508" s="35"/>
    </row>
    <row r="3509" spans="3:9" ht="22.5" customHeight="1" x14ac:dyDescent="0.25">
      <c r="C3509" s="34"/>
      <c r="D3509" s="27"/>
      <c r="F3509" s="27"/>
      <c r="G3509" s="35"/>
      <c r="H3509" s="35"/>
      <c r="I3509" s="35"/>
    </row>
    <row r="3510" spans="3:9" ht="22.5" customHeight="1" x14ac:dyDescent="0.25">
      <c r="C3510" s="34"/>
      <c r="D3510" s="27"/>
      <c r="F3510" s="27"/>
      <c r="G3510" s="35"/>
      <c r="H3510" s="35"/>
      <c r="I3510" s="35"/>
    </row>
    <row r="3511" spans="3:9" ht="22.5" customHeight="1" x14ac:dyDescent="0.25">
      <c r="C3511" s="34"/>
      <c r="D3511" s="27"/>
      <c r="F3511" s="27"/>
      <c r="G3511" s="35"/>
      <c r="H3511" s="35"/>
      <c r="I3511" s="35"/>
    </row>
    <row r="3512" spans="3:9" ht="22.5" customHeight="1" x14ac:dyDescent="0.25">
      <c r="C3512" s="34"/>
      <c r="D3512" s="27"/>
      <c r="F3512" s="27"/>
      <c r="G3512" s="35"/>
      <c r="H3512" s="35"/>
      <c r="I3512" s="35"/>
    </row>
    <row r="3513" spans="3:9" ht="22.5" customHeight="1" x14ac:dyDescent="0.25">
      <c r="C3513" s="34"/>
      <c r="D3513" s="27"/>
      <c r="F3513" s="27"/>
      <c r="G3513" s="35"/>
      <c r="H3513" s="35"/>
      <c r="I3513" s="35"/>
    </row>
    <row r="3514" spans="3:9" ht="22.5" customHeight="1" x14ac:dyDescent="0.25">
      <c r="C3514" s="34"/>
      <c r="D3514" s="27"/>
      <c r="F3514" s="27"/>
      <c r="G3514" s="35"/>
      <c r="H3514" s="35"/>
      <c r="I3514" s="35"/>
    </row>
    <row r="3515" spans="3:9" ht="22.5" customHeight="1" x14ac:dyDescent="0.25">
      <c r="C3515" s="34"/>
      <c r="D3515" s="27"/>
      <c r="F3515" s="27"/>
      <c r="G3515" s="35"/>
      <c r="H3515" s="35"/>
      <c r="I3515" s="35"/>
    </row>
    <row r="3516" spans="3:9" ht="22.5" customHeight="1" x14ac:dyDescent="0.25">
      <c r="C3516" s="34"/>
      <c r="D3516" s="27"/>
      <c r="F3516" s="27"/>
      <c r="G3516" s="35"/>
      <c r="H3516" s="35"/>
      <c r="I3516" s="35"/>
    </row>
    <row r="3517" spans="3:9" ht="22.5" customHeight="1" x14ac:dyDescent="0.25">
      <c r="C3517" s="34"/>
      <c r="D3517" s="27"/>
      <c r="F3517" s="27"/>
      <c r="G3517" s="35"/>
      <c r="H3517" s="35"/>
      <c r="I3517" s="35"/>
    </row>
    <row r="3518" spans="3:9" ht="22.5" customHeight="1" x14ac:dyDescent="0.25">
      <c r="C3518" s="34"/>
      <c r="D3518" s="27"/>
      <c r="F3518" s="27"/>
      <c r="G3518" s="35"/>
      <c r="H3518" s="35"/>
      <c r="I3518" s="35"/>
    </row>
    <row r="3519" spans="3:9" ht="22.5" customHeight="1" x14ac:dyDescent="0.25">
      <c r="C3519" s="34"/>
      <c r="D3519" s="27"/>
      <c r="F3519" s="27"/>
      <c r="G3519" s="35"/>
      <c r="H3519" s="35"/>
      <c r="I3519" s="35"/>
    </row>
    <row r="3520" spans="3:9" ht="22.5" customHeight="1" x14ac:dyDescent="0.25">
      <c r="C3520" s="34"/>
      <c r="D3520" s="27"/>
      <c r="F3520" s="27"/>
      <c r="G3520" s="35"/>
      <c r="H3520" s="35"/>
      <c r="I3520" s="35"/>
    </row>
    <row r="3521" spans="3:9" ht="22.5" customHeight="1" x14ac:dyDescent="0.25">
      <c r="C3521" s="34"/>
      <c r="D3521" s="27"/>
      <c r="F3521" s="27"/>
      <c r="G3521" s="35"/>
      <c r="H3521" s="35"/>
      <c r="I3521" s="35"/>
    </row>
    <row r="3522" spans="3:9" ht="22.5" customHeight="1" x14ac:dyDescent="0.25">
      <c r="C3522" s="34"/>
      <c r="D3522" s="27"/>
      <c r="F3522" s="27"/>
      <c r="G3522" s="35"/>
      <c r="H3522" s="35"/>
      <c r="I3522" s="35"/>
    </row>
    <row r="3523" spans="3:9" ht="22.5" customHeight="1" x14ac:dyDescent="0.25">
      <c r="C3523" s="34"/>
      <c r="D3523" s="27"/>
      <c r="F3523" s="27"/>
      <c r="G3523" s="35"/>
      <c r="H3523" s="35"/>
      <c r="I3523" s="35"/>
    </row>
    <row r="3524" spans="3:9" ht="22.5" customHeight="1" x14ac:dyDescent="0.25">
      <c r="C3524" s="34"/>
      <c r="D3524" s="27"/>
      <c r="F3524" s="27"/>
      <c r="G3524" s="35"/>
      <c r="H3524" s="35"/>
      <c r="I3524" s="35"/>
    </row>
    <row r="3525" spans="3:9" ht="22.5" customHeight="1" x14ac:dyDescent="0.25">
      <c r="C3525" s="34"/>
      <c r="D3525" s="27"/>
      <c r="F3525" s="27"/>
      <c r="G3525" s="35"/>
      <c r="H3525" s="35"/>
      <c r="I3525" s="35"/>
    </row>
    <row r="3526" spans="3:9" ht="22.5" customHeight="1" x14ac:dyDescent="0.25">
      <c r="C3526" s="34"/>
      <c r="D3526" s="27"/>
      <c r="F3526" s="27"/>
      <c r="G3526" s="35"/>
      <c r="H3526" s="35"/>
      <c r="I3526" s="35"/>
    </row>
    <row r="3527" spans="3:9" ht="22.5" customHeight="1" x14ac:dyDescent="0.25">
      <c r="C3527" s="34"/>
      <c r="D3527" s="27"/>
      <c r="F3527" s="27"/>
      <c r="G3527" s="35"/>
      <c r="H3527" s="35"/>
      <c r="I3527" s="35"/>
    </row>
    <row r="3528" spans="3:9" ht="22.5" customHeight="1" x14ac:dyDescent="0.25">
      <c r="C3528" s="34"/>
      <c r="D3528" s="27"/>
      <c r="F3528" s="27"/>
      <c r="G3528" s="35"/>
      <c r="H3528" s="35"/>
      <c r="I3528" s="35"/>
    </row>
    <row r="3529" spans="3:9" ht="22.5" customHeight="1" x14ac:dyDescent="0.25">
      <c r="C3529" s="34"/>
      <c r="D3529" s="27"/>
      <c r="F3529" s="27"/>
      <c r="G3529" s="35"/>
      <c r="H3529" s="35"/>
      <c r="I3529" s="35"/>
    </row>
    <row r="3530" spans="3:9" ht="22.5" customHeight="1" x14ac:dyDescent="0.25">
      <c r="C3530" s="34"/>
      <c r="D3530" s="27"/>
      <c r="F3530" s="27"/>
      <c r="G3530" s="35"/>
      <c r="H3530" s="35"/>
      <c r="I3530" s="35"/>
    </row>
    <row r="3531" spans="3:9" ht="22.5" customHeight="1" x14ac:dyDescent="0.25">
      <c r="C3531" s="34"/>
      <c r="D3531" s="27"/>
      <c r="F3531" s="27"/>
      <c r="G3531" s="35"/>
      <c r="H3531" s="35"/>
      <c r="I3531" s="35"/>
    </row>
    <row r="3532" spans="3:9" ht="22.5" customHeight="1" x14ac:dyDescent="0.25">
      <c r="C3532" s="34"/>
      <c r="D3532" s="27"/>
      <c r="F3532" s="27"/>
      <c r="G3532" s="35"/>
      <c r="H3532" s="35"/>
      <c r="I3532" s="35"/>
    </row>
    <row r="3533" spans="3:9" ht="22.5" customHeight="1" x14ac:dyDescent="0.25">
      <c r="C3533" s="34"/>
      <c r="D3533" s="27"/>
      <c r="F3533" s="27"/>
      <c r="G3533" s="35"/>
      <c r="H3533" s="35"/>
      <c r="I3533" s="35"/>
    </row>
    <row r="3534" spans="3:9" ht="22.5" customHeight="1" x14ac:dyDescent="0.25">
      <c r="C3534" s="34"/>
      <c r="D3534" s="27"/>
      <c r="F3534" s="27"/>
      <c r="G3534" s="35"/>
      <c r="H3534" s="35"/>
      <c r="I3534" s="35"/>
    </row>
    <row r="3535" spans="3:9" ht="22.5" customHeight="1" x14ac:dyDescent="0.25">
      <c r="C3535" s="34"/>
      <c r="D3535" s="27"/>
      <c r="F3535" s="27"/>
      <c r="G3535" s="35"/>
      <c r="H3535" s="35"/>
      <c r="I3535" s="35"/>
    </row>
    <row r="3536" spans="3:9" ht="22.5" customHeight="1" x14ac:dyDescent="0.25">
      <c r="C3536" s="34"/>
      <c r="D3536" s="27"/>
      <c r="F3536" s="27"/>
      <c r="G3536" s="35"/>
      <c r="H3536" s="35"/>
      <c r="I3536" s="35"/>
    </row>
    <row r="3537" spans="3:9" ht="22.5" customHeight="1" x14ac:dyDescent="0.25">
      <c r="C3537" s="34"/>
      <c r="D3537" s="27"/>
      <c r="F3537" s="27"/>
      <c r="G3537" s="35"/>
      <c r="H3537" s="35"/>
      <c r="I3537" s="35"/>
    </row>
    <row r="3538" spans="3:9" ht="22.5" customHeight="1" x14ac:dyDescent="0.25">
      <c r="C3538" s="34"/>
      <c r="D3538" s="27"/>
      <c r="F3538" s="27"/>
      <c r="G3538" s="35"/>
      <c r="H3538" s="35"/>
      <c r="I3538" s="35"/>
    </row>
    <row r="3539" spans="3:9" ht="22.5" customHeight="1" x14ac:dyDescent="0.25">
      <c r="C3539" s="34"/>
      <c r="D3539" s="27"/>
      <c r="F3539" s="27"/>
      <c r="G3539" s="35"/>
      <c r="H3539" s="35"/>
      <c r="I3539" s="35"/>
    </row>
    <row r="3540" spans="3:9" ht="22.5" customHeight="1" x14ac:dyDescent="0.25">
      <c r="C3540" s="34"/>
      <c r="D3540" s="27"/>
      <c r="F3540" s="27"/>
      <c r="G3540" s="35"/>
      <c r="H3540" s="35"/>
      <c r="I3540" s="35"/>
    </row>
    <row r="3541" spans="3:9" ht="22.5" customHeight="1" x14ac:dyDescent="0.25">
      <c r="C3541" s="34"/>
      <c r="D3541" s="27"/>
      <c r="F3541" s="27"/>
      <c r="G3541" s="35"/>
      <c r="H3541" s="35"/>
      <c r="I3541" s="35"/>
    </row>
    <row r="3542" spans="3:9" ht="22.5" customHeight="1" x14ac:dyDescent="0.25">
      <c r="C3542" s="34"/>
      <c r="D3542" s="27"/>
      <c r="F3542" s="27"/>
      <c r="G3542" s="35"/>
      <c r="H3542" s="35"/>
      <c r="I3542" s="35"/>
    </row>
    <row r="3543" spans="3:9" ht="22.5" customHeight="1" x14ac:dyDescent="0.25">
      <c r="C3543" s="34"/>
      <c r="D3543" s="27"/>
      <c r="F3543" s="27"/>
      <c r="G3543" s="35"/>
      <c r="H3543" s="35"/>
      <c r="I3543" s="35"/>
    </row>
    <row r="3544" spans="3:9" ht="22.5" customHeight="1" x14ac:dyDescent="0.25">
      <c r="C3544" s="34"/>
      <c r="D3544" s="27"/>
      <c r="F3544" s="27"/>
      <c r="G3544" s="35"/>
      <c r="H3544" s="35"/>
      <c r="I3544" s="35"/>
    </row>
    <row r="3545" spans="3:9" ht="22.5" customHeight="1" x14ac:dyDescent="0.25">
      <c r="C3545" s="34"/>
      <c r="D3545" s="27"/>
      <c r="F3545" s="27"/>
      <c r="G3545" s="35"/>
      <c r="H3545" s="35"/>
      <c r="I3545" s="35"/>
    </row>
    <row r="3546" spans="3:9" ht="22.5" customHeight="1" x14ac:dyDescent="0.25">
      <c r="C3546" s="34"/>
      <c r="D3546" s="27"/>
      <c r="F3546" s="27"/>
      <c r="G3546" s="35"/>
      <c r="H3546" s="35"/>
      <c r="I3546" s="35"/>
    </row>
    <row r="3547" spans="3:9" ht="22.5" customHeight="1" x14ac:dyDescent="0.25">
      <c r="C3547" s="34"/>
      <c r="D3547" s="27"/>
      <c r="F3547" s="27"/>
      <c r="G3547" s="35"/>
      <c r="H3547" s="35"/>
      <c r="I3547" s="35"/>
    </row>
    <row r="3548" spans="3:9" ht="22.5" customHeight="1" x14ac:dyDescent="0.25">
      <c r="C3548" s="34"/>
      <c r="D3548" s="27"/>
      <c r="F3548" s="27"/>
      <c r="G3548" s="35"/>
      <c r="H3548" s="35"/>
      <c r="I3548" s="35"/>
    </row>
    <row r="3549" spans="3:9" ht="22.5" customHeight="1" x14ac:dyDescent="0.25">
      <c r="C3549" s="34"/>
      <c r="D3549" s="27"/>
      <c r="F3549" s="27"/>
      <c r="G3549" s="35"/>
      <c r="H3549" s="35"/>
      <c r="I3549" s="35"/>
    </row>
    <row r="3550" spans="3:9" ht="22.5" customHeight="1" x14ac:dyDescent="0.25">
      <c r="C3550" s="34"/>
      <c r="D3550" s="27"/>
      <c r="F3550" s="27"/>
      <c r="G3550" s="35"/>
      <c r="H3550" s="35"/>
      <c r="I3550" s="35"/>
    </row>
    <row r="3551" spans="3:9" ht="22.5" customHeight="1" x14ac:dyDescent="0.25">
      <c r="C3551" s="34"/>
      <c r="D3551" s="27"/>
      <c r="F3551" s="27"/>
      <c r="G3551" s="35"/>
      <c r="H3551" s="35"/>
      <c r="I3551" s="35"/>
    </row>
    <row r="3552" spans="3:9" ht="22.5" customHeight="1" x14ac:dyDescent="0.25">
      <c r="C3552" s="34"/>
      <c r="D3552" s="27"/>
      <c r="F3552" s="27"/>
      <c r="G3552" s="35"/>
      <c r="H3552" s="35"/>
      <c r="I3552" s="35"/>
    </row>
    <row r="3553" spans="3:9" ht="22.5" customHeight="1" x14ac:dyDescent="0.25">
      <c r="C3553" s="34"/>
      <c r="D3553" s="27"/>
      <c r="F3553" s="27"/>
      <c r="G3553" s="35"/>
      <c r="H3553" s="35"/>
      <c r="I3553" s="35"/>
    </row>
    <row r="3554" spans="3:9" ht="22.5" customHeight="1" x14ac:dyDescent="0.25">
      <c r="C3554" s="34"/>
      <c r="D3554" s="27"/>
      <c r="F3554" s="27"/>
      <c r="G3554" s="35"/>
      <c r="H3554" s="35"/>
      <c r="I3554" s="35"/>
    </row>
    <row r="3555" spans="3:9" ht="22.5" customHeight="1" x14ac:dyDescent="0.25">
      <c r="C3555" s="34"/>
      <c r="D3555" s="27"/>
      <c r="F3555" s="27"/>
      <c r="G3555" s="35"/>
      <c r="H3555" s="35"/>
      <c r="I3555" s="35"/>
    </row>
    <row r="3556" spans="3:9" ht="22.5" customHeight="1" x14ac:dyDescent="0.25">
      <c r="C3556" s="34"/>
      <c r="D3556" s="27"/>
      <c r="F3556" s="27"/>
      <c r="G3556" s="35"/>
      <c r="H3556" s="35"/>
      <c r="I3556" s="35"/>
    </row>
    <row r="3557" spans="3:9" ht="22.5" customHeight="1" x14ac:dyDescent="0.25">
      <c r="C3557" s="34"/>
      <c r="D3557" s="27"/>
      <c r="F3557" s="27"/>
      <c r="G3557" s="35"/>
      <c r="H3557" s="35"/>
      <c r="I3557" s="35"/>
    </row>
    <row r="3558" spans="3:9" ht="22.5" customHeight="1" x14ac:dyDescent="0.25">
      <c r="C3558" s="34"/>
      <c r="D3558" s="27"/>
      <c r="F3558" s="27"/>
      <c r="G3558" s="35"/>
      <c r="H3558" s="35"/>
      <c r="I3558" s="35"/>
    </row>
    <row r="3559" spans="3:9" ht="22.5" customHeight="1" x14ac:dyDescent="0.25">
      <c r="C3559" s="34"/>
      <c r="D3559" s="27"/>
      <c r="F3559" s="27"/>
      <c r="G3559" s="35"/>
      <c r="H3559" s="35"/>
      <c r="I3559" s="35"/>
    </row>
    <row r="3560" spans="3:9" ht="22.5" customHeight="1" x14ac:dyDescent="0.25">
      <c r="C3560" s="34"/>
      <c r="D3560" s="27"/>
      <c r="F3560" s="27"/>
      <c r="G3560" s="35"/>
      <c r="H3560" s="35"/>
      <c r="I3560" s="35"/>
    </row>
    <row r="3561" spans="3:9" ht="22.5" customHeight="1" x14ac:dyDescent="0.25">
      <c r="C3561" s="34"/>
      <c r="D3561" s="27"/>
      <c r="F3561" s="27"/>
      <c r="G3561" s="35"/>
      <c r="H3561" s="35"/>
      <c r="I3561" s="35"/>
    </row>
    <row r="3562" spans="3:9" ht="22.5" customHeight="1" x14ac:dyDescent="0.25">
      <c r="C3562" s="34"/>
      <c r="D3562" s="27"/>
      <c r="F3562" s="27"/>
      <c r="G3562" s="35"/>
      <c r="H3562" s="35"/>
      <c r="I3562" s="35"/>
    </row>
    <row r="3563" spans="3:9" ht="22.5" customHeight="1" x14ac:dyDescent="0.25">
      <c r="C3563" s="34"/>
      <c r="D3563" s="27"/>
      <c r="F3563" s="27"/>
      <c r="G3563" s="35"/>
      <c r="H3563" s="35"/>
      <c r="I3563" s="35"/>
    </row>
    <row r="3564" spans="3:9" ht="22.5" customHeight="1" x14ac:dyDescent="0.25">
      <c r="C3564" s="34"/>
      <c r="D3564" s="27"/>
      <c r="F3564" s="27"/>
      <c r="G3564" s="35"/>
      <c r="H3564" s="35"/>
      <c r="I3564" s="35"/>
    </row>
    <row r="3565" spans="3:9" ht="22.5" customHeight="1" x14ac:dyDescent="0.25">
      <c r="C3565" s="34"/>
      <c r="D3565" s="27"/>
      <c r="F3565" s="27"/>
      <c r="G3565" s="35"/>
      <c r="H3565" s="35"/>
      <c r="I3565" s="35"/>
    </row>
    <row r="3566" spans="3:9" ht="22.5" customHeight="1" x14ac:dyDescent="0.25">
      <c r="C3566" s="34"/>
      <c r="D3566" s="27"/>
      <c r="F3566" s="27"/>
      <c r="G3566" s="35"/>
      <c r="H3566" s="35"/>
      <c r="I3566" s="35"/>
    </row>
    <row r="3567" spans="3:9" ht="22.5" customHeight="1" x14ac:dyDescent="0.25">
      <c r="C3567" s="34"/>
      <c r="D3567" s="27"/>
      <c r="F3567" s="27"/>
      <c r="G3567" s="35"/>
      <c r="H3567" s="35"/>
      <c r="I3567" s="35"/>
    </row>
    <row r="3568" spans="3:9" ht="22.5" customHeight="1" x14ac:dyDescent="0.25">
      <c r="C3568" s="34"/>
      <c r="D3568" s="27"/>
      <c r="F3568" s="27"/>
      <c r="G3568" s="35"/>
      <c r="H3568" s="35"/>
      <c r="I3568" s="35"/>
    </row>
    <row r="3569" spans="3:9" ht="22.5" customHeight="1" x14ac:dyDescent="0.25">
      <c r="C3569" s="34"/>
      <c r="D3569" s="27"/>
      <c r="F3569" s="27"/>
      <c r="G3569" s="35"/>
      <c r="H3569" s="35"/>
      <c r="I3569" s="35"/>
    </row>
    <row r="3570" spans="3:9" ht="22.5" customHeight="1" x14ac:dyDescent="0.25">
      <c r="C3570" s="34"/>
      <c r="D3570" s="27"/>
      <c r="F3570" s="27"/>
      <c r="G3570" s="35"/>
      <c r="H3570" s="35"/>
      <c r="I3570" s="35"/>
    </row>
    <row r="3571" spans="3:9" ht="22.5" customHeight="1" x14ac:dyDescent="0.25">
      <c r="C3571" s="34"/>
      <c r="D3571" s="27"/>
      <c r="F3571" s="27"/>
      <c r="G3571" s="35"/>
      <c r="H3571" s="35"/>
      <c r="I3571" s="35"/>
    </row>
    <row r="3572" spans="3:9" ht="22.5" customHeight="1" x14ac:dyDescent="0.25">
      <c r="C3572" s="34"/>
      <c r="D3572" s="27"/>
      <c r="F3572" s="27"/>
      <c r="G3572" s="35"/>
      <c r="H3572" s="35"/>
      <c r="I3572" s="35"/>
    </row>
    <row r="3573" spans="3:9" ht="22.5" customHeight="1" x14ac:dyDescent="0.25">
      <c r="C3573" s="34"/>
      <c r="D3573" s="27"/>
      <c r="F3573" s="27"/>
      <c r="G3573" s="35"/>
      <c r="H3573" s="35"/>
      <c r="I3573" s="35"/>
    </row>
    <row r="3574" spans="3:9" ht="22.5" customHeight="1" x14ac:dyDescent="0.25">
      <c r="C3574" s="34"/>
      <c r="D3574" s="27"/>
      <c r="F3574" s="27"/>
      <c r="G3574" s="35"/>
      <c r="H3574" s="35"/>
      <c r="I3574" s="35"/>
    </row>
    <row r="3575" spans="3:9" ht="22.5" customHeight="1" x14ac:dyDescent="0.25">
      <c r="C3575" s="34"/>
      <c r="D3575" s="27"/>
      <c r="F3575" s="27"/>
      <c r="G3575" s="35"/>
      <c r="H3575" s="35"/>
      <c r="I3575" s="35"/>
    </row>
    <row r="3576" spans="3:9" ht="22.5" customHeight="1" x14ac:dyDescent="0.25">
      <c r="C3576" s="34"/>
      <c r="D3576" s="27"/>
      <c r="F3576" s="27"/>
      <c r="G3576" s="35"/>
      <c r="H3576" s="35"/>
      <c r="I3576" s="35"/>
    </row>
    <row r="3577" spans="3:9" ht="22.5" customHeight="1" x14ac:dyDescent="0.25">
      <c r="C3577" s="34"/>
      <c r="D3577" s="27"/>
      <c r="F3577" s="27"/>
      <c r="G3577" s="35"/>
      <c r="H3577" s="35"/>
      <c r="I3577" s="35"/>
    </row>
    <row r="3578" spans="3:9" ht="22.5" customHeight="1" x14ac:dyDescent="0.25">
      <c r="C3578" s="34"/>
      <c r="D3578" s="27"/>
      <c r="F3578" s="27"/>
      <c r="G3578" s="35"/>
      <c r="H3578" s="35"/>
      <c r="I3578" s="35"/>
    </row>
    <row r="3579" spans="3:9" ht="22.5" customHeight="1" x14ac:dyDescent="0.25">
      <c r="C3579" s="34"/>
      <c r="D3579" s="27"/>
      <c r="F3579" s="27"/>
      <c r="G3579" s="35"/>
      <c r="H3579" s="35"/>
      <c r="I3579" s="35"/>
    </row>
    <row r="3580" spans="3:9" ht="22.5" customHeight="1" x14ac:dyDescent="0.25">
      <c r="C3580" s="34"/>
      <c r="D3580" s="27"/>
      <c r="F3580" s="27"/>
      <c r="G3580" s="35"/>
      <c r="H3580" s="35"/>
      <c r="I3580" s="35"/>
    </row>
    <row r="3581" spans="3:9" ht="22.5" customHeight="1" x14ac:dyDescent="0.25">
      <c r="C3581" s="34"/>
      <c r="D3581" s="27"/>
      <c r="F3581" s="27"/>
      <c r="G3581" s="35"/>
      <c r="H3581" s="35"/>
      <c r="I3581" s="35"/>
    </row>
    <row r="3582" spans="3:9" ht="22.5" customHeight="1" x14ac:dyDescent="0.25">
      <c r="C3582" s="34"/>
      <c r="D3582" s="27"/>
      <c r="F3582" s="27"/>
      <c r="G3582" s="35"/>
      <c r="H3582" s="35"/>
      <c r="I3582" s="35"/>
    </row>
    <row r="3583" spans="3:9" ht="22.5" customHeight="1" x14ac:dyDescent="0.25">
      <c r="C3583" s="34"/>
      <c r="D3583" s="27"/>
      <c r="F3583" s="27"/>
      <c r="G3583" s="35"/>
      <c r="H3583" s="35"/>
      <c r="I3583" s="35"/>
    </row>
    <row r="3584" spans="3:9" ht="22.5" customHeight="1" x14ac:dyDescent="0.25">
      <c r="C3584" s="34"/>
      <c r="D3584" s="27"/>
      <c r="F3584" s="27"/>
      <c r="G3584" s="35"/>
      <c r="H3584" s="35"/>
      <c r="I3584" s="35"/>
    </row>
    <row r="3585" spans="3:9" ht="22.5" customHeight="1" x14ac:dyDescent="0.25">
      <c r="C3585" s="34"/>
      <c r="D3585" s="27"/>
      <c r="F3585" s="27"/>
      <c r="G3585" s="35"/>
      <c r="H3585" s="35"/>
      <c r="I3585" s="35"/>
    </row>
    <row r="3586" spans="3:9" ht="22.5" customHeight="1" x14ac:dyDescent="0.25">
      <c r="C3586" s="34"/>
      <c r="D3586" s="27"/>
      <c r="F3586" s="27"/>
      <c r="G3586" s="35"/>
      <c r="H3586" s="35"/>
      <c r="I3586" s="35"/>
    </row>
    <row r="3587" spans="3:9" ht="22.5" customHeight="1" x14ac:dyDescent="0.25">
      <c r="C3587" s="34"/>
      <c r="D3587" s="27"/>
      <c r="F3587" s="27"/>
      <c r="G3587" s="35"/>
      <c r="H3587" s="35"/>
      <c r="I3587" s="35"/>
    </row>
    <row r="3588" spans="3:9" ht="22.5" customHeight="1" x14ac:dyDescent="0.25">
      <c r="C3588" s="34"/>
      <c r="D3588" s="27"/>
      <c r="F3588" s="27"/>
      <c r="G3588" s="35"/>
      <c r="H3588" s="35"/>
      <c r="I3588" s="35"/>
    </row>
    <row r="3589" spans="3:9" ht="22.5" customHeight="1" x14ac:dyDescent="0.25">
      <c r="C3589" s="34"/>
      <c r="D3589" s="27"/>
      <c r="F3589" s="27"/>
      <c r="G3589" s="35"/>
      <c r="H3589" s="35"/>
      <c r="I3589" s="35"/>
    </row>
    <row r="3590" spans="3:9" ht="22.5" customHeight="1" x14ac:dyDescent="0.25">
      <c r="C3590" s="34"/>
      <c r="D3590" s="27"/>
      <c r="F3590" s="27"/>
      <c r="G3590" s="35"/>
      <c r="H3590" s="35"/>
      <c r="I3590" s="35"/>
    </row>
    <row r="3591" spans="3:9" ht="22.5" customHeight="1" x14ac:dyDescent="0.25">
      <c r="C3591" s="34"/>
      <c r="D3591" s="27"/>
      <c r="F3591" s="27"/>
      <c r="G3591" s="35"/>
      <c r="H3591" s="35"/>
      <c r="I3591" s="35"/>
    </row>
    <row r="3592" spans="3:9" ht="22.5" customHeight="1" x14ac:dyDescent="0.25">
      <c r="C3592" s="34"/>
      <c r="D3592" s="27"/>
      <c r="F3592" s="27"/>
      <c r="G3592" s="35"/>
      <c r="H3592" s="35"/>
      <c r="I3592" s="35"/>
    </row>
    <row r="3593" spans="3:9" ht="22.5" customHeight="1" x14ac:dyDescent="0.25">
      <c r="C3593" s="34"/>
      <c r="D3593" s="27"/>
      <c r="F3593" s="27"/>
      <c r="G3593" s="35"/>
      <c r="H3593" s="35"/>
      <c r="I3593" s="35"/>
    </row>
    <row r="3594" spans="3:9" ht="22.5" customHeight="1" x14ac:dyDescent="0.25">
      <c r="C3594" s="34"/>
      <c r="D3594" s="27"/>
      <c r="F3594" s="27"/>
      <c r="G3594" s="35"/>
      <c r="H3594" s="35"/>
      <c r="I3594" s="35"/>
    </row>
    <row r="3595" spans="3:9" ht="22.5" customHeight="1" x14ac:dyDescent="0.25">
      <c r="C3595" s="34"/>
      <c r="D3595" s="27"/>
      <c r="F3595" s="27"/>
      <c r="G3595" s="35"/>
      <c r="H3595" s="35"/>
      <c r="I3595" s="35"/>
    </row>
    <row r="3596" spans="3:9" ht="22.5" customHeight="1" x14ac:dyDescent="0.25">
      <c r="C3596" s="34"/>
      <c r="D3596" s="27"/>
      <c r="F3596" s="27"/>
      <c r="G3596" s="35"/>
      <c r="H3596" s="35"/>
      <c r="I3596" s="35"/>
    </row>
    <row r="3597" spans="3:9" ht="22.5" customHeight="1" x14ac:dyDescent="0.25">
      <c r="C3597" s="34"/>
      <c r="D3597" s="27"/>
      <c r="F3597" s="27"/>
      <c r="G3597" s="35"/>
      <c r="H3597" s="35"/>
      <c r="I3597" s="35"/>
    </row>
    <row r="3598" spans="3:9" ht="22.5" customHeight="1" x14ac:dyDescent="0.25">
      <c r="C3598" s="34"/>
      <c r="D3598" s="27"/>
      <c r="F3598" s="27"/>
      <c r="G3598" s="35"/>
      <c r="H3598" s="35"/>
      <c r="I3598" s="35"/>
    </row>
    <row r="3599" spans="3:9" ht="22.5" customHeight="1" x14ac:dyDescent="0.25">
      <c r="C3599" s="34"/>
      <c r="D3599" s="27"/>
      <c r="F3599" s="27"/>
      <c r="G3599" s="35"/>
      <c r="H3599" s="35"/>
      <c r="I3599" s="35"/>
    </row>
    <row r="3600" spans="3:9" ht="22.5" customHeight="1" x14ac:dyDescent="0.25">
      <c r="C3600" s="34"/>
      <c r="D3600" s="27"/>
      <c r="F3600" s="27"/>
      <c r="G3600" s="35"/>
      <c r="H3600" s="35"/>
      <c r="I3600" s="35"/>
    </row>
    <row r="3601" spans="3:9" ht="22.5" customHeight="1" x14ac:dyDescent="0.25">
      <c r="C3601" s="34"/>
      <c r="D3601" s="27"/>
      <c r="F3601" s="27"/>
      <c r="G3601" s="35"/>
      <c r="H3601" s="35"/>
      <c r="I3601" s="35"/>
    </row>
    <row r="3602" spans="3:9" ht="22.5" customHeight="1" x14ac:dyDescent="0.25">
      <c r="C3602" s="34"/>
      <c r="D3602" s="27"/>
      <c r="F3602" s="27"/>
      <c r="G3602" s="35"/>
      <c r="H3602" s="35"/>
      <c r="I3602" s="35"/>
    </row>
    <row r="3603" spans="3:9" ht="22.5" customHeight="1" x14ac:dyDescent="0.25">
      <c r="C3603" s="34"/>
      <c r="D3603" s="27"/>
      <c r="F3603" s="27"/>
      <c r="G3603" s="35"/>
      <c r="H3603" s="35"/>
      <c r="I3603" s="35"/>
    </row>
    <row r="3604" spans="3:9" ht="22.5" customHeight="1" x14ac:dyDescent="0.25">
      <c r="C3604" s="34"/>
      <c r="D3604" s="27"/>
      <c r="F3604" s="27"/>
      <c r="G3604" s="35"/>
      <c r="H3604" s="35"/>
      <c r="I3604" s="35"/>
    </row>
    <row r="3605" spans="3:9" ht="22.5" customHeight="1" x14ac:dyDescent="0.25">
      <c r="C3605" s="34"/>
      <c r="D3605" s="27"/>
      <c r="F3605" s="27"/>
      <c r="G3605" s="35"/>
      <c r="H3605" s="35"/>
      <c r="I3605" s="35"/>
    </row>
    <row r="3606" spans="3:9" ht="22.5" customHeight="1" x14ac:dyDescent="0.25">
      <c r="C3606" s="34"/>
      <c r="D3606" s="27"/>
      <c r="F3606" s="27"/>
      <c r="G3606" s="35"/>
      <c r="H3606" s="35"/>
      <c r="I3606" s="35"/>
    </row>
    <row r="3607" spans="3:9" ht="22.5" customHeight="1" x14ac:dyDescent="0.25">
      <c r="C3607" s="34"/>
      <c r="D3607" s="27"/>
      <c r="F3607" s="27"/>
      <c r="G3607" s="35"/>
      <c r="H3607" s="35"/>
      <c r="I3607" s="35"/>
    </row>
    <row r="3608" spans="3:9" ht="22.5" customHeight="1" x14ac:dyDescent="0.25">
      <c r="C3608" s="34"/>
      <c r="D3608" s="27"/>
      <c r="F3608" s="27"/>
      <c r="G3608" s="35"/>
      <c r="H3608" s="35"/>
      <c r="I3608" s="35"/>
    </row>
    <row r="3609" spans="3:9" ht="22.5" customHeight="1" x14ac:dyDescent="0.25">
      <c r="C3609" s="34"/>
      <c r="D3609" s="27"/>
      <c r="F3609" s="27"/>
      <c r="G3609" s="35"/>
      <c r="H3609" s="35"/>
      <c r="I3609" s="35"/>
    </row>
    <row r="3610" spans="3:9" ht="22.5" customHeight="1" x14ac:dyDescent="0.25">
      <c r="C3610" s="34"/>
      <c r="D3610" s="27"/>
      <c r="F3610" s="27"/>
      <c r="G3610" s="35"/>
      <c r="H3610" s="35"/>
      <c r="I3610" s="35"/>
    </row>
    <row r="3611" spans="3:9" ht="22.5" customHeight="1" x14ac:dyDescent="0.25">
      <c r="C3611" s="34"/>
      <c r="D3611" s="27"/>
      <c r="F3611" s="27"/>
      <c r="G3611" s="35"/>
      <c r="H3611" s="35"/>
      <c r="I3611" s="35"/>
    </row>
    <row r="3612" spans="3:9" ht="22.5" customHeight="1" x14ac:dyDescent="0.25">
      <c r="C3612" s="34"/>
      <c r="D3612" s="27"/>
      <c r="F3612" s="27"/>
      <c r="G3612" s="35"/>
      <c r="H3612" s="35"/>
      <c r="I3612" s="35"/>
    </row>
    <row r="3613" spans="3:9" ht="22.5" customHeight="1" x14ac:dyDescent="0.25">
      <c r="C3613" s="34"/>
      <c r="D3613" s="27"/>
      <c r="F3613" s="27"/>
      <c r="G3613" s="35"/>
      <c r="H3613" s="35"/>
      <c r="I3613" s="35"/>
    </row>
    <row r="3614" spans="3:9" ht="22.5" customHeight="1" x14ac:dyDescent="0.25">
      <c r="C3614" s="34"/>
      <c r="D3614" s="27"/>
      <c r="F3614" s="27"/>
      <c r="G3614" s="35"/>
      <c r="H3614" s="35"/>
      <c r="I3614" s="35"/>
    </row>
    <row r="3615" spans="3:9" ht="22.5" customHeight="1" x14ac:dyDescent="0.25">
      <c r="C3615" s="34"/>
      <c r="D3615" s="27"/>
      <c r="F3615" s="27"/>
      <c r="G3615" s="35"/>
      <c r="H3615" s="35"/>
      <c r="I3615" s="35"/>
    </row>
    <row r="3616" spans="3:9" ht="22.5" customHeight="1" x14ac:dyDescent="0.25">
      <c r="C3616" s="34"/>
      <c r="D3616" s="27"/>
      <c r="F3616" s="27"/>
      <c r="G3616" s="35"/>
      <c r="H3616" s="35"/>
      <c r="I3616" s="35"/>
    </row>
    <row r="3617" spans="3:9" ht="22.5" customHeight="1" x14ac:dyDescent="0.25">
      <c r="C3617" s="34"/>
      <c r="D3617" s="27"/>
      <c r="F3617" s="27"/>
      <c r="G3617" s="35"/>
      <c r="H3617" s="35"/>
      <c r="I3617" s="35"/>
    </row>
    <row r="3618" spans="3:9" ht="22.5" customHeight="1" x14ac:dyDescent="0.25">
      <c r="C3618" s="34"/>
      <c r="D3618" s="27"/>
      <c r="F3618" s="27"/>
      <c r="G3618" s="35"/>
      <c r="H3618" s="35"/>
      <c r="I3618" s="35"/>
    </row>
    <row r="3619" spans="3:9" ht="22.5" customHeight="1" x14ac:dyDescent="0.25">
      <c r="C3619" s="34"/>
      <c r="D3619" s="27"/>
      <c r="F3619" s="27"/>
      <c r="G3619" s="35"/>
      <c r="H3619" s="35"/>
      <c r="I3619" s="35"/>
    </row>
    <row r="3620" spans="3:9" ht="22.5" customHeight="1" x14ac:dyDescent="0.25">
      <c r="C3620" s="34"/>
      <c r="D3620" s="27"/>
      <c r="F3620" s="27"/>
      <c r="G3620" s="35"/>
      <c r="H3620" s="35"/>
      <c r="I3620" s="35"/>
    </row>
    <row r="3621" spans="3:9" ht="22.5" customHeight="1" x14ac:dyDescent="0.25">
      <c r="C3621" s="34"/>
      <c r="D3621" s="27"/>
      <c r="F3621" s="27"/>
      <c r="G3621" s="35"/>
      <c r="H3621" s="35"/>
      <c r="I3621" s="35"/>
    </row>
    <row r="3622" spans="3:9" ht="22.5" customHeight="1" x14ac:dyDescent="0.25">
      <c r="C3622" s="34"/>
      <c r="D3622" s="27"/>
      <c r="F3622" s="27"/>
      <c r="G3622" s="35"/>
      <c r="H3622" s="35"/>
      <c r="I3622" s="35"/>
    </row>
    <row r="3623" spans="3:9" ht="22.5" customHeight="1" x14ac:dyDescent="0.25">
      <c r="C3623" s="34"/>
      <c r="D3623" s="27"/>
      <c r="F3623" s="27"/>
      <c r="G3623" s="35"/>
      <c r="H3623" s="35"/>
      <c r="I3623" s="35"/>
    </row>
    <row r="3624" spans="3:9" ht="22.5" customHeight="1" x14ac:dyDescent="0.25">
      <c r="C3624" s="34"/>
      <c r="D3624" s="27"/>
      <c r="F3624" s="27"/>
      <c r="G3624" s="35"/>
      <c r="H3624" s="35"/>
      <c r="I3624" s="35"/>
    </row>
    <row r="3625" spans="3:9" ht="22.5" customHeight="1" x14ac:dyDescent="0.25">
      <c r="C3625" s="34"/>
      <c r="D3625" s="27"/>
      <c r="F3625" s="27"/>
      <c r="G3625" s="35"/>
      <c r="H3625" s="35"/>
      <c r="I3625" s="35"/>
    </row>
    <row r="3626" spans="3:9" ht="22.5" customHeight="1" x14ac:dyDescent="0.25">
      <c r="C3626" s="34"/>
      <c r="D3626" s="27"/>
      <c r="F3626" s="27"/>
      <c r="G3626" s="35"/>
      <c r="H3626" s="35"/>
      <c r="I3626" s="35"/>
    </row>
    <row r="3627" spans="3:9" ht="22.5" customHeight="1" x14ac:dyDescent="0.25">
      <c r="C3627" s="34"/>
      <c r="D3627" s="27"/>
      <c r="F3627" s="27"/>
      <c r="G3627" s="35"/>
      <c r="H3627" s="35"/>
      <c r="I3627" s="35"/>
    </row>
    <row r="3628" spans="3:9" ht="22.5" customHeight="1" x14ac:dyDescent="0.25">
      <c r="C3628" s="34"/>
      <c r="D3628" s="27"/>
      <c r="F3628" s="27"/>
      <c r="G3628" s="35"/>
      <c r="H3628" s="35"/>
      <c r="I3628" s="35"/>
    </row>
    <row r="3629" spans="3:9" ht="22.5" customHeight="1" x14ac:dyDescent="0.25">
      <c r="C3629" s="34"/>
      <c r="D3629" s="27"/>
      <c r="F3629" s="27"/>
      <c r="G3629" s="35"/>
      <c r="H3629" s="35"/>
      <c r="I3629" s="35"/>
    </row>
    <row r="3630" spans="3:9" ht="22.5" customHeight="1" x14ac:dyDescent="0.25">
      <c r="C3630" s="34"/>
      <c r="D3630" s="27"/>
      <c r="F3630" s="27"/>
      <c r="G3630" s="35"/>
      <c r="H3630" s="35"/>
      <c r="I3630" s="35"/>
    </row>
    <row r="3631" spans="3:9" ht="22.5" customHeight="1" x14ac:dyDescent="0.25">
      <c r="C3631" s="34"/>
      <c r="D3631" s="27"/>
      <c r="F3631" s="27"/>
      <c r="G3631" s="35"/>
      <c r="H3631" s="35"/>
      <c r="I3631" s="35"/>
    </row>
    <row r="3632" spans="3:9" ht="22.5" customHeight="1" x14ac:dyDescent="0.25">
      <c r="C3632" s="34"/>
      <c r="D3632" s="27"/>
      <c r="F3632" s="27"/>
      <c r="G3632" s="35"/>
      <c r="H3632" s="35"/>
      <c r="I3632" s="35"/>
    </row>
    <row r="3633" spans="3:9" ht="22.5" customHeight="1" x14ac:dyDescent="0.25">
      <c r="C3633" s="34"/>
      <c r="D3633" s="27"/>
      <c r="F3633" s="27"/>
      <c r="G3633" s="35"/>
      <c r="H3633" s="35"/>
      <c r="I3633" s="35"/>
    </row>
    <row r="3634" spans="3:9" ht="22.5" customHeight="1" x14ac:dyDescent="0.25">
      <c r="C3634" s="34"/>
      <c r="D3634" s="27"/>
      <c r="F3634" s="27"/>
      <c r="G3634" s="35"/>
      <c r="H3634" s="35"/>
      <c r="I3634" s="35"/>
    </row>
    <row r="3635" spans="3:9" ht="22.5" customHeight="1" x14ac:dyDescent="0.25">
      <c r="C3635" s="34"/>
      <c r="D3635" s="27"/>
      <c r="F3635" s="27"/>
      <c r="G3635" s="35"/>
      <c r="H3635" s="35"/>
      <c r="I3635" s="35"/>
    </row>
    <row r="3636" spans="3:9" ht="22.5" customHeight="1" x14ac:dyDescent="0.25">
      <c r="C3636" s="34"/>
      <c r="D3636" s="27"/>
      <c r="F3636" s="27"/>
      <c r="G3636" s="35"/>
      <c r="H3636" s="35"/>
      <c r="I3636" s="35"/>
    </row>
    <row r="3637" spans="3:9" ht="22.5" customHeight="1" x14ac:dyDescent="0.25">
      <c r="C3637" s="34"/>
      <c r="D3637" s="27"/>
      <c r="F3637" s="27"/>
      <c r="G3637" s="35"/>
      <c r="H3637" s="35"/>
      <c r="I3637" s="35"/>
    </row>
    <row r="3638" spans="3:9" ht="22.5" customHeight="1" x14ac:dyDescent="0.25">
      <c r="C3638" s="34"/>
      <c r="D3638" s="27"/>
      <c r="F3638" s="27"/>
      <c r="G3638" s="35"/>
      <c r="H3638" s="35"/>
      <c r="I3638" s="35"/>
    </row>
    <row r="3639" spans="3:9" ht="22.5" customHeight="1" x14ac:dyDescent="0.25">
      <c r="C3639" s="34"/>
      <c r="D3639" s="27"/>
      <c r="F3639" s="27"/>
      <c r="G3639" s="35"/>
      <c r="H3639" s="35"/>
      <c r="I3639" s="35"/>
    </row>
    <row r="3640" spans="3:9" ht="22.5" customHeight="1" x14ac:dyDescent="0.25">
      <c r="C3640" s="34"/>
      <c r="D3640" s="27"/>
      <c r="F3640" s="27"/>
      <c r="G3640" s="35"/>
      <c r="H3640" s="35"/>
      <c r="I3640" s="35"/>
    </row>
    <row r="3641" spans="3:9" ht="22.5" customHeight="1" x14ac:dyDescent="0.25">
      <c r="C3641" s="34"/>
      <c r="D3641" s="27"/>
      <c r="F3641" s="27"/>
      <c r="G3641" s="35"/>
      <c r="H3641" s="35"/>
      <c r="I3641" s="35"/>
    </row>
    <row r="3642" spans="3:9" ht="22.5" customHeight="1" x14ac:dyDescent="0.25">
      <c r="C3642" s="34"/>
      <c r="D3642" s="27"/>
      <c r="F3642" s="27"/>
      <c r="G3642" s="35"/>
      <c r="H3642" s="35"/>
      <c r="I3642" s="35"/>
    </row>
    <row r="3643" spans="3:9" ht="22.5" customHeight="1" x14ac:dyDescent="0.25">
      <c r="C3643" s="34"/>
      <c r="D3643" s="27"/>
      <c r="F3643" s="27"/>
      <c r="G3643" s="35"/>
      <c r="H3643" s="35"/>
      <c r="I3643" s="35"/>
    </row>
    <row r="3644" spans="3:9" ht="22.5" customHeight="1" x14ac:dyDescent="0.25">
      <c r="C3644" s="34"/>
      <c r="D3644" s="27"/>
      <c r="F3644" s="27"/>
      <c r="G3644" s="35"/>
      <c r="H3644" s="35"/>
      <c r="I3644" s="35"/>
    </row>
    <row r="3645" spans="3:9" ht="22.5" customHeight="1" x14ac:dyDescent="0.25">
      <c r="C3645" s="34"/>
      <c r="D3645" s="27"/>
      <c r="F3645" s="27"/>
      <c r="G3645" s="35"/>
      <c r="H3645" s="35"/>
      <c r="I3645" s="35"/>
    </row>
    <row r="3646" spans="3:9" ht="22.5" customHeight="1" x14ac:dyDescent="0.25">
      <c r="C3646" s="34"/>
      <c r="D3646" s="27"/>
      <c r="F3646" s="27"/>
      <c r="G3646" s="35"/>
      <c r="H3646" s="35"/>
      <c r="I3646" s="35"/>
    </row>
    <row r="3647" spans="3:9" ht="22.5" customHeight="1" x14ac:dyDescent="0.25">
      <c r="C3647" s="34"/>
      <c r="D3647" s="27"/>
      <c r="F3647" s="27"/>
      <c r="G3647" s="35"/>
      <c r="H3647" s="35"/>
      <c r="I3647" s="35"/>
    </row>
    <row r="3648" spans="3:9" ht="22.5" customHeight="1" x14ac:dyDescent="0.25">
      <c r="C3648" s="34"/>
      <c r="D3648" s="27"/>
      <c r="F3648" s="27"/>
      <c r="G3648" s="35"/>
      <c r="H3648" s="35"/>
      <c r="I3648" s="35"/>
    </row>
    <row r="3649" spans="3:9" ht="22.5" customHeight="1" x14ac:dyDescent="0.25">
      <c r="C3649" s="34"/>
      <c r="D3649" s="27"/>
      <c r="F3649" s="27"/>
      <c r="G3649" s="35"/>
      <c r="H3649" s="35"/>
      <c r="I3649" s="35"/>
    </row>
    <row r="3650" spans="3:9" ht="22.5" customHeight="1" x14ac:dyDescent="0.25">
      <c r="C3650" s="34"/>
      <c r="D3650" s="27"/>
      <c r="F3650" s="27"/>
      <c r="G3650" s="35"/>
      <c r="H3650" s="35"/>
      <c r="I3650" s="35"/>
    </row>
    <row r="3651" spans="3:9" ht="22.5" customHeight="1" x14ac:dyDescent="0.25">
      <c r="C3651" s="34"/>
      <c r="D3651" s="27"/>
      <c r="F3651" s="27"/>
      <c r="G3651" s="35"/>
      <c r="H3651" s="35"/>
      <c r="I3651" s="35"/>
    </row>
    <row r="3652" spans="3:9" ht="22.5" customHeight="1" x14ac:dyDescent="0.25">
      <c r="C3652" s="34"/>
      <c r="D3652" s="27"/>
      <c r="F3652" s="27"/>
      <c r="G3652" s="35"/>
      <c r="H3652" s="35"/>
      <c r="I3652" s="35"/>
    </row>
    <row r="3653" spans="3:9" ht="22.5" customHeight="1" x14ac:dyDescent="0.25">
      <c r="C3653" s="34"/>
      <c r="D3653" s="27"/>
      <c r="F3653" s="27"/>
      <c r="G3653" s="35"/>
      <c r="H3653" s="35"/>
      <c r="I3653" s="35"/>
    </row>
    <row r="3654" spans="3:9" ht="22.5" customHeight="1" x14ac:dyDescent="0.25">
      <c r="C3654" s="34"/>
      <c r="D3654" s="27"/>
      <c r="F3654" s="27"/>
      <c r="G3654" s="35"/>
      <c r="H3654" s="35"/>
      <c r="I3654" s="35"/>
    </row>
    <row r="3655" spans="3:9" ht="22.5" customHeight="1" x14ac:dyDescent="0.25">
      <c r="C3655" s="34"/>
      <c r="D3655" s="27"/>
      <c r="F3655" s="27"/>
      <c r="G3655" s="35"/>
      <c r="H3655" s="35"/>
      <c r="I3655" s="35"/>
    </row>
    <row r="3656" spans="3:9" ht="22.5" customHeight="1" x14ac:dyDescent="0.25">
      <c r="C3656" s="34"/>
      <c r="D3656" s="27"/>
      <c r="F3656" s="27"/>
      <c r="G3656" s="35"/>
      <c r="H3656" s="35"/>
      <c r="I3656" s="35"/>
    </row>
    <row r="3657" spans="3:9" ht="22.5" customHeight="1" x14ac:dyDescent="0.25">
      <c r="C3657" s="34"/>
      <c r="D3657" s="27"/>
      <c r="F3657" s="27"/>
      <c r="G3657" s="35"/>
      <c r="H3657" s="35"/>
      <c r="I3657" s="35"/>
    </row>
    <row r="3658" spans="3:9" ht="22.5" customHeight="1" x14ac:dyDescent="0.25">
      <c r="C3658" s="34"/>
      <c r="D3658" s="27"/>
      <c r="F3658" s="27"/>
      <c r="G3658" s="35"/>
      <c r="H3658" s="35"/>
      <c r="I3658" s="35"/>
    </row>
    <row r="3659" spans="3:9" ht="22.5" customHeight="1" x14ac:dyDescent="0.25">
      <c r="C3659" s="34"/>
      <c r="D3659" s="27"/>
      <c r="F3659" s="27"/>
      <c r="G3659" s="35"/>
      <c r="H3659" s="35"/>
      <c r="I3659" s="35"/>
    </row>
    <row r="3660" spans="3:9" ht="22.5" customHeight="1" x14ac:dyDescent="0.25">
      <c r="C3660" s="34"/>
      <c r="D3660" s="27"/>
      <c r="F3660" s="27"/>
      <c r="G3660" s="35"/>
      <c r="H3660" s="35"/>
      <c r="I3660" s="35"/>
    </row>
    <row r="3661" spans="3:9" ht="22.5" customHeight="1" x14ac:dyDescent="0.25">
      <c r="C3661" s="34"/>
      <c r="D3661" s="27"/>
      <c r="F3661" s="27"/>
      <c r="G3661" s="35"/>
      <c r="H3661" s="35"/>
      <c r="I3661" s="35"/>
    </row>
    <row r="3662" spans="3:9" ht="22.5" customHeight="1" x14ac:dyDescent="0.25">
      <c r="C3662" s="34"/>
      <c r="D3662" s="27"/>
      <c r="F3662" s="27"/>
      <c r="G3662" s="35"/>
      <c r="H3662" s="35"/>
      <c r="I3662" s="35"/>
    </row>
    <row r="3663" spans="3:9" ht="22.5" customHeight="1" x14ac:dyDescent="0.25">
      <c r="C3663" s="34"/>
      <c r="D3663" s="27"/>
      <c r="F3663" s="27"/>
      <c r="G3663" s="35"/>
      <c r="H3663" s="35"/>
      <c r="I3663" s="35"/>
    </row>
    <row r="3664" spans="3:9" ht="22.5" customHeight="1" x14ac:dyDescent="0.25">
      <c r="C3664" s="34"/>
      <c r="D3664" s="27"/>
      <c r="F3664" s="27"/>
      <c r="G3664" s="35"/>
      <c r="H3664" s="35"/>
      <c r="I3664" s="35"/>
    </row>
    <row r="3665" spans="3:9" ht="22.5" customHeight="1" x14ac:dyDescent="0.25">
      <c r="C3665" s="34"/>
      <c r="D3665" s="27"/>
      <c r="F3665" s="27"/>
      <c r="G3665" s="35"/>
      <c r="H3665" s="35"/>
      <c r="I3665" s="35"/>
    </row>
    <row r="3666" spans="3:9" ht="22.5" customHeight="1" x14ac:dyDescent="0.25">
      <c r="C3666" s="34"/>
      <c r="D3666" s="27"/>
      <c r="F3666" s="27"/>
      <c r="G3666" s="35"/>
      <c r="H3666" s="35"/>
      <c r="I3666" s="35"/>
    </row>
    <row r="3667" spans="3:9" ht="22.5" customHeight="1" x14ac:dyDescent="0.25">
      <c r="C3667" s="34"/>
      <c r="D3667" s="27"/>
      <c r="F3667" s="27"/>
      <c r="G3667" s="35"/>
      <c r="H3667" s="35"/>
      <c r="I3667" s="35"/>
    </row>
    <row r="3668" spans="3:9" ht="22.5" customHeight="1" x14ac:dyDescent="0.25">
      <c r="C3668" s="34"/>
      <c r="D3668" s="27"/>
      <c r="F3668" s="27"/>
      <c r="G3668" s="35"/>
      <c r="H3668" s="35"/>
      <c r="I3668" s="35"/>
    </row>
    <row r="3669" spans="3:9" ht="22.5" customHeight="1" x14ac:dyDescent="0.25">
      <c r="C3669" s="34"/>
      <c r="D3669" s="27"/>
      <c r="F3669" s="27"/>
      <c r="G3669" s="35"/>
      <c r="H3669" s="35"/>
      <c r="I3669" s="35"/>
    </row>
    <row r="3670" spans="3:9" ht="22.5" customHeight="1" x14ac:dyDescent="0.25">
      <c r="C3670" s="34"/>
      <c r="D3670" s="27"/>
      <c r="F3670" s="27"/>
      <c r="G3670" s="35"/>
      <c r="H3670" s="35"/>
      <c r="I3670" s="35"/>
    </row>
    <row r="3671" spans="3:9" ht="22.5" customHeight="1" x14ac:dyDescent="0.25">
      <c r="C3671" s="34"/>
      <c r="D3671" s="27"/>
      <c r="F3671" s="27"/>
      <c r="G3671" s="35"/>
      <c r="H3671" s="35"/>
      <c r="I3671" s="35"/>
    </row>
    <row r="3672" spans="3:9" ht="22.5" customHeight="1" x14ac:dyDescent="0.25">
      <c r="C3672" s="34"/>
      <c r="D3672" s="27"/>
      <c r="F3672" s="27"/>
      <c r="G3672" s="35"/>
      <c r="H3672" s="35"/>
      <c r="I3672" s="35"/>
    </row>
    <row r="3673" spans="3:9" ht="22.5" customHeight="1" x14ac:dyDescent="0.25">
      <c r="C3673" s="34"/>
      <c r="D3673" s="27"/>
      <c r="F3673" s="27"/>
      <c r="G3673" s="35"/>
      <c r="H3673" s="35"/>
      <c r="I3673" s="35"/>
    </row>
    <row r="3674" spans="3:9" ht="22.5" customHeight="1" x14ac:dyDescent="0.25">
      <c r="C3674" s="34"/>
      <c r="D3674" s="27"/>
      <c r="F3674" s="27"/>
      <c r="G3674" s="35"/>
      <c r="H3674" s="35"/>
      <c r="I3674" s="35"/>
    </row>
    <row r="3675" spans="3:9" ht="22.5" customHeight="1" x14ac:dyDescent="0.25">
      <c r="C3675" s="34"/>
      <c r="D3675" s="27"/>
      <c r="F3675" s="27"/>
      <c r="G3675" s="35"/>
      <c r="H3675" s="35"/>
      <c r="I3675" s="35"/>
    </row>
    <row r="3676" spans="3:9" ht="22.5" customHeight="1" x14ac:dyDescent="0.25">
      <c r="C3676" s="34"/>
      <c r="D3676" s="27"/>
      <c r="F3676" s="27"/>
      <c r="G3676" s="35"/>
      <c r="H3676" s="35"/>
      <c r="I3676" s="35"/>
    </row>
    <row r="3677" spans="3:9" ht="22.5" customHeight="1" x14ac:dyDescent="0.25">
      <c r="C3677" s="34"/>
      <c r="D3677" s="27"/>
      <c r="F3677" s="27"/>
      <c r="G3677" s="35"/>
      <c r="H3677" s="35"/>
      <c r="I3677" s="35"/>
    </row>
    <row r="3678" spans="3:9" ht="22.5" customHeight="1" x14ac:dyDescent="0.25">
      <c r="C3678" s="34"/>
      <c r="D3678" s="27"/>
      <c r="F3678" s="27"/>
      <c r="G3678" s="35"/>
      <c r="H3678" s="35"/>
      <c r="I3678" s="35"/>
    </row>
    <row r="3679" spans="3:9" ht="22.5" customHeight="1" x14ac:dyDescent="0.25">
      <c r="C3679" s="34"/>
      <c r="D3679" s="27"/>
      <c r="F3679" s="27"/>
      <c r="G3679" s="35"/>
      <c r="H3679" s="35"/>
      <c r="I3679" s="35"/>
    </row>
    <row r="3680" spans="3:9" ht="22.5" customHeight="1" x14ac:dyDescent="0.25">
      <c r="C3680" s="34"/>
      <c r="D3680" s="27"/>
      <c r="F3680" s="27"/>
      <c r="G3680" s="35"/>
      <c r="H3680" s="35"/>
      <c r="I3680" s="35"/>
    </row>
    <row r="3681" spans="3:9" ht="22.5" customHeight="1" x14ac:dyDescent="0.25">
      <c r="C3681" s="34"/>
      <c r="D3681" s="27"/>
      <c r="F3681" s="27"/>
      <c r="G3681" s="35"/>
      <c r="H3681" s="35"/>
      <c r="I3681" s="35"/>
    </row>
    <row r="3682" spans="3:9" ht="22.5" customHeight="1" x14ac:dyDescent="0.25">
      <c r="C3682" s="34"/>
      <c r="D3682" s="27"/>
      <c r="F3682" s="27"/>
      <c r="G3682" s="35"/>
      <c r="H3682" s="35"/>
      <c r="I3682" s="35"/>
    </row>
    <row r="3683" spans="3:9" ht="22.5" customHeight="1" x14ac:dyDescent="0.25">
      <c r="C3683" s="34"/>
      <c r="D3683" s="27"/>
      <c r="F3683" s="27"/>
      <c r="G3683" s="35"/>
      <c r="H3683" s="35"/>
      <c r="I3683" s="35"/>
    </row>
    <row r="3684" spans="3:9" ht="22.5" customHeight="1" x14ac:dyDescent="0.25">
      <c r="C3684" s="34"/>
      <c r="D3684" s="27"/>
      <c r="F3684" s="27"/>
      <c r="G3684" s="35"/>
      <c r="H3684" s="35"/>
      <c r="I3684" s="35"/>
    </row>
    <row r="3685" spans="3:9" ht="22.5" customHeight="1" x14ac:dyDescent="0.25">
      <c r="C3685" s="34"/>
      <c r="D3685" s="27"/>
      <c r="F3685" s="27"/>
      <c r="G3685" s="35"/>
      <c r="H3685" s="35"/>
      <c r="I3685" s="35"/>
    </row>
    <row r="3686" spans="3:9" ht="22.5" customHeight="1" x14ac:dyDescent="0.25">
      <c r="C3686" s="34"/>
      <c r="D3686" s="27"/>
      <c r="F3686" s="27"/>
      <c r="G3686" s="35"/>
      <c r="H3686" s="35"/>
      <c r="I3686" s="35"/>
    </row>
    <row r="3687" spans="3:9" ht="22.5" customHeight="1" x14ac:dyDescent="0.25">
      <c r="C3687" s="34"/>
      <c r="D3687" s="27"/>
      <c r="F3687" s="27"/>
      <c r="G3687" s="35"/>
      <c r="H3687" s="35"/>
      <c r="I3687" s="35"/>
    </row>
    <row r="3688" spans="3:9" ht="22.5" customHeight="1" x14ac:dyDescent="0.25">
      <c r="C3688" s="34"/>
      <c r="D3688" s="27"/>
      <c r="F3688" s="27"/>
      <c r="G3688" s="35"/>
      <c r="H3688" s="35"/>
      <c r="I3688" s="35"/>
    </row>
    <row r="3689" spans="3:9" ht="22.5" customHeight="1" x14ac:dyDescent="0.25">
      <c r="C3689" s="34"/>
      <c r="D3689" s="27"/>
      <c r="F3689" s="27"/>
      <c r="G3689" s="35"/>
      <c r="H3689" s="35"/>
      <c r="I3689" s="35"/>
    </row>
    <row r="3690" spans="3:9" ht="22.5" customHeight="1" x14ac:dyDescent="0.25">
      <c r="C3690" s="34"/>
      <c r="D3690" s="27"/>
      <c r="F3690" s="27"/>
      <c r="G3690" s="35"/>
      <c r="H3690" s="35"/>
      <c r="I3690" s="35"/>
    </row>
    <row r="3691" spans="3:9" ht="22.5" customHeight="1" x14ac:dyDescent="0.25">
      <c r="C3691" s="34"/>
      <c r="D3691" s="27"/>
      <c r="F3691" s="27"/>
      <c r="G3691" s="35"/>
      <c r="H3691" s="35"/>
      <c r="I3691" s="35"/>
    </row>
    <row r="3692" spans="3:9" ht="22.5" customHeight="1" x14ac:dyDescent="0.25">
      <c r="C3692" s="34"/>
      <c r="D3692" s="27"/>
      <c r="F3692" s="27"/>
      <c r="G3692" s="35"/>
      <c r="H3692" s="35"/>
      <c r="I3692" s="35"/>
    </row>
    <row r="3693" spans="3:9" ht="22.5" customHeight="1" x14ac:dyDescent="0.25">
      <c r="C3693" s="34"/>
      <c r="D3693" s="27"/>
      <c r="F3693" s="27"/>
      <c r="G3693" s="35"/>
      <c r="H3693" s="35"/>
      <c r="I3693" s="35"/>
    </row>
    <row r="3694" spans="3:9" ht="22.5" customHeight="1" x14ac:dyDescent="0.25">
      <c r="C3694" s="34"/>
      <c r="D3694" s="27"/>
      <c r="F3694" s="27"/>
      <c r="G3694" s="35"/>
      <c r="H3694" s="35"/>
      <c r="I3694" s="35"/>
    </row>
    <row r="3695" spans="3:9" ht="22.5" customHeight="1" x14ac:dyDescent="0.25">
      <c r="C3695" s="34"/>
      <c r="D3695" s="27"/>
      <c r="F3695" s="27"/>
      <c r="G3695" s="35"/>
      <c r="H3695" s="35"/>
      <c r="I3695" s="35"/>
    </row>
    <row r="3696" spans="3:9" ht="22.5" customHeight="1" x14ac:dyDescent="0.25">
      <c r="C3696" s="34"/>
      <c r="D3696" s="27"/>
      <c r="F3696" s="27"/>
      <c r="G3696" s="35"/>
      <c r="H3696" s="35"/>
      <c r="I3696" s="35"/>
    </row>
    <row r="3697" spans="3:9" ht="22.5" customHeight="1" x14ac:dyDescent="0.25">
      <c r="C3697" s="34"/>
      <c r="D3697" s="27"/>
      <c r="F3697" s="27"/>
      <c r="G3697" s="35"/>
      <c r="H3697" s="35"/>
      <c r="I3697" s="35"/>
    </row>
    <row r="3698" spans="3:9" ht="22.5" customHeight="1" x14ac:dyDescent="0.25">
      <c r="C3698" s="34"/>
      <c r="D3698" s="27"/>
      <c r="F3698" s="27"/>
      <c r="G3698" s="35"/>
      <c r="H3698" s="35"/>
      <c r="I3698" s="35"/>
    </row>
    <row r="3699" spans="3:9" ht="22.5" customHeight="1" x14ac:dyDescent="0.25">
      <c r="C3699" s="34"/>
      <c r="D3699" s="27"/>
      <c r="F3699" s="27"/>
      <c r="G3699" s="35"/>
      <c r="H3699" s="35"/>
      <c r="I3699" s="35"/>
    </row>
    <row r="3700" spans="3:9" ht="22.5" customHeight="1" x14ac:dyDescent="0.25">
      <c r="C3700" s="34"/>
      <c r="D3700" s="27"/>
      <c r="F3700" s="27"/>
      <c r="G3700" s="35"/>
      <c r="H3700" s="35"/>
      <c r="I3700" s="35"/>
    </row>
    <row r="3701" spans="3:9" ht="22.5" customHeight="1" x14ac:dyDescent="0.25">
      <c r="C3701" s="34"/>
      <c r="D3701" s="27"/>
      <c r="F3701" s="27"/>
      <c r="G3701" s="35"/>
      <c r="H3701" s="35"/>
      <c r="I3701" s="35"/>
    </row>
    <row r="3702" spans="3:9" ht="22.5" customHeight="1" x14ac:dyDescent="0.25">
      <c r="C3702" s="34"/>
      <c r="D3702" s="27"/>
      <c r="F3702" s="27"/>
      <c r="G3702" s="35"/>
      <c r="H3702" s="35"/>
      <c r="I3702" s="35"/>
    </row>
    <row r="3703" spans="3:9" ht="22.5" customHeight="1" x14ac:dyDescent="0.25">
      <c r="C3703" s="34"/>
      <c r="D3703" s="27"/>
      <c r="F3703" s="27"/>
      <c r="G3703" s="35"/>
      <c r="H3703" s="35"/>
      <c r="I3703" s="35"/>
    </row>
    <row r="3704" spans="3:9" ht="22.5" customHeight="1" x14ac:dyDescent="0.25">
      <c r="C3704" s="34"/>
      <c r="D3704" s="27"/>
      <c r="F3704" s="27"/>
      <c r="G3704" s="35"/>
      <c r="H3704" s="35"/>
      <c r="I3704" s="35"/>
    </row>
    <row r="3705" spans="3:9" ht="22.5" customHeight="1" x14ac:dyDescent="0.25">
      <c r="C3705" s="34"/>
      <c r="D3705" s="27"/>
      <c r="F3705" s="27"/>
      <c r="G3705" s="35"/>
      <c r="H3705" s="35"/>
      <c r="I3705" s="35"/>
    </row>
    <row r="3706" spans="3:9" ht="22.5" customHeight="1" x14ac:dyDescent="0.25">
      <c r="C3706" s="34"/>
      <c r="D3706" s="27"/>
      <c r="F3706" s="27"/>
      <c r="G3706" s="35"/>
      <c r="H3706" s="35"/>
      <c r="I3706" s="35"/>
    </row>
    <row r="3707" spans="3:9" ht="22.5" customHeight="1" x14ac:dyDescent="0.25">
      <c r="C3707" s="34"/>
      <c r="D3707" s="27"/>
      <c r="F3707" s="27"/>
      <c r="G3707" s="35"/>
      <c r="H3707" s="35"/>
      <c r="I3707" s="35"/>
    </row>
    <row r="3708" spans="3:9" ht="22.5" customHeight="1" x14ac:dyDescent="0.25">
      <c r="C3708" s="34"/>
      <c r="D3708" s="27"/>
      <c r="F3708" s="27"/>
      <c r="G3708" s="35"/>
      <c r="H3708" s="35"/>
      <c r="I3708" s="35"/>
    </row>
    <row r="3709" spans="3:9" ht="22.5" customHeight="1" x14ac:dyDescent="0.25">
      <c r="C3709" s="34"/>
      <c r="D3709" s="27"/>
      <c r="F3709" s="27"/>
      <c r="G3709" s="35"/>
      <c r="H3709" s="35"/>
      <c r="I3709" s="35"/>
    </row>
    <row r="3710" spans="3:9" ht="22.5" customHeight="1" x14ac:dyDescent="0.25">
      <c r="C3710" s="34"/>
      <c r="D3710" s="27"/>
      <c r="F3710" s="27"/>
      <c r="G3710" s="35"/>
      <c r="H3710" s="35"/>
      <c r="I3710" s="35"/>
    </row>
    <row r="3711" spans="3:9" ht="22.5" customHeight="1" x14ac:dyDescent="0.25">
      <c r="C3711" s="34"/>
      <c r="D3711" s="27"/>
      <c r="F3711" s="27"/>
      <c r="G3711" s="35"/>
      <c r="H3711" s="35"/>
      <c r="I3711" s="35"/>
    </row>
    <row r="3712" spans="3:9" ht="22.5" customHeight="1" x14ac:dyDescent="0.25">
      <c r="C3712" s="34"/>
      <c r="D3712" s="27"/>
      <c r="F3712" s="27"/>
      <c r="G3712" s="35"/>
      <c r="H3712" s="35"/>
      <c r="I3712" s="35"/>
    </row>
    <row r="3713" spans="3:9" ht="22.5" customHeight="1" x14ac:dyDescent="0.25">
      <c r="C3713" s="34"/>
      <c r="D3713" s="27"/>
      <c r="F3713" s="27"/>
      <c r="G3713" s="35"/>
      <c r="H3713" s="35"/>
      <c r="I3713" s="35"/>
    </row>
    <row r="3714" spans="3:9" ht="22.5" customHeight="1" x14ac:dyDescent="0.25">
      <c r="C3714" s="34"/>
      <c r="D3714" s="27"/>
      <c r="F3714" s="27"/>
      <c r="G3714" s="35"/>
      <c r="H3714" s="35"/>
      <c r="I3714" s="35"/>
    </row>
    <row r="3715" spans="3:9" ht="22.5" customHeight="1" x14ac:dyDescent="0.25">
      <c r="C3715" s="34"/>
      <c r="D3715" s="27"/>
      <c r="F3715" s="27"/>
      <c r="G3715" s="35"/>
      <c r="H3715" s="35"/>
      <c r="I3715" s="35"/>
    </row>
    <row r="3716" spans="3:9" ht="22.5" customHeight="1" x14ac:dyDescent="0.25">
      <c r="C3716" s="34"/>
      <c r="D3716" s="27"/>
      <c r="F3716" s="27"/>
      <c r="G3716" s="35"/>
      <c r="H3716" s="35"/>
      <c r="I3716" s="35"/>
    </row>
    <row r="3717" spans="3:9" ht="22.5" customHeight="1" x14ac:dyDescent="0.25">
      <c r="C3717" s="34"/>
      <c r="D3717" s="27"/>
      <c r="F3717" s="27"/>
      <c r="G3717" s="35"/>
      <c r="H3717" s="35"/>
      <c r="I3717" s="35"/>
    </row>
    <row r="3718" spans="3:9" ht="22.5" customHeight="1" x14ac:dyDescent="0.25">
      <c r="C3718" s="34"/>
      <c r="D3718" s="27"/>
      <c r="F3718" s="27"/>
      <c r="G3718" s="35"/>
      <c r="H3718" s="35"/>
      <c r="I3718" s="35"/>
    </row>
    <row r="3719" spans="3:9" ht="22.5" customHeight="1" x14ac:dyDescent="0.25">
      <c r="C3719" s="34"/>
      <c r="D3719" s="27"/>
      <c r="F3719" s="27"/>
      <c r="G3719" s="35"/>
      <c r="H3719" s="35"/>
      <c r="I3719" s="35"/>
    </row>
    <row r="3720" spans="3:9" ht="22.5" customHeight="1" x14ac:dyDescent="0.25">
      <c r="C3720" s="34"/>
      <c r="D3720" s="27"/>
      <c r="F3720" s="27"/>
      <c r="G3720" s="35"/>
      <c r="H3720" s="35"/>
      <c r="I3720" s="35"/>
    </row>
    <row r="3721" spans="3:9" ht="22.5" customHeight="1" x14ac:dyDescent="0.25">
      <c r="C3721" s="34"/>
      <c r="D3721" s="27"/>
      <c r="F3721" s="27"/>
      <c r="G3721" s="35"/>
      <c r="H3721" s="35"/>
      <c r="I3721" s="35"/>
    </row>
    <row r="3722" spans="3:9" ht="22.5" customHeight="1" x14ac:dyDescent="0.25">
      <c r="C3722" s="34"/>
      <c r="D3722" s="27"/>
      <c r="F3722" s="27"/>
      <c r="G3722" s="35"/>
      <c r="H3722" s="35"/>
      <c r="I3722" s="35"/>
    </row>
    <row r="3723" spans="3:9" ht="22.5" customHeight="1" x14ac:dyDescent="0.25">
      <c r="C3723" s="34"/>
      <c r="D3723" s="27"/>
      <c r="F3723" s="27"/>
      <c r="G3723" s="35"/>
      <c r="H3723" s="35"/>
      <c r="I3723" s="35"/>
    </row>
    <row r="3724" spans="3:9" ht="22.5" customHeight="1" x14ac:dyDescent="0.25">
      <c r="C3724" s="34"/>
      <c r="D3724" s="27"/>
      <c r="F3724" s="27"/>
      <c r="G3724" s="35"/>
      <c r="H3724" s="35"/>
      <c r="I3724" s="35"/>
    </row>
    <row r="3725" spans="3:9" ht="22.5" customHeight="1" x14ac:dyDescent="0.25">
      <c r="C3725" s="34"/>
      <c r="D3725" s="27"/>
      <c r="F3725" s="27"/>
      <c r="G3725" s="35"/>
      <c r="H3725" s="35"/>
      <c r="I3725" s="35"/>
    </row>
    <row r="3726" spans="3:9" ht="22.5" customHeight="1" x14ac:dyDescent="0.25">
      <c r="C3726" s="34"/>
      <c r="D3726" s="27"/>
      <c r="F3726" s="27"/>
      <c r="G3726" s="35"/>
      <c r="H3726" s="35"/>
      <c r="I3726" s="35"/>
    </row>
    <row r="3727" spans="3:9" ht="22.5" customHeight="1" x14ac:dyDescent="0.25">
      <c r="C3727" s="34"/>
      <c r="D3727" s="27"/>
      <c r="F3727" s="27"/>
      <c r="G3727" s="35"/>
      <c r="H3727" s="35"/>
      <c r="I3727" s="35"/>
    </row>
    <row r="3728" spans="3:9" ht="22.5" customHeight="1" x14ac:dyDescent="0.25">
      <c r="C3728" s="34"/>
      <c r="D3728" s="27"/>
      <c r="F3728" s="27"/>
      <c r="G3728" s="35"/>
      <c r="H3728" s="35"/>
      <c r="I3728" s="35"/>
    </row>
    <row r="3729" spans="3:9" ht="22.5" customHeight="1" x14ac:dyDescent="0.25">
      <c r="C3729" s="34"/>
      <c r="D3729" s="27"/>
      <c r="F3729" s="27"/>
      <c r="G3729" s="35"/>
      <c r="H3729" s="35"/>
      <c r="I3729" s="35"/>
    </row>
    <row r="3730" spans="3:9" ht="22.5" customHeight="1" x14ac:dyDescent="0.25">
      <c r="C3730" s="34"/>
      <c r="D3730" s="27"/>
      <c r="F3730" s="27"/>
      <c r="G3730" s="35"/>
      <c r="H3730" s="35"/>
      <c r="I3730" s="35"/>
    </row>
    <row r="3731" spans="3:9" ht="22.5" customHeight="1" x14ac:dyDescent="0.25">
      <c r="C3731" s="34"/>
      <c r="D3731" s="27"/>
      <c r="F3731" s="27"/>
      <c r="G3731" s="35"/>
      <c r="H3731" s="35"/>
      <c r="I3731" s="35"/>
    </row>
    <row r="3732" spans="3:9" ht="22.5" customHeight="1" x14ac:dyDescent="0.25">
      <c r="C3732" s="34"/>
      <c r="D3732" s="27"/>
      <c r="F3732" s="27"/>
      <c r="G3732" s="35"/>
      <c r="H3732" s="35"/>
      <c r="I3732" s="35"/>
    </row>
    <row r="3733" spans="3:9" ht="22.5" customHeight="1" x14ac:dyDescent="0.25">
      <c r="C3733" s="34"/>
      <c r="D3733" s="27"/>
      <c r="F3733" s="27"/>
      <c r="G3733" s="35"/>
      <c r="H3733" s="35"/>
      <c r="I3733" s="35"/>
    </row>
    <row r="3734" spans="3:9" ht="22.5" customHeight="1" x14ac:dyDescent="0.25">
      <c r="C3734" s="34"/>
      <c r="D3734" s="27"/>
      <c r="F3734" s="27"/>
      <c r="G3734" s="35"/>
      <c r="H3734" s="35"/>
      <c r="I3734" s="35"/>
    </row>
    <row r="3735" spans="3:9" ht="22.5" customHeight="1" x14ac:dyDescent="0.25">
      <c r="C3735" s="34"/>
      <c r="D3735" s="27"/>
      <c r="F3735" s="27"/>
      <c r="G3735" s="35"/>
      <c r="H3735" s="35"/>
      <c r="I3735" s="35"/>
    </row>
    <row r="3736" spans="3:9" ht="22.5" customHeight="1" x14ac:dyDescent="0.25">
      <c r="C3736" s="34"/>
      <c r="D3736" s="27"/>
      <c r="F3736" s="27"/>
      <c r="G3736" s="35"/>
      <c r="H3736" s="35"/>
      <c r="I3736" s="35"/>
    </row>
    <row r="3737" spans="3:9" ht="22.5" customHeight="1" x14ac:dyDescent="0.25">
      <c r="C3737" s="34"/>
      <c r="D3737" s="27"/>
      <c r="F3737" s="27"/>
      <c r="G3737" s="35"/>
      <c r="H3737" s="35"/>
      <c r="I3737" s="35"/>
    </row>
    <row r="3738" spans="3:9" ht="22.5" customHeight="1" x14ac:dyDescent="0.25">
      <c r="C3738" s="34"/>
      <c r="D3738" s="27"/>
      <c r="F3738" s="27"/>
      <c r="G3738" s="35"/>
      <c r="H3738" s="35"/>
      <c r="I3738" s="35"/>
    </row>
    <row r="3739" spans="3:9" ht="22.5" customHeight="1" x14ac:dyDescent="0.25">
      <c r="C3739" s="34"/>
      <c r="D3739" s="27"/>
      <c r="F3739" s="27"/>
      <c r="G3739" s="35"/>
      <c r="H3739" s="35"/>
      <c r="I3739" s="35"/>
    </row>
    <row r="3740" spans="3:9" ht="22.5" customHeight="1" x14ac:dyDescent="0.25">
      <c r="C3740" s="34"/>
      <c r="D3740" s="27"/>
      <c r="F3740" s="27"/>
      <c r="G3740" s="35"/>
      <c r="H3740" s="35"/>
      <c r="I3740" s="35"/>
    </row>
    <row r="3741" spans="3:9" ht="22.5" customHeight="1" x14ac:dyDescent="0.25">
      <c r="C3741" s="34"/>
      <c r="D3741" s="27"/>
      <c r="F3741" s="27"/>
      <c r="G3741" s="35"/>
      <c r="H3741" s="35"/>
      <c r="I3741" s="35"/>
    </row>
    <row r="3742" spans="3:9" ht="22.5" customHeight="1" x14ac:dyDescent="0.25">
      <c r="C3742" s="34"/>
      <c r="D3742" s="27"/>
      <c r="F3742" s="27"/>
      <c r="G3742" s="35"/>
      <c r="H3742" s="35"/>
      <c r="I3742" s="35"/>
    </row>
    <row r="3743" spans="3:9" ht="22.5" customHeight="1" x14ac:dyDescent="0.25">
      <c r="C3743" s="34"/>
      <c r="D3743" s="27"/>
      <c r="F3743" s="27"/>
      <c r="G3743" s="35"/>
      <c r="H3743" s="35"/>
      <c r="I3743" s="35"/>
    </row>
    <row r="3744" spans="3:9" ht="22.5" customHeight="1" x14ac:dyDescent="0.25">
      <c r="C3744" s="34"/>
      <c r="D3744" s="27"/>
      <c r="F3744" s="27"/>
      <c r="G3744" s="35"/>
      <c r="H3744" s="35"/>
      <c r="I3744" s="35"/>
    </row>
    <row r="3745" spans="3:9" ht="22.5" customHeight="1" x14ac:dyDescent="0.25">
      <c r="C3745" s="34"/>
      <c r="D3745" s="27"/>
      <c r="F3745" s="27"/>
      <c r="G3745" s="35"/>
      <c r="H3745" s="35"/>
      <c r="I3745" s="35"/>
    </row>
    <row r="3746" spans="3:9" ht="22.5" customHeight="1" x14ac:dyDescent="0.25">
      <c r="C3746" s="34"/>
      <c r="D3746" s="27"/>
      <c r="F3746" s="27"/>
      <c r="G3746" s="35"/>
      <c r="H3746" s="35"/>
      <c r="I3746" s="35"/>
    </row>
    <row r="3747" spans="3:9" ht="22.5" customHeight="1" x14ac:dyDescent="0.25">
      <c r="C3747" s="34"/>
      <c r="D3747" s="27"/>
      <c r="F3747" s="27"/>
      <c r="G3747" s="35"/>
      <c r="H3747" s="35"/>
      <c r="I3747" s="35"/>
    </row>
    <row r="3748" spans="3:9" ht="22.5" customHeight="1" x14ac:dyDescent="0.25">
      <c r="C3748" s="34"/>
      <c r="D3748" s="27"/>
      <c r="F3748" s="27"/>
      <c r="G3748" s="35"/>
      <c r="H3748" s="35"/>
      <c r="I3748" s="35"/>
    </row>
    <row r="3749" spans="3:9" ht="22.5" customHeight="1" x14ac:dyDescent="0.25">
      <c r="C3749" s="34"/>
      <c r="D3749" s="27"/>
      <c r="F3749" s="27"/>
      <c r="G3749" s="35"/>
      <c r="H3749" s="35"/>
      <c r="I3749" s="35"/>
    </row>
    <row r="3750" spans="3:9" ht="22.5" customHeight="1" x14ac:dyDescent="0.25">
      <c r="C3750" s="34"/>
      <c r="D3750" s="27"/>
      <c r="F3750" s="27"/>
      <c r="G3750" s="35"/>
      <c r="H3750" s="35"/>
      <c r="I3750" s="35"/>
    </row>
    <row r="3751" spans="3:9" ht="22.5" customHeight="1" x14ac:dyDescent="0.25">
      <c r="C3751" s="34"/>
      <c r="D3751" s="27"/>
      <c r="F3751" s="27"/>
      <c r="G3751" s="35"/>
      <c r="H3751" s="35"/>
      <c r="I3751" s="35"/>
    </row>
    <row r="3752" spans="3:9" ht="22.5" customHeight="1" x14ac:dyDescent="0.25">
      <c r="C3752" s="34"/>
      <c r="D3752" s="27"/>
      <c r="F3752" s="27"/>
      <c r="G3752" s="35"/>
      <c r="H3752" s="35"/>
      <c r="I3752" s="35"/>
    </row>
    <row r="3753" spans="3:9" ht="22.5" customHeight="1" x14ac:dyDescent="0.25">
      <c r="C3753" s="34"/>
      <c r="D3753" s="27"/>
      <c r="F3753" s="27"/>
      <c r="G3753" s="35"/>
      <c r="H3753" s="35"/>
      <c r="I3753" s="35"/>
    </row>
    <row r="3754" spans="3:9" ht="22.5" customHeight="1" x14ac:dyDescent="0.25">
      <c r="C3754" s="34"/>
      <c r="D3754" s="27"/>
      <c r="F3754" s="27"/>
      <c r="G3754" s="35"/>
      <c r="H3754" s="35"/>
      <c r="I3754" s="35"/>
    </row>
    <row r="3755" spans="3:9" ht="22.5" customHeight="1" x14ac:dyDescent="0.25">
      <c r="C3755" s="34"/>
      <c r="D3755" s="27"/>
      <c r="F3755" s="27"/>
      <c r="G3755" s="35"/>
      <c r="H3755" s="35"/>
      <c r="I3755" s="35"/>
    </row>
    <row r="3756" spans="3:9" ht="22.5" customHeight="1" x14ac:dyDescent="0.25">
      <c r="C3756" s="34"/>
      <c r="D3756" s="27"/>
      <c r="F3756" s="27"/>
      <c r="G3756" s="35"/>
      <c r="H3756" s="35"/>
      <c r="I3756" s="35"/>
    </row>
    <row r="3757" spans="3:9" ht="22.5" customHeight="1" x14ac:dyDescent="0.25">
      <c r="C3757" s="34"/>
      <c r="D3757" s="27"/>
      <c r="F3757" s="27"/>
      <c r="G3757" s="35"/>
      <c r="H3757" s="35"/>
      <c r="I3757" s="35"/>
    </row>
    <row r="3758" spans="3:9" ht="22.5" customHeight="1" x14ac:dyDescent="0.25">
      <c r="C3758" s="34"/>
      <c r="D3758" s="27"/>
      <c r="F3758" s="27"/>
      <c r="G3758" s="35"/>
      <c r="H3758" s="35"/>
      <c r="I3758" s="35"/>
    </row>
    <row r="3759" spans="3:9" ht="22.5" customHeight="1" x14ac:dyDescent="0.25">
      <c r="C3759" s="34"/>
      <c r="D3759" s="27"/>
      <c r="F3759" s="27"/>
      <c r="G3759" s="35"/>
      <c r="H3759" s="35"/>
      <c r="I3759" s="35"/>
    </row>
    <row r="3760" spans="3:9" ht="22.5" customHeight="1" x14ac:dyDescent="0.25">
      <c r="C3760" s="34"/>
      <c r="D3760" s="27"/>
      <c r="F3760" s="27"/>
      <c r="G3760" s="35"/>
      <c r="H3760" s="35"/>
      <c r="I3760" s="35"/>
    </row>
    <row r="3761" spans="3:9" ht="22.5" customHeight="1" x14ac:dyDescent="0.25">
      <c r="C3761" s="34"/>
      <c r="D3761" s="27"/>
      <c r="F3761" s="27"/>
      <c r="G3761" s="35"/>
      <c r="H3761" s="35"/>
      <c r="I3761" s="35"/>
    </row>
    <row r="3762" spans="3:9" ht="22.5" customHeight="1" x14ac:dyDescent="0.25">
      <c r="C3762" s="34"/>
      <c r="D3762" s="27"/>
      <c r="F3762" s="27"/>
      <c r="G3762" s="35"/>
      <c r="H3762" s="35"/>
      <c r="I3762" s="35"/>
    </row>
    <row r="3763" spans="3:9" ht="22.5" customHeight="1" x14ac:dyDescent="0.25">
      <c r="C3763" s="34"/>
      <c r="D3763" s="27"/>
      <c r="F3763" s="27"/>
      <c r="G3763" s="35"/>
      <c r="H3763" s="35"/>
      <c r="I3763" s="35"/>
    </row>
    <row r="3764" spans="3:9" ht="22.5" customHeight="1" x14ac:dyDescent="0.25">
      <c r="C3764" s="34"/>
      <c r="D3764" s="27"/>
      <c r="F3764" s="27"/>
      <c r="G3764" s="35"/>
      <c r="H3764" s="35"/>
      <c r="I3764" s="35"/>
    </row>
    <row r="3765" spans="3:9" ht="22.5" customHeight="1" x14ac:dyDescent="0.25">
      <c r="C3765" s="34"/>
      <c r="D3765" s="27"/>
      <c r="F3765" s="27"/>
      <c r="G3765" s="35"/>
      <c r="H3765" s="35"/>
      <c r="I3765" s="35"/>
    </row>
    <row r="3766" spans="3:9" ht="22.5" customHeight="1" x14ac:dyDescent="0.25">
      <c r="C3766" s="34"/>
      <c r="D3766" s="27"/>
      <c r="F3766" s="27"/>
      <c r="G3766" s="35"/>
      <c r="H3766" s="35"/>
      <c r="I3766" s="35"/>
    </row>
    <row r="3767" spans="3:9" ht="22.5" customHeight="1" x14ac:dyDescent="0.25">
      <c r="C3767" s="34"/>
      <c r="D3767" s="27"/>
      <c r="F3767" s="27"/>
      <c r="G3767" s="35"/>
      <c r="H3767" s="35"/>
      <c r="I3767" s="35"/>
    </row>
    <row r="3768" spans="3:9" ht="22.5" customHeight="1" x14ac:dyDescent="0.25">
      <c r="C3768" s="34"/>
      <c r="D3768" s="27"/>
      <c r="F3768" s="27"/>
      <c r="G3768" s="35"/>
      <c r="H3768" s="35"/>
      <c r="I3768" s="35"/>
    </row>
    <row r="3769" spans="3:9" ht="22.5" customHeight="1" x14ac:dyDescent="0.25">
      <c r="C3769" s="34"/>
      <c r="D3769" s="27"/>
      <c r="F3769" s="27"/>
      <c r="G3769" s="35"/>
      <c r="H3769" s="35"/>
      <c r="I3769" s="35"/>
    </row>
    <row r="3770" spans="3:9" ht="22.5" customHeight="1" x14ac:dyDescent="0.25">
      <c r="C3770" s="34"/>
      <c r="D3770" s="27"/>
      <c r="F3770" s="27"/>
      <c r="G3770" s="35"/>
      <c r="H3770" s="35"/>
      <c r="I3770" s="35"/>
    </row>
    <row r="3771" spans="3:9" ht="22.5" customHeight="1" x14ac:dyDescent="0.25">
      <c r="C3771" s="34"/>
      <c r="D3771" s="27"/>
      <c r="F3771" s="27"/>
      <c r="G3771" s="35"/>
      <c r="H3771" s="35"/>
      <c r="I3771" s="35"/>
    </row>
    <row r="3772" spans="3:9" ht="22.5" customHeight="1" x14ac:dyDescent="0.25">
      <c r="C3772" s="34"/>
      <c r="D3772" s="27"/>
      <c r="F3772" s="27"/>
      <c r="G3772" s="35"/>
      <c r="H3772" s="35"/>
      <c r="I3772" s="35"/>
    </row>
    <row r="3773" spans="3:9" ht="22.5" customHeight="1" x14ac:dyDescent="0.25">
      <c r="C3773" s="34"/>
      <c r="D3773" s="27"/>
      <c r="F3773" s="27"/>
      <c r="G3773" s="35"/>
      <c r="H3773" s="35"/>
      <c r="I3773" s="35"/>
    </row>
    <row r="3774" spans="3:9" ht="22.5" customHeight="1" x14ac:dyDescent="0.25">
      <c r="C3774" s="34"/>
      <c r="D3774" s="27"/>
      <c r="F3774" s="27"/>
      <c r="G3774" s="35"/>
      <c r="H3774" s="35"/>
      <c r="I3774" s="35"/>
    </row>
    <row r="3775" spans="3:9" ht="22.5" customHeight="1" x14ac:dyDescent="0.25">
      <c r="C3775" s="34"/>
      <c r="D3775" s="27"/>
      <c r="F3775" s="27"/>
      <c r="G3775" s="35"/>
      <c r="H3775" s="35"/>
      <c r="I3775" s="35"/>
    </row>
    <row r="3776" spans="3:9" ht="22.5" customHeight="1" x14ac:dyDescent="0.25">
      <c r="C3776" s="34"/>
      <c r="D3776" s="27"/>
      <c r="F3776" s="27"/>
      <c r="G3776" s="35"/>
      <c r="H3776" s="35"/>
      <c r="I3776" s="35"/>
    </row>
    <row r="3777" spans="3:9" ht="22.5" customHeight="1" x14ac:dyDescent="0.25">
      <c r="C3777" s="34"/>
      <c r="D3777" s="27"/>
      <c r="F3777" s="27"/>
      <c r="G3777" s="35"/>
      <c r="H3777" s="35"/>
      <c r="I3777" s="35"/>
    </row>
    <row r="3778" spans="3:9" ht="22.5" customHeight="1" x14ac:dyDescent="0.25">
      <c r="C3778" s="34"/>
      <c r="D3778" s="27"/>
      <c r="F3778" s="27"/>
      <c r="G3778" s="35"/>
      <c r="H3778" s="35"/>
      <c r="I3778" s="35"/>
    </row>
    <row r="3779" spans="3:9" ht="22.5" customHeight="1" x14ac:dyDescent="0.25">
      <c r="C3779" s="34"/>
      <c r="D3779" s="27"/>
      <c r="F3779" s="27"/>
      <c r="G3779" s="35"/>
      <c r="H3779" s="35"/>
      <c r="I3779" s="35"/>
    </row>
    <row r="3780" spans="3:9" ht="22.5" customHeight="1" x14ac:dyDescent="0.25">
      <c r="C3780" s="34"/>
      <c r="D3780" s="27"/>
      <c r="F3780" s="27"/>
      <c r="G3780" s="35"/>
      <c r="H3780" s="35"/>
      <c r="I3780" s="35"/>
    </row>
    <row r="3781" spans="3:9" ht="22.5" customHeight="1" x14ac:dyDescent="0.25">
      <c r="C3781" s="34"/>
      <c r="D3781" s="27"/>
      <c r="F3781" s="27"/>
      <c r="G3781" s="35"/>
      <c r="H3781" s="35"/>
      <c r="I3781" s="35"/>
    </row>
    <row r="3782" spans="3:9" ht="22.5" customHeight="1" x14ac:dyDescent="0.25">
      <c r="C3782" s="34"/>
      <c r="D3782" s="27"/>
      <c r="F3782" s="27"/>
      <c r="G3782" s="35"/>
      <c r="H3782" s="35"/>
      <c r="I3782" s="35"/>
    </row>
    <row r="3783" spans="3:9" ht="22.5" customHeight="1" x14ac:dyDescent="0.25">
      <c r="C3783" s="34"/>
      <c r="D3783" s="27"/>
      <c r="F3783" s="27"/>
      <c r="G3783" s="35"/>
      <c r="H3783" s="35"/>
      <c r="I3783" s="35"/>
    </row>
    <row r="3784" spans="3:9" ht="22.5" customHeight="1" x14ac:dyDescent="0.25">
      <c r="C3784" s="34"/>
      <c r="D3784" s="27"/>
      <c r="F3784" s="27"/>
      <c r="G3784" s="35"/>
      <c r="H3784" s="35"/>
      <c r="I3784" s="35"/>
    </row>
    <row r="3785" spans="3:9" ht="22.5" customHeight="1" x14ac:dyDescent="0.25">
      <c r="C3785" s="34"/>
      <c r="D3785" s="27"/>
      <c r="F3785" s="27"/>
      <c r="G3785" s="35"/>
      <c r="H3785" s="35"/>
      <c r="I3785" s="35"/>
    </row>
    <row r="3786" spans="3:9" ht="22.5" customHeight="1" x14ac:dyDescent="0.25">
      <c r="C3786" s="34"/>
      <c r="D3786" s="27"/>
      <c r="F3786" s="27"/>
      <c r="G3786" s="35"/>
      <c r="H3786" s="35"/>
      <c r="I3786" s="35"/>
    </row>
    <row r="3787" spans="3:9" ht="22.5" customHeight="1" x14ac:dyDescent="0.25">
      <c r="C3787" s="34"/>
      <c r="D3787" s="27"/>
      <c r="F3787" s="27"/>
      <c r="G3787" s="35"/>
      <c r="H3787" s="35"/>
      <c r="I3787" s="35"/>
    </row>
    <row r="3788" spans="3:9" ht="22.5" customHeight="1" x14ac:dyDescent="0.25">
      <c r="C3788" s="34"/>
      <c r="D3788" s="27"/>
      <c r="F3788" s="27"/>
      <c r="G3788" s="35"/>
      <c r="H3788" s="35"/>
      <c r="I3788" s="35"/>
    </row>
    <row r="3789" spans="3:9" ht="22.5" customHeight="1" x14ac:dyDescent="0.25">
      <c r="C3789" s="34"/>
      <c r="D3789" s="27"/>
      <c r="F3789" s="27"/>
      <c r="G3789" s="35"/>
      <c r="H3789" s="35"/>
      <c r="I3789" s="35"/>
    </row>
    <row r="3790" spans="3:9" ht="22.5" customHeight="1" x14ac:dyDescent="0.25">
      <c r="C3790" s="34"/>
      <c r="D3790" s="27"/>
      <c r="F3790" s="27"/>
      <c r="G3790" s="35"/>
      <c r="H3790" s="35"/>
      <c r="I3790" s="35"/>
    </row>
    <row r="3791" spans="3:9" ht="22.5" customHeight="1" x14ac:dyDescent="0.25">
      <c r="C3791" s="34"/>
      <c r="D3791" s="27"/>
      <c r="F3791" s="27"/>
      <c r="G3791" s="35"/>
      <c r="H3791" s="35"/>
      <c r="I3791" s="35"/>
    </row>
    <row r="3792" spans="3:9" ht="22.5" customHeight="1" x14ac:dyDescent="0.25">
      <c r="C3792" s="34"/>
      <c r="D3792" s="27"/>
      <c r="F3792" s="27"/>
      <c r="G3792" s="35"/>
      <c r="H3792" s="35"/>
      <c r="I3792" s="35"/>
    </row>
    <row r="3793" spans="3:9" ht="22.5" customHeight="1" x14ac:dyDescent="0.25">
      <c r="C3793" s="34"/>
      <c r="D3793" s="27"/>
      <c r="F3793" s="27"/>
      <c r="G3793" s="35"/>
      <c r="H3793" s="35"/>
      <c r="I3793" s="35"/>
    </row>
    <row r="3794" spans="3:9" ht="22.5" customHeight="1" x14ac:dyDescent="0.25">
      <c r="C3794" s="34"/>
      <c r="D3794" s="27"/>
      <c r="F3794" s="27"/>
      <c r="G3794" s="35"/>
      <c r="H3794" s="35"/>
      <c r="I3794" s="35"/>
    </row>
    <row r="3795" spans="3:9" ht="22.5" customHeight="1" x14ac:dyDescent="0.25">
      <c r="C3795" s="34"/>
      <c r="D3795" s="27"/>
      <c r="F3795" s="27"/>
      <c r="G3795" s="35"/>
      <c r="H3795" s="35"/>
      <c r="I3795" s="35"/>
    </row>
    <row r="3796" spans="3:9" ht="22.5" customHeight="1" x14ac:dyDescent="0.25">
      <c r="C3796" s="34"/>
      <c r="D3796" s="27"/>
      <c r="F3796" s="27"/>
      <c r="G3796" s="35"/>
      <c r="H3796" s="35"/>
      <c r="I3796" s="35"/>
    </row>
    <row r="3797" spans="3:9" ht="22.5" customHeight="1" x14ac:dyDescent="0.25">
      <c r="C3797" s="34"/>
      <c r="D3797" s="27"/>
      <c r="F3797" s="27"/>
      <c r="G3797" s="35"/>
      <c r="H3797" s="35"/>
      <c r="I3797" s="35"/>
    </row>
    <row r="3798" spans="3:9" ht="22.5" customHeight="1" x14ac:dyDescent="0.25">
      <c r="C3798" s="34"/>
      <c r="D3798" s="27"/>
      <c r="F3798" s="27"/>
      <c r="G3798" s="35"/>
      <c r="H3798" s="35"/>
      <c r="I3798" s="35"/>
    </row>
    <row r="3799" spans="3:9" ht="22.5" customHeight="1" x14ac:dyDescent="0.25">
      <c r="C3799" s="34"/>
      <c r="D3799" s="27"/>
      <c r="F3799" s="27"/>
      <c r="G3799" s="35"/>
      <c r="H3799" s="35"/>
      <c r="I3799" s="35"/>
    </row>
    <row r="3800" spans="3:9" ht="22.5" customHeight="1" x14ac:dyDescent="0.25">
      <c r="C3800" s="34"/>
      <c r="D3800" s="27"/>
      <c r="F3800" s="27"/>
      <c r="G3800" s="35"/>
      <c r="H3800" s="35"/>
      <c r="I3800" s="35"/>
    </row>
    <row r="3801" spans="3:9" ht="22.5" customHeight="1" x14ac:dyDescent="0.25">
      <c r="C3801" s="34"/>
      <c r="D3801" s="27"/>
      <c r="F3801" s="27"/>
      <c r="G3801" s="35"/>
      <c r="H3801" s="35"/>
      <c r="I3801" s="35"/>
    </row>
    <row r="3802" spans="3:9" ht="22.5" customHeight="1" x14ac:dyDescent="0.25">
      <c r="C3802" s="34"/>
      <c r="D3802" s="27"/>
      <c r="F3802" s="27"/>
      <c r="G3802" s="35"/>
      <c r="H3802" s="35"/>
      <c r="I3802" s="35"/>
    </row>
    <row r="3803" spans="3:9" ht="22.5" customHeight="1" x14ac:dyDescent="0.25">
      <c r="C3803" s="34"/>
      <c r="D3803" s="27"/>
      <c r="F3803" s="27"/>
      <c r="G3803" s="35"/>
      <c r="H3803" s="35"/>
      <c r="I3803" s="35"/>
    </row>
    <row r="3804" spans="3:9" ht="22.5" customHeight="1" x14ac:dyDescent="0.25">
      <c r="C3804" s="34"/>
      <c r="D3804" s="27"/>
      <c r="F3804" s="27"/>
      <c r="G3804" s="35"/>
      <c r="H3804" s="35"/>
      <c r="I3804" s="35"/>
    </row>
    <row r="3805" spans="3:9" ht="22.5" customHeight="1" x14ac:dyDescent="0.25">
      <c r="C3805" s="34"/>
      <c r="D3805" s="27"/>
      <c r="F3805" s="27"/>
      <c r="G3805" s="35"/>
      <c r="H3805" s="35"/>
      <c r="I3805" s="35"/>
    </row>
    <row r="3806" spans="3:9" ht="22.5" customHeight="1" x14ac:dyDescent="0.25">
      <c r="C3806" s="34"/>
      <c r="D3806" s="27"/>
      <c r="F3806" s="27"/>
      <c r="G3806" s="35"/>
      <c r="H3806" s="35"/>
      <c r="I3806" s="35"/>
    </row>
    <row r="3807" spans="3:9" ht="22.5" customHeight="1" x14ac:dyDescent="0.25">
      <c r="C3807" s="34"/>
      <c r="D3807" s="27"/>
      <c r="F3807" s="27"/>
      <c r="G3807" s="35"/>
      <c r="H3807" s="35"/>
      <c r="I3807" s="35"/>
    </row>
    <row r="3808" spans="3:9" ht="22.5" customHeight="1" x14ac:dyDescent="0.25">
      <c r="C3808" s="34"/>
      <c r="D3808" s="27"/>
      <c r="F3808" s="27"/>
      <c r="G3808" s="35"/>
      <c r="H3808" s="35"/>
      <c r="I3808" s="35"/>
    </row>
    <row r="3809" spans="3:9" ht="22.5" customHeight="1" x14ac:dyDescent="0.25">
      <c r="C3809" s="34"/>
      <c r="D3809" s="27"/>
      <c r="F3809" s="27"/>
      <c r="G3809" s="35"/>
      <c r="H3809" s="35"/>
      <c r="I3809" s="35"/>
    </row>
    <row r="3810" spans="3:9" ht="22.5" customHeight="1" x14ac:dyDescent="0.25">
      <c r="C3810" s="34"/>
      <c r="D3810" s="27"/>
      <c r="F3810" s="27"/>
      <c r="G3810" s="35"/>
      <c r="H3810" s="35"/>
      <c r="I3810" s="35"/>
    </row>
    <row r="3811" spans="3:9" ht="22.5" customHeight="1" x14ac:dyDescent="0.25">
      <c r="C3811" s="34"/>
      <c r="D3811" s="27"/>
      <c r="F3811" s="27"/>
      <c r="G3811" s="35"/>
      <c r="H3811" s="35"/>
      <c r="I3811" s="35"/>
    </row>
    <row r="3812" spans="3:9" ht="22.5" customHeight="1" x14ac:dyDescent="0.25">
      <c r="C3812" s="34"/>
      <c r="D3812" s="27"/>
      <c r="F3812" s="27"/>
      <c r="G3812" s="35"/>
      <c r="H3812" s="35"/>
      <c r="I3812" s="35"/>
    </row>
    <row r="3813" spans="3:9" ht="22.5" customHeight="1" x14ac:dyDescent="0.25">
      <c r="C3813" s="34"/>
      <c r="D3813" s="27"/>
      <c r="F3813" s="27"/>
      <c r="G3813" s="35"/>
      <c r="H3813" s="35"/>
      <c r="I3813" s="35"/>
    </row>
    <row r="3814" spans="3:9" ht="22.5" customHeight="1" x14ac:dyDescent="0.25">
      <c r="C3814" s="34"/>
      <c r="D3814" s="27"/>
      <c r="F3814" s="27"/>
      <c r="G3814" s="35"/>
      <c r="H3814" s="35"/>
      <c r="I3814" s="35"/>
    </row>
    <row r="3815" spans="3:9" ht="22.5" customHeight="1" x14ac:dyDescent="0.25">
      <c r="C3815" s="34"/>
      <c r="D3815" s="27"/>
      <c r="F3815" s="27"/>
      <c r="G3815" s="35"/>
      <c r="H3815" s="35"/>
      <c r="I3815" s="35"/>
    </row>
    <row r="3816" spans="3:9" ht="22.5" customHeight="1" x14ac:dyDescent="0.25">
      <c r="C3816" s="34"/>
      <c r="D3816" s="27"/>
      <c r="F3816" s="27"/>
      <c r="G3816" s="35"/>
      <c r="H3816" s="35"/>
      <c r="I3816" s="35"/>
    </row>
    <row r="3817" spans="3:9" ht="22.5" customHeight="1" x14ac:dyDescent="0.25">
      <c r="C3817" s="34"/>
      <c r="D3817" s="27"/>
      <c r="F3817" s="27"/>
      <c r="G3817" s="35"/>
      <c r="H3817" s="35"/>
      <c r="I3817" s="35"/>
    </row>
    <row r="3818" spans="3:9" ht="22.5" customHeight="1" x14ac:dyDescent="0.25">
      <c r="C3818" s="34"/>
      <c r="D3818" s="27"/>
      <c r="F3818" s="27"/>
      <c r="G3818" s="35"/>
      <c r="H3818" s="35"/>
      <c r="I3818" s="35"/>
    </row>
    <row r="3819" spans="3:9" ht="22.5" customHeight="1" x14ac:dyDescent="0.25">
      <c r="C3819" s="34"/>
      <c r="D3819" s="27"/>
      <c r="F3819" s="27"/>
      <c r="G3819" s="35"/>
      <c r="H3819" s="35"/>
      <c r="I3819" s="35"/>
    </row>
    <row r="3820" spans="3:9" ht="22.5" customHeight="1" x14ac:dyDescent="0.25">
      <c r="C3820" s="34"/>
      <c r="D3820" s="27"/>
      <c r="F3820" s="27"/>
      <c r="G3820" s="35"/>
      <c r="H3820" s="35"/>
      <c r="I3820" s="35"/>
    </row>
    <row r="3821" spans="3:9" ht="22.5" customHeight="1" x14ac:dyDescent="0.25">
      <c r="C3821" s="34"/>
      <c r="D3821" s="27"/>
      <c r="F3821" s="27"/>
      <c r="G3821" s="35"/>
      <c r="H3821" s="35"/>
      <c r="I3821" s="35"/>
    </row>
    <row r="3822" spans="3:9" ht="22.5" customHeight="1" x14ac:dyDescent="0.25">
      <c r="C3822" s="34"/>
      <c r="D3822" s="27"/>
      <c r="F3822" s="27"/>
      <c r="G3822" s="35"/>
      <c r="H3822" s="35"/>
      <c r="I3822" s="35"/>
    </row>
    <row r="3823" spans="3:9" ht="22.5" customHeight="1" x14ac:dyDescent="0.25">
      <c r="C3823" s="34"/>
      <c r="D3823" s="27"/>
      <c r="F3823" s="27"/>
      <c r="G3823" s="35"/>
      <c r="H3823" s="35"/>
      <c r="I3823" s="35"/>
    </row>
    <row r="3824" spans="3:9" ht="22.5" customHeight="1" x14ac:dyDescent="0.25">
      <c r="C3824" s="34"/>
      <c r="D3824" s="27"/>
      <c r="F3824" s="27"/>
      <c r="G3824" s="35"/>
      <c r="H3824" s="35"/>
      <c r="I3824" s="35"/>
    </row>
    <row r="3825" spans="3:9" ht="22.5" customHeight="1" x14ac:dyDescent="0.25">
      <c r="C3825" s="34"/>
      <c r="D3825" s="27"/>
      <c r="F3825" s="27"/>
      <c r="G3825" s="35"/>
      <c r="H3825" s="35"/>
      <c r="I3825" s="35"/>
    </row>
    <row r="3826" spans="3:9" ht="22.5" customHeight="1" x14ac:dyDescent="0.25">
      <c r="C3826" s="34"/>
      <c r="D3826" s="27"/>
      <c r="F3826" s="27"/>
      <c r="G3826" s="35"/>
      <c r="H3826" s="35"/>
      <c r="I3826" s="35"/>
    </row>
    <row r="3827" spans="3:9" ht="22.5" customHeight="1" x14ac:dyDescent="0.25">
      <c r="C3827" s="34"/>
      <c r="D3827" s="27"/>
      <c r="F3827" s="27"/>
      <c r="G3827" s="35"/>
      <c r="H3827" s="35"/>
      <c r="I3827" s="35"/>
    </row>
    <row r="3828" spans="3:9" ht="22.5" customHeight="1" x14ac:dyDescent="0.25">
      <c r="C3828" s="34"/>
      <c r="D3828" s="27"/>
      <c r="F3828" s="27"/>
      <c r="G3828" s="35"/>
      <c r="H3828" s="35"/>
      <c r="I3828" s="35"/>
    </row>
    <row r="3829" spans="3:9" ht="22.5" customHeight="1" x14ac:dyDescent="0.25">
      <c r="C3829" s="34"/>
      <c r="D3829" s="27"/>
      <c r="F3829" s="27"/>
      <c r="G3829" s="35"/>
      <c r="H3829" s="35"/>
      <c r="I3829" s="35"/>
    </row>
    <row r="3830" spans="3:9" ht="22.5" customHeight="1" x14ac:dyDescent="0.25">
      <c r="C3830" s="34"/>
      <c r="D3830" s="27"/>
      <c r="F3830" s="27"/>
      <c r="G3830" s="35"/>
      <c r="H3830" s="35"/>
      <c r="I3830" s="35"/>
    </row>
    <row r="3831" spans="3:9" ht="22.5" customHeight="1" x14ac:dyDescent="0.25">
      <c r="C3831" s="34"/>
      <c r="D3831" s="27"/>
      <c r="F3831" s="27"/>
      <c r="G3831" s="35"/>
      <c r="H3831" s="35"/>
      <c r="I3831" s="35"/>
    </row>
    <row r="3832" spans="3:9" ht="22.5" customHeight="1" x14ac:dyDescent="0.25">
      <c r="C3832" s="34"/>
      <c r="D3832" s="27"/>
      <c r="F3832" s="27"/>
      <c r="G3832" s="35"/>
      <c r="H3832" s="35"/>
      <c r="I3832" s="35"/>
    </row>
    <row r="3833" spans="3:9" ht="22.5" customHeight="1" x14ac:dyDescent="0.25">
      <c r="C3833" s="34"/>
      <c r="D3833" s="27"/>
      <c r="F3833" s="27"/>
      <c r="G3833" s="35"/>
      <c r="H3833" s="35"/>
      <c r="I3833" s="35"/>
    </row>
    <row r="3834" spans="3:9" ht="22.5" customHeight="1" x14ac:dyDescent="0.25">
      <c r="C3834" s="34"/>
      <c r="D3834" s="27"/>
      <c r="F3834" s="27"/>
      <c r="G3834" s="35"/>
      <c r="H3834" s="35"/>
      <c r="I3834" s="35"/>
    </row>
    <row r="3835" spans="3:9" ht="22.5" customHeight="1" x14ac:dyDescent="0.25">
      <c r="C3835" s="34"/>
      <c r="D3835" s="27"/>
      <c r="F3835" s="27"/>
      <c r="G3835" s="35"/>
      <c r="H3835" s="35"/>
      <c r="I3835" s="35"/>
    </row>
    <row r="3836" spans="3:9" ht="22.5" customHeight="1" x14ac:dyDescent="0.25">
      <c r="C3836" s="34"/>
      <c r="D3836" s="27"/>
      <c r="F3836" s="27"/>
      <c r="G3836" s="35"/>
      <c r="H3836" s="35"/>
      <c r="I3836" s="35"/>
    </row>
    <row r="3837" spans="3:9" ht="22.5" customHeight="1" x14ac:dyDescent="0.25">
      <c r="C3837" s="34"/>
      <c r="D3837" s="27"/>
      <c r="F3837" s="27"/>
      <c r="G3837" s="35"/>
      <c r="H3837" s="35"/>
      <c r="I3837" s="35"/>
    </row>
    <row r="3838" spans="3:9" ht="22.5" customHeight="1" x14ac:dyDescent="0.25">
      <c r="C3838" s="34"/>
      <c r="D3838" s="27"/>
      <c r="F3838" s="27"/>
      <c r="G3838" s="35"/>
      <c r="H3838" s="35"/>
      <c r="I3838" s="35"/>
    </row>
    <row r="3839" spans="3:9" ht="22.5" customHeight="1" x14ac:dyDescent="0.25">
      <c r="C3839" s="34"/>
      <c r="D3839" s="27"/>
      <c r="F3839" s="27"/>
      <c r="G3839" s="35"/>
      <c r="H3839" s="35"/>
      <c r="I3839" s="35"/>
    </row>
    <row r="3840" spans="3:9" ht="22.5" customHeight="1" x14ac:dyDescent="0.25">
      <c r="C3840" s="34"/>
      <c r="D3840" s="27"/>
      <c r="F3840" s="27"/>
      <c r="G3840" s="35"/>
      <c r="H3840" s="35"/>
      <c r="I3840" s="35"/>
    </row>
    <row r="3841" spans="3:9" ht="22.5" customHeight="1" x14ac:dyDescent="0.25">
      <c r="C3841" s="34"/>
      <c r="D3841" s="27"/>
      <c r="F3841" s="27"/>
      <c r="G3841" s="35"/>
      <c r="H3841" s="35"/>
      <c r="I3841" s="35"/>
    </row>
    <row r="3842" spans="3:9" ht="22.5" customHeight="1" x14ac:dyDescent="0.25">
      <c r="C3842" s="34"/>
      <c r="D3842" s="27"/>
      <c r="F3842" s="27"/>
      <c r="G3842" s="35"/>
      <c r="H3842" s="35"/>
      <c r="I3842" s="35"/>
    </row>
    <row r="3843" spans="3:9" ht="22.5" customHeight="1" x14ac:dyDescent="0.25">
      <c r="C3843" s="34"/>
      <c r="D3843" s="27"/>
      <c r="F3843" s="27"/>
      <c r="G3843" s="35"/>
      <c r="H3843" s="35"/>
      <c r="I3843" s="35"/>
    </row>
    <row r="3844" spans="3:9" ht="22.5" customHeight="1" x14ac:dyDescent="0.25">
      <c r="C3844" s="34"/>
      <c r="D3844" s="27"/>
      <c r="F3844" s="27"/>
      <c r="G3844" s="35"/>
      <c r="H3844" s="35"/>
      <c r="I3844" s="35"/>
    </row>
    <row r="3845" spans="3:9" ht="22.5" customHeight="1" x14ac:dyDescent="0.25">
      <c r="C3845" s="34"/>
      <c r="D3845" s="27"/>
      <c r="F3845" s="27"/>
      <c r="G3845" s="35"/>
      <c r="H3845" s="35"/>
      <c r="I3845" s="35"/>
    </row>
    <row r="3846" spans="3:9" ht="22.5" customHeight="1" x14ac:dyDescent="0.25">
      <c r="C3846" s="34"/>
      <c r="D3846" s="27"/>
      <c r="F3846" s="27"/>
      <c r="G3846" s="35"/>
      <c r="H3846" s="35"/>
      <c r="I3846" s="35"/>
    </row>
    <row r="3847" spans="3:9" ht="22.5" customHeight="1" x14ac:dyDescent="0.25">
      <c r="C3847" s="34"/>
      <c r="D3847" s="27"/>
      <c r="F3847" s="27"/>
      <c r="G3847" s="35"/>
      <c r="H3847" s="35"/>
      <c r="I3847" s="35"/>
    </row>
    <row r="3848" spans="3:9" ht="22.5" customHeight="1" x14ac:dyDescent="0.25">
      <c r="C3848" s="34"/>
      <c r="D3848" s="27"/>
      <c r="F3848" s="27"/>
      <c r="G3848" s="35"/>
      <c r="H3848" s="35"/>
      <c r="I3848" s="35"/>
    </row>
    <row r="3849" spans="3:9" ht="22.5" customHeight="1" x14ac:dyDescent="0.25">
      <c r="C3849" s="34"/>
      <c r="D3849" s="27"/>
      <c r="F3849" s="27"/>
      <c r="G3849" s="35"/>
      <c r="H3849" s="35"/>
      <c r="I3849" s="35"/>
    </row>
    <row r="3850" spans="3:9" ht="22.5" customHeight="1" x14ac:dyDescent="0.25">
      <c r="C3850" s="34"/>
      <c r="D3850" s="27"/>
      <c r="F3850" s="27"/>
      <c r="G3850" s="35"/>
      <c r="H3850" s="35"/>
      <c r="I3850" s="35"/>
    </row>
    <row r="3851" spans="3:9" ht="22.5" customHeight="1" x14ac:dyDescent="0.25">
      <c r="C3851" s="34"/>
      <c r="D3851" s="27"/>
      <c r="F3851" s="27"/>
      <c r="G3851" s="35"/>
      <c r="H3851" s="35"/>
      <c r="I3851" s="35"/>
    </row>
    <row r="3852" spans="3:9" ht="22.5" customHeight="1" x14ac:dyDescent="0.25">
      <c r="C3852" s="34"/>
      <c r="D3852" s="27"/>
      <c r="F3852" s="27"/>
      <c r="G3852" s="35"/>
      <c r="H3852" s="35"/>
      <c r="I3852" s="35"/>
    </row>
    <row r="3853" spans="3:9" ht="22.5" customHeight="1" x14ac:dyDescent="0.25">
      <c r="C3853" s="34"/>
      <c r="D3853" s="27"/>
      <c r="F3853" s="27"/>
      <c r="G3853" s="35"/>
      <c r="H3853" s="35"/>
      <c r="I3853" s="35"/>
    </row>
    <row r="3854" spans="3:9" ht="22.5" customHeight="1" x14ac:dyDescent="0.25">
      <c r="C3854" s="34"/>
      <c r="D3854" s="27"/>
      <c r="F3854" s="27"/>
      <c r="G3854" s="35"/>
      <c r="H3854" s="35"/>
      <c r="I3854" s="35"/>
    </row>
    <row r="3855" spans="3:9" ht="22.5" customHeight="1" x14ac:dyDescent="0.25">
      <c r="C3855" s="34"/>
      <c r="D3855" s="27"/>
      <c r="F3855" s="27"/>
      <c r="G3855" s="35"/>
      <c r="H3855" s="35"/>
      <c r="I3855" s="35"/>
    </row>
    <row r="3856" spans="3:9" ht="22.5" customHeight="1" x14ac:dyDescent="0.25">
      <c r="C3856" s="34"/>
      <c r="D3856" s="27"/>
      <c r="F3856" s="27"/>
      <c r="G3856" s="35"/>
      <c r="H3856" s="35"/>
      <c r="I3856" s="35"/>
    </row>
    <row r="3857" spans="3:9" ht="22.5" customHeight="1" x14ac:dyDescent="0.25">
      <c r="C3857" s="34"/>
      <c r="D3857" s="27"/>
      <c r="F3857" s="27"/>
      <c r="G3857" s="35"/>
      <c r="H3857" s="35"/>
      <c r="I3857" s="35"/>
    </row>
    <row r="3858" spans="3:9" ht="22.5" customHeight="1" x14ac:dyDescent="0.25">
      <c r="C3858" s="34"/>
      <c r="D3858" s="27"/>
      <c r="F3858" s="27"/>
      <c r="G3858" s="35"/>
      <c r="H3858" s="35"/>
      <c r="I3858" s="35"/>
    </row>
    <row r="3859" spans="3:9" ht="22.5" customHeight="1" x14ac:dyDescent="0.25">
      <c r="C3859" s="34"/>
      <c r="D3859" s="27"/>
      <c r="F3859" s="27"/>
      <c r="G3859" s="35"/>
      <c r="H3859" s="35"/>
      <c r="I3859" s="35"/>
    </row>
    <row r="3860" spans="3:9" ht="22.5" customHeight="1" x14ac:dyDescent="0.25">
      <c r="C3860" s="34"/>
      <c r="D3860" s="27"/>
      <c r="F3860" s="27"/>
      <c r="G3860" s="35"/>
      <c r="H3860" s="35"/>
      <c r="I3860" s="35"/>
    </row>
    <row r="3861" spans="3:9" ht="22.5" customHeight="1" x14ac:dyDescent="0.25">
      <c r="C3861" s="34"/>
      <c r="D3861" s="27"/>
      <c r="F3861" s="27"/>
      <c r="G3861" s="35"/>
      <c r="H3861" s="35"/>
      <c r="I3861" s="35"/>
    </row>
    <row r="3862" spans="3:9" ht="22.5" customHeight="1" x14ac:dyDescent="0.25">
      <c r="C3862" s="34"/>
      <c r="D3862" s="27"/>
      <c r="F3862" s="27"/>
      <c r="G3862" s="35"/>
      <c r="H3862" s="35"/>
      <c r="I3862" s="35"/>
    </row>
    <row r="3863" spans="3:9" ht="22.5" customHeight="1" x14ac:dyDescent="0.25">
      <c r="C3863" s="34"/>
      <c r="D3863" s="27"/>
      <c r="F3863" s="27"/>
      <c r="G3863" s="35"/>
      <c r="H3863" s="35"/>
      <c r="I3863" s="35"/>
    </row>
    <row r="3864" spans="3:9" ht="22.5" customHeight="1" x14ac:dyDescent="0.25">
      <c r="C3864" s="34"/>
      <c r="D3864" s="27"/>
      <c r="F3864" s="27"/>
      <c r="G3864" s="35"/>
      <c r="H3864" s="35"/>
      <c r="I3864" s="35"/>
    </row>
    <row r="3865" spans="3:9" ht="22.5" customHeight="1" x14ac:dyDescent="0.25">
      <c r="C3865" s="34"/>
      <c r="D3865" s="27"/>
      <c r="F3865" s="27"/>
      <c r="G3865" s="35"/>
      <c r="H3865" s="35"/>
      <c r="I3865" s="35"/>
    </row>
    <row r="3866" spans="3:9" ht="22.5" customHeight="1" x14ac:dyDescent="0.25">
      <c r="C3866" s="34"/>
      <c r="D3866" s="27"/>
      <c r="F3866" s="27"/>
      <c r="G3866" s="35"/>
      <c r="H3866" s="35"/>
      <c r="I3866" s="35"/>
    </row>
    <row r="3867" spans="3:9" ht="22.5" customHeight="1" x14ac:dyDescent="0.25">
      <c r="C3867" s="34"/>
      <c r="D3867" s="27"/>
      <c r="F3867" s="27"/>
      <c r="G3867" s="35"/>
      <c r="H3867" s="35"/>
      <c r="I3867" s="35"/>
    </row>
    <row r="3868" spans="3:9" ht="22.5" customHeight="1" x14ac:dyDescent="0.25">
      <c r="C3868" s="34"/>
      <c r="D3868" s="27"/>
      <c r="F3868" s="27"/>
      <c r="G3868" s="35"/>
      <c r="H3868" s="35"/>
      <c r="I3868" s="35"/>
    </row>
    <row r="3869" spans="3:9" ht="22.5" customHeight="1" x14ac:dyDescent="0.25">
      <c r="C3869" s="34"/>
      <c r="D3869" s="27"/>
      <c r="F3869" s="27"/>
      <c r="G3869" s="35"/>
      <c r="H3869" s="35"/>
      <c r="I3869" s="35"/>
    </row>
    <row r="3870" spans="3:9" ht="22.5" customHeight="1" x14ac:dyDescent="0.25">
      <c r="C3870" s="34"/>
      <c r="D3870" s="27"/>
      <c r="F3870" s="27"/>
      <c r="G3870" s="35"/>
      <c r="H3870" s="35"/>
      <c r="I3870" s="35"/>
    </row>
    <row r="3871" spans="3:9" ht="22.5" customHeight="1" x14ac:dyDescent="0.25">
      <c r="C3871" s="34"/>
      <c r="D3871" s="27"/>
      <c r="F3871" s="27"/>
      <c r="G3871" s="35"/>
      <c r="H3871" s="35"/>
      <c r="I3871" s="35"/>
    </row>
    <row r="3872" spans="3:9" ht="22.5" customHeight="1" x14ac:dyDescent="0.25">
      <c r="C3872" s="34"/>
      <c r="D3872" s="27"/>
      <c r="F3872" s="27"/>
      <c r="G3872" s="35"/>
      <c r="H3872" s="35"/>
      <c r="I3872" s="35"/>
    </row>
    <row r="3873" spans="3:9" ht="22.5" customHeight="1" x14ac:dyDescent="0.25">
      <c r="C3873" s="34"/>
      <c r="D3873" s="27"/>
      <c r="F3873" s="27"/>
      <c r="G3873" s="35"/>
      <c r="H3873" s="35"/>
      <c r="I3873" s="35"/>
    </row>
    <row r="3874" spans="3:9" ht="22.5" customHeight="1" x14ac:dyDescent="0.25">
      <c r="C3874" s="34"/>
      <c r="D3874" s="27"/>
      <c r="F3874" s="27"/>
      <c r="G3874" s="35"/>
      <c r="H3874" s="35"/>
      <c r="I3874" s="35"/>
    </row>
    <row r="3875" spans="3:9" ht="22.5" customHeight="1" x14ac:dyDescent="0.25">
      <c r="C3875" s="34"/>
      <c r="D3875" s="27"/>
      <c r="F3875" s="27"/>
      <c r="G3875" s="35"/>
      <c r="H3875" s="35"/>
      <c r="I3875" s="35"/>
    </row>
    <row r="3876" spans="3:9" ht="22.5" customHeight="1" x14ac:dyDescent="0.25">
      <c r="C3876" s="34"/>
      <c r="D3876" s="27"/>
      <c r="F3876" s="27"/>
      <c r="G3876" s="35"/>
      <c r="H3876" s="35"/>
      <c r="I3876" s="35"/>
    </row>
    <row r="3877" spans="3:9" ht="22.5" customHeight="1" x14ac:dyDescent="0.25">
      <c r="C3877" s="34"/>
      <c r="D3877" s="27"/>
      <c r="F3877" s="27"/>
      <c r="G3877" s="35"/>
      <c r="H3877" s="35"/>
      <c r="I3877" s="35"/>
    </row>
    <row r="3878" spans="3:9" ht="22.5" customHeight="1" x14ac:dyDescent="0.25">
      <c r="C3878" s="34"/>
      <c r="D3878" s="27"/>
      <c r="F3878" s="27"/>
      <c r="G3878" s="35"/>
      <c r="H3878" s="35"/>
      <c r="I3878" s="35"/>
    </row>
    <row r="3879" spans="3:9" ht="22.5" customHeight="1" x14ac:dyDescent="0.25">
      <c r="C3879" s="34"/>
      <c r="D3879" s="27"/>
      <c r="F3879" s="27"/>
      <c r="G3879" s="35"/>
      <c r="H3879" s="35"/>
      <c r="I3879" s="35"/>
    </row>
    <row r="3880" spans="3:9" ht="22.5" customHeight="1" x14ac:dyDescent="0.25">
      <c r="C3880" s="34"/>
      <c r="D3880" s="27"/>
      <c r="F3880" s="27"/>
      <c r="G3880" s="35"/>
      <c r="H3880" s="35"/>
      <c r="I3880" s="35"/>
    </row>
    <row r="3881" spans="3:9" ht="22.5" customHeight="1" x14ac:dyDescent="0.25">
      <c r="C3881" s="34"/>
      <c r="D3881" s="27"/>
      <c r="F3881" s="27"/>
      <c r="G3881" s="35"/>
      <c r="H3881" s="35"/>
      <c r="I3881" s="35"/>
    </row>
    <row r="3882" spans="3:9" ht="22.5" customHeight="1" x14ac:dyDescent="0.25">
      <c r="C3882" s="34"/>
      <c r="D3882" s="27"/>
      <c r="F3882" s="27"/>
      <c r="G3882" s="35"/>
      <c r="H3882" s="35"/>
      <c r="I3882" s="35"/>
    </row>
    <row r="3883" spans="3:9" ht="22.5" customHeight="1" x14ac:dyDescent="0.25">
      <c r="C3883" s="34"/>
      <c r="D3883" s="27"/>
      <c r="F3883" s="27"/>
      <c r="G3883" s="35"/>
      <c r="H3883" s="35"/>
      <c r="I3883" s="35"/>
    </row>
    <row r="3884" spans="3:9" ht="22.5" customHeight="1" x14ac:dyDescent="0.25">
      <c r="C3884" s="34"/>
      <c r="D3884" s="27"/>
      <c r="F3884" s="27"/>
      <c r="G3884" s="35"/>
      <c r="H3884" s="35"/>
      <c r="I3884" s="35"/>
    </row>
    <row r="3885" spans="3:9" ht="22.5" customHeight="1" x14ac:dyDescent="0.25">
      <c r="C3885" s="34"/>
      <c r="D3885" s="27"/>
      <c r="F3885" s="27"/>
      <c r="G3885" s="35"/>
      <c r="H3885" s="35"/>
      <c r="I3885" s="35"/>
    </row>
    <row r="3886" spans="3:9" ht="22.5" customHeight="1" x14ac:dyDescent="0.25">
      <c r="C3886" s="34"/>
      <c r="D3886" s="27"/>
      <c r="F3886" s="27"/>
      <c r="G3886" s="35"/>
      <c r="H3886" s="35"/>
      <c r="I3886" s="35"/>
    </row>
    <row r="3887" spans="3:9" ht="22.5" customHeight="1" x14ac:dyDescent="0.25">
      <c r="C3887" s="34"/>
      <c r="D3887" s="27"/>
      <c r="F3887" s="27"/>
      <c r="G3887" s="35"/>
      <c r="H3887" s="35"/>
      <c r="I3887" s="35"/>
    </row>
    <row r="3888" spans="3:9" ht="22.5" customHeight="1" x14ac:dyDescent="0.25">
      <c r="C3888" s="34"/>
      <c r="D3888" s="27"/>
      <c r="F3888" s="27"/>
      <c r="G3888" s="35"/>
      <c r="H3888" s="35"/>
      <c r="I3888" s="35"/>
    </row>
    <row r="3889" spans="3:9" ht="22.5" customHeight="1" x14ac:dyDescent="0.25">
      <c r="C3889" s="34"/>
      <c r="D3889" s="27"/>
      <c r="F3889" s="27"/>
      <c r="G3889" s="35"/>
      <c r="H3889" s="35"/>
      <c r="I3889" s="35"/>
    </row>
    <row r="3890" spans="3:9" ht="22.5" customHeight="1" x14ac:dyDescent="0.25">
      <c r="C3890" s="34"/>
      <c r="D3890" s="27"/>
      <c r="F3890" s="27"/>
      <c r="G3890" s="35"/>
      <c r="H3890" s="35"/>
      <c r="I3890" s="35"/>
    </row>
    <row r="3891" spans="3:9" ht="22.5" customHeight="1" x14ac:dyDescent="0.25">
      <c r="C3891" s="34"/>
      <c r="D3891" s="27"/>
      <c r="F3891" s="27"/>
      <c r="G3891" s="35"/>
      <c r="H3891" s="35"/>
      <c r="I3891" s="35"/>
    </row>
    <row r="3892" spans="3:9" ht="22.5" customHeight="1" x14ac:dyDescent="0.25">
      <c r="C3892" s="34"/>
      <c r="D3892" s="27"/>
      <c r="F3892" s="27"/>
      <c r="G3892" s="35"/>
      <c r="H3892" s="35"/>
      <c r="I3892" s="35"/>
    </row>
    <row r="3893" spans="3:9" ht="22.5" customHeight="1" x14ac:dyDescent="0.25">
      <c r="C3893" s="34"/>
      <c r="D3893" s="27"/>
      <c r="F3893" s="27"/>
      <c r="G3893" s="35"/>
      <c r="H3893" s="35"/>
      <c r="I3893" s="35"/>
    </row>
    <row r="3894" spans="3:9" ht="22.5" customHeight="1" x14ac:dyDescent="0.25">
      <c r="C3894" s="34"/>
      <c r="D3894" s="27"/>
      <c r="F3894" s="27"/>
      <c r="G3894" s="35"/>
      <c r="H3894" s="35"/>
      <c r="I3894" s="35"/>
    </row>
    <row r="3895" spans="3:9" ht="22.5" customHeight="1" x14ac:dyDescent="0.25">
      <c r="C3895" s="34"/>
      <c r="D3895" s="27"/>
      <c r="F3895" s="27"/>
      <c r="G3895" s="35"/>
      <c r="H3895" s="35"/>
      <c r="I3895" s="35"/>
    </row>
    <row r="3896" spans="3:9" ht="22.5" customHeight="1" x14ac:dyDescent="0.25">
      <c r="C3896" s="34"/>
      <c r="D3896" s="27"/>
      <c r="F3896" s="27"/>
      <c r="G3896" s="35"/>
      <c r="H3896" s="35"/>
      <c r="I3896" s="35"/>
    </row>
    <row r="3897" spans="3:9" ht="22.5" customHeight="1" x14ac:dyDescent="0.25">
      <c r="C3897" s="34"/>
      <c r="D3897" s="27"/>
      <c r="F3897" s="27"/>
      <c r="G3897" s="35"/>
      <c r="H3897" s="35"/>
      <c r="I3897" s="35"/>
    </row>
    <row r="3898" spans="3:9" ht="22.5" customHeight="1" x14ac:dyDescent="0.25">
      <c r="C3898" s="34"/>
      <c r="D3898" s="27"/>
      <c r="F3898" s="27"/>
      <c r="G3898" s="35"/>
      <c r="H3898" s="35"/>
      <c r="I3898" s="35"/>
    </row>
    <row r="3899" spans="3:9" ht="22.5" customHeight="1" x14ac:dyDescent="0.25">
      <c r="C3899" s="34"/>
      <c r="D3899" s="27"/>
      <c r="F3899" s="27"/>
      <c r="G3899" s="35"/>
      <c r="H3899" s="35"/>
      <c r="I3899" s="35"/>
    </row>
    <row r="3900" spans="3:9" ht="22.5" customHeight="1" x14ac:dyDescent="0.25">
      <c r="C3900" s="34"/>
      <c r="D3900" s="27"/>
      <c r="F3900" s="27"/>
      <c r="G3900" s="35"/>
      <c r="H3900" s="35"/>
      <c r="I3900" s="35"/>
    </row>
    <row r="3901" spans="3:9" ht="22.5" customHeight="1" x14ac:dyDescent="0.25">
      <c r="C3901" s="34"/>
      <c r="D3901" s="27"/>
      <c r="F3901" s="27"/>
      <c r="G3901" s="35"/>
      <c r="H3901" s="35"/>
      <c r="I3901" s="35"/>
    </row>
    <row r="3902" spans="3:9" ht="22.5" customHeight="1" x14ac:dyDescent="0.25">
      <c r="C3902" s="34"/>
      <c r="D3902" s="27"/>
      <c r="F3902" s="27"/>
      <c r="G3902" s="35"/>
      <c r="H3902" s="35"/>
      <c r="I3902" s="35"/>
    </row>
    <row r="3903" spans="3:9" ht="22.5" customHeight="1" x14ac:dyDescent="0.25">
      <c r="C3903" s="34"/>
      <c r="D3903" s="27"/>
      <c r="F3903" s="27"/>
      <c r="G3903" s="35"/>
      <c r="H3903" s="35"/>
      <c r="I3903" s="35"/>
    </row>
    <row r="3904" spans="3:9" ht="22.5" customHeight="1" x14ac:dyDescent="0.25">
      <c r="C3904" s="34"/>
      <c r="D3904" s="27"/>
      <c r="F3904" s="27"/>
      <c r="G3904" s="35"/>
      <c r="H3904" s="35"/>
      <c r="I3904" s="35"/>
    </row>
    <row r="3905" spans="3:9" ht="22.5" customHeight="1" x14ac:dyDescent="0.25">
      <c r="C3905" s="34"/>
      <c r="D3905" s="27"/>
      <c r="F3905" s="27"/>
      <c r="G3905" s="35"/>
      <c r="H3905" s="35"/>
      <c r="I3905" s="35"/>
    </row>
    <row r="3906" spans="3:9" ht="22.5" customHeight="1" x14ac:dyDescent="0.25">
      <c r="C3906" s="34"/>
      <c r="D3906" s="27"/>
      <c r="F3906" s="27"/>
      <c r="G3906" s="35"/>
      <c r="H3906" s="35"/>
      <c r="I3906" s="35"/>
    </row>
    <row r="3907" spans="3:9" ht="22.5" customHeight="1" x14ac:dyDescent="0.25">
      <c r="C3907" s="34"/>
      <c r="D3907" s="27"/>
      <c r="F3907" s="27"/>
      <c r="G3907" s="35"/>
      <c r="H3907" s="35"/>
      <c r="I3907" s="35"/>
    </row>
    <row r="3908" spans="3:9" ht="22.5" customHeight="1" x14ac:dyDescent="0.25">
      <c r="C3908" s="34"/>
      <c r="D3908" s="27"/>
      <c r="F3908" s="27"/>
      <c r="G3908" s="35"/>
      <c r="H3908" s="35"/>
      <c r="I3908" s="35"/>
    </row>
    <row r="3909" spans="3:9" ht="22.5" customHeight="1" x14ac:dyDescent="0.25">
      <c r="C3909" s="34"/>
      <c r="D3909" s="27"/>
      <c r="F3909" s="27"/>
      <c r="G3909" s="35"/>
      <c r="H3909" s="35"/>
      <c r="I3909" s="35"/>
    </row>
    <row r="3910" spans="3:9" ht="22.5" customHeight="1" x14ac:dyDescent="0.25">
      <c r="C3910" s="34"/>
      <c r="D3910" s="27"/>
      <c r="F3910" s="27"/>
      <c r="G3910" s="35"/>
      <c r="H3910" s="35"/>
      <c r="I3910" s="35"/>
    </row>
    <row r="3911" spans="3:9" ht="22.5" customHeight="1" x14ac:dyDescent="0.25">
      <c r="C3911" s="34"/>
      <c r="D3911" s="27"/>
      <c r="F3911" s="27"/>
      <c r="G3911" s="35"/>
      <c r="H3911" s="35"/>
      <c r="I3911" s="35"/>
    </row>
    <row r="3912" spans="3:9" ht="22.5" customHeight="1" x14ac:dyDescent="0.25">
      <c r="C3912" s="34"/>
      <c r="D3912" s="27"/>
      <c r="F3912" s="27"/>
      <c r="G3912" s="35"/>
      <c r="H3912" s="35"/>
      <c r="I3912" s="35"/>
    </row>
    <row r="3913" spans="3:9" ht="22.5" customHeight="1" x14ac:dyDescent="0.25">
      <c r="C3913" s="34"/>
      <c r="D3913" s="27"/>
      <c r="F3913" s="27"/>
      <c r="G3913" s="35"/>
      <c r="H3913" s="35"/>
      <c r="I3913" s="35"/>
    </row>
    <row r="3914" spans="3:9" ht="22.5" customHeight="1" x14ac:dyDescent="0.25">
      <c r="C3914" s="34"/>
      <c r="D3914" s="27"/>
      <c r="F3914" s="27"/>
      <c r="G3914" s="35"/>
      <c r="H3914" s="35"/>
      <c r="I3914" s="35"/>
    </row>
    <row r="3915" spans="3:9" ht="22.5" customHeight="1" x14ac:dyDescent="0.25">
      <c r="C3915" s="34"/>
      <c r="D3915" s="27"/>
      <c r="F3915" s="27"/>
      <c r="G3915" s="35"/>
      <c r="H3915" s="35"/>
      <c r="I3915" s="35"/>
    </row>
    <row r="3916" spans="3:9" ht="22.5" customHeight="1" x14ac:dyDescent="0.25">
      <c r="C3916" s="34"/>
      <c r="D3916" s="27"/>
      <c r="F3916" s="27"/>
      <c r="G3916" s="35"/>
      <c r="H3916" s="35"/>
      <c r="I3916" s="35"/>
    </row>
    <row r="3917" spans="3:9" ht="22.5" customHeight="1" x14ac:dyDescent="0.25">
      <c r="C3917" s="34"/>
      <c r="D3917" s="27"/>
      <c r="F3917" s="27"/>
      <c r="G3917" s="35"/>
      <c r="H3917" s="35"/>
      <c r="I3917" s="35"/>
    </row>
    <row r="3918" spans="3:9" ht="22.5" customHeight="1" x14ac:dyDescent="0.25">
      <c r="C3918" s="34"/>
      <c r="D3918" s="27"/>
      <c r="F3918" s="27"/>
      <c r="G3918" s="35"/>
      <c r="H3918" s="35"/>
      <c r="I3918" s="35"/>
    </row>
    <row r="3919" spans="3:9" ht="22.5" customHeight="1" x14ac:dyDescent="0.25">
      <c r="C3919" s="34"/>
      <c r="D3919" s="27"/>
      <c r="F3919" s="27"/>
      <c r="G3919" s="35"/>
      <c r="H3919" s="35"/>
      <c r="I3919" s="35"/>
    </row>
    <row r="3920" spans="3:9" ht="22.5" customHeight="1" x14ac:dyDescent="0.25">
      <c r="C3920" s="34"/>
      <c r="D3920" s="27"/>
      <c r="F3920" s="27"/>
      <c r="G3920" s="35"/>
      <c r="H3920" s="35"/>
      <c r="I3920" s="35"/>
    </row>
    <row r="3921" spans="3:9" ht="22.5" customHeight="1" x14ac:dyDescent="0.25">
      <c r="C3921" s="34"/>
      <c r="D3921" s="27"/>
      <c r="F3921" s="27"/>
      <c r="G3921" s="35"/>
      <c r="H3921" s="35"/>
      <c r="I3921" s="35"/>
    </row>
    <row r="3922" spans="3:9" ht="22.5" customHeight="1" x14ac:dyDescent="0.25">
      <c r="C3922" s="34"/>
      <c r="D3922" s="27"/>
      <c r="F3922" s="27"/>
      <c r="G3922" s="35"/>
      <c r="H3922" s="35"/>
      <c r="I3922" s="35"/>
    </row>
    <row r="3923" spans="3:9" ht="22.5" customHeight="1" x14ac:dyDescent="0.25">
      <c r="C3923" s="34"/>
      <c r="D3923" s="27"/>
      <c r="F3923" s="27"/>
      <c r="G3923" s="35"/>
      <c r="H3923" s="35"/>
      <c r="I3923" s="35"/>
    </row>
    <row r="3924" spans="3:9" ht="22.5" customHeight="1" x14ac:dyDescent="0.25">
      <c r="C3924" s="34"/>
      <c r="D3924" s="27"/>
      <c r="F3924" s="27"/>
      <c r="G3924" s="35"/>
      <c r="H3924" s="35"/>
      <c r="I3924" s="35"/>
    </row>
    <row r="3925" spans="3:9" ht="22.5" customHeight="1" x14ac:dyDescent="0.25">
      <c r="C3925" s="34"/>
      <c r="D3925" s="27"/>
      <c r="F3925" s="27"/>
      <c r="G3925" s="35"/>
      <c r="H3925" s="35"/>
      <c r="I3925" s="35"/>
    </row>
    <row r="3926" spans="3:9" ht="22.5" customHeight="1" x14ac:dyDescent="0.25">
      <c r="C3926" s="34"/>
      <c r="D3926" s="27"/>
      <c r="F3926" s="27"/>
      <c r="G3926" s="35"/>
      <c r="H3926" s="35"/>
      <c r="I3926" s="35"/>
    </row>
    <row r="3927" spans="3:9" ht="22.5" customHeight="1" x14ac:dyDescent="0.25">
      <c r="C3927" s="34"/>
      <c r="D3927" s="27"/>
      <c r="F3927" s="27"/>
      <c r="G3927" s="35"/>
      <c r="H3927" s="35"/>
      <c r="I3927" s="35"/>
    </row>
    <row r="3928" spans="3:9" ht="22.5" customHeight="1" x14ac:dyDescent="0.25">
      <c r="C3928" s="34"/>
      <c r="D3928" s="27"/>
      <c r="F3928" s="27"/>
      <c r="G3928" s="35"/>
      <c r="H3928" s="35"/>
      <c r="I3928" s="35"/>
    </row>
    <row r="3929" spans="3:9" ht="22.5" customHeight="1" x14ac:dyDescent="0.25">
      <c r="C3929" s="34"/>
      <c r="D3929" s="27"/>
      <c r="F3929" s="27"/>
      <c r="G3929" s="35"/>
      <c r="H3929" s="35"/>
      <c r="I3929" s="35"/>
    </row>
    <row r="3930" spans="3:9" ht="22.5" customHeight="1" x14ac:dyDescent="0.25">
      <c r="C3930" s="34"/>
      <c r="D3930" s="27"/>
      <c r="F3930" s="27"/>
      <c r="G3930" s="35"/>
      <c r="H3930" s="35"/>
      <c r="I3930" s="35"/>
    </row>
    <row r="3931" spans="3:9" ht="22.5" customHeight="1" x14ac:dyDescent="0.25">
      <c r="C3931" s="34"/>
      <c r="D3931" s="27"/>
      <c r="F3931" s="27"/>
      <c r="G3931" s="35"/>
      <c r="H3931" s="35"/>
      <c r="I3931" s="35"/>
    </row>
    <row r="3932" spans="3:9" ht="22.5" customHeight="1" x14ac:dyDescent="0.25">
      <c r="C3932" s="34"/>
      <c r="D3932" s="27"/>
      <c r="F3932" s="27"/>
      <c r="G3932" s="35"/>
      <c r="H3932" s="35"/>
      <c r="I3932" s="35"/>
    </row>
    <row r="3933" spans="3:9" ht="22.5" customHeight="1" x14ac:dyDescent="0.25">
      <c r="C3933" s="34"/>
      <c r="D3933" s="27"/>
      <c r="F3933" s="27"/>
      <c r="G3933" s="35"/>
      <c r="H3933" s="35"/>
      <c r="I3933" s="35"/>
    </row>
    <row r="3934" spans="3:9" ht="22.5" customHeight="1" x14ac:dyDescent="0.25">
      <c r="C3934" s="34"/>
      <c r="D3934" s="27"/>
      <c r="F3934" s="27"/>
      <c r="G3934" s="35"/>
      <c r="H3934" s="35"/>
      <c r="I3934" s="35"/>
    </row>
    <row r="3935" spans="3:9" ht="22.5" customHeight="1" x14ac:dyDescent="0.25">
      <c r="C3935" s="34"/>
      <c r="D3935" s="27"/>
      <c r="F3935" s="27"/>
      <c r="G3935" s="35"/>
      <c r="H3935" s="35"/>
      <c r="I3935" s="35"/>
    </row>
    <row r="3936" spans="3:9" ht="22.5" customHeight="1" x14ac:dyDescent="0.25">
      <c r="C3936" s="34"/>
      <c r="D3936" s="27"/>
      <c r="F3936" s="27"/>
      <c r="G3936" s="35"/>
      <c r="H3936" s="35"/>
      <c r="I3936" s="35"/>
    </row>
    <row r="3937" spans="3:9" ht="22.5" customHeight="1" x14ac:dyDescent="0.25">
      <c r="C3937" s="34"/>
      <c r="D3937" s="27"/>
      <c r="F3937" s="27"/>
      <c r="G3937" s="35"/>
      <c r="H3937" s="35"/>
      <c r="I3937" s="35"/>
    </row>
    <row r="3938" spans="3:9" ht="22.5" customHeight="1" x14ac:dyDescent="0.25">
      <c r="C3938" s="34"/>
      <c r="D3938" s="27"/>
      <c r="F3938" s="27"/>
      <c r="G3938" s="35"/>
      <c r="H3938" s="35"/>
      <c r="I3938" s="35"/>
    </row>
    <row r="3939" spans="3:9" ht="22.5" customHeight="1" x14ac:dyDescent="0.25">
      <c r="C3939" s="34"/>
      <c r="D3939" s="27"/>
      <c r="F3939" s="27"/>
      <c r="G3939" s="35"/>
      <c r="H3939" s="35"/>
      <c r="I3939" s="35"/>
    </row>
    <row r="3940" spans="3:9" ht="22.5" customHeight="1" x14ac:dyDescent="0.25">
      <c r="C3940" s="34"/>
      <c r="D3940" s="27"/>
      <c r="F3940" s="27"/>
      <c r="G3940" s="35"/>
      <c r="H3940" s="35"/>
      <c r="I3940" s="35"/>
    </row>
    <row r="3941" spans="3:9" ht="22.5" customHeight="1" x14ac:dyDescent="0.25">
      <c r="C3941" s="34"/>
      <c r="D3941" s="27"/>
      <c r="F3941" s="27"/>
      <c r="G3941" s="35"/>
      <c r="H3941" s="35"/>
      <c r="I3941" s="35"/>
    </row>
    <row r="3942" spans="3:9" ht="22.5" customHeight="1" x14ac:dyDescent="0.25">
      <c r="C3942" s="34"/>
      <c r="D3942" s="27"/>
      <c r="F3942" s="27"/>
      <c r="G3942" s="35"/>
      <c r="H3942" s="35"/>
      <c r="I3942" s="35"/>
    </row>
    <row r="3943" spans="3:9" ht="22.5" customHeight="1" x14ac:dyDescent="0.25">
      <c r="C3943" s="34"/>
      <c r="D3943" s="27"/>
      <c r="F3943" s="27"/>
      <c r="G3943" s="35"/>
      <c r="H3943" s="35"/>
      <c r="I3943" s="35"/>
    </row>
    <row r="3944" spans="3:9" ht="22.5" customHeight="1" x14ac:dyDescent="0.25">
      <c r="C3944" s="34"/>
      <c r="D3944" s="27"/>
      <c r="F3944" s="27"/>
      <c r="G3944" s="35"/>
      <c r="H3944" s="35"/>
      <c r="I3944" s="35"/>
    </row>
    <row r="3945" spans="3:9" ht="22.5" customHeight="1" x14ac:dyDescent="0.25">
      <c r="C3945" s="34"/>
      <c r="D3945" s="27"/>
      <c r="F3945" s="27"/>
      <c r="G3945" s="35"/>
      <c r="H3945" s="35"/>
      <c r="I3945" s="35"/>
    </row>
    <row r="3946" spans="3:9" ht="22.5" customHeight="1" x14ac:dyDescent="0.25">
      <c r="C3946" s="34"/>
      <c r="D3946" s="27"/>
      <c r="F3946" s="27"/>
      <c r="G3946" s="35"/>
      <c r="H3946" s="35"/>
      <c r="I3946" s="35"/>
    </row>
    <row r="3947" spans="3:9" ht="22.5" customHeight="1" x14ac:dyDescent="0.25">
      <c r="C3947" s="34"/>
      <c r="D3947" s="27"/>
      <c r="F3947" s="27"/>
      <c r="G3947" s="35"/>
      <c r="H3947" s="35"/>
      <c r="I3947" s="35"/>
    </row>
    <row r="3948" spans="3:9" ht="22.5" customHeight="1" x14ac:dyDescent="0.25">
      <c r="C3948" s="34"/>
      <c r="D3948" s="27"/>
      <c r="F3948" s="27"/>
      <c r="G3948" s="35"/>
      <c r="H3948" s="35"/>
      <c r="I3948" s="35"/>
    </row>
    <row r="3949" spans="3:9" ht="22.5" customHeight="1" x14ac:dyDescent="0.25">
      <c r="C3949" s="34"/>
      <c r="D3949" s="27"/>
      <c r="F3949" s="27"/>
      <c r="G3949" s="35"/>
      <c r="H3949" s="35"/>
      <c r="I3949" s="35"/>
    </row>
    <row r="3950" spans="3:9" ht="22.5" customHeight="1" x14ac:dyDescent="0.25">
      <c r="C3950" s="34"/>
      <c r="D3950" s="27"/>
      <c r="F3950" s="27"/>
      <c r="G3950" s="35"/>
      <c r="H3950" s="35"/>
      <c r="I3950" s="35"/>
    </row>
    <row r="3951" spans="3:9" ht="22.5" customHeight="1" x14ac:dyDescent="0.25">
      <c r="C3951" s="34"/>
      <c r="D3951" s="27"/>
      <c r="F3951" s="27"/>
      <c r="G3951" s="35"/>
      <c r="H3951" s="35"/>
      <c r="I3951" s="35"/>
    </row>
    <row r="3952" spans="3:9" ht="22.5" customHeight="1" x14ac:dyDescent="0.25">
      <c r="C3952" s="34"/>
      <c r="D3952" s="27"/>
      <c r="F3952" s="27"/>
      <c r="G3952" s="35"/>
      <c r="H3952" s="35"/>
      <c r="I3952" s="35"/>
    </row>
    <row r="3953" spans="3:9" ht="22.5" customHeight="1" x14ac:dyDescent="0.25">
      <c r="C3953" s="34"/>
      <c r="D3953" s="27"/>
      <c r="F3953" s="27"/>
      <c r="G3953" s="35"/>
      <c r="H3953" s="35"/>
      <c r="I3953" s="35"/>
    </row>
    <row r="3954" spans="3:9" ht="22.5" customHeight="1" x14ac:dyDescent="0.25">
      <c r="C3954" s="34"/>
      <c r="D3954" s="27"/>
      <c r="F3954" s="27"/>
      <c r="G3954" s="35"/>
      <c r="H3954" s="35"/>
      <c r="I3954" s="35"/>
    </row>
    <row r="3955" spans="3:9" ht="22.5" customHeight="1" x14ac:dyDescent="0.25">
      <c r="C3955" s="34"/>
      <c r="D3955" s="27"/>
      <c r="F3955" s="27"/>
      <c r="G3955" s="35"/>
      <c r="H3955" s="35"/>
      <c r="I3955" s="35"/>
    </row>
    <row r="3956" spans="3:9" ht="22.5" customHeight="1" x14ac:dyDescent="0.25">
      <c r="C3956" s="34"/>
      <c r="D3956" s="27"/>
      <c r="F3956" s="27"/>
      <c r="G3956" s="35"/>
      <c r="H3956" s="35"/>
      <c r="I3956" s="35"/>
    </row>
    <row r="3957" spans="3:9" ht="22.5" customHeight="1" x14ac:dyDescent="0.25">
      <c r="C3957" s="34"/>
      <c r="D3957" s="27"/>
      <c r="F3957" s="27"/>
      <c r="G3957" s="35"/>
      <c r="H3957" s="35"/>
      <c r="I3957" s="35"/>
    </row>
    <row r="3958" spans="3:9" ht="22.5" customHeight="1" x14ac:dyDescent="0.25">
      <c r="C3958" s="34"/>
      <c r="D3958" s="27"/>
      <c r="F3958" s="27"/>
      <c r="G3958" s="35"/>
      <c r="H3958" s="35"/>
      <c r="I3958" s="35"/>
    </row>
    <row r="3959" spans="3:9" ht="22.5" customHeight="1" x14ac:dyDescent="0.25">
      <c r="C3959" s="34"/>
      <c r="D3959" s="27"/>
      <c r="F3959" s="27"/>
      <c r="G3959" s="35"/>
      <c r="H3959" s="35"/>
      <c r="I3959" s="35"/>
    </row>
    <row r="3960" spans="3:9" ht="22.5" customHeight="1" x14ac:dyDescent="0.25">
      <c r="C3960" s="34"/>
      <c r="D3960" s="27"/>
      <c r="F3960" s="27"/>
      <c r="G3960" s="35"/>
      <c r="H3960" s="35"/>
      <c r="I3960" s="35"/>
    </row>
    <row r="3961" spans="3:9" ht="22.5" customHeight="1" x14ac:dyDescent="0.25">
      <c r="C3961" s="34"/>
      <c r="D3961" s="27"/>
      <c r="F3961" s="27"/>
      <c r="G3961" s="35"/>
      <c r="H3961" s="35"/>
      <c r="I3961" s="35"/>
    </row>
    <row r="3962" spans="3:9" ht="22.5" customHeight="1" x14ac:dyDescent="0.25">
      <c r="C3962" s="34"/>
      <c r="D3962" s="27"/>
      <c r="F3962" s="27"/>
      <c r="G3962" s="35"/>
      <c r="H3962" s="35"/>
      <c r="I3962" s="35"/>
    </row>
    <row r="3963" spans="3:9" ht="22.5" customHeight="1" x14ac:dyDescent="0.25">
      <c r="C3963" s="34"/>
      <c r="D3963" s="27"/>
      <c r="F3963" s="27"/>
      <c r="G3963" s="35"/>
      <c r="H3963" s="35"/>
      <c r="I3963" s="35"/>
    </row>
    <row r="3964" spans="3:9" ht="22.5" customHeight="1" x14ac:dyDescent="0.25">
      <c r="C3964" s="34"/>
      <c r="D3964" s="27"/>
      <c r="F3964" s="27"/>
      <c r="G3964" s="35"/>
      <c r="H3964" s="35"/>
      <c r="I3964" s="35"/>
    </row>
    <row r="3965" spans="3:9" ht="22.5" customHeight="1" x14ac:dyDescent="0.25">
      <c r="C3965" s="34"/>
      <c r="D3965" s="27"/>
      <c r="F3965" s="27"/>
      <c r="G3965" s="35"/>
      <c r="H3965" s="35"/>
      <c r="I3965" s="35"/>
    </row>
    <row r="3966" spans="3:9" ht="22.5" customHeight="1" x14ac:dyDescent="0.25">
      <c r="C3966" s="34"/>
      <c r="D3966" s="27"/>
      <c r="F3966" s="27"/>
      <c r="G3966" s="35"/>
      <c r="H3966" s="35"/>
      <c r="I3966" s="35"/>
    </row>
    <row r="3967" spans="3:9" ht="22.5" customHeight="1" x14ac:dyDescent="0.25">
      <c r="C3967" s="34"/>
      <c r="D3967" s="27"/>
      <c r="F3967" s="27"/>
      <c r="G3967" s="35"/>
      <c r="H3967" s="35"/>
      <c r="I3967" s="35"/>
    </row>
    <row r="3968" spans="3:9" ht="22.5" customHeight="1" x14ac:dyDescent="0.25">
      <c r="C3968" s="34"/>
      <c r="D3968" s="27"/>
      <c r="F3968" s="27"/>
      <c r="G3968" s="35"/>
      <c r="H3968" s="35"/>
      <c r="I3968" s="35"/>
    </row>
    <row r="3969" spans="3:9" ht="22.5" customHeight="1" x14ac:dyDescent="0.25">
      <c r="C3969" s="34"/>
      <c r="D3969" s="27"/>
      <c r="F3969" s="27"/>
      <c r="G3969" s="35"/>
      <c r="H3969" s="35"/>
      <c r="I3969" s="35"/>
    </row>
    <row r="3970" spans="3:9" ht="22.5" customHeight="1" x14ac:dyDescent="0.25">
      <c r="C3970" s="34"/>
      <c r="D3970" s="27"/>
      <c r="F3970" s="27"/>
      <c r="G3970" s="35"/>
      <c r="H3970" s="35"/>
      <c r="I3970" s="35"/>
    </row>
    <row r="3971" spans="3:9" ht="22.5" customHeight="1" x14ac:dyDescent="0.25">
      <c r="C3971" s="34"/>
      <c r="D3971" s="27"/>
      <c r="F3971" s="27"/>
      <c r="G3971" s="35"/>
      <c r="H3971" s="35"/>
      <c r="I3971" s="35"/>
    </row>
    <row r="3972" spans="3:9" ht="22.5" customHeight="1" x14ac:dyDescent="0.25">
      <c r="C3972" s="34"/>
      <c r="D3972" s="27"/>
      <c r="F3972" s="27"/>
      <c r="G3972" s="35"/>
      <c r="H3972" s="35"/>
      <c r="I3972" s="35"/>
    </row>
    <row r="3973" spans="3:9" ht="22.5" customHeight="1" x14ac:dyDescent="0.25">
      <c r="C3973" s="34"/>
      <c r="D3973" s="27"/>
      <c r="F3973" s="27"/>
      <c r="G3973" s="35"/>
      <c r="H3973" s="35"/>
      <c r="I3973" s="35"/>
    </row>
    <row r="3974" spans="3:9" ht="22.5" customHeight="1" x14ac:dyDescent="0.25">
      <c r="C3974" s="34"/>
      <c r="D3974" s="27"/>
      <c r="F3974" s="27"/>
      <c r="G3974" s="35"/>
      <c r="H3974" s="35"/>
      <c r="I3974" s="35"/>
    </row>
    <row r="3975" spans="3:9" ht="22.5" customHeight="1" x14ac:dyDescent="0.25">
      <c r="C3975" s="34"/>
      <c r="D3975" s="27"/>
      <c r="F3975" s="27"/>
      <c r="G3975" s="35"/>
      <c r="H3975" s="35"/>
      <c r="I3975" s="35"/>
    </row>
    <row r="3976" spans="3:9" ht="22.5" customHeight="1" x14ac:dyDescent="0.25">
      <c r="C3976" s="34"/>
      <c r="D3976" s="27"/>
      <c r="F3976" s="27"/>
      <c r="G3976" s="35"/>
      <c r="H3976" s="35"/>
      <c r="I3976" s="35"/>
    </row>
    <row r="3977" spans="3:9" ht="22.5" customHeight="1" x14ac:dyDescent="0.25">
      <c r="C3977" s="34"/>
      <c r="D3977" s="27"/>
      <c r="F3977" s="27"/>
      <c r="G3977" s="35"/>
      <c r="H3977" s="35"/>
      <c r="I3977" s="35"/>
    </row>
    <row r="3978" spans="3:9" ht="22.5" customHeight="1" x14ac:dyDescent="0.25">
      <c r="C3978" s="34"/>
      <c r="D3978" s="27"/>
      <c r="F3978" s="27"/>
      <c r="G3978" s="35"/>
      <c r="H3978" s="35"/>
      <c r="I3978" s="35"/>
    </row>
    <row r="3979" spans="3:9" ht="22.5" customHeight="1" x14ac:dyDescent="0.25">
      <c r="C3979" s="34"/>
      <c r="D3979" s="27"/>
      <c r="F3979" s="27"/>
      <c r="G3979" s="35"/>
      <c r="H3979" s="35"/>
      <c r="I3979" s="35"/>
    </row>
    <row r="3980" spans="3:9" ht="22.5" customHeight="1" x14ac:dyDescent="0.25">
      <c r="C3980" s="34"/>
      <c r="D3980" s="27"/>
      <c r="F3980" s="27"/>
      <c r="G3980" s="35"/>
      <c r="H3980" s="35"/>
      <c r="I3980" s="35"/>
    </row>
    <row r="3981" spans="3:9" ht="22.5" customHeight="1" x14ac:dyDescent="0.25">
      <c r="C3981" s="34"/>
      <c r="D3981" s="27"/>
      <c r="F3981" s="27"/>
      <c r="G3981" s="35"/>
      <c r="H3981" s="35"/>
      <c r="I3981" s="35"/>
    </row>
    <row r="3982" spans="3:9" ht="22.5" customHeight="1" x14ac:dyDescent="0.25">
      <c r="C3982" s="34"/>
      <c r="D3982" s="27"/>
      <c r="F3982" s="27"/>
      <c r="G3982" s="35"/>
      <c r="H3982" s="35"/>
      <c r="I3982" s="35"/>
    </row>
    <row r="3983" spans="3:9" ht="22.5" customHeight="1" x14ac:dyDescent="0.25">
      <c r="C3983" s="34"/>
      <c r="D3983" s="27"/>
      <c r="F3983" s="27"/>
      <c r="G3983" s="35"/>
      <c r="H3983" s="35"/>
      <c r="I3983" s="35"/>
    </row>
    <row r="3984" spans="3:9" ht="22.5" customHeight="1" x14ac:dyDescent="0.25">
      <c r="C3984" s="34"/>
      <c r="D3984" s="27"/>
      <c r="F3984" s="27"/>
      <c r="G3984" s="35"/>
      <c r="H3984" s="35"/>
      <c r="I3984" s="35"/>
    </row>
    <row r="3985" spans="3:9" ht="22.5" customHeight="1" x14ac:dyDescent="0.25">
      <c r="C3985" s="34"/>
      <c r="D3985" s="27"/>
      <c r="F3985" s="27"/>
      <c r="G3985" s="35"/>
      <c r="H3985" s="35"/>
      <c r="I3985" s="35"/>
    </row>
    <row r="3986" spans="3:9" ht="22.5" customHeight="1" x14ac:dyDescent="0.25">
      <c r="C3986" s="34"/>
      <c r="D3986" s="27"/>
      <c r="F3986" s="27"/>
      <c r="G3986" s="35"/>
      <c r="H3986" s="35"/>
      <c r="I3986" s="35"/>
    </row>
    <row r="3987" spans="3:9" ht="22.5" customHeight="1" x14ac:dyDescent="0.25">
      <c r="C3987" s="34"/>
      <c r="D3987" s="27"/>
      <c r="F3987" s="27"/>
      <c r="G3987" s="35"/>
      <c r="H3987" s="35"/>
      <c r="I3987" s="35"/>
    </row>
    <row r="3988" spans="3:9" ht="22.5" customHeight="1" x14ac:dyDescent="0.25">
      <c r="C3988" s="34"/>
      <c r="D3988" s="27"/>
      <c r="F3988" s="27"/>
      <c r="G3988" s="35"/>
      <c r="H3988" s="35"/>
      <c r="I3988" s="35"/>
    </row>
    <row r="3989" spans="3:9" ht="22.5" customHeight="1" x14ac:dyDescent="0.25">
      <c r="C3989" s="34"/>
      <c r="D3989" s="27"/>
      <c r="F3989" s="27"/>
      <c r="G3989" s="35"/>
      <c r="H3989" s="35"/>
      <c r="I3989" s="35"/>
    </row>
    <row r="3990" spans="3:9" ht="22.5" customHeight="1" x14ac:dyDescent="0.25">
      <c r="C3990" s="34"/>
      <c r="D3990" s="27"/>
      <c r="F3990" s="27"/>
      <c r="G3990" s="35"/>
      <c r="H3990" s="35"/>
      <c r="I3990" s="35"/>
    </row>
    <row r="3991" spans="3:9" ht="22.5" customHeight="1" x14ac:dyDescent="0.25">
      <c r="C3991" s="34"/>
      <c r="D3991" s="27"/>
      <c r="F3991" s="27"/>
      <c r="G3991" s="35"/>
      <c r="H3991" s="35"/>
      <c r="I3991" s="35"/>
    </row>
    <row r="3992" spans="3:9" ht="22.5" customHeight="1" x14ac:dyDescent="0.25">
      <c r="C3992" s="34"/>
      <c r="D3992" s="27"/>
      <c r="F3992" s="27"/>
      <c r="G3992" s="35"/>
      <c r="H3992" s="35"/>
      <c r="I3992" s="35"/>
    </row>
    <row r="3993" spans="3:9" ht="22.5" customHeight="1" x14ac:dyDescent="0.25">
      <c r="C3993" s="34"/>
      <c r="D3993" s="27"/>
      <c r="F3993" s="27"/>
      <c r="G3993" s="35"/>
      <c r="H3993" s="35"/>
      <c r="I3993" s="35"/>
    </row>
    <row r="3994" spans="3:9" ht="22.5" customHeight="1" x14ac:dyDescent="0.25">
      <c r="C3994" s="34"/>
      <c r="D3994" s="27"/>
      <c r="F3994" s="27"/>
      <c r="G3994" s="35"/>
      <c r="H3994" s="35"/>
      <c r="I3994" s="35"/>
    </row>
    <row r="3995" spans="3:9" ht="22.5" customHeight="1" x14ac:dyDescent="0.25">
      <c r="C3995" s="34"/>
      <c r="D3995" s="27"/>
      <c r="F3995" s="27"/>
      <c r="G3995" s="35"/>
      <c r="H3995" s="35"/>
      <c r="I3995" s="35"/>
    </row>
    <row r="3996" spans="3:9" ht="22.5" customHeight="1" x14ac:dyDescent="0.25">
      <c r="C3996" s="34"/>
      <c r="D3996" s="27"/>
      <c r="F3996" s="27"/>
      <c r="G3996" s="35"/>
      <c r="H3996" s="35"/>
      <c r="I3996" s="35"/>
    </row>
    <row r="3997" spans="3:9" ht="22.5" customHeight="1" x14ac:dyDescent="0.25">
      <c r="C3997" s="34"/>
      <c r="D3997" s="27"/>
      <c r="F3997" s="27"/>
      <c r="G3997" s="35"/>
      <c r="H3997" s="35"/>
      <c r="I3997" s="35"/>
    </row>
    <row r="3998" spans="3:9" ht="22.5" customHeight="1" x14ac:dyDescent="0.25">
      <c r="C3998" s="34"/>
      <c r="D3998" s="27"/>
      <c r="F3998" s="27"/>
      <c r="G3998" s="35"/>
      <c r="H3998" s="35"/>
      <c r="I3998" s="35"/>
    </row>
    <row r="3999" spans="3:9" ht="22.5" customHeight="1" x14ac:dyDescent="0.25">
      <c r="C3999" s="34"/>
      <c r="D3999" s="27"/>
      <c r="F3999" s="27"/>
      <c r="G3999" s="35"/>
      <c r="H3999" s="35"/>
      <c r="I3999" s="35"/>
    </row>
    <row r="4000" spans="3:9" ht="22.5" customHeight="1" x14ac:dyDescent="0.25">
      <c r="C4000" s="34"/>
      <c r="D4000" s="27"/>
      <c r="F4000" s="27"/>
      <c r="G4000" s="35"/>
      <c r="H4000" s="35"/>
      <c r="I4000" s="35"/>
    </row>
    <row r="4001" spans="3:9" ht="22.5" customHeight="1" x14ac:dyDescent="0.25">
      <c r="C4001" s="34"/>
      <c r="D4001" s="27"/>
      <c r="F4001" s="27"/>
      <c r="G4001" s="35"/>
      <c r="H4001" s="35"/>
      <c r="I4001" s="35"/>
    </row>
    <row r="4002" spans="3:9" ht="22.5" customHeight="1" x14ac:dyDescent="0.25">
      <c r="C4002" s="34"/>
      <c r="D4002" s="27"/>
      <c r="F4002" s="27"/>
      <c r="G4002" s="35"/>
      <c r="H4002" s="35"/>
      <c r="I4002" s="35"/>
    </row>
    <row r="4003" spans="3:9" ht="22.5" customHeight="1" x14ac:dyDescent="0.25">
      <c r="C4003" s="34"/>
      <c r="D4003" s="27"/>
      <c r="F4003" s="27"/>
      <c r="G4003" s="35"/>
      <c r="H4003" s="35"/>
      <c r="I4003" s="35"/>
    </row>
    <row r="4004" spans="3:9" ht="22.5" customHeight="1" x14ac:dyDescent="0.25">
      <c r="C4004" s="34"/>
      <c r="D4004" s="27"/>
      <c r="F4004" s="27"/>
      <c r="G4004" s="35"/>
      <c r="H4004" s="35"/>
      <c r="I4004" s="35"/>
    </row>
    <row r="4005" spans="3:9" ht="22.5" customHeight="1" x14ac:dyDescent="0.25">
      <c r="C4005" s="34"/>
      <c r="D4005" s="27"/>
      <c r="F4005" s="27"/>
      <c r="G4005" s="35"/>
      <c r="H4005" s="35"/>
      <c r="I4005" s="35"/>
    </row>
    <row r="4006" spans="3:9" ht="22.5" customHeight="1" x14ac:dyDescent="0.25">
      <c r="C4006" s="34"/>
      <c r="D4006" s="27"/>
      <c r="F4006" s="27"/>
      <c r="G4006" s="35"/>
      <c r="H4006" s="35"/>
      <c r="I4006" s="35"/>
    </row>
    <row r="4007" spans="3:9" ht="22.5" customHeight="1" x14ac:dyDescent="0.25">
      <c r="C4007" s="34"/>
      <c r="D4007" s="27"/>
      <c r="F4007" s="27"/>
      <c r="G4007" s="35"/>
      <c r="H4007" s="35"/>
      <c r="I4007" s="35"/>
    </row>
    <row r="4008" spans="3:9" ht="22.5" customHeight="1" x14ac:dyDescent="0.25">
      <c r="C4008" s="34"/>
      <c r="D4008" s="27"/>
      <c r="F4008" s="27"/>
      <c r="G4008" s="35"/>
      <c r="H4008" s="35"/>
      <c r="I4008" s="35"/>
    </row>
    <row r="4009" spans="3:9" ht="22.5" customHeight="1" x14ac:dyDescent="0.25">
      <c r="C4009" s="34"/>
      <c r="D4009" s="27"/>
      <c r="F4009" s="27"/>
      <c r="G4009" s="35"/>
      <c r="H4009" s="35"/>
      <c r="I4009" s="35"/>
    </row>
    <row r="4010" spans="3:9" ht="22.5" customHeight="1" x14ac:dyDescent="0.25">
      <c r="C4010" s="34"/>
      <c r="D4010" s="27"/>
      <c r="F4010" s="27"/>
      <c r="G4010" s="35"/>
      <c r="H4010" s="35"/>
      <c r="I4010" s="35"/>
    </row>
    <row r="4011" spans="3:9" ht="22.5" customHeight="1" x14ac:dyDescent="0.25">
      <c r="C4011" s="34"/>
      <c r="D4011" s="27"/>
      <c r="F4011" s="27"/>
      <c r="G4011" s="35"/>
      <c r="H4011" s="35"/>
      <c r="I4011" s="35"/>
    </row>
    <row r="4012" spans="3:9" ht="22.5" customHeight="1" x14ac:dyDescent="0.25">
      <c r="C4012" s="34"/>
      <c r="D4012" s="27"/>
      <c r="F4012" s="27"/>
      <c r="G4012" s="35"/>
      <c r="H4012" s="35"/>
      <c r="I4012" s="35"/>
    </row>
    <row r="4013" spans="3:9" ht="22.5" customHeight="1" x14ac:dyDescent="0.25">
      <c r="C4013" s="34"/>
      <c r="D4013" s="27"/>
      <c r="F4013" s="27"/>
      <c r="G4013" s="35"/>
      <c r="H4013" s="35"/>
      <c r="I4013" s="35"/>
    </row>
    <row r="4014" spans="3:9" ht="22.5" customHeight="1" x14ac:dyDescent="0.25">
      <c r="C4014" s="34"/>
      <c r="D4014" s="27"/>
      <c r="F4014" s="27"/>
      <c r="G4014" s="35"/>
      <c r="H4014" s="35"/>
      <c r="I4014" s="35"/>
    </row>
    <row r="4015" spans="3:9" ht="22.5" customHeight="1" x14ac:dyDescent="0.25">
      <c r="C4015" s="34"/>
      <c r="D4015" s="27"/>
      <c r="F4015" s="27"/>
      <c r="G4015" s="35"/>
      <c r="H4015" s="35"/>
      <c r="I4015" s="35"/>
    </row>
    <row r="4016" spans="3:9" ht="22.5" customHeight="1" x14ac:dyDescent="0.25">
      <c r="C4016" s="34"/>
      <c r="D4016" s="27"/>
      <c r="F4016" s="27"/>
      <c r="G4016" s="35"/>
      <c r="H4016" s="35"/>
      <c r="I4016" s="35"/>
    </row>
    <row r="4017" spans="3:9" ht="22.5" customHeight="1" x14ac:dyDescent="0.25">
      <c r="C4017" s="34"/>
      <c r="D4017" s="27"/>
      <c r="F4017" s="27"/>
      <c r="G4017" s="35"/>
      <c r="H4017" s="35"/>
      <c r="I4017" s="35"/>
    </row>
    <row r="4018" spans="3:9" ht="22.5" customHeight="1" x14ac:dyDescent="0.25">
      <c r="C4018" s="34"/>
      <c r="D4018" s="27"/>
      <c r="F4018" s="27"/>
      <c r="G4018" s="35"/>
      <c r="H4018" s="35"/>
      <c r="I4018" s="35"/>
    </row>
    <row r="4019" spans="3:9" ht="22.5" customHeight="1" x14ac:dyDescent="0.25">
      <c r="C4019" s="34"/>
      <c r="D4019" s="27"/>
      <c r="F4019" s="27"/>
      <c r="G4019" s="35"/>
      <c r="H4019" s="35"/>
      <c r="I4019" s="35"/>
    </row>
    <row r="4020" spans="3:9" ht="22.5" customHeight="1" x14ac:dyDescent="0.25">
      <c r="C4020" s="34"/>
      <c r="D4020" s="27"/>
      <c r="F4020" s="27"/>
      <c r="G4020" s="35"/>
      <c r="H4020" s="35"/>
      <c r="I4020" s="35"/>
    </row>
    <row r="4021" spans="3:9" ht="22.5" customHeight="1" x14ac:dyDescent="0.25">
      <c r="C4021" s="34"/>
      <c r="D4021" s="27"/>
      <c r="F4021" s="27"/>
      <c r="G4021" s="35"/>
      <c r="H4021" s="35"/>
      <c r="I4021" s="35"/>
    </row>
    <row r="4022" spans="3:9" ht="22.5" customHeight="1" x14ac:dyDescent="0.25">
      <c r="C4022" s="34"/>
      <c r="D4022" s="27"/>
      <c r="F4022" s="27"/>
      <c r="G4022" s="35"/>
      <c r="H4022" s="35"/>
      <c r="I4022" s="35"/>
    </row>
    <row r="4023" spans="3:9" ht="22.5" customHeight="1" x14ac:dyDescent="0.25">
      <c r="C4023" s="34"/>
      <c r="D4023" s="27"/>
      <c r="F4023" s="27"/>
      <c r="G4023" s="35"/>
      <c r="H4023" s="35"/>
      <c r="I4023" s="35"/>
    </row>
    <row r="4024" spans="3:9" ht="22.5" customHeight="1" x14ac:dyDescent="0.25">
      <c r="C4024" s="34"/>
      <c r="D4024" s="27"/>
      <c r="F4024" s="27"/>
      <c r="G4024" s="35"/>
      <c r="H4024" s="35"/>
      <c r="I4024" s="35"/>
    </row>
    <row r="4025" spans="3:9" ht="22.5" customHeight="1" x14ac:dyDescent="0.25">
      <c r="C4025" s="34"/>
      <c r="D4025" s="27"/>
      <c r="F4025" s="27"/>
      <c r="G4025" s="35"/>
      <c r="H4025" s="35"/>
      <c r="I4025" s="35"/>
    </row>
    <row r="4026" spans="3:9" ht="22.5" customHeight="1" x14ac:dyDescent="0.25">
      <c r="C4026" s="34"/>
      <c r="D4026" s="27"/>
      <c r="F4026" s="27"/>
      <c r="G4026" s="35"/>
      <c r="H4026" s="35"/>
      <c r="I4026" s="35"/>
    </row>
    <row r="4027" spans="3:9" ht="22.5" customHeight="1" x14ac:dyDescent="0.25">
      <c r="C4027" s="34"/>
      <c r="D4027" s="27"/>
      <c r="F4027" s="27"/>
      <c r="G4027" s="35"/>
      <c r="H4027" s="35"/>
      <c r="I4027" s="35"/>
    </row>
    <row r="4028" spans="3:9" ht="22.5" customHeight="1" x14ac:dyDescent="0.25">
      <c r="C4028" s="34"/>
      <c r="D4028" s="27"/>
      <c r="F4028" s="27"/>
      <c r="G4028" s="35"/>
      <c r="H4028" s="35"/>
      <c r="I4028" s="35"/>
    </row>
    <row r="4029" spans="3:9" ht="22.5" customHeight="1" x14ac:dyDescent="0.25">
      <c r="C4029" s="34"/>
      <c r="D4029" s="27"/>
      <c r="F4029" s="27"/>
      <c r="G4029" s="35"/>
      <c r="H4029" s="35"/>
      <c r="I4029" s="35"/>
    </row>
    <row r="4030" spans="3:9" ht="22.5" customHeight="1" x14ac:dyDescent="0.25">
      <c r="C4030" s="34"/>
      <c r="D4030" s="27"/>
      <c r="F4030" s="27"/>
      <c r="G4030" s="35"/>
      <c r="H4030" s="35"/>
      <c r="I4030" s="35"/>
    </row>
    <row r="4031" spans="3:9" ht="22.5" customHeight="1" x14ac:dyDescent="0.25">
      <c r="C4031" s="34"/>
      <c r="D4031" s="27"/>
      <c r="F4031" s="27"/>
      <c r="G4031" s="35"/>
      <c r="H4031" s="35"/>
      <c r="I4031" s="35"/>
    </row>
    <row r="4032" spans="3:9" ht="22.5" customHeight="1" x14ac:dyDescent="0.25">
      <c r="C4032" s="34"/>
      <c r="D4032" s="27"/>
      <c r="F4032" s="27"/>
      <c r="G4032" s="35"/>
      <c r="H4032" s="35"/>
      <c r="I4032" s="35"/>
    </row>
    <row r="4033" spans="3:9" ht="22.5" customHeight="1" x14ac:dyDescent="0.25">
      <c r="C4033" s="34"/>
      <c r="D4033" s="27"/>
      <c r="F4033" s="27"/>
      <c r="G4033" s="35"/>
      <c r="H4033" s="35"/>
      <c r="I4033" s="35"/>
    </row>
    <row r="4034" spans="3:9" ht="22.5" customHeight="1" x14ac:dyDescent="0.25">
      <c r="C4034" s="34"/>
      <c r="D4034" s="27"/>
      <c r="F4034" s="27"/>
      <c r="G4034" s="35"/>
      <c r="H4034" s="35"/>
      <c r="I4034" s="35"/>
    </row>
    <row r="4035" spans="3:9" ht="22.5" customHeight="1" x14ac:dyDescent="0.25">
      <c r="C4035" s="34"/>
      <c r="D4035" s="27"/>
      <c r="F4035" s="27"/>
      <c r="G4035" s="35"/>
      <c r="H4035" s="35"/>
      <c r="I4035" s="35"/>
    </row>
    <row r="4036" spans="3:9" ht="22.5" customHeight="1" x14ac:dyDescent="0.25">
      <c r="C4036" s="34"/>
      <c r="D4036" s="27"/>
      <c r="F4036" s="27"/>
      <c r="G4036" s="35"/>
      <c r="H4036" s="35"/>
      <c r="I4036" s="35"/>
    </row>
    <row r="4037" spans="3:9" ht="22.5" customHeight="1" x14ac:dyDescent="0.25">
      <c r="C4037" s="34"/>
      <c r="D4037" s="27"/>
      <c r="F4037" s="27"/>
      <c r="G4037" s="35"/>
      <c r="H4037" s="35"/>
      <c r="I4037" s="35"/>
    </row>
    <row r="4038" spans="3:9" ht="22.5" customHeight="1" x14ac:dyDescent="0.25">
      <c r="C4038" s="34"/>
      <c r="D4038" s="27"/>
      <c r="F4038" s="27"/>
      <c r="G4038" s="35"/>
      <c r="H4038" s="35"/>
      <c r="I4038" s="35"/>
    </row>
    <row r="4039" spans="3:9" ht="22.5" customHeight="1" x14ac:dyDescent="0.25">
      <c r="C4039" s="34"/>
      <c r="D4039" s="27"/>
      <c r="F4039" s="27"/>
      <c r="G4039" s="35"/>
      <c r="H4039" s="35"/>
      <c r="I4039" s="35"/>
    </row>
    <row r="4040" spans="3:9" ht="22.5" customHeight="1" x14ac:dyDescent="0.25">
      <c r="C4040" s="34"/>
      <c r="D4040" s="27"/>
      <c r="F4040" s="27"/>
      <c r="G4040" s="35"/>
      <c r="H4040" s="35"/>
      <c r="I4040" s="35"/>
    </row>
    <row r="4041" spans="3:9" ht="22.5" customHeight="1" x14ac:dyDescent="0.25">
      <c r="C4041" s="34"/>
      <c r="D4041" s="27"/>
      <c r="F4041" s="27"/>
      <c r="G4041" s="35"/>
      <c r="H4041" s="35"/>
      <c r="I4041" s="35"/>
    </row>
    <row r="4042" spans="3:9" ht="22.5" customHeight="1" x14ac:dyDescent="0.25">
      <c r="C4042" s="34"/>
      <c r="D4042" s="27"/>
      <c r="F4042" s="27"/>
      <c r="G4042" s="35"/>
      <c r="H4042" s="35"/>
      <c r="I4042" s="35"/>
    </row>
    <row r="4043" spans="3:9" ht="22.5" customHeight="1" x14ac:dyDescent="0.25">
      <c r="C4043" s="34"/>
      <c r="D4043" s="27"/>
      <c r="F4043" s="27"/>
      <c r="G4043" s="35"/>
      <c r="H4043" s="35"/>
      <c r="I4043" s="35"/>
    </row>
    <row r="4044" spans="3:9" ht="22.5" customHeight="1" x14ac:dyDescent="0.25">
      <c r="C4044" s="34"/>
      <c r="D4044" s="27"/>
      <c r="F4044" s="27"/>
      <c r="G4044" s="35"/>
      <c r="H4044" s="35"/>
      <c r="I4044" s="35"/>
    </row>
    <row r="4045" spans="3:9" ht="22.5" customHeight="1" x14ac:dyDescent="0.25">
      <c r="C4045" s="34"/>
      <c r="D4045" s="27"/>
      <c r="F4045" s="27"/>
      <c r="G4045" s="35"/>
      <c r="H4045" s="35"/>
      <c r="I4045" s="35"/>
    </row>
    <row r="4046" spans="3:9" ht="22.5" customHeight="1" x14ac:dyDescent="0.25">
      <c r="C4046" s="34"/>
      <c r="D4046" s="27"/>
      <c r="F4046" s="27"/>
      <c r="G4046" s="35"/>
      <c r="H4046" s="35"/>
      <c r="I4046" s="35"/>
    </row>
    <row r="4047" spans="3:9" ht="22.5" customHeight="1" x14ac:dyDescent="0.25">
      <c r="C4047" s="34"/>
      <c r="D4047" s="27"/>
      <c r="F4047" s="27"/>
      <c r="G4047" s="35"/>
      <c r="H4047" s="35"/>
      <c r="I4047" s="35"/>
    </row>
    <row r="4048" spans="3:9" ht="22.5" customHeight="1" x14ac:dyDescent="0.25">
      <c r="C4048" s="34"/>
      <c r="D4048" s="27"/>
      <c r="F4048" s="27"/>
      <c r="G4048" s="35"/>
      <c r="H4048" s="35"/>
      <c r="I4048" s="35"/>
    </row>
    <row r="4049" spans="3:9" ht="22.5" customHeight="1" x14ac:dyDescent="0.25">
      <c r="C4049" s="34"/>
      <c r="D4049" s="27"/>
      <c r="F4049" s="27"/>
      <c r="G4049" s="35"/>
      <c r="H4049" s="35"/>
      <c r="I4049" s="35"/>
    </row>
    <row r="4050" spans="3:9" ht="22.5" customHeight="1" x14ac:dyDescent="0.25">
      <c r="C4050" s="34"/>
      <c r="D4050" s="27"/>
      <c r="F4050" s="27"/>
      <c r="G4050" s="35"/>
      <c r="H4050" s="35"/>
      <c r="I4050" s="35"/>
    </row>
    <row r="4051" spans="3:9" ht="22.5" customHeight="1" x14ac:dyDescent="0.25">
      <c r="C4051" s="34"/>
      <c r="D4051" s="27"/>
      <c r="F4051" s="27"/>
      <c r="G4051" s="35"/>
      <c r="H4051" s="35"/>
      <c r="I4051" s="35"/>
    </row>
    <row r="4052" spans="3:9" ht="22.5" customHeight="1" x14ac:dyDescent="0.25">
      <c r="C4052" s="34"/>
      <c r="D4052" s="27"/>
      <c r="F4052" s="27"/>
      <c r="G4052" s="35"/>
      <c r="H4052" s="35"/>
      <c r="I4052" s="35"/>
    </row>
    <row r="4053" spans="3:9" ht="22.5" customHeight="1" x14ac:dyDescent="0.25">
      <c r="C4053" s="34"/>
      <c r="D4053" s="27"/>
      <c r="F4053" s="27"/>
      <c r="G4053" s="35"/>
      <c r="H4053" s="35"/>
      <c r="I4053" s="35"/>
    </row>
    <row r="4054" spans="3:9" ht="22.5" customHeight="1" x14ac:dyDescent="0.25">
      <c r="C4054" s="34"/>
      <c r="D4054" s="27"/>
      <c r="F4054" s="27"/>
      <c r="G4054" s="35"/>
      <c r="H4054" s="35"/>
      <c r="I4054" s="35"/>
    </row>
    <row r="4055" spans="3:9" ht="22.5" customHeight="1" x14ac:dyDescent="0.25">
      <c r="C4055" s="34"/>
      <c r="D4055" s="27"/>
      <c r="F4055" s="27"/>
      <c r="G4055" s="35"/>
      <c r="H4055" s="35"/>
      <c r="I4055" s="35"/>
    </row>
    <row r="4056" spans="3:9" ht="22.5" customHeight="1" x14ac:dyDescent="0.25">
      <c r="C4056" s="34"/>
      <c r="D4056" s="27"/>
      <c r="F4056" s="27"/>
      <c r="G4056" s="35"/>
      <c r="H4056" s="35"/>
      <c r="I4056" s="35"/>
    </row>
    <row r="4057" spans="3:9" ht="22.5" customHeight="1" x14ac:dyDescent="0.25">
      <c r="C4057" s="34"/>
      <c r="D4057" s="27"/>
      <c r="F4057" s="27"/>
      <c r="G4057" s="35"/>
      <c r="H4057" s="35"/>
      <c r="I4057" s="35"/>
    </row>
    <row r="4058" spans="3:9" ht="22.5" customHeight="1" x14ac:dyDescent="0.25">
      <c r="C4058" s="34"/>
      <c r="D4058" s="27"/>
      <c r="F4058" s="27"/>
      <c r="G4058" s="35"/>
      <c r="H4058" s="35"/>
      <c r="I4058" s="35"/>
    </row>
    <row r="4059" spans="3:9" ht="22.5" customHeight="1" x14ac:dyDescent="0.25">
      <c r="C4059" s="34"/>
      <c r="D4059" s="27"/>
      <c r="F4059" s="27"/>
      <c r="G4059" s="35"/>
      <c r="H4059" s="35"/>
      <c r="I4059" s="35"/>
    </row>
    <row r="4060" spans="3:9" ht="22.5" customHeight="1" x14ac:dyDescent="0.25">
      <c r="C4060" s="34"/>
      <c r="D4060" s="27"/>
      <c r="F4060" s="27"/>
      <c r="G4060" s="35"/>
      <c r="H4060" s="35"/>
      <c r="I4060" s="35"/>
    </row>
    <row r="4061" spans="3:9" ht="22.5" customHeight="1" x14ac:dyDescent="0.25">
      <c r="C4061" s="34"/>
      <c r="D4061" s="27"/>
      <c r="F4061" s="27"/>
      <c r="G4061" s="35"/>
      <c r="H4061" s="35"/>
      <c r="I4061" s="35"/>
    </row>
    <row r="4062" spans="3:9" ht="22.5" customHeight="1" x14ac:dyDescent="0.25">
      <c r="C4062" s="34"/>
      <c r="D4062" s="27"/>
      <c r="F4062" s="27"/>
      <c r="G4062" s="35"/>
      <c r="H4062" s="35"/>
      <c r="I4062" s="35"/>
    </row>
    <row r="4063" spans="3:9" ht="22.5" customHeight="1" x14ac:dyDescent="0.25">
      <c r="C4063" s="34"/>
      <c r="D4063" s="27"/>
      <c r="F4063" s="27"/>
      <c r="G4063" s="35"/>
      <c r="H4063" s="35"/>
      <c r="I4063" s="35"/>
    </row>
    <row r="4064" spans="3:9" ht="22.5" customHeight="1" x14ac:dyDescent="0.25">
      <c r="C4064" s="34"/>
      <c r="D4064" s="27"/>
      <c r="F4064" s="27"/>
      <c r="G4064" s="35"/>
      <c r="H4064" s="35"/>
      <c r="I4064" s="35"/>
    </row>
    <row r="4065" spans="3:9" ht="22.5" customHeight="1" x14ac:dyDescent="0.25">
      <c r="C4065" s="34"/>
      <c r="D4065" s="27"/>
      <c r="F4065" s="27"/>
      <c r="G4065" s="35"/>
      <c r="H4065" s="35"/>
      <c r="I4065" s="35"/>
    </row>
    <row r="4066" spans="3:9" ht="22.5" customHeight="1" x14ac:dyDescent="0.25">
      <c r="C4066" s="34"/>
      <c r="D4066" s="27"/>
      <c r="F4066" s="27"/>
      <c r="G4066" s="35"/>
      <c r="H4066" s="35"/>
      <c r="I4066" s="35"/>
    </row>
    <row r="4067" spans="3:9" ht="22.5" customHeight="1" x14ac:dyDescent="0.25">
      <c r="C4067" s="34"/>
      <c r="D4067" s="27"/>
      <c r="F4067" s="27"/>
      <c r="G4067" s="35"/>
      <c r="H4067" s="35"/>
      <c r="I4067" s="35"/>
    </row>
    <row r="4068" spans="3:9" ht="22.5" customHeight="1" x14ac:dyDescent="0.25">
      <c r="C4068" s="34"/>
      <c r="D4068" s="27"/>
      <c r="F4068" s="27"/>
      <c r="G4068" s="35"/>
      <c r="H4068" s="35"/>
      <c r="I4068" s="35"/>
    </row>
    <row r="4069" spans="3:9" ht="22.5" customHeight="1" x14ac:dyDescent="0.25">
      <c r="C4069" s="34"/>
      <c r="D4069" s="27"/>
      <c r="F4069" s="27"/>
      <c r="G4069" s="35"/>
      <c r="H4069" s="35"/>
      <c r="I4069" s="35"/>
    </row>
    <row r="4070" spans="3:9" ht="22.5" customHeight="1" x14ac:dyDescent="0.25">
      <c r="C4070" s="34"/>
      <c r="D4070" s="27"/>
      <c r="F4070" s="27"/>
      <c r="G4070" s="35"/>
      <c r="H4070" s="35"/>
      <c r="I4070" s="35"/>
    </row>
    <row r="4071" spans="3:9" ht="22.5" customHeight="1" x14ac:dyDescent="0.25">
      <c r="C4071" s="34"/>
      <c r="D4071" s="27"/>
      <c r="F4071" s="27"/>
      <c r="G4071" s="35"/>
      <c r="H4071" s="35"/>
      <c r="I4071" s="35"/>
    </row>
    <row r="4072" spans="3:9" ht="22.5" customHeight="1" x14ac:dyDescent="0.25">
      <c r="C4072" s="34"/>
      <c r="D4072" s="27"/>
      <c r="F4072" s="27"/>
      <c r="G4072" s="35"/>
      <c r="H4072" s="35"/>
      <c r="I4072" s="35"/>
    </row>
    <row r="4073" spans="3:9" ht="22.5" customHeight="1" x14ac:dyDescent="0.25">
      <c r="C4073" s="34"/>
      <c r="D4073" s="27"/>
      <c r="F4073" s="27"/>
      <c r="G4073" s="35"/>
      <c r="H4073" s="35"/>
      <c r="I4073" s="35"/>
    </row>
    <row r="4074" spans="3:9" ht="22.5" customHeight="1" x14ac:dyDescent="0.25">
      <c r="C4074" s="34"/>
      <c r="D4074" s="27"/>
      <c r="F4074" s="27"/>
      <c r="G4074" s="35"/>
      <c r="H4074" s="35"/>
      <c r="I4074" s="35"/>
    </row>
    <row r="4075" spans="3:9" ht="22.5" customHeight="1" x14ac:dyDescent="0.25">
      <c r="C4075" s="34"/>
      <c r="D4075" s="27"/>
      <c r="F4075" s="27"/>
      <c r="G4075" s="35"/>
      <c r="H4075" s="35"/>
      <c r="I4075" s="35"/>
    </row>
    <row r="4076" spans="3:9" ht="22.5" customHeight="1" x14ac:dyDescent="0.25">
      <c r="C4076" s="34"/>
      <c r="D4076" s="27"/>
      <c r="F4076" s="27"/>
      <c r="G4076" s="35"/>
      <c r="H4076" s="35"/>
      <c r="I4076" s="35"/>
    </row>
    <row r="4077" spans="3:9" ht="22.5" customHeight="1" x14ac:dyDescent="0.25">
      <c r="C4077" s="34"/>
      <c r="D4077" s="27"/>
      <c r="F4077" s="27"/>
      <c r="G4077" s="35"/>
      <c r="H4077" s="35"/>
      <c r="I4077" s="35"/>
    </row>
    <row r="4078" spans="3:9" ht="22.5" customHeight="1" x14ac:dyDescent="0.25">
      <c r="C4078" s="34"/>
      <c r="D4078" s="27"/>
      <c r="F4078" s="27"/>
      <c r="G4078" s="35"/>
      <c r="H4078" s="35"/>
      <c r="I4078" s="35"/>
    </row>
    <row r="4079" spans="3:9" ht="22.5" customHeight="1" x14ac:dyDescent="0.25">
      <c r="C4079" s="34"/>
      <c r="D4079" s="27"/>
      <c r="F4079" s="27"/>
      <c r="G4079" s="35"/>
      <c r="H4079" s="35"/>
      <c r="I4079" s="35"/>
    </row>
    <row r="4080" spans="3:9" ht="22.5" customHeight="1" x14ac:dyDescent="0.25">
      <c r="C4080" s="34"/>
      <c r="D4080" s="27"/>
      <c r="F4080" s="27"/>
      <c r="G4080" s="35"/>
      <c r="H4080" s="35"/>
      <c r="I4080" s="35"/>
    </row>
    <row r="4081" spans="3:9" ht="22.5" customHeight="1" x14ac:dyDescent="0.25">
      <c r="C4081" s="34"/>
      <c r="D4081" s="27"/>
      <c r="F4081" s="27"/>
      <c r="G4081" s="35"/>
      <c r="H4081" s="35"/>
      <c r="I4081" s="35"/>
    </row>
    <row r="4082" spans="3:9" ht="22.5" customHeight="1" x14ac:dyDescent="0.25">
      <c r="C4082" s="34"/>
      <c r="D4082" s="27"/>
      <c r="F4082" s="27"/>
      <c r="G4082" s="35"/>
      <c r="H4082" s="35"/>
      <c r="I4082" s="35"/>
    </row>
    <row r="4083" spans="3:9" ht="22.5" customHeight="1" x14ac:dyDescent="0.25">
      <c r="C4083" s="34"/>
      <c r="D4083" s="27"/>
      <c r="F4083" s="27"/>
      <c r="G4083" s="35"/>
      <c r="H4083" s="35"/>
      <c r="I4083" s="35"/>
    </row>
    <row r="4084" spans="3:9" ht="22.5" customHeight="1" x14ac:dyDescent="0.25">
      <c r="C4084" s="34"/>
      <c r="D4084" s="27"/>
      <c r="F4084" s="27"/>
      <c r="G4084" s="35"/>
      <c r="H4084" s="35"/>
      <c r="I4084" s="35"/>
    </row>
    <row r="4085" spans="3:9" ht="22.5" customHeight="1" x14ac:dyDescent="0.25">
      <c r="C4085" s="34"/>
      <c r="D4085" s="27"/>
      <c r="F4085" s="27"/>
      <c r="G4085" s="35"/>
      <c r="H4085" s="35"/>
      <c r="I4085" s="35"/>
    </row>
    <row r="4086" spans="3:9" ht="22.5" customHeight="1" x14ac:dyDescent="0.25">
      <c r="C4086" s="34"/>
      <c r="D4086" s="27"/>
      <c r="F4086" s="27"/>
      <c r="G4086" s="35"/>
      <c r="H4086" s="35"/>
      <c r="I4086" s="35"/>
    </row>
    <row r="4087" spans="3:9" ht="22.5" customHeight="1" x14ac:dyDescent="0.25">
      <c r="C4087" s="34"/>
      <c r="D4087" s="27"/>
      <c r="F4087" s="27"/>
      <c r="G4087" s="35"/>
      <c r="H4087" s="35"/>
      <c r="I4087" s="35"/>
    </row>
    <row r="4088" spans="3:9" ht="22.5" customHeight="1" x14ac:dyDescent="0.25">
      <c r="C4088" s="34"/>
      <c r="D4088" s="27"/>
      <c r="F4088" s="27"/>
      <c r="G4088" s="35"/>
      <c r="H4088" s="35"/>
      <c r="I4088" s="35"/>
    </row>
    <row r="4089" spans="3:9" ht="22.5" customHeight="1" x14ac:dyDescent="0.25">
      <c r="C4089" s="34"/>
      <c r="D4089" s="27"/>
      <c r="F4089" s="27"/>
      <c r="G4089" s="35"/>
      <c r="H4089" s="35"/>
      <c r="I4089" s="35"/>
    </row>
    <row r="4090" spans="3:9" ht="22.5" customHeight="1" x14ac:dyDescent="0.25">
      <c r="C4090" s="34"/>
      <c r="D4090" s="27"/>
      <c r="F4090" s="27"/>
      <c r="G4090" s="35"/>
      <c r="H4090" s="35"/>
      <c r="I4090" s="35"/>
    </row>
    <row r="4091" spans="3:9" ht="22.5" customHeight="1" x14ac:dyDescent="0.25">
      <c r="C4091" s="34"/>
      <c r="D4091" s="27"/>
      <c r="F4091" s="27"/>
      <c r="G4091" s="35"/>
      <c r="H4091" s="35"/>
      <c r="I4091" s="35"/>
    </row>
    <row r="4092" spans="3:9" ht="22.5" customHeight="1" x14ac:dyDescent="0.25">
      <c r="C4092" s="34"/>
      <c r="D4092" s="27"/>
      <c r="F4092" s="27"/>
      <c r="G4092" s="35"/>
      <c r="H4092" s="35"/>
      <c r="I4092" s="35"/>
    </row>
    <row r="4093" spans="3:9" ht="22.5" customHeight="1" x14ac:dyDescent="0.25">
      <c r="C4093" s="34"/>
      <c r="D4093" s="27"/>
      <c r="F4093" s="27"/>
      <c r="G4093" s="35"/>
      <c r="H4093" s="35"/>
      <c r="I4093" s="35"/>
    </row>
    <row r="4094" spans="3:9" ht="22.5" customHeight="1" x14ac:dyDescent="0.25">
      <c r="C4094" s="34"/>
      <c r="D4094" s="27"/>
      <c r="F4094" s="27"/>
      <c r="G4094" s="35"/>
      <c r="H4094" s="35"/>
      <c r="I4094" s="35"/>
    </row>
    <row r="4095" spans="3:9" ht="22.5" customHeight="1" x14ac:dyDescent="0.25">
      <c r="C4095" s="34"/>
      <c r="D4095" s="27"/>
      <c r="F4095" s="27"/>
      <c r="G4095" s="35"/>
      <c r="H4095" s="35"/>
      <c r="I4095" s="35"/>
    </row>
    <row r="4096" spans="3:9" ht="22.5" customHeight="1" x14ac:dyDescent="0.25">
      <c r="C4096" s="34"/>
      <c r="D4096" s="27"/>
      <c r="F4096" s="27"/>
      <c r="G4096" s="35"/>
      <c r="H4096" s="35"/>
      <c r="I4096" s="35"/>
    </row>
    <row r="4097" spans="3:9" ht="22.5" customHeight="1" x14ac:dyDescent="0.25">
      <c r="C4097" s="34"/>
      <c r="D4097" s="27"/>
      <c r="F4097" s="27"/>
      <c r="G4097" s="35"/>
      <c r="H4097" s="35"/>
      <c r="I4097" s="35"/>
    </row>
    <row r="4098" spans="3:9" ht="22.5" customHeight="1" x14ac:dyDescent="0.25">
      <c r="C4098" s="34"/>
      <c r="D4098" s="27"/>
      <c r="F4098" s="27"/>
      <c r="G4098" s="35"/>
      <c r="H4098" s="35"/>
      <c r="I4098" s="35"/>
    </row>
    <row r="4099" spans="3:9" ht="22.5" customHeight="1" x14ac:dyDescent="0.25">
      <c r="C4099" s="34"/>
      <c r="D4099" s="27"/>
      <c r="F4099" s="27"/>
      <c r="G4099" s="35"/>
      <c r="H4099" s="35"/>
      <c r="I4099" s="35"/>
    </row>
    <row r="4100" spans="3:9" ht="22.5" customHeight="1" x14ac:dyDescent="0.25">
      <c r="C4100" s="34"/>
      <c r="D4100" s="27"/>
      <c r="F4100" s="27"/>
      <c r="G4100" s="35"/>
      <c r="H4100" s="35"/>
      <c r="I4100" s="35"/>
    </row>
    <row r="4101" spans="3:9" ht="22.5" customHeight="1" x14ac:dyDescent="0.25">
      <c r="C4101" s="34"/>
      <c r="D4101" s="27"/>
      <c r="F4101" s="27"/>
      <c r="G4101" s="35"/>
      <c r="H4101" s="35"/>
      <c r="I4101" s="35"/>
    </row>
    <row r="4102" spans="3:9" ht="22.5" customHeight="1" x14ac:dyDescent="0.25">
      <c r="C4102" s="34"/>
      <c r="D4102" s="27"/>
      <c r="F4102" s="27"/>
      <c r="G4102" s="35"/>
      <c r="H4102" s="35"/>
      <c r="I4102" s="35"/>
    </row>
    <row r="4103" spans="3:9" ht="22.5" customHeight="1" x14ac:dyDescent="0.25">
      <c r="C4103" s="34"/>
      <c r="D4103" s="27"/>
      <c r="F4103" s="27"/>
      <c r="G4103" s="35"/>
      <c r="H4103" s="35"/>
      <c r="I4103" s="35"/>
    </row>
    <row r="4104" spans="3:9" ht="22.5" customHeight="1" x14ac:dyDescent="0.25">
      <c r="C4104" s="34"/>
      <c r="D4104" s="27"/>
      <c r="F4104" s="27"/>
      <c r="G4104" s="35"/>
      <c r="H4104" s="35"/>
      <c r="I4104" s="35"/>
    </row>
    <row r="4105" spans="3:9" ht="22.5" customHeight="1" x14ac:dyDescent="0.25">
      <c r="C4105" s="34"/>
      <c r="D4105" s="27"/>
      <c r="F4105" s="27"/>
      <c r="G4105" s="35"/>
      <c r="H4105" s="35"/>
      <c r="I4105" s="35"/>
    </row>
    <row r="4106" spans="3:9" ht="22.5" customHeight="1" x14ac:dyDescent="0.25">
      <c r="C4106" s="34"/>
      <c r="D4106" s="27"/>
      <c r="F4106" s="27"/>
      <c r="G4106" s="35"/>
      <c r="H4106" s="35"/>
      <c r="I4106" s="35"/>
    </row>
    <row r="4107" spans="3:9" ht="22.5" customHeight="1" x14ac:dyDescent="0.25">
      <c r="C4107" s="34"/>
      <c r="D4107" s="27"/>
      <c r="F4107" s="27"/>
      <c r="G4107" s="35"/>
      <c r="H4107" s="35"/>
      <c r="I4107" s="35"/>
    </row>
    <row r="4108" spans="3:9" ht="22.5" customHeight="1" x14ac:dyDescent="0.25">
      <c r="C4108" s="34"/>
      <c r="D4108" s="27"/>
      <c r="F4108" s="27"/>
      <c r="G4108" s="35"/>
      <c r="H4108" s="35"/>
      <c r="I4108" s="35"/>
    </row>
    <row r="4109" spans="3:9" ht="22.5" customHeight="1" x14ac:dyDescent="0.25">
      <c r="C4109" s="34"/>
      <c r="D4109" s="27"/>
      <c r="F4109" s="27"/>
      <c r="G4109" s="35"/>
      <c r="H4109" s="35"/>
      <c r="I4109" s="35"/>
    </row>
    <row r="4110" spans="3:9" ht="22.5" customHeight="1" x14ac:dyDescent="0.25">
      <c r="C4110" s="34"/>
      <c r="D4110" s="27"/>
      <c r="F4110" s="27"/>
      <c r="G4110" s="35"/>
      <c r="H4110" s="35"/>
      <c r="I4110" s="35"/>
    </row>
    <row r="4111" spans="3:9" ht="22.5" customHeight="1" x14ac:dyDescent="0.25">
      <c r="C4111" s="34"/>
      <c r="D4111" s="27"/>
      <c r="F4111" s="27"/>
      <c r="G4111" s="35"/>
      <c r="H4111" s="35"/>
      <c r="I4111" s="35"/>
    </row>
    <row r="4112" spans="3:9" ht="22.5" customHeight="1" x14ac:dyDescent="0.25">
      <c r="C4112" s="34"/>
      <c r="D4112" s="27"/>
      <c r="F4112" s="27"/>
      <c r="G4112" s="35"/>
      <c r="H4112" s="35"/>
      <c r="I4112" s="35"/>
    </row>
    <row r="4113" spans="3:9" ht="22.5" customHeight="1" x14ac:dyDescent="0.25">
      <c r="C4113" s="34"/>
      <c r="D4113" s="27"/>
      <c r="F4113" s="27"/>
      <c r="G4113" s="35"/>
      <c r="H4113" s="35"/>
      <c r="I4113" s="35"/>
    </row>
    <row r="4114" spans="3:9" ht="22.5" customHeight="1" x14ac:dyDescent="0.25">
      <c r="C4114" s="34"/>
      <c r="D4114" s="27"/>
      <c r="F4114" s="27"/>
      <c r="G4114" s="35"/>
      <c r="H4114" s="35"/>
      <c r="I4114" s="35"/>
    </row>
    <row r="4115" spans="3:9" ht="22.5" customHeight="1" x14ac:dyDescent="0.25">
      <c r="C4115" s="34"/>
      <c r="D4115" s="27"/>
      <c r="F4115" s="27"/>
      <c r="G4115" s="35"/>
      <c r="H4115" s="35"/>
      <c r="I4115" s="35"/>
    </row>
    <row r="4116" spans="3:9" ht="22.5" customHeight="1" x14ac:dyDescent="0.25">
      <c r="C4116" s="34"/>
      <c r="D4116" s="27"/>
      <c r="F4116" s="27"/>
      <c r="G4116" s="35"/>
      <c r="H4116" s="35"/>
      <c r="I4116" s="35"/>
    </row>
    <row r="4117" spans="3:9" ht="22.5" customHeight="1" x14ac:dyDescent="0.25">
      <c r="C4117" s="34"/>
      <c r="D4117" s="27"/>
      <c r="F4117" s="27"/>
      <c r="G4117" s="35"/>
      <c r="H4117" s="35"/>
      <c r="I4117" s="35"/>
    </row>
    <row r="4118" spans="3:9" ht="22.5" customHeight="1" x14ac:dyDescent="0.25">
      <c r="C4118" s="34"/>
      <c r="D4118" s="27"/>
      <c r="F4118" s="27"/>
      <c r="G4118" s="35"/>
      <c r="H4118" s="35"/>
      <c r="I4118" s="35"/>
    </row>
    <row r="4119" spans="3:9" ht="22.5" customHeight="1" x14ac:dyDescent="0.25">
      <c r="C4119" s="34"/>
      <c r="D4119" s="27"/>
      <c r="F4119" s="27"/>
      <c r="G4119" s="35"/>
      <c r="H4119" s="35"/>
      <c r="I4119" s="35"/>
    </row>
    <row r="4120" spans="3:9" ht="22.5" customHeight="1" x14ac:dyDescent="0.25">
      <c r="C4120" s="34"/>
      <c r="D4120" s="27"/>
      <c r="F4120" s="27"/>
      <c r="G4120" s="35"/>
      <c r="H4120" s="35"/>
      <c r="I4120" s="35"/>
    </row>
    <row r="4121" spans="3:9" ht="22.5" customHeight="1" x14ac:dyDescent="0.25">
      <c r="C4121" s="34"/>
      <c r="D4121" s="27"/>
      <c r="F4121" s="27"/>
      <c r="G4121" s="35"/>
      <c r="H4121" s="35"/>
      <c r="I4121" s="35"/>
    </row>
    <row r="4122" spans="3:9" ht="22.5" customHeight="1" x14ac:dyDescent="0.25">
      <c r="C4122" s="34"/>
      <c r="D4122" s="27"/>
      <c r="F4122" s="27"/>
      <c r="G4122" s="35"/>
      <c r="H4122" s="35"/>
      <c r="I4122" s="35"/>
    </row>
    <row r="4123" spans="3:9" ht="22.5" customHeight="1" x14ac:dyDescent="0.25">
      <c r="C4123" s="34"/>
      <c r="D4123" s="27"/>
      <c r="F4123" s="27"/>
      <c r="G4123" s="35"/>
      <c r="H4123" s="35"/>
      <c r="I4123" s="35"/>
    </row>
    <row r="4124" spans="3:9" ht="22.5" customHeight="1" x14ac:dyDescent="0.25">
      <c r="C4124" s="34"/>
      <c r="D4124" s="27"/>
      <c r="F4124" s="27"/>
      <c r="G4124" s="35"/>
      <c r="H4124" s="35"/>
      <c r="I4124" s="35"/>
    </row>
    <row r="4125" spans="3:9" ht="22.5" customHeight="1" x14ac:dyDescent="0.25">
      <c r="C4125" s="34"/>
      <c r="D4125" s="27"/>
      <c r="F4125" s="27"/>
      <c r="G4125" s="35"/>
      <c r="H4125" s="35"/>
      <c r="I4125" s="35"/>
    </row>
    <row r="4126" spans="3:9" ht="22.5" customHeight="1" x14ac:dyDescent="0.25">
      <c r="C4126" s="34"/>
      <c r="D4126" s="27"/>
      <c r="F4126" s="27"/>
      <c r="G4126" s="35"/>
      <c r="H4126" s="35"/>
      <c r="I4126" s="35"/>
    </row>
    <row r="4127" spans="3:9" ht="22.5" customHeight="1" x14ac:dyDescent="0.25">
      <c r="C4127" s="34"/>
      <c r="D4127" s="27"/>
      <c r="F4127" s="27"/>
      <c r="G4127" s="35"/>
      <c r="H4127" s="35"/>
      <c r="I4127" s="35"/>
    </row>
    <row r="4128" spans="3:9" ht="22.5" customHeight="1" x14ac:dyDescent="0.25">
      <c r="C4128" s="34"/>
      <c r="D4128" s="27"/>
      <c r="F4128" s="27"/>
      <c r="G4128" s="35"/>
      <c r="H4128" s="35"/>
      <c r="I4128" s="35"/>
    </row>
    <row r="4129" spans="3:9" ht="22.5" customHeight="1" x14ac:dyDescent="0.25">
      <c r="C4129" s="34"/>
      <c r="D4129" s="27"/>
      <c r="F4129" s="27"/>
      <c r="G4129" s="35"/>
      <c r="H4129" s="35"/>
      <c r="I4129" s="35"/>
    </row>
    <row r="4130" spans="3:9" ht="22.5" customHeight="1" x14ac:dyDescent="0.25">
      <c r="C4130" s="34"/>
      <c r="D4130" s="27"/>
      <c r="F4130" s="27"/>
      <c r="G4130" s="35"/>
      <c r="H4130" s="35"/>
      <c r="I4130" s="35"/>
    </row>
    <row r="4131" spans="3:9" ht="22.5" customHeight="1" x14ac:dyDescent="0.25">
      <c r="C4131" s="34"/>
      <c r="D4131" s="27"/>
      <c r="F4131" s="27"/>
      <c r="G4131" s="35"/>
      <c r="H4131" s="35"/>
      <c r="I4131" s="35"/>
    </row>
    <row r="4132" spans="3:9" ht="22.5" customHeight="1" x14ac:dyDescent="0.25">
      <c r="C4132" s="34"/>
      <c r="D4132" s="27"/>
      <c r="F4132" s="27"/>
      <c r="G4132" s="35"/>
      <c r="H4132" s="35"/>
      <c r="I4132" s="35"/>
    </row>
    <row r="4133" spans="3:9" ht="22.5" customHeight="1" x14ac:dyDescent="0.25">
      <c r="C4133" s="34"/>
      <c r="D4133" s="27"/>
      <c r="F4133" s="27"/>
      <c r="G4133" s="35"/>
      <c r="H4133" s="35"/>
      <c r="I4133" s="35"/>
    </row>
    <row r="4134" spans="3:9" ht="22.5" customHeight="1" x14ac:dyDescent="0.25">
      <c r="C4134" s="34"/>
      <c r="D4134" s="27"/>
      <c r="F4134" s="27"/>
      <c r="G4134" s="35"/>
      <c r="H4134" s="35"/>
      <c r="I4134" s="35"/>
    </row>
    <row r="4135" spans="3:9" ht="22.5" customHeight="1" x14ac:dyDescent="0.25">
      <c r="C4135" s="34"/>
      <c r="D4135" s="27"/>
      <c r="F4135" s="27"/>
      <c r="G4135" s="35"/>
      <c r="H4135" s="35"/>
      <c r="I4135" s="35"/>
    </row>
    <row r="4136" spans="3:9" ht="22.5" customHeight="1" x14ac:dyDescent="0.25">
      <c r="C4136" s="34"/>
      <c r="D4136" s="27"/>
      <c r="F4136" s="27"/>
      <c r="G4136" s="35"/>
      <c r="H4136" s="35"/>
      <c r="I4136" s="35"/>
    </row>
    <row r="4137" spans="3:9" ht="22.5" customHeight="1" x14ac:dyDescent="0.25">
      <c r="C4137" s="34"/>
      <c r="D4137" s="27"/>
      <c r="F4137" s="27"/>
      <c r="G4137" s="35"/>
      <c r="H4137" s="35"/>
      <c r="I4137" s="35"/>
    </row>
    <row r="4138" spans="3:9" ht="22.5" customHeight="1" x14ac:dyDescent="0.25">
      <c r="C4138" s="34"/>
      <c r="D4138" s="27"/>
      <c r="F4138" s="27"/>
      <c r="G4138" s="35"/>
      <c r="H4138" s="35"/>
      <c r="I4138" s="35"/>
    </row>
    <row r="4139" spans="3:9" ht="22.5" customHeight="1" x14ac:dyDescent="0.25">
      <c r="C4139" s="34"/>
      <c r="D4139" s="27"/>
      <c r="F4139" s="27"/>
      <c r="G4139" s="35"/>
      <c r="H4139" s="35"/>
      <c r="I4139" s="35"/>
    </row>
    <row r="4140" spans="3:9" ht="22.5" customHeight="1" x14ac:dyDescent="0.25">
      <c r="C4140" s="34"/>
      <c r="D4140" s="27"/>
      <c r="F4140" s="27"/>
      <c r="G4140" s="35"/>
      <c r="H4140" s="35"/>
      <c r="I4140" s="35"/>
    </row>
    <row r="4141" spans="3:9" ht="22.5" customHeight="1" x14ac:dyDescent="0.25">
      <c r="C4141" s="34"/>
      <c r="D4141" s="27"/>
      <c r="F4141" s="27"/>
      <c r="G4141" s="35"/>
      <c r="H4141" s="35"/>
      <c r="I4141" s="35"/>
    </row>
    <row r="4142" spans="3:9" ht="22.5" customHeight="1" x14ac:dyDescent="0.25">
      <c r="C4142" s="34"/>
      <c r="D4142" s="27"/>
      <c r="F4142" s="27"/>
      <c r="G4142" s="35"/>
      <c r="H4142" s="35"/>
      <c r="I4142" s="35"/>
    </row>
    <row r="4143" spans="3:9" ht="22.5" customHeight="1" x14ac:dyDescent="0.25">
      <c r="C4143" s="34"/>
      <c r="D4143" s="27"/>
      <c r="F4143" s="27"/>
      <c r="G4143" s="35"/>
      <c r="H4143" s="35"/>
      <c r="I4143" s="35"/>
    </row>
    <row r="4144" spans="3:9" ht="22.5" customHeight="1" x14ac:dyDescent="0.25">
      <c r="C4144" s="34"/>
      <c r="D4144" s="27"/>
      <c r="F4144" s="27"/>
      <c r="G4144" s="35"/>
      <c r="H4144" s="35"/>
      <c r="I4144" s="35"/>
    </row>
    <row r="4145" spans="3:9" ht="22.5" customHeight="1" x14ac:dyDescent="0.25">
      <c r="C4145" s="34"/>
      <c r="D4145" s="27"/>
      <c r="F4145" s="27"/>
      <c r="G4145" s="35"/>
      <c r="H4145" s="35"/>
      <c r="I4145" s="35"/>
    </row>
    <row r="4146" spans="3:9" ht="22.5" customHeight="1" x14ac:dyDescent="0.25">
      <c r="C4146" s="34"/>
      <c r="D4146" s="27"/>
      <c r="F4146" s="27"/>
      <c r="G4146" s="35"/>
      <c r="H4146" s="35"/>
      <c r="I4146" s="35"/>
    </row>
    <row r="4147" spans="3:9" ht="22.5" customHeight="1" x14ac:dyDescent="0.25">
      <c r="C4147" s="34"/>
      <c r="D4147" s="27"/>
      <c r="F4147" s="27"/>
      <c r="G4147" s="35"/>
      <c r="H4147" s="35"/>
      <c r="I4147" s="35"/>
    </row>
    <row r="4148" spans="3:9" ht="22.5" customHeight="1" x14ac:dyDescent="0.25">
      <c r="C4148" s="34"/>
      <c r="D4148" s="27"/>
      <c r="F4148" s="27"/>
      <c r="G4148" s="35"/>
      <c r="H4148" s="35"/>
      <c r="I4148" s="35"/>
    </row>
    <row r="4149" spans="3:9" ht="22.5" customHeight="1" x14ac:dyDescent="0.25">
      <c r="C4149" s="34"/>
      <c r="D4149" s="27"/>
      <c r="F4149" s="27"/>
      <c r="G4149" s="35"/>
      <c r="H4149" s="35"/>
      <c r="I4149" s="35"/>
    </row>
    <row r="4150" spans="3:9" ht="22.5" customHeight="1" x14ac:dyDescent="0.25">
      <c r="C4150" s="34"/>
      <c r="D4150" s="27"/>
      <c r="F4150" s="27"/>
      <c r="G4150" s="35"/>
      <c r="H4150" s="35"/>
      <c r="I4150" s="35"/>
    </row>
    <row r="4151" spans="3:9" ht="22.5" customHeight="1" x14ac:dyDescent="0.25">
      <c r="C4151" s="34"/>
      <c r="D4151" s="27"/>
      <c r="F4151" s="27"/>
      <c r="G4151" s="35"/>
      <c r="H4151" s="35"/>
      <c r="I4151" s="35"/>
    </row>
    <row r="4152" spans="3:9" ht="22.5" customHeight="1" x14ac:dyDescent="0.25">
      <c r="C4152" s="34"/>
      <c r="D4152" s="27"/>
      <c r="F4152" s="27"/>
      <c r="G4152" s="35"/>
      <c r="H4152" s="35"/>
      <c r="I4152" s="35"/>
    </row>
    <row r="4153" spans="3:9" ht="22.5" customHeight="1" x14ac:dyDescent="0.25">
      <c r="C4153" s="34"/>
      <c r="D4153" s="27"/>
      <c r="F4153" s="27"/>
      <c r="G4153" s="35"/>
      <c r="H4153" s="35"/>
      <c r="I4153" s="35"/>
    </row>
    <row r="4154" spans="3:9" ht="22.5" customHeight="1" x14ac:dyDescent="0.25">
      <c r="C4154" s="34"/>
      <c r="D4154" s="27"/>
      <c r="F4154" s="27"/>
      <c r="G4154" s="35"/>
      <c r="H4154" s="35"/>
      <c r="I4154" s="35"/>
    </row>
    <row r="4155" spans="3:9" ht="22.5" customHeight="1" x14ac:dyDescent="0.25">
      <c r="C4155" s="34"/>
      <c r="D4155" s="27"/>
      <c r="F4155" s="27"/>
      <c r="G4155" s="35"/>
      <c r="H4155" s="35"/>
      <c r="I4155" s="35"/>
    </row>
    <row r="4156" spans="3:9" ht="22.5" customHeight="1" x14ac:dyDescent="0.25">
      <c r="C4156" s="34"/>
      <c r="D4156" s="27"/>
      <c r="F4156" s="27"/>
      <c r="G4156" s="35"/>
      <c r="H4156" s="35"/>
      <c r="I4156" s="35"/>
    </row>
    <row r="4157" spans="3:9" ht="22.5" customHeight="1" x14ac:dyDescent="0.25">
      <c r="C4157" s="34"/>
      <c r="D4157" s="27"/>
      <c r="F4157" s="27"/>
      <c r="G4157" s="35"/>
      <c r="H4157" s="35"/>
      <c r="I4157" s="35"/>
    </row>
    <row r="4158" spans="3:9" ht="22.5" customHeight="1" x14ac:dyDescent="0.25">
      <c r="C4158" s="34"/>
      <c r="D4158" s="27"/>
      <c r="F4158" s="27"/>
      <c r="G4158" s="35"/>
      <c r="H4158" s="35"/>
      <c r="I4158" s="35"/>
    </row>
    <row r="4159" spans="3:9" ht="22.5" customHeight="1" x14ac:dyDescent="0.25">
      <c r="C4159" s="34"/>
      <c r="D4159" s="27"/>
      <c r="F4159" s="27"/>
      <c r="G4159" s="35"/>
      <c r="H4159" s="35"/>
      <c r="I4159" s="35"/>
    </row>
    <row r="4160" spans="3:9" ht="22.5" customHeight="1" x14ac:dyDescent="0.25">
      <c r="C4160" s="34"/>
      <c r="D4160" s="27"/>
      <c r="F4160" s="27"/>
      <c r="G4160" s="35"/>
      <c r="H4160" s="35"/>
      <c r="I4160" s="35"/>
    </row>
    <row r="4161" spans="3:9" ht="22.5" customHeight="1" x14ac:dyDescent="0.25">
      <c r="C4161" s="34"/>
      <c r="D4161" s="27"/>
      <c r="F4161" s="27"/>
      <c r="G4161" s="35"/>
      <c r="H4161" s="35"/>
      <c r="I4161" s="35"/>
    </row>
    <row r="4162" spans="3:9" ht="22.5" customHeight="1" x14ac:dyDescent="0.25">
      <c r="C4162" s="34"/>
      <c r="D4162" s="27"/>
      <c r="F4162" s="27"/>
      <c r="G4162" s="35"/>
      <c r="H4162" s="35"/>
      <c r="I4162" s="35"/>
    </row>
    <row r="4163" spans="3:9" ht="22.5" customHeight="1" x14ac:dyDescent="0.25">
      <c r="C4163" s="34"/>
      <c r="D4163" s="27"/>
      <c r="F4163" s="27"/>
      <c r="G4163" s="35"/>
      <c r="H4163" s="35"/>
      <c r="I4163" s="35"/>
    </row>
    <row r="4164" spans="3:9" ht="22.5" customHeight="1" x14ac:dyDescent="0.25">
      <c r="C4164" s="34"/>
      <c r="D4164" s="27"/>
      <c r="F4164" s="27"/>
      <c r="G4164" s="35"/>
      <c r="H4164" s="35"/>
      <c r="I4164" s="35"/>
    </row>
    <row r="4165" spans="3:9" ht="22.5" customHeight="1" x14ac:dyDescent="0.25">
      <c r="C4165" s="34"/>
      <c r="D4165" s="27"/>
      <c r="F4165" s="27"/>
      <c r="G4165" s="35"/>
      <c r="H4165" s="35"/>
      <c r="I4165" s="35"/>
    </row>
    <row r="4166" spans="3:9" ht="22.5" customHeight="1" x14ac:dyDescent="0.25">
      <c r="C4166" s="34"/>
      <c r="D4166" s="27"/>
      <c r="F4166" s="27"/>
      <c r="G4166" s="35"/>
      <c r="H4166" s="35"/>
      <c r="I4166" s="35"/>
    </row>
    <row r="4167" spans="3:9" ht="22.5" customHeight="1" x14ac:dyDescent="0.25">
      <c r="C4167" s="34"/>
      <c r="D4167" s="27"/>
      <c r="F4167" s="27"/>
      <c r="G4167" s="35"/>
      <c r="H4167" s="35"/>
      <c r="I4167" s="35"/>
    </row>
    <row r="4168" spans="3:9" ht="22.5" customHeight="1" x14ac:dyDescent="0.25">
      <c r="C4168" s="34"/>
      <c r="D4168" s="27"/>
      <c r="F4168" s="27"/>
      <c r="G4168" s="35"/>
      <c r="H4168" s="35"/>
      <c r="I4168" s="35"/>
    </row>
    <row r="4169" spans="3:9" ht="22.5" customHeight="1" x14ac:dyDescent="0.25">
      <c r="C4169" s="34"/>
      <c r="D4169" s="27"/>
      <c r="F4169" s="27"/>
      <c r="G4169" s="35"/>
      <c r="H4169" s="35"/>
      <c r="I4169" s="35"/>
    </row>
    <row r="4170" spans="3:9" ht="22.5" customHeight="1" x14ac:dyDescent="0.25">
      <c r="C4170" s="34"/>
      <c r="D4170" s="27"/>
      <c r="F4170" s="27"/>
      <c r="G4170" s="35"/>
      <c r="H4170" s="35"/>
      <c r="I4170" s="35"/>
    </row>
    <row r="4171" spans="3:9" ht="22.5" customHeight="1" x14ac:dyDescent="0.25">
      <c r="C4171" s="34"/>
      <c r="D4171" s="27"/>
      <c r="F4171" s="27"/>
      <c r="G4171" s="35"/>
      <c r="H4171" s="35"/>
      <c r="I4171" s="35"/>
    </row>
    <row r="4172" spans="3:9" ht="22.5" customHeight="1" x14ac:dyDescent="0.25">
      <c r="C4172" s="34"/>
      <c r="D4172" s="27"/>
      <c r="F4172" s="27"/>
      <c r="G4172" s="35"/>
      <c r="H4172" s="35"/>
      <c r="I4172" s="35"/>
    </row>
    <row r="4173" spans="3:9" ht="22.5" customHeight="1" x14ac:dyDescent="0.25">
      <c r="C4173" s="34"/>
      <c r="D4173" s="27"/>
      <c r="F4173" s="27"/>
      <c r="G4173" s="35"/>
      <c r="H4173" s="35"/>
      <c r="I4173" s="35"/>
    </row>
    <row r="4174" spans="3:9" ht="22.5" customHeight="1" x14ac:dyDescent="0.25">
      <c r="C4174" s="34"/>
      <c r="D4174" s="27"/>
      <c r="F4174" s="27"/>
      <c r="G4174" s="35"/>
      <c r="H4174" s="35"/>
      <c r="I4174" s="35"/>
    </row>
    <row r="4175" spans="3:9" ht="22.5" customHeight="1" x14ac:dyDescent="0.25">
      <c r="C4175" s="34"/>
      <c r="D4175" s="27"/>
      <c r="F4175" s="27"/>
      <c r="G4175" s="35"/>
      <c r="H4175" s="35"/>
      <c r="I4175" s="35"/>
    </row>
    <row r="4176" spans="3:9" ht="22.5" customHeight="1" x14ac:dyDescent="0.25">
      <c r="C4176" s="34"/>
      <c r="D4176" s="27"/>
      <c r="F4176" s="27"/>
      <c r="G4176" s="35"/>
      <c r="H4176" s="35"/>
      <c r="I4176" s="35"/>
    </row>
    <row r="4177" spans="3:9" ht="22.5" customHeight="1" x14ac:dyDescent="0.25">
      <c r="C4177" s="34"/>
      <c r="D4177" s="27"/>
      <c r="F4177" s="27"/>
      <c r="G4177" s="35"/>
      <c r="H4177" s="35"/>
      <c r="I4177" s="35"/>
    </row>
    <row r="4178" spans="3:9" ht="22.5" customHeight="1" x14ac:dyDescent="0.25">
      <c r="C4178" s="34"/>
      <c r="D4178" s="27"/>
      <c r="F4178" s="27"/>
      <c r="G4178" s="35"/>
      <c r="H4178" s="35"/>
      <c r="I4178" s="35"/>
    </row>
    <row r="4179" spans="3:9" ht="22.5" customHeight="1" x14ac:dyDescent="0.25">
      <c r="C4179" s="34"/>
      <c r="D4179" s="27"/>
      <c r="F4179" s="27"/>
      <c r="G4179" s="35"/>
      <c r="H4179" s="35"/>
      <c r="I4179" s="35"/>
    </row>
    <row r="4180" spans="3:9" ht="22.5" customHeight="1" x14ac:dyDescent="0.25">
      <c r="C4180" s="34"/>
      <c r="D4180" s="27"/>
      <c r="F4180" s="27"/>
      <c r="G4180" s="35"/>
      <c r="H4180" s="35"/>
      <c r="I4180" s="35"/>
    </row>
    <row r="4181" spans="3:9" ht="22.5" customHeight="1" x14ac:dyDescent="0.25">
      <c r="C4181" s="34"/>
      <c r="D4181" s="27"/>
      <c r="F4181" s="27"/>
      <c r="G4181" s="35"/>
      <c r="H4181" s="35"/>
      <c r="I4181" s="35"/>
    </row>
    <row r="4182" spans="3:9" ht="22.5" customHeight="1" x14ac:dyDescent="0.25">
      <c r="C4182" s="34"/>
      <c r="D4182" s="27"/>
      <c r="F4182" s="27"/>
      <c r="G4182" s="35"/>
      <c r="H4182" s="35"/>
      <c r="I4182" s="35"/>
    </row>
    <row r="4183" spans="3:9" ht="22.5" customHeight="1" x14ac:dyDescent="0.25">
      <c r="C4183" s="34"/>
      <c r="D4183" s="27"/>
      <c r="F4183" s="27"/>
      <c r="G4183" s="35"/>
      <c r="H4183" s="35"/>
      <c r="I4183" s="35"/>
    </row>
    <row r="4184" spans="3:9" ht="22.5" customHeight="1" x14ac:dyDescent="0.25">
      <c r="C4184" s="34"/>
      <c r="D4184" s="27"/>
      <c r="F4184" s="27"/>
      <c r="G4184" s="35"/>
      <c r="H4184" s="35"/>
      <c r="I4184" s="35"/>
    </row>
    <row r="4185" spans="3:9" ht="22.5" customHeight="1" x14ac:dyDescent="0.25">
      <c r="C4185" s="34"/>
      <c r="D4185" s="27"/>
      <c r="F4185" s="27"/>
      <c r="G4185" s="35"/>
      <c r="H4185" s="35"/>
      <c r="I4185" s="35"/>
    </row>
    <row r="4186" spans="3:9" ht="22.5" customHeight="1" x14ac:dyDescent="0.25">
      <c r="C4186" s="34"/>
      <c r="D4186" s="27"/>
      <c r="F4186" s="27"/>
      <c r="G4186" s="35"/>
      <c r="H4186" s="35"/>
      <c r="I4186" s="35"/>
    </row>
    <row r="4187" spans="3:9" ht="22.5" customHeight="1" x14ac:dyDescent="0.25">
      <c r="C4187" s="34"/>
      <c r="D4187" s="27"/>
      <c r="F4187" s="27"/>
      <c r="G4187" s="35"/>
      <c r="H4187" s="35"/>
      <c r="I4187" s="35"/>
    </row>
    <row r="4188" spans="3:9" ht="22.5" customHeight="1" x14ac:dyDescent="0.25">
      <c r="C4188" s="34"/>
      <c r="D4188" s="27"/>
      <c r="F4188" s="27"/>
      <c r="G4188" s="35"/>
      <c r="H4188" s="35"/>
      <c r="I4188" s="35"/>
    </row>
    <row r="4189" spans="3:9" ht="22.5" customHeight="1" x14ac:dyDescent="0.25">
      <c r="C4189" s="34"/>
      <c r="D4189" s="27"/>
      <c r="F4189" s="27"/>
      <c r="G4189" s="35"/>
      <c r="H4189" s="35"/>
      <c r="I4189" s="35"/>
    </row>
    <row r="4190" spans="3:9" ht="22.5" customHeight="1" x14ac:dyDescent="0.25">
      <c r="C4190" s="34"/>
      <c r="D4190" s="27"/>
      <c r="F4190" s="27"/>
      <c r="G4190" s="35"/>
      <c r="H4190" s="35"/>
      <c r="I4190" s="35"/>
    </row>
    <row r="4191" spans="3:9" ht="22.5" customHeight="1" x14ac:dyDescent="0.25">
      <c r="C4191" s="34"/>
      <c r="D4191" s="27"/>
      <c r="F4191" s="27"/>
      <c r="G4191" s="35"/>
      <c r="H4191" s="35"/>
      <c r="I4191" s="35"/>
    </row>
    <row r="4192" spans="3:9" ht="22.5" customHeight="1" x14ac:dyDescent="0.25">
      <c r="C4192" s="34"/>
      <c r="D4192" s="27"/>
      <c r="F4192" s="27"/>
      <c r="G4192" s="35"/>
      <c r="H4192" s="35"/>
      <c r="I4192" s="35"/>
    </row>
    <row r="4193" spans="3:9" ht="22.5" customHeight="1" x14ac:dyDescent="0.25">
      <c r="C4193" s="34"/>
      <c r="D4193" s="27"/>
      <c r="F4193" s="27"/>
      <c r="G4193" s="35"/>
      <c r="H4193" s="35"/>
      <c r="I4193" s="35"/>
    </row>
    <row r="4194" spans="3:9" ht="22.5" customHeight="1" x14ac:dyDescent="0.25">
      <c r="C4194" s="34"/>
      <c r="D4194" s="27"/>
      <c r="F4194" s="27"/>
      <c r="G4194" s="35"/>
      <c r="H4194" s="35"/>
      <c r="I4194" s="35"/>
    </row>
    <row r="4195" spans="3:9" ht="22.5" customHeight="1" x14ac:dyDescent="0.25">
      <c r="C4195" s="34"/>
      <c r="D4195" s="27"/>
      <c r="F4195" s="27"/>
      <c r="G4195" s="35"/>
      <c r="H4195" s="35"/>
      <c r="I4195" s="35"/>
    </row>
    <row r="4196" spans="3:9" ht="22.5" customHeight="1" x14ac:dyDescent="0.25">
      <c r="C4196" s="34"/>
      <c r="D4196" s="27"/>
      <c r="F4196" s="27"/>
      <c r="G4196" s="35"/>
      <c r="H4196" s="35"/>
      <c r="I4196" s="35"/>
    </row>
    <row r="4197" spans="3:9" ht="22.5" customHeight="1" x14ac:dyDescent="0.25">
      <c r="C4197" s="34"/>
      <c r="D4197" s="27"/>
      <c r="F4197" s="27"/>
      <c r="G4197" s="35"/>
      <c r="H4197" s="35"/>
      <c r="I4197" s="35"/>
    </row>
    <row r="4198" spans="3:9" ht="22.5" customHeight="1" x14ac:dyDescent="0.25">
      <c r="C4198" s="34"/>
      <c r="D4198" s="27"/>
      <c r="F4198" s="27"/>
      <c r="G4198" s="35"/>
      <c r="H4198" s="35"/>
      <c r="I4198" s="35"/>
    </row>
    <row r="4199" spans="3:9" ht="22.5" customHeight="1" x14ac:dyDescent="0.25">
      <c r="C4199" s="34"/>
      <c r="D4199" s="27"/>
      <c r="F4199" s="27"/>
      <c r="G4199" s="35"/>
      <c r="H4199" s="35"/>
      <c r="I4199" s="35"/>
    </row>
    <row r="4200" spans="3:9" ht="22.5" customHeight="1" x14ac:dyDescent="0.25">
      <c r="C4200" s="34"/>
      <c r="D4200" s="27"/>
      <c r="F4200" s="27"/>
      <c r="G4200" s="35"/>
      <c r="H4200" s="35"/>
      <c r="I4200" s="35"/>
    </row>
    <row r="4201" spans="3:9" ht="22.5" customHeight="1" x14ac:dyDescent="0.25">
      <c r="C4201" s="34"/>
      <c r="D4201" s="27"/>
      <c r="F4201" s="27"/>
      <c r="G4201" s="35"/>
      <c r="H4201" s="35"/>
      <c r="I4201" s="35"/>
    </row>
    <row r="4202" spans="3:9" ht="22.5" customHeight="1" x14ac:dyDescent="0.25">
      <c r="C4202" s="34"/>
      <c r="D4202" s="27"/>
      <c r="F4202" s="27"/>
      <c r="G4202" s="35"/>
      <c r="H4202" s="35"/>
      <c r="I4202" s="35"/>
    </row>
    <row r="4203" spans="3:9" ht="22.5" customHeight="1" x14ac:dyDescent="0.25">
      <c r="C4203" s="34"/>
      <c r="D4203" s="27"/>
      <c r="F4203" s="27"/>
      <c r="G4203" s="35"/>
      <c r="H4203" s="35"/>
      <c r="I4203" s="35"/>
    </row>
    <row r="4204" spans="3:9" ht="22.5" customHeight="1" x14ac:dyDescent="0.25">
      <c r="C4204" s="34"/>
      <c r="D4204" s="27"/>
      <c r="F4204" s="27"/>
      <c r="G4204" s="35"/>
      <c r="H4204" s="35"/>
      <c r="I4204" s="35"/>
    </row>
    <row r="4205" spans="3:9" ht="22.5" customHeight="1" x14ac:dyDescent="0.25">
      <c r="C4205" s="34"/>
      <c r="D4205" s="27"/>
      <c r="F4205" s="27"/>
      <c r="G4205" s="35"/>
      <c r="H4205" s="35"/>
      <c r="I4205" s="35"/>
    </row>
    <row r="4206" spans="3:9" ht="22.5" customHeight="1" x14ac:dyDescent="0.25">
      <c r="C4206" s="34"/>
      <c r="D4206" s="27"/>
      <c r="F4206" s="27"/>
      <c r="G4206" s="35"/>
      <c r="H4206" s="35"/>
      <c r="I4206" s="35"/>
    </row>
    <row r="4207" spans="3:9" ht="22.5" customHeight="1" x14ac:dyDescent="0.25">
      <c r="C4207" s="34"/>
      <c r="D4207" s="27"/>
      <c r="F4207" s="27"/>
      <c r="G4207" s="35"/>
      <c r="H4207" s="35"/>
      <c r="I4207" s="35"/>
    </row>
    <row r="4208" spans="3:9" ht="22.5" customHeight="1" x14ac:dyDescent="0.25">
      <c r="C4208" s="34"/>
      <c r="D4208" s="27"/>
      <c r="F4208" s="27"/>
      <c r="G4208" s="35"/>
      <c r="H4208" s="35"/>
      <c r="I4208" s="35"/>
    </row>
    <row r="4209" spans="3:9" ht="22.5" customHeight="1" x14ac:dyDescent="0.25">
      <c r="C4209" s="34"/>
      <c r="D4209" s="27"/>
      <c r="F4209" s="27"/>
      <c r="G4209" s="35"/>
      <c r="H4209" s="35"/>
      <c r="I4209" s="35"/>
    </row>
    <row r="4210" spans="3:9" ht="22.5" customHeight="1" x14ac:dyDescent="0.25">
      <c r="C4210" s="34"/>
      <c r="D4210" s="27"/>
      <c r="F4210" s="27"/>
      <c r="G4210" s="35"/>
      <c r="H4210" s="35"/>
      <c r="I4210" s="35"/>
    </row>
    <row r="4211" spans="3:9" ht="22.5" customHeight="1" x14ac:dyDescent="0.25">
      <c r="C4211" s="34"/>
      <c r="D4211" s="27"/>
      <c r="F4211" s="27"/>
      <c r="G4211" s="35"/>
      <c r="H4211" s="35"/>
      <c r="I4211" s="35"/>
    </row>
    <row r="4212" spans="3:9" ht="22.5" customHeight="1" x14ac:dyDescent="0.25">
      <c r="C4212" s="34"/>
      <c r="D4212" s="27"/>
      <c r="F4212" s="27"/>
      <c r="G4212" s="35"/>
      <c r="H4212" s="35"/>
      <c r="I4212" s="35"/>
    </row>
    <row r="4213" spans="3:9" ht="22.5" customHeight="1" x14ac:dyDescent="0.25">
      <c r="C4213" s="34"/>
      <c r="D4213" s="27"/>
      <c r="F4213" s="27"/>
      <c r="G4213" s="35"/>
      <c r="H4213" s="35"/>
      <c r="I4213" s="35"/>
    </row>
    <row r="4214" spans="3:9" ht="22.5" customHeight="1" x14ac:dyDescent="0.25">
      <c r="C4214" s="34"/>
      <c r="D4214" s="27"/>
      <c r="F4214" s="27"/>
      <c r="G4214" s="35"/>
      <c r="H4214" s="35"/>
      <c r="I4214" s="35"/>
    </row>
    <row r="4215" spans="3:9" ht="22.5" customHeight="1" x14ac:dyDescent="0.25">
      <c r="C4215" s="34"/>
      <c r="D4215" s="27"/>
      <c r="F4215" s="27"/>
      <c r="G4215" s="35"/>
      <c r="H4215" s="35"/>
      <c r="I4215" s="35"/>
    </row>
    <row r="4216" spans="3:9" ht="22.5" customHeight="1" x14ac:dyDescent="0.25">
      <c r="C4216" s="34"/>
      <c r="D4216" s="27"/>
      <c r="F4216" s="27"/>
      <c r="G4216" s="35"/>
      <c r="H4216" s="35"/>
      <c r="I4216" s="35"/>
    </row>
    <row r="4217" spans="3:9" ht="22.5" customHeight="1" x14ac:dyDescent="0.25">
      <c r="C4217" s="34"/>
      <c r="D4217" s="27"/>
      <c r="F4217" s="27"/>
      <c r="G4217" s="35"/>
      <c r="H4217" s="35"/>
      <c r="I4217" s="35"/>
    </row>
    <row r="4218" spans="3:9" ht="22.5" customHeight="1" x14ac:dyDescent="0.25">
      <c r="C4218" s="34"/>
      <c r="D4218" s="27"/>
      <c r="F4218" s="27"/>
      <c r="G4218" s="35"/>
      <c r="H4218" s="35"/>
      <c r="I4218" s="35"/>
    </row>
    <row r="4219" spans="3:9" ht="22.5" customHeight="1" x14ac:dyDescent="0.25">
      <c r="C4219" s="34"/>
      <c r="D4219" s="27"/>
      <c r="F4219" s="27"/>
      <c r="G4219" s="35"/>
      <c r="H4219" s="35"/>
      <c r="I4219" s="35"/>
    </row>
    <row r="4220" spans="3:9" ht="22.5" customHeight="1" x14ac:dyDescent="0.25">
      <c r="C4220" s="34"/>
      <c r="D4220" s="27"/>
      <c r="F4220" s="27"/>
      <c r="G4220" s="35"/>
      <c r="H4220" s="35"/>
      <c r="I4220" s="35"/>
    </row>
    <row r="4221" spans="3:9" ht="22.5" customHeight="1" x14ac:dyDescent="0.25">
      <c r="C4221" s="34"/>
      <c r="D4221" s="27"/>
      <c r="F4221" s="27"/>
      <c r="G4221" s="35"/>
      <c r="H4221" s="35"/>
      <c r="I4221" s="35"/>
    </row>
    <row r="4222" spans="3:9" ht="22.5" customHeight="1" x14ac:dyDescent="0.25">
      <c r="C4222" s="34"/>
      <c r="D4222" s="27"/>
      <c r="F4222" s="27"/>
      <c r="G4222" s="35"/>
      <c r="H4222" s="35"/>
      <c r="I4222" s="35"/>
    </row>
    <row r="4223" spans="3:9" ht="22.5" customHeight="1" x14ac:dyDescent="0.25">
      <c r="C4223" s="34"/>
      <c r="D4223" s="27"/>
      <c r="F4223" s="27"/>
      <c r="G4223" s="35"/>
      <c r="H4223" s="35"/>
      <c r="I4223" s="35"/>
    </row>
    <row r="4224" spans="3:9" ht="22.5" customHeight="1" x14ac:dyDescent="0.25">
      <c r="C4224" s="34"/>
      <c r="D4224" s="27"/>
      <c r="F4224" s="27"/>
      <c r="G4224" s="35"/>
      <c r="H4224" s="35"/>
      <c r="I4224" s="35"/>
    </row>
    <row r="4225" spans="3:9" ht="22.5" customHeight="1" x14ac:dyDescent="0.25">
      <c r="C4225" s="34"/>
      <c r="D4225" s="27"/>
      <c r="F4225" s="27"/>
      <c r="G4225" s="35"/>
      <c r="H4225" s="35"/>
      <c r="I4225" s="35"/>
    </row>
    <row r="4226" spans="3:9" ht="22.5" customHeight="1" x14ac:dyDescent="0.25">
      <c r="C4226" s="34"/>
      <c r="D4226" s="27"/>
      <c r="F4226" s="27"/>
      <c r="G4226" s="35"/>
      <c r="H4226" s="35"/>
      <c r="I4226" s="35"/>
    </row>
    <row r="4227" spans="3:9" ht="22.5" customHeight="1" x14ac:dyDescent="0.25">
      <c r="C4227" s="34"/>
      <c r="D4227" s="27"/>
      <c r="F4227" s="27"/>
      <c r="G4227" s="35"/>
      <c r="H4227" s="35"/>
      <c r="I4227" s="35"/>
    </row>
    <row r="4228" spans="3:9" ht="22.5" customHeight="1" x14ac:dyDescent="0.25">
      <c r="C4228" s="34"/>
      <c r="D4228" s="27"/>
      <c r="F4228" s="27"/>
      <c r="G4228" s="35"/>
      <c r="H4228" s="35"/>
      <c r="I4228" s="35"/>
    </row>
    <row r="4229" spans="3:9" ht="22.5" customHeight="1" x14ac:dyDescent="0.25">
      <c r="C4229" s="34"/>
      <c r="D4229" s="27"/>
      <c r="F4229" s="27"/>
      <c r="G4229" s="35"/>
      <c r="H4229" s="35"/>
      <c r="I4229" s="35"/>
    </row>
    <row r="4230" spans="3:9" ht="22.5" customHeight="1" x14ac:dyDescent="0.25">
      <c r="C4230" s="34"/>
      <c r="D4230" s="27"/>
      <c r="F4230" s="27"/>
      <c r="G4230" s="35"/>
      <c r="H4230" s="35"/>
      <c r="I4230" s="35"/>
    </row>
    <row r="4231" spans="3:9" ht="22.5" customHeight="1" x14ac:dyDescent="0.25">
      <c r="C4231" s="34"/>
      <c r="D4231" s="27"/>
      <c r="F4231" s="27"/>
      <c r="G4231" s="35"/>
      <c r="H4231" s="35"/>
      <c r="I4231" s="35"/>
    </row>
    <row r="4232" spans="3:9" ht="22.5" customHeight="1" x14ac:dyDescent="0.25">
      <c r="C4232" s="34"/>
      <c r="D4232" s="27"/>
      <c r="F4232" s="27"/>
      <c r="G4232" s="35"/>
      <c r="H4232" s="35"/>
      <c r="I4232" s="35"/>
    </row>
    <row r="4233" spans="3:9" ht="22.5" customHeight="1" x14ac:dyDescent="0.25">
      <c r="C4233" s="34"/>
      <c r="D4233" s="27"/>
      <c r="F4233" s="27"/>
      <c r="G4233" s="35"/>
      <c r="H4233" s="35"/>
      <c r="I4233" s="35"/>
    </row>
    <row r="4234" spans="3:9" ht="22.5" customHeight="1" x14ac:dyDescent="0.25">
      <c r="C4234" s="34"/>
      <c r="D4234" s="27"/>
      <c r="F4234" s="27"/>
      <c r="G4234" s="35"/>
      <c r="H4234" s="35"/>
      <c r="I4234" s="35"/>
    </row>
    <row r="4235" spans="3:9" ht="22.5" customHeight="1" x14ac:dyDescent="0.25">
      <c r="C4235" s="34"/>
      <c r="D4235" s="27"/>
      <c r="F4235" s="27"/>
      <c r="G4235" s="35"/>
      <c r="H4235" s="35"/>
      <c r="I4235" s="35"/>
    </row>
    <row r="4236" spans="3:9" ht="22.5" customHeight="1" x14ac:dyDescent="0.25">
      <c r="C4236" s="34"/>
      <c r="D4236" s="27"/>
      <c r="F4236" s="27"/>
      <c r="G4236" s="35"/>
      <c r="H4236" s="35"/>
      <c r="I4236" s="35"/>
    </row>
    <row r="4237" spans="3:9" ht="22.5" customHeight="1" x14ac:dyDescent="0.25">
      <c r="C4237" s="34"/>
      <c r="D4237" s="27"/>
      <c r="F4237" s="27"/>
      <c r="G4237" s="35"/>
      <c r="H4237" s="35"/>
      <c r="I4237" s="35"/>
    </row>
    <row r="4238" spans="3:9" ht="22.5" customHeight="1" x14ac:dyDescent="0.25">
      <c r="C4238" s="34"/>
      <c r="D4238" s="27"/>
      <c r="F4238" s="27"/>
      <c r="G4238" s="35"/>
      <c r="H4238" s="35"/>
      <c r="I4238" s="35"/>
    </row>
    <row r="4239" spans="3:9" ht="22.5" customHeight="1" x14ac:dyDescent="0.25">
      <c r="C4239" s="34"/>
      <c r="D4239" s="27"/>
      <c r="F4239" s="27"/>
      <c r="G4239" s="35"/>
      <c r="H4239" s="35"/>
      <c r="I4239" s="35"/>
    </row>
    <row r="4240" spans="3:9" ht="22.5" customHeight="1" x14ac:dyDescent="0.25">
      <c r="C4240" s="34"/>
      <c r="D4240" s="27"/>
      <c r="F4240" s="27"/>
      <c r="G4240" s="35"/>
      <c r="H4240" s="35"/>
      <c r="I4240" s="35"/>
    </row>
    <row r="4241" spans="3:9" ht="22.5" customHeight="1" x14ac:dyDescent="0.25">
      <c r="C4241" s="34"/>
      <c r="D4241" s="27"/>
      <c r="F4241" s="27"/>
      <c r="G4241" s="35"/>
      <c r="H4241" s="35"/>
      <c r="I4241" s="35"/>
    </row>
    <row r="4242" spans="3:9" ht="22.5" customHeight="1" x14ac:dyDescent="0.25">
      <c r="C4242" s="34"/>
      <c r="D4242" s="27"/>
      <c r="F4242" s="27"/>
      <c r="G4242" s="35"/>
      <c r="H4242" s="35"/>
      <c r="I4242" s="35"/>
    </row>
    <row r="4243" spans="3:9" ht="22.5" customHeight="1" x14ac:dyDescent="0.25">
      <c r="C4243" s="34"/>
      <c r="D4243" s="27"/>
      <c r="F4243" s="27"/>
      <c r="G4243" s="35"/>
      <c r="H4243" s="35"/>
      <c r="I4243" s="35"/>
    </row>
    <row r="4244" spans="3:9" ht="22.5" customHeight="1" x14ac:dyDescent="0.25">
      <c r="C4244" s="34"/>
      <c r="D4244" s="27"/>
      <c r="F4244" s="27"/>
      <c r="G4244" s="35"/>
      <c r="H4244" s="35"/>
      <c r="I4244" s="35"/>
    </row>
    <row r="4245" spans="3:9" ht="22.5" customHeight="1" x14ac:dyDescent="0.25">
      <c r="C4245" s="34"/>
      <c r="D4245" s="27"/>
      <c r="F4245" s="27"/>
      <c r="G4245" s="35"/>
      <c r="H4245" s="35"/>
      <c r="I4245" s="35"/>
    </row>
    <row r="4246" spans="3:9" ht="22.5" customHeight="1" x14ac:dyDescent="0.25">
      <c r="C4246" s="34"/>
      <c r="D4246" s="27"/>
      <c r="F4246" s="27"/>
      <c r="G4246" s="35"/>
      <c r="H4246" s="35"/>
      <c r="I4246" s="35"/>
    </row>
    <row r="4247" spans="3:9" ht="22.5" customHeight="1" x14ac:dyDescent="0.25">
      <c r="C4247" s="34"/>
      <c r="D4247" s="27"/>
      <c r="F4247" s="27"/>
      <c r="G4247" s="35"/>
      <c r="H4247" s="35"/>
      <c r="I4247" s="35"/>
    </row>
    <row r="4248" spans="3:9" ht="22.5" customHeight="1" x14ac:dyDescent="0.25">
      <c r="C4248" s="34"/>
      <c r="D4248" s="27"/>
      <c r="F4248" s="27"/>
      <c r="G4248" s="35"/>
      <c r="H4248" s="35"/>
      <c r="I4248" s="35"/>
    </row>
    <row r="4249" spans="3:9" ht="22.5" customHeight="1" x14ac:dyDescent="0.25">
      <c r="C4249" s="34"/>
      <c r="D4249" s="27"/>
      <c r="F4249" s="27"/>
      <c r="G4249" s="35"/>
      <c r="H4249" s="35"/>
      <c r="I4249" s="35"/>
    </row>
    <row r="4250" spans="3:9" ht="22.5" customHeight="1" x14ac:dyDescent="0.25">
      <c r="C4250" s="34"/>
      <c r="D4250" s="27"/>
      <c r="F4250" s="27"/>
      <c r="G4250" s="35"/>
      <c r="H4250" s="35"/>
      <c r="I4250" s="35"/>
    </row>
    <row r="4251" spans="3:9" ht="22.5" customHeight="1" x14ac:dyDescent="0.25">
      <c r="C4251" s="34"/>
      <c r="D4251" s="27"/>
      <c r="F4251" s="27"/>
      <c r="G4251" s="35"/>
      <c r="H4251" s="35"/>
      <c r="I4251" s="35"/>
    </row>
    <row r="4252" spans="3:9" ht="22.5" customHeight="1" x14ac:dyDescent="0.25">
      <c r="C4252" s="34"/>
      <c r="D4252" s="27"/>
      <c r="F4252" s="27"/>
      <c r="G4252" s="35"/>
      <c r="H4252" s="35"/>
      <c r="I4252" s="35"/>
    </row>
    <row r="4253" spans="3:9" ht="22.5" customHeight="1" x14ac:dyDescent="0.25">
      <c r="C4253" s="34"/>
      <c r="D4253" s="27"/>
      <c r="F4253" s="27"/>
      <c r="G4253" s="35"/>
      <c r="H4253" s="35"/>
      <c r="I4253" s="35"/>
    </row>
    <row r="4254" spans="3:9" ht="22.5" customHeight="1" x14ac:dyDescent="0.25">
      <c r="C4254" s="34"/>
      <c r="D4254" s="27"/>
      <c r="F4254" s="27"/>
      <c r="G4254" s="35"/>
      <c r="H4254" s="35"/>
      <c r="I4254" s="35"/>
    </row>
    <row r="4255" spans="3:9" ht="22.5" customHeight="1" x14ac:dyDescent="0.25">
      <c r="C4255" s="34"/>
      <c r="D4255" s="27"/>
      <c r="F4255" s="27"/>
      <c r="G4255" s="35"/>
      <c r="H4255" s="35"/>
      <c r="I4255" s="35"/>
    </row>
    <row r="4256" spans="3:9" ht="22.5" customHeight="1" x14ac:dyDescent="0.25">
      <c r="C4256" s="34"/>
      <c r="D4256" s="27"/>
      <c r="F4256" s="27"/>
      <c r="G4256" s="35"/>
      <c r="H4256" s="35"/>
      <c r="I4256" s="35"/>
    </row>
    <row r="4257" spans="3:9" ht="22.5" customHeight="1" x14ac:dyDescent="0.25">
      <c r="C4257" s="34"/>
      <c r="D4257" s="27"/>
      <c r="F4257" s="27"/>
      <c r="G4257" s="35"/>
      <c r="H4257" s="35"/>
      <c r="I4257" s="35"/>
    </row>
    <row r="4258" spans="3:9" ht="22.5" customHeight="1" x14ac:dyDescent="0.25">
      <c r="C4258" s="34"/>
      <c r="D4258" s="27"/>
      <c r="F4258" s="27"/>
      <c r="G4258" s="35"/>
      <c r="H4258" s="35"/>
      <c r="I4258" s="35"/>
    </row>
    <row r="4259" spans="3:9" ht="22.5" customHeight="1" x14ac:dyDescent="0.25">
      <c r="C4259" s="34"/>
      <c r="D4259" s="27"/>
      <c r="F4259" s="27"/>
      <c r="G4259" s="35"/>
      <c r="H4259" s="35"/>
      <c r="I4259" s="35"/>
    </row>
    <row r="4260" spans="3:9" ht="22.5" customHeight="1" x14ac:dyDescent="0.25">
      <c r="C4260" s="34"/>
      <c r="D4260" s="27"/>
      <c r="F4260" s="27"/>
      <c r="G4260" s="35"/>
      <c r="H4260" s="35"/>
      <c r="I4260" s="35"/>
    </row>
    <row r="4261" spans="3:9" ht="22.5" customHeight="1" x14ac:dyDescent="0.25">
      <c r="C4261" s="34"/>
      <c r="D4261" s="27"/>
      <c r="F4261" s="27"/>
      <c r="G4261" s="35"/>
      <c r="H4261" s="35"/>
      <c r="I4261" s="35"/>
    </row>
    <row r="4262" spans="3:9" ht="22.5" customHeight="1" x14ac:dyDescent="0.25">
      <c r="C4262" s="34"/>
      <c r="D4262" s="27"/>
      <c r="F4262" s="27"/>
      <c r="G4262" s="35"/>
      <c r="H4262" s="35"/>
      <c r="I4262" s="35"/>
    </row>
    <row r="4263" spans="3:9" ht="22.5" customHeight="1" x14ac:dyDescent="0.25">
      <c r="C4263" s="34"/>
      <c r="D4263" s="27"/>
      <c r="F4263" s="27"/>
      <c r="G4263" s="35"/>
      <c r="H4263" s="35"/>
      <c r="I4263" s="35"/>
    </row>
    <row r="4264" spans="3:9" ht="22.5" customHeight="1" x14ac:dyDescent="0.25">
      <c r="C4264" s="34"/>
      <c r="D4264" s="27"/>
      <c r="F4264" s="27"/>
      <c r="G4264" s="35"/>
      <c r="H4264" s="35"/>
      <c r="I4264" s="35"/>
    </row>
    <row r="4265" spans="3:9" ht="22.5" customHeight="1" x14ac:dyDescent="0.25">
      <c r="C4265" s="34"/>
      <c r="D4265" s="27"/>
      <c r="F4265" s="27"/>
      <c r="G4265" s="35"/>
      <c r="H4265" s="35"/>
      <c r="I4265" s="35"/>
    </row>
    <row r="4266" spans="3:9" ht="22.5" customHeight="1" x14ac:dyDescent="0.25">
      <c r="C4266" s="34"/>
      <c r="D4266" s="27"/>
      <c r="F4266" s="27"/>
      <c r="G4266" s="35"/>
      <c r="H4266" s="35"/>
      <c r="I4266" s="35"/>
    </row>
    <row r="4267" spans="3:9" ht="22.5" customHeight="1" x14ac:dyDescent="0.25">
      <c r="C4267" s="34"/>
      <c r="D4267" s="27"/>
      <c r="F4267" s="27"/>
      <c r="G4267" s="35"/>
      <c r="H4267" s="35"/>
      <c r="I4267" s="35"/>
    </row>
    <row r="4268" spans="3:9" ht="22.5" customHeight="1" x14ac:dyDescent="0.25">
      <c r="C4268" s="34"/>
      <c r="D4268" s="27"/>
      <c r="F4268" s="27"/>
      <c r="G4268" s="35"/>
      <c r="H4268" s="35"/>
      <c r="I4268" s="35"/>
    </row>
    <row r="4269" spans="3:9" ht="22.5" customHeight="1" x14ac:dyDescent="0.25">
      <c r="C4269" s="34"/>
      <c r="D4269" s="27"/>
      <c r="F4269" s="27"/>
      <c r="G4269" s="35"/>
      <c r="H4269" s="35"/>
      <c r="I4269" s="35"/>
    </row>
    <row r="4270" spans="3:9" ht="22.5" customHeight="1" x14ac:dyDescent="0.25">
      <c r="C4270" s="34"/>
      <c r="D4270" s="27"/>
      <c r="F4270" s="27"/>
      <c r="G4270" s="35"/>
      <c r="H4270" s="35"/>
      <c r="I4270" s="35"/>
    </row>
    <row r="4271" spans="3:9" ht="22.5" customHeight="1" x14ac:dyDescent="0.25">
      <c r="C4271" s="34"/>
      <c r="D4271" s="27"/>
      <c r="F4271" s="27"/>
      <c r="G4271" s="35"/>
      <c r="H4271" s="35"/>
      <c r="I4271" s="35"/>
    </row>
    <row r="4272" spans="3:9" ht="22.5" customHeight="1" x14ac:dyDescent="0.25">
      <c r="C4272" s="34"/>
      <c r="D4272" s="27"/>
      <c r="F4272" s="27"/>
      <c r="G4272" s="35"/>
      <c r="H4272" s="35"/>
      <c r="I4272" s="35"/>
    </row>
    <row r="4273" spans="3:9" ht="22.5" customHeight="1" x14ac:dyDescent="0.25">
      <c r="C4273" s="34"/>
      <c r="D4273" s="27"/>
      <c r="F4273" s="27"/>
      <c r="G4273" s="35"/>
      <c r="H4273" s="35"/>
      <c r="I4273" s="35"/>
    </row>
    <row r="4274" spans="3:9" ht="22.5" customHeight="1" x14ac:dyDescent="0.25">
      <c r="C4274" s="34"/>
      <c r="D4274" s="27"/>
      <c r="F4274" s="27"/>
      <c r="G4274" s="35"/>
      <c r="H4274" s="35"/>
      <c r="I4274" s="35"/>
    </row>
    <row r="4275" spans="3:9" ht="22.5" customHeight="1" x14ac:dyDescent="0.25">
      <c r="C4275" s="34"/>
      <c r="D4275" s="27"/>
      <c r="F4275" s="27"/>
      <c r="G4275" s="35"/>
      <c r="H4275" s="35"/>
      <c r="I4275" s="35"/>
    </row>
    <row r="4276" spans="3:9" ht="22.5" customHeight="1" x14ac:dyDescent="0.25">
      <c r="C4276" s="34"/>
      <c r="D4276" s="27"/>
      <c r="F4276" s="27"/>
      <c r="G4276" s="35"/>
      <c r="H4276" s="35"/>
      <c r="I4276" s="35"/>
    </row>
    <row r="4277" spans="3:9" ht="22.5" customHeight="1" x14ac:dyDescent="0.25">
      <c r="C4277" s="34"/>
      <c r="D4277" s="27"/>
      <c r="F4277" s="27"/>
      <c r="G4277" s="35"/>
      <c r="H4277" s="35"/>
      <c r="I4277" s="35"/>
    </row>
    <row r="4278" spans="3:9" ht="22.5" customHeight="1" x14ac:dyDescent="0.25">
      <c r="C4278" s="34"/>
      <c r="D4278" s="27"/>
      <c r="F4278" s="27"/>
      <c r="G4278" s="35"/>
      <c r="H4278" s="35"/>
      <c r="I4278" s="35"/>
    </row>
    <row r="4279" spans="3:9" ht="22.5" customHeight="1" x14ac:dyDescent="0.25">
      <c r="C4279" s="34"/>
      <c r="D4279" s="27"/>
      <c r="F4279" s="27"/>
      <c r="G4279" s="35"/>
      <c r="H4279" s="35"/>
      <c r="I4279" s="35"/>
    </row>
    <row r="4280" spans="3:9" ht="22.5" customHeight="1" x14ac:dyDescent="0.25">
      <c r="C4280" s="34"/>
      <c r="D4280" s="27"/>
      <c r="F4280" s="27"/>
      <c r="G4280" s="35"/>
      <c r="H4280" s="35"/>
      <c r="I4280" s="35"/>
    </row>
    <row r="4281" spans="3:9" ht="22.5" customHeight="1" x14ac:dyDescent="0.25">
      <c r="C4281" s="34"/>
      <c r="D4281" s="27"/>
      <c r="F4281" s="27"/>
      <c r="G4281" s="35"/>
      <c r="H4281" s="35"/>
      <c r="I4281" s="35"/>
    </row>
    <row r="4282" spans="3:9" ht="22.5" customHeight="1" x14ac:dyDescent="0.25">
      <c r="C4282" s="34"/>
      <c r="D4282" s="27"/>
      <c r="F4282" s="27"/>
      <c r="G4282" s="35"/>
      <c r="H4282" s="35"/>
      <c r="I4282" s="35"/>
    </row>
    <row r="4283" spans="3:9" ht="22.5" customHeight="1" x14ac:dyDescent="0.25">
      <c r="C4283" s="34"/>
      <c r="D4283" s="27"/>
      <c r="F4283" s="27"/>
      <c r="G4283" s="35"/>
      <c r="H4283" s="35"/>
      <c r="I4283" s="35"/>
    </row>
    <row r="4284" spans="3:9" ht="22.5" customHeight="1" x14ac:dyDescent="0.25">
      <c r="C4284" s="34"/>
      <c r="D4284" s="27"/>
      <c r="F4284" s="27"/>
      <c r="G4284" s="35"/>
      <c r="H4284" s="35"/>
      <c r="I4284" s="35"/>
    </row>
    <row r="4285" spans="3:9" ht="22.5" customHeight="1" x14ac:dyDescent="0.25">
      <c r="C4285" s="34"/>
      <c r="D4285" s="27"/>
      <c r="F4285" s="27"/>
      <c r="G4285" s="35"/>
      <c r="H4285" s="35"/>
      <c r="I4285" s="35"/>
    </row>
    <row r="4286" spans="3:9" ht="22.5" customHeight="1" x14ac:dyDescent="0.25">
      <c r="C4286" s="34"/>
      <c r="D4286" s="27"/>
      <c r="F4286" s="27"/>
      <c r="G4286" s="35"/>
      <c r="H4286" s="35"/>
      <c r="I4286" s="35"/>
    </row>
    <row r="4287" spans="3:9" ht="22.5" customHeight="1" x14ac:dyDescent="0.25">
      <c r="C4287" s="34"/>
      <c r="D4287" s="27"/>
      <c r="F4287" s="27"/>
      <c r="G4287" s="35"/>
      <c r="H4287" s="35"/>
      <c r="I4287" s="35"/>
    </row>
    <row r="4288" spans="3:9" ht="22.5" customHeight="1" x14ac:dyDescent="0.25">
      <c r="C4288" s="34"/>
      <c r="D4288" s="27"/>
      <c r="F4288" s="27"/>
      <c r="G4288" s="35"/>
      <c r="H4288" s="35"/>
      <c r="I4288" s="35"/>
    </row>
    <row r="4289" spans="3:9" ht="22.5" customHeight="1" x14ac:dyDescent="0.25">
      <c r="C4289" s="34"/>
      <c r="D4289" s="27"/>
      <c r="F4289" s="27"/>
      <c r="G4289" s="35"/>
      <c r="H4289" s="35"/>
      <c r="I4289" s="35"/>
    </row>
    <row r="4290" spans="3:9" ht="22.5" customHeight="1" x14ac:dyDescent="0.25">
      <c r="C4290" s="34"/>
      <c r="D4290" s="27"/>
      <c r="F4290" s="27"/>
      <c r="G4290" s="35"/>
      <c r="H4290" s="35"/>
      <c r="I4290" s="35"/>
    </row>
    <row r="4291" spans="3:9" ht="22.5" customHeight="1" x14ac:dyDescent="0.25">
      <c r="C4291" s="34"/>
      <c r="D4291" s="27"/>
      <c r="F4291" s="27"/>
      <c r="G4291" s="35"/>
      <c r="H4291" s="35"/>
      <c r="I4291" s="35"/>
    </row>
    <row r="4292" spans="3:9" ht="22.5" customHeight="1" x14ac:dyDescent="0.25">
      <c r="C4292" s="34"/>
      <c r="D4292" s="27"/>
      <c r="F4292" s="27"/>
      <c r="G4292" s="35"/>
      <c r="H4292" s="35"/>
      <c r="I4292" s="35"/>
    </row>
    <row r="4293" spans="3:9" ht="22.5" customHeight="1" x14ac:dyDescent="0.25">
      <c r="C4293" s="34"/>
      <c r="D4293" s="27"/>
      <c r="F4293" s="27"/>
      <c r="G4293" s="35"/>
      <c r="H4293" s="35"/>
      <c r="I4293" s="35"/>
    </row>
    <row r="4294" spans="3:9" ht="22.5" customHeight="1" x14ac:dyDescent="0.25">
      <c r="C4294" s="34"/>
      <c r="D4294" s="27"/>
      <c r="F4294" s="27"/>
      <c r="G4294" s="35"/>
      <c r="H4294" s="35"/>
      <c r="I4294" s="35"/>
    </row>
    <row r="4295" spans="3:9" ht="22.5" customHeight="1" x14ac:dyDescent="0.25">
      <c r="C4295" s="34"/>
      <c r="D4295" s="27"/>
      <c r="F4295" s="27"/>
      <c r="G4295" s="35"/>
      <c r="H4295" s="35"/>
      <c r="I4295" s="35"/>
    </row>
    <row r="4296" spans="3:9" ht="22.5" customHeight="1" x14ac:dyDescent="0.25">
      <c r="C4296" s="34"/>
      <c r="D4296" s="27"/>
      <c r="F4296" s="27"/>
      <c r="G4296" s="35"/>
      <c r="H4296" s="35"/>
      <c r="I4296" s="35"/>
    </row>
    <row r="4297" spans="3:9" ht="22.5" customHeight="1" x14ac:dyDescent="0.25">
      <c r="C4297" s="34"/>
      <c r="D4297" s="27"/>
      <c r="F4297" s="27"/>
      <c r="G4297" s="35"/>
      <c r="H4297" s="35"/>
      <c r="I4297" s="35"/>
    </row>
    <row r="4298" spans="3:9" ht="22.5" customHeight="1" x14ac:dyDescent="0.25">
      <c r="C4298" s="34"/>
      <c r="D4298" s="27"/>
      <c r="F4298" s="27"/>
      <c r="G4298" s="35"/>
      <c r="H4298" s="35"/>
      <c r="I4298" s="35"/>
    </row>
    <row r="4299" spans="3:9" ht="22.5" customHeight="1" x14ac:dyDescent="0.25">
      <c r="C4299" s="34"/>
      <c r="D4299" s="27"/>
      <c r="F4299" s="27"/>
      <c r="G4299" s="35"/>
      <c r="H4299" s="35"/>
      <c r="I4299" s="35"/>
    </row>
    <row r="4300" spans="3:9" ht="22.5" customHeight="1" x14ac:dyDescent="0.25">
      <c r="C4300" s="34"/>
      <c r="D4300" s="27"/>
      <c r="F4300" s="27"/>
      <c r="G4300" s="35"/>
      <c r="H4300" s="35"/>
      <c r="I4300" s="35"/>
    </row>
    <row r="4301" spans="3:9" ht="22.5" customHeight="1" x14ac:dyDescent="0.25">
      <c r="C4301" s="34"/>
      <c r="D4301" s="27"/>
      <c r="F4301" s="27"/>
      <c r="G4301" s="35"/>
      <c r="H4301" s="35"/>
      <c r="I4301" s="35"/>
    </row>
    <row r="4302" spans="3:9" ht="22.5" customHeight="1" x14ac:dyDescent="0.25">
      <c r="C4302" s="34"/>
      <c r="D4302" s="27"/>
      <c r="F4302" s="27"/>
      <c r="G4302" s="35"/>
      <c r="H4302" s="35"/>
      <c r="I4302" s="35"/>
    </row>
    <row r="4303" spans="3:9" ht="22.5" customHeight="1" x14ac:dyDescent="0.25">
      <c r="C4303" s="34"/>
      <c r="D4303" s="27"/>
      <c r="F4303" s="27"/>
      <c r="G4303" s="35"/>
      <c r="H4303" s="35"/>
      <c r="I4303" s="35"/>
    </row>
    <row r="4304" spans="3:9" ht="22.5" customHeight="1" x14ac:dyDescent="0.25">
      <c r="C4304" s="34"/>
      <c r="D4304" s="27"/>
      <c r="F4304" s="27"/>
      <c r="G4304" s="35"/>
      <c r="H4304" s="35"/>
      <c r="I4304" s="35"/>
    </row>
    <row r="4305" spans="3:9" ht="22.5" customHeight="1" x14ac:dyDescent="0.25">
      <c r="C4305" s="34"/>
      <c r="D4305" s="27"/>
      <c r="F4305" s="27"/>
      <c r="G4305" s="35"/>
      <c r="H4305" s="35"/>
      <c r="I4305" s="35"/>
    </row>
    <row r="4306" spans="3:9" ht="22.5" customHeight="1" x14ac:dyDescent="0.25">
      <c r="C4306" s="34"/>
      <c r="D4306" s="27"/>
      <c r="F4306" s="27"/>
      <c r="G4306" s="35"/>
      <c r="H4306" s="35"/>
      <c r="I4306" s="35"/>
    </row>
    <row r="4307" spans="3:9" ht="22.5" customHeight="1" x14ac:dyDescent="0.25">
      <c r="C4307" s="34"/>
      <c r="D4307" s="27"/>
      <c r="F4307" s="27"/>
      <c r="G4307" s="35"/>
      <c r="H4307" s="35"/>
      <c r="I4307" s="35"/>
    </row>
    <row r="4308" spans="3:9" ht="22.5" customHeight="1" x14ac:dyDescent="0.25">
      <c r="C4308" s="34"/>
      <c r="D4308" s="27"/>
      <c r="F4308" s="27"/>
      <c r="G4308" s="35"/>
      <c r="H4308" s="35"/>
      <c r="I4308" s="35"/>
    </row>
    <row r="4309" spans="3:9" ht="22.5" customHeight="1" x14ac:dyDescent="0.25">
      <c r="C4309" s="34"/>
      <c r="D4309" s="27"/>
      <c r="F4309" s="27"/>
      <c r="G4309" s="35"/>
      <c r="H4309" s="35"/>
      <c r="I4309" s="35"/>
    </row>
    <row r="4310" spans="3:9" ht="22.5" customHeight="1" x14ac:dyDescent="0.25">
      <c r="C4310" s="34"/>
      <c r="D4310" s="27"/>
      <c r="F4310" s="27"/>
      <c r="G4310" s="35"/>
      <c r="H4310" s="35"/>
      <c r="I4310" s="35"/>
    </row>
    <row r="4311" spans="3:9" ht="22.5" customHeight="1" x14ac:dyDescent="0.25">
      <c r="C4311" s="34"/>
      <c r="D4311" s="27"/>
      <c r="F4311" s="27"/>
      <c r="G4311" s="35"/>
      <c r="H4311" s="35"/>
      <c r="I4311" s="35"/>
    </row>
    <row r="4312" spans="3:9" ht="22.5" customHeight="1" x14ac:dyDescent="0.25">
      <c r="C4312" s="34"/>
      <c r="D4312" s="27"/>
      <c r="F4312" s="27"/>
      <c r="G4312" s="35"/>
      <c r="H4312" s="35"/>
      <c r="I4312" s="35"/>
    </row>
    <row r="4313" spans="3:9" ht="22.5" customHeight="1" x14ac:dyDescent="0.25">
      <c r="C4313" s="34"/>
      <c r="D4313" s="27"/>
      <c r="F4313" s="27"/>
      <c r="G4313" s="35"/>
      <c r="H4313" s="35"/>
      <c r="I4313" s="35"/>
    </row>
    <row r="4314" spans="3:9" ht="22.5" customHeight="1" x14ac:dyDescent="0.25">
      <c r="C4314" s="34"/>
      <c r="D4314" s="27"/>
      <c r="F4314" s="27"/>
      <c r="G4314" s="35"/>
      <c r="H4314" s="35"/>
      <c r="I4314" s="35"/>
    </row>
    <row r="4315" spans="3:9" ht="22.5" customHeight="1" x14ac:dyDescent="0.25">
      <c r="C4315" s="34"/>
      <c r="D4315" s="27"/>
      <c r="F4315" s="27"/>
      <c r="G4315" s="35"/>
      <c r="H4315" s="35"/>
      <c r="I4315" s="35"/>
    </row>
    <row r="4316" spans="3:9" ht="22.5" customHeight="1" x14ac:dyDescent="0.25">
      <c r="C4316" s="34"/>
      <c r="D4316" s="27"/>
      <c r="F4316" s="27"/>
      <c r="G4316" s="35"/>
      <c r="H4316" s="35"/>
      <c r="I4316" s="35"/>
    </row>
    <row r="4317" spans="3:9" ht="22.5" customHeight="1" x14ac:dyDescent="0.25">
      <c r="C4317" s="34"/>
      <c r="D4317" s="27"/>
      <c r="F4317" s="27"/>
      <c r="G4317" s="35"/>
      <c r="H4317" s="35"/>
      <c r="I4317" s="35"/>
    </row>
    <row r="4318" spans="3:9" ht="22.5" customHeight="1" x14ac:dyDescent="0.25">
      <c r="C4318" s="34"/>
      <c r="D4318" s="27"/>
      <c r="F4318" s="27"/>
      <c r="G4318" s="35"/>
      <c r="H4318" s="35"/>
      <c r="I4318" s="35"/>
    </row>
    <row r="4319" spans="3:9" ht="22.5" customHeight="1" x14ac:dyDescent="0.25">
      <c r="C4319" s="34"/>
      <c r="D4319" s="27"/>
      <c r="F4319" s="27"/>
      <c r="G4319" s="35"/>
      <c r="H4319" s="35"/>
      <c r="I4319" s="35"/>
    </row>
    <row r="4320" spans="3:9" ht="22.5" customHeight="1" x14ac:dyDescent="0.25">
      <c r="C4320" s="34"/>
      <c r="D4320" s="27"/>
      <c r="F4320" s="27"/>
      <c r="G4320" s="35"/>
      <c r="H4320" s="35"/>
      <c r="I4320" s="35"/>
    </row>
    <row r="4321" spans="3:9" ht="22.5" customHeight="1" x14ac:dyDescent="0.25">
      <c r="C4321" s="34"/>
      <c r="D4321" s="27"/>
      <c r="F4321" s="27"/>
      <c r="G4321" s="35"/>
      <c r="H4321" s="35"/>
      <c r="I4321" s="35"/>
    </row>
    <row r="4322" spans="3:9" ht="22.5" customHeight="1" x14ac:dyDescent="0.25">
      <c r="C4322" s="34"/>
      <c r="D4322" s="27"/>
      <c r="F4322" s="27"/>
      <c r="G4322" s="35"/>
      <c r="H4322" s="35"/>
      <c r="I4322" s="35"/>
    </row>
    <row r="4323" spans="3:9" ht="22.5" customHeight="1" x14ac:dyDescent="0.25">
      <c r="C4323" s="34"/>
      <c r="D4323" s="27"/>
      <c r="F4323" s="27"/>
      <c r="G4323" s="35"/>
      <c r="H4323" s="35"/>
      <c r="I4323" s="35"/>
    </row>
    <row r="4324" spans="3:9" ht="22.5" customHeight="1" x14ac:dyDescent="0.25">
      <c r="C4324" s="34"/>
      <c r="D4324" s="27"/>
      <c r="F4324" s="27"/>
      <c r="G4324" s="35"/>
      <c r="H4324" s="35"/>
      <c r="I4324" s="35"/>
    </row>
    <row r="4325" spans="3:9" ht="22.5" customHeight="1" x14ac:dyDescent="0.25">
      <c r="C4325" s="34"/>
      <c r="D4325" s="27"/>
      <c r="F4325" s="27"/>
      <c r="G4325" s="35"/>
      <c r="H4325" s="35"/>
      <c r="I4325" s="35"/>
    </row>
    <row r="4326" spans="3:9" ht="22.5" customHeight="1" x14ac:dyDescent="0.25">
      <c r="C4326" s="34"/>
      <c r="D4326" s="27"/>
      <c r="F4326" s="27"/>
      <c r="G4326" s="35"/>
      <c r="H4326" s="35"/>
      <c r="I4326" s="35"/>
    </row>
    <row r="4327" spans="3:9" ht="22.5" customHeight="1" x14ac:dyDescent="0.25">
      <c r="C4327" s="34"/>
      <c r="D4327" s="27"/>
      <c r="F4327" s="27"/>
      <c r="G4327" s="35"/>
      <c r="H4327" s="35"/>
      <c r="I4327" s="35"/>
    </row>
    <row r="4328" spans="3:9" ht="22.5" customHeight="1" x14ac:dyDescent="0.25">
      <c r="C4328" s="34"/>
      <c r="D4328" s="27"/>
      <c r="F4328" s="27"/>
      <c r="G4328" s="35"/>
      <c r="H4328" s="35"/>
      <c r="I4328" s="35"/>
    </row>
    <row r="4329" spans="3:9" ht="22.5" customHeight="1" x14ac:dyDescent="0.25">
      <c r="C4329" s="34"/>
      <c r="D4329" s="27"/>
      <c r="F4329" s="27"/>
      <c r="G4329" s="35"/>
      <c r="H4329" s="35"/>
      <c r="I4329" s="35"/>
    </row>
    <row r="4330" spans="3:9" ht="22.5" customHeight="1" x14ac:dyDescent="0.25">
      <c r="C4330" s="34"/>
      <c r="D4330" s="27"/>
      <c r="F4330" s="27"/>
      <c r="G4330" s="35"/>
      <c r="H4330" s="35"/>
      <c r="I4330" s="35"/>
    </row>
    <row r="4331" spans="3:9" ht="22.5" customHeight="1" x14ac:dyDescent="0.25">
      <c r="C4331" s="34"/>
      <c r="D4331" s="27"/>
      <c r="F4331" s="27"/>
      <c r="G4331" s="35"/>
      <c r="H4331" s="35"/>
      <c r="I4331" s="35"/>
    </row>
    <row r="4332" spans="3:9" ht="22.5" customHeight="1" x14ac:dyDescent="0.25">
      <c r="C4332" s="34"/>
      <c r="D4332" s="27"/>
      <c r="F4332" s="27"/>
      <c r="G4332" s="35"/>
      <c r="H4332" s="35"/>
      <c r="I4332" s="35"/>
    </row>
    <row r="4333" spans="3:9" ht="22.5" customHeight="1" x14ac:dyDescent="0.25">
      <c r="C4333" s="34"/>
      <c r="D4333" s="27"/>
      <c r="F4333" s="27"/>
      <c r="G4333" s="35"/>
      <c r="H4333" s="35"/>
      <c r="I4333" s="35"/>
    </row>
    <row r="4334" spans="3:9" ht="22.5" customHeight="1" x14ac:dyDescent="0.25">
      <c r="C4334" s="34"/>
      <c r="D4334" s="27"/>
      <c r="F4334" s="27"/>
      <c r="G4334" s="35"/>
      <c r="H4334" s="35"/>
      <c r="I4334" s="35"/>
    </row>
    <row r="4335" spans="3:9" ht="22.5" customHeight="1" x14ac:dyDescent="0.25">
      <c r="C4335" s="34"/>
      <c r="D4335" s="27"/>
      <c r="F4335" s="27"/>
      <c r="G4335" s="35"/>
      <c r="H4335" s="35"/>
      <c r="I4335" s="35"/>
    </row>
    <row r="4336" spans="3:9" ht="22.5" customHeight="1" x14ac:dyDescent="0.25">
      <c r="C4336" s="34"/>
      <c r="D4336" s="27"/>
      <c r="F4336" s="27"/>
      <c r="G4336" s="35"/>
      <c r="H4336" s="35"/>
      <c r="I4336" s="35"/>
    </row>
    <row r="4337" spans="3:9" ht="22.5" customHeight="1" x14ac:dyDescent="0.25">
      <c r="C4337" s="34"/>
      <c r="D4337" s="27"/>
      <c r="F4337" s="27"/>
      <c r="G4337" s="35"/>
      <c r="H4337" s="35"/>
      <c r="I4337" s="35"/>
    </row>
    <row r="4338" spans="3:9" ht="22.5" customHeight="1" x14ac:dyDescent="0.25">
      <c r="C4338" s="34"/>
      <c r="D4338" s="27"/>
      <c r="F4338" s="27"/>
      <c r="G4338" s="35"/>
      <c r="H4338" s="35"/>
      <c r="I4338" s="35"/>
    </row>
    <row r="4339" spans="3:9" ht="22.5" customHeight="1" x14ac:dyDescent="0.25">
      <c r="C4339" s="34"/>
      <c r="D4339" s="27"/>
      <c r="F4339" s="27"/>
      <c r="G4339" s="35"/>
      <c r="H4339" s="35"/>
      <c r="I4339" s="35"/>
    </row>
    <row r="4340" spans="3:9" ht="22.5" customHeight="1" x14ac:dyDescent="0.25">
      <c r="C4340" s="34"/>
      <c r="D4340" s="27"/>
      <c r="F4340" s="27"/>
      <c r="G4340" s="35"/>
      <c r="H4340" s="35"/>
      <c r="I4340" s="35"/>
    </row>
    <row r="4341" spans="3:9" ht="22.5" customHeight="1" x14ac:dyDescent="0.25">
      <c r="C4341" s="34"/>
      <c r="D4341" s="27"/>
      <c r="F4341" s="27"/>
      <c r="G4341" s="35"/>
      <c r="H4341" s="35"/>
      <c r="I4341" s="35"/>
    </row>
    <row r="4342" spans="3:9" ht="22.5" customHeight="1" x14ac:dyDescent="0.25">
      <c r="C4342" s="34"/>
      <c r="D4342" s="27"/>
      <c r="F4342" s="27"/>
      <c r="G4342" s="35"/>
      <c r="H4342" s="35"/>
      <c r="I4342" s="35"/>
    </row>
    <row r="4343" spans="3:9" ht="22.5" customHeight="1" x14ac:dyDescent="0.25">
      <c r="C4343" s="34"/>
      <c r="D4343" s="27"/>
      <c r="F4343" s="27"/>
      <c r="G4343" s="35"/>
      <c r="H4343" s="35"/>
      <c r="I4343" s="35"/>
    </row>
    <row r="4344" spans="3:9" ht="22.5" customHeight="1" x14ac:dyDescent="0.25">
      <c r="C4344" s="34"/>
      <c r="D4344" s="27"/>
      <c r="F4344" s="27"/>
      <c r="G4344" s="35"/>
      <c r="H4344" s="35"/>
      <c r="I4344" s="35"/>
    </row>
    <row r="4345" spans="3:9" ht="22.5" customHeight="1" x14ac:dyDescent="0.25">
      <c r="C4345" s="34"/>
      <c r="D4345" s="27"/>
      <c r="F4345" s="27"/>
      <c r="G4345" s="35"/>
      <c r="H4345" s="35"/>
      <c r="I4345" s="35"/>
    </row>
    <row r="4346" spans="3:9" ht="22.5" customHeight="1" x14ac:dyDescent="0.25">
      <c r="C4346" s="34"/>
      <c r="D4346" s="27"/>
      <c r="F4346" s="27"/>
      <c r="G4346" s="35"/>
      <c r="H4346" s="35"/>
      <c r="I4346" s="35"/>
    </row>
    <row r="4347" spans="3:9" ht="22.5" customHeight="1" x14ac:dyDescent="0.25">
      <c r="C4347" s="34"/>
      <c r="D4347" s="27"/>
      <c r="F4347" s="27"/>
      <c r="G4347" s="35"/>
      <c r="H4347" s="35"/>
      <c r="I4347" s="35"/>
    </row>
    <row r="4348" spans="3:9" ht="22.5" customHeight="1" x14ac:dyDescent="0.25">
      <c r="C4348" s="34"/>
      <c r="D4348" s="27"/>
      <c r="F4348" s="27"/>
      <c r="G4348" s="35"/>
      <c r="H4348" s="35"/>
      <c r="I4348" s="35"/>
    </row>
    <row r="4349" spans="3:9" ht="22.5" customHeight="1" x14ac:dyDescent="0.25">
      <c r="C4349" s="34"/>
      <c r="D4349" s="27"/>
      <c r="F4349" s="27"/>
      <c r="G4349" s="35"/>
      <c r="H4349" s="35"/>
      <c r="I4349" s="35"/>
    </row>
    <row r="4350" spans="3:9" ht="22.5" customHeight="1" x14ac:dyDescent="0.25">
      <c r="C4350" s="34"/>
      <c r="D4350" s="27"/>
      <c r="F4350" s="27"/>
      <c r="G4350" s="35"/>
      <c r="H4350" s="35"/>
      <c r="I4350" s="35"/>
    </row>
    <row r="4351" spans="3:9" ht="22.5" customHeight="1" x14ac:dyDescent="0.25">
      <c r="C4351" s="34"/>
      <c r="D4351" s="27"/>
      <c r="F4351" s="27"/>
      <c r="G4351" s="35"/>
      <c r="H4351" s="35"/>
      <c r="I4351" s="35"/>
    </row>
    <row r="4352" spans="3:9" ht="22.5" customHeight="1" x14ac:dyDescent="0.25">
      <c r="C4352" s="34"/>
      <c r="D4352" s="27"/>
      <c r="F4352" s="27"/>
      <c r="G4352" s="35"/>
      <c r="H4352" s="35"/>
      <c r="I4352" s="35"/>
    </row>
    <row r="4353" spans="3:9" ht="22.5" customHeight="1" x14ac:dyDescent="0.25">
      <c r="C4353" s="34"/>
      <c r="D4353" s="27"/>
      <c r="F4353" s="27"/>
      <c r="G4353" s="35"/>
      <c r="H4353" s="35"/>
      <c r="I4353" s="35"/>
    </row>
    <row r="4354" spans="3:9" ht="22.5" customHeight="1" x14ac:dyDescent="0.25">
      <c r="C4354" s="34"/>
      <c r="D4354" s="27"/>
      <c r="F4354" s="27"/>
      <c r="G4354" s="35"/>
      <c r="H4354" s="35"/>
      <c r="I4354" s="35"/>
    </row>
    <row r="4355" spans="3:9" ht="22.5" customHeight="1" x14ac:dyDescent="0.25">
      <c r="C4355" s="34"/>
      <c r="D4355" s="27"/>
      <c r="F4355" s="27"/>
      <c r="G4355" s="35"/>
      <c r="H4355" s="35"/>
      <c r="I4355" s="35"/>
    </row>
    <row r="4356" spans="3:9" ht="22.5" customHeight="1" x14ac:dyDescent="0.25">
      <c r="C4356" s="34"/>
      <c r="D4356" s="27"/>
      <c r="F4356" s="27"/>
      <c r="G4356" s="35"/>
      <c r="H4356" s="35"/>
      <c r="I4356" s="35"/>
    </row>
    <row r="4357" spans="3:9" ht="22.5" customHeight="1" x14ac:dyDescent="0.25">
      <c r="C4357" s="34"/>
      <c r="D4357" s="27"/>
      <c r="F4357" s="27"/>
      <c r="G4357" s="35"/>
      <c r="H4357" s="35"/>
      <c r="I4357" s="35"/>
    </row>
    <row r="4358" spans="3:9" ht="22.5" customHeight="1" x14ac:dyDescent="0.25">
      <c r="C4358" s="34"/>
      <c r="D4358" s="27"/>
      <c r="F4358" s="27"/>
      <c r="G4358" s="35"/>
      <c r="H4358" s="35"/>
      <c r="I4358" s="35"/>
    </row>
    <row r="4359" spans="3:9" ht="22.5" customHeight="1" x14ac:dyDescent="0.25">
      <c r="C4359" s="34"/>
      <c r="D4359" s="27"/>
      <c r="F4359" s="27"/>
      <c r="G4359" s="35"/>
      <c r="H4359" s="35"/>
      <c r="I4359" s="35"/>
    </row>
    <row r="4360" spans="3:9" ht="22.5" customHeight="1" x14ac:dyDescent="0.25">
      <c r="C4360" s="34"/>
      <c r="D4360" s="27"/>
      <c r="F4360" s="27"/>
      <c r="G4360" s="35"/>
      <c r="H4360" s="35"/>
      <c r="I4360" s="35"/>
    </row>
    <row r="4361" spans="3:9" ht="22.5" customHeight="1" x14ac:dyDescent="0.25">
      <c r="C4361" s="34"/>
      <c r="D4361" s="27"/>
      <c r="F4361" s="27"/>
      <c r="G4361" s="35"/>
      <c r="H4361" s="35"/>
      <c r="I4361" s="35"/>
    </row>
    <row r="4362" spans="3:9" ht="22.5" customHeight="1" x14ac:dyDescent="0.25">
      <c r="C4362" s="34"/>
      <c r="D4362" s="27"/>
      <c r="F4362" s="27"/>
      <c r="G4362" s="35"/>
      <c r="H4362" s="35"/>
      <c r="I4362" s="35"/>
    </row>
    <row r="4363" spans="3:9" ht="22.5" customHeight="1" x14ac:dyDescent="0.25">
      <c r="C4363" s="34"/>
      <c r="D4363" s="27"/>
      <c r="F4363" s="27"/>
      <c r="G4363" s="35"/>
      <c r="H4363" s="35"/>
      <c r="I4363" s="35"/>
    </row>
    <row r="4364" spans="3:9" ht="22.5" customHeight="1" x14ac:dyDescent="0.25">
      <c r="C4364" s="34"/>
      <c r="D4364" s="27"/>
      <c r="F4364" s="27"/>
      <c r="G4364" s="35"/>
      <c r="H4364" s="35"/>
      <c r="I4364" s="35"/>
    </row>
    <row r="4365" spans="3:9" ht="22.5" customHeight="1" x14ac:dyDescent="0.25">
      <c r="C4365" s="34"/>
      <c r="D4365" s="27"/>
      <c r="F4365" s="27"/>
      <c r="G4365" s="35"/>
      <c r="H4365" s="35"/>
      <c r="I4365" s="35"/>
    </row>
    <row r="4366" spans="3:9" ht="22.5" customHeight="1" x14ac:dyDescent="0.25">
      <c r="C4366" s="34"/>
      <c r="D4366" s="27"/>
      <c r="F4366" s="27"/>
      <c r="G4366" s="35"/>
      <c r="H4366" s="35"/>
      <c r="I4366" s="35"/>
    </row>
    <row r="4367" spans="3:9" ht="22.5" customHeight="1" x14ac:dyDescent="0.25">
      <c r="C4367" s="34"/>
      <c r="D4367" s="27"/>
      <c r="F4367" s="27"/>
      <c r="G4367" s="35"/>
      <c r="H4367" s="35"/>
      <c r="I4367" s="35"/>
    </row>
    <row r="4368" spans="3:9" ht="22.5" customHeight="1" x14ac:dyDescent="0.25">
      <c r="C4368" s="34"/>
      <c r="D4368" s="27"/>
      <c r="F4368" s="27"/>
      <c r="G4368" s="35"/>
      <c r="H4368" s="35"/>
      <c r="I4368" s="35"/>
    </row>
    <row r="4369" spans="3:9" ht="22.5" customHeight="1" x14ac:dyDescent="0.25">
      <c r="C4369" s="34"/>
      <c r="D4369" s="27"/>
      <c r="F4369" s="27"/>
      <c r="G4369" s="35"/>
      <c r="H4369" s="35"/>
      <c r="I4369" s="35"/>
    </row>
    <row r="4370" spans="3:9" ht="22.5" customHeight="1" x14ac:dyDescent="0.25">
      <c r="C4370" s="34"/>
      <c r="D4370" s="27"/>
      <c r="F4370" s="27"/>
      <c r="G4370" s="35"/>
      <c r="H4370" s="35"/>
      <c r="I4370" s="35"/>
    </row>
    <row r="4371" spans="3:9" ht="22.5" customHeight="1" x14ac:dyDescent="0.25">
      <c r="C4371" s="34"/>
      <c r="D4371" s="27"/>
      <c r="F4371" s="27"/>
      <c r="G4371" s="35"/>
      <c r="H4371" s="35"/>
      <c r="I4371" s="35"/>
    </row>
    <row r="4372" spans="3:9" ht="22.5" customHeight="1" x14ac:dyDescent="0.25">
      <c r="C4372" s="34"/>
      <c r="D4372" s="27"/>
      <c r="F4372" s="27"/>
      <c r="G4372" s="35"/>
      <c r="H4372" s="35"/>
      <c r="I4372" s="35"/>
    </row>
    <row r="4373" spans="3:9" ht="22.5" customHeight="1" x14ac:dyDescent="0.25">
      <c r="C4373" s="34"/>
      <c r="D4373" s="27"/>
      <c r="F4373" s="27"/>
      <c r="G4373" s="35"/>
      <c r="H4373" s="35"/>
      <c r="I4373" s="35"/>
    </row>
    <row r="4374" spans="3:9" ht="22.5" customHeight="1" x14ac:dyDescent="0.25">
      <c r="C4374" s="34"/>
      <c r="D4374" s="27"/>
      <c r="F4374" s="27"/>
      <c r="G4374" s="35"/>
      <c r="H4374" s="35"/>
      <c r="I4374" s="35"/>
    </row>
    <row r="4375" spans="3:9" ht="22.5" customHeight="1" x14ac:dyDescent="0.25">
      <c r="C4375" s="34"/>
      <c r="D4375" s="27"/>
      <c r="F4375" s="27"/>
      <c r="G4375" s="35"/>
      <c r="H4375" s="35"/>
      <c r="I4375" s="35"/>
    </row>
    <row r="4376" spans="3:9" ht="22.5" customHeight="1" x14ac:dyDescent="0.25">
      <c r="C4376" s="34"/>
      <c r="D4376" s="27"/>
      <c r="F4376" s="27"/>
      <c r="G4376" s="35"/>
      <c r="H4376" s="35"/>
      <c r="I4376" s="35"/>
    </row>
    <row r="4377" spans="3:9" ht="22.5" customHeight="1" x14ac:dyDescent="0.25">
      <c r="C4377" s="34"/>
      <c r="D4377" s="27"/>
      <c r="F4377" s="27"/>
      <c r="G4377" s="35"/>
      <c r="H4377" s="35"/>
      <c r="I4377" s="35"/>
    </row>
    <row r="4378" spans="3:9" ht="22.5" customHeight="1" x14ac:dyDescent="0.25">
      <c r="C4378" s="34"/>
      <c r="D4378" s="27"/>
      <c r="F4378" s="27"/>
      <c r="G4378" s="35"/>
      <c r="H4378" s="35"/>
      <c r="I4378" s="35"/>
    </row>
    <row r="4379" spans="3:9" ht="22.5" customHeight="1" x14ac:dyDescent="0.25">
      <c r="C4379" s="34"/>
      <c r="D4379" s="27"/>
      <c r="F4379" s="27"/>
      <c r="G4379" s="35"/>
      <c r="H4379" s="35"/>
      <c r="I4379" s="35"/>
    </row>
    <row r="4380" spans="3:9" ht="22.5" customHeight="1" x14ac:dyDescent="0.25">
      <c r="C4380" s="34"/>
      <c r="D4380" s="27"/>
      <c r="F4380" s="27"/>
      <c r="G4380" s="35"/>
      <c r="H4380" s="35"/>
      <c r="I4380" s="35"/>
    </row>
    <row r="4381" spans="3:9" ht="22.5" customHeight="1" x14ac:dyDescent="0.25">
      <c r="C4381" s="34"/>
      <c r="D4381" s="27"/>
      <c r="F4381" s="27"/>
      <c r="G4381" s="35"/>
      <c r="H4381" s="35"/>
      <c r="I4381" s="35"/>
    </row>
    <row r="4382" spans="3:9" ht="22.5" customHeight="1" x14ac:dyDescent="0.25">
      <c r="C4382" s="34"/>
      <c r="D4382" s="27"/>
      <c r="F4382" s="27"/>
      <c r="G4382" s="35"/>
      <c r="H4382" s="35"/>
      <c r="I4382" s="35"/>
    </row>
    <row r="4383" spans="3:9" ht="22.5" customHeight="1" x14ac:dyDescent="0.25">
      <c r="C4383" s="34"/>
      <c r="D4383" s="27"/>
      <c r="F4383" s="27"/>
      <c r="G4383" s="35"/>
      <c r="H4383" s="35"/>
      <c r="I4383" s="35"/>
    </row>
    <row r="4384" spans="3:9" ht="22.5" customHeight="1" x14ac:dyDescent="0.25">
      <c r="C4384" s="34"/>
      <c r="D4384" s="27"/>
      <c r="F4384" s="27"/>
      <c r="G4384" s="35"/>
      <c r="H4384" s="35"/>
      <c r="I4384" s="35"/>
    </row>
    <row r="4385" spans="3:9" ht="22.5" customHeight="1" x14ac:dyDescent="0.25">
      <c r="C4385" s="34"/>
      <c r="D4385" s="27"/>
      <c r="F4385" s="27"/>
      <c r="G4385" s="35"/>
      <c r="H4385" s="35"/>
      <c r="I4385" s="35"/>
    </row>
    <row r="4386" spans="3:9" ht="22.5" customHeight="1" x14ac:dyDescent="0.25">
      <c r="C4386" s="34"/>
      <c r="D4386" s="27"/>
      <c r="F4386" s="27"/>
      <c r="G4386" s="35"/>
      <c r="H4386" s="35"/>
      <c r="I4386" s="35"/>
    </row>
    <row r="4387" spans="3:9" ht="22.5" customHeight="1" x14ac:dyDescent="0.25">
      <c r="C4387" s="34"/>
      <c r="D4387" s="27"/>
      <c r="F4387" s="27"/>
      <c r="G4387" s="35"/>
      <c r="H4387" s="35"/>
      <c r="I4387" s="35"/>
    </row>
    <row r="4388" spans="3:9" ht="22.5" customHeight="1" x14ac:dyDescent="0.25">
      <c r="C4388" s="34"/>
      <c r="D4388" s="27"/>
      <c r="F4388" s="27"/>
      <c r="G4388" s="35"/>
      <c r="H4388" s="35"/>
      <c r="I4388" s="35"/>
    </row>
    <row r="4389" spans="3:9" ht="22.5" customHeight="1" x14ac:dyDescent="0.25">
      <c r="C4389" s="34"/>
      <c r="D4389" s="27"/>
      <c r="F4389" s="27"/>
      <c r="G4389" s="35"/>
      <c r="H4389" s="35"/>
      <c r="I4389" s="35"/>
    </row>
    <row r="4390" spans="3:9" ht="22.5" customHeight="1" x14ac:dyDescent="0.25">
      <c r="C4390" s="34"/>
      <c r="D4390" s="27"/>
      <c r="F4390" s="27"/>
      <c r="G4390" s="35"/>
      <c r="H4390" s="35"/>
      <c r="I4390" s="35"/>
    </row>
    <row r="4391" spans="3:9" ht="22.5" customHeight="1" x14ac:dyDescent="0.25">
      <c r="C4391" s="34"/>
      <c r="D4391" s="27"/>
      <c r="F4391" s="27"/>
      <c r="G4391" s="35"/>
      <c r="H4391" s="35"/>
      <c r="I4391" s="35"/>
    </row>
    <row r="4392" spans="3:9" ht="22.5" customHeight="1" x14ac:dyDescent="0.25">
      <c r="C4392" s="34"/>
      <c r="D4392" s="27"/>
      <c r="F4392" s="27"/>
      <c r="G4392" s="35"/>
      <c r="H4392" s="35"/>
      <c r="I4392" s="35"/>
    </row>
    <row r="4393" spans="3:9" ht="22.5" customHeight="1" x14ac:dyDescent="0.25">
      <c r="C4393" s="34"/>
      <c r="D4393" s="27"/>
      <c r="F4393" s="27"/>
      <c r="G4393" s="35"/>
      <c r="H4393" s="35"/>
      <c r="I4393" s="35"/>
    </row>
    <row r="4394" spans="3:9" ht="22.5" customHeight="1" x14ac:dyDescent="0.25">
      <c r="C4394" s="34"/>
      <c r="D4394" s="27"/>
      <c r="F4394" s="27"/>
      <c r="G4394" s="35"/>
      <c r="H4394" s="35"/>
      <c r="I4394" s="35"/>
    </row>
    <row r="4395" spans="3:9" ht="22.5" customHeight="1" x14ac:dyDescent="0.25">
      <c r="C4395" s="34"/>
      <c r="D4395" s="27"/>
      <c r="F4395" s="27"/>
      <c r="G4395" s="35"/>
      <c r="H4395" s="35"/>
      <c r="I4395" s="35"/>
    </row>
    <row r="4396" spans="3:9" ht="22.5" customHeight="1" x14ac:dyDescent="0.25">
      <c r="C4396" s="34"/>
      <c r="D4396" s="27"/>
      <c r="F4396" s="27"/>
      <c r="G4396" s="35"/>
      <c r="H4396" s="35"/>
      <c r="I4396" s="35"/>
    </row>
    <row r="4397" spans="3:9" ht="22.5" customHeight="1" x14ac:dyDescent="0.25">
      <c r="C4397" s="34"/>
      <c r="D4397" s="27"/>
      <c r="F4397" s="27"/>
      <c r="G4397" s="35"/>
      <c r="H4397" s="35"/>
      <c r="I4397" s="35"/>
    </row>
    <row r="4398" spans="3:9" ht="22.5" customHeight="1" x14ac:dyDescent="0.25">
      <c r="C4398" s="34"/>
      <c r="D4398" s="27"/>
      <c r="F4398" s="27"/>
      <c r="G4398" s="35"/>
      <c r="H4398" s="35"/>
      <c r="I4398" s="35"/>
    </row>
    <row r="4399" spans="3:9" ht="22.5" customHeight="1" x14ac:dyDescent="0.25">
      <c r="C4399" s="34"/>
      <c r="D4399" s="27"/>
      <c r="F4399" s="27"/>
      <c r="G4399" s="35"/>
      <c r="H4399" s="35"/>
      <c r="I4399" s="35"/>
    </row>
    <row r="4400" spans="3:9" ht="22.5" customHeight="1" x14ac:dyDescent="0.25">
      <c r="C4400" s="34"/>
      <c r="D4400" s="27"/>
      <c r="F4400" s="27"/>
      <c r="G4400" s="35"/>
      <c r="H4400" s="35"/>
      <c r="I4400" s="35"/>
    </row>
    <row r="4401" spans="3:9" ht="22.5" customHeight="1" x14ac:dyDescent="0.25">
      <c r="C4401" s="34"/>
      <c r="D4401" s="27"/>
      <c r="F4401" s="27"/>
      <c r="G4401" s="35"/>
      <c r="H4401" s="35"/>
      <c r="I4401" s="35"/>
    </row>
    <row r="4402" spans="3:9" ht="22.5" customHeight="1" x14ac:dyDescent="0.25">
      <c r="C4402" s="34"/>
      <c r="D4402" s="27"/>
      <c r="F4402" s="27"/>
      <c r="G4402" s="35"/>
      <c r="H4402" s="35"/>
      <c r="I4402" s="35"/>
    </row>
    <row r="4403" spans="3:9" ht="22.5" customHeight="1" x14ac:dyDescent="0.25">
      <c r="C4403" s="34"/>
      <c r="D4403" s="27"/>
      <c r="F4403" s="27"/>
      <c r="G4403" s="35"/>
      <c r="H4403" s="35"/>
      <c r="I4403" s="35"/>
    </row>
    <row r="4404" spans="3:9" ht="22.5" customHeight="1" x14ac:dyDescent="0.25">
      <c r="C4404" s="34"/>
      <c r="D4404" s="27"/>
      <c r="F4404" s="27"/>
      <c r="G4404" s="35"/>
      <c r="H4404" s="35"/>
      <c r="I4404" s="35"/>
    </row>
    <row r="4405" spans="3:9" ht="22.5" customHeight="1" x14ac:dyDescent="0.25">
      <c r="C4405" s="34"/>
      <c r="D4405" s="27"/>
      <c r="F4405" s="27"/>
      <c r="G4405" s="35"/>
      <c r="H4405" s="35"/>
      <c r="I4405" s="35"/>
    </row>
    <row r="4406" spans="3:9" ht="22.5" customHeight="1" x14ac:dyDescent="0.25">
      <c r="C4406" s="34"/>
      <c r="D4406" s="27"/>
      <c r="F4406" s="27"/>
      <c r="G4406" s="35"/>
      <c r="H4406" s="35"/>
      <c r="I4406" s="35"/>
    </row>
    <row r="4407" spans="3:9" ht="22.5" customHeight="1" x14ac:dyDescent="0.25">
      <c r="C4407" s="34"/>
      <c r="D4407" s="27"/>
      <c r="F4407" s="27"/>
      <c r="G4407" s="35"/>
      <c r="H4407" s="35"/>
      <c r="I4407" s="35"/>
    </row>
    <row r="4408" spans="3:9" ht="22.5" customHeight="1" x14ac:dyDescent="0.25">
      <c r="C4408" s="34"/>
      <c r="D4408" s="27"/>
      <c r="F4408" s="27"/>
      <c r="G4408" s="35"/>
      <c r="H4408" s="35"/>
      <c r="I4408" s="35"/>
    </row>
    <row r="4409" spans="3:9" ht="22.5" customHeight="1" x14ac:dyDescent="0.25">
      <c r="C4409" s="34"/>
      <c r="D4409" s="27"/>
      <c r="F4409" s="27"/>
      <c r="G4409" s="35"/>
      <c r="H4409" s="35"/>
      <c r="I4409" s="35"/>
    </row>
    <row r="4410" spans="3:9" ht="22.5" customHeight="1" x14ac:dyDescent="0.25">
      <c r="C4410" s="34"/>
      <c r="D4410" s="27"/>
      <c r="F4410" s="27"/>
      <c r="G4410" s="35"/>
      <c r="H4410" s="35"/>
      <c r="I4410" s="35"/>
    </row>
    <row r="4411" spans="3:9" ht="22.5" customHeight="1" x14ac:dyDescent="0.25">
      <c r="C4411" s="34"/>
      <c r="D4411" s="27"/>
      <c r="F4411" s="27"/>
      <c r="G4411" s="35"/>
      <c r="H4411" s="35"/>
      <c r="I4411" s="35"/>
    </row>
    <row r="4412" spans="3:9" ht="22.5" customHeight="1" x14ac:dyDescent="0.25">
      <c r="C4412" s="34"/>
      <c r="D4412" s="27"/>
      <c r="F4412" s="27"/>
      <c r="G4412" s="35"/>
      <c r="H4412" s="35"/>
      <c r="I4412" s="35"/>
    </row>
    <row r="4413" spans="3:9" ht="22.5" customHeight="1" x14ac:dyDescent="0.25">
      <c r="C4413" s="34"/>
      <c r="D4413" s="27"/>
      <c r="F4413" s="27"/>
      <c r="G4413" s="35"/>
      <c r="H4413" s="35"/>
      <c r="I4413" s="35"/>
    </row>
    <row r="4414" spans="3:9" ht="22.5" customHeight="1" x14ac:dyDescent="0.25">
      <c r="C4414" s="34"/>
      <c r="D4414" s="27"/>
      <c r="F4414" s="27"/>
      <c r="G4414" s="35"/>
      <c r="H4414" s="35"/>
      <c r="I4414" s="35"/>
    </row>
    <row r="4415" spans="3:9" ht="22.5" customHeight="1" x14ac:dyDescent="0.25">
      <c r="C4415" s="34"/>
      <c r="D4415" s="27"/>
      <c r="F4415" s="27"/>
      <c r="G4415" s="35"/>
      <c r="H4415" s="35"/>
      <c r="I4415" s="35"/>
    </row>
    <row r="4416" spans="3:9" ht="22.5" customHeight="1" x14ac:dyDescent="0.25">
      <c r="C4416" s="34"/>
      <c r="D4416" s="27"/>
      <c r="F4416" s="27"/>
      <c r="G4416" s="35"/>
      <c r="H4416" s="35"/>
      <c r="I4416" s="35"/>
    </row>
    <row r="4417" spans="3:9" ht="22.5" customHeight="1" x14ac:dyDescent="0.25">
      <c r="C4417" s="34"/>
      <c r="D4417" s="27"/>
      <c r="F4417" s="27"/>
      <c r="G4417" s="35"/>
      <c r="H4417" s="35"/>
      <c r="I4417" s="35"/>
    </row>
    <row r="4418" spans="3:9" ht="22.5" customHeight="1" x14ac:dyDescent="0.25">
      <c r="C4418" s="34"/>
      <c r="D4418" s="27"/>
      <c r="F4418" s="27"/>
      <c r="G4418" s="35"/>
      <c r="H4418" s="35"/>
      <c r="I4418" s="35"/>
    </row>
    <row r="4419" spans="3:9" ht="22.5" customHeight="1" x14ac:dyDescent="0.25">
      <c r="C4419" s="34"/>
      <c r="D4419" s="27"/>
      <c r="F4419" s="27"/>
      <c r="G4419" s="35"/>
      <c r="H4419" s="35"/>
      <c r="I4419" s="35"/>
    </row>
    <row r="4420" spans="3:9" ht="22.5" customHeight="1" x14ac:dyDescent="0.25">
      <c r="C4420" s="34"/>
      <c r="D4420" s="27"/>
      <c r="F4420" s="27"/>
      <c r="G4420" s="35"/>
      <c r="H4420" s="35"/>
      <c r="I4420" s="35"/>
    </row>
    <row r="4421" spans="3:9" ht="22.5" customHeight="1" x14ac:dyDescent="0.25">
      <c r="C4421" s="34"/>
      <c r="D4421" s="27"/>
      <c r="F4421" s="27"/>
      <c r="G4421" s="35"/>
      <c r="H4421" s="35"/>
      <c r="I4421" s="35"/>
    </row>
    <row r="4422" spans="3:9" ht="22.5" customHeight="1" x14ac:dyDescent="0.25">
      <c r="C4422" s="34"/>
      <c r="D4422" s="27"/>
      <c r="F4422" s="27"/>
      <c r="G4422" s="35"/>
      <c r="H4422" s="35"/>
      <c r="I4422" s="35"/>
    </row>
    <row r="4423" spans="3:9" ht="22.5" customHeight="1" x14ac:dyDescent="0.25">
      <c r="C4423" s="34"/>
      <c r="D4423" s="27"/>
      <c r="F4423" s="27"/>
      <c r="G4423" s="35"/>
      <c r="H4423" s="35"/>
      <c r="I4423" s="35"/>
    </row>
    <row r="4424" spans="3:9" ht="22.5" customHeight="1" x14ac:dyDescent="0.25">
      <c r="C4424" s="34"/>
      <c r="D4424" s="27"/>
      <c r="F4424" s="27"/>
      <c r="G4424" s="35"/>
      <c r="H4424" s="35"/>
      <c r="I4424" s="35"/>
    </row>
    <row r="4425" spans="3:9" ht="22.5" customHeight="1" x14ac:dyDescent="0.25">
      <c r="C4425" s="34"/>
      <c r="D4425" s="27"/>
      <c r="F4425" s="27"/>
      <c r="G4425" s="35"/>
      <c r="H4425" s="35"/>
      <c r="I4425" s="35"/>
    </row>
    <row r="4426" spans="3:9" ht="22.5" customHeight="1" x14ac:dyDescent="0.25">
      <c r="C4426" s="34"/>
      <c r="D4426" s="27"/>
      <c r="F4426" s="27"/>
      <c r="G4426" s="35"/>
      <c r="H4426" s="35"/>
      <c r="I4426" s="35"/>
    </row>
    <row r="4427" spans="3:9" ht="22.5" customHeight="1" x14ac:dyDescent="0.25">
      <c r="C4427" s="34"/>
      <c r="D4427" s="27"/>
      <c r="F4427" s="27"/>
      <c r="G4427" s="35"/>
      <c r="H4427" s="35"/>
      <c r="I4427" s="35"/>
    </row>
    <row r="4428" spans="3:9" ht="22.5" customHeight="1" x14ac:dyDescent="0.25">
      <c r="C4428" s="34"/>
      <c r="D4428" s="27"/>
      <c r="F4428" s="27"/>
      <c r="G4428" s="35"/>
      <c r="H4428" s="35"/>
      <c r="I4428" s="35"/>
    </row>
    <row r="4429" spans="3:9" ht="22.5" customHeight="1" x14ac:dyDescent="0.25">
      <c r="C4429" s="34"/>
      <c r="D4429" s="27"/>
      <c r="F4429" s="27"/>
      <c r="G4429" s="35"/>
      <c r="H4429" s="35"/>
      <c r="I4429" s="35"/>
    </row>
    <row r="4430" spans="3:9" ht="22.5" customHeight="1" x14ac:dyDescent="0.25">
      <c r="C4430" s="34"/>
      <c r="D4430" s="27"/>
      <c r="F4430" s="27"/>
      <c r="G4430" s="35"/>
      <c r="H4430" s="35"/>
      <c r="I4430" s="35"/>
    </row>
    <row r="4431" spans="3:9" ht="22.5" customHeight="1" x14ac:dyDescent="0.25">
      <c r="C4431" s="34"/>
      <c r="D4431" s="27"/>
      <c r="F4431" s="27"/>
      <c r="G4431" s="35"/>
      <c r="H4431" s="35"/>
      <c r="I4431" s="35"/>
    </row>
    <row r="4432" spans="3:9" ht="22.5" customHeight="1" x14ac:dyDescent="0.25">
      <c r="C4432" s="34"/>
      <c r="D4432" s="27"/>
      <c r="F4432" s="27"/>
      <c r="G4432" s="35"/>
      <c r="H4432" s="35"/>
      <c r="I4432" s="35"/>
    </row>
    <row r="4433" spans="3:9" ht="22.5" customHeight="1" x14ac:dyDescent="0.25">
      <c r="C4433" s="34"/>
      <c r="D4433" s="27"/>
      <c r="F4433" s="27"/>
      <c r="G4433" s="35"/>
      <c r="H4433" s="35"/>
      <c r="I4433" s="35"/>
    </row>
    <row r="4434" spans="3:9" ht="22.5" customHeight="1" x14ac:dyDescent="0.25">
      <c r="C4434" s="34"/>
      <c r="D4434" s="27"/>
      <c r="F4434" s="27"/>
      <c r="G4434" s="35"/>
      <c r="H4434" s="35"/>
      <c r="I4434" s="35"/>
    </row>
    <row r="4435" spans="3:9" ht="22.5" customHeight="1" x14ac:dyDescent="0.25">
      <c r="C4435" s="34"/>
      <c r="D4435" s="27"/>
      <c r="F4435" s="27"/>
      <c r="G4435" s="35"/>
      <c r="H4435" s="35"/>
      <c r="I4435" s="35"/>
    </row>
    <row r="4436" spans="3:9" ht="22.5" customHeight="1" x14ac:dyDescent="0.25">
      <c r="C4436" s="34"/>
      <c r="D4436" s="27"/>
      <c r="F4436" s="27"/>
      <c r="G4436" s="35"/>
      <c r="H4436" s="35"/>
      <c r="I4436" s="35"/>
    </row>
    <row r="4437" spans="3:9" ht="22.5" customHeight="1" x14ac:dyDescent="0.25">
      <c r="C4437" s="34"/>
      <c r="D4437" s="27"/>
      <c r="F4437" s="27"/>
      <c r="G4437" s="35"/>
      <c r="H4437" s="35"/>
      <c r="I4437" s="35"/>
    </row>
    <row r="4438" spans="3:9" ht="22.5" customHeight="1" x14ac:dyDescent="0.25">
      <c r="C4438" s="34"/>
      <c r="D4438" s="27"/>
      <c r="F4438" s="27"/>
      <c r="G4438" s="35"/>
      <c r="H4438" s="35"/>
      <c r="I4438" s="35"/>
    </row>
    <row r="4439" spans="3:9" ht="22.5" customHeight="1" x14ac:dyDescent="0.25">
      <c r="C4439" s="34"/>
      <c r="D4439" s="27"/>
      <c r="F4439" s="27"/>
      <c r="G4439" s="35"/>
      <c r="H4439" s="35"/>
      <c r="I4439" s="35"/>
    </row>
    <row r="4440" spans="3:9" ht="22.5" customHeight="1" x14ac:dyDescent="0.25">
      <c r="C4440" s="34"/>
      <c r="D4440" s="27"/>
      <c r="F4440" s="27"/>
      <c r="G4440" s="35"/>
      <c r="H4440" s="35"/>
      <c r="I4440" s="35"/>
    </row>
    <row r="4441" spans="3:9" ht="22.5" customHeight="1" x14ac:dyDescent="0.25">
      <c r="C4441" s="34"/>
      <c r="D4441" s="27"/>
      <c r="F4441" s="27"/>
      <c r="G4441" s="35"/>
      <c r="H4441" s="35"/>
      <c r="I4441" s="35"/>
    </row>
    <row r="4442" spans="3:9" ht="22.5" customHeight="1" x14ac:dyDescent="0.25">
      <c r="C4442" s="34"/>
      <c r="D4442" s="27"/>
      <c r="F4442" s="27"/>
      <c r="G4442" s="35"/>
      <c r="H4442" s="35"/>
      <c r="I4442" s="35"/>
    </row>
    <row r="4443" spans="3:9" ht="22.5" customHeight="1" x14ac:dyDescent="0.25">
      <c r="C4443" s="34"/>
      <c r="D4443" s="27"/>
      <c r="F4443" s="27"/>
      <c r="G4443" s="35"/>
      <c r="H4443" s="35"/>
      <c r="I4443" s="35"/>
    </row>
    <row r="4444" spans="3:9" ht="22.5" customHeight="1" x14ac:dyDescent="0.25">
      <c r="C4444" s="34"/>
      <c r="D4444" s="27"/>
      <c r="F4444" s="27"/>
      <c r="G4444" s="35"/>
      <c r="H4444" s="35"/>
      <c r="I4444" s="35"/>
    </row>
    <row r="4445" spans="3:9" ht="22.5" customHeight="1" x14ac:dyDescent="0.25">
      <c r="C4445" s="34"/>
      <c r="D4445" s="27"/>
      <c r="F4445" s="27"/>
      <c r="G4445" s="35"/>
      <c r="H4445" s="35"/>
      <c r="I4445" s="35"/>
    </row>
    <row r="4446" spans="3:9" ht="22.5" customHeight="1" x14ac:dyDescent="0.25">
      <c r="C4446" s="34"/>
      <c r="D4446" s="27"/>
      <c r="F4446" s="27"/>
      <c r="G4446" s="35"/>
      <c r="H4446" s="35"/>
      <c r="I4446" s="35"/>
    </row>
    <row r="4447" spans="3:9" ht="22.5" customHeight="1" x14ac:dyDescent="0.25">
      <c r="C4447" s="34"/>
      <c r="D4447" s="27"/>
      <c r="F4447" s="27"/>
      <c r="G4447" s="35"/>
      <c r="H4447" s="35"/>
      <c r="I4447" s="35"/>
    </row>
    <row r="4448" spans="3:9" ht="22.5" customHeight="1" x14ac:dyDescent="0.25">
      <c r="C4448" s="34"/>
      <c r="D4448" s="27"/>
      <c r="F4448" s="27"/>
      <c r="G4448" s="35"/>
      <c r="H4448" s="35"/>
      <c r="I4448" s="35"/>
    </row>
    <row r="4449" spans="3:9" ht="22.5" customHeight="1" x14ac:dyDescent="0.25">
      <c r="C4449" s="34"/>
      <c r="D4449" s="27"/>
      <c r="F4449" s="27"/>
      <c r="G4449" s="35"/>
      <c r="H4449" s="35"/>
      <c r="I4449" s="35"/>
    </row>
    <row r="4450" spans="3:9" ht="22.5" customHeight="1" x14ac:dyDescent="0.25">
      <c r="C4450" s="34"/>
      <c r="D4450" s="27"/>
      <c r="F4450" s="27"/>
      <c r="G4450" s="35"/>
      <c r="H4450" s="35"/>
      <c r="I4450" s="35"/>
    </row>
    <row r="4451" spans="3:9" ht="22.5" customHeight="1" x14ac:dyDescent="0.25">
      <c r="C4451" s="34"/>
      <c r="D4451" s="27"/>
      <c r="F4451" s="27"/>
      <c r="G4451" s="35"/>
      <c r="H4451" s="35"/>
      <c r="I4451" s="35"/>
    </row>
    <row r="4452" spans="3:9" ht="22.5" customHeight="1" x14ac:dyDescent="0.25">
      <c r="C4452" s="34"/>
      <c r="D4452" s="27"/>
      <c r="F4452" s="27"/>
      <c r="G4452" s="35"/>
      <c r="H4452" s="35"/>
      <c r="I4452" s="35"/>
    </row>
    <row r="4453" spans="3:9" ht="22.5" customHeight="1" x14ac:dyDescent="0.25">
      <c r="C4453" s="34"/>
      <c r="D4453" s="27"/>
      <c r="F4453" s="27"/>
      <c r="G4453" s="35"/>
      <c r="H4453" s="35"/>
      <c r="I4453" s="35"/>
    </row>
    <row r="4454" spans="3:9" ht="22.5" customHeight="1" x14ac:dyDescent="0.25">
      <c r="C4454" s="34"/>
      <c r="D4454" s="27"/>
      <c r="F4454" s="27"/>
      <c r="G4454" s="35"/>
      <c r="H4454" s="35"/>
      <c r="I4454" s="35"/>
    </row>
    <row r="4455" spans="3:9" ht="22.5" customHeight="1" x14ac:dyDescent="0.25">
      <c r="C4455" s="34"/>
      <c r="D4455" s="27"/>
      <c r="F4455" s="27"/>
      <c r="G4455" s="35"/>
      <c r="H4455" s="35"/>
      <c r="I4455" s="35"/>
    </row>
    <row r="4456" spans="3:9" ht="22.5" customHeight="1" x14ac:dyDescent="0.25">
      <c r="C4456" s="34"/>
      <c r="D4456" s="27"/>
      <c r="F4456" s="27"/>
      <c r="G4456" s="35"/>
      <c r="H4456" s="35"/>
      <c r="I4456" s="35"/>
    </row>
    <row r="4457" spans="3:9" ht="22.5" customHeight="1" x14ac:dyDescent="0.25">
      <c r="C4457" s="34"/>
      <c r="D4457" s="27"/>
      <c r="F4457" s="27"/>
      <c r="G4457" s="35"/>
      <c r="H4457" s="35"/>
      <c r="I4457" s="35"/>
    </row>
    <row r="4458" spans="3:9" ht="22.5" customHeight="1" x14ac:dyDescent="0.25">
      <c r="C4458" s="34"/>
      <c r="D4458" s="27"/>
      <c r="F4458" s="27"/>
      <c r="G4458" s="35"/>
      <c r="H4458" s="35"/>
      <c r="I4458" s="35"/>
    </row>
    <row r="4459" spans="3:9" ht="22.5" customHeight="1" x14ac:dyDescent="0.25">
      <c r="C4459" s="34"/>
      <c r="D4459" s="27"/>
      <c r="F4459" s="27"/>
      <c r="G4459" s="35"/>
      <c r="H4459" s="35"/>
      <c r="I4459" s="35"/>
    </row>
    <row r="4460" spans="3:9" ht="22.5" customHeight="1" x14ac:dyDescent="0.25">
      <c r="C4460" s="34"/>
      <c r="D4460" s="27"/>
      <c r="F4460" s="27"/>
      <c r="G4460" s="35"/>
      <c r="H4460" s="35"/>
      <c r="I4460" s="35"/>
    </row>
    <row r="4461" spans="3:9" ht="22.5" customHeight="1" x14ac:dyDescent="0.25">
      <c r="C4461" s="34"/>
      <c r="D4461" s="27"/>
      <c r="F4461" s="27"/>
      <c r="G4461" s="35"/>
      <c r="H4461" s="35"/>
      <c r="I4461" s="35"/>
    </row>
    <row r="4462" spans="3:9" ht="22.5" customHeight="1" x14ac:dyDescent="0.25">
      <c r="C4462" s="34"/>
      <c r="D4462" s="27"/>
      <c r="F4462" s="27"/>
      <c r="G4462" s="35"/>
      <c r="H4462" s="35"/>
      <c r="I4462" s="35"/>
    </row>
    <row r="4463" spans="3:9" ht="22.5" customHeight="1" x14ac:dyDescent="0.25">
      <c r="C4463" s="34"/>
      <c r="D4463" s="27"/>
      <c r="F4463" s="27"/>
      <c r="G4463" s="35"/>
      <c r="H4463" s="35"/>
      <c r="I4463" s="35"/>
    </row>
    <row r="4464" spans="3:9" ht="22.5" customHeight="1" x14ac:dyDescent="0.25">
      <c r="C4464" s="34"/>
      <c r="D4464" s="27"/>
      <c r="F4464" s="27"/>
      <c r="G4464" s="35"/>
      <c r="H4464" s="35"/>
      <c r="I4464" s="35"/>
    </row>
    <row r="4465" spans="3:9" ht="22.5" customHeight="1" x14ac:dyDescent="0.25">
      <c r="C4465" s="34"/>
      <c r="D4465" s="27"/>
      <c r="F4465" s="27"/>
      <c r="G4465" s="35"/>
      <c r="H4465" s="35"/>
      <c r="I4465" s="35"/>
    </row>
    <row r="4466" spans="3:9" ht="22.5" customHeight="1" x14ac:dyDescent="0.25">
      <c r="C4466" s="34"/>
      <c r="D4466" s="27"/>
      <c r="F4466" s="27"/>
      <c r="G4466" s="35"/>
      <c r="H4466" s="35"/>
      <c r="I4466" s="35"/>
    </row>
    <row r="4467" spans="3:9" ht="22.5" customHeight="1" x14ac:dyDescent="0.25">
      <c r="C4467" s="34"/>
      <c r="D4467" s="27"/>
      <c r="F4467" s="27"/>
      <c r="G4467" s="35"/>
      <c r="H4467" s="35"/>
      <c r="I4467" s="35"/>
    </row>
    <row r="4468" spans="3:9" ht="22.5" customHeight="1" x14ac:dyDescent="0.25">
      <c r="C4468" s="34"/>
      <c r="D4468" s="27"/>
      <c r="F4468" s="27"/>
      <c r="G4468" s="35"/>
      <c r="H4468" s="35"/>
      <c r="I4468" s="35"/>
    </row>
    <row r="4469" spans="3:9" ht="22.5" customHeight="1" x14ac:dyDescent="0.25">
      <c r="C4469" s="34"/>
      <c r="D4469" s="27"/>
      <c r="F4469" s="27"/>
      <c r="G4469" s="35"/>
      <c r="H4469" s="35"/>
      <c r="I4469" s="35"/>
    </row>
    <row r="4470" spans="3:9" ht="22.5" customHeight="1" x14ac:dyDescent="0.25">
      <c r="C4470" s="34"/>
      <c r="D4470" s="27"/>
      <c r="F4470" s="27"/>
      <c r="G4470" s="35"/>
      <c r="H4470" s="35"/>
      <c r="I4470" s="35"/>
    </row>
    <row r="4471" spans="3:9" ht="22.5" customHeight="1" x14ac:dyDescent="0.25">
      <c r="C4471" s="34"/>
      <c r="D4471" s="27"/>
      <c r="F4471" s="27"/>
      <c r="G4471" s="35"/>
      <c r="H4471" s="35"/>
      <c r="I4471" s="35"/>
    </row>
    <row r="4472" spans="3:9" ht="22.5" customHeight="1" x14ac:dyDescent="0.25">
      <c r="C4472" s="34"/>
      <c r="D4472" s="27"/>
      <c r="F4472" s="27"/>
      <c r="G4472" s="35"/>
      <c r="H4472" s="35"/>
      <c r="I4472" s="35"/>
    </row>
    <row r="4473" spans="3:9" ht="22.5" customHeight="1" x14ac:dyDescent="0.25">
      <c r="C4473" s="34"/>
      <c r="D4473" s="27"/>
      <c r="F4473" s="27"/>
      <c r="G4473" s="35"/>
      <c r="H4473" s="35"/>
      <c r="I4473" s="35"/>
    </row>
    <row r="4474" spans="3:9" ht="22.5" customHeight="1" x14ac:dyDescent="0.25">
      <c r="C4474" s="34"/>
      <c r="D4474" s="27"/>
      <c r="F4474" s="27"/>
      <c r="G4474" s="35"/>
      <c r="H4474" s="35"/>
      <c r="I4474" s="35"/>
    </row>
    <row r="4475" spans="3:9" ht="22.5" customHeight="1" x14ac:dyDescent="0.25">
      <c r="C4475" s="34"/>
      <c r="D4475" s="27"/>
      <c r="F4475" s="27"/>
      <c r="G4475" s="35"/>
      <c r="H4475" s="35"/>
      <c r="I4475" s="35"/>
    </row>
    <row r="4476" spans="3:9" ht="22.5" customHeight="1" x14ac:dyDescent="0.25">
      <c r="C4476" s="34"/>
      <c r="D4476" s="27"/>
      <c r="F4476" s="27"/>
      <c r="G4476" s="35"/>
      <c r="H4476" s="35"/>
      <c r="I4476" s="35"/>
    </row>
    <row r="4477" spans="3:9" ht="22.5" customHeight="1" x14ac:dyDescent="0.25">
      <c r="C4477" s="34"/>
      <c r="D4477" s="27"/>
      <c r="F4477" s="27"/>
      <c r="G4477" s="35"/>
      <c r="H4477" s="35"/>
      <c r="I4477" s="35"/>
    </row>
    <row r="4478" spans="3:9" ht="22.5" customHeight="1" x14ac:dyDescent="0.25">
      <c r="C4478" s="34"/>
      <c r="D4478" s="27"/>
      <c r="F4478" s="27"/>
      <c r="G4478" s="35"/>
      <c r="H4478" s="35"/>
      <c r="I4478" s="35"/>
    </row>
    <row r="4479" spans="3:9" ht="22.5" customHeight="1" x14ac:dyDescent="0.25">
      <c r="C4479" s="34"/>
      <c r="D4479" s="27"/>
      <c r="F4479" s="27"/>
      <c r="G4479" s="35"/>
      <c r="H4479" s="35"/>
      <c r="I4479" s="35"/>
    </row>
    <row r="4480" spans="3:9" ht="22.5" customHeight="1" x14ac:dyDescent="0.25">
      <c r="C4480" s="34"/>
      <c r="D4480" s="27"/>
      <c r="F4480" s="27"/>
      <c r="G4480" s="35"/>
      <c r="H4480" s="35"/>
      <c r="I4480" s="35"/>
    </row>
    <row r="4481" spans="3:9" ht="22.5" customHeight="1" x14ac:dyDescent="0.25">
      <c r="C4481" s="34"/>
      <c r="D4481" s="27"/>
      <c r="F4481" s="27"/>
      <c r="G4481" s="35"/>
      <c r="H4481" s="35"/>
      <c r="I4481" s="35"/>
    </row>
    <row r="4482" spans="3:9" ht="22.5" customHeight="1" x14ac:dyDescent="0.25">
      <c r="C4482" s="34"/>
      <c r="D4482" s="27"/>
      <c r="F4482" s="27"/>
      <c r="G4482" s="35"/>
      <c r="H4482" s="35"/>
      <c r="I4482" s="35"/>
    </row>
    <row r="4483" spans="3:9" ht="22.5" customHeight="1" x14ac:dyDescent="0.25">
      <c r="C4483" s="34"/>
      <c r="D4483" s="27"/>
      <c r="F4483" s="27"/>
      <c r="G4483" s="35"/>
      <c r="H4483" s="35"/>
      <c r="I4483" s="35"/>
    </row>
    <row r="4484" spans="3:9" ht="22.5" customHeight="1" x14ac:dyDescent="0.25">
      <c r="C4484" s="34"/>
      <c r="D4484" s="27"/>
      <c r="F4484" s="27"/>
      <c r="G4484" s="35"/>
      <c r="H4484" s="35"/>
      <c r="I4484" s="35"/>
    </row>
    <row r="4485" spans="3:9" ht="22.5" customHeight="1" x14ac:dyDescent="0.25">
      <c r="C4485" s="34"/>
      <c r="D4485" s="27"/>
      <c r="F4485" s="27"/>
      <c r="G4485" s="35"/>
      <c r="H4485" s="35"/>
      <c r="I4485" s="35"/>
    </row>
    <row r="4486" spans="3:9" ht="22.5" customHeight="1" x14ac:dyDescent="0.25">
      <c r="C4486" s="34"/>
      <c r="D4486" s="27"/>
      <c r="F4486" s="27"/>
      <c r="G4486" s="35"/>
      <c r="H4486" s="35"/>
      <c r="I4486" s="35"/>
    </row>
    <row r="4487" spans="3:9" ht="22.5" customHeight="1" x14ac:dyDescent="0.25">
      <c r="C4487" s="34"/>
      <c r="D4487" s="27"/>
      <c r="F4487" s="27"/>
      <c r="G4487" s="35"/>
      <c r="H4487" s="35"/>
      <c r="I4487" s="35"/>
    </row>
    <row r="4488" spans="3:9" ht="22.5" customHeight="1" x14ac:dyDescent="0.25">
      <c r="C4488" s="34"/>
      <c r="D4488" s="27"/>
      <c r="F4488" s="27"/>
      <c r="G4488" s="35"/>
      <c r="H4488" s="35"/>
      <c r="I4488" s="35"/>
    </row>
    <row r="4489" spans="3:9" ht="22.5" customHeight="1" x14ac:dyDescent="0.25">
      <c r="C4489" s="34"/>
      <c r="D4489" s="27"/>
      <c r="F4489" s="27"/>
      <c r="G4489" s="35"/>
      <c r="H4489" s="35"/>
      <c r="I4489" s="35"/>
    </row>
    <row r="4490" spans="3:9" ht="22.5" customHeight="1" x14ac:dyDescent="0.25">
      <c r="C4490" s="34"/>
      <c r="D4490" s="27"/>
      <c r="F4490" s="27"/>
      <c r="G4490" s="35"/>
      <c r="H4490" s="35"/>
      <c r="I4490" s="35"/>
    </row>
    <row r="4491" spans="3:9" ht="22.5" customHeight="1" x14ac:dyDescent="0.25">
      <c r="C4491" s="34"/>
      <c r="D4491" s="27"/>
      <c r="F4491" s="27"/>
      <c r="G4491" s="35"/>
      <c r="H4491" s="35"/>
      <c r="I4491" s="35"/>
    </row>
    <row r="4492" spans="3:9" ht="22.5" customHeight="1" x14ac:dyDescent="0.25">
      <c r="C4492" s="34"/>
      <c r="D4492" s="27"/>
      <c r="F4492" s="27"/>
      <c r="G4492" s="35"/>
      <c r="H4492" s="35"/>
      <c r="I4492" s="35"/>
    </row>
    <row r="4493" spans="3:9" ht="22.5" customHeight="1" x14ac:dyDescent="0.25">
      <c r="C4493" s="34"/>
      <c r="D4493" s="27"/>
      <c r="F4493" s="27"/>
      <c r="G4493" s="35"/>
      <c r="H4493" s="35"/>
      <c r="I4493" s="35"/>
    </row>
    <row r="4494" spans="3:9" ht="22.5" customHeight="1" x14ac:dyDescent="0.25">
      <c r="C4494" s="34"/>
      <c r="D4494" s="27"/>
      <c r="F4494" s="27"/>
      <c r="G4494" s="35"/>
      <c r="H4494" s="35"/>
      <c r="I4494" s="35"/>
    </row>
    <row r="4495" spans="3:9" ht="22.5" customHeight="1" x14ac:dyDescent="0.25">
      <c r="C4495" s="34"/>
      <c r="D4495" s="27"/>
      <c r="F4495" s="27"/>
      <c r="G4495" s="35"/>
      <c r="H4495" s="35"/>
      <c r="I4495" s="35"/>
    </row>
    <row r="4496" spans="3:9" ht="22.5" customHeight="1" x14ac:dyDescent="0.25">
      <c r="C4496" s="34"/>
      <c r="D4496" s="27"/>
      <c r="F4496" s="27"/>
      <c r="G4496" s="35"/>
      <c r="H4496" s="35"/>
      <c r="I4496" s="35"/>
    </row>
    <row r="4497" spans="3:9" ht="22.5" customHeight="1" x14ac:dyDescent="0.25">
      <c r="C4497" s="34"/>
      <c r="D4497" s="27"/>
      <c r="F4497" s="27"/>
      <c r="G4497" s="35"/>
      <c r="H4497" s="35"/>
      <c r="I4497" s="35"/>
    </row>
    <row r="4498" spans="3:9" ht="22.5" customHeight="1" x14ac:dyDescent="0.25">
      <c r="C4498" s="34"/>
      <c r="D4498" s="27"/>
      <c r="F4498" s="27"/>
      <c r="G4498" s="35"/>
      <c r="H4498" s="35"/>
      <c r="I4498" s="35"/>
    </row>
    <row r="4499" spans="3:9" ht="22.5" customHeight="1" x14ac:dyDescent="0.25">
      <c r="C4499" s="34"/>
      <c r="D4499" s="27"/>
      <c r="F4499" s="27"/>
      <c r="G4499" s="35"/>
      <c r="H4499" s="35"/>
      <c r="I4499" s="35"/>
    </row>
    <row r="4500" spans="3:9" ht="22.5" customHeight="1" x14ac:dyDescent="0.25">
      <c r="C4500" s="34"/>
      <c r="D4500" s="27"/>
      <c r="F4500" s="27"/>
      <c r="G4500" s="35"/>
      <c r="H4500" s="35"/>
      <c r="I4500" s="35"/>
    </row>
    <row r="4501" spans="3:9" ht="22.5" customHeight="1" x14ac:dyDescent="0.25">
      <c r="C4501" s="34"/>
      <c r="D4501" s="27"/>
      <c r="F4501" s="27"/>
      <c r="G4501" s="35"/>
      <c r="H4501" s="35"/>
      <c r="I4501" s="35"/>
    </row>
    <row r="4502" spans="3:9" ht="22.5" customHeight="1" x14ac:dyDescent="0.25">
      <c r="C4502" s="34"/>
      <c r="D4502" s="27"/>
      <c r="F4502" s="27"/>
      <c r="G4502" s="35"/>
      <c r="H4502" s="35"/>
      <c r="I4502" s="35"/>
    </row>
    <row r="4503" spans="3:9" ht="22.5" customHeight="1" x14ac:dyDescent="0.25">
      <c r="C4503" s="34"/>
      <c r="D4503" s="27"/>
      <c r="F4503" s="27"/>
      <c r="G4503" s="35"/>
      <c r="H4503" s="35"/>
      <c r="I4503" s="35"/>
    </row>
    <row r="4504" spans="3:9" ht="22.5" customHeight="1" x14ac:dyDescent="0.25">
      <c r="C4504" s="34"/>
      <c r="D4504" s="27"/>
      <c r="F4504" s="27"/>
      <c r="G4504" s="35"/>
      <c r="H4504" s="35"/>
      <c r="I4504" s="35"/>
    </row>
    <row r="4505" spans="3:9" ht="22.5" customHeight="1" x14ac:dyDescent="0.25">
      <c r="C4505" s="34"/>
      <c r="D4505" s="27"/>
      <c r="F4505" s="27"/>
      <c r="G4505" s="35"/>
      <c r="H4505" s="35"/>
      <c r="I4505" s="35"/>
    </row>
    <row r="4506" spans="3:9" ht="22.5" customHeight="1" x14ac:dyDescent="0.25">
      <c r="C4506" s="34"/>
      <c r="D4506" s="27"/>
      <c r="F4506" s="27"/>
      <c r="G4506" s="35"/>
      <c r="H4506" s="35"/>
      <c r="I4506" s="35"/>
    </row>
    <row r="4507" spans="3:9" ht="22.5" customHeight="1" x14ac:dyDescent="0.25">
      <c r="C4507" s="34"/>
      <c r="D4507" s="27"/>
      <c r="F4507" s="27"/>
      <c r="G4507" s="35"/>
      <c r="H4507" s="35"/>
      <c r="I4507" s="35"/>
    </row>
    <row r="4508" spans="3:9" ht="22.5" customHeight="1" x14ac:dyDescent="0.25">
      <c r="C4508" s="34"/>
      <c r="D4508" s="27"/>
      <c r="F4508" s="27"/>
      <c r="G4508" s="35"/>
      <c r="H4508" s="35"/>
      <c r="I4508" s="35"/>
    </row>
    <row r="4509" spans="3:9" ht="22.5" customHeight="1" x14ac:dyDescent="0.25">
      <c r="C4509" s="34"/>
      <c r="D4509" s="27"/>
      <c r="F4509" s="27"/>
      <c r="G4509" s="35"/>
      <c r="H4509" s="35"/>
      <c r="I4509" s="35"/>
    </row>
    <row r="4510" spans="3:9" ht="22.5" customHeight="1" x14ac:dyDescent="0.25">
      <c r="C4510" s="34"/>
      <c r="D4510" s="27"/>
      <c r="F4510" s="27"/>
      <c r="G4510" s="35"/>
      <c r="H4510" s="35"/>
      <c r="I4510" s="35"/>
    </row>
    <row r="4511" spans="3:9" ht="22.5" customHeight="1" x14ac:dyDescent="0.25">
      <c r="C4511" s="34"/>
      <c r="D4511" s="27"/>
      <c r="F4511" s="27"/>
      <c r="G4511" s="35"/>
      <c r="H4511" s="35"/>
      <c r="I4511" s="35"/>
    </row>
    <row r="4512" spans="3:9" ht="22.5" customHeight="1" x14ac:dyDescent="0.25">
      <c r="C4512" s="34"/>
      <c r="D4512" s="27"/>
      <c r="F4512" s="27"/>
      <c r="G4512" s="35"/>
      <c r="H4512" s="35"/>
      <c r="I4512" s="35"/>
    </row>
    <row r="4513" spans="3:9" ht="22.5" customHeight="1" x14ac:dyDescent="0.25">
      <c r="C4513" s="34"/>
      <c r="D4513" s="27"/>
      <c r="F4513" s="27"/>
      <c r="G4513" s="35"/>
      <c r="H4513" s="35"/>
      <c r="I4513" s="35"/>
    </row>
    <row r="4514" spans="3:9" ht="22.5" customHeight="1" x14ac:dyDescent="0.25">
      <c r="C4514" s="34"/>
      <c r="D4514" s="27"/>
      <c r="F4514" s="27"/>
      <c r="G4514" s="35"/>
      <c r="H4514" s="35"/>
      <c r="I4514" s="35"/>
    </row>
    <row r="4515" spans="3:9" ht="22.5" customHeight="1" x14ac:dyDescent="0.25">
      <c r="C4515" s="34"/>
      <c r="D4515" s="27"/>
      <c r="F4515" s="27"/>
      <c r="G4515" s="35"/>
      <c r="H4515" s="35"/>
      <c r="I4515" s="35"/>
    </row>
    <row r="4516" spans="3:9" ht="22.5" customHeight="1" x14ac:dyDescent="0.25">
      <c r="C4516" s="34"/>
      <c r="D4516" s="27"/>
      <c r="F4516" s="27"/>
      <c r="G4516" s="35"/>
      <c r="H4516" s="35"/>
      <c r="I4516" s="35"/>
    </row>
    <row r="4517" spans="3:9" ht="22.5" customHeight="1" x14ac:dyDescent="0.25">
      <c r="C4517" s="34"/>
      <c r="D4517" s="27"/>
      <c r="F4517" s="27"/>
      <c r="G4517" s="35"/>
      <c r="H4517" s="35"/>
      <c r="I4517" s="35"/>
    </row>
    <row r="4518" spans="3:9" ht="22.5" customHeight="1" x14ac:dyDescent="0.25">
      <c r="C4518" s="34"/>
      <c r="D4518" s="27"/>
      <c r="F4518" s="27"/>
      <c r="G4518" s="35"/>
      <c r="H4518" s="35"/>
      <c r="I4518" s="35"/>
    </row>
    <row r="4519" spans="3:9" ht="22.5" customHeight="1" x14ac:dyDescent="0.25">
      <c r="C4519" s="34"/>
      <c r="D4519" s="27"/>
      <c r="F4519" s="27"/>
      <c r="G4519" s="35"/>
      <c r="H4519" s="35"/>
      <c r="I4519" s="35"/>
    </row>
    <row r="4520" spans="3:9" ht="22.5" customHeight="1" x14ac:dyDescent="0.25">
      <c r="C4520" s="34"/>
      <c r="D4520" s="27"/>
      <c r="F4520" s="27"/>
      <c r="G4520" s="35"/>
      <c r="H4520" s="35"/>
      <c r="I4520" s="35"/>
    </row>
    <row r="4521" spans="3:9" ht="22.5" customHeight="1" x14ac:dyDescent="0.25">
      <c r="C4521" s="34"/>
      <c r="D4521" s="27"/>
      <c r="F4521" s="27"/>
      <c r="G4521" s="35"/>
      <c r="H4521" s="35"/>
      <c r="I4521" s="35"/>
    </row>
    <row r="4522" spans="3:9" ht="22.5" customHeight="1" x14ac:dyDescent="0.25">
      <c r="C4522" s="34"/>
      <c r="D4522" s="27"/>
      <c r="F4522" s="27"/>
      <c r="G4522" s="35"/>
      <c r="H4522" s="35"/>
      <c r="I4522" s="35"/>
    </row>
    <row r="4523" spans="3:9" ht="22.5" customHeight="1" x14ac:dyDescent="0.25">
      <c r="C4523" s="34"/>
      <c r="D4523" s="27"/>
      <c r="F4523" s="27"/>
      <c r="G4523" s="35"/>
      <c r="H4523" s="35"/>
      <c r="I4523" s="35"/>
    </row>
    <row r="4524" spans="3:9" ht="22.5" customHeight="1" x14ac:dyDescent="0.25">
      <c r="C4524" s="34"/>
      <c r="D4524" s="27"/>
      <c r="F4524" s="27"/>
      <c r="G4524" s="35"/>
      <c r="H4524" s="35"/>
      <c r="I4524" s="35"/>
    </row>
    <row r="4525" spans="3:9" ht="22.5" customHeight="1" x14ac:dyDescent="0.25">
      <c r="C4525" s="34"/>
      <c r="D4525" s="27"/>
      <c r="F4525" s="27"/>
      <c r="G4525" s="35"/>
      <c r="H4525" s="35"/>
      <c r="I4525" s="35"/>
    </row>
    <row r="4526" spans="3:9" ht="22.5" customHeight="1" x14ac:dyDescent="0.25">
      <c r="C4526" s="34"/>
      <c r="D4526" s="27"/>
      <c r="F4526" s="27"/>
      <c r="G4526" s="35"/>
      <c r="H4526" s="35"/>
      <c r="I4526" s="35"/>
    </row>
    <row r="4527" spans="3:9" ht="22.5" customHeight="1" x14ac:dyDescent="0.25">
      <c r="C4527" s="34"/>
      <c r="D4527" s="27"/>
      <c r="F4527" s="27"/>
      <c r="G4527" s="35"/>
      <c r="H4527" s="35"/>
      <c r="I4527" s="35"/>
    </row>
    <row r="4528" spans="3:9" ht="22.5" customHeight="1" x14ac:dyDescent="0.25">
      <c r="C4528" s="34"/>
      <c r="D4528" s="27"/>
      <c r="F4528" s="27"/>
      <c r="G4528" s="35"/>
      <c r="H4528" s="35"/>
      <c r="I4528" s="35"/>
    </row>
    <row r="4529" spans="3:9" ht="22.5" customHeight="1" x14ac:dyDescent="0.25">
      <c r="C4529" s="34"/>
      <c r="D4529" s="27"/>
      <c r="F4529" s="27"/>
      <c r="G4529" s="35"/>
      <c r="H4529" s="35"/>
      <c r="I4529" s="35"/>
    </row>
    <row r="4530" spans="3:9" ht="22.5" customHeight="1" x14ac:dyDescent="0.25">
      <c r="C4530" s="34"/>
      <c r="D4530" s="27"/>
      <c r="F4530" s="27"/>
      <c r="G4530" s="35"/>
      <c r="H4530" s="35"/>
      <c r="I4530" s="35"/>
    </row>
    <row r="4531" spans="3:9" ht="22.5" customHeight="1" x14ac:dyDescent="0.25">
      <c r="C4531" s="34"/>
      <c r="D4531" s="27"/>
      <c r="F4531" s="27"/>
      <c r="G4531" s="35"/>
      <c r="H4531" s="35"/>
      <c r="I4531" s="35"/>
    </row>
    <row r="4532" spans="3:9" ht="22.5" customHeight="1" x14ac:dyDescent="0.25">
      <c r="C4532" s="34"/>
      <c r="D4532" s="27"/>
      <c r="F4532" s="27"/>
      <c r="G4532" s="35"/>
      <c r="H4532" s="35"/>
      <c r="I4532" s="35"/>
    </row>
    <row r="4533" spans="3:9" ht="22.5" customHeight="1" x14ac:dyDescent="0.25">
      <c r="C4533" s="34"/>
      <c r="D4533" s="27"/>
      <c r="F4533" s="27"/>
      <c r="G4533" s="35"/>
      <c r="H4533" s="35"/>
      <c r="I4533" s="35"/>
    </row>
    <row r="4534" spans="3:9" ht="22.5" customHeight="1" x14ac:dyDescent="0.25">
      <c r="C4534" s="34"/>
      <c r="D4534" s="27"/>
      <c r="F4534" s="27"/>
      <c r="G4534" s="35"/>
      <c r="H4534" s="35"/>
      <c r="I4534" s="35"/>
    </row>
    <row r="4535" spans="3:9" ht="22.5" customHeight="1" x14ac:dyDescent="0.25">
      <c r="C4535" s="34"/>
      <c r="D4535" s="27"/>
      <c r="F4535" s="27"/>
      <c r="G4535" s="35"/>
      <c r="H4535" s="35"/>
      <c r="I4535" s="35"/>
    </row>
    <row r="4536" spans="3:9" ht="22.5" customHeight="1" x14ac:dyDescent="0.25">
      <c r="C4536" s="34"/>
      <c r="D4536" s="27"/>
      <c r="F4536" s="27"/>
      <c r="G4536" s="35"/>
      <c r="H4536" s="35"/>
      <c r="I4536" s="35"/>
    </row>
    <row r="4537" spans="3:9" ht="22.5" customHeight="1" x14ac:dyDescent="0.25">
      <c r="C4537" s="34"/>
      <c r="D4537" s="27"/>
      <c r="F4537" s="27"/>
      <c r="G4537" s="35"/>
      <c r="H4537" s="35"/>
      <c r="I4537" s="35"/>
    </row>
    <row r="4538" spans="3:9" ht="22.5" customHeight="1" x14ac:dyDescent="0.25">
      <c r="C4538" s="34"/>
      <c r="D4538" s="27"/>
      <c r="F4538" s="27"/>
      <c r="G4538" s="35"/>
      <c r="H4538" s="35"/>
      <c r="I4538" s="35"/>
    </row>
    <row r="4539" spans="3:9" ht="22.5" customHeight="1" x14ac:dyDescent="0.25">
      <c r="C4539" s="34"/>
      <c r="D4539" s="27"/>
      <c r="F4539" s="27"/>
      <c r="G4539" s="35"/>
      <c r="H4539" s="35"/>
      <c r="I4539" s="35"/>
    </row>
    <row r="4540" spans="3:9" ht="22.5" customHeight="1" x14ac:dyDescent="0.25">
      <c r="C4540" s="34"/>
      <c r="D4540" s="27"/>
      <c r="F4540" s="27"/>
      <c r="G4540" s="35"/>
      <c r="H4540" s="35"/>
      <c r="I4540" s="35"/>
    </row>
    <row r="4541" spans="3:9" ht="22.5" customHeight="1" x14ac:dyDescent="0.25">
      <c r="C4541" s="34"/>
      <c r="D4541" s="27"/>
      <c r="F4541" s="27"/>
      <c r="G4541" s="35"/>
      <c r="H4541" s="35"/>
      <c r="I4541" s="35"/>
    </row>
    <row r="4542" spans="3:9" ht="22.5" customHeight="1" x14ac:dyDescent="0.25">
      <c r="C4542" s="34"/>
      <c r="D4542" s="27"/>
      <c r="F4542" s="27"/>
      <c r="G4542" s="35"/>
      <c r="H4542" s="35"/>
      <c r="I4542" s="35"/>
    </row>
    <row r="4543" spans="3:9" ht="22.5" customHeight="1" x14ac:dyDescent="0.25">
      <c r="C4543" s="34"/>
      <c r="D4543" s="27"/>
      <c r="F4543" s="27"/>
      <c r="G4543" s="35"/>
      <c r="H4543" s="35"/>
      <c r="I4543" s="35"/>
    </row>
    <row r="4544" spans="3:9" ht="22.5" customHeight="1" x14ac:dyDescent="0.25">
      <c r="C4544" s="34"/>
      <c r="D4544" s="27"/>
      <c r="F4544" s="27"/>
      <c r="G4544" s="35"/>
      <c r="H4544" s="35"/>
      <c r="I4544" s="35"/>
    </row>
    <row r="4545" spans="3:9" ht="22.5" customHeight="1" x14ac:dyDescent="0.25">
      <c r="C4545" s="34"/>
      <c r="D4545" s="27"/>
      <c r="F4545" s="27"/>
      <c r="G4545" s="35"/>
      <c r="H4545" s="35"/>
      <c r="I4545" s="35"/>
    </row>
    <row r="4546" spans="3:9" ht="22.5" customHeight="1" x14ac:dyDescent="0.25">
      <c r="C4546" s="34"/>
      <c r="D4546" s="27"/>
      <c r="F4546" s="27"/>
      <c r="G4546" s="35"/>
      <c r="H4546" s="35"/>
      <c r="I4546" s="35"/>
    </row>
    <row r="4547" spans="3:9" ht="22.5" customHeight="1" x14ac:dyDescent="0.25">
      <c r="C4547" s="34"/>
      <c r="D4547" s="27"/>
      <c r="F4547" s="27"/>
      <c r="G4547" s="35"/>
      <c r="H4547" s="35"/>
      <c r="I4547" s="35"/>
    </row>
    <row r="4548" spans="3:9" ht="22.5" customHeight="1" x14ac:dyDescent="0.25">
      <c r="C4548" s="34"/>
      <c r="D4548" s="27"/>
      <c r="F4548" s="27"/>
      <c r="G4548" s="35"/>
      <c r="H4548" s="35"/>
      <c r="I4548" s="35"/>
    </row>
    <row r="4549" spans="3:9" ht="22.5" customHeight="1" x14ac:dyDescent="0.25">
      <c r="C4549" s="34"/>
      <c r="D4549" s="27"/>
      <c r="F4549" s="27"/>
      <c r="G4549" s="35"/>
      <c r="H4549" s="35"/>
      <c r="I4549" s="35"/>
    </row>
    <row r="4550" spans="3:9" ht="22.5" customHeight="1" x14ac:dyDescent="0.25">
      <c r="C4550" s="34"/>
      <c r="D4550" s="27"/>
      <c r="F4550" s="27"/>
      <c r="G4550" s="35"/>
      <c r="H4550" s="35"/>
      <c r="I4550" s="35"/>
    </row>
    <row r="4551" spans="3:9" ht="22.5" customHeight="1" x14ac:dyDescent="0.25">
      <c r="C4551" s="34"/>
      <c r="D4551" s="27"/>
      <c r="F4551" s="27"/>
      <c r="G4551" s="35"/>
      <c r="H4551" s="35"/>
      <c r="I4551" s="35"/>
    </row>
    <row r="4552" spans="3:9" ht="22.5" customHeight="1" x14ac:dyDescent="0.25">
      <c r="C4552" s="34"/>
      <c r="D4552" s="27"/>
      <c r="F4552" s="27"/>
      <c r="G4552" s="35"/>
      <c r="H4552" s="35"/>
      <c r="I4552" s="35"/>
    </row>
    <row r="4553" spans="3:9" ht="22.5" customHeight="1" x14ac:dyDescent="0.25">
      <c r="C4553" s="34"/>
      <c r="D4553" s="27"/>
      <c r="F4553" s="27"/>
      <c r="G4553" s="35"/>
      <c r="H4553" s="35"/>
      <c r="I4553" s="35"/>
    </row>
    <row r="4554" spans="3:9" ht="22.5" customHeight="1" x14ac:dyDescent="0.25">
      <c r="C4554" s="34"/>
      <c r="D4554" s="27"/>
      <c r="F4554" s="27"/>
      <c r="G4554" s="35"/>
      <c r="H4554" s="35"/>
      <c r="I4554" s="35"/>
    </row>
    <row r="4555" spans="3:9" ht="22.5" customHeight="1" x14ac:dyDescent="0.25">
      <c r="C4555" s="34"/>
      <c r="D4555" s="27"/>
      <c r="F4555" s="27"/>
      <c r="G4555" s="35"/>
      <c r="H4555" s="35"/>
      <c r="I4555" s="35"/>
    </row>
    <row r="4556" spans="3:9" ht="22.5" customHeight="1" x14ac:dyDescent="0.25">
      <c r="C4556" s="34"/>
      <c r="D4556" s="27"/>
      <c r="F4556" s="27"/>
      <c r="G4556" s="35"/>
      <c r="H4556" s="35"/>
      <c r="I4556" s="35"/>
    </row>
    <row r="4557" spans="3:9" ht="22.5" customHeight="1" x14ac:dyDescent="0.25">
      <c r="C4557" s="34"/>
      <c r="D4557" s="27"/>
      <c r="F4557" s="27"/>
      <c r="G4557" s="35"/>
      <c r="H4557" s="35"/>
      <c r="I4557" s="35"/>
    </row>
    <row r="4558" spans="3:9" ht="22.5" customHeight="1" x14ac:dyDescent="0.25">
      <c r="C4558" s="34"/>
      <c r="D4558" s="27"/>
      <c r="F4558" s="27"/>
      <c r="G4558" s="35"/>
      <c r="H4558" s="35"/>
      <c r="I4558" s="35"/>
    </row>
    <row r="4559" spans="3:9" ht="22.5" customHeight="1" x14ac:dyDescent="0.25">
      <c r="C4559" s="34"/>
      <c r="D4559" s="27"/>
      <c r="F4559" s="27"/>
      <c r="G4559" s="35"/>
      <c r="H4559" s="35"/>
      <c r="I4559" s="35"/>
    </row>
    <row r="4560" spans="3:9" ht="22.5" customHeight="1" x14ac:dyDescent="0.25">
      <c r="C4560" s="34"/>
      <c r="D4560" s="27"/>
      <c r="F4560" s="27"/>
      <c r="G4560" s="35"/>
      <c r="H4560" s="35"/>
      <c r="I4560" s="35"/>
    </row>
    <row r="4561" spans="3:9" ht="22.5" customHeight="1" x14ac:dyDescent="0.25">
      <c r="C4561" s="34"/>
      <c r="D4561" s="27"/>
      <c r="F4561" s="27"/>
      <c r="G4561" s="35"/>
      <c r="H4561" s="35"/>
      <c r="I4561" s="35"/>
    </row>
    <row r="4562" spans="3:9" ht="22.5" customHeight="1" x14ac:dyDescent="0.25">
      <c r="C4562" s="34"/>
      <c r="D4562" s="27"/>
      <c r="F4562" s="27"/>
      <c r="G4562" s="35"/>
      <c r="H4562" s="35"/>
      <c r="I4562" s="35"/>
    </row>
    <row r="4563" spans="3:9" ht="22.5" customHeight="1" x14ac:dyDescent="0.25">
      <c r="C4563" s="34"/>
      <c r="D4563" s="27"/>
      <c r="F4563" s="27"/>
      <c r="G4563" s="35"/>
      <c r="H4563" s="35"/>
      <c r="I4563" s="35"/>
    </row>
    <row r="4564" spans="3:9" ht="22.5" customHeight="1" x14ac:dyDescent="0.25">
      <c r="C4564" s="34"/>
      <c r="D4564" s="27"/>
      <c r="F4564" s="27"/>
      <c r="G4564" s="35"/>
      <c r="H4564" s="35"/>
      <c r="I4564" s="35"/>
    </row>
    <row r="4565" spans="3:9" ht="22.5" customHeight="1" x14ac:dyDescent="0.25">
      <c r="C4565" s="34"/>
      <c r="D4565" s="27"/>
      <c r="F4565" s="27"/>
      <c r="G4565" s="35"/>
      <c r="H4565" s="35"/>
      <c r="I4565" s="35"/>
    </row>
    <row r="4566" spans="3:9" ht="22.5" customHeight="1" x14ac:dyDescent="0.25">
      <c r="C4566" s="34"/>
      <c r="D4566" s="27"/>
      <c r="F4566" s="27"/>
      <c r="G4566" s="35"/>
      <c r="H4566" s="35"/>
      <c r="I4566" s="35"/>
    </row>
    <row r="4567" spans="3:9" ht="22.5" customHeight="1" x14ac:dyDescent="0.25">
      <c r="C4567" s="34"/>
      <c r="D4567" s="27"/>
      <c r="F4567" s="27"/>
      <c r="G4567" s="35"/>
      <c r="H4567" s="35"/>
      <c r="I4567" s="35"/>
    </row>
    <row r="4568" spans="3:9" ht="22.5" customHeight="1" x14ac:dyDescent="0.25">
      <c r="C4568" s="34"/>
      <c r="D4568" s="27"/>
      <c r="F4568" s="27"/>
      <c r="G4568" s="35"/>
      <c r="H4568" s="35"/>
      <c r="I4568" s="35"/>
    </row>
    <row r="4569" spans="3:9" ht="22.5" customHeight="1" x14ac:dyDescent="0.25">
      <c r="C4569" s="34"/>
      <c r="D4569" s="27"/>
      <c r="F4569" s="27"/>
      <c r="G4569" s="35"/>
      <c r="H4569" s="35"/>
      <c r="I4569" s="35"/>
    </row>
    <row r="4570" spans="3:9" ht="22.5" customHeight="1" x14ac:dyDescent="0.25">
      <c r="C4570" s="34"/>
      <c r="D4570" s="27"/>
      <c r="F4570" s="27"/>
      <c r="G4570" s="35"/>
      <c r="H4570" s="35"/>
      <c r="I4570" s="35"/>
    </row>
    <row r="4571" spans="3:9" ht="22.5" customHeight="1" x14ac:dyDescent="0.25">
      <c r="C4571" s="34"/>
      <c r="D4571" s="27"/>
      <c r="F4571" s="27"/>
      <c r="G4571" s="35"/>
      <c r="H4571" s="35"/>
      <c r="I4571" s="35"/>
    </row>
    <row r="4572" spans="3:9" ht="22.5" customHeight="1" x14ac:dyDescent="0.25">
      <c r="C4572" s="34"/>
      <c r="D4572" s="27"/>
      <c r="F4572" s="27"/>
      <c r="G4572" s="35"/>
      <c r="H4572" s="35"/>
      <c r="I4572" s="35"/>
    </row>
    <row r="4573" spans="3:9" ht="22.5" customHeight="1" x14ac:dyDescent="0.25">
      <c r="C4573" s="34"/>
      <c r="D4573" s="27"/>
      <c r="F4573" s="27"/>
      <c r="G4573" s="35"/>
      <c r="H4573" s="35"/>
      <c r="I4573" s="35"/>
    </row>
    <row r="4574" spans="3:9" ht="22.5" customHeight="1" x14ac:dyDescent="0.25">
      <c r="C4574" s="34"/>
      <c r="D4574" s="27"/>
      <c r="F4574" s="27"/>
      <c r="G4574" s="35"/>
      <c r="H4574" s="35"/>
      <c r="I4574" s="35"/>
    </row>
    <row r="4575" spans="3:9" ht="22.5" customHeight="1" x14ac:dyDescent="0.25">
      <c r="C4575" s="34"/>
      <c r="D4575" s="27"/>
      <c r="F4575" s="27"/>
      <c r="G4575" s="35"/>
      <c r="H4575" s="35"/>
      <c r="I4575" s="35"/>
    </row>
    <row r="4576" spans="3:9" ht="22.5" customHeight="1" x14ac:dyDescent="0.25">
      <c r="C4576" s="34"/>
      <c r="D4576" s="27"/>
      <c r="F4576" s="27"/>
      <c r="G4576" s="35"/>
      <c r="H4576" s="35"/>
      <c r="I4576" s="35"/>
    </row>
    <row r="4577" spans="3:9" ht="22.5" customHeight="1" x14ac:dyDescent="0.25">
      <c r="C4577" s="34"/>
      <c r="D4577" s="27"/>
      <c r="F4577" s="27"/>
      <c r="G4577" s="35"/>
      <c r="H4577" s="35"/>
      <c r="I4577" s="35"/>
    </row>
    <row r="4578" spans="3:9" ht="22.5" customHeight="1" x14ac:dyDescent="0.25">
      <c r="C4578" s="34"/>
      <c r="D4578" s="27"/>
      <c r="F4578" s="27"/>
      <c r="G4578" s="35"/>
      <c r="H4578" s="35"/>
      <c r="I4578" s="35"/>
    </row>
    <row r="4579" spans="3:9" ht="22.5" customHeight="1" x14ac:dyDescent="0.25">
      <c r="C4579" s="34"/>
      <c r="D4579" s="27"/>
      <c r="F4579" s="27"/>
      <c r="G4579" s="35"/>
      <c r="H4579" s="35"/>
      <c r="I4579" s="35"/>
    </row>
    <row r="4580" spans="3:9" ht="22.5" customHeight="1" x14ac:dyDescent="0.25">
      <c r="C4580" s="34"/>
      <c r="D4580" s="27"/>
      <c r="F4580" s="27"/>
      <c r="G4580" s="35"/>
      <c r="H4580" s="35"/>
      <c r="I4580" s="35"/>
    </row>
    <row r="4581" spans="3:9" ht="22.5" customHeight="1" x14ac:dyDescent="0.25">
      <c r="C4581" s="34"/>
      <c r="D4581" s="27"/>
      <c r="F4581" s="27"/>
      <c r="G4581" s="35"/>
      <c r="H4581" s="35"/>
      <c r="I4581" s="35"/>
    </row>
    <row r="4582" spans="3:9" ht="22.5" customHeight="1" x14ac:dyDescent="0.25">
      <c r="C4582" s="34"/>
      <c r="D4582" s="27"/>
      <c r="F4582" s="27"/>
      <c r="G4582" s="35"/>
      <c r="H4582" s="35"/>
      <c r="I4582" s="35"/>
    </row>
    <row r="4583" spans="3:9" ht="22.5" customHeight="1" x14ac:dyDescent="0.25">
      <c r="C4583" s="34"/>
      <c r="D4583" s="27"/>
      <c r="F4583" s="27"/>
      <c r="G4583" s="35"/>
      <c r="H4583" s="35"/>
      <c r="I4583" s="35"/>
    </row>
    <row r="4584" spans="3:9" ht="22.5" customHeight="1" x14ac:dyDescent="0.25">
      <c r="C4584" s="34"/>
      <c r="D4584" s="27"/>
      <c r="F4584" s="27"/>
      <c r="G4584" s="35"/>
      <c r="H4584" s="35"/>
      <c r="I4584" s="35"/>
    </row>
    <row r="4585" spans="3:9" ht="22.5" customHeight="1" x14ac:dyDescent="0.25">
      <c r="C4585" s="34"/>
      <c r="D4585" s="27"/>
      <c r="F4585" s="27"/>
      <c r="G4585" s="35"/>
      <c r="H4585" s="35"/>
      <c r="I4585" s="35"/>
    </row>
    <row r="4586" spans="3:9" ht="22.5" customHeight="1" x14ac:dyDescent="0.25">
      <c r="C4586" s="34"/>
      <c r="D4586" s="27"/>
      <c r="F4586" s="27"/>
      <c r="G4586" s="35"/>
      <c r="H4586" s="35"/>
      <c r="I4586" s="35"/>
    </row>
    <row r="4587" spans="3:9" ht="22.5" customHeight="1" x14ac:dyDescent="0.25">
      <c r="C4587" s="34"/>
      <c r="D4587" s="27"/>
      <c r="F4587" s="27"/>
      <c r="G4587" s="35"/>
      <c r="H4587" s="35"/>
      <c r="I4587" s="35"/>
    </row>
    <row r="4588" spans="3:9" ht="22.5" customHeight="1" x14ac:dyDescent="0.25">
      <c r="C4588" s="34"/>
      <c r="D4588" s="27"/>
      <c r="F4588" s="27"/>
      <c r="G4588" s="35"/>
      <c r="H4588" s="35"/>
      <c r="I4588" s="35"/>
    </row>
    <row r="4589" spans="3:9" ht="22.5" customHeight="1" x14ac:dyDescent="0.25">
      <c r="C4589" s="34"/>
      <c r="D4589" s="27"/>
      <c r="F4589" s="27"/>
      <c r="G4589" s="35"/>
      <c r="H4589" s="35"/>
      <c r="I4589" s="35"/>
    </row>
    <row r="4590" spans="3:9" ht="22.5" customHeight="1" x14ac:dyDescent="0.25">
      <c r="C4590" s="34"/>
      <c r="D4590" s="27"/>
      <c r="F4590" s="27"/>
      <c r="G4590" s="35"/>
      <c r="H4590" s="35"/>
      <c r="I4590" s="35"/>
    </row>
    <row r="4591" spans="3:9" ht="22.5" customHeight="1" x14ac:dyDescent="0.25">
      <c r="C4591" s="34"/>
      <c r="D4591" s="27"/>
      <c r="F4591" s="27"/>
      <c r="G4591" s="35"/>
      <c r="H4591" s="35"/>
      <c r="I4591" s="35"/>
    </row>
    <row r="4592" spans="3:9" ht="22.5" customHeight="1" x14ac:dyDescent="0.25">
      <c r="C4592" s="34"/>
      <c r="D4592" s="27"/>
      <c r="F4592" s="27"/>
      <c r="G4592" s="35"/>
      <c r="H4592" s="35"/>
      <c r="I4592" s="35"/>
    </row>
    <row r="4593" spans="3:9" ht="22.5" customHeight="1" x14ac:dyDescent="0.25">
      <c r="C4593" s="34"/>
      <c r="D4593" s="27"/>
      <c r="F4593" s="27"/>
      <c r="G4593" s="35"/>
      <c r="H4593" s="35"/>
      <c r="I4593" s="35"/>
    </row>
    <row r="4594" spans="3:9" ht="22.5" customHeight="1" x14ac:dyDescent="0.25">
      <c r="C4594" s="34"/>
      <c r="D4594" s="27"/>
      <c r="F4594" s="27"/>
      <c r="G4594" s="35"/>
      <c r="H4594" s="35"/>
      <c r="I4594" s="35"/>
    </row>
    <row r="4595" spans="3:9" ht="22.5" customHeight="1" x14ac:dyDescent="0.25">
      <c r="C4595" s="34"/>
      <c r="D4595" s="27"/>
      <c r="F4595" s="27"/>
      <c r="G4595" s="35"/>
      <c r="H4595" s="35"/>
      <c r="I4595" s="35"/>
    </row>
    <row r="4596" spans="3:9" ht="22.5" customHeight="1" x14ac:dyDescent="0.25">
      <c r="C4596" s="34"/>
      <c r="D4596" s="27"/>
      <c r="F4596" s="27"/>
      <c r="G4596" s="35"/>
      <c r="H4596" s="35"/>
      <c r="I4596" s="35"/>
    </row>
    <row r="4597" spans="3:9" ht="22.5" customHeight="1" x14ac:dyDescent="0.25">
      <c r="C4597" s="34"/>
      <c r="D4597" s="27"/>
      <c r="F4597" s="27"/>
      <c r="G4597" s="35"/>
      <c r="H4597" s="35"/>
      <c r="I4597" s="35"/>
    </row>
    <row r="4598" spans="3:9" ht="22.5" customHeight="1" x14ac:dyDescent="0.25">
      <c r="C4598" s="34"/>
      <c r="D4598" s="27"/>
      <c r="F4598" s="27"/>
      <c r="G4598" s="35"/>
      <c r="H4598" s="35"/>
      <c r="I4598" s="35"/>
    </row>
    <row r="4599" spans="3:9" ht="22.5" customHeight="1" x14ac:dyDescent="0.25">
      <c r="C4599" s="34"/>
      <c r="D4599" s="27"/>
      <c r="F4599" s="27"/>
      <c r="G4599" s="35"/>
      <c r="H4599" s="35"/>
      <c r="I4599" s="35"/>
    </row>
    <row r="4600" spans="3:9" ht="22.5" customHeight="1" x14ac:dyDescent="0.25">
      <c r="C4600" s="34"/>
      <c r="D4600" s="27"/>
      <c r="F4600" s="27"/>
      <c r="G4600" s="35"/>
      <c r="H4600" s="35"/>
      <c r="I4600" s="35"/>
    </row>
    <row r="4601" spans="3:9" ht="22.5" customHeight="1" x14ac:dyDescent="0.25">
      <c r="C4601" s="34"/>
      <c r="D4601" s="27"/>
      <c r="F4601" s="27"/>
      <c r="G4601" s="35"/>
      <c r="H4601" s="35"/>
      <c r="I4601" s="35"/>
    </row>
    <row r="4602" spans="3:9" ht="22.5" customHeight="1" x14ac:dyDescent="0.25">
      <c r="C4602" s="34"/>
      <c r="D4602" s="27"/>
      <c r="F4602" s="27"/>
      <c r="G4602" s="35"/>
      <c r="H4602" s="35"/>
      <c r="I4602" s="35"/>
    </row>
    <row r="4603" spans="3:9" ht="22.5" customHeight="1" x14ac:dyDescent="0.25">
      <c r="C4603" s="34"/>
      <c r="D4603" s="27"/>
      <c r="F4603" s="27"/>
      <c r="G4603" s="35"/>
      <c r="H4603" s="35"/>
      <c r="I4603" s="35"/>
    </row>
    <row r="4604" spans="3:9" ht="22.5" customHeight="1" x14ac:dyDescent="0.25">
      <c r="C4604" s="34"/>
      <c r="D4604" s="27"/>
      <c r="F4604" s="27"/>
      <c r="G4604" s="35"/>
      <c r="H4604" s="35"/>
      <c r="I4604" s="35"/>
    </row>
    <row r="4605" spans="3:9" ht="22.5" customHeight="1" x14ac:dyDescent="0.25">
      <c r="C4605" s="34"/>
      <c r="D4605" s="27"/>
      <c r="F4605" s="27"/>
      <c r="G4605" s="35"/>
      <c r="H4605" s="35"/>
      <c r="I4605" s="35"/>
    </row>
    <row r="4606" spans="3:9" ht="22.5" customHeight="1" x14ac:dyDescent="0.25">
      <c r="C4606" s="34"/>
      <c r="D4606" s="27"/>
      <c r="F4606" s="27"/>
      <c r="G4606" s="35"/>
      <c r="H4606" s="35"/>
      <c r="I4606" s="35"/>
    </row>
    <row r="4607" spans="3:9" ht="22.5" customHeight="1" x14ac:dyDescent="0.25">
      <c r="C4607" s="34"/>
      <c r="D4607" s="27"/>
      <c r="F4607" s="27"/>
      <c r="G4607" s="35"/>
      <c r="H4607" s="35"/>
      <c r="I4607" s="35"/>
    </row>
    <row r="4608" spans="3:9" ht="22.5" customHeight="1" x14ac:dyDescent="0.25">
      <c r="C4608" s="34"/>
      <c r="D4608" s="27"/>
      <c r="F4608" s="27"/>
      <c r="G4608" s="35"/>
      <c r="H4608" s="35"/>
      <c r="I4608" s="35"/>
    </row>
    <row r="4609" spans="3:9" ht="22.5" customHeight="1" x14ac:dyDescent="0.25">
      <c r="C4609" s="34"/>
      <c r="D4609" s="27"/>
      <c r="F4609" s="27"/>
      <c r="G4609" s="35"/>
      <c r="H4609" s="35"/>
      <c r="I4609" s="35"/>
    </row>
    <row r="4610" spans="3:9" ht="22.5" customHeight="1" x14ac:dyDescent="0.25">
      <c r="C4610" s="34"/>
      <c r="D4610" s="27"/>
      <c r="F4610" s="27"/>
      <c r="G4610" s="35"/>
      <c r="H4610" s="35"/>
      <c r="I4610" s="35"/>
    </row>
    <row r="4611" spans="3:9" ht="22.5" customHeight="1" x14ac:dyDescent="0.25">
      <c r="C4611" s="34"/>
      <c r="D4611" s="27"/>
      <c r="F4611" s="27"/>
      <c r="G4611" s="35"/>
      <c r="H4611" s="35"/>
      <c r="I4611" s="35"/>
    </row>
    <row r="4612" spans="3:9" ht="22.5" customHeight="1" x14ac:dyDescent="0.25">
      <c r="C4612" s="34"/>
      <c r="D4612" s="27"/>
      <c r="F4612" s="27"/>
      <c r="G4612" s="35"/>
      <c r="H4612" s="35"/>
      <c r="I4612" s="35"/>
    </row>
    <row r="4613" spans="3:9" ht="22.5" customHeight="1" x14ac:dyDescent="0.25">
      <c r="C4613" s="34"/>
      <c r="D4613" s="27"/>
      <c r="F4613" s="27"/>
      <c r="G4613" s="35"/>
      <c r="H4613" s="35"/>
      <c r="I4613" s="35"/>
    </row>
    <row r="4614" spans="3:9" ht="22.5" customHeight="1" x14ac:dyDescent="0.25">
      <c r="C4614" s="34"/>
      <c r="D4614" s="27"/>
      <c r="F4614" s="27"/>
      <c r="G4614" s="35"/>
      <c r="H4614" s="35"/>
      <c r="I4614" s="35"/>
    </row>
    <row r="4615" spans="3:9" ht="22.5" customHeight="1" x14ac:dyDescent="0.25">
      <c r="C4615" s="34"/>
      <c r="D4615" s="27"/>
      <c r="F4615" s="27"/>
      <c r="G4615" s="35"/>
      <c r="H4615" s="35"/>
      <c r="I4615" s="35"/>
    </row>
    <row r="4616" spans="3:9" ht="22.5" customHeight="1" x14ac:dyDescent="0.25">
      <c r="C4616" s="34"/>
      <c r="D4616" s="27"/>
      <c r="F4616" s="27"/>
      <c r="G4616" s="35"/>
      <c r="H4616" s="35"/>
      <c r="I4616" s="35"/>
    </row>
    <row r="4617" spans="3:9" ht="22.5" customHeight="1" x14ac:dyDescent="0.25">
      <c r="C4617" s="34"/>
      <c r="D4617" s="27"/>
      <c r="F4617" s="27"/>
      <c r="G4617" s="35"/>
      <c r="H4617" s="35"/>
      <c r="I4617" s="35"/>
    </row>
    <row r="4618" spans="3:9" ht="22.5" customHeight="1" x14ac:dyDescent="0.25">
      <c r="C4618" s="34"/>
      <c r="D4618" s="27"/>
      <c r="F4618" s="27"/>
      <c r="G4618" s="35"/>
      <c r="H4618" s="35"/>
      <c r="I4618" s="35"/>
    </row>
    <row r="4619" spans="3:9" ht="22.5" customHeight="1" x14ac:dyDescent="0.25">
      <c r="C4619" s="34"/>
      <c r="D4619" s="27"/>
      <c r="F4619" s="27"/>
      <c r="G4619" s="35"/>
      <c r="H4619" s="35"/>
      <c r="I4619" s="35"/>
    </row>
    <row r="4620" spans="3:9" ht="22.5" customHeight="1" x14ac:dyDescent="0.25">
      <c r="C4620" s="34"/>
      <c r="D4620" s="27"/>
      <c r="F4620" s="27"/>
      <c r="G4620" s="35"/>
      <c r="H4620" s="35"/>
      <c r="I4620" s="35"/>
    </row>
    <row r="4621" spans="3:9" ht="22.5" customHeight="1" x14ac:dyDescent="0.25">
      <c r="C4621" s="34"/>
      <c r="D4621" s="27"/>
      <c r="F4621" s="27"/>
      <c r="G4621" s="35"/>
      <c r="H4621" s="35"/>
      <c r="I4621" s="35"/>
    </row>
    <row r="4622" spans="3:9" ht="22.5" customHeight="1" x14ac:dyDescent="0.25">
      <c r="C4622" s="34"/>
      <c r="D4622" s="27"/>
      <c r="F4622" s="27"/>
      <c r="G4622" s="35"/>
      <c r="H4622" s="35"/>
      <c r="I4622" s="35"/>
    </row>
    <row r="4623" spans="3:9" ht="22.5" customHeight="1" x14ac:dyDescent="0.25">
      <c r="C4623" s="34"/>
      <c r="D4623" s="27"/>
      <c r="F4623" s="27"/>
      <c r="G4623" s="35"/>
      <c r="H4623" s="35"/>
      <c r="I4623" s="35"/>
    </row>
    <row r="4624" spans="3:9" ht="22.5" customHeight="1" x14ac:dyDescent="0.25">
      <c r="C4624" s="34"/>
      <c r="D4624" s="27"/>
      <c r="F4624" s="27"/>
      <c r="G4624" s="35"/>
      <c r="H4624" s="35"/>
      <c r="I4624" s="35"/>
    </row>
    <row r="4625" spans="3:9" ht="22.5" customHeight="1" x14ac:dyDescent="0.25">
      <c r="C4625" s="34"/>
      <c r="D4625" s="27"/>
      <c r="F4625" s="27"/>
      <c r="G4625" s="35"/>
      <c r="H4625" s="35"/>
      <c r="I4625" s="35"/>
    </row>
    <row r="4626" spans="3:9" ht="22.5" customHeight="1" x14ac:dyDescent="0.25">
      <c r="C4626" s="34"/>
      <c r="D4626" s="27"/>
      <c r="F4626" s="27"/>
      <c r="G4626" s="35"/>
      <c r="H4626" s="35"/>
      <c r="I4626" s="35"/>
    </row>
    <row r="4627" spans="3:9" ht="22.5" customHeight="1" x14ac:dyDescent="0.25">
      <c r="C4627" s="34"/>
      <c r="D4627" s="27"/>
      <c r="F4627" s="27"/>
      <c r="G4627" s="35"/>
      <c r="H4627" s="35"/>
      <c r="I4627" s="35"/>
    </row>
    <row r="4628" spans="3:9" ht="22.5" customHeight="1" x14ac:dyDescent="0.25">
      <c r="C4628" s="34"/>
      <c r="D4628" s="27"/>
      <c r="F4628" s="27"/>
      <c r="G4628" s="35"/>
      <c r="H4628" s="35"/>
      <c r="I4628" s="35"/>
    </row>
    <row r="4629" spans="3:9" ht="22.5" customHeight="1" x14ac:dyDescent="0.25">
      <c r="C4629" s="34"/>
      <c r="D4629" s="27"/>
      <c r="F4629" s="27"/>
      <c r="G4629" s="35"/>
      <c r="H4629" s="35"/>
      <c r="I4629" s="35"/>
    </row>
    <row r="4630" spans="3:9" ht="22.5" customHeight="1" x14ac:dyDescent="0.25">
      <c r="C4630" s="34"/>
      <c r="D4630" s="27"/>
      <c r="F4630" s="27"/>
      <c r="G4630" s="35"/>
      <c r="H4630" s="35"/>
      <c r="I4630" s="35"/>
    </row>
    <row r="4631" spans="3:9" ht="22.5" customHeight="1" x14ac:dyDescent="0.25">
      <c r="C4631" s="34"/>
      <c r="D4631" s="27"/>
      <c r="F4631" s="27"/>
      <c r="G4631" s="35"/>
      <c r="H4631" s="35"/>
      <c r="I4631" s="35"/>
    </row>
    <row r="4632" spans="3:9" ht="22.5" customHeight="1" x14ac:dyDescent="0.25">
      <c r="C4632" s="34"/>
      <c r="D4632" s="27"/>
      <c r="F4632" s="27"/>
      <c r="G4632" s="35"/>
      <c r="H4632" s="35"/>
      <c r="I4632" s="35"/>
    </row>
    <row r="4633" spans="3:9" ht="22.5" customHeight="1" x14ac:dyDescent="0.25">
      <c r="C4633" s="34"/>
      <c r="D4633" s="27"/>
      <c r="F4633" s="27"/>
      <c r="G4633" s="35"/>
      <c r="H4633" s="35"/>
      <c r="I4633" s="35"/>
    </row>
    <row r="4634" spans="3:9" ht="22.5" customHeight="1" x14ac:dyDescent="0.25">
      <c r="C4634" s="34"/>
      <c r="D4634" s="27"/>
      <c r="F4634" s="27"/>
      <c r="G4634" s="35"/>
      <c r="H4634" s="35"/>
      <c r="I4634" s="35"/>
    </row>
    <row r="4635" spans="3:9" ht="22.5" customHeight="1" x14ac:dyDescent="0.25">
      <c r="C4635" s="34"/>
      <c r="D4635" s="27"/>
      <c r="F4635" s="27"/>
      <c r="G4635" s="35"/>
      <c r="H4635" s="35"/>
      <c r="I4635" s="35"/>
    </row>
    <row r="4636" spans="3:9" ht="22.5" customHeight="1" x14ac:dyDescent="0.25">
      <c r="C4636" s="34"/>
      <c r="D4636" s="27"/>
      <c r="F4636" s="27"/>
      <c r="G4636" s="35"/>
      <c r="H4636" s="35"/>
      <c r="I4636" s="35"/>
    </row>
    <row r="4637" spans="3:9" ht="22.5" customHeight="1" x14ac:dyDescent="0.25">
      <c r="C4637" s="34"/>
      <c r="D4637" s="27"/>
      <c r="F4637" s="27"/>
      <c r="G4637" s="35"/>
      <c r="H4637" s="35"/>
      <c r="I4637" s="35"/>
    </row>
    <row r="4638" spans="3:9" ht="22.5" customHeight="1" x14ac:dyDescent="0.25">
      <c r="C4638" s="34"/>
      <c r="D4638" s="27"/>
      <c r="F4638" s="27"/>
      <c r="G4638" s="35"/>
      <c r="H4638" s="35"/>
      <c r="I4638" s="35"/>
    </row>
    <row r="4639" spans="3:9" ht="22.5" customHeight="1" x14ac:dyDescent="0.25">
      <c r="C4639" s="34"/>
      <c r="D4639" s="27"/>
      <c r="F4639" s="27"/>
      <c r="G4639" s="35"/>
      <c r="H4639" s="35"/>
      <c r="I4639" s="35"/>
    </row>
    <row r="4640" spans="3:9" ht="22.5" customHeight="1" x14ac:dyDescent="0.25">
      <c r="C4640" s="34"/>
      <c r="D4640" s="27"/>
      <c r="F4640" s="27"/>
      <c r="G4640" s="35"/>
      <c r="H4640" s="35"/>
      <c r="I4640" s="35"/>
    </row>
    <row r="4641" spans="3:9" ht="22.5" customHeight="1" x14ac:dyDescent="0.25">
      <c r="C4641" s="34"/>
      <c r="D4641" s="27"/>
      <c r="F4641" s="27"/>
      <c r="G4641" s="35"/>
      <c r="H4641" s="35"/>
      <c r="I4641" s="35"/>
    </row>
    <row r="4642" spans="3:9" ht="22.5" customHeight="1" x14ac:dyDescent="0.25">
      <c r="C4642" s="34"/>
      <c r="D4642" s="27"/>
      <c r="F4642" s="27"/>
      <c r="G4642" s="35"/>
      <c r="H4642" s="35"/>
      <c r="I4642" s="35"/>
    </row>
    <row r="4643" spans="3:9" ht="22.5" customHeight="1" x14ac:dyDescent="0.25">
      <c r="C4643" s="34"/>
      <c r="D4643" s="27"/>
      <c r="F4643" s="27"/>
      <c r="G4643" s="35"/>
      <c r="H4643" s="35"/>
      <c r="I4643" s="35"/>
    </row>
    <row r="4644" spans="3:9" ht="22.5" customHeight="1" x14ac:dyDescent="0.25">
      <c r="C4644" s="34"/>
      <c r="D4644" s="27"/>
      <c r="F4644" s="27"/>
      <c r="G4644" s="35"/>
      <c r="H4644" s="35"/>
      <c r="I4644" s="35"/>
    </row>
    <row r="4645" spans="3:9" ht="22.5" customHeight="1" x14ac:dyDescent="0.25">
      <c r="C4645" s="34"/>
      <c r="D4645" s="27"/>
      <c r="F4645" s="27"/>
      <c r="G4645" s="35"/>
      <c r="H4645" s="35"/>
      <c r="I4645" s="35"/>
    </row>
    <row r="4646" spans="3:9" ht="22.5" customHeight="1" x14ac:dyDescent="0.25">
      <c r="C4646" s="34"/>
      <c r="D4646" s="27"/>
      <c r="F4646" s="27"/>
      <c r="G4646" s="35"/>
      <c r="H4646" s="35"/>
      <c r="I4646" s="35"/>
    </row>
    <row r="4647" spans="3:9" ht="22.5" customHeight="1" x14ac:dyDescent="0.25">
      <c r="C4647" s="34"/>
      <c r="D4647" s="27"/>
      <c r="F4647" s="27"/>
      <c r="G4647" s="35"/>
      <c r="H4647" s="35"/>
      <c r="I4647" s="35"/>
    </row>
    <row r="4648" spans="3:9" ht="22.5" customHeight="1" x14ac:dyDescent="0.25">
      <c r="C4648" s="34"/>
      <c r="D4648" s="27"/>
      <c r="F4648" s="27"/>
      <c r="G4648" s="35"/>
      <c r="H4648" s="35"/>
      <c r="I4648" s="35"/>
    </row>
    <row r="4649" spans="3:9" ht="22.5" customHeight="1" x14ac:dyDescent="0.25">
      <c r="C4649" s="34"/>
      <c r="D4649" s="27"/>
      <c r="F4649" s="27"/>
      <c r="G4649" s="35"/>
      <c r="H4649" s="35"/>
      <c r="I4649" s="35"/>
    </row>
    <row r="4650" spans="3:9" ht="22.5" customHeight="1" x14ac:dyDescent="0.25">
      <c r="C4650" s="34"/>
      <c r="D4650" s="27"/>
      <c r="F4650" s="27"/>
      <c r="G4650" s="35"/>
      <c r="H4650" s="35"/>
      <c r="I4650" s="35"/>
    </row>
    <row r="4651" spans="3:9" ht="22.5" customHeight="1" x14ac:dyDescent="0.25">
      <c r="C4651" s="34"/>
      <c r="D4651" s="27"/>
      <c r="F4651" s="27"/>
      <c r="G4651" s="35"/>
      <c r="H4651" s="35"/>
      <c r="I4651" s="35"/>
    </row>
    <row r="4652" spans="3:9" ht="22.5" customHeight="1" x14ac:dyDescent="0.25">
      <c r="C4652" s="34"/>
      <c r="D4652" s="27"/>
      <c r="F4652" s="27"/>
      <c r="G4652" s="35"/>
      <c r="H4652" s="35"/>
      <c r="I4652" s="35"/>
    </row>
    <row r="4653" spans="3:9" ht="22.5" customHeight="1" x14ac:dyDescent="0.25">
      <c r="C4653" s="34"/>
      <c r="D4653" s="27"/>
      <c r="F4653" s="27"/>
      <c r="G4653" s="35"/>
      <c r="H4653" s="35"/>
      <c r="I4653" s="35"/>
    </row>
    <row r="4654" spans="3:9" ht="22.5" customHeight="1" x14ac:dyDescent="0.25">
      <c r="C4654" s="34"/>
      <c r="D4654" s="27"/>
      <c r="F4654" s="27"/>
      <c r="G4654" s="35"/>
      <c r="H4654" s="35"/>
      <c r="I4654" s="35"/>
    </row>
    <row r="4655" spans="3:9" ht="22.5" customHeight="1" x14ac:dyDescent="0.25">
      <c r="C4655" s="34"/>
      <c r="D4655" s="27"/>
      <c r="F4655" s="27"/>
      <c r="G4655" s="35"/>
      <c r="H4655" s="35"/>
      <c r="I4655" s="35"/>
    </row>
    <row r="4656" spans="3:9" ht="22.5" customHeight="1" x14ac:dyDescent="0.25">
      <c r="C4656" s="34"/>
      <c r="D4656" s="27"/>
      <c r="F4656" s="27"/>
      <c r="G4656" s="35"/>
      <c r="H4656" s="35"/>
      <c r="I4656" s="35"/>
    </row>
    <row r="4657" spans="3:9" ht="22.5" customHeight="1" x14ac:dyDescent="0.25">
      <c r="C4657" s="34"/>
      <c r="D4657" s="27"/>
      <c r="F4657" s="27"/>
      <c r="G4657" s="35"/>
      <c r="H4657" s="35"/>
      <c r="I4657" s="35"/>
    </row>
    <row r="4658" spans="3:9" ht="22.5" customHeight="1" x14ac:dyDescent="0.25">
      <c r="C4658" s="34"/>
      <c r="D4658" s="27"/>
      <c r="F4658" s="27"/>
      <c r="G4658" s="35"/>
      <c r="H4658" s="35"/>
      <c r="I4658" s="35"/>
    </row>
    <row r="4659" spans="3:9" ht="22.5" customHeight="1" x14ac:dyDescent="0.25">
      <c r="C4659" s="34"/>
      <c r="D4659" s="27"/>
      <c r="F4659" s="27"/>
      <c r="G4659" s="35"/>
      <c r="H4659" s="35"/>
      <c r="I4659" s="35"/>
    </row>
    <row r="4660" spans="3:9" ht="22.5" customHeight="1" x14ac:dyDescent="0.25">
      <c r="C4660" s="34"/>
      <c r="D4660" s="27"/>
      <c r="F4660" s="27"/>
      <c r="G4660" s="35"/>
      <c r="H4660" s="35"/>
      <c r="I4660" s="35"/>
    </row>
    <row r="4661" spans="3:9" ht="22.5" customHeight="1" x14ac:dyDescent="0.25">
      <c r="C4661" s="34"/>
      <c r="D4661" s="27"/>
      <c r="F4661" s="27"/>
      <c r="G4661" s="35"/>
      <c r="H4661" s="35"/>
      <c r="I4661" s="35"/>
    </row>
    <row r="4662" spans="3:9" ht="22.5" customHeight="1" x14ac:dyDescent="0.25">
      <c r="C4662" s="34"/>
      <c r="D4662" s="27"/>
      <c r="F4662" s="27"/>
      <c r="G4662" s="35"/>
      <c r="H4662" s="35"/>
      <c r="I4662" s="35"/>
    </row>
    <row r="4663" spans="3:9" ht="22.5" customHeight="1" x14ac:dyDescent="0.25">
      <c r="C4663" s="34"/>
      <c r="D4663" s="27"/>
      <c r="F4663" s="27"/>
      <c r="G4663" s="35"/>
      <c r="H4663" s="35"/>
      <c r="I4663" s="35"/>
    </row>
    <row r="4664" spans="3:9" ht="22.5" customHeight="1" x14ac:dyDescent="0.25">
      <c r="C4664" s="34"/>
      <c r="D4664" s="27"/>
      <c r="F4664" s="27"/>
      <c r="G4664" s="35"/>
      <c r="H4664" s="35"/>
      <c r="I4664" s="35"/>
    </row>
    <row r="4665" spans="3:9" ht="22.5" customHeight="1" x14ac:dyDescent="0.25">
      <c r="C4665" s="34"/>
      <c r="D4665" s="27"/>
      <c r="F4665" s="27"/>
      <c r="G4665" s="35"/>
      <c r="H4665" s="35"/>
      <c r="I4665" s="35"/>
    </row>
    <row r="4666" spans="3:9" ht="22.5" customHeight="1" x14ac:dyDescent="0.25">
      <c r="C4666" s="34"/>
      <c r="D4666" s="27"/>
      <c r="F4666" s="27"/>
      <c r="G4666" s="35"/>
      <c r="H4666" s="35"/>
      <c r="I4666" s="35"/>
    </row>
    <row r="4667" spans="3:9" ht="22.5" customHeight="1" x14ac:dyDescent="0.25">
      <c r="C4667" s="34"/>
      <c r="D4667" s="27"/>
      <c r="F4667" s="27"/>
      <c r="G4667" s="35"/>
      <c r="H4667" s="35"/>
      <c r="I4667" s="35"/>
    </row>
    <row r="4668" spans="3:9" ht="22.5" customHeight="1" x14ac:dyDescent="0.25">
      <c r="C4668" s="34"/>
      <c r="D4668" s="27"/>
      <c r="F4668" s="27"/>
      <c r="G4668" s="35"/>
      <c r="H4668" s="35"/>
      <c r="I4668" s="35"/>
    </row>
    <row r="4669" spans="3:9" ht="22.5" customHeight="1" x14ac:dyDescent="0.25">
      <c r="C4669" s="34"/>
      <c r="D4669" s="27"/>
      <c r="F4669" s="27"/>
      <c r="G4669" s="35"/>
      <c r="H4669" s="35"/>
      <c r="I4669" s="35"/>
    </row>
    <row r="4670" spans="3:9" ht="22.5" customHeight="1" x14ac:dyDescent="0.25">
      <c r="C4670" s="34"/>
      <c r="D4670" s="27"/>
      <c r="F4670" s="27"/>
      <c r="G4670" s="35"/>
      <c r="H4670" s="35"/>
      <c r="I4670" s="35"/>
    </row>
    <row r="4671" spans="3:9" ht="22.5" customHeight="1" x14ac:dyDescent="0.25">
      <c r="C4671" s="34"/>
      <c r="D4671" s="27"/>
      <c r="F4671" s="27"/>
      <c r="G4671" s="35"/>
      <c r="H4671" s="35"/>
      <c r="I4671" s="35"/>
    </row>
    <row r="4672" spans="3:9" ht="22.5" customHeight="1" x14ac:dyDescent="0.25">
      <c r="C4672" s="34"/>
      <c r="D4672" s="27"/>
      <c r="F4672" s="27"/>
      <c r="G4672" s="35"/>
      <c r="H4672" s="35"/>
      <c r="I4672" s="35"/>
    </row>
    <row r="4673" spans="3:9" ht="22.5" customHeight="1" x14ac:dyDescent="0.25">
      <c r="C4673" s="34"/>
      <c r="D4673" s="27"/>
      <c r="F4673" s="27"/>
      <c r="G4673" s="35"/>
      <c r="H4673" s="35"/>
      <c r="I4673" s="35"/>
    </row>
    <row r="4674" spans="3:9" ht="22.5" customHeight="1" x14ac:dyDescent="0.25">
      <c r="C4674" s="34"/>
      <c r="D4674" s="27"/>
      <c r="F4674" s="27"/>
      <c r="G4674" s="35"/>
      <c r="H4674" s="35"/>
      <c r="I4674" s="35"/>
    </row>
    <row r="4675" spans="3:9" ht="22.5" customHeight="1" x14ac:dyDescent="0.25">
      <c r="C4675" s="34"/>
      <c r="D4675" s="27"/>
      <c r="F4675" s="27"/>
      <c r="G4675" s="35"/>
      <c r="H4675" s="35"/>
      <c r="I4675" s="35"/>
    </row>
    <row r="4676" spans="3:9" ht="22.5" customHeight="1" x14ac:dyDescent="0.25">
      <c r="C4676" s="34"/>
      <c r="D4676" s="27"/>
      <c r="F4676" s="27"/>
      <c r="G4676" s="35"/>
      <c r="H4676" s="35"/>
      <c r="I4676" s="35"/>
    </row>
    <row r="4677" spans="3:9" ht="22.5" customHeight="1" x14ac:dyDescent="0.25">
      <c r="C4677" s="34"/>
      <c r="D4677" s="27"/>
      <c r="F4677" s="27"/>
      <c r="G4677" s="35"/>
      <c r="H4677" s="35"/>
      <c r="I4677" s="35"/>
    </row>
    <row r="4678" spans="3:9" ht="22.5" customHeight="1" x14ac:dyDescent="0.25">
      <c r="C4678" s="34"/>
      <c r="D4678" s="27"/>
      <c r="F4678" s="27"/>
      <c r="G4678" s="35"/>
      <c r="H4678" s="35"/>
      <c r="I4678" s="35"/>
    </row>
    <row r="4679" spans="3:9" ht="22.5" customHeight="1" x14ac:dyDescent="0.25">
      <c r="C4679" s="34"/>
      <c r="D4679" s="27"/>
      <c r="F4679" s="27"/>
      <c r="G4679" s="35"/>
      <c r="H4679" s="35"/>
      <c r="I4679" s="35"/>
    </row>
    <row r="4680" spans="3:9" ht="22.5" customHeight="1" x14ac:dyDescent="0.25">
      <c r="C4680" s="34"/>
      <c r="D4680" s="27"/>
      <c r="F4680" s="27"/>
      <c r="G4680" s="35"/>
      <c r="H4680" s="35"/>
      <c r="I4680" s="35"/>
    </row>
    <row r="4681" spans="3:9" ht="22.5" customHeight="1" x14ac:dyDescent="0.25">
      <c r="C4681" s="34"/>
      <c r="D4681" s="27"/>
      <c r="F4681" s="27"/>
      <c r="G4681" s="35"/>
      <c r="H4681" s="35"/>
      <c r="I4681" s="35"/>
    </row>
    <row r="4682" spans="3:9" ht="22.5" customHeight="1" x14ac:dyDescent="0.25">
      <c r="C4682" s="34"/>
      <c r="D4682" s="27"/>
      <c r="F4682" s="27"/>
      <c r="G4682" s="35"/>
      <c r="H4682" s="35"/>
      <c r="I4682" s="35"/>
    </row>
    <row r="4683" spans="3:9" ht="22.5" customHeight="1" x14ac:dyDescent="0.25">
      <c r="C4683" s="34"/>
      <c r="D4683" s="27"/>
      <c r="F4683" s="27"/>
      <c r="G4683" s="35"/>
      <c r="H4683" s="35"/>
      <c r="I4683" s="35"/>
    </row>
    <row r="4684" spans="3:9" ht="22.5" customHeight="1" x14ac:dyDescent="0.25">
      <c r="C4684" s="34"/>
      <c r="D4684" s="27"/>
      <c r="F4684" s="27"/>
      <c r="G4684" s="35"/>
      <c r="H4684" s="35"/>
      <c r="I4684" s="35"/>
    </row>
    <row r="4685" spans="3:9" ht="22.5" customHeight="1" x14ac:dyDescent="0.25">
      <c r="C4685" s="34"/>
      <c r="D4685" s="27"/>
      <c r="F4685" s="27"/>
      <c r="G4685" s="35"/>
      <c r="H4685" s="35"/>
      <c r="I4685" s="35"/>
    </row>
    <row r="4686" spans="3:9" ht="22.5" customHeight="1" x14ac:dyDescent="0.25">
      <c r="C4686" s="34"/>
      <c r="D4686" s="27"/>
      <c r="F4686" s="27"/>
      <c r="G4686" s="35"/>
      <c r="H4686" s="35"/>
      <c r="I4686" s="35"/>
    </row>
    <row r="4687" spans="3:9" ht="22.5" customHeight="1" x14ac:dyDescent="0.25">
      <c r="C4687" s="34"/>
      <c r="D4687" s="27"/>
      <c r="F4687" s="27"/>
      <c r="G4687" s="35"/>
      <c r="H4687" s="35"/>
      <c r="I4687" s="35"/>
    </row>
    <row r="4688" spans="3:9" ht="22.5" customHeight="1" x14ac:dyDescent="0.25">
      <c r="C4688" s="34"/>
      <c r="D4688" s="27"/>
      <c r="F4688" s="27"/>
      <c r="G4688" s="35"/>
      <c r="H4688" s="35"/>
      <c r="I4688" s="35"/>
    </row>
    <row r="4689" spans="3:9" ht="22.5" customHeight="1" x14ac:dyDescent="0.25">
      <c r="C4689" s="34"/>
      <c r="D4689" s="27"/>
      <c r="F4689" s="27"/>
      <c r="G4689" s="35"/>
      <c r="H4689" s="35"/>
      <c r="I4689" s="35"/>
    </row>
    <row r="4690" spans="3:9" ht="22.5" customHeight="1" x14ac:dyDescent="0.25">
      <c r="C4690" s="34"/>
      <c r="D4690" s="27"/>
      <c r="F4690" s="27"/>
      <c r="G4690" s="35"/>
      <c r="H4690" s="35"/>
      <c r="I4690" s="35"/>
    </row>
    <row r="4691" spans="3:9" ht="22.5" customHeight="1" x14ac:dyDescent="0.25">
      <c r="C4691" s="34"/>
      <c r="D4691" s="27"/>
      <c r="F4691" s="27"/>
      <c r="G4691" s="35"/>
      <c r="H4691" s="35"/>
      <c r="I4691" s="35"/>
    </row>
    <row r="4692" spans="3:9" ht="22.5" customHeight="1" x14ac:dyDescent="0.25">
      <c r="C4692" s="34"/>
      <c r="D4692" s="27"/>
      <c r="F4692" s="27"/>
      <c r="G4692" s="35"/>
      <c r="H4692" s="35"/>
      <c r="I4692" s="35"/>
    </row>
    <row r="4693" spans="3:9" ht="22.5" customHeight="1" x14ac:dyDescent="0.25">
      <c r="C4693" s="34"/>
      <c r="D4693" s="27"/>
      <c r="F4693" s="27"/>
      <c r="G4693" s="35"/>
      <c r="H4693" s="35"/>
      <c r="I4693" s="35"/>
    </row>
    <row r="4694" spans="3:9" ht="22.5" customHeight="1" x14ac:dyDescent="0.25">
      <c r="C4694" s="34"/>
      <c r="D4694" s="27"/>
      <c r="F4694" s="27"/>
      <c r="G4694" s="35"/>
      <c r="H4694" s="35"/>
      <c r="I4694" s="35"/>
    </row>
    <row r="4695" spans="3:9" ht="22.5" customHeight="1" x14ac:dyDescent="0.25">
      <c r="C4695" s="34"/>
      <c r="D4695" s="27"/>
      <c r="F4695" s="27"/>
      <c r="G4695" s="35"/>
      <c r="H4695" s="35"/>
      <c r="I4695" s="35"/>
    </row>
    <row r="4696" spans="3:9" ht="22.5" customHeight="1" x14ac:dyDescent="0.25">
      <c r="C4696" s="34"/>
      <c r="D4696" s="27"/>
      <c r="F4696" s="27"/>
      <c r="G4696" s="35"/>
      <c r="H4696" s="35"/>
      <c r="I4696" s="35"/>
    </row>
    <row r="4697" spans="3:9" ht="22.5" customHeight="1" x14ac:dyDescent="0.25">
      <c r="C4697" s="34"/>
      <c r="D4697" s="27"/>
      <c r="F4697" s="27"/>
      <c r="G4697" s="35"/>
      <c r="H4697" s="35"/>
      <c r="I4697" s="35"/>
    </row>
    <row r="4698" spans="3:9" ht="22.5" customHeight="1" x14ac:dyDescent="0.25">
      <c r="C4698" s="34"/>
      <c r="D4698" s="27"/>
      <c r="F4698" s="27"/>
      <c r="G4698" s="35"/>
      <c r="H4698" s="35"/>
      <c r="I4698" s="35"/>
    </row>
    <row r="4699" spans="3:9" ht="22.5" customHeight="1" x14ac:dyDescent="0.25">
      <c r="C4699" s="34"/>
      <c r="D4699" s="27"/>
      <c r="F4699" s="27"/>
      <c r="G4699" s="35"/>
      <c r="H4699" s="35"/>
      <c r="I4699" s="35"/>
    </row>
    <row r="4700" spans="3:9" ht="22.5" customHeight="1" x14ac:dyDescent="0.25">
      <c r="C4700" s="34"/>
      <c r="D4700" s="27"/>
      <c r="F4700" s="27"/>
      <c r="G4700" s="35"/>
      <c r="H4700" s="35"/>
      <c r="I4700" s="35"/>
    </row>
    <row r="4701" spans="3:9" ht="22.5" customHeight="1" x14ac:dyDescent="0.25">
      <c r="C4701" s="34"/>
      <c r="D4701" s="27"/>
      <c r="F4701" s="27"/>
      <c r="G4701" s="35"/>
      <c r="H4701" s="35"/>
      <c r="I4701" s="35"/>
    </row>
    <row r="4702" spans="3:9" ht="22.5" customHeight="1" x14ac:dyDescent="0.25">
      <c r="C4702" s="34"/>
      <c r="D4702" s="27"/>
      <c r="F4702" s="27"/>
      <c r="G4702" s="35"/>
      <c r="H4702" s="35"/>
      <c r="I4702" s="35"/>
    </row>
    <row r="4703" spans="3:9" ht="22.5" customHeight="1" x14ac:dyDescent="0.25">
      <c r="C4703" s="34"/>
      <c r="D4703" s="27"/>
      <c r="F4703" s="27"/>
      <c r="G4703" s="35"/>
      <c r="H4703" s="35"/>
      <c r="I4703" s="35"/>
    </row>
    <row r="4704" spans="3:9" ht="22.5" customHeight="1" x14ac:dyDescent="0.25">
      <c r="C4704" s="34"/>
      <c r="D4704" s="27"/>
      <c r="F4704" s="27"/>
      <c r="G4704" s="35"/>
      <c r="H4704" s="35"/>
      <c r="I4704" s="35"/>
    </row>
    <row r="4705" spans="3:9" ht="22.5" customHeight="1" x14ac:dyDescent="0.25">
      <c r="C4705" s="34"/>
      <c r="D4705" s="27"/>
      <c r="F4705" s="27"/>
      <c r="G4705" s="35"/>
      <c r="H4705" s="35"/>
      <c r="I4705" s="35"/>
    </row>
    <row r="4706" spans="3:9" ht="22.5" customHeight="1" x14ac:dyDescent="0.25">
      <c r="C4706" s="34"/>
      <c r="D4706" s="27"/>
      <c r="F4706" s="27"/>
      <c r="G4706" s="35"/>
      <c r="H4706" s="35"/>
      <c r="I4706" s="35"/>
    </row>
    <row r="4707" spans="3:9" ht="22.5" customHeight="1" x14ac:dyDescent="0.25">
      <c r="C4707" s="34"/>
      <c r="D4707" s="27"/>
      <c r="F4707" s="27"/>
      <c r="G4707" s="35"/>
      <c r="H4707" s="35"/>
      <c r="I4707" s="35"/>
    </row>
    <row r="4708" spans="3:9" ht="22.5" customHeight="1" x14ac:dyDescent="0.25">
      <c r="C4708" s="34"/>
      <c r="D4708" s="27"/>
      <c r="F4708" s="27"/>
      <c r="G4708" s="35"/>
      <c r="H4708" s="35"/>
      <c r="I4708" s="35"/>
    </row>
    <row r="4709" spans="3:9" ht="22.5" customHeight="1" x14ac:dyDescent="0.25">
      <c r="C4709" s="34"/>
      <c r="D4709" s="27"/>
      <c r="F4709" s="27"/>
      <c r="G4709" s="35"/>
      <c r="H4709" s="35"/>
      <c r="I4709" s="35"/>
    </row>
    <row r="4710" spans="3:9" ht="22.5" customHeight="1" x14ac:dyDescent="0.25">
      <c r="C4710" s="34"/>
      <c r="D4710" s="27"/>
      <c r="F4710" s="27"/>
      <c r="G4710" s="35"/>
      <c r="H4710" s="35"/>
      <c r="I4710" s="35"/>
    </row>
    <row r="4711" spans="3:9" ht="22.5" customHeight="1" x14ac:dyDescent="0.25">
      <c r="C4711" s="34"/>
      <c r="D4711" s="27"/>
      <c r="F4711" s="27"/>
      <c r="G4711" s="35"/>
      <c r="H4711" s="35"/>
      <c r="I4711" s="35"/>
    </row>
    <row r="4712" spans="3:9" ht="22.5" customHeight="1" x14ac:dyDescent="0.25">
      <c r="C4712" s="34"/>
      <c r="D4712" s="27"/>
      <c r="F4712" s="27"/>
      <c r="G4712" s="35"/>
      <c r="H4712" s="35"/>
      <c r="I4712" s="35"/>
    </row>
    <row r="4713" spans="3:9" ht="22.5" customHeight="1" x14ac:dyDescent="0.25">
      <c r="C4713" s="34"/>
      <c r="D4713" s="27"/>
      <c r="F4713" s="27"/>
      <c r="G4713" s="35"/>
      <c r="H4713" s="35"/>
      <c r="I4713" s="35"/>
    </row>
    <row r="4714" spans="3:9" ht="22.5" customHeight="1" x14ac:dyDescent="0.25">
      <c r="C4714" s="34"/>
      <c r="D4714" s="27"/>
      <c r="F4714" s="27"/>
      <c r="G4714" s="35"/>
      <c r="H4714" s="35"/>
      <c r="I4714" s="35"/>
    </row>
    <row r="4715" spans="3:9" ht="22.5" customHeight="1" x14ac:dyDescent="0.25">
      <c r="C4715" s="34"/>
      <c r="D4715" s="27"/>
      <c r="F4715" s="27"/>
      <c r="G4715" s="35"/>
      <c r="H4715" s="35"/>
      <c r="I4715" s="35"/>
    </row>
    <row r="4716" spans="3:9" ht="22.5" customHeight="1" x14ac:dyDescent="0.25">
      <c r="C4716" s="34"/>
      <c r="D4716" s="27"/>
      <c r="F4716" s="27"/>
      <c r="G4716" s="35"/>
      <c r="H4716" s="35"/>
      <c r="I4716" s="35"/>
    </row>
    <row r="4717" spans="3:9" ht="22.5" customHeight="1" x14ac:dyDescent="0.25">
      <c r="C4717" s="34"/>
      <c r="D4717" s="27"/>
      <c r="F4717" s="27"/>
      <c r="G4717" s="35"/>
      <c r="H4717" s="35"/>
      <c r="I4717" s="35"/>
    </row>
    <row r="4718" spans="3:9" ht="22.5" customHeight="1" x14ac:dyDescent="0.25">
      <c r="C4718" s="34"/>
      <c r="D4718" s="27"/>
      <c r="F4718" s="27"/>
      <c r="G4718" s="35"/>
      <c r="H4718" s="35"/>
      <c r="I4718" s="35"/>
    </row>
    <row r="4719" spans="3:9" ht="22.5" customHeight="1" x14ac:dyDescent="0.25">
      <c r="C4719" s="34"/>
      <c r="D4719" s="27"/>
      <c r="F4719" s="27"/>
      <c r="G4719" s="35"/>
      <c r="H4719" s="35"/>
      <c r="I4719" s="35"/>
    </row>
    <row r="4720" spans="3:9" ht="22.5" customHeight="1" x14ac:dyDescent="0.25">
      <c r="C4720" s="34"/>
      <c r="D4720" s="27"/>
      <c r="F4720" s="27"/>
      <c r="G4720" s="35"/>
      <c r="H4720" s="35"/>
      <c r="I4720" s="35"/>
    </row>
    <row r="4721" spans="3:9" ht="22.5" customHeight="1" x14ac:dyDescent="0.25">
      <c r="C4721" s="34"/>
      <c r="D4721" s="27"/>
      <c r="F4721" s="27"/>
      <c r="G4721" s="35"/>
      <c r="H4721" s="35"/>
      <c r="I4721" s="35"/>
    </row>
    <row r="4722" spans="3:9" ht="22.5" customHeight="1" x14ac:dyDescent="0.25">
      <c r="C4722" s="34"/>
      <c r="D4722" s="27"/>
      <c r="F4722" s="27"/>
      <c r="G4722" s="35"/>
      <c r="H4722" s="35"/>
      <c r="I4722" s="35"/>
    </row>
    <row r="4723" spans="3:9" ht="22.5" customHeight="1" x14ac:dyDescent="0.25">
      <c r="C4723" s="34"/>
      <c r="D4723" s="27"/>
      <c r="F4723" s="27"/>
      <c r="G4723" s="35"/>
      <c r="H4723" s="35"/>
      <c r="I4723" s="35"/>
    </row>
    <row r="4724" spans="3:9" ht="22.5" customHeight="1" x14ac:dyDescent="0.25">
      <c r="C4724" s="34"/>
      <c r="D4724" s="27"/>
      <c r="F4724" s="27"/>
      <c r="G4724" s="35"/>
      <c r="H4724" s="35"/>
      <c r="I4724" s="35"/>
    </row>
    <row r="4725" spans="3:9" ht="22.5" customHeight="1" x14ac:dyDescent="0.25">
      <c r="C4725" s="34"/>
      <c r="D4725" s="27"/>
      <c r="F4725" s="27"/>
      <c r="G4725" s="35"/>
      <c r="H4725" s="35"/>
      <c r="I4725" s="35"/>
    </row>
    <row r="4726" spans="3:9" ht="22.5" customHeight="1" x14ac:dyDescent="0.25">
      <c r="C4726" s="34"/>
      <c r="D4726" s="27"/>
      <c r="F4726" s="27"/>
      <c r="G4726" s="35"/>
      <c r="H4726" s="35"/>
      <c r="I4726" s="35"/>
    </row>
    <row r="4727" spans="3:9" ht="22.5" customHeight="1" x14ac:dyDescent="0.25">
      <c r="C4727" s="34"/>
      <c r="D4727" s="27"/>
      <c r="F4727" s="27"/>
      <c r="G4727" s="35"/>
      <c r="H4727" s="35"/>
      <c r="I4727" s="35"/>
    </row>
    <row r="4728" spans="3:9" ht="22.5" customHeight="1" x14ac:dyDescent="0.25">
      <c r="C4728" s="34"/>
      <c r="D4728" s="27"/>
      <c r="F4728" s="27"/>
      <c r="G4728" s="35"/>
      <c r="H4728" s="35"/>
      <c r="I4728" s="35"/>
    </row>
    <row r="4729" spans="3:9" ht="22.5" customHeight="1" x14ac:dyDescent="0.25">
      <c r="C4729" s="34"/>
      <c r="D4729" s="27"/>
      <c r="F4729" s="27"/>
      <c r="G4729" s="35"/>
      <c r="H4729" s="35"/>
      <c r="I4729" s="35"/>
    </row>
    <row r="4730" spans="3:9" ht="22.5" customHeight="1" x14ac:dyDescent="0.25">
      <c r="C4730" s="34"/>
      <c r="D4730" s="27"/>
      <c r="F4730" s="27"/>
      <c r="G4730" s="35"/>
      <c r="H4730" s="35"/>
      <c r="I4730" s="35"/>
    </row>
    <row r="4731" spans="3:9" ht="22.5" customHeight="1" x14ac:dyDescent="0.25">
      <c r="C4731" s="34"/>
      <c r="D4731" s="27"/>
      <c r="F4731" s="27"/>
      <c r="G4731" s="35"/>
      <c r="H4731" s="35"/>
      <c r="I4731" s="35"/>
    </row>
    <row r="4732" spans="3:9" ht="22.5" customHeight="1" x14ac:dyDescent="0.25">
      <c r="C4732" s="34"/>
      <c r="D4732" s="27"/>
      <c r="F4732" s="27"/>
      <c r="G4732" s="35"/>
      <c r="H4732" s="35"/>
      <c r="I4732" s="35"/>
    </row>
    <row r="4733" spans="3:9" ht="22.5" customHeight="1" x14ac:dyDescent="0.25">
      <c r="C4733" s="34"/>
      <c r="D4733" s="27"/>
      <c r="F4733" s="27"/>
      <c r="G4733" s="35"/>
      <c r="H4733" s="35"/>
      <c r="I4733" s="35"/>
    </row>
    <row r="4734" spans="3:9" ht="22.5" customHeight="1" x14ac:dyDescent="0.25">
      <c r="C4734" s="34"/>
      <c r="D4734" s="27"/>
      <c r="F4734" s="27"/>
      <c r="G4734" s="35"/>
      <c r="H4734" s="35"/>
      <c r="I4734" s="35"/>
    </row>
    <row r="4735" spans="3:9" ht="22.5" customHeight="1" x14ac:dyDescent="0.25">
      <c r="C4735" s="34"/>
      <c r="D4735" s="27"/>
      <c r="F4735" s="27"/>
      <c r="G4735" s="35"/>
      <c r="H4735" s="35"/>
      <c r="I4735" s="35"/>
    </row>
    <row r="4736" spans="3:9" ht="22.5" customHeight="1" x14ac:dyDescent="0.25">
      <c r="C4736" s="34"/>
      <c r="D4736" s="27"/>
      <c r="F4736" s="27"/>
      <c r="G4736" s="35"/>
      <c r="H4736" s="35"/>
      <c r="I4736" s="35"/>
    </row>
    <row r="4737" spans="3:9" ht="22.5" customHeight="1" x14ac:dyDescent="0.25">
      <c r="C4737" s="34"/>
      <c r="D4737" s="27"/>
      <c r="F4737" s="27"/>
      <c r="G4737" s="35"/>
      <c r="H4737" s="35"/>
      <c r="I4737" s="35"/>
    </row>
    <row r="4738" spans="3:9" ht="22.5" customHeight="1" x14ac:dyDescent="0.25">
      <c r="C4738" s="34"/>
      <c r="D4738" s="27"/>
      <c r="F4738" s="27"/>
      <c r="G4738" s="35"/>
      <c r="H4738" s="35"/>
      <c r="I4738" s="35"/>
    </row>
    <row r="4739" spans="3:9" ht="22.5" customHeight="1" x14ac:dyDescent="0.25">
      <c r="C4739" s="34"/>
      <c r="D4739" s="27"/>
      <c r="F4739" s="27"/>
      <c r="G4739" s="35"/>
      <c r="H4739" s="35"/>
      <c r="I4739" s="35"/>
    </row>
    <row r="4740" spans="3:9" ht="22.5" customHeight="1" x14ac:dyDescent="0.25">
      <c r="C4740" s="34"/>
      <c r="D4740" s="27"/>
      <c r="F4740" s="27"/>
      <c r="G4740" s="35"/>
      <c r="H4740" s="35"/>
      <c r="I4740" s="35"/>
    </row>
    <row r="4741" spans="3:9" ht="22.5" customHeight="1" x14ac:dyDescent="0.25">
      <c r="C4741" s="34"/>
      <c r="D4741" s="27"/>
      <c r="F4741" s="27"/>
      <c r="G4741" s="35"/>
      <c r="H4741" s="35"/>
      <c r="I4741" s="35"/>
    </row>
    <row r="4742" spans="3:9" ht="22.5" customHeight="1" x14ac:dyDescent="0.25">
      <c r="C4742" s="34"/>
      <c r="D4742" s="27"/>
      <c r="F4742" s="27"/>
      <c r="G4742" s="35"/>
      <c r="H4742" s="35"/>
      <c r="I4742" s="35"/>
    </row>
    <row r="4743" spans="3:9" ht="22.5" customHeight="1" x14ac:dyDescent="0.25">
      <c r="C4743" s="34"/>
      <c r="D4743" s="27"/>
      <c r="F4743" s="27"/>
      <c r="G4743" s="35"/>
      <c r="H4743" s="35"/>
      <c r="I4743" s="35"/>
    </row>
    <row r="4744" spans="3:9" ht="22.5" customHeight="1" x14ac:dyDescent="0.25">
      <c r="C4744" s="34"/>
      <c r="D4744" s="27"/>
      <c r="F4744" s="27"/>
      <c r="G4744" s="35"/>
      <c r="H4744" s="35"/>
      <c r="I4744" s="35"/>
    </row>
    <row r="4745" spans="3:9" ht="22.5" customHeight="1" x14ac:dyDescent="0.25">
      <c r="C4745" s="34"/>
      <c r="D4745" s="27"/>
      <c r="F4745" s="27"/>
      <c r="G4745" s="35"/>
      <c r="H4745" s="35"/>
      <c r="I4745" s="35"/>
    </row>
    <row r="4746" spans="3:9" ht="22.5" customHeight="1" x14ac:dyDescent="0.25">
      <c r="C4746" s="34"/>
      <c r="D4746" s="27"/>
      <c r="F4746" s="27"/>
      <c r="G4746" s="35"/>
      <c r="H4746" s="35"/>
      <c r="I4746" s="35"/>
    </row>
    <row r="4747" spans="3:9" ht="22.5" customHeight="1" x14ac:dyDescent="0.25">
      <c r="C4747" s="34"/>
      <c r="D4747" s="27"/>
      <c r="F4747" s="27"/>
      <c r="G4747" s="35"/>
      <c r="H4747" s="35"/>
      <c r="I4747" s="35"/>
    </row>
    <row r="4748" spans="3:9" ht="22.5" customHeight="1" x14ac:dyDescent="0.25">
      <c r="C4748" s="34"/>
      <c r="D4748" s="27"/>
      <c r="F4748" s="27"/>
      <c r="G4748" s="35"/>
      <c r="H4748" s="35"/>
      <c r="I4748" s="35"/>
    </row>
    <row r="4749" spans="3:9" ht="22.5" customHeight="1" x14ac:dyDescent="0.25">
      <c r="C4749" s="34"/>
      <c r="D4749" s="27"/>
      <c r="F4749" s="27"/>
      <c r="G4749" s="35"/>
      <c r="H4749" s="35"/>
      <c r="I4749" s="35"/>
    </row>
    <row r="4750" spans="3:9" ht="22.5" customHeight="1" x14ac:dyDescent="0.25">
      <c r="C4750" s="34"/>
      <c r="D4750" s="27"/>
      <c r="F4750" s="27"/>
      <c r="G4750" s="35"/>
      <c r="H4750" s="35"/>
      <c r="I4750" s="35"/>
    </row>
    <row r="4751" spans="3:9" ht="22.5" customHeight="1" x14ac:dyDescent="0.25">
      <c r="C4751" s="34"/>
      <c r="D4751" s="27"/>
      <c r="F4751" s="27"/>
      <c r="G4751" s="35"/>
      <c r="H4751" s="35"/>
      <c r="I4751" s="35"/>
    </row>
    <row r="4752" spans="3:9" ht="22.5" customHeight="1" x14ac:dyDescent="0.25">
      <c r="C4752" s="34"/>
      <c r="D4752" s="27"/>
      <c r="F4752" s="27"/>
      <c r="G4752" s="35"/>
      <c r="H4752" s="35"/>
      <c r="I4752" s="35"/>
    </row>
    <row r="4753" spans="3:9" ht="22.5" customHeight="1" x14ac:dyDescent="0.25">
      <c r="C4753" s="34"/>
      <c r="D4753" s="27"/>
      <c r="F4753" s="27"/>
      <c r="G4753" s="35"/>
      <c r="H4753" s="35"/>
      <c r="I4753" s="35"/>
    </row>
    <row r="4754" spans="3:9" ht="22.5" customHeight="1" x14ac:dyDescent="0.25">
      <c r="C4754" s="34"/>
      <c r="D4754" s="27"/>
      <c r="F4754" s="27"/>
      <c r="G4754" s="35"/>
      <c r="H4754" s="35"/>
      <c r="I4754" s="35"/>
    </row>
    <row r="4755" spans="3:9" ht="22.5" customHeight="1" x14ac:dyDescent="0.25">
      <c r="C4755" s="34"/>
      <c r="D4755" s="27"/>
      <c r="F4755" s="27"/>
      <c r="G4755" s="35"/>
      <c r="H4755" s="35"/>
      <c r="I4755" s="35"/>
    </row>
    <row r="4756" spans="3:9" ht="22.5" customHeight="1" x14ac:dyDescent="0.25">
      <c r="C4756" s="34"/>
      <c r="D4756" s="27"/>
      <c r="F4756" s="27"/>
      <c r="G4756" s="35"/>
      <c r="H4756" s="35"/>
      <c r="I4756" s="35"/>
    </row>
    <row r="4757" spans="3:9" ht="22.5" customHeight="1" x14ac:dyDescent="0.25">
      <c r="C4757" s="34"/>
      <c r="D4757" s="27"/>
      <c r="F4757" s="27"/>
      <c r="G4757" s="35"/>
      <c r="H4757" s="35"/>
      <c r="I4757" s="35"/>
    </row>
    <row r="4758" spans="3:9" ht="22.5" customHeight="1" x14ac:dyDescent="0.25">
      <c r="C4758" s="34"/>
      <c r="D4758" s="27"/>
      <c r="F4758" s="27"/>
      <c r="G4758" s="35"/>
      <c r="H4758" s="35"/>
      <c r="I4758" s="35"/>
    </row>
    <row r="4759" spans="3:9" ht="22.5" customHeight="1" x14ac:dyDescent="0.25">
      <c r="C4759" s="34"/>
      <c r="D4759" s="27"/>
      <c r="F4759" s="27"/>
      <c r="G4759" s="35"/>
      <c r="H4759" s="35"/>
      <c r="I4759" s="35"/>
    </row>
    <row r="4760" spans="3:9" ht="22.5" customHeight="1" x14ac:dyDescent="0.25">
      <c r="C4760" s="34"/>
      <c r="D4760" s="27"/>
      <c r="F4760" s="27"/>
      <c r="G4760" s="35"/>
      <c r="H4760" s="35"/>
      <c r="I4760" s="35"/>
    </row>
    <row r="4761" spans="3:9" ht="22.5" customHeight="1" x14ac:dyDescent="0.25">
      <c r="C4761" s="34"/>
      <c r="D4761" s="27"/>
      <c r="F4761" s="27"/>
      <c r="G4761" s="35"/>
      <c r="H4761" s="35"/>
      <c r="I4761" s="35"/>
    </row>
    <row r="4762" spans="3:9" ht="22.5" customHeight="1" x14ac:dyDescent="0.25">
      <c r="C4762" s="34"/>
      <c r="D4762" s="27"/>
      <c r="F4762" s="27"/>
      <c r="G4762" s="35"/>
      <c r="H4762" s="35"/>
      <c r="I4762" s="35"/>
    </row>
    <row r="4763" spans="3:9" ht="22.5" customHeight="1" x14ac:dyDescent="0.25">
      <c r="C4763" s="34"/>
      <c r="D4763" s="27"/>
      <c r="F4763" s="27"/>
      <c r="G4763" s="35"/>
      <c r="H4763" s="35"/>
      <c r="I4763" s="35"/>
    </row>
    <row r="4764" spans="3:9" ht="22.5" customHeight="1" x14ac:dyDescent="0.25">
      <c r="C4764" s="34"/>
      <c r="D4764" s="27"/>
      <c r="F4764" s="27"/>
      <c r="G4764" s="35"/>
      <c r="H4764" s="35"/>
      <c r="I4764" s="35"/>
    </row>
    <row r="4765" spans="3:9" ht="22.5" customHeight="1" x14ac:dyDescent="0.25">
      <c r="C4765" s="34"/>
      <c r="D4765" s="27"/>
      <c r="F4765" s="27"/>
      <c r="G4765" s="35"/>
      <c r="H4765" s="35"/>
      <c r="I4765" s="35"/>
    </row>
    <row r="4766" spans="3:9" ht="22.5" customHeight="1" x14ac:dyDescent="0.25">
      <c r="C4766" s="34"/>
      <c r="D4766" s="27"/>
      <c r="F4766" s="27"/>
      <c r="G4766" s="35"/>
      <c r="H4766" s="35"/>
      <c r="I4766" s="35"/>
    </row>
    <row r="4767" spans="3:9" ht="22.5" customHeight="1" x14ac:dyDescent="0.25">
      <c r="C4767" s="34"/>
      <c r="D4767" s="27"/>
      <c r="F4767" s="27"/>
      <c r="G4767" s="35"/>
      <c r="H4767" s="35"/>
      <c r="I4767" s="35"/>
    </row>
    <row r="4768" spans="3:9" ht="22.5" customHeight="1" x14ac:dyDescent="0.25">
      <c r="C4768" s="34"/>
      <c r="D4768" s="27"/>
      <c r="F4768" s="27"/>
      <c r="G4768" s="35"/>
      <c r="H4768" s="35"/>
      <c r="I4768" s="35"/>
    </row>
    <row r="4769" spans="3:9" ht="22.5" customHeight="1" x14ac:dyDescent="0.25">
      <c r="C4769" s="34"/>
      <c r="D4769" s="27"/>
      <c r="F4769" s="27"/>
      <c r="G4769" s="35"/>
      <c r="H4769" s="35"/>
      <c r="I4769" s="35"/>
    </row>
    <row r="4770" spans="3:9" ht="22.5" customHeight="1" x14ac:dyDescent="0.25">
      <c r="C4770" s="34"/>
      <c r="D4770" s="27"/>
      <c r="F4770" s="27"/>
      <c r="G4770" s="35"/>
      <c r="H4770" s="35"/>
      <c r="I4770" s="35"/>
    </row>
    <row r="4771" spans="3:9" ht="22.5" customHeight="1" x14ac:dyDescent="0.25">
      <c r="C4771" s="34"/>
      <c r="D4771" s="27"/>
      <c r="F4771" s="27"/>
      <c r="G4771" s="35"/>
      <c r="H4771" s="35"/>
      <c r="I4771" s="35"/>
    </row>
    <row r="4772" spans="3:9" ht="22.5" customHeight="1" x14ac:dyDescent="0.25">
      <c r="C4772" s="34"/>
      <c r="D4772" s="27"/>
      <c r="F4772" s="27"/>
      <c r="G4772" s="35"/>
      <c r="H4772" s="35"/>
      <c r="I4772" s="35"/>
    </row>
    <row r="4773" spans="3:9" ht="22.5" customHeight="1" x14ac:dyDescent="0.25">
      <c r="C4773" s="34"/>
      <c r="D4773" s="27"/>
      <c r="F4773" s="27"/>
      <c r="G4773" s="35"/>
      <c r="H4773" s="35"/>
      <c r="I4773" s="35"/>
    </row>
    <row r="4774" spans="3:9" ht="22.5" customHeight="1" x14ac:dyDescent="0.25">
      <c r="C4774" s="34"/>
      <c r="D4774" s="27"/>
      <c r="F4774" s="27"/>
      <c r="G4774" s="35"/>
      <c r="H4774" s="35"/>
      <c r="I4774" s="35"/>
    </row>
    <row r="4775" spans="3:9" ht="22.5" customHeight="1" x14ac:dyDescent="0.25">
      <c r="C4775" s="34"/>
      <c r="D4775" s="27"/>
      <c r="F4775" s="27"/>
      <c r="G4775" s="35"/>
      <c r="H4775" s="35"/>
      <c r="I4775" s="35"/>
    </row>
    <row r="4776" spans="3:9" ht="22.5" customHeight="1" x14ac:dyDescent="0.25">
      <c r="C4776" s="34"/>
      <c r="D4776" s="27"/>
      <c r="F4776" s="27"/>
      <c r="G4776" s="35"/>
      <c r="H4776" s="35"/>
      <c r="I4776" s="35"/>
    </row>
    <row r="4777" spans="3:9" ht="22.5" customHeight="1" x14ac:dyDescent="0.25">
      <c r="C4777" s="34"/>
      <c r="D4777" s="27"/>
      <c r="F4777" s="27"/>
      <c r="G4777" s="35"/>
      <c r="H4777" s="35"/>
      <c r="I4777" s="35"/>
    </row>
    <row r="4778" spans="3:9" ht="22.5" customHeight="1" x14ac:dyDescent="0.25">
      <c r="C4778" s="34"/>
      <c r="D4778" s="27"/>
      <c r="F4778" s="27"/>
      <c r="G4778" s="35"/>
      <c r="H4778" s="35"/>
      <c r="I4778" s="35"/>
    </row>
    <row r="4779" spans="3:9" ht="22.5" customHeight="1" x14ac:dyDescent="0.25">
      <c r="C4779" s="34"/>
      <c r="D4779" s="27"/>
      <c r="F4779" s="27"/>
      <c r="G4779" s="35"/>
      <c r="H4779" s="35"/>
      <c r="I4779" s="35"/>
    </row>
    <row r="4780" spans="3:9" ht="22.5" customHeight="1" x14ac:dyDescent="0.25">
      <c r="C4780" s="34"/>
      <c r="D4780" s="27"/>
      <c r="F4780" s="27"/>
      <c r="G4780" s="35"/>
      <c r="H4780" s="35"/>
      <c r="I4780" s="35"/>
    </row>
    <row r="4781" spans="3:9" ht="22.5" customHeight="1" x14ac:dyDescent="0.25">
      <c r="C4781" s="34"/>
      <c r="D4781" s="27"/>
      <c r="F4781" s="27"/>
      <c r="G4781" s="35"/>
      <c r="H4781" s="35"/>
      <c r="I4781" s="35"/>
    </row>
    <row r="4782" spans="3:9" ht="22.5" customHeight="1" x14ac:dyDescent="0.25">
      <c r="C4782" s="34"/>
      <c r="D4782" s="27"/>
      <c r="F4782" s="27"/>
      <c r="G4782" s="35"/>
      <c r="H4782" s="35"/>
      <c r="I4782" s="35"/>
    </row>
    <row r="4783" spans="3:9" ht="22.5" customHeight="1" x14ac:dyDescent="0.25">
      <c r="C4783" s="34"/>
      <c r="D4783" s="27"/>
      <c r="F4783" s="27"/>
      <c r="G4783" s="35"/>
      <c r="H4783" s="35"/>
      <c r="I4783" s="35"/>
    </row>
    <row r="4784" spans="3:9" ht="22.5" customHeight="1" x14ac:dyDescent="0.25">
      <c r="C4784" s="34"/>
      <c r="D4784" s="27"/>
      <c r="F4784" s="27"/>
      <c r="G4784" s="35"/>
      <c r="H4784" s="35"/>
      <c r="I4784" s="35"/>
    </row>
    <row r="4785" spans="3:9" ht="22.5" customHeight="1" x14ac:dyDescent="0.25">
      <c r="C4785" s="34"/>
      <c r="D4785" s="27"/>
      <c r="F4785" s="27"/>
      <c r="G4785" s="35"/>
      <c r="H4785" s="35"/>
      <c r="I4785" s="35"/>
    </row>
    <row r="4786" spans="3:9" ht="22.5" customHeight="1" x14ac:dyDescent="0.25">
      <c r="C4786" s="34"/>
      <c r="D4786" s="27"/>
      <c r="F4786" s="27"/>
      <c r="G4786" s="35"/>
      <c r="H4786" s="35"/>
      <c r="I4786" s="35"/>
    </row>
    <row r="4787" spans="3:9" ht="22.5" customHeight="1" x14ac:dyDescent="0.25">
      <c r="C4787" s="34"/>
      <c r="D4787" s="27"/>
      <c r="F4787" s="27"/>
      <c r="G4787" s="35"/>
      <c r="H4787" s="35"/>
      <c r="I4787" s="35"/>
    </row>
    <row r="4788" spans="3:9" ht="22.5" customHeight="1" x14ac:dyDescent="0.25">
      <c r="C4788" s="34"/>
      <c r="D4788" s="27"/>
      <c r="F4788" s="27"/>
      <c r="G4788" s="35"/>
      <c r="H4788" s="35"/>
      <c r="I4788" s="35"/>
    </row>
    <row r="4789" spans="3:9" ht="22.5" customHeight="1" x14ac:dyDescent="0.25">
      <c r="C4789" s="34"/>
      <c r="D4789" s="27"/>
      <c r="F4789" s="27"/>
      <c r="G4789" s="35"/>
      <c r="H4789" s="35"/>
      <c r="I4789" s="35"/>
    </row>
    <row r="4790" spans="3:9" ht="22.5" customHeight="1" x14ac:dyDescent="0.25">
      <c r="C4790" s="34"/>
      <c r="D4790" s="27"/>
      <c r="F4790" s="27"/>
      <c r="G4790" s="35"/>
      <c r="H4790" s="35"/>
      <c r="I4790" s="35"/>
    </row>
    <row r="4791" spans="3:9" ht="22.5" customHeight="1" x14ac:dyDescent="0.25">
      <c r="C4791" s="34"/>
      <c r="D4791" s="27"/>
      <c r="F4791" s="27"/>
      <c r="G4791" s="35"/>
      <c r="H4791" s="35"/>
      <c r="I4791" s="35"/>
    </row>
    <row r="4792" spans="3:9" ht="22.5" customHeight="1" x14ac:dyDescent="0.25">
      <c r="C4792" s="34"/>
      <c r="D4792" s="27"/>
      <c r="F4792" s="27"/>
      <c r="G4792" s="35"/>
      <c r="H4792" s="35"/>
      <c r="I4792" s="35"/>
    </row>
    <row r="4793" spans="3:9" ht="22.5" customHeight="1" x14ac:dyDescent="0.25">
      <c r="C4793" s="34"/>
      <c r="D4793" s="27"/>
      <c r="F4793" s="27"/>
      <c r="G4793" s="35"/>
      <c r="H4793" s="35"/>
      <c r="I4793" s="35"/>
    </row>
    <row r="4794" spans="3:9" ht="22.5" customHeight="1" x14ac:dyDescent="0.25">
      <c r="C4794" s="34"/>
      <c r="D4794" s="27"/>
      <c r="F4794" s="27"/>
      <c r="G4794" s="35"/>
      <c r="H4794" s="35"/>
      <c r="I4794" s="35"/>
    </row>
    <row r="4795" spans="3:9" ht="22.5" customHeight="1" x14ac:dyDescent="0.25">
      <c r="C4795" s="34"/>
      <c r="D4795" s="27"/>
      <c r="F4795" s="27"/>
      <c r="G4795" s="35"/>
      <c r="H4795" s="35"/>
      <c r="I4795" s="35"/>
    </row>
    <row r="4796" spans="3:9" ht="22.5" customHeight="1" x14ac:dyDescent="0.25">
      <c r="C4796" s="34"/>
      <c r="D4796" s="27"/>
      <c r="F4796" s="27"/>
      <c r="G4796" s="35"/>
      <c r="H4796" s="35"/>
      <c r="I4796" s="35"/>
    </row>
    <row r="4797" spans="3:9" ht="22.5" customHeight="1" x14ac:dyDescent="0.25">
      <c r="C4797" s="34"/>
      <c r="D4797" s="27"/>
      <c r="F4797" s="27"/>
      <c r="G4797" s="35"/>
      <c r="H4797" s="35"/>
      <c r="I4797" s="35"/>
    </row>
    <row r="4798" spans="3:9" ht="22.5" customHeight="1" x14ac:dyDescent="0.25">
      <c r="C4798" s="34"/>
      <c r="D4798" s="27"/>
      <c r="F4798" s="27"/>
      <c r="G4798" s="35"/>
      <c r="H4798" s="35"/>
      <c r="I4798" s="35"/>
    </row>
    <row r="4799" spans="3:9" ht="22.5" customHeight="1" x14ac:dyDescent="0.25">
      <c r="C4799" s="34"/>
      <c r="D4799" s="27"/>
      <c r="F4799" s="27"/>
      <c r="G4799" s="35"/>
      <c r="H4799" s="35"/>
      <c r="I4799" s="35"/>
    </row>
    <row r="4800" spans="3:9" ht="22.5" customHeight="1" x14ac:dyDescent="0.25">
      <c r="C4800" s="34"/>
      <c r="D4800" s="27"/>
      <c r="F4800" s="27"/>
      <c r="G4800" s="35"/>
      <c r="H4800" s="35"/>
      <c r="I4800" s="35"/>
    </row>
    <row r="4801" spans="3:9" ht="22.5" customHeight="1" x14ac:dyDescent="0.25">
      <c r="C4801" s="34"/>
      <c r="D4801" s="27"/>
      <c r="F4801" s="27"/>
      <c r="G4801" s="35"/>
      <c r="H4801" s="35"/>
      <c r="I4801" s="35"/>
    </row>
    <row r="4802" spans="3:9" ht="22.5" customHeight="1" x14ac:dyDescent="0.25">
      <c r="C4802" s="34"/>
      <c r="D4802" s="27"/>
      <c r="F4802" s="27"/>
      <c r="G4802" s="35"/>
      <c r="H4802" s="35"/>
      <c r="I4802" s="35"/>
    </row>
    <row r="4803" spans="3:9" ht="22.5" customHeight="1" x14ac:dyDescent="0.25">
      <c r="C4803" s="34"/>
      <c r="D4803" s="27"/>
      <c r="F4803" s="27"/>
      <c r="G4803" s="35"/>
      <c r="H4803" s="35"/>
      <c r="I4803" s="35"/>
    </row>
    <row r="4804" spans="3:9" ht="22.5" customHeight="1" x14ac:dyDescent="0.25">
      <c r="C4804" s="34"/>
      <c r="D4804" s="27"/>
      <c r="F4804" s="27"/>
      <c r="G4804" s="35"/>
      <c r="H4804" s="35"/>
      <c r="I4804" s="35"/>
    </row>
    <row r="4805" spans="3:9" ht="22.5" customHeight="1" x14ac:dyDescent="0.25">
      <c r="C4805" s="34"/>
      <c r="D4805" s="27"/>
      <c r="F4805" s="27"/>
      <c r="G4805" s="35"/>
      <c r="H4805" s="35"/>
      <c r="I4805" s="35"/>
    </row>
    <row r="4806" spans="3:9" ht="22.5" customHeight="1" x14ac:dyDescent="0.25">
      <c r="C4806" s="34"/>
      <c r="D4806" s="27"/>
      <c r="F4806" s="27"/>
      <c r="G4806" s="35"/>
      <c r="H4806" s="35"/>
      <c r="I4806" s="35"/>
    </row>
    <row r="4807" spans="3:9" ht="22.5" customHeight="1" x14ac:dyDescent="0.25">
      <c r="C4807" s="34"/>
      <c r="D4807" s="27"/>
      <c r="F4807" s="27"/>
      <c r="G4807" s="35"/>
      <c r="H4807" s="35"/>
      <c r="I4807" s="35"/>
    </row>
    <row r="4808" spans="3:9" ht="22.5" customHeight="1" x14ac:dyDescent="0.25">
      <c r="C4808" s="34"/>
      <c r="D4808" s="27"/>
      <c r="F4808" s="27"/>
      <c r="G4808" s="35"/>
      <c r="H4808" s="35"/>
      <c r="I4808" s="35"/>
    </row>
    <row r="4809" spans="3:9" ht="22.5" customHeight="1" x14ac:dyDescent="0.25">
      <c r="C4809" s="34"/>
      <c r="D4809" s="27"/>
      <c r="F4809" s="27"/>
      <c r="G4809" s="35"/>
      <c r="H4809" s="35"/>
      <c r="I4809" s="35"/>
    </row>
    <row r="4810" spans="3:9" ht="22.5" customHeight="1" x14ac:dyDescent="0.25">
      <c r="C4810" s="34"/>
      <c r="D4810" s="27"/>
      <c r="F4810" s="27"/>
      <c r="G4810" s="35"/>
      <c r="H4810" s="35"/>
      <c r="I4810" s="35"/>
    </row>
    <row r="4811" spans="3:9" ht="22.5" customHeight="1" x14ac:dyDescent="0.25">
      <c r="C4811" s="34"/>
      <c r="D4811" s="27"/>
      <c r="F4811" s="27"/>
      <c r="G4811" s="35"/>
      <c r="H4811" s="35"/>
      <c r="I4811" s="35"/>
    </row>
    <row r="4812" spans="3:9" ht="22.5" customHeight="1" x14ac:dyDescent="0.25">
      <c r="C4812" s="34"/>
      <c r="D4812" s="27"/>
      <c r="F4812" s="27"/>
      <c r="G4812" s="35"/>
      <c r="H4812" s="35"/>
      <c r="I4812" s="35"/>
    </row>
    <row r="4813" spans="3:9" ht="22.5" customHeight="1" x14ac:dyDescent="0.25">
      <c r="C4813" s="34"/>
      <c r="D4813" s="27"/>
      <c r="F4813" s="27"/>
      <c r="G4813" s="35"/>
      <c r="H4813" s="35"/>
      <c r="I4813" s="35"/>
    </row>
    <row r="4814" spans="3:9" ht="22.5" customHeight="1" x14ac:dyDescent="0.25">
      <c r="C4814" s="34"/>
      <c r="D4814" s="27"/>
      <c r="F4814" s="27"/>
      <c r="G4814" s="35"/>
      <c r="H4814" s="35"/>
      <c r="I4814" s="35"/>
    </row>
    <row r="4815" spans="3:9" ht="22.5" customHeight="1" x14ac:dyDescent="0.25">
      <c r="C4815" s="34"/>
      <c r="D4815" s="27"/>
      <c r="F4815" s="27"/>
      <c r="G4815" s="35"/>
      <c r="H4815" s="35"/>
      <c r="I4815" s="35"/>
    </row>
    <row r="4816" spans="3:9" ht="22.5" customHeight="1" x14ac:dyDescent="0.25">
      <c r="C4816" s="34"/>
      <c r="D4816" s="27"/>
      <c r="F4816" s="27"/>
      <c r="G4816" s="35"/>
      <c r="H4816" s="35"/>
      <c r="I4816" s="35"/>
    </row>
    <row r="4817" spans="3:9" ht="22.5" customHeight="1" x14ac:dyDescent="0.25">
      <c r="C4817" s="34"/>
      <c r="D4817" s="27"/>
      <c r="F4817" s="27"/>
      <c r="G4817" s="35"/>
      <c r="H4817" s="35"/>
      <c r="I4817" s="35"/>
    </row>
    <row r="4818" spans="3:9" ht="22.5" customHeight="1" x14ac:dyDescent="0.25">
      <c r="C4818" s="34"/>
      <c r="D4818" s="27"/>
      <c r="F4818" s="27"/>
      <c r="G4818" s="35"/>
      <c r="H4818" s="35"/>
      <c r="I4818" s="35"/>
    </row>
    <row r="4819" spans="3:9" ht="22.5" customHeight="1" x14ac:dyDescent="0.25">
      <c r="C4819" s="34"/>
      <c r="D4819" s="27"/>
      <c r="F4819" s="27"/>
      <c r="G4819" s="35"/>
      <c r="H4819" s="35"/>
      <c r="I4819" s="35"/>
    </row>
    <row r="4820" spans="3:9" ht="22.5" customHeight="1" x14ac:dyDescent="0.25">
      <c r="C4820" s="34"/>
      <c r="D4820" s="27"/>
      <c r="F4820" s="27"/>
      <c r="G4820" s="35"/>
      <c r="H4820" s="35"/>
      <c r="I4820" s="35"/>
    </row>
    <row r="4821" spans="3:9" ht="22.5" customHeight="1" x14ac:dyDescent="0.25">
      <c r="C4821" s="34"/>
      <c r="D4821" s="27"/>
      <c r="F4821" s="27"/>
      <c r="G4821" s="35"/>
      <c r="H4821" s="35"/>
      <c r="I4821" s="35"/>
    </row>
    <row r="4822" spans="3:9" ht="22.5" customHeight="1" x14ac:dyDescent="0.25">
      <c r="C4822" s="34"/>
      <c r="D4822" s="27"/>
      <c r="F4822" s="27"/>
      <c r="G4822" s="35"/>
      <c r="H4822" s="35"/>
      <c r="I4822" s="35"/>
    </row>
    <row r="4823" spans="3:9" ht="22.5" customHeight="1" x14ac:dyDescent="0.25">
      <c r="C4823" s="34"/>
      <c r="D4823" s="27"/>
      <c r="F4823" s="27"/>
      <c r="G4823" s="35"/>
      <c r="H4823" s="35"/>
      <c r="I4823" s="35"/>
    </row>
    <row r="4824" spans="3:9" ht="22.5" customHeight="1" x14ac:dyDescent="0.25">
      <c r="C4824" s="34"/>
      <c r="D4824" s="27"/>
      <c r="F4824" s="27"/>
      <c r="G4824" s="35"/>
      <c r="H4824" s="35"/>
      <c r="I4824" s="35"/>
    </row>
    <row r="4825" spans="3:9" ht="22.5" customHeight="1" x14ac:dyDescent="0.25">
      <c r="C4825" s="34"/>
      <c r="D4825" s="27"/>
      <c r="F4825" s="27"/>
      <c r="G4825" s="35"/>
      <c r="H4825" s="35"/>
      <c r="I4825" s="35"/>
    </row>
    <row r="4826" spans="3:9" ht="22.5" customHeight="1" x14ac:dyDescent="0.25">
      <c r="C4826" s="34"/>
      <c r="D4826" s="27"/>
      <c r="F4826" s="27"/>
      <c r="G4826" s="35"/>
      <c r="H4826" s="35"/>
      <c r="I4826" s="35"/>
    </row>
    <row r="4827" spans="3:9" ht="22.5" customHeight="1" x14ac:dyDescent="0.25">
      <c r="C4827" s="34"/>
      <c r="D4827" s="27"/>
      <c r="F4827" s="27"/>
      <c r="G4827" s="35"/>
      <c r="H4827" s="35"/>
      <c r="I4827" s="35"/>
    </row>
    <row r="4828" spans="3:9" ht="22.5" customHeight="1" x14ac:dyDescent="0.25">
      <c r="C4828" s="34"/>
      <c r="D4828" s="27"/>
      <c r="F4828" s="27"/>
      <c r="G4828" s="35"/>
      <c r="H4828" s="35"/>
      <c r="I4828" s="35"/>
    </row>
    <row r="4829" spans="3:9" ht="22.5" customHeight="1" x14ac:dyDescent="0.25">
      <c r="C4829" s="34"/>
      <c r="D4829" s="27"/>
      <c r="F4829" s="27"/>
      <c r="G4829" s="35"/>
      <c r="H4829" s="35"/>
      <c r="I4829" s="35"/>
    </row>
    <row r="4830" spans="3:9" ht="22.5" customHeight="1" x14ac:dyDescent="0.25">
      <c r="C4830" s="34"/>
      <c r="D4830" s="27"/>
      <c r="F4830" s="27"/>
      <c r="G4830" s="35"/>
      <c r="H4830" s="35"/>
      <c r="I4830" s="35"/>
    </row>
    <row r="4831" spans="3:9" ht="22.5" customHeight="1" x14ac:dyDescent="0.25">
      <c r="C4831" s="34"/>
      <c r="D4831" s="27"/>
      <c r="F4831" s="27"/>
      <c r="G4831" s="35"/>
      <c r="H4831" s="35"/>
      <c r="I4831" s="35"/>
    </row>
    <row r="4832" spans="3:9" ht="22.5" customHeight="1" x14ac:dyDescent="0.25">
      <c r="C4832" s="34"/>
      <c r="D4832" s="27"/>
      <c r="F4832" s="27"/>
      <c r="G4832" s="35"/>
      <c r="H4832" s="35"/>
      <c r="I4832" s="35"/>
    </row>
    <row r="4833" spans="3:9" ht="22.5" customHeight="1" x14ac:dyDescent="0.25">
      <c r="C4833" s="34"/>
      <c r="D4833" s="27"/>
      <c r="F4833" s="27"/>
      <c r="G4833" s="35"/>
      <c r="H4833" s="35"/>
      <c r="I4833" s="35"/>
    </row>
    <row r="4834" spans="3:9" ht="22.5" customHeight="1" x14ac:dyDescent="0.25">
      <c r="C4834" s="34"/>
      <c r="D4834" s="27"/>
      <c r="F4834" s="27"/>
      <c r="G4834" s="35"/>
      <c r="H4834" s="35"/>
      <c r="I4834" s="35"/>
    </row>
    <row r="4835" spans="3:9" ht="22.5" customHeight="1" x14ac:dyDescent="0.25">
      <c r="C4835" s="34"/>
      <c r="D4835" s="27"/>
      <c r="F4835" s="27"/>
      <c r="G4835" s="35"/>
      <c r="H4835" s="35"/>
      <c r="I4835" s="35"/>
    </row>
    <row r="4836" spans="3:9" ht="22.5" customHeight="1" x14ac:dyDescent="0.25">
      <c r="C4836" s="34"/>
      <c r="D4836" s="27"/>
      <c r="F4836" s="27"/>
      <c r="G4836" s="35"/>
      <c r="H4836" s="35"/>
      <c r="I4836" s="35"/>
    </row>
    <row r="4837" spans="3:9" ht="22.5" customHeight="1" x14ac:dyDescent="0.25">
      <c r="C4837" s="34"/>
      <c r="D4837" s="27"/>
      <c r="F4837" s="27"/>
      <c r="G4837" s="35"/>
      <c r="H4837" s="35"/>
      <c r="I4837" s="35"/>
    </row>
    <row r="4838" spans="3:9" ht="22.5" customHeight="1" x14ac:dyDescent="0.25">
      <c r="C4838" s="34"/>
      <c r="D4838" s="27"/>
      <c r="F4838" s="27"/>
      <c r="G4838" s="35"/>
      <c r="H4838" s="35"/>
      <c r="I4838" s="35"/>
    </row>
    <row r="4839" spans="3:9" ht="22.5" customHeight="1" x14ac:dyDescent="0.25">
      <c r="C4839" s="34"/>
      <c r="D4839" s="27"/>
      <c r="F4839" s="27"/>
      <c r="G4839" s="35"/>
      <c r="H4839" s="35"/>
      <c r="I4839" s="35"/>
    </row>
    <row r="4840" spans="3:9" ht="22.5" customHeight="1" x14ac:dyDescent="0.25">
      <c r="C4840" s="34"/>
      <c r="D4840" s="27"/>
      <c r="F4840" s="27"/>
      <c r="G4840" s="35"/>
      <c r="H4840" s="35"/>
      <c r="I4840" s="35"/>
    </row>
    <row r="4841" spans="3:9" ht="22.5" customHeight="1" x14ac:dyDescent="0.25">
      <c r="C4841" s="34"/>
      <c r="D4841" s="27"/>
      <c r="F4841" s="27"/>
      <c r="G4841" s="35"/>
      <c r="H4841" s="35"/>
      <c r="I4841" s="35"/>
    </row>
    <row r="4842" spans="3:9" ht="22.5" customHeight="1" x14ac:dyDescent="0.25">
      <c r="C4842" s="34"/>
      <c r="D4842" s="27"/>
      <c r="F4842" s="27"/>
      <c r="G4842" s="35"/>
      <c r="H4842" s="35"/>
      <c r="I4842" s="35"/>
    </row>
    <row r="4843" spans="3:9" ht="22.5" customHeight="1" x14ac:dyDescent="0.25">
      <c r="C4843" s="34"/>
      <c r="D4843" s="27"/>
      <c r="F4843" s="27"/>
      <c r="G4843" s="35"/>
      <c r="H4843" s="35"/>
      <c r="I4843" s="35"/>
    </row>
    <row r="4844" spans="3:9" ht="22.5" customHeight="1" x14ac:dyDescent="0.25">
      <c r="C4844" s="34"/>
      <c r="D4844" s="27"/>
      <c r="F4844" s="27"/>
      <c r="G4844" s="35"/>
      <c r="H4844" s="35"/>
      <c r="I4844" s="35"/>
    </row>
    <row r="4845" spans="3:9" ht="22.5" customHeight="1" x14ac:dyDescent="0.25">
      <c r="C4845" s="34"/>
      <c r="D4845" s="27"/>
      <c r="F4845" s="27"/>
      <c r="G4845" s="35"/>
      <c r="H4845" s="35"/>
      <c r="I4845" s="35"/>
    </row>
    <row r="4846" spans="3:9" ht="22.5" customHeight="1" x14ac:dyDescent="0.25">
      <c r="C4846" s="34"/>
      <c r="D4846" s="27"/>
      <c r="F4846" s="27"/>
      <c r="G4846" s="35"/>
      <c r="H4846" s="35"/>
      <c r="I4846" s="35"/>
    </row>
    <row r="4847" spans="3:9" ht="22.5" customHeight="1" x14ac:dyDescent="0.25">
      <c r="C4847" s="34"/>
      <c r="D4847" s="27"/>
      <c r="F4847" s="27"/>
      <c r="G4847" s="35"/>
      <c r="H4847" s="35"/>
      <c r="I4847" s="35"/>
    </row>
    <row r="4848" spans="3:9" ht="22.5" customHeight="1" x14ac:dyDescent="0.25">
      <c r="C4848" s="34"/>
      <c r="D4848" s="27"/>
      <c r="F4848" s="27"/>
      <c r="G4848" s="35"/>
      <c r="H4848" s="35"/>
      <c r="I4848" s="35"/>
    </row>
    <row r="4849" spans="3:9" ht="22.5" customHeight="1" x14ac:dyDescent="0.25">
      <c r="C4849" s="34"/>
      <c r="D4849" s="27"/>
      <c r="F4849" s="27"/>
      <c r="G4849" s="35"/>
      <c r="H4849" s="35"/>
      <c r="I4849" s="35"/>
    </row>
    <row r="4850" spans="3:9" ht="22.5" customHeight="1" x14ac:dyDescent="0.25">
      <c r="C4850" s="34"/>
      <c r="D4850" s="27"/>
      <c r="F4850" s="27"/>
      <c r="G4850" s="35"/>
      <c r="H4850" s="35"/>
      <c r="I4850" s="35"/>
    </row>
    <row r="4851" spans="3:9" ht="22.5" customHeight="1" x14ac:dyDescent="0.25">
      <c r="C4851" s="34"/>
      <c r="D4851" s="27"/>
      <c r="F4851" s="27"/>
      <c r="G4851" s="35"/>
      <c r="H4851" s="35"/>
      <c r="I4851" s="35"/>
    </row>
    <row r="4852" spans="3:9" ht="22.5" customHeight="1" x14ac:dyDescent="0.25">
      <c r="C4852" s="34"/>
      <c r="D4852" s="27"/>
      <c r="F4852" s="27"/>
      <c r="G4852" s="35"/>
      <c r="H4852" s="35"/>
      <c r="I4852" s="35"/>
    </row>
    <row r="4853" spans="3:9" ht="22.5" customHeight="1" x14ac:dyDescent="0.25">
      <c r="C4853" s="34"/>
      <c r="D4853" s="27"/>
      <c r="F4853" s="27"/>
      <c r="G4853" s="35"/>
      <c r="H4853" s="35"/>
      <c r="I4853" s="35"/>
    </row>
    <row r="4854" spans="3:9" ht="22.5" customHeight="1" x14ac:dyDescent="0.25">
      <c r="C4854" s="34"/>
      <c r="D4854" s="27"/>
      <c r="F4854" s="27"/>
      <c r="G4854" s="35"/>
      <c r="H4854" s="35"/>
      <c r="I4854" s="35"/>
    </row>
    <row r="4855" spans="3:9" ht="22.5" customHeight="1" x14ac:dyDescent="0.25">
      <c r="C4855" s="34"/>
      <c r="D4855" s="27"/>
      <c r="F4855" s="27"/>
      <c r="G4855" s="35"/>
      <c r="H4855" s="35"/>
      <c r="I4855" s="35"/>
    </row>
    <row r="4856" spans="3:9" ht="22.5" customHeight="1" x14ac:dyDescent="0.25">
      <c r="C4856" s="34"/>
      <c r="D4856" s="27"/>
      <c r="F4856" s="27"/>
      <c r="G4856" s="35"/>
      <c r="H4856" s="35"/>
      <c r="I4856" s="35"/>
    </row>
    <row r="4857" spans="3:9" ht="22.5" customHeight="1" x14ac:dyDescent="0.25">
      <c r="C4857" s="34"/>
      <c r="D4857" s="27"/>
      <c r="F4857" s="27"/>
      <c r="G4857" s="35"/>
      <c r="H4857" s="35"/>
      <c r="I4857" s="35"/>
    </row>
    <row r="4858" spans="3:9" ht="22.5" customHeight="1" x14ac:dyDescent="0.25">
      <c r="C4858" s="34"/>
      <c r="D4858" s="27"/>
      <c r="F4858" s="27"/>
      <c r="G4858" s="35"/>
      <c r="H4858" s="35"/>
      <c r="I4858" s="35"/>
    </row>
    <row r="4859" spans="3:9" ht="22.5" customHeight="1" x14ac:dyDescent="0.25">
      <c r="C4859" s="34"/>
      <c r="D4859" s="27"/>
      <c r="F4859" s="27"/>
      <c r="G4859" s="35"/>
      <c r="H4859" s="35"/>
      <c r="I4859" s="35"/>
    </row>
    <row r="4860" spans="3:9" ht="22.5" customHeight="1" x14ac:dyDescent="0.25">
      <c r="C4860" s="34"/>
      <c r="D4860" s="27"/>
      <c r="F4860" s="27"/>
      <c r="G4860" s="35"/>
      <c r="H4860" s="35"/>
      <c r="I4860" s="35"/>
    </row>
    <row r="4861" spans="3:9" ht="22.5" customHeight="1" x14ac:dyDescent="0.25">
      <c r="C4861" s="34"/>
      <c r="D4861" s="27"/>
      <c r="F4861" s="27"/>
      <c r="G4861" s="35"/>
      <c r="H4861" s="35"/>
      <c r="I4861" s="35"/>
    </row>
    <row r="4862" spans="3:9" ht="22.5" customHeight="1" x14ac:dyDescent="0.25">
      <c r="C4862" s="34"/>
      <c r="D4862" s="27"/>
      <c r="F4862" s="27"/>
      <c r="G4862" s="35"/>
      <c r="H4862" s="35"/>
      <c r="I4862" s="35"/>
    </row>
    <row r="4863" spans="3:9" ht="22.5" customHeight="1" x14ac:dyDescent="0.25">
      <c r="C4863" s="34"/>
      <c r="D4863" s="27"/>
      <c r="F4863" s="27"/>
      <c r="G4863" s="35"/>
      <c r="H4863" s="35"/>
      <c r="I4863" s="35"/>
    </row>
    <row r="4864" spans="3:9" ht="22.5" customHeight="1" x14ac:dyDescent="0.25">
      <c r="C4864" s="34"/>
      <c r="D4864" s="27"/>
      <c r="F4864" s="27"/>
      <c r="G4864" s="35"/>
      <c r="H4864" s="35"/>
      <c r="I4864" s="35"/>
    </row>
    <row r="4865" spans="3:9" ht="22.5" customHeight="1" x14ac:dyDescent="0.25">
      <c r="C4865" s="34"/>
      <c r="D4865" s="27"/>
      <c r="F4865" s="27"/>
      <c r="G4865" s="35"/>
      <c r="H4865" s="35"/>
      <c r="I4865" s="35"/>
    </row>
    <row r="4866" spans="3:9" ht="22.5" customHeight="1" x14ac:dyDescent="0.25">
      <c r="C4866" s="34"/>
      <c r="D4866" s="27"/>
      <c r="F4866" s="27"/>
      <c r="G4866" s="35"/>
      <c r="H4866" s="35"/>
      <c r="I4866" s="35"/>
    </row>
    <row r="4867" spans="3:9" ht="22.5" customHeight="1" x14ac:dyDescent="0.25">
      <c r="C4867" s="34"/>
      <c r="D4867" s="27"/>
      <c r="F4867" s="27"/>
      <c r="G4867" s="35"/>
      <c r="H4867" s="35"/>
      <c r="I4867" s="35"/>
    </row>
    <row r="4868" spans="3:9" ht="22.5" customHeight="1" x14ac:dyDescent="0.25">
      <c r="C4868" s="34"/>
      <c r="D4868" s="27"/>
      <c r="F4868" s="27"/>
      <c r="G4868" s="35"/>
      <c r="H4868" s="35"/>
      <c r="I4868" s="35"/>
    </row>
    <row r="4869" spans="3:9" ht="22.5" customHeight="1" x14ac:dyDescent="0.25">
      <c r="C4869" s="34"/>
      <c r="D4869" s="27"/>
      <c r="F4869" s="27"/>
      <c r="G4869" s="35"/>
      <c r="H4869" s="35"/>
      <c r="I4869" s="35"/>
    </row>
    <row r="4870" spans="3:9" ht="22.5" customHeight="1" x14ac:dyDescent="0.25">
      <c r="C4870" s="34"/>
      <c r="D4870" s="27"/>
      <c r="F4870" s="27"/>
      <c r="G4870" s="35"/>
      <c r="H4870" s="35"/>
      <c r="I4870" s="35"/>
    </row>
    <row r="4871" spans="3:9" ht="22.5" customHeight="1" x14ac:dyDescent="0.25">
      <c r="C4871" s="34"/>
      <c r="D4871" s="27"/>
      <c r="F4871" s="27"/>
      <c r="G4871" s="35"/>
      <c r="H4871" s="35"/>
      <c r="I4871" s="35"/>
    </row>
    <row r="4872" spans="3:9" ht="22.5" customHeight="1" x14ac:dyDescent="0.25">
      <c r="C4872" s="34"/>
      <c r="D4872" s="27"/>
      <c r="F4872" s="27"/>
      <c r="G4872" s="35"/>
      <c r="H4872" s="35"/>
      <c r="I4872" s="35"/>
    </row>
    <row r="4873" spans="3:9" ht="22.5" customHeight="1" x14ac:dyDescent="0.25">
      <c r="C4873" s="34"/>
      <c r="D4873" s="27"/>
      <c r="F4873" s="27"/>
      <c r="G4873" s="35"/>
      <c r="H4873" s="35"/>
      <c r="I4873" s="35"/>
    </row>
    <row r="4874" spans="3:9" ht="22.5" customHeight="1" x14ac:dyDescent="0.25">
      <c r="C4874" s="34"/>
      <c r="D4874" s="27"/>
      <c r="F4874" s="27"/>
      <c r="G4874" s="35"/>
      <c r="H4874" s="35"/>
      <c r="I4874" s="35"/>
    </row>
    <row r="4875" spans="3:9" ht="22.5" customHeight="1" x14ac:dyDescent="0.25">
      <c r="C4875" s="34"/>
      <c r="D4875" s="27"/>
      <c r="F4875" s="27"/>
      <c r="G4875" s="35"/>
      <c r="H4875" s="35"/>
      <c r="I4875" s="35"/>
    </row>
    <row r="4876" spans="3:9" ht="22.5" customHeight="1" x14ac:dyDescent="0.25">
      <c r="C4876" s="34"/>
      <c r="D4876" s="27"/>
      <c r="F4876" s="27"/>
      <c r="G4876" s="35"/>
      <c r="H4876" s="35"/>
      <c r="I4876" s="35"/>
    </row>
    <row r="4877" spans="3:9" ht="22.5" customHeight="1" x14ac:dyDescent="0.25">
      <c r="C4877" s="34"/>
      <c r="D4877" s="27"/>
      <c r="F4877" s="27"/>
      <c r="G4877" s="35"/>
      <c r="H4877" s="35"/>
      <c r="I4877" s="35"/>
    </row>
    <row r="4878" spans="3:9" ht="22.5" customHeight="1" x14ac:dyDescent="0.25">
      <c r="C4878" s="34"/>
      <c r="D4878" s="27"/>
      <c r="F4878" s="27"/>
      <c r="G4878" s="35"/>
      <c r="H4878" s="35"/>
      <c r="I4878" s="35"/>
    </row>
    <row r="4879" spans="3:9" ht="22.5" customHeight="1" x14ac:dyDescent="0.25">
      <c r="C4879" s="34"/>
      <c r="D4879" s="27"/>
      <c r="F4879" s="27"/>
      <c r="G4879" s="35"/>
      <c r="H4879" s="35"/>
      <c r="I4879" s="35"/>
    </row>
    <row r="4880" spans="3:9" ht="22.5" customHeight="1" x14ac:dyDescent="0.25">
      <c r="C4880" s="34"/>
      <c r="D4880" s="27"/>
      <c r="F4880" s="27"/>
      <c r="G4880" s="35"/>
      <c r="H4880" s="35"/>
      <c r="I4880" s="35"/>
    </row>
    <row r="4881" spans="3:9" ht="22.5" customHeight="1" x14ac:dyDescent="0.25">
      <c r="C4881" s="34"/>
      <c r="D4881" s="27"/>
      <c r="F4881" s="27"/>
      <c r="G4881" s="35"/>
      <c r="H4881" s="35"/>
      <c r="I4881" s="35"/>
    </row>
    <row r="4882" spans="3:9" ht="22.5" customHeight="1" x14ac:dyDescent="0.25">
      <c r="C4882" s="34"/>
      <c r="D4882" s="27"/>
      <c r="F4882" s="27"/>
      <c r="G4882" s="35"/>
      <c r="H4882" s="35"/>
      <c r="I4882" s="35"/>
    </row>
    <row r="4883" spans="3:9" ht="22.5" customHeight="1" x14ac:dyDescent="0.25">
      <c r="C4883" s="34"/>
      <c r="D4883" s="27"/>
      <c r="F4883" s="27"/>
      <c r="G4883" s="35"/>
      <c r="H4883" s="35"/>
      <c r="I4883" s="35"/>
    </row>
    <row r="4884" spans="3:9" ht="22.5" customHeight="1" x14ac:dyDescent="0.25">
      <c r="C4884" s="34"/>
      <c r="D4884" s="27"/>
      <c r="F4884" s="27"/>
      <c r="G4884" s="35"/>
      <c r="H4884" s="35"/>
      <c r="I4884" s="35"/>
    </row>
    <row r="4885" spans="3:9" ht="22.5" customHeight="1" x14ac:dyDescent="0.25">
      <c r="C4885" s="34"/>
      <c r="D4885" s="27"/>
      <c r="F4885" s="27"/>
      <c r="G4885" s="35"/>
      <c r="H4885" s="35"/>
      <c r="I4885" s="35"/>
    </row>
    <row r="4886" spans="3:9" ht="22.5" customHeight="1" x14ac:dyDescent="0.25">
      <c r="C4886" s="34"/>
      <c r="D4886" s="27"/>
      <c r="F4886" s="27"/>
      <c r="G4886" s="35"/>
      <c r="H4886" s="35"/>
      <c r="I4886" s="35"/>
    </row>
    <row r="4887" spans="3:9" ht="22.5" customHeight="1" x14ac:dyDescent="0.25">
      <c r="C4887" s="34"/>
      <c r="D4887" s="27"/>
      <c r="F4887" s="27"/>
      <c r="G4887" s="35"/>
      <c r="H4887" s="35"/>
      <c r="I4887" s="35"/>
    </row>
    <row r="4888" spans="3:9" ht="22.5" customHeight="1" x14ac:dyDescent="0.25">
      <c r="C4888" s="34"/>
      <c r="D4888" s="27"/>
      <c r="F4888" s="27"/>
      <c r="G4888" s="35"/>
      <c r="H4888" s="35"/>
      <c r="I4888" s="35"/>
    </row>
    <row r="4889" spans="3:9" ht="22.5" customHeight="1" x14ac:dyDescent="0.25">
      <c r="C4889" s="34"/>
      <c r="D4889" s="27"/>
      <c r="F4889" s="27"/>
      <c r="G4889" s="35"/>
      <c r="H4889" s="35"/>
      <c r="I4889" s="35"/>
    </row>
    <row r="4890" spans="3:9" ht="22.5" customHeight="1" x14ac:dyDescent="0.25">
      <c r="C4890" s="34"/>
      <c r="D4890" s="27"/>
      <c r="F4890" s="27"/>
      <c r="G4890" s="35"/>
      <c r="H4890" s="35"/>
      <c r="I4890" s="35"/>
    </row>
    <row r="4891" spans="3:9" ht="22.5" customHeight="1" x14ac:dyDescent="0.25">
      <c r="C4891" s="34"/>
      <c r="D4891" s="27"/>
      <c r="F4891" s="27"/>
      <c r="G4891" s="35"/>
      <c r="H4891" s="35"/>
      <c r="I4891" s="35"/>
    </row>
    <row r="4892" spans="3:9" ht="22.5" customHeight="1" x14ac:dyDescent="0.25">
      <c r="C4892" s="34"/>
      <c r="D4892" s="27"/>
      <c r="F4892" s="27"/>
      <c r="G4892" s="35"/>
      <c r="H4892" s="35"/>
      <c r="I4892" s="35"/>
    </row>
    <row r="4893" spans="3:9" ht="22.5" customHeight="1" x14ac:dyDescent="0.25">
      <c r="C4893" s="34"/>
      <c r="D4893" s="27"/>
      <c r="F4893" s="27"/>
      <c r="G4893" s="35"/>
      <c r="H4893" s="35"/>
      <c r="I4893" s="35"/>
    </row>
    <row r="4894" spans="3:9" ht="22.5" customHeight="1" x14ac:dyDescent="0.25">
      <c r="C4894" s="34"/>
      <c r="D4894" s="27"/>
      <c r="F4894" s="27"/>
      <c r="G4894" s="35"/>
      <c r="H4894" s="35"/>
      <c r="I4894" s="35"/>
    </row>
    <row r="4895" spans="3:9" ht="22.5" customHeight="1" x14ac:dyDescent="0.25">
      <c r="C4895" s="34"/>
      <c r="D4895" s="27"/>
      <c r="F4895" s="27"/>
      <c r="G4895" s="35"/>
      <c r="H4895" s="35"/>
      <c r="I4895" s="35"/>
    </row>
    <row r="4896" spans="3:9" ht="22.5" customHeight="1" x14ac:dyDescent="0.25">
      <c r="C4896" s="34"/>
      <c r="D4896" s="27"/>
      <c r="F4896" s="27"/>
      <c r="G4896" s="35"/>
      <c r="H4896" s="35"/>
      <c r="I4896" s="35"/>
    </row>
    <row r="4897" spans="3:9" ht="22.5" customHeight="1" x14ac:dyDescent="0.25">
      <c r="C4897" s="34"/>
      <c r="D4897" s="27"/>
      <c r="F4897" s="27"/>
      <c r="G4897" s="35"/>
      <c r="H4897" s="35"/>
      <c r="I4897" s="35"/>
    </row>
    <row r="4898" spans="3:9" ht="22.5" customHeight="1" x14ac:dyDescent="0.25">
      <c r="C4898" s="34"/>
      <c r="D4898" s="27"/>
      <c r="F4898" s="27"/>
      <c r="G4898" s="35"/>
      <c r="H4898" s="35"/>
      <c r="I4898" s="35"/>
    </row>
    <row r="4899" spans="3:9" ht="22.5" customHeight="1" x14ac:dyDescent="0.25">
      <c r="C4899" s="34"/>
      <c r="D4899" s="27"/>
      <c r="F4899" s="27"/>
      <c r="G4899" s="35"/>
      <c r="H4899" s="35"/>
      <c r="I4899" s="35"/>
    </row>
    <row r="4900" spans="3:9" ht="22.5" customHeight="1" x14ac:dyDescent="0.25">
      <c r="C4900" s="34"/>
      <c r="D4900" s="27"/>
      <c r="F4900" s="27"/>
      <c r="G4900" s="35"/>
      <c r="H4900" s="35"/>
      <c r="I4900" s="35"/>
    </row>
    <row r="4901" spans="3:9" ht="22.5" customHeight="1" x14ac:dyDescent="0.25">
      <c r="C4901" s="34"/>
      <c r="D4901" s="27"/>
      <c r="F4901" s="27"/>
      <c r="G4901" s="35"/>
      <c r="H4901" s="35"/>
      <c r="I4901" s="35"/>
    </row>
    <row r="4902" spans="3:9" ht="22.5" customHeight="1" x14ac:dyDescent="0.25">
      <c r="C4902" s="34"/>
      <c r="D4902" s="27"/>
      <c r="F4902" s="27"/>
      <c r="G4902" s="35"/>
      <c r="H4902" s="35"/>
      <c r="I4902" s="35"/>
    </row>
    <row r="4903" spans="3:9" ht="22.5" customHeight="1" x14ac:dyDescent="0.25">
      <c r="C4903" s="34"/>
      <c r="D4903" s="27"/>
      <c r="F4903" s="27"/>
      <c r="G4903" s="35"/>
      <c r="H4903" s="35"/>
      <c r="I4903" s="35"/>
    </row>
    <row r="4904" spans="3:9" ht="22.5" customHeight="1" x14ac:dyDescent="0.25">
      <c r="C4904" s="34"/>
      <c r="D4904" s="27"/>
      <c r="F4904" s="27"/>
      <c r="G4904" s="35"/>
      <c r="H4904" s="35"/>
      <c r="I4904" s="35"/>
    </row>
    <row r="4905" spans="3:9" ht="22.5" customHeight="1" x14ac:dyDescent="0.25">
      <c r="C4905" s="34"/>
      <c r="D4905" s="27"/>
      <c r="F4905" s="27"/>
      <c r="G4905" s="35"/>
      <c r="H4905" s="35"/>
      <c r="I4905" s="35"/>
    </row>
    <row r="4906" spans="3:9" ht="22.5" customHeight="1" x14ac:dyDescent="0.25">
      <c r="C4906" s="34"/>
      <c r="D4906" s="27"/>
      <c r="F4906" s="27"/>
      <c r="G4906" s="35"/>
      <c r="H4906" s="35"/>
      <c r="I4906" s="35"/>
    </row>
    <row r="4907" spans="3:9" ht="22.5" customHeight="1" x14ac:dyDescent="0.25">
      <c r="C4907" s="34"/>
      <c r="D4907" s="27"/>
      <c r="F4907" s="27"/>
      <c r="G4907" s="35"/>
      <c r="H4907" s="35"/>
      <c r="I4907" s="35"/>
    </row>
    <row r="4908" spans="3:9" ht="22.5" customHeight="1" x14ac:dyDescent="0.25">
      <c r="C4908" s="34"/>
      <c r="D4908" s="27"/>
      <c r="F4908" s="27"/>
      <c r="G4908" s="35"/>
      <c r="H4908" s="35"/>
      <c r="I4908" s="35"/>
    </row>
    <row r="4909" spans="3:9" ht="22.5" customHeight="1" x14ac:dyDescent="0.25">
      <c r="C4909" s="34"/>
      <c r="D4909" s="27"/>
      <c r="F4909" s="27"/>
      <c r="G4909" s="35"/>
      <c r="H4909" s="35"/>
      <c r="I4909" s="35"/>
    </row>
    <row r="4910" spans="3:9" ht="22.5" customHeight="1" x14ac:dyDescent="0.25">
      <c r="C4910" s="34"/>
      <c r="D4910" s="27"/>
      <c r="F4910" s="27"/>
      <c r="G4910" s="35"/>
      <c r="H4910" s="35"/>
      <c r="I4910" s="35"/>
    </row>
    <row r="4911" spans="3:9" ht="22.5" customHeight="1" x14ac:dyDescent="0.25">
      <c r="C4911" s="34"/>
      <c r="D4911" s="27"/>
      <c r="F4911" s="27"/>
      <c r="G4911" s="35"/>
      <c r="H4911" s="35"/>
      <c r="I4911" s="35"/>
    </row>
    <row r="4912" spans="3:9" ht="22.5" customHeight="1" x14ac:dyDescent="0.25">
      <c r="C4912" s="34"/>
      <c r="D4912" s="27"/>
      <c r="F4912" s="27"/>
      <c r="G4912" s="35"/>
      <c r="H4912" s="35"/>
      <c r="I4912" s="35"/>
    </row>
    <row r="4913" spans="3:9" ht="22.5" customHeight="1" x14ac:dyDescent="0.25">
      <c r="C4913" s="34"/>
      <c r="D4913" s="27"/>
      <c r="F4913" s="27"/>
      <c r="G4913" s="35"/>
      <c r="H4913" s="35"/>
      <c r="I4913" s="35"/>
    </row>
    <row r="4914" spans="3:9" ht="22.5" customHeight="1" x14ac:dyDescent="0.25">
      <c r="C4914" s="34"/>
      <c r="D4914" s="27"/>
      <c r="F4914" s="27"/>
      <c r="G4914" s="35"/>
      <c r="H4914" s="35"/>
      <c r="I4914" s="35"/>
    </row>
    <row r="4915" spans="3:9" ht="22.5" customHeight="1" x14ac:dyDescent="0.25">
      <c r="C4915" s="34"/>
      <c r="D4915" s="27"/>
      <c r="F4915" s="27"/>
      <c r="G4915" s="35"/>
      <c r="H4915" s="35"/>
      <c r="I4915" s="35"/>
    </row>
    <row r="4916" spans="3:9" ht="22.5" customHeight="1" x14ac:dyDescent="0.25">
      <c r="C4916" s="34"/>
      <c r="D4916" s="27"/>
      <c r="F4916" s="27"/>
      <c r="G4916" s="35"/>
      <c r="H4916" s="35"/>
      <c r="I4916" s="35"/>
    </row>
    <row r="4917" spans="3:9" ht="22.5" customHeight="1" x14ac:dyDescent="0.25">
      <c r="C4917" s="34"/>
      <c r="D4917" s="27"/>
      <c r="F4917" s="27"/>
      <c r="G4917" s="35"/>
      <c r="H4917" s="35"/>
      <c r="I4917" s="35"/>
    </row>
    <row r="4918" spans="3:9" ht="22.5" customHeight="1" x14ac:dyDescent="0.25">
      <c r="C4918" s="34"/>
      <c r="D4918" s="27"/>
      <c r="F4918" s="27"/>
      <c r="G4918" s="35"/>
      <c r="H4918" s="35"/>
      <c r="I4918" s="35"/>
    </row>
    <row r="4919" spans="3:9" ht="22.5" customHeight="1" x14ac:dyDescent="0.25">
      <c r="C4919" s="34"/>
      <c r="D4919" s="27"/>
      <c r="F4919" s="27"/>
      <c r="G4919" s="35"/>
      <c r="H4919" s="35"/>
      <c r="I4919" s="35"/>
    </row>
    <row r="4920" spans="3:9" ht="22.5" customHeight="1" x14ac:dyDescent="0.25">
      <c r="C4920" s="34"/>
      <c r="D4920" s="27"/>
      <c r="F4920" s="27"/>
      <c r="G4920" s="35"/>
      <c r="H4920" s="35"/>
      <c r="I4920" s="35"/>
    </row>
    <row r="4921" spans="3:9" ht="22.5" customHeight="1" x14ac:dyDescent="0.25">
      <c r="C4921" s="34"/>
      <c r="D4921" s="27"/>
      <c r="F4921" s="27"/>
      <c r="G4921" s="35"/>
      <c r="H4921" s="35"/>
      <c r="I4921" s="35"/>
    </row>
    <row r="4922" spans="3:9" ht="22.5" customHeight="1" x14ac:dyDescent="0.25">
      <c r="C4922" s="34"/>
      <c r="D4922" s="27"/>
      <c r="F4922" s="27"/>
      <c r="G4922" s="35"/>
      <c r="H4922" s="35"/>
      <c r="I4922" s="35"/>
    </row>
    <row r="4923" spans="3:9" ht="22.5" customHeight="1" x14ac:dyDescent="0.25">
      <c r="C4923" s="34"/>
      <c r="D4923" s="27"/>
      <c r="F4923" s="27"/>
      <c r="G4923" s="35"/>
      <c r="H4923" s="35"/>
      <c r="I4923" s="35"/>
    </row>
    <row r="4924" spans="3:9" ht="22.5" customHeight="1" x14ac:dyDescent="0.25">
      <c r="C4924" s="34"/>
      <c r="D4924" s="27"/>
      <c r="F4924" s="27"/>
      <c r="G4924" s="35"/>
      <c r="H4924" s="35"/>
      <c r="I4924" s="35"/>
    </row>
    <row r="4925" spans="3:9" ht="22.5" customHeight="1" x14ac:dyDescent="0.25">
      <c r="C4925" s="34"/>
      <c r="D4925" s="27"/>
      <c r="F4925" s="27"/>
      <c r="G4925" s="35"/>
      <c r="H4925" s="35"/>
      <c r="I4925" s="35"/>
    </row>
    <row r="4926" spans="3:9" ht="22.5" customHeight="1" x14ac:dyDescent="0.25">
      <c r="C4926" s="34"/>
      <c r="D4926" s="27"/>
      <c r="F4926" s="27"/>
      <c r="G4926" s="35"/>
      <c r="H4926" s="35"/>
      <c r="I4926" s="35"/>
    </row>
    <row r="4927" spans="3:9" ht="22.5" customHeight="1" x14ac:dyDescent="0.25">
      <c r="C4927" s="34"/>
      <c r="D4927" s="27"/>
      <c r="F4927" s="27"/>
      <c r="G4927" s="35"/>
      <c r="H4927" s="35"/>
      <c r="I4927" s="35"/>
    </row>
    <row r="4928" spans="3:9" ht="22.5" customHeight="1" x14ac:dyDescent="0.25">
      <c r="C4928" s="34"/>
      <c r="D4928" s="27"/>
      <c r="F4928" s="27"/>
      <c r="G4928" s="35"/>
      <c r="H4928" s="35"/>
      <c r="I4928" s="35"/>
    </row>
    <row r="4929" spans="3:9" ht="22.5" customHeight="1" x14ac:dyDescent="0.25">
      <c r="C4929" s="34"/>
      <c r="D4929" s="27"/>
      <c r="F4929" s="27"/>
      <c r="G4929" s="35"/>
      <c r="H4929" s="35"/>
      <c r="I4929" s="35"/>
    </row>
    <row r="4930" spans="3:9" ht="22.5" customHeight="1" x14ac:dyDescent="0.25">
      <c r="C4930" s="34"/>
      <c r="D4930" s="27"/>
      <c r="F4930" s="27"/>
      <c r="G4930" s="35"/>
      <c r="H4930" s="35"/>
      <c r="I4930" s="35"/>
    </row>
    <row r="4931" spans="3:9" ht="22.5" customHeight="1" x14ac:dyDescent="0.25">
      <c r="C4931" s="34"/>
      <c r="D4931" s="27"/>
      <c r="F4931" s="27"/>
      <c r="G4931" s="35"/>
      <c r="H4931" s="35"/>
      <c r="I4931" s="35"/>
    </row>
    <row r="4932" spans="3:9" ht="22.5" customHeight="1" x14ac:dyDescent="0.25">
      <c r="C4932" s="34"/>
      <c r="D4932" s="27"/>
      <c r="F4932" s="27"/>
      <c r="G4932" s="35"/>
      <c r="H4932" s="35"/>
      <c r="I4932" s="35"/>
    </row>
    <row r="4933" spans="3:9" ht="22.5" customHeight="1" x14ac:dyDescent="0.25">
      <c r="C4933" s="34"/>
      <c r="D4933" s="27"/>
      <c r="F4933" s="27"/>
      <c r="G4933" s="35"/>
      <c r="H4933" s="35"/>
      <c r="I4933" s="35"/>
    </row>
    <row r="4934" spans="3:9" ht="22.5" customHeight="1" x14ac:dyDescent="0.25">
      <c r="C4934" s="34"/>
      <c r="D4934" s="27"/>
      <c r="F4934" s="27"/>
      <c r="G4934" s="35"/>
      <c r="H4934" s="35"/>
      <c r="I4934" s="35"/>
    </row>
    <row r="4935" spans="3:9" ht="22.5" customHeight="1" x14ac:dyDescent="0.25">
      <c r="C4935" s="34"/>
      <c r="D4935" s="27"/>
      <c r="F4935" s="27"/>
      <c r="G4935" s="35"/>
      <c r="H4935" s="35"/>
      <c r="I4935" s="35"/>
    </row>
    <row r="4936" spans="3:9" ht="22.5" customHeight="1" x14ac:dyDescent="0.25">
      <c r="C4936" s="34"/>
      <c r="D4936" s="27"/>
      <c r="F4936" s="27"/>
      <c r="G4936" s="35"/>
      <c r="H4936" s="35"/>
      <c r="I4936" s="35"/>
    </row>
    <row r="4937" spans="3:9" ht="22.5" customHeight="1" x14ac:dyDescent="0.25">
      <c r="C4937" s="34"/>
      <c r="D4937" s="27"/>
      <c r="F4937" s="27"/>
      <c r="G4937" s="35"/>
      <c r="H4937" s="35"/>
      <c r="I4937" s="35"/>
    </row>
    <row r="4938" spans="3:9" ht="22.5" customHeight="1" x14ac:dyDescent="0.25">
      <c r="C4938" s="34"/>
      <c r="D4938" s="27"/>
      <c r="F4938" s="27"/>
      <c r="G4938" s="35"/>
      <c r="H4938" s="35"/>
      <c r="I4938" s="35"/>
    </row>
    <row r="4939" spans="3:9" ht="22.5" customHeight="1" x14ac:dyDescent="0.25">
      <c r="C4939" s="34"/>
      <c r="D4939" s="27"/>
      <c r="F4939" s="27"/>
      <c r="G4939" s="35"/>
      <c r="H4939" s="35"/>
      <c r="I4939" s="35"/>
    </row>
    <row r="4940" spans="3:9" ht="22.5" customHeight="1" x14ac:dyDescent="0.25">
      <c r="C4940" s="34"/>
      <c r="D4940" s="27"/>
      <c r="F4940" s="27"/>
      <c r="G4940" s="35"/>
      <c r="H4940" s="35"/>
      <c r="I4940" s="35"/>
    </row>
    <row r="4941" spans="3:9" ht="22.5" customHeight="1" x14ac:dyDescent="0.25">
      <c r="C4941" s="34"/>
      <c r="D4941" s="27"/>
      <c r="F4941" s="27"/>
      <c r="G4941" s="35"/>
      <c r="H4941" s="35"/>
      <c r="I4941" s="35"/>
    </row>
    <row r="4942" spans="3:9" ht="22.5" customHeight="1" x14ac:dyDescent="0.25">
      <c r="C4942" s="34"/>
      <c r="D4942" s="27"/>
      <c r="F4942" s="27"/>
      <c r="G4942" s="35"/>
      <c r="H4942" s="35"/>
      <c r="I4942" s="35"/>
    </row>
    <row r="4943" spans="3:9" ht="22.5" customHeight="1" x14ac:dyDescent="0.25">
      <c r="C4943" s="34"/>
      <c r="D4943" s="27"/>
      <c r="F4943" s="27"/>
      <c r="G4943" s="35"/>
      <c r="H4943" s="35"/>
      <c r="I4943" s="35"/>
    </row>
    <row r="4944" spans="3:9" ht="22.5" customHeight="1" x14ac:dyDescent="0.25">
      <c r="C4944" s="34"/>
      <c r="D4944" s="27"/>
      <c r="F4944" s="27"/>
      <c r="G4944" s="35"/>
      <c r="H4944" s="35"/>
      <c r="I4944" s="35"/>
    </row>
    <row r="4945" spans="3:9" ht="22.5" customHeight="1" x14ac:dyDescent="0.25">
      <c r="C4945" s="34"/>
      <c r="D4945" s="27"/>
      <c r="F4945" s="27"/>
      <c r="G4945" s="35"/>
      <c r="H4945" s="35"/>
      <c r="I4945" s="35"/>
    </row>
    <row r="4946" spans="3:9" ht="22.5" customHeight="1" x14ac:dyDescent="0.25">
      <c r="C4946" s="34"/>
      <c r="D4946" s="27"/>
      <c r="F4946" s="27"/>
      <c r="G4946" s="35"/>
      <c r="H4946" s="35"/>
      <c r="I4946" s="35"/>
    </row>
    <row r="4947" spans="3:9" ht="22.5" customHeight="1" x14ac:dyDescent="0.25">
      <c r="C4947" s="34"/>
      <c r="D4947" s="27"/>
      <c r="F4947" s="27"/>
      <c r="G4947" s="35"/>
      <c r="H4947" s="35"/>
      <c r="I4947" s="35"/>
    </row>
    <row r="4948" spans="3:9" ht="22.5" customHeight="1" x14ac:dyDescent="0.25">
      <c r="C4948" s="34"/>
      <c r="D4948" s="27"/>
      <c r="F4948" s="27"/>
      <c r="G4948" s="35"/>
      <c r="H4948" s="35"/>
      <c r="I4948" s="35"/>
    </row>
    <row r="4949" spans="3:9" ht="22.5" customHeight="1" x14ac:dyDescent="0.25">
      <c r="C4949" s="34"/>
      <c r="D4949" s="27"/>
      <c r="F4949" s="27"/>
      <c r="G4949" s="35"/>
      <c r="H4949" s="35"/>
      <c r="I4949" s="35"/>
    </row>
    <row r="4950" spans="3:9" ht="22.5" customHeight="1" x14ac:dyDescent="0.25">
      <c r="C4950" s="34"/>
      <c r="D4950" s="27"/>
      <c r="F4950" s="27"/>
      <c r="G4950" s="35"/>
      <c r="H4950" s="35"/>
      <c r="I4950" s="35"/>
    </row>
    <row r="4951" spans="3:9" ht="22.5" customHeight="1" x14ac:dyDescent="0.25">
      <c r="C4951" s="34"/>
      <c r="D4951" s="27"/>
      <c r="F4951" s="27"/>
      <c r="G4951" s="35"/>
      <c r="H4951" s="35"/>
      <c r="I4951" s="35"/>
    </row>
    <row r="4952" spans="3:9" ht="22.5" customHeight="1" x14ac:dyDescent="0.25">
      <c r="C4952" s="34"/>
      <c r="D4952" s="27"/>
      <c r="F4952" s="27"/>
      <c r="G4952" s="35"/>
      <c r="H4952" s="35"/>
      <c r="I4952" s="35"/>
    </row>
    <row r="4953" spans="3:9" ht="22.5" customHeight="1" x14ac:dyDescent="0.25">
      <c r="C4953" s="34"/>
      <c r="D4953" s="27"/>
      <c r="F4953" s="27"/>
      <c r="G4953" s="35"/>
      <c r="H4953" s="35"/>
      <c r="I4953" s="35"/>
    </row>
    <row r="4954" spans="3:9" ht="22.5" customHeight="1" x14ac:dyDescent="0.25">
      <c r="C4954" s="34"/>
      <c r="D4954" s="27"/>
      <c r="F4954" s="27"/>
      <c r="G4954" s="35"/>
      <c r="H4954" s="35"/>
      <c r="I4954" s="35"/>
    </row>
    <row r="4955" spans="3:9" ht="22.5" customHeight="1" x14ac:dyDescent="0.25">
      <c r="C4955" s="34"/>
      <c r="D4955" s="27"/>
      <c r="F4955" s="27"/>
      <c r="G4955" s="35"/>
      <c r="H4955" s="35"/>
      <c r="I4955" s="35"/>
    </row>
    <row r="4956" spans="3:9" ht="22.5" customHeight="1" x14ac:dyDescent="0.25">
      <c r="C4956" s="34"/>
      <c r="D4956" s="27"/>
      <c r="F4956" s="27"/>
      <c r="G4956" s="35"/>
      <c r="H4956" s="35"/>
      <c r="I4956" s="35"/>
    </row>
    <row r="4957" spans="3:9" ht="22.5" customHeight="1" x14ac:dyDescent="0.25">
      <c r="C4957" s="34"/>
      <c r="D4957" s="27"/>
      <c r="F4957" s="27"/>
      <c r="G4957" s="35"/>
      <c r="H4957" s="35"/>
      <c r="I4957" s="35"/>
    </row>
    <row r="4958" spans="3:9" ht="22.5" customHeight="1" x14ac:dyDescent="0.25">
      <c r="C4958" s="34"/>
      <c r="D4958" s="27"/>
      <c r="F4958" s="27"/>
      <c r="G4958" s="35"/>
      <c r="H4958" s="35"/>
      <c r="I4958" s="35"/>
    </row>
    <row r="4959" spans="3:9" ht="22.5" customHeight="1" x14ac:dyDescent="0.25">
      <c r="C4959" s="34"/>
      <c r="D4959" s="27"/>
      <c r="F4959" s="27"/>
      <c r="G4959" s="35"/>
      <c r="H4959" s="35"/>
      <c r="I4959" s="35"/>
    </row>
    <row r="4960" spans="3:9" ht="22.5" customHeight="1" x14ac:dyDescent="0.25">
      <c r="C4960" s="34"/>
      <c r="D4960" s="27"/>
      <c r="F4960" s="27"/>
      <c r="G4960" s="35"/>
      <c r="H4960" s="35"/>
      <c r="I4960" s="35"/>
    </row>
    <row r="4961" spans="3:9" ht="22.5" customHeight="1" x14ac:dyDescent="0.25">
      <c r="C4961" s="34"/>
      <c r="D4961" s="27"/>
      <c r="F4961" s="27"/>
      <c r="G4961" s="35"/>
      <c r="H4961" s="35"/>
      <c r="I4961" s="35"/>
    </row>
    <row r="4962" spans="3:9" ht="22.5" customHeight="1" x14ac:dyDescent="0.25">
      <c r="C4962" s="34"/>
      <c r="D4962" s="27"/>
      <c r="F4962" s="27"/>
      <c r="G4962" s="35"/>
      <c r="H4962" s="35"/>
      <c r="I4962" s="35"/>
    </row>
    <row r="4963" spans="3:9" ht="22.5" customHeight="1" x14ac:dyDescent="0.25">
      <c r="C4963" s="34"/>
      <c r="D4963" s="27"/>
      <c r="F4963" s="27"/>
      <c r="G4963" s="35"/>
      <c r="H4963" s="35"/>
      <c r="I4963" s="35"/>
    </row>
    <row r="4964" spans="3:9" ht="22.5" customHeight="1" x14ac:dyDescent="0.25">
      <c r="C4964" s="34"/>
      <c r="D4964" s="27"/>
      <c r="F4964" s="27"/>
      <c r="G4964" s="35"/>
      <c r="H4964" s="35"/>
      <c r="I4964" s="35"/>
    </row>
    <row r="4965" spans="3:9" ht="22.5" customHeight="1" x14ac:dyDescent="0.25">
      <c r="C4965" s="34"/>
      <c r="D4965" s="27"/>
      <c r="F4965" s="27"/>
      <c r="G4965" s="35"/>
      <c r="H4965" s="35"/>
      <c r="I4965" s="35"/>
    </row>
    <row r="4966" spans="3:9" ht="22.5" customHeight="1" x14ac:dyDescent="0.25">
      <c r="C4966" s="34"/>
      <c r="D4966" s="27"/>
      <c r="F4966" s="27"/>
      <c r="G4966" s="35"/>
      <c r="H4966" s="35"/>
      <c r="I4966" s="35"/>
    </row>
    <row r="4967" spans="3:9" ht="22.5" customHeight="1" x14ac:dyDescent="0.25">
      <c r="C4967" s="34"/>
      <c r="D4967" s="27"/>
      <c r="F4967" s="27"/>
      <c r="G4967" s="35"/>
      <c r="H4967" s="35"/>
      <c r="I4967" s="35"/>
    </row>
    <row r="4968" spans="3:9" ht="22.5" customHeight="1" x14ac:dyDescent="0.25">
      <c r="C4968" s="34"/>
      <c r="D4968" s="27"/>
      <c r="F4968" s="27"/>
      <c r="G4968" s="35"/>
      <c r="H4968" s="35"/>
      <c r="I4968" s="35"/>
    </row>
    <row r="4969" spans="3:9" ht="22.5" customHeight="1" x14ac:dyDescent="0.25">
      <c r="C4969" s="34"/>
      <c r="D4969" s="27"/>
      <c r="F4969" s="27"/>
      <c r="G4969" s="35"/>
      <c r="H4969" s="35"/>
      <c r="I4969" s="35"/>
    </row>
    <row r="4970" spans="3:9" ht="22.5" customHeight="1" x14ac:dyDescent="0.25">
      <c r="C4970" s="34"/>
      <c r="D4970" s="27"/>
      <c r="F4970" s="27"/>
      <c r="G4970" s="35"/>
      <c r="H4970" s="35"/>
      <c r="I4970" s="35"/>
    </row>
    <row r="4971" spans="3:9" ht="22.5" customHeight="1" x14ac:dyDescent="0.25">
      <c r="C4971" s="34"/>
      <c r="D4971" s="27"/>
      <c r="F4971" s="27"/>
      <c r="G4971" s="35"/>
      <c r="H4971" s="35"/>
      <c r="I4971" s="35"/>
    </row>
    <row r="4972" spans="3:9" ht="22.5" customHeight="1" x14ac:dyDescent="0.25">
      <c r="C4972" s="34"/>
      <c r="D4972" s="27"/>
      <c r="F4972" s="27"/>
      <c r="G4972" s="35"/>
      <c r="H4972" s="35"/>
      <c r="I4972" s="35"/>
    </row>
    <row r="4973" spans="3:9" ht="22.5" customHeight="1" x14ac:dyDescent="0.25">
      <c r="C4973" s="34"/>
      <c r="D4973" s="27"/>
      <c r="F4973" s="27"/>
      <c r="G4973" s="35"/>
      <c r="H4973" s="35"/>
      <c r="I4973" s="35"/>
    </row>
    <row r="4974" spans="3:9" ht="22.5" customHeight="1" x14ac:dyDescent="0.25">
      <c r="C4974" s="34"/>
      <c r="D4974" s="27"/>
      <c r="F4974" s="27"/>
      <c r="G4974" s="35"/>
      <c r="H4974" s="35"/>
      <c r="I4974" s="35"/>
    </row>
    <row r="4975" spans="3:9" ht="22.5" customHeight="1" x14ac:dyDescent="0.25">
      <c r="C4975" s="34"/>
      <c r="D4975" s="27"/>
      <c r="F4975" s="27"/>
      <c r="G4975" s="35"/>
      <c r="H4975" s="35"/>
      <c r="I4975" s="35"/>
    </row>
    <row r="4976" spans="3:9" ht="22.5" customHeight="1" x14ac:dyDescent="0.25">
      <c r="C4976" s="34"/>
      <c r="D4976" s="27"/>
      <c r="F4976" s="27"/>
      <c r="G4976" s="35"/>
      <c r="H4976" s="35"/>
      <c r="I4976" s="35"/>
    </row>
    <row r="4977" spans="3:9" ht="22.5" customHeight="1" x14ac:dyDescent="0.25">
      <c r="C4977" s="34"/>
      <c r="D4977" s="27"/>
      <c r="F4977" s="27"/>
      <c r="G4977" s="35"/>
      <c r="H4977" s="35"/>
      <c r="I4977" s="35"/>
    </row>
    <row r="4978" spans="3:9" ht="22.5" customHeight="1" x14ac:dyDescent="0.25">
      <c r="C4978" s="34"/>
      <c r="D4978" s="27"/>
      <c r="F4978" s="27"/>
      <c r="G4978" s="35"/>
      <c r="H4978" s="35"/>
      <c r="I4978" s="35"/>
    </row>
    <row r="4979" spans="3:9" ht="22.5" customHeight="1" x14ac:dyDescent="0.25">
      <c r="C4979" s="34"/>
      <c r="D4979" s="27"/>
      <c r="F4979" s="27"/>
      <c r="G4979" s="35"/>
      <c r="H4979" s="35"/>
      <c r="I4979" s="35"/>
    </row>
    <row r="4980" spans="3:9" ht="22.5" customHeight="1" x14ac:dyDescent="0.25">
      <c r="C4980" s="34"/>
      <c r="D4980" s="27"/>
      <c r="F4980" s="27"/>
      <c r="G4980" s="35"/>
      <c r="H4980" s="35"/>
      <c r="I4980" s="35"/>
    </row>
    <row r="4981" spans="3:9" ht="22.5" customHeight="1" x14ac:dyDescent="0.25">
      <c r="C4981" s="34"/>
      <c r="D4981" s="27"/>
      <c r="F4981" s="27"/>
      <c r="G4981" s="35"/>
      <c r="H4981" s="35"/>
      <c r="I4981" s="35"/>
    </row>
    <row r="4982" spans="3:9" ht="22.5" customHeight="1" x14ac:dyDescent="0.25">
      <c r="C4982" s="34"/>
      <c r="D4982" s="27"/>
      <c r="F4982" s="27"/>
      <c r="G4982" s="35"/>
      <c r="H4982" s="35"/>
      <c r="I4982" s="35"/>
    </row>
    <row r="4983" spans="3:9" ht="22.5" customHeight="1" x14ac:dyDescent="0.25">
      <c r="C4983" s="34"/>
      <c r="D4983" s="27"/>
      <c r="F4983" s="27"/>
      <c r="G4983" s="35"/>
      <c r="H4983" s="35"/>
      <c r="I4983" s="35"/>
    </row>
    <row r="4984" spans="3:9" ht="22.5" customHeight="1" x14ac:dyDescent="0.25">
      <c r="C4984" s="34"/>
      <c r="D4984" s="27"/>
      <c r="F4984" s="27"/>
      <c r="G4984" s="35"/>
      <c r="H4984" s="35"/>
      <c r="I4984" s="35"/>
    </row>
    <row r="4985" spans="3:9" ht="22.5" customHeight="1" x14ac:dyDescent="0.25">
      <c r="C4985" s="34"/>
      <c r="D4985" s="27"/>
      <c r="F4985" s="27"/>
      <c r="G4985" s="35"/>
      <c r="H4985" s="35"/>
      <c r="I4985" s="35"/>
    </row>
    <row r="4986" spans="3:9" ht="22.5" customHeight="1" x14ac:dyDescent="0.25">
      <c r="C4986" s="34"/>
      <c r="D4986" s="27"/>
      <c r="F4986" s="27"/>
      <c r="G4986" s="35"/>
      <c r="H4986" s="35"/>
      <c r="I4986" s="35"/>
    </row>
    <row r="4987" spans="3:9" ht="22.5" customHeight="1" x14ac:dyDescent="0.25">
      <c r="C4987" s="34"/>
      <c r="D4987" s="27"/>
      <c r="F4987" s="27"/>
      <c r="G4987" s="35"/>
      <c r="H4987" s="35"/>
      <c r="I4987" s="35"/>
    </row>
    <row r="4988" spans="3:9" ht="22.5" customHeight="1" x14ac:dyDescent="0.25">
      <c r="C4988" s="34"/>
      <c r="D4988" s="27"/>
      <c r="F4988" s="27"/>
      <c r="G4988" s="35"/>
      <c r="H4988" s="35"/>
      <c r="I4988" s="35"/>
    </row>
    <row r="4989" spans="3:9" ht="22.5" customHeight="1" x14ac:dyDescent="0.25">
      <c r="C4989" s="34"/>
      <c r="D4989" s="27"/>
      <c r="F4989" s="27"/>
      <c r="G4989" s="35"/>
      <c r="H4989" s="35"/>
      <c r="I4989" s="35"/>
    </row>
    <row r="4990" spans="3:9" ht="22.5" customHeight="1" x14ac:dyDescent="0.25">
      <c r="C4990" s="34"/>
      <c r="D4990" s="27"/>
      <c r="F4990" s="27"/>
      <c r="G4990" s="35"/>
      <c r="H4990" s="35"/>
      <c r="I4990" s="35"/>
    </row>
    <row r="4991" spans="3:9" ht="22.5" customHeight="1" x14ac:dyDescent="0.25">
      <c r="C4991" s="34"/>
      <c r="D4991" s="27"/>
      <c r="F4991" s="27"/>
      <c r="G4991" s="35"/>
      <c r="H4991" s="35"/>
      <c r="I4991" s="35"/>
    </row>
    <row r="4992" spans="3:9" ht="22.5" customHeight="1" x14ac:dyDescent="0.25">
      <c r="C4992" s="34"/>
      <c r="D4992" s="27"/>
      <c r="F4992" s="27"/>
      <c r="G4992" s="35"/>
      <c r="H4992" s="35"/>
      <c r="I4992" s="35"/>
    </row>
    <row r="4993" spans="3:9" ht="22.5" customHeight="1" x14ac:dyDescent="0.25">
      <c r="C4993" s="34"/>
      <c r="D4993" s="27"/>
      <c r="F4993" s="27"/>
      <c r="G4993" s="35"/>
      <c r="H4993" s="35"/>
      <c r="I4993" s="35"/>
    </row>
    <row r="4994" spans="3:9" ht="22.5" customHeight="1" x14ac:dyDescent="0.25">
      <c r="C4994" s="34"/>
      <c r="D4994" s="27"/>
      <c r="F4994" s="27"/>
      <c r="G4994" s="35"/>
      <c r="H4994" s="35"/>
      <c r="I4994" s="35"/>
    </row>
    <row r="4995" spans="3:9" ht="22.5" customHeight="1" x14ac:dyDescent="0.25">
      <c r="C4995" s="34"/>
      <c r="D4995" s="27"/>
      <c r="F4995" s="27"/>
      <c r="G4995" s="35"/>
      <c r="H4995" s="35"/>
      <c r="I4995" s="35"/>
    </row>
    <row r="4996" spans="3:9" ht="22.5" customHeight="1" x14ac:dyDescent="0.25">
      <c r="C4996" s="34"/>
      <c r="D4996" s="27"/>
      <c r="F4996" s="27"/>
      <c r="G4996" s="35"/>
      <c r="H4996" s="35"/>
      <c r="I4996" s="35"/>
    </row>
    <row r="4997" spans="3:9" ht="22.5" customHeight="1" x14ac:dyDescent="0.25">
      <c r="C4997" s="34"/>
      <c r="D4997" s="27"/>
      <c r="F4997" s="27"/>
      <c r="G4997" s="35"/>
      <c r="H4997" s="35"/>
      <c r="I4997" s="35"/>
    </row>
    <row r="4998" spans="3:9" ht="22.5" customHeight="1" x14ac:dyDescent="0.25">
      <c r="C4998" s="34"/>
      <c r="D4998" s="27"/>
      <c r="F4998" s="27"/>
      <c r="G4998" s="35"/>
      <c r="H4998" s="35"/>
      <c r="I4998" s="35"/>
    </row>
    <row r="4999" spans="3:9" ht="22.5" customHeight="1" x14ac:dyDescent="0.25">
      <c r="C4999" s="34"/>
      <c r="D4999" s="27"/>
      <c r="F4999" s="27"/>
      <c r="G4999" s="35"/>
      <c r="H4999" s="35"/>
      <c r="I4999" s="35"/>
    </row>
    <row r="5000" spans="3:9" ht="22.5" customHeight="1" x14ac:dyDescent="0.25">
      <c r="C5000" s="34"/>
      <c r="D5000" s="27"/>
      <c r="F5000" s="27"/>
      <c r="G5000" s="35"/>
      <c r="H5000" s="35"/>
      <c r="I5000" s="35"/>
    </row>
    <row r="5001" spans="3:9" ht="22.5" customHeight="1" x14ac:dyDescent="0.25">
      <c r="C5001" s="34"/>
      <c r="D5001" s="27"/>
      <c r="F5001" s="27"/>
      <c r="G5001" s="35"/>
      <c r="H5001" s="35"/>
      <c r="I5001" s="35"/>
    </row>
    <row r="5002" spans="3:9" ht="22.5" customHeight="1" x14ac:dyDescent="0.25">
      <c r="C5002" s="34"/>
      <c r="D5002" s="27"/>
      <c r="F5002" s="27"/>
      <c r="G5002" s="35"/>
      <c r="H5002" s="35"/>
      <c r="I5002" s="35"/>
    </row>
    <row r="5003" spans="3:9" ht="22.5" customHeight="1" x14ac:dyDescent="0.25">
      <c r="C5003" s="34"/>
      <c r="D5003" s="27"/>
      <c r="F5003" s="27"/>
      <c r="G5003" s="35"/>
      <c r="H5003" s="35"/>
      <c r="I5003" s="35"/>
    </row>
    <row r="5004" spans="3:9" ht="22.5" customHeight="1" x14ac:dyDescent="0.25">
      <c r="C5004" s="34"/>
      <c r="D5004" s="27"/>
      <c r="F5004" s="27"/>
      <c r="G5004" s="35"/>
      <c r="H5004" s="35"/>
      <c r="I5004" s="35"/>
    </row>
    <row r="5005" spans="3:9" ht="22.5" customHeight="1" x14ac:dyDescent="0.25">
      <c r="C5005" s="34"/>
      <c r="D5005" s="27"/>
      <c r="F5005" s="27"/>
      <c r="G5005" s="35"/>
      <c r="H5005" s="35"/>
      <c r="I5005" s="35"/>
    </row>
    <row r="5006" spans="3:9" ht="22.5" customHeight="1" x14ac:dyDescent="0.25">
      <c r="C5006" s="34"/>
      <c r="D5006" s="27"/>
      <c r="F5006" s="27"/>
      <c r="G5006" s="35"/>
      <c r="H5006" s="35"/>
      <c r="I5006" s="35"/>
    </row>
    <row r="5007" spans="3:9" ht="22.5" customHeight="1" x14ac:dyDescent="0.25">
      <c r="C5007" s="34"/>
      <c r="D5007" s="27"/>
      <c r="F5007" s="27"/>
      <c r="G5007" s="35"/>
      <c r="H5007" s="35"/>
      <c r="I5007" s="35"/>
    </row>
    <row r="5008" spans="3:9" ht="22.5" customHeight="1" x14ac:dyDescent="0.25">
      <c r="C5008" s="34"/>
      <c r="D5008" s="27"/>
      <c r="F5008" s="27"/>
      <c r="G5008" s="35"/>
      <c r="H5008" s="35"/>
      <c r="I5008" s="35"/>
    </row>
    <row r="5009" spans="3:9" ht="22.5" customHeight="1" x14ac:dyDescent="0.25">
      <c r="C5009" s="34"/>
      <c r="D5009" s="27"/>
      <c r="F5009" s="27"/>
      <c r="G5009" s="35"/>
      <c r="H5009" s="35"/>
      <c r="I5009" s="35"/>
    </row>
    <row r="5010" spans="3:9" ht="22.5" customHeight="1" x14ac:dyDescent="0.25">
      <c r="C5010" s="34"/>
      <c r="D5010" s="27"/>
      <c r="F5010" s="27"/>
      <c r="G5010" s="35"/>
      <c r="H5010" s="35"/>
      <c r="I5010" s="35"/>
    </row>
    <row r="5011" spans="3:9" ht="22.5" customHeight="1" x14ac:dyDescent="0.25">
      <c r="C5011" s="34"/>
      <c r="D5011" s="27"/>
      <c r="F5011" s="27"/>
      <c r="G5011" s="35"/>
      <c r="H5011" s="35"/>
      <c r="I5011" s="35"/>
    </row>
    <row r="5012" spans="3:9" ht="22.5" customHeight="1" x14ac:dyDescent="0.25">
      <c r="C5012" s="34"/>
      <c r="D5012" s="27"/>
      <c r="F5012" s="27"/>
      <c r="G5012" s="35"/>
      <c r="H5012" s="35"/>
      <c r="I5012" s="35"/>
    </row>
    <row r="5013" spans="3:9" ht="22.5" customHeight="1" x14ac:dyDescent="0.25">
      <c r="C5013" s="34"/>
      <c r="D5013" s="27"/>
      <c r="F5013" s="27"/>
      <c r="G5013" s="35"/>
      <c r="H5013" s="35"/>
      <c r="I5013" s="35"/>
    </row>
    <row r="5014" spans="3:9" ht="22.5" customHeight="1" x14ac:dyDescent="0.25">
      <c r="C5014" s="34"/>
      <c r="D5014" s="27"/>
      <c r="F5014" s="27"/>
      <c r="G5014" s="35"/>
      <c r="H5014" s="35"/>
      <c r="I5014" s="35"/>
    </row>
    <row r="5015" spans="3:9" ht="22.5" customHeight="1" x14ac:dyDescent="0.25">
      <c r="C5015" s="34"/>
      <c r="D5015" s="27"/>
      <c r="F5015" s="27"/>
      <c r="G5015" s="35"/>
      <c r="H5015" s="35"/>
      <c r="I5015" s="35"/>
    </row>
    <row r="5016" spans="3:9" ht="22.5" customHeight="1" x14ac:dyDescent="0.25">
      <c r="C5016" s="34"/>
      <c r="D5016" s="27"/>
      <c r="F5016" s="27"/>
      <c r="G5016" s="35"/>
      <c r="H5016" s="35"/>
      <c r="I5016" s="35"/>
    </row>
    <row r="5017" spans="3:9" ht="22.5" customHeight="1" x14ac:dyDescent="0.25">
      <c r="C5017" s="34"/>
      <c r="D5017" s="27"/>
      <c r="F5017" s="27"/>
      <c r="G5017" s="35"/>
      <c r="H5017" s="35"/>
      <c r="I5017" s="35"/>
    </row>
    <row r="5018" spans="3:9" ht="22.5" customHeight="1" x14ac:dyDescent="0.25">
      <c r="C5018" s="34"/>
      <c r="D5018" s="27"/>
      <c r="F5018" s="27"/>
      <c r="G5018" s="35"/>
      <c r="H5018" s="35"/>
      <c r="I5018" s="35"/>
    </row>
    <row r="5019" spans="3:9" ht="22.5" customHeight="1" x14ac:dyDescent="0.25">
      <c r="C5019" s="34"/>
      <c r="D5019" s="27"/>
      <c r="F5019" s="27"/>
      <c r="G5019" s="35"/>
      <c r="H5019" s="35"/>
      <c r="I5019" s="35"/>
    </row>
    <row r="5020" spans="3:9" ht="22.5" customHeight="1" x14ac:dyDescent="0.25">
      <c r="C5020" s="34"/>
      <c r="D5020" s="27"/>
      <c r="F5020" s="27"/>
      <c r="G5020" s="35"/>
      <c r="H5020" s="35"/>
      <c r="I5020" s="35"/>
    </row>
    <row r="5021" spans="3:9" ht="22.5" customHeight="1" x14ac:dyDescent="0.25">
      <c r="C5021" s="34"/>
      <c r="D5021" s="27"/>
      <c r="F5021" s="27"/>
      <c r="G5021" s="35"/>
      <c r="H5021" s="35"/>
      <c r="I5021" s="35"/>
    </row>
    <row r="5022" spans="3:9" ht="22.5" customHeight="1" x14ac:dyDescent="0.25">
      <c r="C5022" s="34"/>
      <c r="D5022" s="27"/>
      <c r="F5022" s="27"/>
      <c r="G5022" s="35"/>
      <c r="H5022" s="35"/>
      <c r="I5022" s="35"/>
    </row>
    <row r="5023" spans="3:9" ht="22.5" customHeight="1" x14ac:dyDescent="0.25">
      <c r="C5023" s="34"/>
      <c r="D5023" s="27"/>
      <c r="F5023" s="27"/>
      <c r="G5023" s="35"/>
      <c r="H5023" s="35"/>
      <c r="I5023" s="35"/>
    </row>
    <row r="5024" spans="3:9" ht="22.5" customHeight="1" x14ac:dyDescent="0.25">
      <c r="C5024" s="34"/>
      <c r="D5024" s="27"/>
      <c r="F5024" s="27"/>
      <c r="G5024" s="35"/>
      <c r="H5024" s="35"/>
      <c r="I5024" s="35"/>
    </row>
    <row r="5025" spans="3:9" ht="22.5" customHeight="1" x14ac:dyDescent="0.25">
      <c r="C5025" s="34"/>
      <c r="D5025" s="27"/>
      <c r="F5025" s="27"/>
      <c r="G5025" s="35"/>
      <c r="H5025" s="35"/>
      <c r="I5025" s="35"/>
    </row>
    <row r="5026" spans="3:9" ht="22.5" customHeight="1" x14ac:dyDescent="0.25">
      <c r="C5026" s="34"/>
      <c r="D5026" s="27"/>
      <c r="F5026" s="27"/>
      <c r="G5026" s="35"/>
      <c r="H5026" s="35"/>
      <c r="I5026" s="35"/>
    </row>
    <row r="5027" spans="3:9" ht="22.5" customHeight="1" x14ac:dyDescent="0.25">
      <c r="C5027" s="34"/>
      <c r="D5027" s="27"/>
      <c r="F5027" s="27"/>
      <c r="G5027" s="35"/>
      <c r="H5027" s="35"/>
      <c r="I5027" s="35"/>
    </row>
    <row r="5028" spans="3:9" ht="22.5" customHeight="1" x14ac:dyDescent="0.25">
      <c r="C5028" s="34"/>
      <c r="D5028" s="27"/>
      <c r="F5028" s="27"/>
      <c r="G5028" s="35"/>
      <c r="H5028" s="35"/>
      <c r="I5028" s="35"/>
    </row>
    <row r="5029" spans="3:9" ht="22.5" customHeight="1" x14ac:dyDescent="0.25">
      <c r="C5029" s="34"/>
      <c r="D5029" s="27"/>
      <c r="F5029" s="27"/>
      <c r="G5029" s="35"/>
      <c r="H5029" s="35"/>
      <c r="I5029" s="35"/>
    </row>
    <row r="5030" spans="3:9" ht="22.5" customHeight="1" x14ac:dyDescent="0.25">
      <c r="C5030" s="34"/>
      <c r="D5030" s="27"/>
      <c r="F5030" s="27"/>
      <c r="G5030" s="35"/>
      <c r="H5030" s="35"/>
      <c r="I5030" s="35"/>
    </row>
    <row r="5031" spans="3:9" ht="22.5" customHeight="1" x14ac:dyDescent="0.25">
      <c r="C5031" s="34"/>
      <c r="D5031" s="27"/>
      <c r="F5031" s="27"/>
      <c r="G5031" s="35"/>
      <c r="H5031" s="35"/>
      <c r="I5031" s="35"/>
    </row>
    <row r="5032" spans="3:9" ht="22.5" customHeight="1" x14ac:dyDescent="0.25">
      <c r="C5032" s="34"/>
      <c r="D5032" s="27"/>
      <c r="F5032" s="27"/>
      <c r="G5032" s="35"/>
      <c r="H5032" s="35"/>
      <c r="I5032" s="35"/>
    </row>
    <row r="5033" spans="3:9" ht="22.5" customHeight="1" x14ac:dyDescent="0.25">
      <c r="C5033" s="34"/>
      <c r="D5033" s="27"/>
      <c r="F5033" s="27"/>
      <c r="G5033" s="35"/>
      <c r="H5033" s="35"/>
      <c r="I5033" s="35"/>
    </row>
    <row r="5034" spans="3:9" ht="22.5" customHeight="1" x14ac:dyDescent="0.25">
      <c r="C5034" s="34"/>
      <c r="D5034" s="27"/>
      <c r="F5034" s="27"/>
      <c r="G5034" s="35"/>
      <c r="H5034" s="35"/>
      <c r="I5034" s="35"/>
    </row>
    <row r="5035" spans="3:9" ht="22.5" customHeight="1" x14ac:dyDescent="0.25">
      <c r="C5035" s="34"/>
      <c r="D5035" s="27"/>
      <c r="F5035" s="27"/>
      <c r="G5035" s="35"/>
      <c r="H5035" s="35"/>
      <c r="I5035" s="35"/>
    </row>
    <row r="5036" spans="3:9" ht="22.5" customHeight="1" x14ac:dyDescent="0.25">
      <c r="C5036" s="34"/>
      <c r="D5036" s="27"/>
      <c r="F5036" s="27"/>
      <c r="G5036" s="35"/>
      <c r="H5036" s="35"/>
      <c r="I5036" s="35"/>
    </row>
    <row r="5037" spans="3:9" ht="22.5" customHeight="1" x14ac:dyDescent="0.25">
      <c r="C5037" s="34"/>
      <c r="D5037" s="27"/>
      <c r="F5037" s="27"/>
      <c r="G5037" s="35"/>
      <c r="H5037" s="35"/>
      <c r="I5037" s="35"/>
    </row>
    <row r="5038" spans="3:9" ht="22.5" customHeight="1" x14ac:dyDescent="0.25">
      <c r="C5038" s="34"/>
      <c r="D5038" s="27"/>
      <c r="F5038" s="27"/>
      <c r="G5038" s="35"/>
      <c r="H5038" s="35"/>
      <c r="I5038" s="35"/>
    </row>
    <row r="5039" spans="3:9" ht="22.5" customHeight="1" x14ac:dyDescent="0.25">
      <c r="C5039" s="34"/>
      <c r="D5039" s="27"/>
      <c r="F5039" s="27"/>
      <c r="G5039" s="35"/>
      <c r="H5039" s="35"/>
      <c r="I5039" s="35"/>
    </row>
    <row r="5040" spans="3:9" ht="22.5" customHeight="1" x14ac:dyDescent="0.25">
      <c r="C5040" s="34"/>
      <c r="D5040" s="27"/>
      <c r="F5040" s="27"/>
      <c r="G5040" s="35"/>
      <c r="H5040" s="35"/>
      <c r="I5040" s="35"/>
    </row>
    <row r="5041" spans="3:9" ht="22.5" customHeight="1" x14ac:dyDescent="0.25">
      <c r="C5041" s="34"/>
      <c r="D5041" s="27"/>
      <c r="F5041" s="27"/>
      <c r="G5041" s="35"/>
      <c r="H5041" s="35"/>
      <c r="I5041" s="35"/>
    </row>
    <row r="5042" spans="3:9" ht="22.5" customHeight="1" x14ac:dyDescent="0.25">
      <c r="C5042" s="34"/>
      <c r="D5042" s="27"/>
      <c r="F5042" s="27"/>
      <c r="G5042" s="35"/>
      <c r="H5042" s="35"/>
      <c r="I5042" s="35"/>
    </row>
    <row r="5043" spans="3:9" ht="22.5" customHeight="1" x14ac:dyDescent="0.25">
      <c r="C5043" s="34"/>
      <c r="D5043" s="27"/>
      <c r="F5043" s="27"/>
      <c r="G5043" s="35"/>
      <c r="H5043" s="35"/>
      <c r="I5043" s="35"/>
    </row>
    <row r="5044" spans="3:9" ht="22.5" customHeight="1" x14ac:dyDescent="0.25">
      <c r="C5044" s="34"/>
      <c r="D5044" s="27"/>
      <c r="F5044" s="27"/>
      <c r="G5044" s="35"/>
      <c r="H5044" s="35"/>
      <c r="I5044" s="35"/>
    </row>
    <row r="5045" spans="3:9" ht="22.5" customHeight="1" x14ac:dyDescent="0.25">
      <c r="C5045" s="34"/>
      <c r="D5045" s="27"/>
      <c r="F5045" s="27"/>
      <c r="G5045" s="35"/>
      <c r="H5045" s="35"/>
      <c r="I5045" s="35"/>
    </row>
    <row r="5046" spans="3:9" ht="22.5" customHeight="1" x14ac:dyDescent="0.25">
      <c r="C5046" s="34"/>
      <c r="D5046" s="27"/>
      <c r="F5046" s="27"/>
      <c r="G5046" s="35"/>
      <c r="H5046" s="35"/>
      <c r="I5046" s="35"/>
    </row>
    <row r="5047" spans="3:9" ht="22.5" customHeight="1" x14ac:dyDescent="0.25">
      <c r="C5047" s="34"/>
      <c r="D5047" s="27"/>
      <c r="F5047" s="27"/>
      <c r="G5047" s="35"/>
      <c r="H5047" s="35"/>
      <c r="I5047" s="35"/>
    </row>
    <row r="5048" spans="3:9" ht="22.5" customHeight="1" x14ac:dyDescent="0.25">
      <c r="C5048" s="34"/>
      <c r="D5048" s="27"/>
      <c r="F5048" s="27"/>
      <c r="G5048" s="35"/>
      <c r="H5048" s="35"/>
      <c r="I5048" s="35"/>
    </row>
    <row r="5049" spans="3:9" ht="22.5" customHeight="1" x14ac:dyDescent="0.25">
      <c r="C5049" s="34"/>
      <c r="D5049" s="27"/>
      <c r="F5049" s="27"/>
      <c r="G5049" s="35"/>
      <c r="H5049" s="35"/>
      <c r="I5049" s="35"/>
    </row>
    <row r="5050" spans="3:9" ht="22.5" customHeight="1" x14ac:dyDescent="0.25">
      <c r="C5050" s="34"/>
      <c r="D5050" s="27"/>
      <c r="F5050" s="27"/>
      <c r="G5050" s="35"/>
      <c r="H5050" s="35"/>
      <c r="I5050" s="35"/>
    </row>
    <row r="5051" spans="3:9" ht="22.5" customHeight="1" x14ac:dyDescent="0.25">
      <c r="C5051" s="34"/>
      <c r="D5051" s="27"/>
      <c r="F5051" s="27"/>
      <c r="G5051" s="35"/>
      <c r="H5051" s="35"/>
      <c r="I5051" s="35"/>
    </row>
    <row r="5052" spans="3:9" ht="22.5" customHeight="1" x14ac:dyDescent="0.25">
      <c r="C5052" s="34"/>
      <c r="D5052" s="27"/>
      <c r="F5052" s="27"/>
      <c r="G5052" s="35"/>
      <c r="H5052" s="35"/>
      <c r="I5052" s="35"/>
    </row>
    <row r="5053" spans="3:9" ht="22.5" customHeight="1" x14ac:dyDescent="0.25">
      <c r="C5053" s="34"/>
      <c r="D5053" s="27"/>
      <c r="F5053" s="27"/>
      <c r="G5053" s="35"/>
      <c r="H5053" s="35"/>
      <c r="I5053" s="35"/>
    </row>
    <row r="5054" spans="3:9" ht="22.5" customHeight="1" x14ac:dyDescent="0.25">
      <c r="C5054" s="34"/>
      <c r="D5054" s="27"/>
      <c r="F5054" s="27"/>
      <c r="G5054" s="35"/>
      <c r="H5054" s="35"/>
      <c r="I5054" s="35"/>
    </row>
    <row r="5055" spans="3:9" ht="22.5" customHeight="1" x14ac:dyDescent="0.25">
      <c r="C5055" s="34"/>
      <c r="D5055" s="27"/>
      <c r="F5055" s="27"/>
      <c r="G5055" s="35"/>
      <c r="H5055" s="35"/>
      <c r="I5055" s="35"/>
    </row>
    <row r="5056" spans="3:9" ht="22.5" customHeight="1" x14ac:dyDescent="0.25">
      <c r="C5056" s="34"/>
      <c r="D5056" s="27"/>
      <c r="F5056" s="27"/>
      <c r="G5056" s="35"/>
      <c r="H5056" s="35"/>
      <c r="I5056" s="35"/>
    </row>
    <row r="5057" spans="3:9" ht="22.5" customHeight="1" x14ac:dyDescent="0.25">
      <c r="C5057" s="34"/>
      <c r="D5057" s="27"/>
      <c r="F5057" s="27"/>
      <c r="G5057" s="35"/>
      <c r="H5057" s="35"/>
      <c r="I5057" s="35"/>
    </row>
    <row r="5058" spans="3:9" ht="22.5" customHeight="1" x14ac:dyDescent="0.25">
      <c r="C5058" s="34"/>
      <c r="D5058" s="27"/>
      <c r="F5058" s="27"/>
      <c r="G5058" s="35"/>
      <c r="H5058" s="35"/>
      <c r="I5058" s="35"/>
    </row>
    <row r="5059" spans="3:9" ht="22.5" customHeight="1" x14ac:dyDescent="0.25">
      <c r="C5059" s="34"/>
      <c r="D5059" s="27"/>
      <c r="F5059" s="27"/>
      <c r="G5059" s="35"/>
      <c r="H5059" s="35"/>
      <c r="I5059" s="35"/>
    </row>
    <row r="5060" spans="3:9" ht="22.5" customHeight="1" x14ac:dyDescent="0.25">
      <c r="C5060" s="34"/>
      <c r="D5060" s="27"/>
      <c r="F5060" s="27"/>
      <c r="G5060" s="35"/>
      <c r="H5060" s="35"/>
      <c r="I5060" s="35"/>
    </row>
    <row r="5061" spans="3:9" ht="22.5" customHeight="1" x14ac:dyDescent="0.25">
      <c r="C5061" s="34"/>
      <c r="D5061" s="27"/>
      <c r="F5061" s="27"/>
      <c r="G5061" s="35"/>
      <c r="H5061" s="35"/>
      <c r="I5061" s="35"/>
    </row>
    <row r="5062" spans="3:9" ht="22.5" customHeight="1" x14ac:dyDescent="0.25">
      <c r="C5062" s="34"/>
      <c r="D5062" s="27"/>
      <c r="F5062" s="27"/>
      <c r="G5062" s="35"/>
      <c r="H5062" s="35"/>
      <c r="I5062" s="35"/>
    </row>
    <row r="5063" spans="3:9" ht="22.5" customHeight="1" x14ac:dyDescent="0.25">
      <c r="C5063" s="34"/>
      <c r="D5063" s="27"/>
      <c r="F5063" s="27"/>
      <c r="G5063" s="35"/>
      <c r="H5063" s="35"/>
      <c r="I5063" s="35"/>
    </row>
    <row r="5064" spans="3:9" ht="22.5" customHeight="1" x14ac:dyDescent="0.25">
      <c r="C5064" s="34"/>
      <c r="D5064" s="27"/>
      <c r="F5064" s="27"/>
      <c r="G5064" s="35"/>
      <c r="H5064" s="35"/>
      <c r="I5064" s="35"/>
    </row>
    <row r="5065" spans="3:9" ht="22.5" customHeight="1" x14ac:dyDescent="0.25">
      <c r="C5065" s="34"/>
      <c r="D5065" s="27"/>
      <c r="F5065" s="27"/>
      <c r="G5065" s="35"/>
      <c r="H5065" s="35"/>
      <c r="I5065" s="35"/>
    </row>
    <row r="5066" spans="3:9" ht="22.5" customHeight="1" x14ac:dyDescent="0.25">
      <c r="C5066" s="34"/>
      <c r="D5066" s="27"/>
      <c r="F5066" s="27"/>
      <c r="G5066" s="35"/>
      <c r="H5066" s="35"/>
      <c r="I5066" s="35"/>
    </row>
    <row r="5067" spans="3:9" ht="22.5" customHeight="1" x14ac:dyDescent="0.25">
      <c r="C5067" s="34"/>
      <c r="D5067" s="27"/>
      <c r="F5067" s="27"/>
      <c r="G5067" s="35"/>
      <c r="H5067" s="35"/>
      <c r="I5067" s="35"/>
    </row>
    <row r="5068" spans="3:9" ht="22.5" customHeight="1" x14ac:dyDescent="0.25">
      <c r="C5068" s="34"/>
      <c r="D5068" s="27"/>
      <c r="F5068" s="27"/>
      <c r="G5068" s="35"/>
      <c r="H5068" s="35"/>
      <c r="I5068" s="35"/>
    </row>
    <row r="5069" spans="3:9" ht="22.5" customHeight="1" x14ac:dyDescent="0.25">
      <c r="C5069" s="34"/>
      <c r="D5069" s="27"/>
      <c r="F5069" s="27"/>
      <c r="G5069" s="35"/>
      <c r="H5069" s="35"/>
      <c r="I5069" s="35"/>
    </row>
    <row r="5070" spans="3:9" ht="22.5" customHeight="1" x14ac:dyDescent="0.25">
      <c r="C5070" s="34"/>
      <c r="D5070" s="27"/>
      <c r="F5070" s="27"/>
      <c r="G5070" s="35"/>
      <c r="H5070" s="35"/>
      <c r="I5070" s="35"/>
    </row>
    <row r="5071" spans="3:9" ht="22.5" customHeight="1" x14ac:dyDescent="0.25">
      <c r="C5071" s="34"/>
      <c r="D5071" s="27"/>
      <c r="F5071" s="27"/>
      <c r="G5071" s="35"/>
      <c r="H5071" s="35"/>
      <c r="I5071" s="35"/>
    </row>
    <row r="5072" spans="3:9" ht="22.5" customHeight="1" x14ac:dyDescent="0.25">
      <c r="C5072" s="34"/>
      <c r="D5072" s="27"/>
      <c r="F5072" s="27"/>
      <c r="G5072" s="35"/>
      <c r="H5072" s="35"/>
      <c r="I5072" s="35"/>
    </row>
    <row r="5073" spans="3:9" ht="22.5" customHeight="1" x14ac:dyDescent="0.25">
      <c r="C5073" s="34"/>
      <c r="D5073" s="27"/>
      <c r="F5073" s="27"/>
      <c r="G5073" s="35"/>
      <c r="H5073" s="35"/>
      <c r="I5073" s="35"/>
    </row>
    <row r="5074" spans="3:9" ht="22.5" customHeight="1" x14ac:dyDescent="0.25">
      <c r="C5074" s="34"/>
      <c r="D5074" s="27"/>
      <c r="F5074" s="27"/>
      <c r="G5074" s="35"/>
      <c r="H5074" s="35"/>
      <c r="I5074" s="35"/>
    </row>
    <row r="5075" spans="3:9" ht="22.5" customHeight="1" x14ac:dyDescent="0.25">
      <c r="C5075" s="34"/>
      <c r="D5075" s="27"/>
      <c r="F5075" s="27"/>
      <c r="G5075" s="35"/>
      <c r="H5075" s="35"/>
      <c r="I5075" s="35"/>
    </row>
    <row r="5076" spans="3:9" ht="22.5" customHeight="1" x14ac:dyDescent="0.25">
      <c r="C5076" s="34"/>
      <c r="D5076" s="27"/>
      <c r="F5076" s="27"/>
      <c r="G5076" s="35"/>
      <c r="H5076" s="35"/>
      <c r="I5076" s="35"/>
    </row>
    <row r="5077" spans="3:9" ht="22.5" customHeight="1" x14ac:dyDescent="0.25">
      <c r="C5077" s="34"/>
      <c r="D5077" s="27"/>
      <c r="F5077" s="27"/>
      <c r="G5077" s="35"/>
      <c r="H5077" s="35"/>
      <c r="I5077" s="35"/>
    </row>
    <row r="5078" spans="3:9" ht="22.5" customHeight="1" x14ac:dyDescent="0.25">
      <c r="C5078" s="34"/>
      <c r="D5078" s="27"/>
      <c r="F5078" s="27"/>
      <c r="G5078" s="35"/>
      <c r="H5078" s="35"/>
      <c r="I5078" s="35"/>
    </row>
    <row r="5079" spans="3:9" ht="22.5" customHeight="1" x14ac:dyDescent="0.25">
      <c r="C5079" s="34"/>
      <c r="D5079" s="27"/>
      <c r="F5079" s="27"/>
      <c r="G5079" s="35"/>
      <c r="H5079" s="35"/>
      <c r="I5079" s="35"/>
    </row>
    <row r="5080" spans="3:9" ht="22.5" customHeight="1" x14ac:dyDescent="0.25">
      <c r="C5080" s="34"/>
      <c r="D5080" s="27"/>
      <c r="F5080" s="27"/>
      <c r="G5080" s="35"/>
      <c r="H5080" s="35"/>
      <c r="I5080" s="35"/>
    </row>
    <row r="5081" spans="3:9" ht="22.5" customHeight="1" x14ac:dyDescent="0.25">
      <c r="C5081" s="34"/>
      <c r="D5081" s="27"/>
      <c r="F5081" s="27"/>
      <c r="G5081" s="35"/>
      <c r="H5081" s="35"/>
      <c r="I5081" s="35"/>
    </row>
    <row r="5082" spans="3:9" ht="22.5" customHeight="1" x14ac:dyDescent="0.25">
      <c r="C5082" s="34"/>
      <c r="D5082" s="27"/>
      <c r="F5082" s="27"/>
      <c r="G5082" s="35"/>
      <c r="H5082" s="35"/>
      <c r="I5082" s="35"/>
    </row>
    <row r="5083" spans="3:9" ht="22.5" customHeight="1" x14ac:dyDescent="0.25">
      <c r="C5083" s="34"/>
      <c r="D5083" s="27"/>
      <c r="F5083" s="27"/>
      <c r="G5083" s="35"/>
      <c r="H5083" s="35"/>
      <c r="I5083" s="35"/>
    </row>
    <row r="5084" spans="3:9" ht="22.5" customHeight="1" x14ac:dyDescent="0.25">
      <c r="C5084" s="34"/>
      <c r="D5084" s="27"/>
      <c r="F5084" s="27"/>
      <c r="G5084" s="35"/>
      <c r="H5084" s="35"/>
      <c r="I5084" s="35"/>
    </row>
    <row r="5085" spans="3:9" ht="22.5" customHeight="1" x14ac:dyDescent="0.25">
      <c r="C5085" s="34"/>
      <c r="D5085" s="27"/>
      <c r="F5085" s="27"/>
      <c r="G5085" s="35"/>
      <c r="H5085" s="35"/>
      <c r="I5085" s="35"/>
    </row>
    <row r="5086" spans="3:9" ht="22.5" customHeight="1" x14ac:dyDescent="0.25">
      <c r="C5086" s="34"/>
      <c r="D5086" s="27"/>
      <c r="F5086" s="27"/>
      <c r="G5086" s="35"/>
      <c r="H5086" s="35"/>
      <c r="I5086" s="35"/>
    </row>
    <row r="5087" spans="3:9" ht="22.5" customHeight="1" x14ac:dyDescent="0.25">
      <c r="C5087" s="34"/>
      <c r="D5087" s="27"/>
      <c r="F5087" s="27"/>
      <c r="G5087" s="35"/>
      <c r="H5087" s="35"/>
      <c r="I5087" s="35"/>
    </row>
    <row r="5088" spans="3:9" ht="22.5" customHeight="1" x14ac:dyDescent="0.25">
      <c r="C5088" s="34"/>
      <c r="D5088" s="27"/>
      <c r="F5088" s="27"/>
      <c r="G5088" s="35"/>
      <c r="H5088" s="35"/>
      <c r="I5088" s="35"/>
    </row>
    <row r="5089" spans="3:9" ht="22.5" customHeight="1" x14ac:dyDescent="0.25">
      <c r="C5089" s="34"/>
      <c r="D5089" s="27"/>
      <c r="F5089" s="27"/>
      <c r="G5089" s="35"/>
      <c r="H5089" s="35"/>
      <c r="I5089" s="35"/>
    </row>
    <row r="5090" spans="3:9" ht="22.5" customHeight="1" x14ac:dyDescent="0.25">
      <c r="C5090" s="34"/>
      <c r="D5090" s="27"/>
      <c r="F5090" s="27"/>
      <c r="G5090" s="35"/>
      <c r="H5090" s="35"/>
      <c r="I5090" s="35"/>
    </row>
    <row r="5091" spans="3:9" ht="22.5" customHeight="1" x14ac:dyDescent="0.25">
      <c r="C5091" s="34"/>
      <c r="D5091" s="27"/>
      <c r="F5091" s="27"/>
      <c r="G5091" s="35"/>
      <c r="H5091" s="35"/>
      <c r="I5091" s="35"/>
    </row>
    <row r="5092" spans="3:9" ht="22.5" customHeight="1" x14ac:dyDescent="0.25">
      <c r="C5092" s="34"/>
      <c r="D5092" s="27"/>
      <c r="F5092" s="27"/>
      <c r="G5092" s="35"/>
      <c r="H5092" s="35"/>
      <c r="I5092" s="35"/>
    </row>
    <row r="5093" spans="3:9" ht="22.5" customHeight="1" x14ac:dyDescent="0.25">
      <c r="C5093" s="34"/>
      <c r="D5093" s="27"/>
      <c r="F5093" s="27"/>
      <c r="G5093" s="35"/>
      <c r="H5093" s="35"/>
      <c r="I5093" s="35"/>
    </row>
    <row r="5094" spans="3:9" ht="22.5" customHeight="1" x14ac:dyDescent="0.25">
      <c r="C5094" s="34"/>
      <c r="D5094" s="27"/>
      <c r="F5094" s="27"/>
      <c r="G5094" s="35"/>
      <c r="H5094" s="35"/>
      <c r="I5094" s="35"/>
    </row>
    <row r="5095" spans="3:9" ht="22.5" customHeight="1" x14ac:dyDescent="0.25">
      <c r="C5095" s="34"/>
      <c r="D5095" s="27"/>
      <c r="F5095" s="27"/>
      <c r="G5095" s="35"/>
      <c r="H5095" s="35"/>
      <c r="I5095" s="35"/>
    </row>
    <row r="5096" spans="3:9" ht="22.5" customHeight="1" x14ac:dyDescent="0.25">
      <c r="C5096" s="34"/>
      <c r="D5096" s="27"/>
      <c r="F5096" s="27"/>
      <c r="G5096" s="35"/>
      <c r="H5096" s="35"/>
      <c r="I5096" s="35"/>
    </row>
    <row r="5097" spans="3:9" ht="22.5" customHeight="1" x14ac:dyDescent="0.25">
      <c r="C5097" s="34"/>
      <c r="D5097" s="27"/>
      <c r="F5097" s="27"/>
      <c r="G5097" s="35"/>
      <c r="H5097" s="35"/>
      <c r="I5097" s="35"/>
    </row>
    <row r="5098" spans="3:9" ht="22.5" customHeight="1" x14ac:dyDescent="0.25">
      <c r="C5098" s="34"/>
      <c r="D5098" s="27"/>
      <c r="F5098" s="27"/>
      <c r="G5098" s="35"/>
      <c r="H5098" s="35"/>
      <c r="I5098" s="35"/>
    </row>
    <row r="5099" spans="3:9" ht="22.5" customHeight="1" x14ac:dyDescent="0.25">
      <c r="C5099" s="34"/>
      <c r="D5099" s="27"/>
      <c r="F5099" s="27"/>
      <c r="G5099" s="35"/>
      <c r="H5099" s="35"/>
      <c r="I5099" s="35"/>
    </row>
    <row r="5100" spans="3:9" ht="22.5" customHeight="1" x14ac:dyDescent="0.25">
      <c r="C5100" s="34"/>
      <c r="D5100" s="27"/>
      <c r="F5100" s="27"/>
      <c r="G5100" s="35"/>
      <c r="H5100" s="35"/>
      <c r="I5100" s="35"/>
    </row>
    <row r="5101" spans="3:9" ht="22.5" customHeight="1" x14ac:dyDescent="0.25">
      <c r="C5101" s="34"/>
      <c r="D5101" s="27"/>
      <c r="F5101" s="27"/>
      <c r="G5101" s="35"/>
      <c r="H5101" s="35"/>
      <c r="I5101" s="35"/>
    </row>
    <row r="5102" spans="3:9" ht="22.5" customHeight="1" x14ac:dyDescent="0.25">
      <c r="C5102" s="34"/>
      <c r="D5102" s="27"/>
      <c r="F5102" s="27"/>
      <c r="G5102" s="35"/>
      <c r="H5102" s="35"/>
      <c r="I5102" s="35"/>
    </row>
    <row r="5103" spans="3:9" ht="22.5" customHeight="1" x14ac:dyDescent="0.25">
      <c r="C5103" s="34"/>
      <c r="D5103" s="27"/>
      <c r="F5103" s="27"/>
      <c r="G5103" s="35"/>
      <c r="H5103" s="35"/>
      <c r="I5103" s="35"/>
    </row>
    <row r="5104" spans="3:9" ht="22.5" customHeight="1" x14ac:dyDescent="0.25">
      <c r="C5104" s="34"/>
      <c r="D5104" s="27"/>
      <c r="F5104" s="27"/>
      <c r="G5104" s="35"/>
      <c r="H5104" s="35"/>
      <c r="I5104" s="35"/>
    </row>
    <row r="5105" spans="3:9" ht="22.5" customHeight="1" x14ac:dyDescent="0.25">
      <c r="C5105" s="34"/>
      <c r="D5105" s="27"/>
      <c r="F5105" s="27"/>
      <c r="G5105" s="35"/>
      <c r="H5105" s="35"/>
      <c r="I5105" s="35"/>
    </row>
    <row r="5106" spans="3:9" ht="22.5" customHeight="1" x14ac:dyDescent="0.25">
      <c r="C5106" s="34"/>
      <c r="D5106" s="27"/>
      <c r="F5106" s="27"/>
      <c r="G5106" s="35"/>
      <c r="H5106" s="35"/>
      <c r="I5106" s="35"/>
    </row>
    <row r="5107" spans="3:9" ht="22.5" customHeight="1" x14ac:dyDescent="0.25">
      <c r="C5107" s="34"/>
      <c r="D5107" s="27"/>
      <c r="F5107" s="27"/>
      <c r="G5107" s="35"/>
      <c r="H5107" s="35"/>
      <c r="I5107" s="35"/>
    </row>
    <row r="5108" spans="3:9" ht="22.5" customHeight="1" x14ac:dyDescent="0.25">
      <c r="C5108" s="34"/>
      <c r="D5108" s="27"/>
      <c r="F5108" s="27"/>
      <c r="G5108" s="35"/>
      <c r="H5108" s="35"/>
      <c r="I5108" s="35"/>
    </row>
    <row r="5109" spans="3:9" ht="22.5" customHeight="1" x14ac:dyDescent="0.25">
      <c r="C5109" s="34"/>
      <c r="D5109" s="27"/>
      <c r="F5109" s="27"/>
      <c r="G5109" s="35"/>
      <c r="H5109" s="35"/>
      <c r="I5109" s="35"/>
    </row>
    <row r="5110" spans="3:9" ht="22.5" customHeight="1" x14ac:dyDescent="0.25">
      <c r="C5110" s="34"/>
      <c r="D5110" s="27"/>
      <c r="F5110" s="27"/>
      <c r="G5110" s="35"/>
      <c r="H5110" s="35"/>
      <c r="I5110" s="35"/>
    </row>
    <row r="5111" spans="3:9" ht="22.5" customHeight="1" x14ac:dyDescent="0.25">
      <c r="C5111" s="34"/>
      <c r="D5111" s="27"/>
      <c r="F5111" s="27"/>
      <c r="G5111" s="35"/>
      <c r="H5111" s="35"/>
      <c r="I5111" s="35"/>
    </row>
    <row r="5112" spans="3:9" ht="22.5" customHeight="1" x14ac:dyDescent="0.25">
      <c r="C5112" s="34"/>
      <c r="D5112" s="27"/>
      <c r="F5112" s="27"/>
      <c r="G5112" s="35"/>
      <c r="H5112" s="35"/>
      <c r="I5112" s="35"/>
    </row>
    <row r="5113" spans="3:9" ht="22.5" customHeight="1" x14ac:dyDescent="0.25">
      <c r="C5113" s="34"/>
      <c r="D5113" s="27"/>
      <c r="F5113" s="27"/>
      <c r="G5113" s="35"/>
      <c r="H5113" s="35"/>
      <c r="I5113" s="35"/>
    </row>
    <row r="5114" spans="3:9" ht="22.5" customHeight="1" x14ac:dyDescent="0.25">
      <c r="C5114" s="34"/>
      <c r="D5114" s="27"/>
      <c r="F5114" s="27"/>
      <c r="G5114" s="35"/>
      <c r="H5114" s="35"/>
      <c r="I5114" s="35"/>
    </row>
    <row r="5115" spans="3:9" ht="22.5" customHeight="1" x14ac:dyDescent="0.25">
      <c r="C5115" s="34"/>
      <c r="D5115" s="27"/>
      <c r="F5115" s="27"/>
      <c r="G5115" s="35"/>
      <c r="H5115" s="35"/>
      <c r="I5115" s="35"/>
    </row>
    <row r="5116" spans="3:9" ht="22.5" customHeight="1" x14ac:dyDescent="0.25">
      <c r="C5116" s="34"/>
      <c r="D5116" s="27"/>
      <c r="F5116" s="27"/>
      <c r="G5116" s="35"/>
      <c r="H5116" s="35"/>
      <c r="I5116" s="35"/>
    </row>
    <row r="5117" spans="3:9" ht="22.5" customHeight="1" x14ac:dyDescent="0.25">
      <c r="C5117" s="34"/>
      <c r="D5117" s="27"/>
      <c r="F5117" s="27"/>
      <c r="G5117" s="35"/>
      <c r="H5117" s="35"/>
      <c r="I5117" s="35"/>
    </row>
    <row r="5118" spans="3:9" ht="22.5" customHeight="1" x14ac:dyDescent="0.25">
      <c r="C5118" s="34"/>
      <c r="D5118" s="27"/>
      <c r="F5118" s="27"/>
      <c r="G5118" s="35"/>
      <c r="H5118" s="35"/>
      <c r="I5118" s="35"/>
    </row>
    <row r="5119" spans="3:9" ht="22.5" customHeight="1" x14ac:dyDescent="0.25">
      <c r="C5119" s="34"/>
      <c r="D5119" s="27"/>
      <c r="F5119" s="27"/>
      <c r="G5119" s="35"/>
      <c r="H5119" s="35"/>
      <c r="I5119" s="35"/>
    </row>
    <row r="5120" spans="3:9" ht="22.5" customHeight="1" x14ac:dyDescent="0.25">
      <c r="C5120" s="34"/>
      <c r="D5120" s="27"/>
      <c r="F5120" s="27"/>
      <c r="G5120" s="35"/>
      <c r="H5120" s="35"/>
      <c r="I5120" s="35"/>
    </row>
    <row r="5121" spans="3:9" ht="22.5" customHeight="1" x14ac:dyDescent="0.25">
      <c r="C5121" s="34"/>
      <c r="D5121" s="27"/>
      <c r="F5121" s="27"/>
      <c r="G5121" s="35"/>
      <c r="H5121" s="35"/>
      <c r="I5121" s="35"/>
    </row>
    <row r="5122" spans="3:9" ht="22.5" customHeight="1" x14ac:dyDescent="0.25">
      <c r="C5122" s="34"/>
      <c r="D5122" s="27"/>
      <c r="F5122" s="27"/>
      <c r="G5122" s="35"/>
      <c r="H5122" s="35"/>
      <c r="I5122" s="35"/>
    </row>
    <row r="5123" spans="3:9" ht="22.5" customHeight="1" x14ac:dyDescent="0.25">
      <c r="C5123" s="34"/>
      <c r="D5123" s="27"/>
      <c r="F5123" s="27"/>
      <c r="G5123" s="35"/>
      <c r="H5123" s="35"/>
      <c r="I5123" s="35"/>
    </row>
    <row r="5124" spans="3:9" ht="22.5" customHeight="1" x14ac:dyDescent="0.25">
      <c r="C5124" s="34"/>
      <c r="D5124" s="27"/>
      <c r="F5124" s="27"/>
      <c r="G5124" s="35"/>
      <c r="H5124" s="35"/>
      <c r="I5124" s="35"/>
    </row>
    <row r="5125" spans="3:9" ht="22.5" customHeight="1" x14ac:dyDescent="0.25">
      <c r="C5125" s="34"/>
      <c r="D5125" s="27"/>
      <c r="F5125" s="27"/>
      <c r="G5125" s="35"/>
      <c r="H5125" s="35"/>
      <c r="I5125" s="35"/>
    </row>
    <row r="5126" spans="3:9" ht="22.5" customHeight="1" x14ac:dyDescent="0.25">
      <c r="C5126" s="34"/>
      <c r="D5126" s="27"/>
      <c r="F5126" s="27"/>
      <c r="G5126" s="35"/>
      <c r="H5126" s="35"/>
      <c r="I5126" s="35"/>
    </row>
    <row r="5127" spans="3:9" ht="22.5" customHeight="1" x14ac:dyDescent="0.25">
      <c r="C5127" s="34"/>
      <c r="D5127" s="27"/>
      <c r="F5127" s="27"/>
      <c r="G5127" s="35"/>
      <c r="H5127" s="35"/>
      <c r="I5127" s="35"/>
    </row>
    <row r="5128" spans="3:9" ht="22.5" customHeight="1" x14ac:dyDescent="0.25">
      <c r="C5128" s="34"/>
      <c r="D5128" s="27"/>
      <c r="F5128" s="27"/>
      <c r="G5128" s="35"/>
      <c r="H5128" s="35"/>
      <c r="I5128" s="35"/>
    </row>
    <row r="5129" spans="3:9" ht="22.5" customHeight="1" x14ac:dyDescent="0.25">
      <c r="C5129" s="34"/>
      <c r="D5129" s="27"/>
      <c r="F5129" s="27"/>
      <c r="G5129" s="35"/>
      <c r="H5129" s="35"/>
      <c r="I5129" s="35"/>
    </row>
    <row r="5130" spans="3:9" ht="22.5" customHeight="1" x14ac:dyDescent="0.25">
      <c r="C5130" s="34"/>
      <c r="D5130" s="27"/>
      <c r="F5130" s="27"/>
      <c r="G5130" s="35"/>
      <c r="H5130" s="35"/>
      <c r="I5130" s="35"/>
    </row>
    <row r="5131" spans="3:9" ht="22.5" customHeight="1" x14ac:dyDescent="0.25">
      <c r="C5131" s="34"/>
      <c r="D5131" s="27"/>
      <c r="F5131" s="27"/>
      <c r="G5131" s="35"/>
      <c r="H5131" s="35"/>
      <c r="I5131" s="35"/>
    </row>
    <row r="5132" spans="3:9" ht="22.5" customHeight="1" x14ac:dyDescent="0.25">
      <c r="C5132" s="34"/>
      <c r="D5132" s="27"/>
      <c r="F5132" s="27"/>
      <c r="G5132" s="35"/>
      <c r="H5132" s="35"/>
      <c r="I5132" s="35"/>
    </row>
    <row r="5133" spans="3:9" ht="22.5" customHeight="1" x14ac:dyDescent="0.25">
      <c r="C5133" s="34"/>
      <c r="D5133" s="27"/>
      <c r="F5133" s="27"/>
      <c r="G5133" s="35"/>
      <c r="H5133" s="35"/>
      <c r="I5133" s="35"/>
    </row>
    <row r="5134" spans="3:9" ht="22.5" customHeight="1" x14ac:dyDescent="0.25">
      <c r="C5134" s="34"/>
      <c r="D5134" s="27"/>
      <c r="F5134" s="27"/>
      <c r="G5134" s="35"/>
      <c r="H5134" s="35"/>
      <c r="I5134" s="35"/>
    </row>
    <row r="5135" spans="3:9" ht="22.5" customHeight="1" x14ac:dyDescent="0.25">
      <c r="C5135" s="34"/>
      <c r="D5135" s="27"/>
      <c r="F5135" s="27"/>
      <c r="G5135" s="35"/>
      <c r="H5135" s="35"/>
      <c r="I5135" s="35"/>
    </row>
    <row r="5136" spans="3:9" ht="22.5" customHeight="1" x14ac:dyDescent="0.25">
      <c r="C5136" s="34"/>
      <c r="D5136" s="27"/>
      <c r="F5136" s="27"/>
      <c r="G5136" s="35"/>
      <c r="H5136" s="35"/>
      <c r="I5136" s="35"/>
    </row>
    <row r="5137" spans="3:9" ht="22.5" customHeight="1" x14ac:dyDescent="0.25">
      <c r="C5137" s="34"/>
      <c r="D5137" s="27"/>
      <c r="F5137" s="27"/>
      <c r="G5137" s="35"/>
      <c r="H5137" s="35"/>
      <c r="I5137" s="35"/>
    </row>
    <row r="5138" spans="3:9" ht="22.5" customHeight="1" x14ac:dyDescent="0.25">
      <c r="C5138" s="34"/>
      <c r="D5138" s="27"/>
      <c r="F5138" s="27"/>
      <c r="G5138" s="35"/>
      <c r="H5138" s="35"/>
      <c r="I5138" s="35"/>
    </row>
    <row r="5139" spans="3:9" ht="22.5" customHeight="1" x14ac:dyDescent="0.25">
      <c r="C5139" s="34"/>
      <c r="D5139" s="27"/>
      <c r="F5139" s="27"/>
      <c r="G5139" s="35"/>
      <c r="H5139" s="35"/>
      <c r="I5139" s="35"/>
    </row>
    <row r="5140" spans="3:9" ht="22.5" customHeight="1" x14ac:dyDescent="0.25">
      <c r="C5140" s="34"/>
      <c r="D5140" s="27"/>
      <c r="F5140" s="27"/>
      <c r="G5140" s="35"/>
      <c r="H5140" s="35"/>
      <c r="I5140" s="35"/>
    </row>
    <row r="5141" spans="3:9" ht="22.5" customHeight="1" x14ac:dyDescent="0.25">
      <c r="C5141" s="34"/>
      <c r="D5141" s="27"/>
      <c r="F5141" s="27"/>
      <c r="G5141" s="35"/>
      <c r="H5141" s="35"/>
      <c r="I5141" s="35"/>
    </row>
    <row r="5142" spans="3:9" ht="22.5" customHeight="1" x14ac:dyDescent="0.25">
      <c r="C5142" s="34"/>
      <c r="D5142" s="27"/>
      <c r="F5142" s="27"/>
      <c r="G5142" s="35"/>
      <c r="H5142" s="35"/>
      <c r="I5142" s="35"/>
    </row>
    <row r="5143" spans="3:9" ht="22.5" customHeight="1" x14ac:dyDescent="0.25">
      <c r="C5143" s="34"/>
      <c r="D5143" s="27"/>
      <c r="F5143" s="27"/>
      <c r="G5143" s="35"/>
      <c r="H5143" s="35"/>
      <c r="I5143" s="35"/>
    </row>
    <row r="5144" spans="3:9" ht="22.5" customHeight="1" x14ac:dyDescent="0.25">
      <c r="C5144" s="34"/>
      <c r="D5144" s="27"/>
      <c r="F5144" s="27"/>
      <c r="G5144" s="35"/>
      <c r="H5144" s="35"/>
      <c r="I5144" s="35"/>
    </row>
    <row r="5145" spans="3:9" ht="22.5" customHeight="1" x14ac:dyDescent="0.25">
      <c r="C5145" s="34"/>
      <c r="D5145" s="27"/>
      <c r="F5145" s="27"/>
      <c r="G5145" s="35"/>
      <c r="H5145" s="35"/>
      <c r="I5145" s="35"/>
    </row>
    <row r="5146" spans="3:9" ht="22.5" customHeight="1" x14ac:dyDescent="0.25">
      <c r="C5146" s="34"/>
      <c r="D5146" s="27"/>
      <c r="F5146" s="27"/>
      <c r="G5146" s="35"/>
      <c r="H5146" s="35"/>
      <c r="I5146" s="35"/>
    </row>
    <row r="5147" spans="3:9" ht="22.5" customHeight="1" x14ac:dyDescent="0.25">
      <c r="C5147" s="34"/>
      <c r="D5147" s="27"/>
      <c r="F5147" s="27"/>
      <c r="G5147" s="35"/>
      <c r="H5147" s="35"/>
      <c r="I5147" s="35"/>
    </row>
    <row r="5148" spans="3:9" ht="22.5" customHeight="1" x14ac:dyDescent="0.25">
      <c r="C5148" s="34"/>
      <c r="D5148" s="27"/>
      <c r="F5148" s="27"/>
      <c r="G5148" s="35"/>
      <c r="H5148" s="35"/>
      <c r="I5148" s="35"/>
    </row>
    <row r="5149" spans="3:9" ht="22.5" customHeight="1" x14ac:dyDescent="0.25">
      <c r="C5149" s="34"/>
      <c r="D5149" s="27"/>
      <c r="F5149" s="27"/>
      <c r="G5149" s="35"/>
      <c r="H5149" s="35"/>
      <c r="I5149" s="35"/>
    </row>
    <row r="5150" spans="3:9" ht="22.5" customHeight="1" x14ac:dyDescent="0.25">
      <c r="C5150" s="34"/>
      <c r="D5150" s="27"/>
      <c r="F5150" s="27"/>
      <c r="G5150" s="35"/>
      <c r="H5150" s="35"/>
      <c r="I5150" s="35"/>
    </row>
    <row r="5151" spans="3:9" ht="22.5" customHeight="1" x14ac:dyDescent="0.25">
      <c r="C5151" s="34"/>
      <c r="D5151" s="27"/>
      <c r="F5151" s="27"/>
      <c r="G5151" s="35"/>
      <c r="H5151" s="35"/>
      <c r="I5151" s="35"/>
    </row>
    <row r="5152" spans="3:9" ht="22.5" customHeight="1" x14ac:dyDescent="0.25">
      <c r="C5152" s="34"/>
      <c r="D5152" s="27"/>
      <c r="F5152" s="27"/>
      <c r="G5152" s="35"/>
      <c r="H5152" s="35"/>
      <c r="I5152" s="35"/>
    </row>
    <row r="5153" spans="3:9" ht="22.5" customHeight="1" x14ac:dyDescent="0.25">
      <c r="C5153" s="34"/>
      <c r="D5153" s="27"/>
      <c r="F5153" s="27"/>
      <c r="G5153" s="35"/>
      <c r="H5153" s="35"/>
      <c r="I5153" s="35"/>
    </row>
    <row r="5154" spans="3:9" ht="22.5" customHeight="1" x14ac:dyDescent="0.25">
      <c r="C5154" s="34"/>
      <c r="D5154" s="27"/>
      <c r="F5154" s="27"/>
      <c r="G5154" s="35"/>
      <c r="H5154" s="35"/>
      <c r="I5154" s="35"/>
    </row>
    <row r="5155" spans="3:9" ht="22.5" customHeight="1" x14ac:dyDescent="0.25">
      <c r="C5155" s="34"/>
      <c r="D5155" s="27"/>
      <c r="F5155" s="27"/>
      <c r="G5155" s="35"/>
      <c r="H5155" s="35"/>
      <c r="I5155" s="35"/>
    </row>
    <row r="5156" spans="3:9" ht="22.5" customHeight="1" x14ac:dyDescent="0.25">
      <c r="C5156" s="34"/>
      <c r="D5156" s="27"/>
      <c r="F5156" s="27"/>
      <c r="G5156" s="35"/>
      <c r="H5156" s="35"/>
      <c r="I5156" s="35"/>
    </row>
    <row r="5157" spans="3:9" ht="22.5" customHeight="1" x14ac:dyDescent="0.25">
      <c r="C5157" s="34"/>
      <c r="D5157" s="27"/>
      <c r="F5157" s="27"/>
      <c r="G5157" s="35"/>
      <c r="H5157" s="35"/>
      <c r="I5157" s="35"/>
    </row>
    <row r="5158" spans="3:9" ht="22.5" customHeight="1" x14ac:dyDescent="0.25">
      <c r="C5158" s="34"/>
      <c r="D5158" s="27"/>
      <c r="F5158" s="27"/>
      <c r="G5158" s="35"/>
      <c r="H5158" s="35"/>
      <c r="I5158" s="35"/>
    </row>
    <row r="5159" spans="3:9" ht="22.5" customHeight="1" x14ac:dyDescent="0.25">
      <c r="C5159" s="34"/>
      <c r="D5159" s="27"/>
      <c r="F5159" s="27"/>
      <c r="G5159" s="35"/>
      <c r="H5159" s="35"/>
      <c r="I5159" s="35"/>
    </row>
    <row r="5160" spans="3:9" ht="22.5" customHeight="1" x14ac:dyDescent="0.25">
      <c r="C5160" s="34"/>
      <c r="D5160" s="27"/>
      <c r="F5160" s="27"/>
      <c r="G5160" s="35"/>
      <c r="H5160" s="35"/>
      <c r="I5160" s="35"/>
    </row>
    <row r="5161" spans="3:9" ht="22.5" customHeight="1" x14ac:dyDescent="0.25">
      <c r="C5161" s="34"/>
      <c r="D5161" s="27"/>
      <c r="F5161" s="27"/>
      <c r="G5161" s="35"/>
      <c r="H5161" s="35"/>
      <c r="I5161" s="35"/>
    </row>
    <row r="5162" spans="3:9" ht="22.5" customHeight="1" x14ac:dyDescent="0.25">
      <c r="C5162" s="34"/>
      <c r="D5162" s="27"/>
      <c r="F5162" s="27"/>
      <c r="G5162" s="35"/>
      <c r="H5162" s="35"/>
      <c r="I5162" s="35"/>
    </row>
    <row r="5163" spans="3:9" ht="22.5" customHeight="1" x14ac:dyDescent="0.25">
      <c r="C5163" s="34"/>
      <c r="D5163" s="27"/>
      <c r="F5163" s="27"/>
      <c r="G5163" s="35"/>
      <c r="H5163" s="35"/>
      <c r="I5163" s="35"/>
    </row>
    <row r="5164" spans="3:9" ht="22.5" customHeight="1" x14ac:dyDescent="0.25">
      <c r="C5164" s="34"/>
      <c r="D5164" s="27"/>
      <c r="F5164" s="27"/>
      <c r="G5164" s="35"/>
      <c r="H5164" s="35"/>
      <c r="I5164" s="35"/>
    </row>
    <row r="5165" spans="3:9" ht="22.5" customHeight="1" x14ac:dyDescent="0.25">
      <c r="C5165" s="34"/>
      <c r="D5165" s="27"/>
      <c r="F5165" s="27"/>
      <c r="G5165" s="35"/>
      <c r="H5165" s="35"/>
      <c r="I5165" s="35"/>
    </row>
    <row r="5166" spans="3:9" ht="22.5" customHeight="1" x14ac:dyDescent="0.25">
      <c r="C5166" s="34"/>
      <c r="D5166" s="27"/>
      <c r="F5166" s="27"/>
      <c r="G5166" s="35"/>
      <c r="H5166" s="35"/>
      <c r="I5166" s="35"/>
    </row>
    <row r="5167" spans="3:9" ht="22.5" customHeight="1" x14ac:dyDescent="0.25">
      <c r="C5167" s="34"/>
      <c r="D5167" s="27"/>
      <c r="F5167" s="27"/>
      <c r="G5167" s="35"/>
      <c r="H5167" s="35"/>
      <c r="I5167" s="35"/>
    </row>
    <row r="5168" spans="3:9" ht="22.5" customHeight="1" x14ac:dyDescent="0.25">
      <c r="C5168" s="34"/>
      <c r="D5168" s="27"/>
      <c r="F5168" s="27"/>
      <c r="G5168" s="35"/>
      <c r="H5168" s="35"/>
      <c r="I5168" s="35"/>
    </row>
    <row r="5169" spans="3:9" ht="22.5" customHeight="1" x14ac:dyDescent="0.25">
      <c r="C5169" s="34"/>
      <c r="D5169" s="27"/>
      <c r="F5169" s="27"/>
      <c r="G5169" s="35"/>
      <c r="H5169" s="35"/>
      <c r="I5169" s="35"/>
    </row>
    <row r="5170" spans="3:9" ht="22.5" customHeight="1" x14ac:dyDescent="0.25">
      <c r="C5170" s="34"/>
      <c r="D5170" s="27"/>
      <c r="F5170" s="27"/>
      <c r="G5170" s="35"/>
      <c r="H5170" s="35"/>
      <c r="I5170" s="35"/>
    </row>
    <row r="5171" spans="3:9" ht="22.5" customHeight="1" x14ac:dyDescent="0.25">
      <c r="C5171" s="34"/>
      <c r="D5171" s="27"/>
      <c r="F5171" s="27"/>
      <c r="G5171" s="35"/>
      <c r="H5171" s="35"/>
      <c r="I5171" s="35"/>
    </row>
    <row r="5172" spans="3:9" ht="22.5" customHeight="1" x14ac:dyDescent="0.25">
      <c r="C5172" s="34"/>
      <c r="D5172" s="27"/>
      <c r="F5172" s="27"/>
      <c r="G5172" s="35"/>
      <c r="H5172" s="35"/>
      <c r="I5172" s="35"/>
    </row>
    <row r="5173" spans="3:9" ht="22.5" customHeight="1" x14ac:dyDescent="0.25">
      <c r="C5173" s="34"/>
      <c r="D5173" s="27"/>
      <c r="F5173" s="27"/>
      <c r="G5173" s="35"/>
      <c r="H5173" s="35"/>
      <c r="I5173" s="35"/>
    </row>
    <row r="5174" spans="3:9" ht="22.5" customHeight="1" x14ac:dyDescent="0.25">
      <c r="C5174" s="34"/>
      <c r="D5174" s="27"/>
      <c r="F5174" s="27"/>
      <c r="G5174" s="35"/>
      <c r="H5174" s="35"/>
      <c r="I5174" s="35"/>
    </row>
    <row r="5175" spans="3:9" ht="22.5" customHeight="1" x14ac:dyDescent="0.25">
      <c r="C5175" s="34"/>
      <c r="D5175" s="27"/>
      <c r="F5175" s="27"/>
      <c r="G5175" s="35"/>
      <c r="H5175" s="35"/>
      <c r="I5175" s="35"/>
    </row>
    <row r="5176" spans="3:9" ht="22.5" customHeight="1" x14ac:dyDescent="0.25">
      <c r="C5176" s="34"/>
      <c r="D5176" s="27"/>
      <c r="F5176" s="27"/>
      <c r="G5176" s="35"/>
      <c r="H5176" s="35"/>
      <c r="I5176" s="35"/>
    </row>
    <row r="5177" spans="3:9" ht="22.5" customHeight="1" x14ac:dyDescent="0.25">
      <c r="C5177" s="34"/>
      <c r="D5177" s="27"/>
      <c r="F5177" s="27"/>
      <c r="G5177" s="35"/>
      <c r="H5177" s="35"/>
      <c r="I5177" s="35"/>
    </row>
    <row r="5178" spans="3:9" ht="22.5" customHeight="1" x14ac:dyDescent="0.25">
      <c r="C5178" s="34"/>
      <c r="D5178" s="27"/>
      <c r="F5178" s="27"/>
      <c r="G5178" s="35"/>
      <c r="H5178" s="35"/>
      <c r="I5178" s="35"/>
    </row>
    <row r="5179" spans="3:9" ht="22.5" customHeight="1" x14ac:dyDescent="0.25">
      <c r="C5179" s="34"/>
      <c r="D5179" s="27"/>
      <c r="F5179" s="27"/>
      <c r="G5179" s="35"/>
      <c r="H5179" s="35"/>
      <c r="I5179" s="35"/>
    </row>
    <row r="5180" spans="3:9" ht="22.5" customHeight="1" x14ac:dyDescent="0.25">
      <c r="C5180" s="34"/>
      <c r="D5180" s="27"/>
      <c r="F5180" s="27"/>
      <c r="G5180" s="35"/>
      <c r="H5180" s="35"/>
      <c r="I5180" s="35"/>
    </row>
    <row r="5181" spans="3:9" ht="22.5" customHeight="1" x14ac:dyDescent="0.25">
      <c r="C5181" s="34"/>
      <c r="D5181" s="27"/>
      <c r="F5181" s="27"/>
      <c r="G5181" s="35"/>
      <c r="H5181" s="35"/>
      <c r="I5181" s="35"/>
    </row>
    <row r="5182" spans="3:9" ht="22.5" customHeight="1" x14ac:dyDescent="0.25">
      <c r="C5182" s="34"/>
      <c r="D5182" s="27"/>
      <c r="F5182" s="27"/>
      <c r="G5182" s="35"/>
      <c r="H5182" s="35"/>
      <c r="I5182" s="35"/>
    </row>
    <row r="5183" spans="3:9" ht="22.5" customHeight="1" x14ac:dyDescent="0.25">
      <c r="C5183" s="34"/>
      <c r="D5183" s="27"/>
      <c r="F5183" s="27"/>
      <c r="G5183" s="35"/>
      <c r="H5183" s="35"/>
      <c r="I5183" s="35"/>
    </row>
    <row r="5184" spans="3:9" ht="22.5" customHeight="1" x14ac:dyDescent="0.25">
      <c r="C5184" s="34"/>
      <c r="D5184" s="27"/>
      <c r="F5184" s="27"/>
      <c r="G5184" s="35"/>
      <c r="H5184" s="35"/>
      <c r="I5184" s="35"/>
    </row>
    <row r="5185" spans="3:9" ht="22.5" customHeight="1" x14ac:dyDescent="0.25">
      <c r="C5185" s="34"/>
      <c r="D5185" s="27"/>
      <c r="F5185" s="27"/>
      <c r="G5185" s="35"/>
      <c r="H5185" s="35"/>
      <c r="I5185" s="35"/>
    </row>
    <row r="5186" spans="3:9" ht="22.5" customHeight="1" x14ac:dyDescent="0.25">
      <c r="C5186" s="34"/>
      <c r="D5186" s="27"/>
      <c r="F5186" s="27"/>
      <c r="G5186" s="35"/>
      <c r="H5186" s="35"/>
      <c r="I5186" s="35"/>
    </row>
    <row r="5187" spans="3:9" ht="22.5" customHeight="1" x14ac:dyDescent="0.25">
      <c r="C5187" s="34"/>
      <c r="D5187" s="27"/>
      <c r="F5187" s="27"/>
      <c r="G5187" s="35"/>
      <c r="H5187" s="35"/>
      <c r="I5187" s="35"/>
    </row>
    <row r="5188" spans="3:9" ht="22.5" customHeight="1" x14ac:dyDescent="0.25">
      <c r="C5188" s="34"/>
      <c r="D5188" s="27"/>
      <c r="F5188" s="27"/>
      <c r="G5188" s="35"/>
      <c r="H5188" s="35"/>
      <c r="I5188" s="35"/>
    </row>
    <row r="5189" spans="3:9" ht="22.5" customHeight="1" x14ac:dyDescent="0.25">
      <c r="C5189" s="34"/>
      <c r="D5189" s="27"/>
      <c r="F5189" s="27"/>
      <c r="G5189" s="35"/>
      <c r="H5189" s="35"/>
      <c r="I5189" s="35"/>
    </row>
    <row r="5190" spans="3:9" ht="22.5" customHeight="1" x14ac:dyDescent="0.25">
      <c r="C5190" s="34"/>
      <c r="D5190" s="27"/>
      <c r="F5190" s="27"/>
      <c r="G5190" s="35"/>
      <c r="H5190" s="35"/>
      <c r="I5190" s="35"/>
    </row>
    <row r="5191" spans="3:9" ht="22.5" customHeight="1" x14ac:dyDescent="0.25">
      <c r="C5191" s="34"/>
      <c r="D5191" s="27"/>
      <c r="F5191" s="27"/>
      <c r="G5191" s="35"/>
      <c r="H5191" s="35"/>
      <c r="I5191" s="35"/>
    </row>
    <row r="5192" spans="3:9" ht="22.5" customHeight="1" x14ac:dyDescent="0.25">
      <c r="C5192" s="34"/>
      <c r="D5192" s="27"/>
      <c r="F5192" s="27"/>
      <c r="G5192" s="35"/>
      <c r="H5192" s="35"/>
      <c r="I5192" s="35"/>
    </row>
    <row r="5193" spans="3:9" ht="22.5" customHeight="1" x14ac:dyDescent="0.25">
      <c r="C5193" s="34"/>
      <c r="D5193" s="27"/>
      <c r="F5193" s="27"/>
      <c r="G5193" s="35"/>
      <c r="H5193" s="35"/>
      <c r="I5193" s="35"/>
    </row>
    <row r="5194" spans="3:9" ht="22.5" customHeight="1" x14ac:dyDescent="0.25">
      <c r="C5194" s="34"/>
      <c r="D5194" s="27"/>
      <c r="F5194" s="27"/>
      <c r="G5194" s="35"/>
      <c r="H5194" s="35"/>
      <c r="I5194" s="35"/>
    </row>
    <row r="5195" spans="3:9" ht="22.5" customHeight="1" x14ac:dyDescent="0.25">
      <c r="C5195" s="34"/>
      <c r="D5195" s="27"/>
      <c r="F5195" s="27"/>
      <c r="G5195" s="35"/>
      <c r="H5195" s="35"/>
      <c r="I5195" s="35"/>
    </row>
    <row r="5196" spans="3:9" ht="22.5" customHeight="1" x14ac:dyDescent="0.25">
      <c r="C5196" s="34"/>
      <c r="D5196" s="27"/>
      <c r="F5196" s="27"/>
      <c r="G5196" s="35"/>
      <c r="H5196" s="35"/>
      <c r="I5196" s="35"/>
    </row>
    <row r="5197" spans="3:9" ht="22.5" customHeight="1" x14ac:dyDescent="0.25">
      <c r="C5197" s="34"/>
      <c r="D5197" s="27"/>
      <c r="F5197" s="27"/>
      <c r="G5197" s="35"/>
      <c r="H5197" s="35"/>
      <c r="I5197" s="35"/>
    </row>
    <row r="5198" spans="3:9" ht="22.5" customHeight="1" x14ac:dyDescent="0.25">
      <c r="C5198" s="34"/>
      <c r="D5198" s="27"/>
      <c r="F5198" s="27"/>
      <c r="G5198" s="35"/>
      <c r="H5198" s="35"/>
      <c r="I5198" s="35"/>
    </row>
    <row r="5199" spans="3:9" ht="22.5" customHeight="1" x14ac:dyDescent="0.25">
      <c r="C5199" s="34"/>
      <c r="D5199" s="27"/>
      <c r="F5199" s="27"/>
      <c r="G5199" s="35"/>
      <c r="H5199" s="35"/>
      <c r="I5199" s="35"/>
    </row>
    <row r="5200" spans="3:9" ht="22.5" customHeight="1" x14ac:dyDescent="0.25">
      <c r="C5200" s="34"/>
      <c r="D5200" s="27"/>
      <c r="F5200" s="27"/>
      <c r="G5200" s="35"/>
      <c r="H5200" s="35"/>
      <c r="I5200" s="35"/>
    </row>
    <row r="5201" spans="3:9" ht="22.5" customHeight="1" x14ac:dyDescent="0.25">
      <c r="C5201" s="34"/>
      <c r="D5201" s="27"/>
      <c r="F5201" s="27"/>
      <c r="G5201" s="35"/>
      <c r="H5201" s="35"/>
      <c r="I5201" s="35"/>
    </row>
    <row r="5202" spans="3:9" ht="22.5" customHeight="1" x14ac:dyDescent="0.25">
      <c r="C5202" s="34"/>
      <c r="D5202" s="27"/>
      <c r="F5202" s="27"/>
      <c r="G5202" s="35"/>
      <c r="H5202" s="35"/>
      <c r="I5202" s="35"/>
    </row>
    <row r="5203" spans="3:9" ht="22.5" customHeight="1" x14ac:dyDescent="0.25">
      <c r="C5203" s="34"/>
      <c r="D5203" s="27"/>
      <c r="F5203" s="27"/>
      <c r="G5203" s="35"/>
      <c r="H5203" s="35"/>
      <c r="I5203" s="35"/>
    </row>
    <row r="5204" spans="3:9" ht="22.5" customHeight="1" x14ac:dyDescent="0.25">
      <c r="C5204" s="34"/>
      <c r="D5204" s="27"/>
      <c r="F5204" s="27"/>
      <c r="G5204" s="35"/>
      <c r="H5204" s="35"/>
      <c r="I5204" s="35"/>
    </row>
    <row r="5205" spans="3:9" ht="22.5" customHeight="1" x14ac:dyDescent="0.25">
      <c r="C5205" s="34"/>
      <c r="D5205" s="27"/>
      <c r="F5205" s="27"/>
      <c r="G5205" s="35"/>
      <c r="H5205" s="35"/>
      <c r="I5205" s="35"/>
    </row>
    <row r="5206" spans="3:9" ht="22.5" customHeight="1" x14ac:dyDescent="0.25">
      <c r="C5206" s="34"/>
      <c r="D5206" s="27"/>
      <c r="F5206" s="27"/>
      <c r="G5206" s="35"/>
      <c r="H5206" s="35"/>
      <c r="I5206" s="35"/>
    </row>
    <row r="5207" spans="3:9" ht="22.5" customHeight="1" x14ac:dyDescent="0.25">
      <c r="C5207" s="34"/>
      <c r="D5207" s="27"/>
      <c r="F5207" s="27"/>
      <c r="G5207" s="35"/>
      <c r="H5207" s="35"/>
      <c r="I5207" s="35"/>
    </row>
    <row r="5208" spans="3:9" ht="22.5" customHeight="1" x14ac:dyDescent="0.25">
      <c r="C5208" s="34"/>
      <c r="D5208" s="27"/>
      <c r="F5208" s="27"/>
      <c r="G5208" s="35"/>
      <c r="H5208" s="35"/>
      <c r="I5208" s="35"/>
    </row>
    <row r="5209" spans="3:9" ht="22.5" customHeight="1" x14ac:dyDescent="0.25">
      <c r="C5209" s="34"/>
      <c r="D5209" s="27"/>
      <c r="F5209" s="27"/>
      <c r="G5209" s="35"/>
      <c r="H5209" s="35"/>
      <c r="I5209" s="35"/>
    </row>
    <row r="5210" spans="3:9" ht="22.5" customHeight="1" x14ac:dyDescent="0.25">
      <c r="C5210" s="34"/>
      <c r="D5210" s="27"/>
      <c r="F5210" s="27"/>
      <c r="G5210" s="35"/>
      <c r="H5210" s="35"/>
      <c r="I5210" s="35"/>
    </row>
    <row r="5211" spans="3:9" ht="22.5" customHeight="1" x14ac:dyDescent="0.25">
      <c r="C5211" s="34"/>
      <c r="D5211" s="27"/>
      <c r="F5211" s="27"/>
      <c r="G5211" s="35"/>
      <c r="H5211" s="35"/>
      <c r="I5211" s="35"/>
    </row>
    <row r="5212" spans="3:9" ht="22.5" customHeight="1" x14ac:dyDescent="0.25">
      <c r="C5212" s="34"/>
      <c r="D5212" s="27"/>
      <c r="F5212" s="27"/>
      <c r="G5212" s="35"/>
      <c r="H5212" s="35"/>
      <c r="I5212" s="35"/>
    </row>
    <row r="5213" spans="3:9" ht="22.5" customHeight="1" x14ac:dyDescent="0.25">
      <c r="C5213" s="34"/>
      <c r="D5213" s="27"/>
      <c r="F5213" s="27"/>
      <c r="G5213" s="35"/>
      <c r="H5213" s="35"/>
      <c r="I5213" s="35"/>
    </row>
    <row r="5214" spans="3:9" ht="22.5" customHeight="1" x14ac:dyDescent="0.25">
      <c r="C5214" s="34"/>
      <c r="D5214" s="27"/>
      <c r="F5214" s="27"/>
      <c r="G5214" s="35"/>
      <c r="H5214" s="35"/>
      <c r="I5214" s="35"/>
    </row>
    <row r="5215" spans="3:9" ht="22.5" customHeight="1" x14ac:dyDescent="0.25">
      <c r="C5215" s="34"/>
      <c r="D5215" s="27"/>
      <c r="F5215" s="27"/>
      <c r="G5215" s="35"/>
      <c r="H5215" s="35"/>
      <c r="I5215" s="35"/>
    </row>
    <row r="5216" spans="3:9" ht="22.5" customHeight="1" x14ac:dyDescent="0.25">
      <c r="C5216" s="34"/>
      <c r="D5216" s="27"/>
      <c r="F5216" s="27"/>
      <c r="G5216" s="35"/>
      <c r="H5216" s="35"/>
      <c r="I5216" s="35"/>
    </row>
    <row r="5217" spans="3:9" ht="22.5" customHeight="1" x14ac:dyDescent="0.25">
      <c r="C5217" s="34"/>
      <c r="D5217" s="27"/>
      <c r="F5217" s="27"/>
      <c r="G5217" s="35"/>
      <c r="H5217" s="35"/>
      <c r="I5217" s="35"/>
    </row>
    <row r="5218" spans="3:9" ht="22.5" customHeight="1" x14ac:dyDescent="0.25">
      <c r="C5218" s="34"/>
      <c r="D5218" s="27"/>
      <c r="F5218" s="27"/>
      <c r="G5218" s="35"/>
      <c r="H5218" s="35"/>
      <c r="I5218" s="35"/>
    </row>
    <row r="5219" spans="3:9" ht="22.5" customHeight="1" x14ac:dyDescent="0.25">
      <c r="C5219" s="34"/>
      <c r="D5219" s="27"/>
      <c r="F5219" s="27"/>
      <c r="G5219" s="35"/>
      <c r="H5219" s="35"/>
      <c r="I5219" s="35"/>
    </row>
    <row r="5220" spans="3:9" ht="22.5" customHeight="1" x14ac:dyDescent="0.25">
      <c r="C5220" s="34"/>
      <c r="D5220" s="27"/>
      <c r="F5220" s="27"/>
      <c r="G5220" s="35"/>
      <c r="H5220" s="35"/>
      <c r="I5220" s="35"/>
    </row>
    <row r="5221" spans="3:9" ht="22.5" customHeight="1" x14ac:dyDescent="0.25">
      <c r="C5221" s="34"/>
      <c r="D5221" s="27"/>
      <c r="F5221" s="27"/>
      <c r="G5221" s="35"/>
      <c r="H5221" s="35"/>
      <c r="I5221" s="35"/>
    </row>
    <row r="5222" spans="3:9" ht="22.5" customHeight="1" x14ac:dyDescent="0.25">
      <c r="C5222" s="34"/>
      <c r="D5222" s="27"/>
      <c r="F5222" s="27"/>
      <c r="G5222" s="35"/>
      <c r="H5222" s="35"/>
      <c r="I5222" s="35"/>
    </row>
    <row r="5223" spans="3:9" ht="22.5" customHeight="1" x14ac:dyDescent="0.25">
      <c r="C5223" s="34"/>
      <c r="D5223" s="27"/>
      <c r="F5223" s="27"/>
      <c r="G5223" s="35"/>
      <c r="H5223" s="35"/>
      <c r="I5223" s="35"/>
    </row>
    <row r="5224" spans="3:9" ht="22.5" customHeight="1" x14ac:dyDescent="0.25">
      <c r="C5224" s="34"/>
      <c r="D5224" s="27"/>
      <c r="F5224" s="27"/>
      <c r="G5224" s="35"/>
      <c r="H5224" s="35"/>
      <c r="I5224" s="35"/>
    </row>
    <row r="5225" spans="3:9" ht="22.5" customHeight="1" x14ac:dyDescent="0.25">
      <c r="C5225" s="34"/>
      <c r="D5225" s="27"/>
      <c r="F5225" s="27"/>
      <c r="G5225" s="35"/>
      <c r="H5225" s="35"/>
      <c r="I5225" s="35"/>
    </row>
    <row r="5226" spans="3:9" ht="22.5" customHeight="1" x14ac:dyDescent="0.25">
      <c r="C5226" s="34"/>
      <c r="D5226" s="27"/>
      <c r="F5226" s="27"/>
      <c r="G5226" s="35"/>
      <c r="H5226" s="35"/>
      <c r="I5226" s="35"/>
    </row>
    <row r="5227" spans="3:9" ht="22.5" customHeight="1" x14ac:dyDescent="0.25">
      <c r="C5227" s="34"/>
      <c r="D5227" s="27"/>
      <c r="F5227" s="27"/>
      <c r="G5227" s="35"/>
      <c r="H5227" s="35"/>
      <c r="I5227" s="35"/>
    </row>
    <row r="5228" spans="3:9" ht="22.5" customHeight="1" x14ac:dyDescent="0.25">
      <c r="C5228" s="34"/>
      <c r="D5228" s="27"/>
      <c r="F5228" s="27"/>
      <c r="G5228" s="35"/>
      <c r="H5228" s="35"/>
      <c r="I5228" s="35"/>
    </row>
    <row r="5229" spans="3:9" ht="22.5" customHeight="1" x14ac:dyDescent="0.25">
      <c r="C5229" s="34"/>
      <c r="D5229" s="27"/>
      <c r="F5229" s="27"/>
      <c r="G5229" s="35"/>
      <c r="H5229" s="35"/>
      <c r="I5229" s="35"/>
    </row>
    <row r="5230" spans="3:9" ht="22.5" customHeight="1" x14ac:dyDescent="0.25">
      <c r="C5230" s="34"/>
      <c r="D5230" s="27"/>
      <c r="F5230" s="27"/>
      <c r="G5230" s="35"/>
      <c r="H5230" s="35"/>
      <c r="I5230" s="35"/>
    </row>
    <row r="5231" spans="3:9" ht="22.5" customHeight="1" x14ac:dyDescent="0.25">
      <c r="C5231" s="34"/>
      <c r="D5231" s="27"/>
      <c r="F5231" s="27"/>
      <c r="G5231" s="35"/>
      <c r="H5231" s="35"/>
      <c r="I5231" s="35"/>
    </row>
    <row r="5232" spans="3:9" ht="22.5" customHeight="1" x14ac:dyDescent="0.25">
      <c r="C5232" s="34"/>
      <c r="D5232" s="27"/>
      <c r="F5232" s="27"/>
      <c r="G5232" s="35"/>
      <c r="H5232" s="35"/>
      <c r="I5232" s="35"/>
    </row>
    <row r="5233" spans="3:9" ht="22.5" customHeight="1" x14ac:dyDescent="0.25">
      <c r="C5233" s="34"/>
      <c r="D5233" s="27"/>
      <c r="F5233" s="27"/>
      <c r="G5233" s="35"/>
      <c r="H5233" s="35"/>
      <c r="I5233" s="35"/>
    </row>
    <row r="5234" spans="3:9" ht="22.5" customHeight="1" x14ac:dyDescent="0.25">
      <c r="C5234" s="34"/>
      <c r="D5234" s="27"/>
      <c r="F5234" s="27"/>
      <c r="G5234" s="35"/>
      <c r="H5234" s="35"/>
      <c r="I5234" s="35"/>
    </row>
    <row r="5235" spans="3:9" ht="22.5" customHeight="1" x14ac:dyDescent="0.25">
      <c r="C5235" s="34"/>
      <c r="D5235" s="27"/>
      <c r="F5235" s="27"/>
      <c r="G5235" s="35"/>
      <c r="H5235" s="35"/>
      <c r="I5235" s="35"/>
    </row>
    <row r="5236" spans="3:9" ht="22.5" customHeight="1" x14ac:dyDescent="0.25">
      <c r="C5236" s="34"/>
      <c r="D5236" s="27"/>
      <c r="F5236" s="27"/>
      <c r="G5236" s="35"/>
      <c r="H5236" s="35"/>
      <c r="I5236" s="35"/>
    </row>
    <row r="5237" spans="3:9" ht="22.5" customHeight="1" x14ac:dyDescent="0.25">
      <c r="C5237" s="34"/>
      <c r="D5237" s="27"/>
      <c r="F5237" s="27"/>
      <c r="G5237" s="35"/>
      <c r="H5237" s="35"/>
      <c r="I5237" s="35"/>
    </row>
    <row r="5238" spans="3:9" ht="22.5" customHeight="1" x14ac:dyDescent="0.25">
      <c r="C5238" s="34"/>
      <c r="D5238" s="27"/>
      <c r="F5238" s="27"/>
      <c r="G5238" s="35"/>
      <c r="H5238" s="35"/>
      <c r="I5238" s="35"/>
    </row>
    <row r="5239" spans="3:9" ht="22.5" customHeight="1" x14ac:dyDescent="0.25">
      <c r="C5239" s="34"/>
      <c r="D5239" s="27"/>
      <c r="F5239" s="27"/>
      <c r="G5239" s="35"/>
      <c r="H5239" s="35"/>
      <c r="I5239" s="35"/>
    </row>
    <row r="5240" spans="3:9" ht="22.5" customHeight="1" x14ac:dyDescent="0.25">
      <c r="C5240" s="34"/>
      <c r="D5240" s="27"/>
      <c r="F5240" s="27"/>
      <c r="G5240" s="35"/>
      <c r="H5240" s="35"/>
      <c r="I5240" s="35"/>
    </row>
    <row r="5241" spans="3:9" ht="22.5" customHeight="1" x14ac:dyDescent="0.25">
      <c r="C5241" s="34"/>
      <c r="D5241" s="27"/>
      <c r="F5241" s="27"/>
      <c r="G5241" s="35"/>
      <c r="H5241" s="35"/>
      <c r="I5241" s="35"/>
    </row>
    <row r="5242" spans="3:9" ht="22.5" customHeight="1" x14ac:dyDescent="0.25">
      <c r="C5242" s="34"/>
      <c r="D5242" s="27"/>
      <c r="F5242" s="27"/>
      <c r="G5242" s="35"/>
      <c r="H5242" s="35"/>
      <c r="I5242" s="35"/>
    </row>
    <row r="5243" spans="3:9" ht="22.5" customHeight="1" x14ac:dyDescent="0.25">
      <c r="C5243" s="34"/>
      <c r="D5243" s="27"/>
      <c r="F5243" s="27"/>
      <c r="G5243" s="35"/>
      <c r="H5243" s="35"/>
      <c r="I5243" s="35"/>
    </row>
    <row r="5244" spans="3:9" ht="22.5" customHeight="1" x14ac:dyDescent="0.25">
      <c r="C5244" s="34"/>
      <c r="D5244" s="27"/>
      <c r="F5244" s="27"/>
      <c r="G5244" s="35"/>
      <c r="H5244" s="35"/>
      <c r="I5244" s="35"/>
    </row>
    <row r="5245" spans="3:9" ht="22.5" customHeight="1" x14ac:dyDescent="0.25">
      <c r="C5245" s="34"/>
      <c r="D5245" s="27"/>
      <c r="F5245" s="27"/>
      <c r="G5245" s="35"/>
      <c r="H5245" s="35"/>
      <c r="I5245" s="35"/>
    </row>
    <row r="5246" spans="3:9" ht="22.5" customHeight="1" x14ac:dyDescent="0.25">
      <c r="C5246" s="34"/>
      <c r="D5246" s="27"/>
      <c r="F5246" s="27"/>
      <c r="G5246" s="35"/>
      <c r="H5246" s="35"/>
      <c r="I5246" s="35"/>
    </row>
    <row r="5247" spans="3:9" ht="22.5" customHeight="1" x14ac:dyDescent="0.25">
      <c r="C5247" s="34"/>
      <c r="D5247" s="27"/>
      <c r="F5247" s="27"/>
      <c r="G5247" s="35"/>
      <c r="H5247" s="35"/>
      <c r="I5247" s="35"/>
    </row>
    <row r="5248" spans="3:9" ht="22.5" customHeight="1" x14ac:dyDescent="0.25">
      <c r="C5248" s="34"/>
      <c r="D5248" s="27"/>
      <c r="F5248" s="27"/>
      <c r="G5248" s="35"/>
      <c r="H5248" s="35"/>
      <c r="I5248" s="35"/>
    </row>
    <row r="5249" spans="3:9" ht="22.5" customHeight="1" x14ac:dyDescent="0.25">
      <c r="C5249" s="34"/>
      <c r="D5249" s="27"/>
      <c r="F5249" s="27"/>
      <c r="G5249" s="35"/>
      <c r="H5249" s="35"/>
      <c r="I5249" s="35"/>
    </row>
    <row r="5250" spans="3:9" ht="22.5" customHeight="1" x14ac:dyDescent="0.25">
      <c r="C5250" s="34"/>
      <c r="D5250" s="27"/>
      <c r="F5250" s="27"/>
      <c r="G5250" s="35"/>
      <c r="H5250" s="35"/>
      <c r="I5250" s="35"/>
    </row>
    <row r="5251" spans="3:9" ht="22.5" customHeight="1" x14ac:dyDescent="0.25">
      <c r="C5251" s="34"/>
      <c r="D5251" s="27"/>
      <c r="F5251" s="27"/>
      <c r="G5251" s="35"/>
      <c r="H5251" s="35"/>
      <c r="I5251" s="35"/>
    </row>
    <row r="5252" spans="3:9" ht="22.5" customHeight="1" x14ac:dyDescent="0.25">
      <c r="C5252" s="34"/>
      <c r="D5252" s="27"/>
      <c r="F5252" s="27"/>
      <c r="G5252" s="35"/>
      <c r="H5252" s="35"/>
      <c r="I5252" s="35"/>
    </row>
    <row r="5253" spans="3:9" ht="22.5" customHeight="1" x14ac:dyDescent="0.25">
      <c r="C5253" s="34"/>
      <c r="D5253" s="27"/>
      <c r="F5253" s="27"/>
      <c r="G5253" s="35"/>
      <c r="H5253" s="35"/>
      <c r="I5253" s="35"/>
    </row>
    <row r="5254" spans="3:9" ht="22.5" customHeight="1" x14ac:dyDescent="0.25">
      <c r="C5254" s="34"/>
      <c r="D5254" s="27"/>
      <c r="F5254" s="27"/>
      <c r="G5254" s="35"/>
      <c r="H5254" s="35"/>
      <c r="I5254" s="35"/>
    </row>
    <row r="5255" spans="3:9" ht="22.5" customHeight="1" x14ac:dyDescent="0.25">
      <c r="C5255" s="34"/>
      <c r="D5255" s="27"/>
      <c r="F5255" s="27"/>
      <c r="G5255" s="35"/>
      <c r="H5255" s="35"/>
      <c r="I5255" s="35"/>
    </row>
    <row r="5256" spans="3:9" ht="22.5" customHeight="1" x14ac:dyDescent="0.25">
      <c r="C5256" s="34"/>
      <c r="D5256" s="27"/>
      <c r="F5256" s="27"/>
      <c r="G5256" s="35"/>
      <c r="H5256" s="35"/>
      <c r="I5256" s="35"/>
    </row>
    <row r="5257" spans="3:9" ht="22.5" customHeight="1" x14ac:dyDescent="0.25">
      <c r="C5257" s="34"/>
      <c r="D5257" s="27"/>
      <c r="F5257" s="27"/>
      <c r="G5257" s="35"/>
      <c r="H5257" s="35"/>
      <c r="I5257" s="35"/>
    </row>
    <row r="5258" spans="3:9" ht="22.5" customHeight="1" x14ac:dyDescent="0.25">
      <c r="C5258" s="34"/>
      <c r="D5258" s="27"/>
      <c r="F5258" s="27"/>
      <c r="G5258" s="35"/>
      <c r="H5258" s="35"/>
      <c r="I5258" s="35"/>
    </row>
    <row r="5259" spans="3:9" ht="22.5" customHeight="1" x14ac:dyDescent="0.25">
      <c r="C5259" s="34"/>
      <c r="D5259" s="27"/>
      <c r="F5259" s="27"/>
      <c r="G5259" s="35"/>
      <c r="H5259" s="35"/>
      <c r="I5259" s="35"/>
    </row>
    <row r="5260" spans="3:9" ht="22.5" customHeight="1" x14ac:dyDescent="0.25">
      <c r="C5260" s="34"/>
      <c r="D5260" s="27"/>
      <c r="F5260" s="27"/>
      <c r="G5260" s="35"/>
      <c r="H5260" s="35"/>
      <c r="I5260" s="35"/>
    </row>
    <row r="5261" spans="3:9" ht="22.5" customHeight="1" x14ac:dyDescent="0.25">
      <c r="C5261" s="34"/>
      <c r="D5261" s="27"/>
      <c r="F5261" s="27"/>
      <c r="G5261" s="35"/>
      <c r="H5261" s="35"/>
      <c r="I5261" s="35"/>
    </row>
    <row r="5262" spans="3:9" ht="22.5" customHeight="1" x14ac:dyDescent="0.25">
      <c r="C5262" s="34"/>
      <c r="D5262" s="27"/>
      <c r="F5262" s="27"/>
      <c r="G5262" s="35"/>
      <c r="H5262" s="35"/>
      <c r="I5262" s="35"/>
    </row>
    <row r="5263" spans="3:9" ht="22.5" customHeight="1" x14ac:dyDescent="0.25">
      <c r="C5263" s="34"/>
      <c r="D5263" s="27"/>
      <c r="F5263" s="27"/>
      <c r="G5263" s="35"/>
      <c r="H5263" s="35"/>
      <c r="I5263" s="35"/>
    </row>
    <row r="5264" spans="3:9" ht="22.5" customHeight="1" x14ac:dyDescent="0.25">
      <c r="C5264" s="34"/>
      <c r="D5264" s="27"/>
      <c r="F5264" s="27"/>
      <c r="G5264" s="35"/>
      <c r="H5264" s="35"/>
      <c r="I5264" s="35"/>
    </row>
    <row r="5265" spans="3:9" ht="22.5" customHeight="1" x14ac:dyDescent="0.25">
      <c r="C5265" s="34"/>
      <c r="D5265" s="27"/>
      <c r="F5265" s="27"/>
      <c r="G5265" s="35"/>
      <c r="H5265" s="35"/>
      <c r="I5265" s="35"/>
    </row>
    <row r="5266" spans="3:9" ht="22.5" customHeight="1" x14ac:dyDescent="0.25">
      <c r="C5266" s="34"/>
      <c r="D5266" s="27"/>
      <c r="F5266" s="27"/>
      <c r="G5266" s="35"/>
      <c r="H5266" s="35"/>
      <c r="I5266" s="35"/>
    </row>
    <row r="5267" spans="3:9" ht="22.5" customHeight="1" x14ac:dyDescent="0.25">
      <c r="C5267" s="34"/>
      <c r="D5267" s="27"/>
      <c r="F5267" s="27"/>
      <c r="G5267" s="35"/>
      <c r="H5267" s="35"/>
      <c r="I5267" s="35"/>
    </row>
    <row r="5268" spans="3:9" ht="22.5" customHeight="1" x14ac:dyDescent="0.25">
      <c r="C5268" s="34"/>
      <c r="D5268" s="27"/>
      <c r="F5268" s="27"/>
      <c r="G5268" s="35"/>
      <c r="H5268" s="35"/>
      <c r="I5268" s="35"/>
    </row>
    <row r="5269" spans="3:9" ht="22.5" customHeight="1" x14ac:dyDescent="0.25">
      <c r="C5269" s="34"/>
      <c r="D5269" s="27"/>
      <c r="F5269" s="27"/>
      <c r="G5269" s="35"/>
      <c r="H5269" s="35"/>
      <c r="I5269" s="35"/>
    </row>
    <row r="5270" spans="3:9" ht="22.5" customHeight="1" x14ac:dyDescent="0.25">
      <c r="C5270" s="34"/>
      <c r="D5270" s="27"/>
      <c r="F5270" s="27"/>
      <c r="G5270" s="35"/>
      <c r="H5270" s="35"/>
      <c r="I5270" s="35"/>
    </row>
    <row r="5271" spans="3:9" ht="22.5" customHeight="1" x14ac:dyDescent="0.25">
      <c r="C5271" s="34"/>
      <c r="D5271" s="27"/>
      <c r="F5271" s="27"/>
      <c r="G5271" s="35"/>
      <c r="H5271" s="35"/>
      <c r="I5271" s="35"/>
    </row>
    <row r="5272" spans="3:9" ht="22.5" customHeight="1" x14ac:dyDescent="0.25">
      <c r="C5272" s="34"/>
      <c r="D5272" s="27"/>
      <c r="F5272" s="27"/>
      <c r="G5272" s="35"/>
      <c r="H5272" s="35"/>
      <c r="I5272" s="35"/>
    </row>
    <row r="5273" spans="3:9" ht="22.5" customHeight="1" x14ac:dyDescent="0.25">
      <c r="C5273" s="34"/>
      <c r="D5273" s="27"/>
      <c r="F5273" s="27"/>
      <c r="G5273" s="35"/>
      <c r="H5273" s="35"/>
      <c r="I5273" s="35"/>
    </row>
    <row r="5274" spans="3:9" ht="22.5" customHeight="1" x14ac:dyDescent="0.25">
      <c r="C5274" s="34"/>
      <c r="D5274" s="27"/>
      <c r="F5274" s="27"/>
      <c r="G5274" s="35"/>
      <c r="H5274" s="35"/>
      <c r="I5274" s="35"/>
    </row>
    <row r="5275" spans="3:9" ht="22.5" customHeight="1" x14ac:dyDescent="0.25">
      <c r="C5275" s="34"/>
      <c r="D5275" s="27"/>
      <c r="F5275" s="27"/>
      <c r="G5275" s="35"/>
      <c r="H5275" s="35"/>
      <c r="I5275" s="35"/>
    </row>
    <row r="5276" spans="3:9" ht="22.5" customHeight="1" x14ac:dyDescent="0.25">
      <c r="C5276" s="34"/>
      <c r="D5276" s="27"/>
      <c r="F5276" s="27"/>
      <c r="G5276" s="35"/>
      <c r="H5276" s="35"/>
      <c r="I5276" s="35"/>
    </row>
    <row r="5277" spans="3:9" ht="22.5" customHeight="1" x14ac:dyDescent="0.25">
      <c r="C5277" s="34"/>
      <c r="D5277" s="27"/>
      <c r="F5277" s="27"/>
      <c r="G5277" s="35"/>
      <c r="H5277" s="35"/>
      <c r="I5277" s="35"/>
    </row>
    <row r="5278" spans="3:9" ht="22.5" customHeight="1" x14ac:dyDescent="0.25">
      <c r="C5278" s="34"/>
      <c r="D5278" s="27"/>
      <c r="F5278" s="27"/>
      <c r="G5278" s="35"/>
      <c r="H5278" s="35"/>
      <c r="I5278" s="35"/>
    </row>
    <row r="5279" spans="3:9" ht="22.5" customHeight="1" x14ac:dyDescent="0.25">
      <c r="C5279" s="34"/>
      <c r="D5279" s="27"/>
      <c r="F5279" s="27"/>
      <c r="G5279" s="35"/>
      <c r="H5279" s="35"/>
      <c r="I5279" s="35"/>
    </row>
    <row r="5280" spans="3:9" ht="22.5" customHeight="1" x14ac:dyDescent="0.25">
      <c r="C5280" s="34"/>
      <c r="D5280" s="27"/>
      <c r="F5280" s="27"/>
      <c r="G5280" s="35"/>
      <c r="H5280" s="35"/>
      <c r="I5280" s="35"/>
    </row>
    <row r="5281" spans="3:9" ht="22.5" customHeight="1" x14ac:dyDescent="0.25">
      <c r="C5281" s="34"/>
      <c r="D5281" s="27"/>
      <c r="F5281" s="27"/>
      <c r="G5281" s="35"/>
      <c r="H5281" s="35"/>
      <c r="I5281" s="35"/>
    </row>
    <row r="5282" spans="3:9" ht="22.5" customHeight="1" x14ac:dyDescent="0.25">
      <c r="C5282" s="34"/>
      <c r="D5282" s="27"/>
      <c r="F5282" s="27"/>
      <c r="G5282" s="35"/>
      <c r="H5282" s="35"/>
      <c r="I5282" s="35"/>
    </row>
    <row r="5283" spans="3:9" ht="22.5" customHeight="1" x14ac:dyDescent="0.25">
      <c r="C5283" s="34"/>
      <c r="D5283" s="27"/>
      <c r="F5283" s="27"/>
      <c r="G5283" s="35"/>
      <c r="H5283" s="35"/>
      <c r="I5283" s="35"/>
    </row>
    <row r="5284" spans="3:9" ht="22.5" customHeight="1" x14ac:dyDescent="0.25">
      <c r="C5284" s="34"/>
      <c r="D5284" s="27"/>
      <c r="F5284" s="27"/>
      <c r="G5284" s="35"/>
      <c r="H5284" s="35"/>
      <c r="I5284" s="35"/>
    </row>
    <row r="5285" spans="3:9" ht="22.5" customHeight="1" x14ac:dyDescent="0.25">
      <c r="C5285" s="34"/>
      <c r="D5285" s="27"/>
      <c r="F5285" s="27"/>
      <c r="G5285" s="35"/>
      <c r="H5285" s="35"/>
      <c r="I5285" s="35"/>
    </row>
    <row r="5286" spans="3:9" ht="22.5" customHeight="1" x14ac:dyDescent="0.25">
      <c r="C5286" s="34"/>
      <c r="D5286" s="27"/>
      <c r="F5286" s="27"/>
      <c r="G5286" s="35"/>
      <c r="H5286" s="35"/>
      <c r="I5286" s="35"/>
    </row>
    <row r="5287" spans="3:9" ht="22.5" customHeight="1" x14ac:dyDescent="0.25">
      <c r="C5287" s="34"/>
      <c r="D5287" s="27"/>
      <c r="F5287" s="27"/>
      <c r="G5287" s="35"/>
      <c r="H5287" s="35"/>
      <c r="I5287" s="35"/>
    </row>
    <row r="5288" spans="3:9" ht="22.5" customHeight="1" x14ac:dyDescent="0.25">
      <c r="C5288" s="34"/>
      <c r="D5288" s="27"/>
      <c r="F5288" s="27"/>
      <c r="G5288" s="35"/>
      <c r="H5288" s="35"/>
      <c r="I5288" s="35"/>
    </row>
    <row r="5289" spans="3:9" ht="22.5" customHeight="1" x14ac:dyDescent="0.25">
      <c r="C5289" s="34"/>
      <c r="D5289" s="27"/>
      <c r="F5289" s="27"/>
      <c r="G5289" s="35"/>
      <c r="H5289" s="35"/>
      <c r="I5289" s="35"/>
    </row>
    <row r="5290" spans="3:9" ht="22.5" customHeight="1" x14ac:dyDescent="0.25">
      <c r="C5290" s="34"/>
      <c r="D5290" s="27"/>
      <c r="F5290" s="27"/>
      <c r="G5290" s="35"/>
      <c r="H5290" s="35"/>
      <c r="I5290" s="35"/>
    </row>
    <row r="5291" spans="3:9" ht="22.5" customHeight="1" x14ac:dyDescent="0.25">
      <c r="C5291" s="34"/>
      <c r="D5291" s="27"/>
      <c r="F5291" s="27"/>
      <c r="G5291" s="35"/>
      <c r="H5291" s="35"/>
      <c r="I5291" s="35"/>
    </row>
    <row r="5292" spans="3:9" ht="22.5" customHeight="1" x14ac:dyDescent="0.25">
      <c r="C5292" s="34"/>
      <c r="D5292" s="27"/>
      <c r="F5292" s="27"/>
      <c r="G5292" s="35"/>
      <c r="H5292" s="35"/>
      <c r="I5292" s="35"/>
    </row>
    <row r="5293" spans="3:9" ht="22.5" customHeight="1" x14ac:dyDescent="0.25">
      <c r="C5293" s="34"/>
      <c r="D5293" s="27"/>
      <c r="F5293" s="27"/>
      <c r="G5293" s="35"/>
      <c r="H5293" s="35"/>
      <c r="I5293" s="35"/>
    </row>
    <row r="5294" spans="3:9" ht="22.5" customHeight="1" x14ac:dyDescent="0.25">
      <c r="C5294" s="34"/>
      <c r="D5294" s="27"/>
      <c r="F5294" s="27"/>
      <c r="G5294" s="35"/>
      <c r="H5294" s="35"/>
      <c r="I5294" s="35"/>
    </row>
    <row r="5295" spans="3:9" ht="22.5" customHeight="1" x14ac:dyDescent="0.25">
      <c r="C5295" s="34"/>
      <c r="D5295" s="27"/>
      <c r="F5295" s="27"/>
      <c r="G5295" s="35"/>
      <c r="H5295" s="35"/>
      <c r="I5295" s="35"/>
    </row>
    <row r="5296" spans="3:9" ht="22.5" customHeight="1" x14ac:dyDescent="0.25">
      <c r="C5296" s="34"/>
      <c r="D5296" s="27"/>
      <c r="F5296" s="27"/>
      <c r="G5296" s="35"/>
      <c r="H5296" s="35"/>
      <c r="I5296" s="35"/>
    </row>
    <row r="5297" spans="3:9" ht="22.5" customHeight="1" x14ac:dyDescent="0.25">
      <c r="C5297" s="34"/>
      <c r="D5297" s="27"/>
      <c r="F5297" s="27"/>
      <c r="G5297" s="35"/>
      <c r="H5297" s="35"/>
      <c r="I5297" s="35"/>
    </row>
    <row r="5298" spans="3:9" ht="22.5" customHeight="1" x14ac:dyDescent="0.25">
      <c r="C5298" s="34"/>
      <c r="D5298" s="27"/>
      <c r="F5298" s="27"/>
      <c r="G5298" s="35"/>
      <c r="H5298" s="35"/>
      <c r="I5298" s="35"/>
    </row>
    <row r="5299" spans="3:9" ht="22.5" customHeight="1" x14ac:dyDescent="0.25">
      <c r="C5299" s="34"/>
      <c r="D5299" s="27"/>
      <c r="F5299" s="27"/>
      <c r="G5299" s="35"/>
      <c r="H5299" s="35"/>
      <c r="I5299" s="35"/>
    </row>
    <row r="5300" spans="3:9" ht="22.5" customHeight="1" x14ac:dyDescent="0.25">
      <c r="C5300" s="34"/>
      <c r="D5300" s="27"/>
      <c r="F5300" s="27"/>
      <c r="G5300" s="35"/>
      <c r="H5300" s="35"/>
      <c r="I5300" s="35"/>
    </row>
    <row r="5301" spans="3:9" ht="22.5" customHeight="1" x14ac:dyDescent="0.25">
      <c r="C5301" s="34"/>
      <c r="D5301" s="27"/>
      <c r="F5301" s="27"/>
      <c r="G5301" s="35"/>
      <c r="H5301" s="35"/>
      <c r="I5301" s="35"/>
    </row>
    <row r="5302" spans="3:9" ht="22.5" customHeight="1" x14ac:dyDescent="0.25">
      <c r="C5302" s="34"/>
      <c r="D5302" s="27"/>
      <c r="F5302" s="27"/>
      <c r="G5302" s="35"/>
      <c r="H5302" s="35"/>
      <c r="I5302" s="35"/>
    </row>
    <row r="5303" spans="3:9" ht="22.5" customHeight="1" x14ac:dyDescent="0.25">
      <c r="C5303" s="34"/>
      <c r="D5303" s="27"/>
      <c r="F5303" s="27"/>
      <c r="G5303" s="35"/>
      <c r="H5303" s="35"/>
      <c r="I5303" s="35"/>
    </row>
    <row r="5304" spans="3:9" ht="22.5" customHeight="1" x14ac:dyDescent="0.25">
      <c r="C5304" s="34"/>
      <c r="D5304" s="27"/>
      <c r="F5304" s="27"/>
      <c r="G5304" s="35"/>
      <c r="H5304" s="35"/>
      <c r="I5304" s="35"/>
    </row>
    <row r="5305" spans="3:9" ht="22.5" customHeight="1" x14ac:dyDescent="0.25">
      <c r="C5305" s="34"/>
      <c r="D5305" s="27"/>
      <c r="F5305" s="27"/>
      <c r="G5305" s="35"/>
      <c r="H5305" s="35"/>
      <c r="I5305" s="35"/>
    </row>
    <row r="5306" spans="3:9" ht="22.5" customHeight="1" x14ac:dyDescent="0.25">
      <c r="C5306" s="34"/>
      <c r="D5306" s="27"/>
      <c r="F5306" s="27"/>
      <c r="G5306" s="35"/>
      <c r="H5306" s="35"/>
      <c r="I5306" s="35"/>
    </row>
    <row r="5307" spans="3:9" ht="22.5" customHeight="1" x14ac:dyDescent="0.25">
      <c r="C5307" s="34"/>
      <c r="D5307" s="27"/>
      <c r="F5307" s="27"/>
      <c r="G5307" s="35"/>
      <c r="H5307" s="35"/>
      <c r="I5307" s="35"/>
    </row>
    <row r="5308" spans="3:9" ht="22.5" customHeight="1" x14ac:dyDescent="0.25">
      <c r="C5308" s="34"/>
      <c r="D5308" s="27"/>
      <c r="F5308" s="27"/>
      <c r="G5308" s="35"/>
      <c r="H5308" s="35"/>
      <c r="I5308" s="35"/>
    </row>
    <row r="5309" spans="3:9" ht="22.5" customHeight="1" x14ac:dyDescent="0.25">
      <c r="C5309" s="34"/>
      <c r="D5309" s="27"/>
      <c r="F5309" s="27"/>
      <c r="G5309" s="35"/>
      <c r="H5309" s="35"/>
      <c r="I5309" s="35"/>
    </row>
    <row r="5310" spans="3:9" ht="22.5" customHeight="1" x14ac:dyDescent="0.25">
      <c r="C5310" s="34"/>
      <c r="D5310" s="27"/>
      <c r="F5310" s="27"/>
      <c r="G5310" s="35"/>
      <c r="H5310" s="35"/>
      <c r="I5310" s="35"/>
    </row>
    <row r="5311" spans="3:9" ht="22.5" customHeight="1" x14ac:dyDescent="0.25">
      <c r="C5311" s="34"/>
      <c r="D5311" s="27"/>
      <c r="F5311" s="27"/>
      <c r="G5311" s="35"/>
      <c r="H5311" s="35"/>
      <c r="I5311" s="35"/>
    </row>
    <row r="5312" spans="3:9" ht="22.5" customHeight="1" x14ac:dyDescent="0.25">
      <c r="C5312" s="34"/>
      <c r="D5312" s="27"/>
      <c r="F5312" s="27"/>
      <c r="G5312" s="35"/>
      <c r="H5312" s="35"/>
      <c r="I5312" s="35"/>
    </row>
    <row r="5313" spans="3:9" ht="22.5" customHeight="1" x14ac:dyDescent="0.25">
      <c r="C5313" s="34"/>
      <c r="D5313" s="27"/>
      <c r="F5313" s="27"/>
      <c r="G5313" s="35"/>
      <c r="H5313" s="35"/>
      <c r="I5313" s="35"/>
    </row>
    <row r="5314" spans="3:9" ht="22.5" customHeight="1" x14ac:dyDescent="0.25">
      <c r="C5314" s="34"/>
      <c r="D5314" s="27"/>
      <c r="F5314" s="27"/>
      <c r="G5314" s="35"/>
      <c r="H5314" s="35"/>
      <c r="I5314" s="35"/>
    </row>
    <row r="5315" spans="3:9" ht="22.5" customHeight="1" x14ac:dyDescent="0.25">
      <c r="C5315" s="34"/>
      <c r="D5315" s="27"/>
      <c r="F5315" s="27"/>
      <c r="G5315" s="35"/>
      <c r="H5315" s="35"/>
      <c r="I5315" s="35"/>
    </row>
    <row r="5316" spans="3:9" ht="22.5" customHeight="1" x14ac:dyDescent="0.25">
      <c r="C5316" s="34"/>
      <c r="D5316" s="27"/>
      <c r="F5316" s="27"/>
      <c r="G5316" s="35"/>
      <c r="H5316" s="35"/>
      <c r="I5316" s="35"/>
    </row>
    <row r="5317" spans="3:9" ht="22.5" customHeight="1" x14ac:dyDescent="0.25">
      <c r="C5317" s="34"/>
      <c r="D5317" s="27"/>
      <c r="F5317" s="27"/>
      <c r="G5317" s="35"/>
      <c r="H5317" s="35"/>
      <c r="I5317" s="35"/>
    </row>
    <row r="5318" spans="3:9" ht="22.5" customHeight="1" x14ac:dyDescent="0.25">
      <c r="C5318" s="34"/>
      <c r="D5318" s="27"/>
      <c r="F5318" s="27"/>
      <c r="G5318" s="35"/>
      <c r="H5318" s="35"/>
      <c r="I5318" s="35"/>
    </row>
    <row r="5319" spans="3:9" ht="22.5" customHeight="1" x14ac:dyDescent="0.25">
      <c r="C5319" s="34"/>
      <c r="D5319" s="27"/>
      <c r="F5319" s="27"/>
      <c r="G5319" s="35"/>
      <c r="H5319" s="35"/>
      <c r="I5319" s="35"/>
    </row>
    <row r="5320" spans="3:9" ht="22.5" customHeight="1" x14ac:dyDescent="0.25">
      <c r="C5320" s="34"/>
      <c r="D5320" s="27"/>
      <c r="F5320" s="27"/>
      <c r="G5320" s="35"/>
      <c r="H5320" s="35"/>
      <c r="I5320" s="35"/>
    </row>
    <row r="5321" spans="3:9" ht="22.5" customHeight="1" x14ac:dyDescent="0.25">
      <c r="C5321" s="34"/>
      <c r="D5321" s="27"/>
      <c r="F5321" s="27"/>
      <c r="G5321" s="35"/>
      <c r="H5321" s="35"/>
      <c r="I5321" s="35"/>
    </row>
    <row r="5322" spans="3:9" ht="22.5" customHeight="1" x14ac:dyDescent="0.25">
      <c r="C5322" s="34"/>
      <c r="D5322" s="27"/>
      <c r="F5322" s="27"/>
      <c r="G5322" s="35"/>
      <c r="H5322" s="35"/>
      <c r="I5322" s="35"/>
    </row>
    <row r="5323" spans="3:9" ht="22.5" customHeight="1" x14ac:dyDescent="0.25">
      <c r="C5323" s="34"/>
      <c r="D5323" s="27"/>
      <c r="F5323" s="27"/>
      <c r="G5323" s="35"/>
      <c r="H5323" s="35"/>
      <c r="I5323" s="35"/>
    </row>
    <row r="5324" spans="3:9" ht="22.5" customHeight="1" x14ac:dyDescent="0.25">
      <c r="C5324" s="34"/>
      <c r="D5324" s="27"/>
      <c r="F5324" s="27"/>
      <c r="G5324" s="35"/>
      <c r="H5324" s="35"/>
      <c r="I5324" s="35"/>
    </row>
    <row r="5325" spans="3:9" ht="22.5" customHeight="1" x14ac:dyDescent="0.25">
      <c r="C5325" s="34"/>
      <c r="D5325" s="27"/>
      <c r="F5325" s="27"/>
      <c r="G5325" s="35"/>
      <c r="H5325" s="35"/>
      <c r="I5325" s="35"/>
    </row>
    <row r="5326" spans="3:9" ht="22.5" customHeight="1" x14ac:dyDescent="0.25">
      <c r="C5326" s="34"/>
      <c r="D5326" s="27"/>
      <c r="F5326" s="27"/>
      <c r="G5326" s="35"/>
      <c r="H5326" s="35"/>
      <c r="I5326" s="35"/>
    </row>
    <row r="5327" spans="3:9" ht="22.5" customHeight="1" x14ac:dyDescent="0.25">
      <c r="C5327" s="34"/>
      <c r="D5327" s="27"/>
      <c r="F5327" s="27"/>
      <c r="G5327" s="35"/>
      <c r="H5327" s="35"/>
      <c r="I5327" s="35"/>
    </row>
    <row r="5328" spans="3:9" ht="22.5" customHeight="1" x14ac:dyDescent="0.25">
      <c r="C5328" s="34"/>
      <c r="D5328" s="27"/>
      <c r="F5328" s="27"/>
      <c r="G5328" s="35"/>
      <c r="H5328" s="35"/>
      <c r="I5328" s="35"/>
    </row>
    <row r="5329" spans="3:9" ht="22.5" customHeight="1" x14ac:dyDescent="0.25">
      <c r="C5329" s="34"/>
      <c r="D5329" s="27"/>
      <c r="F5329" s="27"/>
      <c r="G5329" s="35"/>
      <c r="H5329" s="35"/>
      <c r="I5329" s="35"/>
    </row>
    <row r="5330" spans="3:9" ht="22.5" customHeight="1" x14ac:dyDescent="0.25">
      <c r="C5330" s="34"/>
      <c r="D5330" s="27"/>
      <c r="F5330" s="27"/>
      <c r="G5330" s="35"/>
      <c r="H5330" s="35"/>
      <c r="I5330" s="35"/>
    </row>
    <row r="5331" spans="3:9" ht="22.5" customHeight="1" x14ac:dyDescent="0.25">
      <c r="C5331" s="34"/>
      <c r="D5331" s="27"/>
      <c r="F5331" s="27"/>
      <c r="G5331" s="35"/>
      <c r="H5331" s="35"/>
      <c r="I5331" s="35"/>
    </row>
    <row r="5332" spans="3:9" ht="22.5" customHeight="1" x14ac:dyDescent="0.25">
      <c r="C5332" s="34"/>
      <c r="D5332" s="27"/>
      <c r="F5332" s="27"/>
      <c r="G5332" s="35"/>
      <c r="H5332" s="35"/>
      <c r="I5332" s="35"/>
    </row>
    <row r="5333" spans="3:9" ht="22.5" customHeight="1" x14ac:dyDescent="0.25">
      <c r="C5333" s="34"/>
      <c r="D5333" s="27"/>
      <c r="F5333" s="27"/>
      <c r="G5333" s="35"/>
      <c r="H5333" s="35"/>
      <c r="I5333" s="35"/>
    </row>
    <row r="5334" spans="3:9" ht="22.5" customHeight="1" x14ac:dyDescent="0.25">
      <c r="C5334" s="34"/>
      <c r="D5334" s="27"/>
      <c r="F5334" s="27"/>
      <c r="G5334" s="35"/>
      <c r="H5334" s="35"/>
      <c r="I5334" s="35"/>
    </row>
    <row r="5335" spans="3:9" ht="22.5" customHeight="1" x14ac:dyDescent="0.25">
      <c r="C5335" s="34"/>
      <c r="D5335" s="27"/>
      <c r="F5335" s="27"/>
      <c r="G5335" s="35"/>
      <c r="H5335" s="35"/>
      <c r="I5335" s="35"/>
    </row>
    <row r="5336" spans="3:9" ht="22.5" customHeight="1" x14ac:dyDescent="0.25">
      <c r="C5336" s="34"/>
      <c r="D5336" s="27"/>
      <c r="F5336" s="27"/>
      <c r="G5336" s="35"/>
      <c r="H5336" s="35"/>
      <c r="I5336" s="35"/>
    </row>
    <row r="5337" spans="3:9" ht="22.5" customHeight="1" x14ac:dyDescent="0.25">
      <c r="C5337" s="34"/>
      <c r="D5337" s="27"/>
      <c r="F5337" s="27"/>
      <c r="G5337" s="35"/>
      <c r="H5337" s="35"/>
      <c r="I5337" s="35"/>
    </row>
    <row r="5338" spans="3:9" ht="22.5" customHeight="1" x14ac:dyDescent="0.25">
      <c r="C5338" s="34"/>
      <c r="D5338" s="27"/>
      <c r="F5338" s="27"/>
      <c r="G5338" s="35"/>
      <c r="H5338" s="35"/>
      <c r="I5338" s="35"/>
    </row>
    <row r="5339" spans="3:9" ht="22.5" customHeight="1" x14ac:dyDescent="0.25">
      <c r="C5339" s="34"/>
      <c r="D5339" s="27"/>
      <c r="F5339" s="27"/>
      <c r="G5339" s="35"/>
      <c r="H5339" s="35"/>
      <c r="I5339" s="35"/>
    </row>
    <row r="5340" spans="3:9" ht="22.5" customHeight="1" x14ac:dyDescent="0.25">
      <c r="C5340" s="34"/>
      <c r="D5340" s="27"/>
      <c r="F5340" s="27"/>
      <c r="G5340" s="35"/>
      <c r="H5340" s="35"/>
      <c r="I5340" s="35"/>
    </row>
    <row r="5341" spans="3:9" ht="22.5" customHeight="1" x14ac:dyDescent="0.25">
      <c r="C5341" s="34"/>
      <c r="D5341" s="27"/>
      <c r="F5341" s="27"/>
      <c r="G5341" s="35"/>
      <c r="H5341" s="35"/>
      <c r="I5341" s="35"/>
    </row>
    <row r="5342" spans="3:9" ht="22.5" customHeight="1" x14ac:dyDescent="0.25">
      <c r="C5342" s="34"/>
      <c r="D5342" s="27"/>
      <c r="F5342" s="27"/>
      <c r="G5342" s="35"/>
      <c r="H5342" s="35"/>
      <c r="I5342" s="35"/>
    </row>
    <row r="5343" spans="3:9" ht="22.5" customHeight="1" x14ac:dyDescent="0.25">
      <c r="C5343" s="34"/>
      <c r="D5343" s="27"/>
      <c r="F5343" s="27"/>
      <c r="G5343" s="35"/>
      <c r="H5343" s="35"/>
      <c r="I5343" s="35"/>
    </row>
    <row r="5344" spans="3:9" ht="22.5" customHeight="1" x14ac:dyDescent="0.25">
      <c r="C5344" s="34"/>
      <c r="D5344" s="27"/>
      <c r="F5344" s="27"/>
      <c r="G5344" s="35"/>
      <c r="H5344" s="35"/>
      <c r="I5344" s="35"/>
    </row>
    <row r="5345" spans="3:9" ht="22.5" customHeight="1" x14ac:dyDescent="0.25">
      <c r="C5345" s="34"/>
      <c r="D5345" s="27"/>
      <c r="F5345" s="27"/>
      <c r="G5345" s="35"/>
      <c r="H5345" s="35"/>
      <c r="I5345" s="35"/>
    </row>
    <row r="5346" spans="3:9" ht="22.5" customHeight="1" x14ac:dyDescent="0.25">
      <c r="C5346" s="34"/>
      <c r="D5346" s="27"/>
      <c r="F5346" s="27"/>
      <c r="G5346" s="35"/>
      <c r="H5346" s="35"/>
      <c r="I5346" s="35"/>
    </row>
    <row r="5347" spans="3:9" ht="22.5" customHeight="1" x14ac:dyDescent="0.25">
      <c r="C5347" s="34"/>
      <c r="D5347" s="27"/>
      <c r="F5347" s="27"/>
      <c r="G5347" s="35"/>
      <c r="H5347" s="35"/>
      <c r="I5347" s="35"/>
    </row>
    <row r="5348" spans="3:9" ht="22.5" customHeight="1" x14ac:dyDescent="0.25">
      <c r="C5348" s="34"/>
      <c r="D5348" s="27"/>
      <c r="F5348" s="27"/>
      <c r="G5348" s="35"/>
      <c r="H5348" s="35"/>
      <c r="I5348" s="35"/>
    </row>
    <row r="5349" spans="3:9" ht="22.5" customHeight="1" x14ac:dyDescent="0.25">
      <c r="C5349" s="34"/>
      <c r="D5349" s="27"/>
      <c r="F5349" s="27"/>
      <c r="G5349" s="35"/>
      <c r="H5349" s="35"/>
      <c r="I5349" s="35"/>
    </row>
    <row r="5350" spans="3:9" ht="22.5" customHeight="1" x14ac:dyDescent="0.25">
      <c r="C5350" s="34"/>
      <c r="D5350" s="27"/>
      <c r="F5350" s="27"/>
      <c r="G5350" s="35"/>
      <c r="H5350" s="35"/>
      <c r="I5350" s="35"/>
    </row>
    <row r="5351" spans="3:9" ht="22.5" customHeight="1" x14ac:dyDescent="0.25">
      <c r="C5351" s="34"/>
      <c r="D5351" s="27"/>
      <c r="F5351" s="27"/>
      <c r="G5351" s="35"/>
      <c r="H5351" s="35"/>
      <c r="I5351" s="35"/>
    </row>
    <row r="5352" spans="3:9" ht="22.5" customHeight="1" x14ac:dyDescent="0.25">
      <c r="C5352" s="34"/>
      <c r="D5352" s="27"/>
      <c r="F5352" s="27"/>
      <c r="G5352" s="35"/>
      <c r="H5352" s="35"/>
      <c r="I5352" s="35"/>
    </row>
    <row r="5353" spans="3:9" ht="22.5" customHeight="1" x14ac:dyDescent="0.25">
      <c r="C5353" s="34"/>
      <c r="D5353" s="27"/>
      <c r="F5353" s="27"/>
      <c r="G5353" s="35"/>
      <c r="H5353" s="35"/>
      <c r="I5353" s="35"/>
    </row>
    <row r="5354" spans="3:9" ht="22.5" customHeight="1" x14ac:dyDescent="0.25">
      <c r="C5354" s="34"/>
      <c r="D5354" s="27"/>
      <c r="F5354" s="27"/>
      <c r="G5354" s="35"/>
      <c r="H5354" s="35"/>
      <c r="I5354" s="35"/>
    </row>
    <row r="5355" spans="3:9" ht="22.5" customHeight="1" x14ac:dyDescent="0.25">
      <c r="C5355" s="34"/>
      <c r="D5355" s="27"/>
      <c r="F5355" s="27"/>
      <c r="G5355" s="35"/>
      <c r="H5355" s="35"/>
      <c r="I5355" s="35"/>
    </row>
    <row r="5356" spans="3:9" ht="22.5" customHeight="1" x14ac:dyDescent="0.25">
      <c r="C5356" s="34"/>
      <c r="D5356" s="27"/>
      <c r="F5356" s="27"/>
      <c r="G5356" s="35"/>
      <c r="H5356" s="35"/>
      <c r="I5356" s="35"/>
    </row>
    <row r="5357" spans="3:9" ht="22.5" customHeight="1" x14ac:dyDescent="0.25">
      <c r="C5357" s="34"/>
      <c r="D5357" s="27"/>
      <c r="F5357" s="27"/>
      <c r="G5357" s="35"/>
      <c r="H5357" s="35"/>
      <c r="I5357" s="35"/>
    </row>
    <row r="5358" spans="3:9" ht="22.5" customHeight="1" x14ac:dyDescent="0.25">
      <c r="C5358" s="34"/>
      <c r="D5358" s="27"/>
      <c r="F5358" s="27"/>
      <c r="G5358" s="35"/>
      <c r="H5358" s="35"/>
      <c r="I5358" s="35"/>
    </row>
    <row r="5359" spans="3:9" ht="22.5" customHeight="1" x14ac:dyDescent="0.25">
      <c r="C5359" s="34"/>
      <c r="D5359" s="27"/>
      <c r="F5359" s="27"/>
      <c r="G5359" s="35"/>
      <c r="H5359" s="35"/>
      <c r="I5359" s="35"/>
    </row>
    <row r="5360" spans="3:9" ht="22.5" customHeight="1" x14ac:dyDescent="0.25">
      <c r="C5360" s="34"/>
      <c r="D5360" s="27"/>
      <c r="F5360" s="27"/>
      <c r="G5360" s="35"/>
      <c r="H5360" s="35"/>
      <c r="I5360" s="35"/>
    </row>
    <row r="5361" spans="3:9" ht="22.5" customHeight="1" x14ac:dyDescent="0.25">
      <c r="C5361" s="34"/>
      <c r="D5361" s="27"/>
      <c r="F5361" s="27"/>
      <c r="G5361" s="35"/>
      <c r="H5361" s="35"/>
      <c r="I5361" s="35"/>
    </row>
    <row r="5362" spans="3:9" ht="22.5" customHeight="1" x14ac:dyDescent="0.25">
      <c r="C5362" s="34"/>
      <c r="D5362" s="27"/>
      <c r="F5362" s="27"/>
      <c r="G5362" s="35"/>
      <c r="H5362" s="35"/>
      <c r="I5362" s="35"/>
    </row>
    <row r="5363" spans="3:9" ht="22.5" customHeight="1" x14ac:dyDescent="0.25">
      <c r="C5363" s="34"/>
      <c r="D5363" s="27"/>
      <c r="F5363" s="27"/>
      <c r="G5363" s="35"/>
      <c r="H5363" s="35"/>
      <c r="I5363" s="35"/>
    </row>
    <row r="5364" spans="3:9" ht="22.5" customHeight="1" x14ac:dyDescent="0.25">
      <c r="C5364" s="34"/>
      <c r="D5364" s="27"/>
      <c r="F5364" s="27"/>
      <c r="G5364" s="35"/>
      <c r="H5364" s="35"/>
      <c r="I5364" s="35"/>
    </row>
    <row r="5365" spans="3:9" ht="22.5" customHeight="1" x14ac:dyDescent="0.25">
      <c r="C5365" s="34"/>
      <c r="D5365" s="27"/>
      <c r="F5365" s="27"/>
      <c r="G5365" s="35"/>
      <c r="H5365" s="35"/>
      <c r="I5365" s="35"/>
    </row>
    <row r="5366" spans="3:9" ht="22.5" customHeight="1" x14ac:dyDescent="0.25">
      <c r="C5366" s="34"/>
      <c r="D5366" s="27"/>
      <c r="F5366" s="27"/>
      <c r="G5366" s="35"/>
      <c r="H5366" s="35"/>
      <c r="I5366" s="35"/>
    </row>
    <row r="5367" spans="3:9" ht="22.5" customHeight="1" x14ac:dyDescent="0.25">
      <c r="C5367" s="34"/>
      <c r="D5367" s="27"/>
      <c r="F5367" s="27"/>
      <c r="G5367" s="35"/>
      <c r="H5367" s="35"/>
      <c r="I5367" s="35"/>
    </row>
    <row r="5368" spans="3:9" ht="22.5" customHeight="1" x14ac:dyDescent="0.25">
      <c r="C5368" s="34"/>
      <c r="D5368" s="27"/>
      <c r="F5368" s="27"/>
      <c r="G5368" s="35"/>
      <c r="H5368" s="35"/>
      <c r="I5368" s="35"/>
    </row>
    <row r="5369" spans="3:9" ht="22.5" customHeight="1" x14ac:dyDescent="0.25">
      <c r="C5369" s="34"/>
      <c r="D5369" s="27"/>
      <c r="F5369" s="27"/>
      <c r="G5369" s="35"/>
      <c r="H5369" s="35"/>
      <c r="I5369" s="35"/>
    </row>
    <row r="5370" spans="3:9" ht="22.5" customHeight="1" x14ac:dyDescent="0.25">
      <c r="C5370" s="34"/>
      <c r="D5370" s="27"/>
      <c r="F5370" s="27"/>
      <c r="G5370" s="35"/>
      <c r="H5370" s="35"/>
      <c r="I5370" s="35"/>
    </row>
    <row r="5371" spans="3:9" ht="22.5" customHeight="1" x14ac:dyDescent="0.25">
      <c r="C5371" s="34"/>
      <c r="D5371" s="27"/>
      <c r="F5371" s="27"/>
      <c r="G5371" s="35"/>
      <c r="H5371" s="35"/>
      <c r="I5371" s="35"/>
    </row>
    <row r="5372" spans="3:9" ht="22.5" customHeight="1" x14ac:dyDescent="0.25">
      <c r="C5372" s="34"/>
      <c r="D5372" s="27"/>
      <c r="F5372" s="27"/>
      <c r="G5372" s="35"/>
      <c r="H5372" s="35"/>
      <c r="I5372" s="35"/>
    </row>
    <row r="5373" spans="3:9" ht="22.5" customHeight="1" x14ac:dyDescent="0.25">
      <c r="C5373" s="34"/>
      <c r="D5373" s="27"/>
      <c r="F5373" s="27"/>
      <c r="G5373" s="35"/>
      <c r="H5373" s="35"/>
      <c r="I5373" s="35"/>
    </row>
    <row r="5374" spans="3:9" ht="22.5" customHeight="1" x14ac:dyDescent="0.25">
      <c r="C5374" s="34"/>
      <c r="D5374" s="27"/>
      <c r="F5374" s="27"/>
      <c r="G5374" s="35"/>
      <c r="H5374" s="35"/>
      <c r="I5374" s="35"/>
    </row>
    <row r="5375" spans="3:9" ht="22.5" customHeight="1" x14ac:dyDescent="0.25">
      <c r="C5375" s="34"/>
      <c r="D5375" s="27"/>
      <c r="F5375" s="27"/>
      <c r="G5375" s="35"/>
      <c r="H5375" s="35"/>
      <c r="I5375" s="35"/>
    </row>
    <row r="5376" spans="3:9" ht="22.5" customHeight="1" x14ac:dyDescent="0.25">
      <c r="C5376" s="34"/>
      <c r="D5376" s="27"/>
      <c r="F5376" s="27"/>
      <c r="G5376" s="35"/>
      <c r="H5376" s="35"/>
      <c r="I5376" s="35"/>
    </row>
    <row r="5377" spans="3:9" ht="22.5" customHeight="1" x14ac:dyDescent="0.25">
      <c r="C5377" s="34"/>
      <c r="D5377" s="27"/>
      <c r="F5377" s="27"/>
      <c r="G5377" s="35"/>
      <c r="H5377" s="35"/>
      <c r="I5377" s="35"/>
    </row>
    <row r="5378" spans="3:9" ht="22.5" customHeight="1" x14ac:dyDescent="0.25">
      <c r="C5378" s="34"/>
      <c r="D5378" s="27"/>
      <c r="F5378" s="27"/>
      <c r="G5378" s="35"/>
      <c r="H5378" s="35"/>
      <c r="I5378" s="35"/>
    </row>
    <row r="5379" spans="3:9" ht="22.5" customHeight="1" x14ac:dyDescent="0.25">
      <c r="C5379" s="34"/>
      <c r="D5379" s="27"/>
      <c r="F5379" s="27"/>
      <c r="G5379" s="35"/>
      <c r="H5379" s="35"/>
      <c r="I5379" s="35"/>
    </row>
    <row r="5380" spans="3:9" ht="22.5" customHeight="1" x14ac:dyDescent="0.25">
      <c r="C5380" s="34"/>
      <c r="D5380" s="27"/>
      <c r="F5380" s="27"/>
      <c r="G5380" s="35"/>
      <c r="H5380" s="35"/>
      <c r="I5380" s="35"/>
    </row>
    <row r="5381" spans="3:9" ht="22.5" customHeight="1" x14ac:dyDescent="0.25">
      <c r="C5381" s="34"/>
      <c r="D5381" s="27"/>
      <c r="F5381" s="27"/>
      <c r="G5381" s="35"/>
      <c r="H5381" s="35"/>
      <c r="I5381" s="35"/>
    </row>
    <row r="5382" spans="3:9" ht="22.5" customHeight="1" x14ac:dyDescent="0.25">
      <c r="C5382" s="34"/>
      <c r="D5382" s="27"/>
      <c r="F5382" s="27"/>
      <c r="G5382" s="35"/>
      <c r="H5382" s="35"/>
      <c r="I5382" s="35"/>
    </row>
    <row r="5383" spans="3:9" ht="22.5" customHeight="1" x14ac:dyDescent="0.25">
      <c r="C5383" s="34"/>
      <c r="D5383" s="27"/>
      <c r="F5383" s="27"/>
      <c r="G5383" s="35"/>
      <c r="H5383" s="35"/>
      <c r="I5383" s="35"/>
    </row>
    <row r="5384" spans="3:9" ht="22.5" customHeight="1" x14ac:dyDescent="0.25">
      <c r="C5384" s="34"/>
      <c r="D5384" s="27"/>
      <c r="F5384" s="27"/>
      <c r="G5384" s="35"/>
      <c r="H5384" s="35"/>
      <c r="I5384" s="35"/>
    </row>
    <row r="5385" spans="3:9" ht="22.5" customHeight="1" x14ac:dyDescent="0.25">
      <c r="C5385" s="34"/>
      <c r="D5385" s="27"/>
      <c r="F5385" s="27"/>
      <c r="G5385" s="35"/>
      <c r="H5385" s="35"/>
      <c r="I5385" s="35"/>
    </row>
    <row r="5386" spans="3:9" ht="22.5" customHeight="1" x14ac:dyDescent="0.25">
      <c r="C5386" s="34"/>
      <c r="D5386" s="27"/>
      <c r="F5386" s="27"/>
      <c r="G5386" s="35"/>
      <c r="H5386" s="35"/>
      <c r="I5386" s="35"/>
    </row>
    <row r="5387" spans="3:9" ht="22.5" customHeight="1" x14ac:dyDescent="0.25">
      <c r="C5387" s="34"/>
      <c r="D5387" s="27"/>
      <c r="F5387" s="27"/>
      <c r="G5387" s="35"/>
      <c r="H5387" s="35"/>
      <c r="I5387" s="35"/>
    </row>
    <row r="5388" spans="3:9" ht="22.5" customHeight="1" x14ac:dyDescent="0.25">
      <c r="C5388" s="34"/>
      <c r="D5388" s="27"/>
      <c r="F5388" s="27"/>
      <c r="G5388" s="35"/>
      <c r="H5388" s="35"/>
      <c r="I5388" s="35"/>
    </row>
    <row r="5389" spans="3:9" ht="22.5" customHeight="1" x14ac:dyDescent="0.25">
      <c r="C5389" s="34"/>
      <c r="D5389" s="27"/>
      <c r="F5389" s="27"/>
      <c r="G5389" s="35"/>
      <c r="H5389" s="35"/>
      <c r="I5389" s="35"/>
    </row>
    <row r="5390" spans="3:9" ht="22.5" customHeight="1" x14ac:dyDescent="0.25">
      <c r="C5390" s="34"/>
      <c r="D5390" s="27"/>
      <c r="F5390" s="27"/>
      <c r="G5390" s="35"/>
      <c r="H5390" s="35"/>
      <c r="I5390" s="35"/>
    </row>
    <row r="5391" spans="3:9" ht="22.5" customHeight="1" x14ac:dyDescent="0.25">
      <c r="C5391" s="34"/>
      <c r="D5391" s="27"/>
      <c r="F5391" s="27"/>
      <c r="G5391" s="35"/>
      <c r="H5391" s="35"/>
      <c r="I5391" s="35"/>
    </row>
    <row r="5392" spans="3:9" ht="22.5" customHeight="1" x14ac:dyDescent="0.25">
      <c r="C5392" s="34"/>
      <c r="D5392" s="27"/>
      <c r="F5392" s="27"/>
      <c r="G5392" s="35"/>
      <c r="H5392" s="35"/>
      <c r="I5392" s="35"/>
    </row>
    <row r="5393" spans="3:9" ht="22.5" customHeight="1" x14ac:dyDescent="0.25">
      <c r="C5393" s="34"/>
      <c r="D5393" s="27"/>
      <c r="F5393" s="27"/>
      <c r="G5393" s="35"/>
      <c r="H5393" s="35"/>
      <c r="I5393" s="35"/>
    </row>
    <row r="5394" spans="3:9" ht="22.5" customHeight="1" x14ac:dyDescent="0.25">
      <c r="C5394" s="34"/>
      <c r="D5394" s="27"/>
      <c r="F5394" s="27"/>
      <c r="G5394" s="35"/>
      <c r="H5394" s="35"/>
      <c r="I5394" s="35"/>
    </row>
    <row r="5395" spans="3:9" ht="22.5" customHeight="1" x14ac:dyDescent="0.25">
      <c r="C5395" s="34"/>
      <c r="D5395" s="27"/>
      <c r="F5395" s="27"/>
      <c r="G5395" s="35"/>
      <c r="H5395" s="35"/>
      <c r="I5395" s="35"/>
    </row>
    <row r="5396" spans="3:9" ht="22.5" customHeight="1" x14ac:dyDescent="0.25">
      <c r="C5396" s="34"/>
      <c r="D5396" s="27"/>
      <c r="F5396" s="27"/>
      <c r="G5396" s="35"/>
      <c r="H5396" s="35"/>
      <c r="I5396" s="35"/>
    </row>
    <row r="5397" spans="3:9" ht="22.5" customHeight="1" x14ac:dyDescent="0.25">
      <c r="C5397" s="34"/>
      <c r="D5397" s="27"/>
      <c r="F5397" s="27"/>
      <c r="G5397" s="35"/>
      <c r="H5397" s="35"/>
      <c r="I5397" s="35"/>
    </row>
    <row r="5398" spans="3:9" ht="22.5" customHeight="1" x14ac:dyDescent="0.25">
      <c r="C5398" s="34"/>
      <c r="D5398" s="27"/>
      <c r="F5398" s="27"/>
      <c r="G5398" s="35"/>
      <c r="H5398" s="35"/>
      <c r="I5398" s="35"/>
    </row>
    <row r="5399" spans="3:9" ht="22.5" customHeight="1" x14ac:dyDescent="0.25">
      <c r="C5399" s="34"/>
      <c r="D5399" s="27"/>
      <c r="F5399" s="27"/>
      <c r="G5399" s="35"/>
      <c r="H5399" s="35"/>
      <c r="I5399" s="35"/>
    </row>
    <row r="5400" spans="3:9" ht="22.5" customHeight="1" x14ac:dyDescent="0.25">
      <c r="C5400" s="34"/>
      <c r="D5400" s="27"/>
      <c r="F5400" s="27"/>
      <c r="G5400" s="35"/>
      <c r="H5400" s="35"/>
      <c r="I5400" s="35"/>
    </row>
    <row r="5401" spans="3:9" ht="22.5" customHeight="1" x14ac:dyDescent="0.25">
      <c r="C5401" s="34"/>
      <c r="D5401" s="27"/>
      <c r="F5401" s="27"/>
      <c r="G5401" s="35"/>
      <c r="H5401" s="35"/>
      <c r="I5401" s="35"/>
    </row>
    <row r="5402" spans="3:9" ht="22.5" customHeight="1" x14ac:dyDescent="0.25">
      <c r="C5402" s="34"/>
      <c r="D5402" s="27"/>
      <c r="F5402" s="27"/>
      <c r="G5402" s="35"/>
      <c r="H5402" s="35"/>
      <c r="I5402" s="35"/>
    </row>
    <row r="5403" spans="3:9" ht="22.5" customHeight="1" x14ac:dyDescent="0.25">
      <c r="C5403" s="34"/>
      <c r="D5403" s="27"/>
      <c r="F5403" s="27"/>
      <c r="G5403" s="35"/>
      <c r="H5403" s="35"/>
      <c r="I5403" s="35"/>
    </row>
    <row r="5404" spans="3:9" ht="22.5" customHeight="1" x14ac:dyDescent="0.25">
      <c r="C5404" s="34"/>
      <c r="D5404" s="27"/>
      <c r="F5404" s="27"/>
      <c r="G5404" s="35"/>
      <c r="H5404" s="35"/>
      <c r="I5404" s="35"/>
    </row>
    <row r="5405" spans="3:9" ht="22.5" customHeight="1" x14ac:dyDescent="0.25">
      <c r="C5405" s="34"/>
      <c r="D5405" s="27"/>
      <c r="F5405" s="27"/>
      <c r="G5405" s="35"/>
      <c r="H5405" s="35"/>
      <c r="I5405" s="35"/>
    </row>
    <row r="5406" spans="3:9" ht="22.5" customHeight="1" x14ac:dyDescent="0.25">
      <c r="C5406" s="34"/>
      <c r="D5406" s="27"/>
      <c r="F5406" s="27"/>
      <c r="G5406" s="35"/>
      <c r="H5406" s="35"/>
      <c r="I5406" s="35"/>
    </row>
    <row r="5407" spans="3:9" ht="22.5" customHeight="1" x14ac:dyDescent="0.25">
      <c r="C5407" s="34"/>
      <c r="D5407" s="27"/>
      <c r="F5407" s="27"/>
      <c r="G5407" s="35"/>
      <c r="H5407" s="35"/>
      <c r="I5407" s="35"/>
    </row>
    <row r="5408" spans="3:9" ht="22.5" customHeight="1" x14ac:dyDescent="0.25">
      <c r="C5408" s="34"/>
      <c r="D5408" s="27"/>
      <c r="F5408" s="27"/>
      <c r="G5408" s="35"/>
      <c r="H5408" s="35"/>
      <c r="I5408" s="35"/>
    </row>
    <row r="5409" spans="3:9" ht="22.5" customHeight="1" x14ac:dyDescent="0.25">
      <c r="C5409" s="34"/>
      <c r="D5409" s="27"/>
      <c r="F5409" s="27"/>
      <c r="G5409" s="35"/>
      <c r="H5409" s="35"/>
      <c r="I5409" s="35"/>
    </row>
    <row r="5410" spans="3:9" ht="22.5" customHeight="1" x14ac:dyDescent="0.25">
      <c r="C5410" s="34"/>
      <c r="D5410" s="27"/>
      <c r="F5410" s="27"/>
      <c r="G5410" s="35"/>
      <c r="H5410" s="35"/>
      <c r="I5410" s="35"/>
    </row>
    <row r="5411" spans="3:9" ht="22.5" customHeight="1" x14ac:dyDescent="0.25">
      <c r="C5411" s="34"/>
      <c r="D5411" s="27"/>
      <c r="F5411" s="27"/>
      <c r="G5411" s="35"/>
      <c r="H5411" s="35"/>
      <c r="I5411" s="35"/>
    </row>
    <row r="5412" spans="3:9" ht="22.5" customHeight="1" x14ac:dyDescent="0.25">
      <c r="C5412" s="34"/>
      <c r="D5412" s="27"/>
      <c r="F5412" s="27"/>
      <c r="G5412" s="35"/>
      <c r="H5412" s="35"/>
      <c r="I5412" s="35"/>
    </row>
    <row r="5413" spans="3:9" ht="22.5" customHeight="1" x14ac:dyDescent="0.25">
      <c r="C5413" s="34"/>
      <c r="D5413" s="27"/>
      <c r="F5413" s="27"/>
      <c r="G5413" s="35"/>
      <c r="H5413" s="35"/>
      <c r="I5413" s="35"/>
    </row>
    <row r="5414" spans="3:9" ht="22.5" customHeight="1" x14ac:dyDescent="0.25">
      <c r="C5414" s="34"/>
      <c r="D5414" s="27"/>
      <c r="F5414" s="27"/>
      <c r="G5414" s="35"/>
      <c r="H5414" s="35"/>
      <c r="I5414" s="35"/>
    </row>
    <row r="5415" spans="3:9" ht="22.5" customHeight="1" x14ac:dyDescent="0.25">
      <c r="C5415" s="34"/>
      <c r="D5415" s="27"/>
      <c r="F5415" s="27"/>
      <c r="G5415" s="35"/>
      <c r="H5415" s="35"/>
      <c r="I5415" s="35"/>
    </row>
    <row r="5416" spans="3:9" ht="22.5" customHeight="1" x14ac:dyDescent="0.25">
      <c r="C5416" s="34"/>
      <c r="D5416" s="27"/>
      <c r="F5416" s="27"/>
      <c r="G5416" s="35"/>
      <c r="H5416" s="35"/>
      <c r="I5416" s="35"/>
    </row>
    <row r="5417" spans="3:9" ht="22.5" customHeight="1" x14ac:dyDescent="0.25">
      <c r="C5417" s="34"/>
      <c r="D5417" s="27"/>
      <c r="F5417" s="27"/>
      <c r="G5417" s="35"/>
      <c r="H5417" s="35"/>
      <c r="I5417" s="35"/>
    </row>
    <row r="5418" spans="3:9" ht="22.5" customHeight="1" x14ac:dyDescent="0.25">
      <c r="C5418" s="34"/>
      <c r="D5418" s="27"/>
      <c r="F5418" s="27"/>
      <c r="G5418" s="35"/>
      <c r="H5418" s="35"/>
      <c r="I5418" s="35"/>
    </row>
    <row r="5419" spans="3:9" ht="22.5" customHeight="1" x14ac:dyDescent="0.25">
      <c r="C5419" s="34"/>
      <c r="D5419" s="27"/>
      <c r="F5419" s="27"/>
      <c r="G5419" s="35"/>
      <c r="H5419" s="35"/>
      <c r="I5419" s="35"/>
    </row>
    <row r="5420" spans="3:9" ht="22.5" customHeight="1" x14ac:dyDescent="0.25">
      <c r="C5420" s="34"/>
      <c r="D5420" s="27"/>
      <c r="F5420" s="27"/>
      <c r="G5420" s="35"/>
      <c r="H5420" s="35"/>
      <c r="I5420" s="35"/>
    </row>
    <row r="5421" spans="3:9" ht="22.5" customHeight="1" x14ac:dyDescent="0.25">
      <c r="C5421" s="34"/>
      <c r="D5421" s="27"/>
      <c r="F5421" s="27"/>
      <c r="G5421" s="35"/>
      <c r="H5421" s="35"/>
      <c r="I5421" s="35"/>
    </row>
    <row r="5422" spans="3:9" ht="22.5" customHeight="1" x14ac:dyDescent="0.25">
      <c r="C5422" s="34"/>
      <c r="D5422" s="27"/>
      <c r="F5422" s="27"/>
      <c r="G5422" s="35"/>
      <c r="H5422" s="35"/>
      <c r="I5422" s="35"/>
    </row>
    <row r="5423" spans="3:9" ht="22.5" customHeight="1" x14ac:dyDescent="0.25">
      <c r="C5423" s="34"/>
      <c r="D5423" s="27"/>
      <c r="F5423" s="27"/>
      <c r="G5423" s="35"/>
      <c r="H5423" s="35"/>
      <c r="I5423" s="35"/>
    </row>
    <row r="5424" spans="3:9" ht="22.5" customHeight="1" x14ac:dyDescent="0.25">
      <c r="C5424" s="34"/>
      <c r="D5424" s="27"/>
      <c r="F5424" s="27"/>
      <c r="G5424" s="35"/>
      <c r="H5424" s="35"/>
      <c r="I5424" s="35"/>
    </row>
    <row r="5425" spans="3:9" ht="22.5" customHeight="1" x14ac:dyDescent="0.25">
      <c r="C5425" s="34"/>
      <c r="D5425" s="27"/>
      <c r="F5425" s="27"/>
      <c r="G5425" s="35"/>
      <c r="H5425" s="35"/>
      <c r="I5425" s="35"/>
    </row>
    <row r="5426" spans="3:9" ht="22.5" customHeight="1" x14ac:dyDescent="0.25">
      <c r="C5426" s="34"/>
      <c r="D5426" s="27"/>
      <c r="F5426" s="27"/>
      <c r="G5426" s="35"/>
      <c r="H5426" s="35"/>
      <c r="I5426" s="35"/>
    </row>
    <row r="5427" spans="3:9" ht="22.5" customHeight="1" x14ac:dyDescent="0.25">
      <c r="C5427" s="34"/>
      <c r="D5427" s="27"/>
      <c r="F5427" s="27"/>
      <c r="G5427" s="35"/>
      <c r="H5427" s="35"/>
      <c r="I5427" s="35"/>
    </row>
    <row r="5428" spans="3:9" ht="22.5" customHeight="1" x14ac:dyDescent="0.25">
      <c r="C5428" s="34"/>
      <c r="D5428" s="27"/>
      <c r="F5428" s="27"/>
      <c r="G5428" s="35"/>
      <c r="H5428" s="35"/>
      <c r="I5428" s="35"/>
    </row>
    <row r="5429" spans="3:9" ht="22.5" customHeight="1" x14ac:dyDescent="0.25">
      <c r="C5429" s="34"/>
      <c r="D5429" s="27"/>
      <c r="F5429" s="27"/>
      <c r="G5429" s="35"/>
      <c r="H5429" s="35"/>
      <c r="I5429" s="35"/>
    </row>
    <row r="5430" spans="3:9" ht="22.5" customHeight="1" x14ac:dyDescent="0.25">
      <c r="C5430" s="34"/>
      <c r="D5430" s="27"/>
      <c r="F5430" s="27"/>
      <c r="G5430" s="35"/>
      <c r="H5430" s="35"/>
      <c r="I5430" s="35"/>
    </row>
    <row r="5431" spans="3:9" ht="22.5" customHeight="1" x14ac:dyDescent="0.25">
      <c r="C5431" s="34"/>
      <c r="D5431" s="27"/>
      <c r="F5431" s="27"/>
      <c r="G5431" s="35"/>
      <c r="H5431" s="35"/>
      <c r="I5431" s="35"/>
    </row>
    <row r="5432" spans="3:9" ht="22.5" customHeight="1" x14ac:dyDescent="0.25">
      <c r="C5432" s="34"/>
      <c r="D5432" s="27"/>
      <c r="F5432" s="27"/>
      <c r="G5432" s="35"/>
      <c r="H5432" s="35"/>
      <c r="I5432" s="35"/>
    </row>
    <row r="5433" spans="3:9" ht="22.5" customHeight="1" x14ac:dyDescent="0.25">
      <c r="C5433" s="34"/>
      <c r="D5433" s="27"/>
      <c r="F5433" s="27"/>
      <c r="G5433" s="35"/>
      <c r="H5433" s="35"/>
      <c r="I5433" s="35"/>
    </row>
    <row r="5434" spans="3:9" ht="22.5" customHeight="1" x14ac:dyDescent="0.25">
      <c r="C5434" s="34"/>
      <c r="D5434" s="27"/>
      <c r="F5434" s="27"/>
      <c r="G5434" s="35"/>
      <c r="H5434" s="35"/>
      <c r="I5434" s="35"/>
    </row>
    <row r="5435" spans="3:9" ht="22.5" customHeight="1" x14ac:dyDescent="0.25">
      <c r="C5435" s="34"/>
      <c r="D5435" s="27"/>
      <c r="F5435" s="27"/>
      <c r="G5435" s="35"/>
      <c r="H5435" s="35"/>
      <c r="I5435" s="35"/>
    </row>
    <row r="5436" spans="3:9" ht="22.5" customHeight="1" x14ac:dyDescent="0.25">
      <c r="C5436" s="34"/>
      <c r="D5436" s="27"/>
      <c r="F5436" s="27"/>
      <c r="G5436" s="35"/>
      <c r="H5436" s="35"/>
      <c r="I5436" s="35"/>
    </row>
    <row r="5437" spans="3:9" ht="22.5" customHeight="1" x14ac:dyDescent="0.25">
      <c r="C5437" s="34"/>
      <c r="D5437" s="27"/>
      <c r="F5437" s="27"/>
      <c r="G5437" s="35"/>
      <c r="H5437" s="35"/>
      <c r="I5437" s="35"/>
    </row>
    <row r="5438" spans="3:9" ht="22.5" customHeight="1" x14ac:dyDescent="0.25">
      <c r="C5438" s="34"/>
      <c r="D5438" s="27"/>
      <c r="F5438" s="27"/>
      <c r="G5438" s="35"/>
      <c r="H5438" s="35"/>
      <c r="I5438" s="35"/>
    </row>
    <row r="5439" spans="3:9" ht="22.5" customHeight="1" x14ac:dyDescent="0.25">
      <c r="C5439" s="34"/>
      <c r="D5439" s="27"/>
      <c r="F5439" s="27"/>
      <c r="G5439" s="35"/>
      <c r="H5439" s="35"/>
      <c r="I5439" s="35"/>
    </row>
    <row r="5440" spans="3:9" ht="22.5" customHeight="1" x14ac:dyDescent="0.25">
      <c r="C5440" s="34"/>
      <c r="D5440" s="27"/>
      <c r="F5440" s="27"/>
      <c r="G5440" s="35"/>
      <c r="H5440" s="35"/>
      <c r="I5440" s="35"/>
    </row>
    <row r="5441" spans="3:9" ht="22.5" customHeight="1" x14ac:dyDescent="0.25">
      <c r="C5441" s="34"/>
      <c r="D5441" s="27"/>
      <c r="F5441" s="27"/>
      <c r="G5441" s="35"/>
      <c r="H5441" s="35"/>
      <c r="I5441" s="35"/>
    </row>
    <row r="5442" spans="3:9" ht="22.5" customHeight="1" x14ac:dyDescent="0.25">
      <c r="C5442" s="34"/>
      <c r="D5442" s="27"/>
      <c r="F5442" s="27"/>
      <c r="G5442" s="35"/>
      <c r="H5442" s="35"/>
      <c r="I5442" s="35"/>
    </row>
    <row r="5443" spans="3:9" ht="22.5" customHeight="1" x14ac:dyDescent="0.25">
      <c r="C5443" s="34"/>
      <c r="D5443" s="27"/>
      <c r="F5443" s="27"/>
      <c r="G5443" s="35"/>
      <c r="H5443" s="35"/>
      <c r="I5443" s="35"/>
    </row>
    <row r="5444" spans="3:9" ht="22.5" customHeight="1" x14ac:dyDescent="0.25">
      <c r="C5444" s="34"/>
      <c r="D5444" s="27"/>
      <c r="F5444" s="27"/>
      <c r="G5444" s="35"/>
      <c r="H5444" s="35"/>
      <c r="I5444" s="35"/>
    </row>
    <row r="5445" spans="3:9" ht="22.5" customHeight="1" x14ac:dyDescent="0.25">
      <c r="C5445" s="34"/>
      <c r="D5445" s="27"/>
      <c r="F5445" s="27"/>
      <c r="G5445" s="35"/>
      <c r="H5445" s="35"/>
      <c r="I5445" s="35"/>
    </row>
    <row r="5446" spans="3:9" ht="22.5" customHeight="1" x14ac:dyDescent="0.25">
      <c r="C5446" s="34"/>
      <c r="D5446" s="27"/>
      <c r="F5446" s="27"/>
      <c r="G5446" s="35"/>
      <c r="H5446" s="35"/>
      <c r="I5446" s="35"/>
    </row>
    <row r="5447" spans="3:9" ht="22.5" customHeight="1" x14ac:dyDescent="0.25">
      <c r="C5447" s="34"/>
      <c r="D5447" s="27"/>
      <c r="F5447" s="27"/>
      <c r="G5447" s="35"/>
      <c r="H5447" s="35"/>
      <c r="I5447" s="35"/>
    </row>
    <row r="5448" spans="3:9" ht="22.5" customHeight="1" x14ac:dyDescent="0.25">
      <c r="C5448" s="34"/>
      <c r="D5448" s="27"/>
      <c r="F5448" s="27"/>
      <c r="G5448" s="35"/>
      <c r="H5448" s="35"/>
      <c r="I5448" s="35"/>
    </row>
    <row r="5449" spans="3:9" ht="22.5" customHeight="1" x14ac:dyDescent="0.25">
      <c r="C5449" s="34"/>
      <c r="D5449" s="27"/>
      <c r="F5449" s="27"/>
      <c r="G5449" s="35"/>
      <c r="H5449" s="35"/>
      <c r="I5449" s="35"/>
    </row>
    <row r="5450" spans="3:9" ht="22.5" customHeight="1" x14ac:dyDescent="0.25">
      <c r="C5450" s="34"/>
      <c r="D5450" s="27"/>
      <c r="F5450" s="27"/>
      <c r="G5450" s="35"/>
      <c r="H5450" s="35"/>
      <c r="I5450" s="35"/>
    </row>
    <row r="5451" spans="3:9" ht="22.5" customHeight="1" x14ac:dyDescent="0.25">
      <c r="C5451" s="34"/>
      <c r="D5451" s="27"/>
      <c r="F5451" s="27"/>
      <c r="G5451" s="35"/>
      <c r="H5451" s="35"/>
      <c r="I5451" s="35"/>
    </row>
    <row r="5452" spans="3:9" ht="22.5" customHeight="1" x14ac:dyDescent="0.25">
      <c r="C5452" s="34"/>
      <c r="D5452" s="27"/>
      <c r="F5452" s="27"/>
      <c r="G5452" s="35"/>
      <c r="H5452" s="35"/>
      <c r="I5452" s="35"/>
    </row>
    <row r="5453" spans="3:9" ht="22.5" customHeight="1" x14ac:dyDescent="0.25">
      <c r="C5453" s="34"/>
      <c r="D5453" s="27"/>
      <c r="F5453" s="27"/>
      <c r="G5453" s="35"/>
      <c r="H5453" s="35"/>
      <c r="I5453" s="35"/>
    </row>
    <row r="5454" spans="3:9" ht="22.5" customHeight="1" x14ac:dyDescent="0.25">
      <c r="C5454" s="34"/>
      <c r="D5454" s="27"/>
      <c r="F5454" s="27"/>
      <c r="G5454" s="35"/>
      <c r="H5454" s="35"/>
      <c r="I5454" s="35"/>
    </row>
    <row r="5455" spans="3:9" ht="22.5" customHeight="1" x14ac:dyDescent="0.25">
      <c r="C5455" s="34"/>
      <c r="D5455" s="27"/>
      <c r="F5455" s="27"/>
      <c r="G5455" s="35"/>
      <c r="H5455" s="35"/>
      <c r="I5455" s="35"/>
    </row>
    <row r="5456" spans="3:9" ht="22.5" customHeight="1" x14ac:dyDescent="0.25">
      <c r="C5456" s="34"/>
      <c r="D5456" s="27"/>
      <c r="F5456" s="27"/>
      <c r="G5456" s="35"/>
      <c r="H5456" s="35"/>
      <c r="I5456" s="35"/>
    </row>
    <row r="5457" spans="3:9" ht="22.5" customHeight="1" x14ac:dyDescent="0.25">
      <c r="C5457" s="34"/>
      <c r="D5457" s="27"/>
      <c r="F5457" s="27"/>
      <c r="G5457" s="35"/>
      <c r="H5457" s="35"/>
      <c r="I5457" s="35"/>
    </row>
    <row r="5458" spans="3:9" ht="22.5" customHeight="1" x14ac:dyDescent="0.25">
      <c r="C5458" s="34"/>
      <c r="D5458" s="27"/>
      <c r="F5458" s="27"/>
      <c r="G5458" s="35"/>
      <c r="H5458" s="35"/>
      <c r="I5458" s="35"/>
    </row>
    <row r="5459" spans="3:9" ht="22.5" customHeight="1" x14ac:dyDescent="0.25">
      <c r="C5459" s="34"/>
      <c r="D5459" s="27"/>
      <c r="F5459" s="27"/>
      <c r="G5459" s="35"/>
      <c r="H5459" s="35"/>
      <c r="I5459" s="35"/>
    </row>
    <row r="5460" spans="3:9" ht="22.5" customHeight="1" x14ac:dyDescent="0.25">
      <c r="C5460" s="34"/>
      <c r="D5460" s="27"/>
      <c r="F5460" s="27"/>
      <c r="G5460" s="35"/>
      <c r="H5460" s="35"/>
      <c r="I5460" s="35"/>
    </row>
    <row r="5461" spans="3:9" ht="22.5" customHeight="1" x14ac:dyDescent="0.25">
      <c r="C5461" s="34"/>
      <c r="D5461" s="27"/>
      <c r="F5461" s="27"/>
      <c r="G5461" s="35"/>
      <c r="H5461" s="35"/>
      <c r="I5461" s="35"/>
    </row>
    <row r="5462" spans="3:9" ht="22.5" customHeight="1" x14ac:dyDescent="0.25">
      <c r="C5462" s="34"/>
      <c r="D5462" s="27"/>
      <c r="F5462" s="27"/>
      <c r="G5462" s="35"/>
      <c r="H5462" s="35"/>
      <c r="I5462" s="35"/>
    </row>
    <row r="5463" spans="3:9" ht="22.5" customHeight="1" x14ac:dyDescent="0.25">
      <c r="C5463" s="34"/>
      <c r="D5463" s="27"/>
      <c r="F5463" s="27"/>
      <c r="G5463" s="35"/>
      <c r="H5463" s="35"/>
      <c r="I5463" s="35"/>
    </row>
    <row r="5464" spans="3:9" ht="22.5" customHeight="1" x14ac:dyDescent="0.25">
      <c r="C5464" s="34"/>
      <c r="D5464" s="27"/>
      <c r="F5464" s="27"/>
      <c r="G5464" s="35"/>
      <c r="H5464" s="35"/>
      <c r="I5464" s="35"/>
    </row>
    <row r="5465" spans="3:9" ht="22.5" customHeight="1" x14ac:dyDescent="0.25">
      <c r="C5465" s="34"/>
      <c r="D5465" s="27"/>
      <c r="F5465" s="27"/>
      <c r="G5465" s="35"/>
      <c r="H5465" s="35"/>
      <c r="I5465" s="35"/>
    </row>
    <row r="5466" spans="3:9" ht="22.5" customHeight="1" x14ac:dyDescent="0.25">
      <c r="C5466" s="34"/>
      <c r="D5466" s="27"/>
      <c r="F5466" s="27"/>
      <c r="G5466" s="35"/>
      <c r="H5466" s="35"/>
      <c r="I5466" s="35"/>
    </row>
    <row r="5467" spans="3:9" ht="22.5" customHeight="1" x14ac:dyDescent="0.25">
      <c r="C5467" s="34"/>
      <c r="D5467" s="27"/>
      <c r="F5467" s="27"/>
      <c r="G5467" s="35"/>
      <c r="H5467" s="35"/>
      <c r="I5467" s="35"/>
    </row>
    <row r="5468" spans="3:9" ht="22.5" customHeight="1" x14ac:dyDescent="0.25">
      <c r="C5468" s="34"/>
      <c r="D5468" s="27"/>
      <c r="F5468" s="27"/>
      <c r="G5468" s="35"/>
      <c r="H5468" s="35"/>
      <c r="I5468" s="35"/>
    </row>
    <row r="5469" spans="3:9" ht="22.5" customHeight="1" x14ac:dyDescent="0.25">
      <c r="C5469" s="34"/>
      <c r="D5469" s="27"/>
      <c r="F5469" s="27"/>
      <c r="G5469" s="35"/>
      <c r="H5469" s="35"/>
      <c r="I5469" s="35"/>
    </row>
    <row r="5470" spans="3:9" ht="22.5" customHeight="1" x14ac:dyDescent="0.25">
      <c r="C5470" s="34"/>
      <c r="D5470" s="27"/>
      <c r="F5470" s="27"/>
      <c r="G5470" s="35"/>
      <c r="H5470" s="35"/>
      <c r="I5470" s="35"/>
    </row>
    <row r="5471" spans="3:9" ht="22.5" customHeight="1" x14ac:dyDescent="0.25">
      <c r="C5471" s="34"/>
      <c r="D5471" s="27"/>
      <c r="F5471" s="27"/>
      <c r="G5471" s="35"/>
      <c r="H5471" s="35"/>
      <c r="I5471" s="35"/>
    </row>
    <row r="5472" spans="3:9" ht="22.5" customHeight="1" x14ac:dyDescent="0.25">
      <c r="C5472" s="34"/>
      <c r="D5472" s="27"/>
      <c r="F5472" s="27"/>
      <c r="G5472" s="35"/>
      <c r="H5472" s="35"/>
      <c r="I5472" s="35"/>
    </row>
    <row r="5473" spans="3:9" ht="22.5" customHeight="1" x14ac:dyDescent="0.25">
      <c r="C5473" s="34"/>
      <c r="D5473" s="27"/>
      <c r="F5473" s="27"/>
      <c r="G5473" s="35"/>
      <c r="H5473" s="35"/>
      <c r="I5473" s="35"/>
    </row>
    <row r="5474" spans="3:9" ht="22.5" customHeight="1" x14ac:dyDescent="0.25">
      <c r="C5474" s="34"/>
      <c r="D5474" s="27"/>
      <c r="F5474" s="27"/>
      <c r="G5474" s="35"/>
      <c r="H5474" s="35"/>
      <c r="I5474" s="35"/>
    </row>
    <row r="5475" spans="3:9" ht="22.5" customHeight="1" x14ac:dyDescent="0.25">
      <c r="C5475" s="34"/>
      <c r="D5475" s="27"/>
      <c r="F5475" s="27"/>
      <c r="G5475" s="35"/>
      <c r="H5475" s="35"/>
      <c r="I5475" s="35"/>
    </row>
    <row r="5476" spans="3:9" ht="22.5" customHeight="1" x14ac:dyDescent="0.25">
      <c r="C5476" s="34"/>
      <c r="D5476" s="27"/>
      <c r="F5476" s="27"/>
      <c r="G5476" s="35"/>
      <c r="H5476" s="35"/>
      <c r="I5476" s="35"/>
    </row>
    <row r="5477" spans="3:9" ht="22.5" customHeight="1" x14ac:dyDescent="0.25">
      <c r="C5477" s="34"/>
      <c r="D5477" s="27"/>
      <c r="F5477" s="27"/>
      <c r="G5477" s="35"/>
      <c r="H5477" s="35"/>
      <c r="I5477" s="35"/>
    </row>
    <row r="5478" spans="3:9" ht="22.5" customHeight="1" x14ac:dyDescent="0.25">
      <c r="C5478" s="34"/>
      <c r="D5478" s="27"/>
      <c r="F5478" s="27"/>
      <c r="G5478" s="35"/>
      <c r="H5478" s="35"/>
      <c r="I5478" s="35"/>
    </row>
    <row r="5479" spans="3:9" ht="22.5" customHeight="1" x14ac:dyDescent="0.25">
      <c r="C5479" s="34"/>
      <c r="D5479" s="27"/>
      <c r="F5479" s="27"/>
      <c r="G5479" s="35"/>
      <c r="H5479" s="35"/>
      <c r="I5479" s="35"/>
    </row>
    <row r="5480" spans="3:9" ht="22.5" customHeight="1" x14ac:dyDescent="0.25">
      <c r="C5480" s="34"/>
      <c r="D5480" s="27"/>
      <c r="F5480" s="27"/>
      <c r="G5480" s="35"/>
      <c r="H5480" s="35"/>
      <c r="I5480" s="35"/>
    </row>
    <row r="5481" spans="3:9" ht="22.5" customHeight="1" x14ac:dyDescent="0.25">
      <c r="C5481" s="34"/>
      <c r="D5481" s="27"/>
      <c r="F5481" s="27"/>
      <c r="G5481" s="35"/>
      <c r="H5481" s="35"/>
      <c r="I5481" s="35"/>
    </row>
    <row r="5482" spans="3:9" ht="22.5" customHeight="1" x14ac:dyDescent="0.25">
      <c r="C5482" s="34"/>
      <c r="D5482" s="27"/>
      <c r="F5482" s="27"/>
      <c r="G5482" s="35"/>
      <c r="H5482" s="35"/>
      <c r="I5482" s="35"/>
    </row>
    <row r="5483" spans="3:9" ht="22.5" customHeight="1" x14ac:dyDescent="0.25">
      <c r="C5483" s="34"/>
      <c r="D5483" s="27"/>
      <c r="F5483" s="27"/>
      <c r="G5483" s="35"/>
      <c r="H5483" s="35"/>
      <c r="I5483" s="35"/>
    </row>
    <row r="5484" spans="3:9" ht="22.5" customHeight="1" x14ac:dyDescent="0.25">
      <c r="C5484" s="34"/>
      <c r="D5484" s="27"/>
      <c r="F5484" s="27"/>
      <c r="G5484" s="35"/>
      <c r="H5484" s="35"/>
      <c r="I5484" s="35"/>
    </row>
    <row r="5485" spans="3:9" ht="22.5" customHeight="1" x14ac:dyDescent="0.25">
      <c r="C5485" s="34"/>
      <c r="D5485" s="27"/>
      <c r="F5485" s="27"/>
      <c r="G5485" s="35"/>
      <c r="H5485" s="35"/>
      <c r="I5485" s="35"/>
    </row>
    <row r="5486" spans="3:9" ht="22.5" customHeight="1" x14ac:dyDescent="0.25">
      <c r="C5486" s="34"/>
      <c r="D5486" s="27"/>
      <c r="F5486" s="27"/>
      <c r="G5486" s="35"/>
      <c r="H5486" s="35"/>
      <c r="I5486" s="35"/>
    </row>
    <row r="5487" spans="3:9" ht="22.5" customHeight="1" x14ac:dyDescent="0.25">
      <c r="C5487" s="34"/>
      <c r="D5487" s="27"/>
      <c r="F5487" s="27"/>
      <c r="G5487" s="35"/>
      <c r="H5487" s="35"/>
      <c r="I5487" s="35"/>
    </row>
    <row r="5488" spans="3:9" ht="22.5" customHeight="1" x14ac:dyDescent="0.25">
      <c r="C5488" s="34"/>
      <c r="D5488" s="27"/>
      <c r="F5488" s="27"/>
      <c r="G5488" s="35"/>
      <c r="H5488" s="35"/>
      <c r="I5488" s="35"/>
    </row>
    <row r="5489" spans="3:9" ht="22.5" customHeight="1" x14ac:dyDescent="0.25">
      <c r="C5489" s="34"/>
      <c r="D5489" s="27"/>
      <c r="F5489" s="27"/>
      <c r="G5489" s="35"/>
      <c r="H5489" s="35"/>
      <c r="I5489" s="35"/>
    </row>
    <row r="5490" spans="3:9" ht="22.5" customHeight="1" x14ac:dyDescent="0.25">
      <c r="C5490" s="34"/>
      <c r="D5490" s="27"/>
      <c r="F5490" s="27"/>
      <c r="G5490" s="35"/>
      <c r="H5490" s="35"/>
      <c r="I5490" s="35"/>
    </row>
    <row r="5491" spans="3:9" ht="22.5" customHeight="1" x14ac:dyDescent="0.25">
      <c r="C5491" s="34"/>
      <c r="D5491" s="27"/>
      <c r="F5491" s="27"/>
      <c r="G5491" s="35"/>
      <c r="H5491" s="35"/>
      <c r="I5491" s="35"/>
    </row>
    <row r="5492" spans="3:9" ht="22.5" customHeight="1" x14ac:dyDescent="0.25">
      <c r="C5492" s="34"/>
      <c r="D5492" s="27"/>
      <c r="F5492" s="27"/>
      <c r="G5492" s="35"/>
      <c r="H5492" s="35"/>
      <c r="I5492" s="35"/>
    </row>
    <row r="5493" spans="3:9" ht="22.5" customHeight="1" x14ac:dyDescent="0.25">
      <c r="C5493" s="34"/>
      <c r="D5493" s="27"/>
      <c r="F5493" s="27"/>
      <c r="G5493" s="35"/>
      <c r="H5493" s="35"/>
      <c r="I5493" s="35"/>
    </row>
    <row r="5494" spans="3:9" ht="22.5" customHeight="1" x14ac:dyDescent="0.25">
      <c r="C5494" s="34"/>
      <c r="D5494" s="27"/>
      <c r="F5494" s="27"/>
      <c r="G5494" s="35"/>
      <c r="H5494" s="35"/>
      <c r="I5494" s="35"/>
    </row>
    <row r="5495" spans="3:9" ht="22.5" customHeight="1" x14ac:dyDescent="0.25">
      <c r="C5495" s="34"/>
      <c r="D5495" s="27"/>
      <c r="F5495" s="27"/>
      <c r="G5495" s="35"/>
      <c r="H5495" s="35"/>
      <c r="I5495" s="35"/>
    </row>
    <row r="5496" spans="3:9" ht="22.5" customHeight="1" x14ac:dyDescent="0.25">
      <c r="C5496" s="34"/>
      <c r="D5496" s="27"/>
      <c r="F5496" s="27"/>
      <c r="G5496" s="35"/>
      <c r="H5496" s="35"/>
      <c r="I5496" s="35"/>
    </row>
    <row r="5497" spans="3:9" ht="22.5" customHeight="1" x14ac:dyDescent="0.25">
      <c r="C5497" s="34"/>
      <c r="D5497" s="27"/>
      <c r="F5497" s="27"/>
      <c r="G5497" s="35"/>
      <c r="H5497" s="35"/>
      <c r="I5497" s="35"/>
    </row>
    <row r="5498" spans="3:9" ht="22.5" customHeight="1" x14ac:dyDescent="0.25">
      <c r="C5498" s="34"/>
      <c r="D5498" s="27"/>
      <c r="F5498" s="27"/>
      <c r="G5498" s="35"/>
      <c r="H5498" s="35"/>
      <c r="I5498" s="35"/>
    </row>
    <row r="5499" spans="3:9" ht="22.5" customHeight="1" x14ac:dyDescent="0.25">
      <c r="C5499" s="34"/>
      <c r="D5499" s="27"/>
      <c r="F5499" s="27"/>
      <c r="G5499" s="35"/>
      <c r="H5499" s="35"/>
      <c r="I5499" s="35"/>
    </row>
    <row r="5500" spans="3:9" ht="22.5" customHeight="1" x14ac:dyDescent="0.25">
      <c r="C5500" s="34"/>
      <c r="D5500" s="27"/>
      <c r="F5500" s="27"/>
      <c r="G5500" s="35"/>
      <c r="H5500" s="35"/>
      <c r="I5500" s="35"/>
    </row>
    <row r="5501" spans="3:9" ht="22.5" customHeight="1" x14ac:dyDescent="0.25">
      <c r="C5501" s="34"/>
      <c r="D5501" s="27"/>
      <c r="F5501" s="27"/>
      <c r="G5501" s="35"/>
      <c r="H5501" s="35"/>
      <c r="I5501" s="35"/>
    </row>
    <row r="5502" spans="3:9" ht="22.5" customHeight="1" x14ac:dyDescent="0.25">
      <c r="C5502" s="34"/>
      <c r="D5502" s="27"/>
      <c r="F5502" s="27"/>
      <c r="G5502" s="35"/>
      <c r="H5502" s="35"/>
      <c r="I5502" s="35"/>
    </row>
    <row r="5503" spans="3:9" ht="22.5" customHeight="1" x14ac:dyDescent="0.25">
      <c r="C5503" s="34"/>
      <c r="D5503" s="27"/>
      <c r="F5503" s="27"/>
      <c r="G5503" s="35"/>
      <c r="H5503" s="35"/>
      <c r="I5503" s="35"/>
    </row>
    <row r="5504" spans="3:9" ht="22.5" customHeight="1" x14ac:dyDescent="0.25">
      <c r="C5504" s="34"/>
      <c r="D5504" s="27"/>
      <c r="F5504" s="27"/>
      <c r="G5504" s="35"/>
      <c r="H5504" s="35"/>
      <c r="I5504" s="35"/>
    </row>
    <row r="5505" spans="3:9" ht="22.5" customHeight="1" x14ac:dyDescent="0.25">
      <c r="C5505" s="34"/>
      <c r="D5505" s="27"/>
      <c r="F5505" s="27"/>
      <c r="G5505" s="35"/>
      <c r="H5505" s="35"/>
      <c r="I5505" s="35"/>
    </row>
    <row r="5506" spans="3:9" ht="22.5" customHeight="1" x14ac:dyDescent="0.25">
      <c r="C5506" s="34"/>
      <c r="D5506" s="27"/>
      <c r="F5506" s="27"/>
      <c r="G5506" s="35"/>
      <c r="H5506" s="35"/>
      <c r="I5506" s="35"/>
    </row>
    <row r="5507" spans="3:9" ht="22.5" customHeight="1" x14ac:dyDescent="0.25">
      <c r="C5507" s="34"/>
      <c r="D5507" s="27"/>
      <c r="F5507" s="27"/>
      <c r="G5507" s="35"/>
      <c r="H5507" s="35"/>
      <c r="I5507" s="35"/>
    </row>
    <row r="5508" spans="3:9" ht="22.5" customHeight="1" x14ac:dyDescent="0.25">
      <c r="C5508" s="34"/>
      <c r="D5508" s="27"/>
      <c r="F5508" s="27"/>
      <c r="G5508" s="35"/>
      <c r="H5508" s="35"/>
      <c r="I5508" s="35"/>
    </row>
    <row r="5509" spans="3:9" ht="22.5" customHeight="1" x14ac:dyDescent="0.25">
      <c r="C5509" s="34"/>
      <c r="D5509" s="27"/>
      <c r="F5509" s="27"/>
      <c r="G5509" s="35"/>
      <c r="H5509" s="35"/>
      <c r="I5509" s="35"/>
    </row>
    <row r="5510" spans="3:9" ht="22.5" customHeight="1" x14ac:dyDescent="0.25">
      <c r="C5510" s="34"/>
      <c r="D5510" s="27"/>
      <c r="F5510" s="27"/>
      <c r="G5510" s="35"/>
      <c r="H5510" s="35"/>
      <c r="I5510" s="35"/>
    </row>
    <row r="5511" spans="3:9" ht="22.5" customHeight="1" x14ac:dyDescent="0.25">
      <c r="C5511" s="34"/>
      <c r="D5511" s="27"/>
      <c r="F5511" s="27"/>
      <c r="G5511" s="35"/>
      <c r="H5511" s="35"/>
      <c r="I5511" s="35"/>
    </row>
    <row r="5512" spans="3:9" ht="22.5" customHeight="1" x14ac:dyDescent="0.25">
      <c r="C5512" s="34"/>
      <c r="D5512" s="27"/>
      <c r="F5512" s="27"/>
      <c r="G5512" s="35"/>
      <c r="H5512" s="35"/>
      <c r="I5512" s="35"/>
    </row>
    <row r="5513" spans="3:9" ht="22.5" customHeight="1" x14ac:dyDescent="0.25">
      <c r="C5513" s="34"/>
      <c r="D5513" s="27"/>
      <c r="F5513" s="27"/>
      <c r="G5513" s="35"/>
      <c r="H5513" s="35"/>
      <c r="I5513" s="35"/>
    </row>
    <row r="5514" spans="3:9" ht="22.5" customHeight="1" x14ac:dyDescent="0.25">
      <c r="C5514" s="34"/>
      <c r="D5514" s="27"/>
      <c r="F5514" s="27"/>
      <c r="G5514" s="35"/>
      <c r="H5514" s="35"/>
      <c r="I5514" s="35"/>
    </row>
    <row r="5515" spans="3:9" ht="22.5" customHeight="1" x14ac:dyDescent="0.25">
      <c r="C5515" s="34"/>
      <c r="D5515" s="27"/>
      <c r="F5515" s="27"/>
      <c r="G5515" s="35"/>
      <c r="H5515" s="35"/>
      <c r="I5515" s="35"/>
    </row>
    <row r="5516" spans="3:9" ht="22.5" customHeight="1" x14ac:dyDescent="0.25">
      <c r="C5516" s="34"/>
      <c r="D5516" s="27"/>
      <c r="F5516" s="27"/>
      <c r="G5516" s="35"/>
      <c r="H5516" s="35"/>
      <c r="I5516" s="35"/>
    </row>
    <row r="5517" spans="3:9" ht="22.5" customHeight="1" x14ac:dyDescent="0.25">
      <c r="C5517" s="34"/>
      <c r="D5517" s="27"/>
      <c r="F5517" s="27"/>
      <c r="G5517" s="35"/>
      <c r="H5517" s="35"/>
      <c r="I5517" s="35"/>
    </row>
    <row r="5518" spans="3:9" ht="22.5" customHeight="1" x14ac:dyDescent="0.25">
      <c r="C5518" s="34"/>
      <c r="D5518" s="27"/>
      <c r="F5518" s="27"/>
      <c r="G5518" s="35"/>
      <c r="H5518" s="35"/>
      <c r="I5518" s="35"/>
    </row>
    <row r="5519" spans="3:9" ht="22.5" customHeight="1" x14ac:dyDescent="0.25">
      <c r="C5519" s="34"/>
      <c r="D5519" s="27"/>
      <c r="F5519" s="27"/>
      <c r="G5519" s="35"/>
      <c r="H5519" s="35"/>
      <c r="I5519" s="35"/>
    </row>
    <row r="5520" spans="3:9" ht="22.5" customHeight="1" x14ac:dyDescent="0.25">
      <c r="C5520" s="34"/>
      <c r="D5520" s="27"/>
      <c r="F5520" s="27"/>
      <c r="G5520" s="35"/>
      <c r="H5520" s="35"/>
      <c r="I5520" s="35"/>
    </row>
    <row r="5521" spans="3:9" ht="22.5" customHeight="1" x14ac:dyDescent="0.25">
      <c r="C5521" s="34"/>
      <c r="D5521" s="27"/>
      <c r="F5521" s="27"/>
      <c r="G5521" s="35"/>
      <c r="H5521" s="35"/>
      <c r="I5521" s="35"/>
    </row>
    <row r="5522" spans="3:9" ht="22.5" customHeight="1" x14ac:dyDescent="0.25">
      <c r="C5522" s="34"/>
      <c r="D5522" s="27"/>
      <c r="F5522" s="27"/>
      <c r="G5522" s="35"/>
      <c r="H5522" s="35"/>
      <c r="I5522" s="35"/>
    </row>
    <row r="5523" spans="3:9" ht="22.5" customHeight="1" x14ac:dyDescent="0.25">
      <c r="C5523" s="34"/>
      <c r="D5523" s="27"/>
      <c r="F5523" s="27"/>
      <c r="G5523" s="35"/>
      <c r="H5523" s="35"/>
      <c r="I5523" s="35"/>
    </row>
    <row r="5524" spans="3:9" ht="22.5" customHeight="1" x14ac:dyDescent="0.25">
      <c r="C5524" s="34"/>
      <c r="D5524" s="27"/>
      <c r="F5524" s="27"/>
      <c r="G5524" s="35"/>
      <c r="H5524" s="35"/>
      <c r="I5524" s="35"/>
    </row>
    <row r="5525" spans="3:9" ht="22.5" customHeight="1" x14ac:dyDescent="0.25">
      <c r="C5525" s="34"/>
      <c r="D5525" s="27"/>
      <c r="F5525" s="27"/>
      <c r="G5525" s="35"/>
      <c r="H5525" s="35"/>
      <c r="I5525" s="35"/>
    </row>
    <row r="5526" spans="3:9" ht="22.5" customHeight="1" x14ac:dyDescent="0.25">
      <c r="C5526" s="34"/>
      <c r="D5526" s="27"/>
      <c r="F5526" s="27"/>
      <c r="G5526" s="35"/>
      <c r="H5526" s="35"/>
      <c r="I5526" s="35"/>
    </row>
    <row r="5527" spans="3:9" ht="22.5" customHeight="1" x14ac:dyDescent="0.25">
      <c r="C5527" s="34"/>
      <c r="D5527" s="27"/>
      <c r="F5527" s="27"/>
      <c r="G5527" s="35"/>
      <c r="H5527" s="35"/>
      <c r="I5527" s="35"/>
    </row>
    <row r="5528" spans="3:9" ht="22.5" customHeight="1" x14ac:dyDescent="0.25">
      <c r="C5528" s="34"/>
      <c r="D5528" s="27"/>
      <c r="F5528" s="27"/>
      <c r="G5528" s="35"/>
      <c r="H5528" s="35"/>
      <c r="I5528" s="35"/>
    </row>
    <row r="5529" spans="3:9" ht="22.5" customHeight="1" x14ac:dyDescent="0.25">
      <c r="C5529" s="34"/>
      <c r="D5529" s="27"/>
      <c r="F5529" s="27"/>
      <c r="G5529" s="35"/>
      <c r="H5529" s="35"/>
      <c r="I5529" s="35"/>
    </row>
    <row r="5530" spans="3:9" ht="22.5" customHeight="1" x14ac:dyDescent="0.25">
      <c r="C5530" s="34"/>
      <c r="D5530" s="27"/>
      <c r="F5530" s="27"/>
      <c r="G5530" s="35"/>
      <c r="H5530" s="35"/>
      <c r="I5530" s="35"/>
    </row>
    <row r="5531" spans="3:9" ht="22.5" customHeight="1" x14ac:dyDescent="0.25">
      <c r="C5531" s="34"/>
      <c r="D5531" s="27"/>
      <c r="F5531" s="27"/>
      <c r="G5531" s="35"/>
      <c r="H5531" s="35"/>
      <c r="I5531" s="35"/>
    </row>
    <row r="5532" spans="3:9" ht="22.5" customHeight="1" x14ac:dyDescent="0.25">
      <c r="C5532" s="34"/>
      <c r="D5532" s="27"/>
      <c r="F5532" s="27"/>
      <c r="G5532" s="35"/>
      <c r="H5532" s="35"/>
      <c r="I5532" s="35"/>
    </row>
    <row r="5533" spans="3:9" ht="22.5" customHeight="1" x14ac:dyDescent="0.25">
      <c r="C5533" s="34"/>
      <c r="D5533" s="27"/>
      <c r="F5533" s="27"/>
      <c r="G5533" s="35"/>
      <c r="H5533" s="35"/>
      <c r="I5533" s="35"/>
    </row>
    <row r="5534" spans="3:9" ht="22.5" customHeight="1" x14ac:dyDescent="0.25">
      <c r="C5534" s="34"/>
      <c r="D5534" s="27"/>
      <c r="F5534" s="27"/>
      <c r="G5534" s="35"/>
      <c r="H5534" s="35"/>
      <c r="I5534" s="35"/>
    </row>
    <row r="5535" spans="3:9" ht="22.5" customHeight="1" x14ac:dyDescent="0.25">
      <c r="C5535" s="34"/>
      <c r="D5535" s="27"/>
      <c r="F5535" s="27"/>
      <c r="G5535" s="35"/>
      <c r="H5535" s="35"/>
      <c r="I5535" s="35"/>
    </row>
    <row r="5536" spans="3:9" ht="22.5" customHeight="1" x14ac:dyDescent="0.25">
      <c r="C5536" s="34"/>
      <c r="D5536" s="27"/>
      <c r="F5536" s="27"/>
      <c r="G5536" s="35"/>
      <c r="H5536" s="35"/>
      <c r="I5536" s="35"/>
    </row>
    <row r="5537" spans="3:9" ht="22.5" customHeight="1" x14ac:dyDescent="0.25">
      <c r="C5537" s="34"/>
      <c r="D5537" s="27"/>
      <c r="F5537" s="27"/>
      <c r="G5537" s="35"/>
      <c r="H5537" s="35"/>
      <c r="I5537" s="35"/>
    </row>
    <row r="5538" spans="3:9" ht="22.5" customHeight="1" x14ac:dyDescent="0.25">
      <c r="C5538" s="34"/>
      <c r="D5538" s="27"/>
      <c r="F5538" s="27"/>
      <c r="G5538" s="35"/>
      <c r="H5538" s="35"/>
      <c r="I5538" s="35"/>
    </row>
    <row r="5539" spans="3:9" ht="22.5" customHeight="1" x14ac:dyDescent="0.25">
      <c r="C5539" s="34"/>
      <c r="D5539" s="27"/>
      <c r="F5539" s="27"/>
      <c r="G5539" s="35"/>
      <c r="H5539" s="35"/>
      <c r="I5539" s="35"/>
    </row>
    <row r="5540" spans="3:9" ht="22.5" customHeight="1" x14ac:dyDescent="0.25">
      <c r="C5540" s="34"/>
      <c r="D5540" s="27"/>
      <c r="F5540" s="27"/>
      <c r="G5540" s="35"/>
      <c r="H5540" s="35"/>
      <c r="I5540" s="35"/>
    </row>
    <row r="5541" spans="3:9" ht="22.5" customHeight="1" x14ac:dyDescent="0.25">
      <c r="C5541" s="34"/>
      <c r="D5541" s="27"/>
      <c r="F5541" s="27"/>
      <c r="G5541" s="35"/>
      <c r="H5541" s="35"/>
      <c r="I5541" s="35"/>
    </row>
    <row r="5542" spans="3:9" ht="22.5" customHeight="1" x14ac:dyDescent="0.25">
      <c r="C5542" s="34"/>
      <c r="D5542" s="27"/>
      <c r="F5542" s="27"/>
      <c r="G5542" s="35"/>
      <c r="H5542" s="35"/>
      <c r="I5542" s="35"/>
    </row>
    <row r="5543" spans="3:9" ht="22.5" customHeight="1" x14ac:dyDescent="0.25">
      <c r="C5543" s="34"/>
      <c r="D5543" s="27"/>
      <c r="F5543" s="27"/>
      <c r="G5543" s="35"/>
      <c r="H5543" s="35"/>
      <c r="I5543" s="35"/>
    </row>
    <row r="5544" spans="3:9" ht="22.5" customHeight="1" x14ac:dyDescent="0.25">
      <c r="C5544" s="34"/>
      <c r="D5544" s="27"/>
      <c r="F5544" s="27"/>
      <c r="G5544" s="35"/>
      <c r="H5544" s="35"/>
      <c r="I5544" s="35"/>
    </row>
    <row r="5545" spans="3:9" ht="22.5" customHeight="1" x14ac:dyDescent="0.25">
      <c r="C5545" s="34"/>
      <c r="D5545" s="27"/>
      <c r="F5545" s="27"/>
      <c r="G5545" s="35"/>
      <c r="H5545" s="35"/>
      <c r="I5545" s="35"/>
    </row>
    <row r="5546" spans="3:9" ht="22.5" customHeight="1" x14ac:dyDescent="0.25">
      <c r="C5546" s="34"/>
      <c r="D5546" s="27"/>
      <c r="F5546" s="27"/>
      <c r="G5546" s="35"/>
      <c r="H5546" s="35"/>
      <c r="I5546" s="35"/>
    </row>
    <row r="5547" spans="3:9" ht="22.5" customHeight="1" x14ac:dyDescent="0.25">
      <c r="C5547" s="34"/>
      <c r="D5547" s="27"/>
      <c r="F5547" s="27"/>
      <c r="G5547" s="35"/>
      <c r="H5547" s="35"/>
      <c r="I5547" s="35"/>
    </row>
    <row r="5548" spans="3:9" ht="22.5" customHeight="1" x14ac:dyDescent="0.25">
      <c r="C5548" s="34"/>
      <c r="D5548" s="27"/>
      <c r="F5548" s="27"/>
      <c r="G5548" s="35"/>
      <c r="H5548" s="35"/>
      <c r="I5548" s="35"/>
    </row>
    <row r="5549" spans="3:9" ht="22.5" customHeight="1" x14ac:dyDescent="0.25">
      <c r="C5549" s="34"/>
      <c r="D5549" s="27"/>
      <c r="F5549" s="27"/>
      <c r="G5549" s="35"/>
      <c r="H5549" s="35"/>
      <c r="I5549" s="35"/>
    </row>
    <row r="5550" spans="3:9" ht="22.5" customHeight="1" x14ac:dyDescent="0.25">
      <c r="C5550" s="34"/>
      <c r="D5550" s="27"/>
      <c r="F5550" s="27"/>
      <c r="G5550" s="35"/>
      <c r="H5550" s="35"/>
      <c r="I5550" s="35"/>
    </row>
    <row r="5551" spans="3:9" ht="22.5" customHeight="1" x14ac:dyDescent="0.25">
      <c r="C5551" s="34"/>
      <c r="D5551" s="27"/>
      <c r="F5551" s="27"/>
      <c r="G5551" s="35"/>
      <c r="H5551" s="35"/>
      <c r="I5551" s="35"/>
    </row>
    <row r="5552" spans="3:9" ht="22.5" customHeight="1" x14ac:dyDescent="0.25">
      <c r="C5552" s="34"/>
      <c r="D5552" s="27"/>
      <c r="F5552" s="27"/>
      <c r="G5552" s="35"/>
      <c r="H5552" s="35"/>
      <c r="I5552" s="35"/>
    </row>
    <row r="5553" spans="3:9" ht="22.5" customHeight="1" x14ac:dyDescent="0.25">
      <c r="C5553" s="34"/>
      <c r="D5553" s="27"/>
      <c r="F5553" s="27"/>
      <c r="G5553" s="35"/>
      <c r="H5553" s="35"/>
      <c r="I5553" s="35"/>
    </row>
    <row r="5554" spans="3:9" ht="22.5" customHeight="1" x14ac:dyDescent="0.25">
      <c r="C5554" s="34"/>
      <c r="D5554" s="27"/>
      <c r="F5554" s="27"/>
      <c r="G5554" s="35"/>
      <c r="H5554" s="35"/>
      <c r="I5554" s="35"/>
    </row>
    <row r="5555" spans="3:9" ht="22.5" customHeight="1" x14ac:dyDescent="0.25">
      <c r="C5555" s="34"/>
      <c r="D5555" s="27"/>
      <c r="F5555" s="27"/>
      <c r="G5555" s="35"/>
      <c r="H5555" s="35"/>
      <c r="I5555" s="35"/>
    </row>
    <row r="5556" spans="3:9" ht="22.5" customHeight="1" x14ac:dyDescent="0.25">
      <c r="C5556" s="34"/>
      <c r="D5556" s="27"/>
      <c r="F5556" s="27"/>
      <c r="G5556" s="35"/>
      <c r="H5556" s="35"/>
      <c r="I5556" s="35"/>
    </row>
    <row r="5557" spans="3:9" ht="22.5" customHeight="1" x14ac:dyDescent="0.25">
      <c r="C5557" s="34"/>
      <c r="D5557" s="27"/>
      <c r="F5557" s="27"/>
      <c r="G5557" s="35"/>
      <c r="H5557" s="35"/>
      <c r="I5557" s="35"/>
    </row>
    <row r="5558" spans="3:9" ht="22.5" customHeight="1" x14ac:dyDescent="0.25">
      <c r="C5558" s="34"/>
      <c r="D5558" s="27"/>
      <c r="F5558" s="27"/>
      <c r="G5558" s="35"/>
      <c r="H5558" s="35"/>
      <c r="I5558" s="35"/>
    </row>
    <row r="5559" spans="3:9" ht="22.5" customHeight="1" x14ac:dyDescent="0.25">
      <c r="C5559" s="34"/>
      <c r="D5559" s="27"/>
      <c r="F5559" s="27"/>
      <c r="G5559" s="35"/>
      <c r="H5559" s="35"/>
      <c r="I5559" s="35"/>
    </row>
    <row r="5560" spans="3:9" ht="22.5" customHeight="1" x14ac:dyDescent="0.25">
      <c r="C5560" s="34"/>
      <c r="D5560" s="27"/>
      <c r="F5560" s="27"/>
      <c r="G5560" s="35"/>
      <c r="H5560" s="35"/>
      <c r="I5560" s="35"/>
    </row>
    <row r="5561" spans="3:9" ht="22.5" customHeight="1" x14ac:dyDescent="0.25">
      <c r="C5561" s="34"/>
      <c r="D5561" s="27"/>
      <c r="F5561" s="27"/>
      <c r="G5561" s="35"/>
      <c r="H5561" s="35"/>
      <c r="I5561" s="35"/>
    </row>
    <row r="5562" spans="3:9" ht="22.5" customHeight="1" x14ac:dyDescent="0.25">
      <c r="C5562" s="34"/>
      <c r="D5562" s="27"/>
      <c r="F5562" s="27"/>
      <c r="G5562" s="35"/>
      <c r="H5562" s="35"/>
      <c r="I5562" s="35"/>
    </row>
    <row r="5563" spans="3:9" ht="22.5" customHeight="1" x14ac:dyDescent="0.25">
      <c r="C5563" s="34"/>
      <c r="D5563" s="27"/>
      <c r="F5563" s="27"/>
      <c r="G5563" s="35"/>
      <c r="H5563" s="35"/>
      <c r="I5563" s="35"/>
    </row>
    <row r="5564" spans="3:9" ht="22.5" customHeight="1" x14ac:dyDescent="0.25">
      <c r="C5564" s="34"/>
      <c r="D5564" s="27"/>
      <c r="F5564" s="27"/>
      <c r="G5564" s="35"/>
      <c r="H5564" s="35"/>
      <c r="I5564" s="35"/>
    </row>
    <row r="5565" spans="3:9" ht="22.5" customHeight="1" x14ac:dyDescent="0.25">
      <c r="C5565" s="34"/>
      <c r="D5565" s="27"/>
      <c r="F5565" s="27"/>
      <c r="G5565" s="35"/>
      <c r="H5565" s="35"/>
      <c r="I5565" s="35"/>
    </row>
    <row r="5566" spans="3:9" ht="22.5" customHeight="1" x14ac:dyDescent="0.25">
      <c r="C5566" s="34"/>
      <c r="D5566" s="27"/>
      <c r="F5566" s="27"/>
      <c r="G5566" s="35"/>
      <c r="H5566" s="35"/>
      <c r="I5566" s="35"/>
    </row>
    <row r="5567" spans="3:9" ht="22.5" customHeight="1" x14ac:dyDescent="0.25">
      <c r="C5567" s="34"/>
      <c r="D5567" s="27"/>
      <c r="F5567" s="27"/>
      <c r="G5567" s="35"/>
      <c r="H5567" s="35"/>
      <c r="I5567" s="35"/>
    </row>
    <row r="5568" spans="3:9" ht="22.5" customHeight="1" x14ac:dyDescent="0.25">
      <c r="C5568" s="34"/>
      <c r="D5568" s="27"/>
      <c r="F5568" s="27"/>
      <c r="G5568" s="35"/>
      <c r="H5568" s="35"/>
      <c r="I5568" s="35"/>
    </row>
    <row r="5569" spans="3:9" ht="22.5" customHeight="1" x14ac:dyDescent="0.25">
      <c r="C5569" s="34"/>
      <c r="D5569" s="27"/>
      <c r="F5569" s="27"/>
      <c r="G5569" s="35"/>
      <c r="H5569" s="35"/>
      <c r="I5569" s="35"/>
    </row>
    <row r="5570" spans="3:9" ht="22.5" customHeight="1" x14ac:dyDescent="0.25">
      <c r="C5570" s="34"/>
      <c r="D5570" s="27"/>
      <c r="F5570" s="27"/>
      <c r="G5570" s="35"/>
      <c r="H5570" s="35"/>
      <c r="I5570" s="35"/>
    </row>
    <row r="5571" spans="3:9" ht="22.5" customHeight="1" x14ac:dyDescent="0.25">
      <c r="C5571" s="34"/>
      <c r="D5571" s="27"/>
      <c r="F5571" s="27"/>
      <c r="G5571" s="35"/>
      <c r="H5571" s="35"/>
      <c r="I5571" s="35"/>
    </row>
    <row r="5572" spans="3:9" ht="22.5" customHeight="1" x14ac:dyDescent="0.25">
      <c r="C5572" s="34"/>
      <c r="D5572" s="27"/>
      <c r="F5572" s="27"/>
      <c r="G5572" s="35"/>
      <c r="H5572" s="35"/>
      <c r="I5572" s="35"/>
    </row>
    <row r="5573" spans="3:9" ht="22.5" customHeight="1" x14ac:dyDescent="0.25">
      <c r="C5573" s="34"/>
      <c r="D5573" s="27"/>
      <c r="F5573" s="27"/>
      <c r="G5573" s="35"/>
      <c r="H5573" s="35"/>
      <c r="I5573" s="35"/>
    </row>
    <row r="5574" spans="3:9" ht="22.5" customHeight="1" x14ac:dyDescent="0.25">
      <c r="C5574" s="34"/>
      <c r="D5574" s="27"/>
      <c r="F5574" s="27"/>
      <c r="G5574" s="35"/>
      <c r="H5574" s="35"/>
      <c r="I5574" s="35"/>
    </row>
    <row r="5575" spans="3:9" ht="22.5" customHeight="1" x14ac:dyDescent="0.25">
      <c r="C5575" s="34"/>
      <c r="D5575" s="27"/>
      <c r="F5575" s="27"/>
      <c r="G5575" s="35"/>
      <c r="H5575" s="35"/>
      <c r="I5575" s="35"/>
    </row>
    <row r="5576" spans="3:9" ht="22.5" customHeight="1" x14ac:dyDescent="0.25">
      <c r="C5576" s="34"/>
      <c r="D5576" s="27"/>
      <c r="F5576" s="27"/>
      <c r="G5576" s="35"/>
      <c r="H5576" s="35"/>
      <c r="I5576" s="35"/>
    </row>
    <row r="5577" spans="3:9" ht="22.5" customHeight="1" x14ac:dyDescent="0.25">
      <c r="C5577" s="34"/>
      <c r="D5577" s="27"/>
      <c r="F5577" s="27"/>
      <c r="G5577" s="35"/>
      <c r="H5577" s="35"/>
      <c r="I5577" s="35"/>
    </row>
    <row r="5578" spans="3:9" ht="22.5" customHeight="1" x14ac:dyDescent="0.25">
      <c r="C5578" s="34"/>
      <c r="D5578" s="27"/>
      <c r="F5578" s="27"/>
      <c r="G5578" s="35"/>
      <c r="H5578" s="35"/>
      <c r="I5578" s="35"/>
    </row>
    <row r="5579" spans="3:9" ht="22.5" customHeight="1" x14ac:dyDescent="0.25">
      <c r="C5579" s="34"/>
      <c r="D5579" s="27"/>
      <c r="F5579" s="27"/>
      <c r="G5579" s="35"/>
      <c r="H5579" s="35"/>
      <c r="I5579" s="35"/>
    </row>
    <row r="5580" spans="3:9" ht="22.5" customHeight="1" x14ac:dyDescent="0.25">
      <c r="C5580" s="34"/>
      <c r="D5580" s="27"/>
      <c r="F5580" s="27"/>
      <c r="G5580" s="35"/>
      <c r="H5580" s="35"/>
      <c r="I5580" s="35"/>
    </row>
    <row r="5581" spans="3:9" ht="22.5" customHeight="1" x14ac:dyDescent="0.25">
      <c r="C5581" s="34"/>
      <c r="D5581" s="27"/>
      <c r="F5581" s="27"/>
      <c r="G5581" s="35"/>
      <c r="H5581" s="35"/>
      <c r="I5581" s="35"/>
    </row>
    <row r="5582" spans="3:9" ht="22.5" customHeight="1" x14ac:dyDescent="0.25">
      <c r="C5582" s="34"/>
      <c r="D5582" s="27"/>
      <c r="F5582" s="27"/>
      <c r="G5582" s="35"/>
      <c r="H5582" s="35"/>
      <c r="I5582" s="35"/>
    </row>
    <row r="5583" spans="3:9" ht="22.5" customHeight="1" x14ac:dyDescent="0.25">
      <c r="C5583" s="34"/>
      <c r="D5583" s="27"/>
      <c r="F5583" s="27"/>
      <c r="G5583" s="35"/>
      <c r="H5583" s="35"/>
      <c r="I5583" s="35"/>
    </row>
    <row r="5584" spans="3:9" ht="22.5" customHeight="1" x14ac:dyDescent="0.25">
      <c r="C5584" s="34"/>
      <c r="D5584" s="27"/>
      <c r="F5584" s="27"/>
      <c r="G5584" s="35"/>
      <c r="H5584" s="35"/>
      <c r="I5584" s="35"/>
    </row>
    <row r="5585" spans="3:9" ht="22.5" customHeight="1" x14ac:dyDescent="0.25">
      <c r="C5585" s="34"/>
      <c r="D5585" s="27"/>
      <c r="F5585" s="27"/>
      <c r="G5585" s="35"/>
      <c r="H5585" s="35"/>
      <c r="I5585" s="35"/>
    </row>
    <row r="5586" spans="3:9" ht="22.5" customHeight="1" x14ac:dyDescent="0.25">
      <c r="C5586" s="34"/>
      <c r="D5586" s="27"/>
      <c r="F5586" s="27"/>
      <c r="G5586" s="35"/>
      <c r="H5586" s="35"/>
      <c r="I5586" s="35"/>
    </row>
    <row r="5587" spans="3:9" ht="22.5" customHeight="1" x14ac:dyDescent="0.25">
      <c r="C5587" s="34"/>
      <c r="D5587" s="27"/>
      <c r="F5587" s="27"/>
      <c r="G5587" s="35"/>
      <c r="H5587" s="35"/>
      <c r="I5587" s="35"/>
    </row>
    <row r="5588" spans="3:9" ht="22.5" customHeight="1" x14ac:dyDescent="0.25">
      <c r="C5588" s="34"/>
      <c r="D5588" s="27"/>
      <c r="F5588" s="27"/>
      <c r="G5588" s="35"/>
      <c r="H5588" s="35"/>
      <c r="I5588" s="35"/>
    </row>
    <row r="5589" spans="3:9" ht="22.5" customHeight="1" x14ac:dyDescent="0.25">
      <c r="C5589" s="34"/>
      <c r="D5589" s="27"/>
      <c r="F5589" s="27"/>
      <c r="G5589" s="35"/>
      <c r="H5589" s="35"/>
      <c r="I5589" s="35"/>
    </row>
    <row r="5590" spans="3:9" ht="22.5" customHeight="1" x14ac:dyDescent="0.25">
      <c r="C5590" s="34"/>
      <c r="D5590" s="27"/>
      <c r="F5590" s="27"/>
      <c r="G5590" s="35"/>
      <c r="H5590" s="35"/>
      <c r="I5590" s="35"/>
    </row>
    <row r="5591" spans="3:9" ht="22.5" customHeight="1" x14ac:dyDescent="0.25">
      <c r="C5591" s="34"/>
      <c r="D5591" s="27"/>
      <c r="F5591" s="27"/>
      <c r="G5591" s="35"/>
      <c r="H5591" s="35"/>
      <c r="I5591" s="35"/>
    </row>
    <row r="5592" spans="3:9" ht="22.5" customHeight="1" x14ac:dyDescent="0.25">
      <c r="C5592" s="34"/>
      <c r="D5592" s="27"/>
      <c r="F5592" s="27"/>
      <c r="G5592" s="35"/>
      <c r="H5592" s="35"/>
      <c r="I5592" s="35"/>
    </row>
    <row r="5593" spans="3:9" ht="22.5" customHeight="1" x14ac:dyDescent="0.25">
      <c r="C5593" s="34"/>
      <c r="D5593" s="27"/>
      <c r="F5593" s="27"/>
      <c r="G5593" s="35"/>
      <c r="H5593" s="35"/>
      <c r="I5593" s="35"/>
    </row>
    <row r="5594" spans="3:9" ht="22.5" customHeight="1" x14ac:dyDescent="0.25">
      <c r="C5594" s="34"/>
      <c r="D5594" s="27"/>
      <c r="F5594" s="27"/>
      <c r="G5594" s="35"/>
      <c r="H5594" s="35"/>
      <c r="I5594" s="35"/>
    </row>
    <row r="5595" spans="3:9" ht="22.5" customHeight="1" x14ac:dyDescent="0.25">
      <c r="C5595" s="34"/>
      <c r="D5595" s="27"/>
      <c r="F5595" s="27"/>
      <c r="G5595" s="35"/>
      <c r="H5595" s="35"/>
      <c r="I5595" s="35"/>
    </row>
    <row r="5596" spans="3:9" ht="22.5" customHeight="1" x14ac:dyDescent="0.25">
      <c r="C5596" s="34"/>
      <c r="D5596" s="27"/>
      <c r="F5596" s="27"/>
      <c r="G5596" s="35"/>
      <c r="H5596" s="35"/>
      <c r="I5596" s="35"/>
    </row>
    <row r="5597" spans="3:9" ht="22.5" customHeight="1" x14ac:dyDescent="0.25">
      <c r="C5597" s="34"/>
      <c r="D5597" s="27"/>
      <c r="F5597" s="27"/>
      <c r="G5597" s="35"/>
      <c r="H5597" s="35"/>
      <c r="I5597" s="35"/>
    </row>
    <row r="5598" spans="3:9" ht="22.5" customHeight="1" x14ac:dyDescent="0.25">
      <c r="C5598" s="34"/>
      <c r="D5598" s="27"/>
      <c r="F5598" s="27"/>
      <c r="G5598" s="35"/>
      <c r="H5598" s="35"/>
      <c r="I5598" s="35"/>
    </row>
    <row r="5599" spans="3:9" ht="22.5" customHeight="1" x14ac:dyDescent="0.25">
      <c r="C5599" s="34"/>
      <c r="D5599" s="27"/>
      <c r="F5599" s="27"/>
      <c r="G5599" s="35"/>
      <c r="H5599" s="35"/>
      <c r="I5599" s="35"/>
    </row>
    <row r="5600" spans="3:9" ht="22.5" customHeight="1" x14ac:dyDescent="0.25">
      <c r="C5600" s="34"/>
      <c r="D5600" s="27"/>
      <c r="F5600" s="27"/>
      <c r="G5600" s="35"/>
      <c r="H5600" s="35"/>
      <c r="I5600" s="35"/>
    </row>
    <row r="5601" spans="3:9" ht="22.5" customHeight="1" x14ac:dyDescent="0.25">
      <c r="C5601" s="34"/>
      <c r="D5601" s="27"/>
      <c r="F5601" s="27"/>
      <c r="G5601" s="35"/>
      <c r="H5601" s="35"/>
      <c r="I5601" s="35"/>
    </row>
    <row r="5602" spans="3:9" ht="22.5" customHeight="1" x14ac:dyDescent="0.25">
      <c r="C5602" s="34"/>
      <c r="D5602" s="27"/>
      <c r="F5602" s="27"/>
      <c r="G5602" s="35"/>
      <c r="H5602" s="35"/>
      <c r="I5602" s="35"/>
    </row>
    <row r="5603" spans="3:9" ht="22.5" customHeight="1" x14ac:dyDescent="0.25">
      <c r="C5603" s="34"/>
      <c r="D5603" s="27"/>
      <c r="F5603" s="27"/>
      <c r="G5603" s="35"/>
      <c r="H5603" s="35"/>
      <c r="I5603" s="35"/>
    </row>
    <row r="5604" spans="3:9" ht="22.5" customHeight="1" x14ac:dyDescent="0.25">
      <c r="C5604" s="34"/>
      <c r="D5604" s="27"/>
      <c r="F5604" s="27"/>
      <c r="G5604" s="35"/>
      <c r="H5604" s="35"/>
      <c r="I5604" s="35"/>
    </row>
    <row r="5605" spans="3:9" ht="22.5" customHeight="1" x14ac:dyDescent="0.25">
      <c r="C5605" s="34"/>
      <c r="D5605" s="27"/>
      <c r="F5605" s="27"/>
      <c r="G5605" s="35"/>
      <c r="H5605" s="35"/>
      <c r="I5605" s="35"/>
    </row>
    <row r="5606" spans="3:9" ht="22.5" customHeight="1" x14ac:dyDescent="0.25">
      <c r="C5606" s="34"/>
      <c r="D5606" s="27"/>
      <c r="F5606" s="27"/>
      <c r="G5606" s="35"/>
      <c r="H5606" s="35"/>
      <c r="I5606" s="35"/>
    </row>
    <row r="5607" spans="3:9" ht="22.5" customHeight="1" x14ac:dyDescent="0.25">
      <c r="C5607" s="34"/>
      <c r="D5607" s="27"/>
      <c r="F5607" s="27"/>
      <c r="G5607" s="35"/>
      <c r="H5607" s="35"/>
      <c r="I5607" s="35"/>
    </row>
    <row r="5608" spans="3:9" ht="22.5" customHeight="1" x14ac:dyDescent="0.25">
      <c r="C5608" s="34"/>
      <c r="D5608" s="27"/>
      <c r="F5608" s="27"/>
      <c r="G5608" s="35"/>
      <c r="H5608" s="35"/>
      <c r="I5608" s="35"/>
    </row>
    <row r="5609" spans="3:9" ht="22.5" customHeight="1" x14ac:dyDescent="0.25">
      <c r="C5609" s="34"/>
      <c r="D5609" s="27"/>
      <c r="F5609" s="27"/>
      <c r="G5609" s="35"/>
      <c r="H5609" s="35"/>
      <c r="I5609" s="35"/>
    </row>
    <row r="5610" spans="3:9" ht="22.5" customHeight="1" x14ac:dyDescent="0.25">
      <c r="C5610" s="34"/>
      <c r="D5610" s="27"/>
      <c r="F5610" s="27"/>
      <c r="G5610" s="35"/>
      <c r="H5610" s="35"/>
      <c r="I5610" s="35"/>
    </row>
    <row r="5611" spans="3:9" ht="22.5" customHeight="1" x14ac:dyDescent="0.25">
      <c r="C5611" s="34"/>
      <c r="D5611" s="27"/>
      <c r="F5611" s="27"/>
      <c r="G5611" s="35"/>
      <c r="H5611" s="35"/>
      <c r="I5611" s="35"/>
    </row>
    <row r="5612" spans="3:9" ht="22.5" customHeight="1" x14ac:dyDescent="0.25">
      <c r="C5612" s="34"/>
      <c r="D5612" s="27"/>
      <c r="F5612" s="27"/>
      <c r="G5612" s="35"/>
      <c r="H5612" s="35"/>
      <c r="I5612" s="35"/>
    </row>
    <row r="5613" spans="3:9" ht="22.5" customHeight="1" x14ac:dyDescent="0.25">
      <c r="C5613" s="34"/>
      <c r="D5613" s="27"/>
      <c r="F5613" s="27"/>
      <c r="G5613" s="35"/>
      <c r="H5613" s="35"/>
      <c r="I5613" s="35"/>
    </row>
    <row r="5614" spans="3:9" ht="22.5" customHeight="1" x14ac:dyDescent="0.25">
      <c r="C5614" s="34"/>
      <c r="D5614" s="27"/>
      <c r="F5614" s="27"/>
      <c r="G5614" s="35"/>
      <c r="H5614" s="35"/>
      <c r="I5614" s="35"/>
    </row>
    <row r="5615" spans="3:9" ht="22.5" customHeight="1" x14ac:dyDescent="0.25">
      <c r="C5615" s="34"/>
      <c r="D5615" s="27"/>
      <c r="F5615" s="27"/>
      <c r="G5615" s="35"/>
      <c r="H5615" s="35"/>
      <c r="I5615" s="35"/>
    </row>
    <row r="5616" spans="3:9" ht="22.5" customHeight="1" x14ac:dyDescent="0.25">
      <c r="C5616" s="34"/>
      <c r="D5616" s="27"/>
      <c r="F5616" s="27"/>
      <c r="G5616" s="35"/>
      <c r="H5616" s="35"/>
      <c r="I5616" s="35"/>
    </row>
    <row r="5617" spans="3:9" ht="22.5" customHeight="1" x14ac:dyDescent="0.25">
      <c r="C5617" s="34"/>
      <c r="D5617" s="27"/>
      <c r="F5617" s="27"/>
      <c r="G5617" s="35"/>
      <c r="H5617" s="35"/>
      <c r="I5617" s="35"/>
    </row>
    <row r="5618" spans="3:9" ht="22.5" customHeight="1" x14ac:dyDescent="0.25">
      <c r="C5618" s="34"/>
      <c r="D5618" s="27"/>
      <c r="F5618" s="27"/>
      <c r="G5618" s="35"/>
      <c r="H5618" s="35"/>
      <c r="I5618" s="35"/>
    </row>
    <row r="5619" spans="3:9" ht="22.5" customHeight="1" x14ac:dyDescent="0.25">
      <c r="C5619" s="34"/>
      <c r="D5619" s="27"/>
      <c r="F5619" s="27"/>
      <c r="G5619" s="35"/>
      <c r="H5619" s="35"/>
      <c r="I5619" s="35"/>
    </row>
    <row r="5620" spans="3:9" ht="22.5" customHeight="1" x14ac:dyDescent="0.25">
      <c r="C5620" s="34"/>
      <c r="D5620" s="27"/>
      <c r="F5620" s="27"/>
      <c r="G5620" s="35"/>
      <c r="H5620" s="35"/>
      <c r="I5620" s="35"/>
    </row>
    <row r="5621" spans="3:9" ht="22.5" customHeight="1" x14ac:dyDescent="0.25">
      <c r="C5621" s="34"/>
      <c r="D5621" s="27"/>
      <c r="F5621" s="27"/>
      <c r="G5621" s="35"/>
      <c r="H5621" s="35"/>
      <c r="I5621" s="35"/>
    </row>
    <row r="5622" spans="3:9" ht="22.5" customHeight="1" x14ac:dyDescent="0.25">
      <c r="C5622" s="34"/>
      <c r="D5622" s="27"/>
      <c r="F5622" s="27"/>
      <c r="G5622" s="35"/>
      <c r="H5622" s="35"/>
      <c r="I5622" s="35"/>
    </row>
    <row r="5623" spans="3:9" ht="22.5" customHeight="1" x14ac:dyDescent="0.25">
      <c r="C5623" s="34"/>
      <c r="D5623" s="27"/>
      <c r="F5623" s="27"/>
      <c r="G5623" s="35"/>
      <c r="H5623" s="35"/>
      <c r="I5623" s="35"/>
    </row>
    <row r="5624" spans="3:9" ht="22.5" customHeight="1" x14ac:dyDescent="0.25">
      <c r="C5624" s="34"/>
      <c r="D5624" s="27"/>
      <c r="F5624" s="27"/>
      <c r="G5624" s="35"/>
      <c r="H5624" s="35"/>
      <c r="I5624" s="35"/>
    </row>
    <row r="5625" spans="3:9" ht="22.5" customHeight="1" x14ac:dyDescent="0.25">
      <c r="C5625" s="34"/>
      <c r="D5625" s="27"/>
      <c r="F5625" s="27"/>
      <c r="G5625" s="35"/>
      <c r="H5625" s="35"/>
      <c r="I5625" s="35"/>
    </row>
    <row r="5626" spans="3:9" ht="22.5" customHeight="1" x14ac:dyDescent="0.25">
      <c r="C5626" s="34"/>
      <c r="D5626" s="27"/>
      <c r="F5626" s="27"/>
      <c r="G5626" s="35"/>
      <c r="H5626" s="35"/>
      <c r="I5626" s="35"/>
    </row>
    <row r="5627" spans="3:9" ht="22.5" customHeight="1" x14ac:dyDescent="0.25">
      <c r="C5627" s="34"/>
      <c r="D5627" s="27"/>
      <c r="F5627" s="27"/>
      <c r="G5627" s="35"/>
      <c r="H5627" s="35"/>
      <c r="I5627" s="35"/>
    </row>
    <row r="5628" spans="3:9" ht="22.5" customHeight="1" x14ac:dyDescent="0.25">
      <c r="C5628" s="34"/>
      <c r="D5628" s="27"/>
      <c r="F5628" s="27"/>
      <c r="G5628" s="35"/>
      <c r="H5628" s="35"/>
      <c r="I5628" s="35"/>
    </row>
    <row r="5629" spans="3:9" ht="22.5" customHeight="1" x14ac:dyDescent="0.25">
      <c r="C5629" s="34"/>
      <c r="D5629" s="27"/>
      <c r="F5629" s="27"/>
      <c r="G5629" s="35"/>
      <c r="H5629" s="35"/>
      <c r="I5629" s="35"/>
    </row>
    <row r="5630" spans="3:9" ht="22.5" customHeight="1" x14ac:dyDescent="0.25">
      <c r="C5630" s="34"/>
      <c r="D5630" s="27"/>
      <c r="F5630" s="27"/>
      <c r="G5630" s="35"/>
      <c r="H5630" s="35"/>
      <c r="I5630" s="35"/>
    </row>
    <row r="5631" spans="3:9" ht="22.5" customHeight="1" x14ac:dyDescent="0.25">
      <c r="C5631" s="34"/>
      <c r="D5631" s="27"/>
      <c r="F5631" s="27"/>
      <c r="G5631" s="35"/>
      <c r="H5631" s="35"/>
      <c r="I5631" s="35"/>
    </row>
    <row r="5632" spans="3:9" ht="22.5" customHeight="1" x14ac:dyDescent="0.25">
      <c r="C5632" s="34"/>
      <c r="D5632" s="27"/>
      <c r="F5632" s="27"/>
      <c r="G5632" s="35"/>
      <c r="H5632" s="35"/>
      <c r="I5632" s="35"/>
    </row>
    <row r="5633" spans="3:9" ht="22.5" customHeight="1" x14ac:dyDescent="0.25">
      <c r="C5633" s="34"/>
      <c r="D5633" s="27"/>
      <c r="F5633" s="27"/>
      <c r="G5633" s="35"/>
      <c r="H5633" s="35"/>
      <c r="I5633" s="35"/>
    </row>
    <row r="5634" spans="3:9" ht="22.5" customHeight="1" x14ac:dyDescent="0.25">
      <c r="C5634" s="34"/>
      <c r="D5634" s="27"/>
      <c r="F5634" s="27"/>
      <c r="G5634" s="35"/>
      <c r="H5634" s="35"/>
      <c r="I5634" s="35"/>
    </row>
    <row r="5635" spans="3:9" ht="22.5" customHeight="1" x14ac:dyDescent="0.25">
      <c r="C5635" s="34"/>
      <c r="D5635" s="27"/>
      <c r="F5635" s="27"/>
      <c r="G5635" s="35"/>
      <c r="H5635" s="35"/>
      <c r="I5635" s="35"/>
    </row>
    <row r="5636" spans="3:9" ht="22.5" customHeight="1" x14ac:dyDescent="0.25">
      <c r="C5636" s="34"/>
      <c r="D5636" s="27"/>
      <c r="F5636" s="27"/>
      <c r="G5636" s="35"/>
      <c r="H5636" s="35"/>
      <c r="I5636" s="35"/>
    </row>
    <row r="5637" spans="3:9" ht="22.5" customHeight="1" x14ac:dyDescent="0.25">
      <c r="C5637" s="34"/>
      <c r="D5637" s="27"/>
      <c r="F5637" s="27"/>
      <c r="G5637" s="35"/>
      <c r="H5637" s="35"/>
      <c r="I5637" s="35"/>
    </row>
    <row r="5638" spans="3:9" ht="22.5" customHeight="1" x14ac:dyDescent="0.25">
      <c r="C5638" s="34"/>
      <c r="D5638" s="27"/>
      <c r="F5638" s="27"/>
      <c r="G5638" s="35"/>
      <c r="H5638" s="35"/>
      <c r="I5638" s="35"/>
    </row>
    <row r="5639" spans="3:9" ht="22.5" customHeight="1" x14ac:dyDescent="0.25">
      <c r="C5639" s="34"/>
      <c r="D5639" s="27"/>
      <c r="F5639" s="27"/>
      <c r="G5639" s="35"/>
      <c r="H5639" s="35"/>
      <c r="I5639" s="35"/>
    </row>
    <row r="5640" spans="3:9" ht="22.5" customHeight="1" x14ac:dyDescent="0.25">
      <c r="C5640" s="34"/>
      <c r="D5640" s="27"/>
      <c r="F5640" s="27"/>
      <c r="G5640" s="35"/>
      <c r="H5640" s="35"/>
      <c r="I5640" s="35"/>
    </row>
    <row r="5641" spans="3:9" ht="22.5" customHeight="1" x14ac:dyDescent="0.25">
      <c r="C5641" s="34"/>
      <c r="D5641" s="27"/>
      <c r="F5641" s="27"/>
      <c r="G5641" s="35"/>
      <c r="H5641" s="35"/>
      <c r="I5641" s="35"/>
    </row>
    <row r="5642" spans="3:9" ht="22.5" customHeight="1" x14ac:dyDescent="0.25">
      <c r="C5642" s="34"/>
      <c r="D5642" s="27"/>
      <c r="F5642" s="27"/>
      <c r="G5642" s="35"/>
      <c r="H5642" s="35"/>
      <c r="I5642" s="35"/>
    </row>
    <row r="5643" spans="3:9" ht="22.5" customHeight="1" x14ac:dyDescent="0.25">
      <c r="C5643" s="34"/>
      <c r="D5643" s="27"/>
      <c r="F5643" s="27"/>
      <c r="G5643" s="35"/>
      <c r="H5643" s="35"/>
      <c r="I5643" s="35"/>
    </row>
    <row r="5644" spans="3:9" ht="22.5" customHeight="1" x14ac:dyDescent="0.25">
      <c r="C5644" s="34"/>
      <c r="D5644" s="27"/>
      <c r="F5644" s="27"/>
      <c r="G5644" s="35"/>
      <c r="H5644" s="35"/>
      <c r="I5644" s="35"/>
    </row>
    <row r="5645" spans="3:9" ht="22.5" customHeight="1" x14ac:dyDescent="0.25">
      <c r="C5645" s="34"/>
      <c r="D5645" s="27"/>
      <c r="F5645" s="27"/>
      <c r="G5645" s="35"/>
      <c r="H5645" s="35"/>
      <c r="I5645" s="35"/>
    </row>
    <row r="5646" spans="3:9" ht="22.5" customHeight="1" x14ac:dyDescent="0.25">
      <c r="C5646" s="34"/>
      <c r="D5646" s="27"/>
      <c r="F5646" s="27"/>
      <c r="G5646" s="35"/>
      <c r="H5646" s="35"/>
      <c r="I5646" s="35"/>
    </row>
    <row r="5647" spans="3:9" ht="22.5" customHeight="1" x14ac:dyDescent="0.25">
      <c r="C5647" s="34"/>
      <c r="D5647" s="27"/>
      <c r="F5647" s="27"/>
      <c r="G5647" s="35"/>
      <c r="H5647" s="35"/>
      <c r="I5647" s="35"/>
    </row>
    <row r="5648" spans="3:9" ht="22.5" customHeight="1" x14ac:dyDescent="0.25">
      <c r="C5648" s="34"/>
      <c r="D5648" s="27"/>
      <c r="F5648" s="27"/>
      <c r="G5648" s="35"/>
      <c r="H5648" s="35"/>
      <c r="I5648" s="35"/>
    </row>
    <row r="5649" spans="3:9" ht="22.5" customHeight="1" x14ac:dyDescent="0.25">
      <c r="C5649" s="34"/>
      <c r="D5649" s="27"/>
      <c r="F5649" s="27"/>
      <c r="G5649" s="35"/>
      <c r="H5649" s="35"/>
      <c r="I5649" s="35"/>
    </row>
    <row r="5650" spans="3:9" ht="22.5" customHeight="1" x14ac:dyDescent="0.25">
      <c r="C5650" s="34"/>
      <c r="D5650" s="27"/>
      <c r="F5650" s="27"/>
      <c r="G5650" s="35"/>
      <c r="H5650" s="35"/>
      <c r="I5650" s="35"/>
    </row>
    <row r="5651" spans="3:9" ht="22.5" customHeight="1" x14ac:dyDescent="0.25">
      <c r="C5651" s="34"/>
      <c r="D5651" s="27"/>
      <c r="F5651" s="27"/>
      <c r="G5651" s="35"/>
      <c r="H5651" s="35"/>
      <c r="I5651" s="35"/>
    </row>
    <row r="5652" spans="3:9" ht="22.5" customHeight="1" x14ac:dyDescent="0.25">
      <c r="C5652" s="34"/>
      <c r="D5652" s="27"/>
      <c r="F5652" s="27"/>
      <c r="G5652" s="35"/>
      <c r="H5652" s="35"/>
      <c r="I5652" s="35"/>
    </row>
    <row r="5653" spans="3:9" ht="22.5" customHeight="1" x14ac:dyDescent="0.25">
      <c r="C5653" s="34"/>
      <c r="D5653" s="27"/>
      <c r="F5653" s="27"/>
      <c r="G5653" s="35"/>
      <c r="H5653" s="35"/>
      <c r="I5653" s="35"/>
    </row>
    <row r="5654" spans="3:9" ht="22.5" customHeight="1" x14ac:dyDescent="0.25">
      <c r="C5654" s="34"/>
      <c r="D5654" s="27"/>
      <c r="F5654" s="27"/>
      <c r="G5654" s="35"/>
      <c r="H5654" s="35"/>
      <c r="I5654" s="35"/>
    </row>
    <row r="5655" spans="3:9" ht="22.5" customHeight="1" x14ac:dyDescent="0.25">
      <c r="C5655" s="34"/>
      <c r="D5655" s="27"/>
      <c r="F5655" s="27"/>
      <c r="G5655" s="35"/>
      <c r="H5655" s="35"/>
      <c r="I5655" s="35"/>
    </row>
    <row r="5656" spans="3:9" ht="22.5" customHeight="1" x14ac:dyDescent="0.25">
      <c r="C5656" s="34"/>
      <c r="D5656" s="27"/>
      <c r="F5656" s="27"/>
      <c r="G5656" s="35"/>
      <c r="H5656" s="35"/>
      <c r="I5656" s="35"/>
    </row>
    <row r="5657" spans="3:9" ht="22.5" customHeight="1" x14ac:dyDescent="0.25">
      <c r="C5657" s="34"/>
      <c r="D5657" s="27"/>
      <c r="F5657" s="27"/>
      <c r="G5657" s="35"/>
      <c r="H5657" s="35"/>
      <c r="I5657" s="35"/>
    </row>
    <row r="5658" spans="3:9" ht="22.5" customHeight="1" x14ac:dyDescent="0.25">
      <c r="C5658" s="34"/>
      <c r="D5658" s="27"/>
      <c r="F5658" s="27"/>
      <c r="G5658" s="35"/>
      <c r="H5658" s="35"/>
      <c r="I5658" s="35"/>
    </row>
    <row r="5659" spans="3:9" ht="22.5" customHeight="1" x14ac:dyDescent="0.25">
      <c r="C5659" s="34"/>
      <c r="D5659" s="27"/>
      <c r="F5659" s="27"/>
      <c r="G5659" s="35"/>
      <c r="H5659" s="35"/>
      <c r="I5659" s="35"/>
    </row>
    <row r="5660" spans="3:9" ht="22.5" customHeight="1" x14ac:dyDescent="0.25">
      <c r="C5660" s="34"/>
      <c r="D5660" s="27"/>
      <c r="F5660" s="27"/>
      <c r="G5660" s="35"/>
      <c r="H5660" s="35"/>
      <c r="I5660" s="35"/>
    </row>
    <row r="5661" spans="3:9" ht="22.5" customHeight="1" x14ac:dyDescent="0.25">
      <c r="C5661" s="34"/>
      <c r="D5661" s="27"/>
      <c r="F5661" s="27"/>
      <c r="G5661" s="35"/>
      <c r="H5661" s="35"/>
      <c r="I5661" s="35"/>
    </row>
    <row r="5662" spans="3:9" ht="22.5" customHeight="1" x14ac:dyDescent="0.25">
      <c r="C5662" s="34"/>
      <c r="D5662" s="27"/>
      <c r="F5662" s="27"/>
      <c r="G5662" s="35"/>
      <c r="H5662" s="35"/>
      <c r="I5662" s="35"/>
    </row>
    <row r="5663" spans="3:9" ht="22.5" customHeight="1" x14ac:dyDescent="0.25">
      <c r="C5663" s="34"/>
      <c r="D5663" s="27"/>
      <c r="F5663" s="27"/>
      <c r="G5663" s="35"/>
      <c r="H5663" s="35"/>
      <c r="I5663" s="35"/>
    </row>
    <row r="5664" spans="3:9" ht="22.5" customHeight="1" x14ac:dyDescent="0.25">
      <c r="C5664" s="34"/>
      <c r="D5664" s="27"/>
      <c r="F5664" s="27"/>
      <c r="G5664" s="35"/>
      <c r="H5664" s="35"/>
      <c r="I5664" s="35"/>
    </row>
    <row r="5665" spans="3:9" ht="22.5" customHeight="1" x14ac:dyDescent="0.25">
      <c r="C5665" s="34"/>
      <c r="D5665" s="27"/>
      <c r="F5665" s="27"/>
      <c r="G5665" s="35"/>
      <c r="H5665" s="35"/>
      <c r="I5665" s="35"/>
    </row>
    <row r="5666" spans="3:9" ht="22.5" customHeight="1" x14ac:dyDescent="0.25">
      <c r="C5666" s="34"/>
      <c r="D5666" s="27"/>
      <c r="F5666" s="27"/>
      <c r="G5666" s="35"/>
      <c r="H5666" s="35"/>
      <c r="I5666" s="35"/>
    </row>
    <row r="5667" spans="3:9" ht="22.5" customHeight="1" x14ac:dyDescent="0.25">
      <c r="C5667" s="34"/>
      <c r="D5667" s="27"/>
      <c r="F5667" s="27"/>
      <c r="G5667" s="35"/>
      <c r="H5667" s="35"/>
      <c r="I5667" s="35"/>
    </row>
    <row r="5668" spans="3:9" ht="22.5" customHeight="1" x14ac:dyDescent="0.25">
      <c r="C5668" s="34"/>
      <c r="D5668" s="27"/>
      <c r="F5668" s="27"/>
      <c r="G5668" s="35"/>
      <c r="H5668" s="35"/>
      <c r="I5668" s="35"/>
    </row>
    <row r="5669" spans="3:9" ht="22.5" customHeight="1" x14ac:dyDescent="0.25">
      <c r="C5669" s="34"/>
      <c r="D5669" s="27"/>
      <c r="F5669" s="27"/>
      <c r="G5669" s="35"/>
      <c r="H5669" s="35"/>
      <c r="I5669" s="35"/>
    </row>
    <row r="5670" spans="3:9" ht="22.5" customHeight="1" x14ac:dyDescent="0.25">
      <c r="C5670" s="34"/>
      <c r="D5670" s="27"/>
      <c r="F5670" s="27"/>
      <c r="G5670" s="35"/>
      <c r="H5670" s="35"/>
      <c r="I5670" s="35"/>
    </row>
    <row r="5671" spans="3:9" ht="22.5" customHeight="1" x14ac:dyDescent="0.25">
      <c r="C5671" s="34"/>
      <c r="D5671" s="27"/>
      <c r="F5671" s="27"/>
      <c r="G5671" s="35"/>
      <c r="H5671" s="35"/>
      <c r="I5671" s="35"/>
    </row>
    <row r="5672" spans="3:9" ht="22.5" customHeight="1" x14ac:dyDescent="0.25">
      <c r="C5672" s="34"/>
      <c r="D5672" s="27"/>
      <c r="F5672" s="27"/>
      <c r="G5672" s="35"/>
      <c r="H5672" s="35"/>
      <c r="I5672" s="35"/>
    </row>
    <row r="5673" spans="3:9" ht="22.5" customHeight="1" x14ac:dyDescent="0.25">
      <c r="C5673" s="34"/>
      <c r="D5673" s="27"/>
      <c r="F5673" s="27"/>
      <c r="G5673" s="35"/>
      <c r="H5673" s="35"/>
      <c r="I5673" s="35"/>
    </row>
    <row r="5674" spans="3:9" ht="22.5" customHeight="1" x14ac:dyDescent="0.25">
      <c r="C5674" s="34"/>
      <c r="D5674" s="27"/>
      <c r="F5674" s="27"/>
      <c r="G5674" s="35"/>
      <c r="H5674" s="35"/>
      <c r="I5674" s="35"/>
    </row>
    <row r="5675" spans="3:9" ht="22.5" customHeight="1" x14ac:dyDescent="0.25">
      <c r="C5675" s="34"/>
      <c r="D5675" s="27"/>
      <c r="F5675" s="27"/>
      <c r="G5675" s="35"/>
      <c r="H5675" s="35"/>
      <c r="I5675" s="35"/>
    </row>
    <row r="5676" spans="3:9" ht="22.5" customHeight="1" x14ac:dyDescent="0.25">
      <c r="C5676" s="34"/>
      <c r="D5676" s="27"/>
      <c r="F5676" s="27"/>
      <c r="G5676" s="35"/>
      <c r="H5676" s="35"/>
      <c r="I5676" s="35"/>
    </row>
    <row r="5677" spans="3:9" ht="22.5" customHeight="1" x14ac:dyDescent="0.25">
      <c r="C5677" s="34"/>
      <c r="D5677" s="27"/>
      <c r="F5677" s="27"/>
      <c r="G5677" s="35"/>
      <c r="H5677" s="35"/>
      <c r="I5677" s="35"/>
    </row>
    <row r="5678" spans="3:9" ht="22.5" customHeight="1" x14ac:dyDescent="0.25">
      <c r="C5678" s="34"/>
      <c r="D5678" s="27"/>
      <c r="F5678" s="27"/>
      <c r="G5678" s="35"/>
      <c r="H5678" s="35"/>
      <c r="I5678" s="35"/>
    </row>
    <row r="5679" spans="3:9" ht="22.5" customHeight="1" x14ac:dyDescent="0.25">
      <c r="C5679" s="34"/>
      <c r="D5679" s="27"/>
      <c r="F5679" s="27"/>
      <c r="G5679" s="35"/>
      <c r="H5679" s="35"/>
      <c r="I5679" s="35"/>
    </row>
    <row r="5680" spans="3:9" ht="22.5" customHeight="1" x14ac:dyDescent="0.25">
      <c r="C5680" s="34"/>
      <c r="D5680" s="27"/>
      <c r="F5680" s="27"/>
      <c r="G5680" s="35"/>
      <c r="H5680" s="35"/>
      <c r="I5680" s="35"/>
    </row>
    <row r="5681" spans="3:9" ht="22.5" customHeight="1" x14ac:dyDescent="0.25">
      <c r="C5681" s="34"/>
      <c r="D5681" s="27"/>
      <c r="F5681" s="27"/>
      <c r="G5681" s="35"/>
      <c r="H5681" s="35"/>
      <c r="I5681" s="35"/>
    </row>
    <row r="5682" spans="3:9" ht="22.5" customHeight="1" x14ac:dyDescent="0.25">
      <c r="C5682" s="34"/>
      <c r="D5682" s="27"/>
      <c r="F5682" s="27"/>
      <c r="G5682" s="35"/>
      <c r="H5682" s="35"/>
      <c r="I5682" s="35"/>
    </row>
    <row r="5683" spans="3:9" ht="22.5" customHeight="1" x14ac:dyDescent="0.25">
      <c r="C5683" s="34"/>
      <c r="D5683" s="27"/>
      <c r="F5683" s="27"/>
      <c r="G5683" s="35"/>
      <c r="H5683" s="35"/>
      <c r="I5683" s="35"/>
    </row>
    <row r="5684" spans="3:9" ht="22.5" customHeight="1" x14ac:dyDescent="0.25">
      <c r="C5684" s="34"/>
      <c r="D5684" s="27"/>
      <c r="F5684" s="27"/>
      <c r="G5684" s="35"/>
      <c r="H5684" s="35"/>
      <c r="I5684" s="35"/>
    </row>
    <row r="5685" spans="3:9" ht="22.5" customHeight="1" x14ac:dyDescent="0.25">
      <c r="C5685" s="34"/>
      <c r="D5685" s="27"/>
      <c r="F5685" s="27"/>
      <c r="G5685" s="35"/>
      <c r="H5685" s="35"/>
      <c r="I5685" s="35"/>
    </row>
    <row r="5686" spans="3:9" ht="22.5" customHeight="1" x14ac:dyDescent="0.25">
      <c r="C5686" s="34"/>
      <c r="D5686" s="27"/>
      <c r="F5686" s="27"/>
      <c r="G5686" s="35"/>
      <c r="H5686" s="35"/>
      <c r="I5686" s="35"/>
    </row>
    <row r="5687" spans="3:9" ht="22.5" customHeight="1" x14ac:dyDescent="0.25">
      <c r="C5687" s="34"/>
      <c r="D5687" s="27"/>
      <c r="F5687" s="27"/>
      <c r="G5687" s="35"/>
      <c r="H5687" s="35"/>
      <c r="I5687" s="35"/>
    </row>
    <row r="5688" spans="3:9" ht="22.5" customHeight="1" x14ac:dyDescent="0.25">
      <c r="C5688" s="34"/>
      <c r="D5688" s="27"/>
      <c r="F5688" s="27"/>
      <c r="G5688" s="35"/>
      <c r="H5688" s="35"/>
      <c r="I5688" s="35"/>
    </row>
    <row r="5689" spans="3:9" ht="22.5" customHeight="1" x14ac:dyDescent="0.25">
      <c r="C5689" s="34"/>
      <c r="D5689" s="27"/>
      <c r="F5689" s="27"/>
      <c r="G5689" s="35"/>
      <c r="H5689" s="35"/>
      <c r="I5689" s="35"/>
    </row>
    <row r="5690" spans="3:9" ht="22.5" customHeight="1" x14ac:dyDescent="0.25">
      <c r="C5690" s="34"/>
      <c r="D5690" s="27"/>
      <c r="F5690" s="27"/>
      <c r="G5690" s="35"/>
      <c r="H5690" s="35"/>
      <c r="I5690" s="35"/>
    </row>
    <row r="5691" spans="3:9" ht="22.5" customHeight="1" x14ac:dyDescent="0.25">
      <c r="C5691" s="34"/>
      <c r="D5691" s="27"/>
      <c r="F5691" s="27"/>
      <c r="G5691" s="35"/>
      <c r="H5691" s="35"/>
      <c r="I5691" s="35"/>
    </row>
    <row r="5692" spans="3:9" ht="22.5" customHeight="1" x14ac:dyDescent="0.25">
      <c r="C5692" s="34"/>
      <c r="D5692" s="27"/>
      <c r="F5692" s="27"/>
      <c r="G5692" s="35"/>
      <c r="H5692" s="35"/>
      <c r="I5692" s="35"/>
    </row>
    <row r="5693" spans="3:9" ht="22.5" customHeight="1" x14ac:dyDescent="0.25">
      <c r="C5693" s="34"/>
      <c r="D5693" s="27"/>
      <c r="F5693" s="27"/>
      <c r="G5693" s="35"/>
      <c r="H5693" s="35"/>
      <c r="I5693" s="35"/>
    </row>
    <row r="5694" spans="3:9" ht="22.5" customHeight="1" x14ac:dyDescent="0.25">
      <c r="C5694" s="34"/>
      <c r="D5694" s="27"/>
      <c r="F5694" s="27"/>
      <c r="G5694" s="35"/>
      <c r="H5694" s="35"/>
      <c r="I5694" s="35"/>
    </row>
    <row r="5695" spans="3:9" ht="22.5" customHeight="1" x14ac:dyDescent="0.25">
      <c r="C5695" s="34"/>
      <c r="D5695" s="27"/>
      <c r="F5695" s="27"/>
      <c r="G5695" s="35"/>
      <c r="H5695" s="35"/>
      <c r="I5695" s="35"/>
    </row>
    <row r="5696" spans="3:9" ht="22.5" customHeight="1" x14ac:dyDescent="0.25">
      <c r="C5696" s="34"/>
      <c r="D5696" s="27"/>
      <c r="F5696" s="27"/>
      <c r="G5696" s="35"/>
      <c r="H5696" s="35"/>
      <c r="I5696" s="35"/>
    </row>
    <row r="5697" spans="3:9" ht="22.5" customHeight="1" x14ac:dyDescent="0.25">
      <c r="C5697" s="34"/>
      <c r="D5697" s="27"/>
      <c r="F5697" s="27"/>
      <c r="G5697" s="35"/>
      <c r="H5697" s="35"/>
      <c r="I5697" s="35"/>
    </row>
    <row r="5698" spans="3:9" ht="22.5" customHeight="1" x14ac:dyDescent="0.25">
      <c r="C5698" s="34"/>
      <c r="D5698" s="27"/>
      <c r="F5698" s="27"/>
      <c r="G5698" s="35"/>
      <c r="H5698" s="35"/>
      <c r="I5698" s="35"/>
    </row>
    <row r="5699" spans="3:9" ht="22.5" customHeight="1" x14ac:dyDescent="0.25">
      <c r="C5699" s="34"/>
      <c r="D5699" s="27"/>
      <c r="F5699" s="27"/>
      <c r="G5699" s="35"/>
      <c r="H5699" s="35"/>
      <c r="I5699" s="35"/>
    </row>
    <row r="5700" spans="3:9" ht="22.5" customHeight="1" x14ac:dyDescent="0.25">
      <c r="C5700" s="34"/>
      <c r="D5700" s="27"/>
      <c r="F5700" s="27"/>
      <c r="G5700" s="35"/>
      <c r="H5700" s="35"/>
      <c r="I5700" s="35"/>
    </row>
    <row r="5701" spans="3:9" ht="22.5" customHeight="1" x14ac:dyDescent="0.25">
      <c r="C5701" s="34"/>
      <c r="D5701" s="27"/>
      <c r="F5701" s="27"/>
      <c r="G5701" s="35"/>
      <c r="H5701" s="35"/>
      <c r="I5701" s="35"/>
    </row>
    <row r="5702" spans="3:9" ht="22.5" customHeight="1" x14ac:dyDescent="0.25">
      <c r="C5702" s="34"/>
      <c r="D5702" s="27"/>
      <c r="F5702" s="27"/>
      <c r="G5702" s="35"/>
      <c r="H5702" s="35"/>
      <c r="I5702" s="35"/>
    </row>
    <row r="5703" spans="3:9" ht="22.5" customHeight="1" x14ac:dyDescent="0.25">
      <c r="C5703" s="34"/>
      <c r="D5703" s="27"/>
      <c r="F5703" s="27"/>
      <c r="G5703" s="35"/>
      <c r="H5703" s="35"/>
      <c r="I5703" s="35"/>
    </row>
    <row r="5704" spans="3:9" ht="22.5" customHeight="1" x14ac:dyDescent="0.25">
      <c r="C5704" s="34"/>
      <c r="D5704" s="27"/>
      <c r="F5704" s="27"/>
      <c r="G5704" s="35"/>
      <c r="H5704" s="35"/>
      <c r="I5704" s="35"/>
    </row>
    <row r="5705" spans="3:9" ht="22.5" customHeight="1" x14ac:dyDescent="0.25">
      <c r="C5705" s="34"/>
      <c r="D5705" s="27"/>
      <c r="F5705" s="27"/>
      <c r="G5705" s="35"/>
      <c r="H5705" s="35"/>
      <c r="I5705" s="35"/>
    </row>
    <row r="5706" spans="3:9" ht="22.5" customHeight="1" x14ac:dyDescent="0.25">
      <c r="C5706" s="34"/>
      <c r="D5706" s="27"/>
      <c r="F5706" s="27"/>
      <c r="G5706" s="35"/>
      <c r="H5706" s="35"/>
      <c r="I5706" s="35"/>
    </row>
    <row r="5707" spans="3:9" ht="22.5" customHeight="1" x14ac:dyDescent="0.25">
      <c r="C5707" s="34"/>
      <c r="D5707" s="27"/>
      <c r="F5707" s="27"/>
      <c r="G5707" s="35"/>
      <c r="H5707" s="35"/>
      <c r="I5707" s="35"/>
    </row>
    <row r="5708" spans="3:9" ht="22.5" customHeight="1" x14ac:dyDescent="0.25">
      <c r="C5708" s="34"/>
      <c r="D5708" s="27"/>
      <c r="F5708" s="27"/>
      <c r="G5708" s="35"/>
      <c r="H5708" s="35"/>
      <c r="I5708" s="35"/>
    </row>
    <row r="5709" spans="3:9" ht="22.5" customHeight="1" x14ac:dyDescent="0.25">
      <c r="C5709" s="34"/>
      <c r="D5709" s="27"/>
      <c r="F5709" s="27"/>
      <c r="G5709" s="35"/>
      <c r="H5709" s="35"/>
      <c r="I5709" s="35"/>
    </row>
    <row r="5710" spans="3:9" ht="22.5" customHeight="1" x14ac:dyDescent="0.25">
      <c r="C5710" s="34"/>
      <c r="D5710" s="27"/>
      <c r="F5710" s="27"/>
      <c r="G5710" s="35"/>
      <c r="H5710" s="35"/>
      <c r="I5710" s="35"/>
    </row>
    <row r="5711" spans="3:9" ht="22.5" customHeight="1" x14ac:dyDescent="0.25">
      <c r="C5711" s="34"/>
      <c r="D5711" s="27"/>
      <c r="F5711" s="27"/>
      <c r="G5711" s="35"/>
      <c r="H5711" s="35"/>
      <c r="I5711" s="35"/>
    </row>
    <row r="5712" spans="3:9" ht="22.5" customHeight="1" x14ac:dyDescent="0.25">
      <c r="C5712" s="34"/>
      <c r="D5712" s="27"/>
      <c r="F5712" s="27"/>
      <c r="G5712" s="35"/>
      <c r="H5712" s="35"/>
      <c r="I5712" s="35"/>
    </row>
    <row r="5713" spans="3:9" ht="22.5" customHeight="1" x14ac:dyDescent="0.25">
      <c r="C5713" s="34"/>
      <c r="D5713" s="27"/>
      <c r="F5713" s="27"/>
      <c r="G5713" s="35"/>
      <c r="H5713" s="35"/>
      <c r="I5713" s="35"/>
    </row>
    <row r="5714" spans="3:9" ht="22.5" customHeight="1" x14ac:dyDescent="0.25">
      <c r="C5714" s="34"/>
      <c r="D5714" s="27"/>
      <c r="F5714" s="27"/>
      <c r="G5714" s="35"/>
      <c r="H5714" s="35"/>
      <c r="I5714" s="35"/>
    </row>
    <row r="5715" spans="3:9" ht="22.5" customHeight="1" x14ac:dyDescent="0.25">
      <c r="C5715" s="34"/>
      <c r="D5715" s="27"/>
      <c r="F5715" s="27"/>
      <c r="G5715" s="35"/>
      <c r="H5715" s="35"/>
      <c r="I5715" s="35"/>
    </row>
    <row r="5716" spans="3:9" ht="22.5" customHeight="1" x14ac:dyDescent="0.25">
      <c r="C5716" s="34"/>
      <c r="D5716" s="27"/>
      <c r="F5716" s="27"/>
      <c r="G5716" s="35"/>
      <c r="H5716" s="35"/>
      <c r="I5716" s="35"/>
    </row>
    <row r="5717" spans="3:9" ht="22.5" customHeight="1" x14ac:dyDescent="0.25">
      <c r="C5717" s="34"/>
      <c r="D5717" s="27"/>
      <c r="F5717" s="27"/>
      <c r="G5717" s="35"/>
      <c r="H5717" s="35"/>
      <c r="I5717" s="35"/>
    </row>
    <row r="5718" spans="3:9" ht="22.5" customHeight="1" x14ac:dyDescent="0.25">
      <c r="C5718" s="34"/>
      <c r="D5718" s="27"/>
      <c r="F5718" s="27"/>
      <c r="G5718" s="35"/>
      <c r="H5718" s="35"/>
      <c r="I5718" s="35"/>
    </row>
    <row r="5719" spans="3:9" ht="22.5" customHeight="1" x14ac:dyDescent="0.25">
      <c r="C5719" s="34"/>
      <c r="D5719" s="27"/>
      <c r="F5719" s="27"/>
      <c r="G5719" s="35"/>
      <c r="H5719" s="35"/>
      <c r="I5719" s="35"/>
    </row>
    <row r="5720" spans="3:9" ht="22.5" customHeight="1" x14ac:dyDescent="0.25">
      <c r="C5720" s="34"/>
      <c r="D5720" s="27"/>
      <c r="F5720" s="27"/>
      <c r="G5720" s="35"/>
      <c r="H5720" s="35"/>
      <c r="I5720" s="35"/>
    </row>
    <row r="5721" spans="3:9" ht="22.5" customHeight="1" x14ac:dyDescent="0.25">
      <c r="C5721" s="34"/>
      <c r="D5721" s="27"/>
      <c r="F5721" s="27"/>
      <c r="G5721" s="35"/>
      <c r="H5721" s="35"/>
      <c r="I5721" s="35"/>
    </row>
    <row r="5722" spans="3:9" ht="22.5" customHeight="1" x14ac:dyDescent="0.25">
      <c r="C5722" s="34"/>
      <c r="D5722" s="27"/>
      <c r="F5722" s="27"/>
      <c r="G5722" s="35"/>
      <c r="H5722" s="35"/>
      <c r="I5722" s="35"/>
    </row>
    <row r="5723" spans="3:9" ht="22.5" customHeight="1" x14ac:dyDescent="0.25">
      <c r="C5723" s="34"/>
      <c r="D5723" s="27"/>
      <c r="F5723" s="27"/>
      <c r="G5723" s="35"/>
      <c r="H5723" s="35"/>
      <c r="I5723" s="35"/>
    </row>
    <row r="5724" spans="3:9" ht="22.5" customHeight="1" x14ac:dyDescent="0.25">
      <c r="C5724" s="34"/>
      <c r="D5724" s="27"/>
      <c r="F5724" s="27"/>
      <c r="G5724" s="35"/>
      <c r="H5724" s="35"/>
      <c r="I5724" s="35"/>
    </row>
    <row r="5725" spans="3:9" ht="22.5" customHeight="1" x14ac:dyDescent="0.25">
      <c r="C5725" s="34"/>
      <c r="D5725" s="27"/>
      <c r="F5725" s="27"/>
      <c r="G5725" s="35"/>
      <c r="H5725" s="35"/>
      <c r="I5725" s="35"/>
    </row>
    <row r="5726" spans="3:9" ht="22.5" customHeight="1" x14ac:dyDescent="0.25">
      <c r="C5726" s="34"/>
      <c r="D5726" s="27"/>
      <c r="F5726" s="27"/>
      <c r="G5726" s="35"/>
      <c r="H5726" s="35"/>
      <c r="I5726" s="35"/>
    </row>
    <row r="5727" spans="3:9" ht="22.5" customHeight="1" x14ac:dyDescent="0.25">
      <c r="C5727" s="34"/>
      <c r="D5727" s="27"/>
      <c r="F5727" s="27"/>
      <c r="G5727" s="35"/>
      <c r="H5727" s="35"/>
      <c r="I5727" s="35"/>
    </row>
    <row r="5728" spans="3:9" ht="22.5" customHeight="1" x14ac:dyDescent="0.25">
      <c r="C5728" s="34"/>
      <c r="D5728" s="27"/>
      <c r="F5728" s="27"/>
      <c r="G5728" s="35"/>
      <c r="H5728" s="35"/>
      <c r="I5728" s="35"/>
    </row>
    <row r="5729" spans="3:9" ht="22.5" customHeight="1" x14ac:dyDescent="0.25">
      <c r="C5729" s="34"/>
      <c r="D5729" s="27"/>
      <c r="F5729" s="27"/>
      <c r="G5729" s="35"/>
      <c r="H5729" s="35"/>
      <c r="I5729" s="35"/>
    </row>
    <row r="5730" spans="3:9" ht="22.5" customHeight="1" x14ac:dyDescent="0.25">
      <c r="C5730" s="34"/>
      <c r="D5730" s="27"/>
      <c r="F5730" s="27"/>
      <c r="G5730" s="35"/>
      <c r="H5730" s="35"/>
      <c r="I5730" s="35"/>
    </row>
    <row r="5731" spans="3:9" ht="22.5" customHeight="1" x14ac:dyDescent="0.25">
      <c r="C5731" s="34"/>
      <c r="D5731" s="27"/>
      <c r="F5731" s="27"/>
      <c r="G5731" s="35"/>
      <c r="H5731" s="35"/>
      <c r="I5731" s="35"/>
    </row>
    <row r="5732" spans="3:9" ht="22.5" customHeight="1" x14ac:dyDescent="0.25">
      <c r="C5732" s="34"/>
      <c r="D5732" s="27"/>
      <c r="F5732" s="27"/>
      <c r="G5732" s="35"/>
      <c r="H5732" s="35"/>
      <c r="I5732" s="35"/>
    </row>
    <row r="5733" spans="3:9" ht="22.5" customHeight="1" x14ac:dyDescent="0.25">
      <c r="C5733" s="34"/>
      <c r="D5733" s="27"/>
      <c r="F5733" s="27"/>
      <c r="G5733" s="35"/>
      <c r="H5733" s="35"/>
      <c r="I5733" s="35"/>
    </row>
    <row r="5734" spans="3:9" ht="22.5" customHeight="1" x14ac:dyDescent="0.25">
      <c r="C5734" s="34"/>
      <c r="D5734" s="27"/>
      <c r="F5734" s="27"/>
      <c r="G5734" s="35"/>
      <c r="H5734" s="35"/>
      <c r="I5734" s="35"/>
    </row>
    <row r="5735" spans="3:9" ht="22.5" customHeight="1" x14ac:dyDescent="0.25">
      <c r="C5735" s="34"/>
      <c r="D5735" s="27"/>
      <c r="F5735" s="27"/>
      <c r="G5735" s="35"/>
      <c r="H5735" s="35"/>
      <c r="I5735" s="35"/>
    </row>
    <row r="5736" spans="3:9" ht="22.5" customHeight="1" x14ac:dyDescent="0.25">
      <c r="C5736" s="34"/>
      <c r="D5736" s="27"/>
      <c r="F5736" s="27"/>
      <c r="G5736" s="35"/>
      <c r="H5736" s="35"/>
      <c r="I5736" s="35"/>
    </row>
    <row r="5737" spans="3:9" ht="22.5" customHeight="1" x14ac:dyDescent="0.25">
      <c r="C5737" s="34"/>
      <c r="D5737" s="27"/>
      <c r="F5737" s="27"/>
      <c r="G5737" s="35"/>
      <c r="H5737" s="35"/>
      <c r="I5737" s="35"/>
    </row>
    <row r="5738" spans="3:9" ht="22.5" customHeight="1" x14ac:dyDescent="0.25">
      <c r="C5738" s="34"/>
      <c r="D5738" s="27"/>
      <c r="F5738" s="27"/>
      <c r="G5738" s="35"/>
      <c r="H5738" s="35"/>
      <c r="I5738" s="35"/>
    </row>
    <row r="5739" spans="3:9" ht="22.5" customHeight="1" x14ac:dyDescent="0.25">
      <c r="C5739" s="34"/>
      <c r="D5739" s="27"/>
      <c r="F5739" s="27"/>
      <c r="G5739" s="35"/>
      <c r="H5739" s="35"/>
      <c r="I5739" s="35"/>
    </row>
    <row r="5740" spans="3:9" ht="22.5" customHeight="1" x14ac:dyDescent="0.25">
      <c r="C5740" s="34"/>
      <c r="D5740" s="27"/>
      <c r="F5740" s="27"/>
      <c r="G5740" s="35"/>
      <c r="H5740" s="35"/>
      <c r="I5740" s="35"/>
    </row>
    <row r="5741" spans="3:9" ht="22.5" customHeight="1" x14ac:dyDescent="0.25">
      <c r="C5741" s="34"/>
      <c r="D5741" s="27"/>
      <c r="F5741" s="27"/>
      <c r="G5741" s="35"/>
      <c r="H5741" s="35"/>
      <c r="I5741" s="35"/>
    </row>
    <row r="5742" spans="3:9" ht="22.5" customHeight="1" x14ac:dyDescent="0.25">
      <c r="C5742" s="34"/>
      <c r="D5742" s="27"/>
      <c r="F5742" s="27"/>
      <c r="G5742" s="35"/>
      <c r="H5742" s="35"/>
      <c r="I5742" s="35"/>
    </row>
    <row r="5743" spans="3:9" ht="22.5" customHeight="1" x14ac:dyDescent="0.25">
      <c r="C5743" s="34"/>
      <c r="D5743" s="27"/>
      <c r="F5743" s="27"/>
      <c r="G5743" s="35"/>
      <c r="H5743" s="35"/>
      <c r="I5743" s="35"/>
    </row>
    <row r="5744" spans="3:9" ht="22.5" customHeight="1" x14ac:dyDescent="0.25">
      <c r="C5744" s="34"/>
      <c r="D5744" s="27"/>
      <c r="F5744" s="27"/>
      <c r="G5744" s="35"/>
      <c r="H5744" s="35"/>
      <c r="I5744" s="35"/>
    </row>
    <row r="5745" spans="3:9" ht="22.5" customHeight="1" x14ac:dyDescent="0.25">
      <c r="C5745" s="34"/>
      <c r="D5745" s="27"/>
      <c r="F5745" s="27"/>
      <c r="G5745" s="35"/>
      <c r="H5745" s="35"/>
      <c r="I5745" s="35"/>
    </row>
    <row r="5746" spans="3:9" ht="22.5" customHeight="1" x14ac:dyDescent="0.25">
      <c r="C5746" s="34"/>
      <c r="D5746" s="27"/>
      <c r="F5746" s="27"/>
      <c r="G5746" s="35"/>
      <c r="H5746" s="35"/>
      <c r="I5746" s="35"/>
    </row>
    <row r="5747" spans="3:9" ht="22.5" customHeight="1" x14ac:dyDescent="0.25">
      <c r="C5747" s="34"/>
      <c r="D5747" s="27"/>
      <c r="F5747" s="27"/>
      <c r="G5747" s="35"/>
      <c r="H5747" s="35"/>
      <c r="I5747" s="35"/>
    </row>
    <row r="5748" spans="3:9" ht="22.5" customHeight="1" x14ac:dyDescent="0.25">
      <c r="C5748" s="34"/>
      <c r="D5748" s="27"/>
      <c r="F5748" s="27"/>
      <c r="G5748" s="35"/>
      <c r="H5748" s="35"/>
      <c r="I5748" s="35"/>
    </row>
    <row r="5749" spans="3:9" ht="22.5" customHeight="1" x14ac:dyDescent="0.25">
      <c r="C5749" s="34"/>
      <c r="D5749" s="27"/>
      <c r="F5749" s="27"/>
      <c r="G5749" s="35"/>
      <c r="H5749" s="35"/>
      <c r="I5749" s="35"/>
    </row>
    <row r="5750" spans="3:9" ht="22.5" customHeight="1" x14ac:dyDescent="0.25">
      <c r="C5750" s="34"/>
      <c r="D5750" s="27"/>
      <c r="F5750" s="27"/>
      <c r="G5750" s="35"/>
      <c r="H5750" s="35"/>
      <c r="I5750" s="35"/>
    </row>
    <row r="5751" spans="3:9" ht="22.5" customHeight="1" x14ac:dyDescent="0.25">
      <c r="C5751" s="34"/>
      <c r="D5751" s="27"/>
      <c r="F5751" s="27"/>
      <c r="G5751" s="35"/>
      <c r="H5751" s="35"/>
      <c r="I5751" s="35"/>
    </row>
    <row r="5752" spans="3:9" ht="22.5" customHeight="1" x14ac:dyDescent="0.25">
      <c r="C5752" s="34"/>
      <c r="D5752" s="27"/>
      <c r="F5752" s="27"/>
      <c r="G5752" s="35"/>
      <c r="H5752" s="35"/>
      <c r="I5752" s="35"/>
    </row>
    <row r="5753" spans="3:9" ht="22.5" customHeight="1" x14ac:dyDescent="0.25">
      <c r="C5753" s="34"/>
      <c r="D5753" s="27"/>
      <c r="F5753" s="27"/>
      <c r="G5753" s="35"/>
      <c r="H5753" s="35"/>
      <c r="I5753" s="35"/>
    </row>
    <row r="5754" spans="3:9" ht="22.5" customHeight="1" x14ac:dyDescent="0.25">
      <c r="C5754" s="34"/>
      <c r="D5754" s="27"/>
      <c r="F5754" s="27"/>
      <c r="G5754" s="35"/>
      <c r="H5754" s="35"/>
      <c r="I5754" s="35"/>
    </row>
    <row r="5755" spans="3:9" ht="22.5" customHeight="1" x14ac:dyDescent="0.25">
      <c r="C5755" s="34"/>
      <c r="D5755" s="27"/>
      <c r="F5755" s="27"/>
      <c r="G5755" s="35"/>
      <c r="H5755" s="35"/>
      <c r="I5755" s="35"/>
    </row>
    <row r="5756" spans="3:9" ht="22.5" customHeight="1" x14ac:dyDescent="0.25">
      <c r="C5756" s="34"/>
      <c r="D5756" s="27"/>
      <c r="F5756" s="27"/>
      <c r="G5756" s="35"/>
      <c r="H5756" s="35"/>
      <c r="I5756" s="35"/>
    </row>
    <row r="5757" spans="3:9" ht="22.5" customHeight="1" x14ac:dyDescent="0.25">
      <c r="C5757" s="34"/>
      <c r="D5757" s="27"/>
      <c r="F5757" s="27"/>
      <c r="G5757" s="35"/>
      <c r="H5757" s="35"/>
      <c r="I5757" s="35"/>
    </row>
    <row r="5758" spans="3:9" ht="22.5" customHeight="1" x14ac:dyDescent="0.25">
      <c r="C5758" s="34"/>
      <c r="D5758" s="27"/>
      <c r="F5758" s="27"/>
      <c r="G5758" s="35"/>
      <c r="H5758" s="35"/>
      <c r="I5758" s="35"/>
    </row>
    <row r="5759" spans="3:9" ht="22.5" customHeight="1" x14ac:dyDescent="0.25">
      <c r="C5759" s="34"/>
      <c r="D5759" s="27"/>
      <c r="F5759" s="27"/>
      <c r="G5759" s="35"/>
      <c r="H5759" s="35"/>
      <c r="I5759" s="35"/>
    </row>
    <row r="5760" spans="3:9" ht="22.5" customHeight="1" x14ac:dyDescent="0.25">
      <c r="C5760" s="34"/>
      <c r="D5760" s="27"/>
      <c r="F5760" s="27"/>
      <c r="G5760" s="35"/>
      <c r="H5760" s="35"/>
      <c r="I5760" s="35"/>
    </row>
    <row r="5761" spans="3:9" ht="22.5" customHeight="1" x14ac:dyDescent="0.25">
      <c r="C5761" s="34"/>
      <c r="D5761" s="27"/>
      <c r="F5761" s="27"/>
      <c r="G5761" s="35"/>
      <c r="H5761" s="35"/>
      <c r="I5761" s="35"/>
    </row>
    <row r="5762" spans="3:9" ht="22.5" customHeight="1" x14ac:dyDescent="0.25">
      <c r="C5762" s="34"/>
      <c r="D5762" s="27"/>
      <c r="F5762" s="27"/>
      <c r="G5762" s="35"/>
      <c r="H5762" s="35"/>
      <c r="I5762" s="35"/>
    </row>
    <row r="5763" spans="3:9" ht="22.5" customHeight="1" x14ac:dyDescent="0.25">
      <c r="C5763" s="34"/>
      <c r="D5763" s="27"/>
      <c r="F5763" s="27"/>
      <c r="G5763" s="35"/>
      <c r="H5763" s="35"/>
      <c r="I5763" s="35"/>
    </row>
    <row r="5764" spans="3:9" ht="22.5" customHeight="1" x14ac:dyDescent="0.25">
      <c r="C5764" s="34"/>
      <c r="D5764" s="27"/>
      <c r="F5764" s="27"/>
      <c r="G5764" s="35"/>
      <c r="H5764" s="35"/>
      <c r="I5764" s="35"/>
    </row>
    <row r="5765" spans="3:9" ht="22.5" customHeight="1" x14ac:dyDescent="0.25">
      <c r="C5765" s="34"/>
      <c r="D5765" s="27"/>
      <c r="F5765" s="27"/>
      <c r="G5765" s="35"/>
      <c r="H5765" s="35"/>
      <c r="I5765" s="35"/>
    </row>
    <row r="5766" spans="3:9" ht="22.5" customHeight="1" x14ac:dyDescent="0.25">
      <c r="C5766" s="34"/>
      <c r="D5766" s="27"/>
      <c r="F5766" s="27"/>
      <c r="G5766" s="35"/>
      <c r="H5766" s="35"/>
      <c r="I5766" s="35"/>
    </row>
    <row r="5767" spans="3:9" ht="22.5" customHeight="1" x14ac:dyDescent="0.25">
      <c r="C5767" s="34"/>
      <c r="D5767" s="27"/>
      <c r="F5767" s="27"/>
      <c r="G5767" s="35"/>
      <c r="H5767" s="35"/>
      <c r="I5767" s="35"/>
    </row>
    <row r="5768" spans="3:9" ht="22.5" customHeight="1" x14ac:dyDescent="0.25">
      <c r="C5768" s="34"/>
      <c r="D5768" s="27"/>
      <c r="F5768" s="27"/>
      <c r="G5768" s="35"/>
      <c r="H5768" s="35"/>
      <c r="I5768" s="35"/>
    </row>
    <row r="5769" spans="3:9" ht="22.5" customHeight="1" x14ac:dyDescent="0.25">
      <c r="C5769" s="34"/>
      <c r="D5769" s="27"/>
      <c r="F5769" s="27"/>
      <c r="G5769" s="35"/>
      <c r="H5769" s="35"/>
      <c r="I5769" s="35"/>
    </row>
    <row r="5770" spans="3:9" ht="22.5" customHeight="1" x14ac:dyDescent="0.25">
      <c r="C5770" s="34"/>
      <c r="D5770" s="27"/>
      <c r="F5770" s="27"/>
      <c r="G5770" s="35"/>
      <c r="H5770" s="35"/>
      <c r="I5770" s="35"/>
    </row>
    <row r="5771" spans="3:9" ht="22.5" customHeight="1" x14ac:dyDescent="0.25">
      <c r="C5771" s="34"/>
      <c r="D5771" s="27"/>
      <c r="F5771" s="27"/>
      <c r="G5771" s="35"/>
      <c r="H5771" s="35"/>
      <c r="I5771" s="35"/>
    </row>
    <row r="5772" spans="3:9" ht="22.5" customHeight="1" x14ac:dyDescent="0.25">
      <c r="C5772" s="34"/>
      <c r="D5772" s="27"/>
      <c r="F5772" s="27"/>
      <c r="G5772" s="35"/>
      <c r="H5772" s="35"/>
      <c r="I5772" s="35"/>
    </row>
    <row r="5773" spans="3:9" ht="22.5" customHeight="1" x14ac:dyDescent="0.25">
      <c r="C5773" s="34"/>
      <c r="D5773" s="27"/>
      <c r="F5773" s="27"/>
      <c r="G5773" s="35"/>
      <c r="H5773" s="35"/>
      <c r="I5773" s="35"/>
    </row>
    <row r="5774" spans="3:9" ht="22.5" customHeight="1" x14ac:dyDescent="0.25">
      <c r="C5774" s="34"/>
      <c r="D5774" s="27"/>
      <c r="F5774" s="27"/>
      <c r="G5774" s="35"/>
      <c r="H5774" s="35"/>
      <c r="I5774" s="35"/>
    </row>
    <row r="5775" spans="3:9" ht="22.5" customHeight="1" x14ac:dyDescent="0.25">
      <c r="C5775" s="34"/>
      <c r="D5775" s="27"/>
      <c r="F5775" s="27"/>
      <c r="G5775" s="35"/>
      <c r="H5775" s="35"/>
      <c r="I5775" s="35"/>
    </row>
    <row r="5776" spans="3:9" ht="22.5" customHeight="1" x14ac:dyDescent="0.25">
      <c r="C5776" s="34"/>
      <c r="D5776" s="27"/>
      <c r="F5776" s="27"/>
      <c r="G5776" s="35"/>
      <c r="H5776" s="35"/>
      <c r="I5776" s="35"/>
    </row>
    <row r="5777" spans="3:9" ht="22.5" customHeight="1" x14ac:dyDescent="0.25">
      <c r="C5777" s="34"/>
      <c r="D5777" s="27"/>
      <c r="F5777" s="27"/>
      <c r="G5777" s="35"/>
      <c r="H5777" s="35"/>
      <c r="I5777" s="35"/>
    </row>
    <row r="5778" spans="3:9" ht="22.5" customHeight="1" x14ac:dyDescent="0.25">
      <c r="C5778" s="34"/>
      <c r="D5778" s="27"/>
      <c r="F5778" s="27"/>
      <c r="G5778" s="35"/>
      <c r="H5778" s="35"/>
      <c r="I5778" s="35"/>
    </row>
    <row r="5779" spans="3:9" ht="22.5" customHeight="1" x14ac:dyDescent="0.25">
      <c r="C5779" s="34"/>
      <c r="D5779" s="27"/>
      <c r="F5779" s="27"/>
      <c r="G5779" s="35"/>
      <c r="H5779" s="35"/>
      <c r="I5779" s="35"/>
    </row>
    <row r="5780" spans="3:9" ht="22.5" customHeight="1" x14ac:dyDescent="0.25">
      <c r="C5780" s="34"/>
      <c r="D5780" s="27"/>
      <c r="F5780" s="27"/>
      <c r="G5780" s="35"/>
      <c r="H5780" s="35"/>
      <c r="I5780" s="35"/>
    </row>
    <row r="5781" spans="3:9" ht="22.5" customHeight="1" x14ac:dyDescent="0.25">
      <c r="C5781" s="34"/>
      <c r="D5781" s="27"/>
      <c r="F5781" s="27"/>
      <c r="G5781" s="35"/>
      <c r="H5781" s="35"/>
      <c r="I5781" s="35"/>
    </row>
    <row r="5782" spans="3:9" ht="22.5" customHeight="1" x14ac:dyDescent="0.25">
      <c r="C5782" s="34"/>
      <c r="D5782" s="27"/>
      <c r="F5782" s="27"/>
      <c r="G5782" s="35"/>
      <c r="H5782" s="35"/>
      <c r="I5782" s="35"/>
    </row>
    <row r="5783" spans="3:9" ht="22.5" customHeight="1" x14ac:dyDescent="0.25">
      <c r="C5783" s="34"/>
      <c r="D5783" s="27"/>
      <c r="F5783" s="27"/>
      <c r="G5783" s="35"/>
      <c r="H5783" s="35"/>
      <c r="I5783" s="35"/>
    </row>
    <row r="5784" spans="3:9" ht="22.5" customHeight="1" x14ac:dyDescent="0.25">
      <c r="C5784" s="34"/>
      <c r="D5784" s="27"/>
      <c r="F5784" s="27"/>
      <c r="G5784" s="35"/>
      <c r="H5784" s="35"/>
      <c r="I5784" s="35"/>
    </row>
    <row r="5785" spans="3:9" ht="22.5" customHeight="1" x14ac:dyDescent="0.25">
      <c r="C5785" s="34"/>
      <c r="D5785" s="27"/>
      <c r="F5785" s="27"/>
      <c r="G5785" s="35"/>
      <c r="H5785" s="35"/>
      <c r="I5785" s="35"/>
    </row>
    <row r="5786" spans="3:9" ht="22.5" customHeight="1" x14ac:dyDescent="0.25">
      <c r="C5786" s="34"/>
      <c r="D5786" s="27"/>
      <c r="F5786" s="27"/>
      <c r="G5786" s="35"/>
      <c r="H5786" s="35"/>
      <c r="I5786" s="35"/>
    </row>
    <row r="5787" spans="3:9" ht="22.5" customHeight="1" x14ac:dyDescent="0.25">
      <c r="C5787" s="34"/>
      <c r="D5787" s="27"/>
      <c r="F5787" s="27"/>
      <c r="G5787" s="35"/>
      <c r="H5787" s="35"/>
      <c r="I5787" s="35"/>
    </row>
    <row r="5788" spans="3:9" ht="22.5" customHeight="1" x14ac:dyDescent="0.25">
      <c r="C5788" s="34"/>
      <c r="D5788" s="27"/>
      <c r="F5788" s="27"/>
      <c r="G5788" s="35"/>
      <c r="H5788" s="35"/>
      <c r="I5788" s="35"/>
    </row>
    <row r="5789" spans="3:9" ht="22.5" customHeight="1" x14ac:dyDescent="0.25">
      <c r="C5789" s="34"/>
      <c r="D5789" s="27"/>
      <c r="F5789" s="27"/>
      <c r="G5789" s="35"/>
      <c r="H5789" s="35"/>
      <c r="I5789" s="35"/>
    </row>
    <row r="5790" spans="3:9" ht="22.5" customHeight="1" x14ac:dyDescent="0.25">
      <c r="C5790" s="34"/>
      <c r="D5790" s="27"/>
      <c r="F5790" s="27"/>
      <c r="G5790" s="35"/>
      <c r="H5790" s="35"/>
      <c r="I5790" s="35"/>
    </row>
    <row r="5791" spans="3:9" ht="22.5" customHeight="1" x14ac:dyDescent="0.25">
      <c r="C5791" s="34"/>
      <c r="D5791" s="27"/>
      <c r="F5791" s="27"/>
      <c r="G5791" s="35"/>
      <c r="H5791" s="35"/>
      <c r="I5791" s="35"/>
    </row>
    <row r="5792" spans="3:9" ht="22.5" customHeight="1" x14ac:dyDescent="0.25">
      <c r="C5792" s="34"/>
      <c r="D5792" s="27"/>
      <c r="F5792" s="27"/>
      <c r="G5792" s="35"/>
      <c r="H5792" s="35"/>
      <c r="I5792" s="35"/>
    </row>
    <row r="5793" spans="3:9" ht="22.5" customHeight="1" x14ac:dyDescent="0.25">
      <c r="C5793" s="34"/>
      <c r="D5793" s="27"/>
      <c r="F5793" s="27"/>
      <c r="G5793" s="35"/>
      <c r="H5793" s="35"/>
      <c r="I5793" s="35"/>
    </row>
    <row r="5794" spans="3:9" ht="22.5" customHeight="1" x14ac:dyDescent="0.25">
      <c r="C5794" s="34"/>
      <c r="D5794" s="27"/>
      <c r="F5794" s="27"/>
      <c r="G5794" s="35"/>
      <c r="H5794" s="35"/>
      <c r="I5794" s="35"/>
    </row>
    <row r="5795" spans="3:9" ht="22.5" customHeight="1" x14ac:dyDescent="0.25">
      <c r="C5795" s="34"/>
      <c r="D5795" s="27"/>
      <c r="F5795" s="27"/>
      <c r="G5795" s="35"/>
      <c r="H5795" s="35"/>
      <c r="I5795" s="35"/>
    </row>
    <row r="5796" spans="3:9" ht="22.5" customHeight="1" x14ac:dyDescent="0.25">
      <c r="C5796" s="34"/>
      <c r="D5796" s="27"/>
      <c r="F5796" s="27"/>
      <c r="G5796" s="35"/>
      <c r="H5796" s="35"/>
      <c r="I5796" s="35"/>
    </row>
    <row r="5797" spans="3:9" ht="22.5" customHeight="1" x14ac:dyDescent="0.25">
      <c r="C5797" s="34"/>
      <c r="D5797" s="27"/>
      <c r="F5797" s="27"/>
      <c r="G5797" s="35"/>
      <c r="H5797" s="35"/>
      <c r="I5797" s="35"/>
    </row>
    <row r="5798" spans="3:9" ht="22.5" customHeight="1" x14ac:dyDescent="0.25">
      <c r="C5798" s="34"/>
      <c r="D5798" s="27"/>
      <c r="F5798" s="27"/>
      <c r="G5798" s="35"/>
      <c r="H5798" s="35"/>
      <c r="I5798" s="35"/>
    </row>
    <row r="5799" spans="3:9" ht="22.5" customHeight="1" x14ac:dyDescent="0.25">
      <c r="C5799" s="34"/>
      <c r="D5799" s="27"/>
      <c r="F5799" s="27"/>
      <c r="G5799" s="35"/>
      <c r="H5799" s="35"/>
      <c r="I5799" s="35"/>
    </row>
    <row r="5800" spans="3:9" ht="22.5" customHeight="1" x14ac:dyDescent="0.25">
      <c r="C5800" s="34"/>
      <c r="D5800" s="27"/>
      <c r="F5800" s="27"/>
      <c r="G5800" s="35"/>
      <c r="H5800" s="35"/>
      <c r="I5800" s="35"/>
    </row>
    <row r="5801" spans="3:9" ht="22.5" customHeight="1" x14ac:dyDescent="0.25">
      <c r="C5801" s="34"/>
      <c r="D5801" s="27"/>
      <c r="F5801" s="27"/>
      <c r="G5801" s="35"/>
      <c r="H5801" s="35"/>
      <c r="I5801" s="35"/>
    </row>
    <row r="5802" spans="3:9" ht="22.5" customHeight="1" x14ac:dyDescent="0.25">
      <c r="C5802" s="34"/>
      <c r="D5802" s="27"/>
      <c r="F5802" s="27"/>
      <c r="G5802" s="35"/>
      <c r="H5802" s="35"/>
      <c r="I5802" s="35"/>
    </row>
    <row r="5803" spans="3:9" ht="22.5" customHeight="1" x14ac:dyDescent="0.25">
      <c r="C5803" s="34"/>
      <c r="D5803" s="27"/>
      <c r="F5803" s="27"/>
      <c r="G5803" s="35"/>
      <c r="H5803" s="35"/>
      <c r="I5803" s="35"/>
    </row>
    <row r="5804" spans="3:9" ht="22.5" customHeight="1" x14ac:dyDescent="0.25">
      <c r="C5804" s="34"/>
      <c r="D5804" s="27"/>
      <c r="F5804" s="27"/>
      <c r="G5804" s="35"/>
      <c r="H5804" s="35"/>
      <c r="I5804" s="35"/>
    </row>
    <row r="5805" spans="3:9" ht="22.5" customHeight="1" x14ac:dyDescent="0.25">
      <c r="C5805" s="34"/>
      <c r="D5805" s="27"/>
      <c r="F5805" s="27"/>
      <c r="G5805" s="35"/>
      <c r="H5805" s="35"/>
      <c r="I5805" s="35"/>
    </row>
    <row r="5806" spans="3:9" ht="22.5" customHeight="1" x14ac:dyDescent="0.25">
      <c r="C5806" s="34"/>
      <c r="D5806" s="27"/>
      <c r="F5806" s="27"/>
      <c r="G5806" s="35"/>
      <c r="H5806" s="35"/>
      <c r="I5806" s="35"/>
    </row>
    <row r="5807" spans="3:9" ht="22.5" customHeight="1" x14ac:dyDescent="0.25">
      <c r="C5807" s="34"/>
      <c r="D5807" s="27"/>
      <c r="F5807" s="27"/>
      <c r="G5807" s="35"/>
      <c r="H5807" s="35"/>
      <c r="I5807" s="35"/>
    </row>
    <row r="5808" spans="3:9" ht="22.5" customHeight="1" x14ac:dyDescent="0.25">
      <c r="C5808" s="34"/>
      <c r="D5808" s="27"/>
      <c r="F5808" s="27"/>
      <c r="G5808" s="35"/>
      <c r="H5808" s="35"/>
      <c r="I5808" s="35"/>
    </row>
    <row r="5809" spans="3:9" ht="22.5" customHeight="1" x14ac:dyDescent="0.25">
      <c r="C5809" s="34"/>
      <c r="D5809" s="27"/>
      <c r="F5809" s="27"/>
      <c r="G5809" s="35"/>
      <c r="H5809" s="35"/>
      <c r="I5809" s="35"/>
    </row>
    <row r="5810" spans="3:9" ht="22.5" customHeight="1" x14ac:dyDescent="0.25">
      <c r="C5810" s="34"/>
      <c r="D5810" s="27"/>
      <c r="F5810" s="27"/>
      <c r="G5810" s="35"/>
      <c r="H5810" s="35"/>
      <c r="I5810" s="35"/>
    </row>
    <row r="5811" spans="3:9" ht="22.5" customHeight="1" x14ac:dyDescent="0.25">
      <c r="C5811" s="34"/>
      <c r="D5811" s="27"/>
      <c r="F5811" s="27"/>
      <c r="G5811" s="35"/>
      <c r="H5811" s="35"/>
      <c r="I5811" s="35"/>
    </row>
    <row r="5812" spans="3:9" ht="22.5" customHeight="1" x14ac:dyDescent="0.25">
      <c r="C5812" s="34"/>
      <c r="D5812" s="27"/>
      <c r="F5812" s="27"/>
      <c r="G5812" s="35"/>
      <c r="H5812" s="35"/>
      <c r="I5812" s="35"/>
    </row>
    <row r="5813" spans="3:9" ht="22.5" customHeight="1" x14ac:dyDescent="0.25">
      <c r="C5813" s="34"/>
      <c r="D5813" s="27"/>
      <c r="F5813" s="27"/>
      <c r="G5813" s="35"/>
      <c r="H5813" s="35"/>
      <c r="I5813" s="35"/>
    </row>
    <row r="5814" spans="3:9" ht="22.5" customHeight="1" x14ac:dyDescent="0.25">
      <c r="C5814" s="34"/>
      <c r="D5814" s="27"/>
      <c r="F5814" s="27"/>
      <c r="G5814" s="35"/>
      <c r="H5814" s="35"/>
      <c r="I5814" s="35"/>
    </row>
    <row r="5815" spans="3:9" ht="22.5" customHeight="1" x14ac:dyDescent="0.25">
      <c r="C5815" s="34"/>
      <c r="D5815" s="27"/>
      <c r="F5815" s="27"/>
      <c r="G5815" s="35"/>
      <c r="H5815" s="35"/>
      <c r="I5815" s="35"/>
    </row>
    <row r="5816" spans="3:9" ht="22.5" customHeight="1" x14ac:dyDescent="0.25">
      <c r="C5816" s="34"/>
      <c r="D5816" s="27"/>
      <c r="F5816" s="27"/>
      <c r="G5816" s="35"/>
      <c r="H5816" s="35"/>
      <c r="I5816" s="35"/>
    </row>
    <row r="5817" spans="3:9" ht="22.5" customHeight="1" x14ac:dyDescent="0.25">
      <c r="C5817" s="34"/>
      <c r="D5817" s="27"/>
      <c r="F5817" s="27"/>
      <c r="G5817" s="35"/>
      <c r="H5817" s="35"/>
      <c r="I5817" s="35"/>
    </row>
    <row r="5818" spans="3:9" ht="22.5" customHeight="1" x14ac:dyDescent="0.25">
      <c r="C5818" s="34"/>
      <c r="D5818" s="27"/>
      <c r="F5818" s="27"/>
      <c r="G5818" s="35"/>
      <c r="H5818" s="35"/>
      <c r="I5818" s="35"/>
    </row>
    <row r="5819" spans="3:9" ht="22.5" customHeight="1" x14ac:dyDescent="0.25">
      <c r="C5819" s="34"/>
      <c r="D5819" s="27"/>
      <c r="F5819" s="27"/>
      <c r="G5819" s="35"/>
      <c r="H5819" s="35"/>
      <c r="I5819" s="35"/>
    </row>
    <row r="5820" spans="3:9" ht="22.5" customHeight="1" x14ac:dyDescent="0.25">
      <c r="C5820" s="34"/>
      <c r="D5820" s="27"/>
      <c r="F5820" s="27"/>
      <c r="G5820" s="35"/>
      <c r="H5820" s="35"/>
      <c r="I5820" s="35"/>
    </row>
    <row r="5821" spans="3:9" ht="22.5" customHeight="1" x14ac:dyDescent="0.25">
      <c r="C5821" s="34"/>
      <c r="D5821" s="27"/>
      <c r="F5821" s="27"/>
      <c r="G5821" s="35"/>
      <c r="H5821" s="35"/>
      <c r="I5821" s="35"/>
    </row>
    <row r="5822" spans="3:9" ht="22.5" customHeight="1" x14ac:dyDescent="0.25">
      <c r="C5822" s="34"/>
      <c r="D5822" s="27"/>
      <c r="F5822" s="27"/>
      <c r="G5822" s="35"/>
      <c r="H5822" s="35"/>
      <c r="I5822" s="35"/>
    </row>
    <row r="5823" spans="3:9" ht="22.5" customHeight="1" x14ac:dyDescent="0.25">
      <c r="C5823" s="34"/>
      <c r="D5823" s="27"/>
      <c r="F5823" s="27"/>
      <c r="G5823" s="35"/>
      <c r="H5823" s="35"/>
      <c r="I5823" s="35"/>
    </row>
    <row r="5824" spans="3:9" ht="22.5" customHeight="1" x14ac:dyDescent="0.25">
      <c r="C5824" s="34"/>
      <c r="D5824" s="27"/>
      <c r="F5824" s="27"/>
      <c r="G5824" s="35"/>
      <c r="H5824" s="35"/>
      <c r="I5824" s="35"/>
    </row>
    <row r="5825" spans="3:9" ht="22.5" customHeight="1" x14ac:dyDescent="0.25">
      <c r="C5825" s="34"/>
      <c r="D5825" s="27"/>
      <c r="F5825" s="27"/>
      <c r="G5825" s="35"/>
      <c r="H5825" s="35"/>
      <c r="I5825" s="35"/>
    </row>
    <row r="5826" spans="3:9" ht="22.5" customHeight="1" x14ac:dyDescent="0.25">
      <c r="C5826" s="34"/>
      <c r="D5826" s="27"/>
      <c r="F5826" s="27"/>
      <c r="G5826" s="35"/>
      <c r="H5826" s="35"/>
      <c r="I5826" s="35"/>
    </row>
    <row r="5827" spans="3:9" ht="22.5" customHeight="1" x14ac:dyDescent="0.25">
      <c r="C5827" s="34"/>
      <c r="D5827" s="27"/>
      <c r="F5827" s="27"/>
      <c r="G5827" s="35"/>
      <c r="H5827" s="35"/>
      <c r="I5827" s="35"/>
    </row>
    <row r="5828" spans="3:9" ht="22.5" customHeight="1" x14ac:dyDescent="0.25">
      <c r="C5828" s="34"/>
      <c r="D5828" s="27"/>
      <c r="F5828" s="27"/>
      <c r="G5828" s="35"/>
      <c r="H5828" s="35"/>
      <c r="I5828" s="35"/>
    </row>
    <row r="5829" spans="3:9" ht="22.5" customHeight="1" x14ac:dyDescent="0.25">
      <c r="C5829" s="34"/>
      <c r="D5829" s="27"/>
      <c r="F5829" s="27"/>
      <c r="G5829" s="35"/>
      <c r="H5829" s="35"/>
      <c r="I5829" s="35"/>
    </row>
    <row r="5830" spans="3:9" ht="22.5" customHeight="1" x14ac:dyDescent="0.25">
      <c r="C5830" s="34"/>
      <c r="D5830" s="27"/>
      <c r="F5830" s="27"/>
      <c r="G5830" s="35"/>
      <c r="H5830" s="35"/>
      <c r="I5830" s="35"/>
    </row>
    <row r="5831" spans="3:9" ht="22.5" customHeight="1" x14ac:dyDescent="0.25">
      <c r="C5831" s="34"/>
      <c r="D5831" s="27"/>
      <c r="F5831" s="27"/>
      <c r="G5831" s="35"/>
      <c r="H5831" s="35"/>
      <c r="I5831" s="35"/>
    </row>
    <row r="5832" spans="3:9" ht="22.5" customHeight="1" x14ac:dyDescent="0.25">
      <c r="C5832" s="34"/>
      <c r="D5832" s="27"/>
      <c r="F5832" s="27"/>
      <c r="G5832" s="35"/>
      <c r="H5832" s="35"/>
      <c r="I5832" s="35"/>
    </row>
    <row r="5833" spans="3:9" ht="22.5" customHeight="1" x14ac:dyDescent="0.25">
      <c r="C5833" s="34"/>
      <c r="D5833" s="27"/>
      <c r="F5833" s="27"/>
      <c r="G5833" s="35"/>
      <c r="H5833" s="35"/>
      <c r="I5833" s="35"/>
    </row>
    <row r="5834" spans="3:9" ht="22.5" customHeight="1" x14ac:dyDescent="0.25">
      <c r="C5834" s="34"/>
      <c r="D5834" s="27"/>
      <c r="F5834" s="27"/>
      <c r="G5834" s="35"/>
      <c r="H5834" s="35"/>
      <c r="I5834" s="35"/>
    </row>
    <row r="5835" spans="3:9" ht="22.5" customHeight="1" x14ac:dyDescent="0.25">
      <c r="C5835" s="34"/>
      <c r="D5835" s="27"/>
      <c r="F5835" s="27"/>
      <c r="G5835" s="35"/>
      <c r="H5835" s="35"/>
      <c r="I5835" s="35"/>
    </row>
    <row r="5836" spans="3:9" ht="22.5" customHeight="1" x14ac:dyDescent="0.25">
      <c r="C5836" s="34"/>
      <c r="D5836" s="27"/>
      <c r="F5836" s="27"/>
      <c r="G5836" s="35"/>
      <c r="H5836" s="35"/>
      <c r="I5836" s="35"/>
    </row>
    <row r="5837" spans="3:9" ht="22.5" customHeight="1" x14ac:dyDescent="0.25">
      <c r="C5837" s="34"/>
      <c r="D5837" s="27"/>
      <c r="F5837" s="27"/>
      <c r="G5837" s="35"/>
      <c r="H5837" s="35"/>
      <c r="I5837" s="35"/>
    </row>
    <row r="5838" spans="3:9" ht="22.5" customHeight="1" x14ac:dyDescent="0.25">
      <c r="C5838" s="34"/>
      <c r="D5838" s="27"/>
      <c r="F5838" s="27"/>
      <c r="G5838" s="35"/>
      <c r="H5838" s="35"/>
      <c r="I5838" s="35"/>
    </row>
    <row r="5839" spans="3:9" ht="22.5" customHeight="1" x14ac:dyDescent="0.25">
      <c r="C5839" s="34"/>
      <c r="D5839" s="27"/>
      <c r="F5839" s="27"/>
      <c r="G5839" s="35"/>
      <c r="H5839" s="35"/>
      <c r="I5839" s="35"/>
    </row>
    <row r="5840" spans="3:9" ht="22.5" customHeight="1" x14ac:dyDescent="0.25">
      <c r="C5840" s="34"/>
      <c r="D5840" s="27"/>
      <c r="F5840" s="27"/>
      <c r="G5840" s="35"/>
      <c r="H5840" s="35"/>
      <c r="I5840" s="35"/>
    </row>
    <row r="5841" spans="3:9" ht="22.5" customHeight="1" x14ac:dyDescent="0.25">
      <c r="C5841" s="34"/>
      <c r="D5841" s="27"/>
      <c r="F5841" s="27"/>
      <c r="G5841" s="35"/>
      <c r="H5841" s="35"/>
      <c r="I5841" s="35"/>
    </row>
    <row r="5842" spans="3:9" ht="22.5" customHeight="1" x14ac:dyDescent="0.25">
      <c r="C5842" s="34"/>
      <c r="D5842" s="27"/>
      <c r="F5842" s="27"/>
      <c r="G5842" s="35"/>
      <c r="H5842" s="35"/>
      <c r="I5842" s="35"/>
    </row>
    <row r="5843" spans="3:9" ht="22.5" customHeight="1" x14ac:dyDescent="0.25">
      <c r="C5843" s="34"/>
      <c r="D5843" s="27"/>
      <c r="F5843" s="27"/>
      <c r="G5843" s="35"/>
      <c r="H5843" s="35"/>
      <c r="I5843" s="35"/>
    </row>
    <row r="5844" spans="3:9" ht="22.5" customHeight="1" x14ac:dyDescent="0.25">
      <c r="C5844" s="34"/>
      <c r="D5844" s="27"/>
      <c r="F5844" s="27"/>
      <c r="G5844" s="35"/>
      <c r="H5844" s="35"/>
      <c r="I5844" s="35"/>
    </row>
    <row r="5845" spans="3:9" ht="22.5" customHeight="1" x14ac:dyDescent="0.25">
      <c r="C5845" s="34"/>
      <c r="D5845" s="27"/>
      <c r="F5845" s="27"/>
      <c r="G5845" s="35"/>
      <c r="H5845" s="35"/>
      <c r="I5845" s="35"/>
    </row>
    <row r="5846" spans="3:9" ht="22.5" customHeight="1" x14ac:dyDescent="0.25">
      <c r="C5846" s="34"/>
      <c r="D5846" s="27"/>
      <c r="F5846" s="27"/>
      <c r="G5846" s="35"/>
      <c r="H5846" s="35"/>
      <c r="I5846" s="35"/>
    </row>
    <row r="5847" spans="3:9" ht="22.5" customHeight="1" x14ac:dyDescent="0.25">
      <c r="C5847" s="34"/>
      <c r="D5847" s="27"/>
      <c r="F5847" s="27"/>
      <c r="G5847" s="35"/>
      <c r="H5847" s="35"/>
      <c r="I5847" s="35"/>
    </row>
    <row r="5848" spans="3:9" ht="22.5" customHeight="1" x14ac:dyDescent="0.25">
      <c r="C5848" s="34"/>
      <c r="D5848" s="27"/>
      <c r="F5848" s="27"/>
      <c r="G5848" s="35"/>
      <c r="H5848" s="35"/>
      <c r="I5848" s="35"/>
    </row>
    <row r="5849" spans="3:9" ht="22.5" customHeight="1" x14ac:dyDescent="0.25">
      <c r="C5849" s="34"/>
      <c r="D5849" s="27"/>
      <c r="F5849" s="27"/>
      <c r="G5849" s="35"/>
      <c r="H5849" s="35"/>
      <c r="I5849" s="35"/>
    </row>
    <row r="5850" spans="3:9" ht="22.5" customHeight="1" x14ac:dyDescent="0.25">
      <c r="C5850" s="34"/>
      <c r="D5850" s="27"/>
      <c r="F5850" s="27"/>
      <c r="G5850" s="35"/>
      <c r="H5850" s="35"/>
      <c r="I5850" s="35"/>
    </row>
    <row r="5851" spans="3:9" ht="22.5" customHeight="1" x14ac:dyDescent="0.25">
      <c r="C5851" s="34"/>
      <c r="D5851" s="27"/>
      <c r="F5851" s="27"/>
      <c r="G5851" s="35"/>
      <c r="H5851" s="35"/>
      <c r="I5851" s="35"/>
    </row>
    <row r="5852" spans="3:9" ht="22.5" customHeight="1" x14ac:dyDescent="0.25">
      <c r="C5852" s="34"/>
      <c r="D5852" s="27"/>
      <c r="F5852" s="27"/>
      <c r="G5852" s="35"/>
      <c r="H5852" s="35"/>
      <c r="I5852" s="35"/>
    </row>
    <row r="5853" spans="3:9" ht="22.5" customHeight="1" x14ac:dyDescent="0.25">
      <c r="C5853" s="34"/>
      <c r="D5853" s="27"/>
      <c r="F5853" s="27"/>
      <c r="G5853" s="35"/>
      <c r="H5853" s="35"/>
      <c r="I5853" s="35"/>
    </row>
    <row r="5854" spans="3:9" ht="22.5" customHeight="1" x14ac:dyDescent="0.25">
      <c r="C5854" s="34"/>
      <c r="D5854" s="27"/>
      <c r="F5854" s="27"/>
      <c r="G5854" s="35"/>
      <c r="H5854" s="35"/>
      <c r="I5854" s="35"/>
    </row>
    <row r="5855" spans="3:9" ht="22.5" customHeight="1" x14ac:dyDescent="0.25">
      <c r="C5855" s="34"/>
      <c r="D5855" s="27"/>
      <c r="F5855" s="27"/>
      <c r="G5855" s="35"/>
      <c r="H5855" s="35"/>
      <c r="I5855" s="35"/>
    </row>
    <row r="5856" spans="3:9" ht="22.5" customHeight="1" x14ac:dyDescent="0.25">
      <c r="C5856" s="34"/>
      <c r="D5856" s="27"/>
      <c r="F5856" s="27"/>
      <c r="G5856" s="35"/>
      <c r="H5856" s="35"/>
      <c r="I5856" s="35"/>
    </row>
    <row r="5857" spans="3:9" ht="22.5" customHeight="1" x14ac:dyDescent="0.25">
      <c r="C5857" s="34"/>
      <c r="D5857" s="27"/>
      <c r="F5857" s="27"/>
      <c r="G5857" s="35"/>
      <c r="H5857" s="35"/>
      <c r="I5857" s="35"/>
    </row>
    <row r="5858" spans="3:9" ht="22.5" customHeight="1" x14ac:dyDescent="0.25">
      <c r="C5858" s="34"/>
      <c r="D5858" s="27"/>
      <c r="F5858" s="27"/>
      <c r="G5858" s="35"/>
      <c r="H5858" s="35"/>
      <c r="I5858" s="35"/>
    </row>
    <row r="5859" spans="3:9" ht="22.5" customHeight="1" x14ac:dyDescent="0.25">
      <c r="C5859" s="34"/>
      <c r="D5859" s="27"/>
      <c r="F5859" s="27"/>
      <c r="G5859" s="35"/>
      <c r="H5859" s="35"/>
      <c r="I5859" s="35"/>
    </row>
    <row r="5860" spans="3:9" ht="22.5" customHeight="1" x14ac:dyDescent="0.25">
      <c r="C5860" s="34"/>
      <c r="D5860" s="27"/>
      <c r="F5860" s="27"/>
      <c r="G5860" s="35"/>
      <c r="H5860" s="35"/>
      <c r="I5860" s="35"/>
    </row>
    <row r="5861" spans="3:9" ht="22.5" customHeight="1" x14ac:dyDescent="0.25">
      <c r="C5861" s="34"/>
      <c r="D5861" s="27"/>
      <c r="F5861" s="27"/>
      <c r="G5861" s="35"/>
      <c r="H5861" s="35"/>
      <c r="I5861" s="35"/>
    </row>
    <row r="5862" spans="3:9" ht="22.5" customHeight="1" x14ac:dyDescent="0.25">
      <c r="C5862" s="34"/>
      <c r="D5862" s="27"/>
      <c r="F5862" s="27"/>
      <c r="G5862" s="35"/>
      <c r="H5862" s="35"/>
      <c r="I5862" s="35"/>
    </row>
    <row r="5863" spans="3:9" ht="22.5" customHeight="1" x14ac:dyDescent="0.25">
      <c r="C5863" s="34"/>
      <c r="D5863" s="27"/>
      <c r="F5863" s="27"/>
      <c r="G5863" s="35"/>
      <c r="H5863" s="35"/>
      <c r="I5863" s="35"/>
    </row>
    <row r="5864" spans="3:9" ht="22.5" customHeight="1" x14ac:dyDescent="0.25">
      <c r="C5864" s="34"/>
      <c r="D5864" s="27"/>
      <c r="F5864" s="27"/>
      <c r="G5864" s="35"/>
      <c r="H5864" s="35"/>
      <c r="I5864" s="35"/>
    </row>
    <row r="5865" spans="3:9" ht="22.5" customHeight="1" x14ac:dyDescent="0.25">
      <c r="C5865" s="34"/>
      <c r="D5865" s="27"/>
      <c r="F5865" s="27"/>
      <c r="G5865" s="35"/>
      <c r="H5865" s="35"/>
      <c r="I5865" s="35"/>
    </row>
    <row r="5866" spans="3:9" ht="22.5" customHeight="1" x14ac:dyDescent="0.25">
      <c r="C5866" s="34"/>
      <c r="D5866" s="27"/>
      <c r="F5866" s="27"/>
      <c r="G5866" s="35"/>
      <c r="H5866" s="35"/>
      <c r="I5866" s="35"/>
    </row>
    <row r="5867" spans="3:9" ht="22.5" customHeight="1" x14ac:dyDescent="0.25">
      <c r="C5867" s="34"/>
      <c r="D5867" s="27"/>
      <c r="F5867" s="27"/>
      <c r="G5867" s="35"/>
      <c r="H5867" s="35"/>
      <c r="I5867" s="35"/>
    </row>
    <row r="5868" spans="3:9" ht="22.5" customHeight="1" x14ac:dyDescent="0.25">
      <c r="C5868" s="34"/>
      <c r="D5868" s="27"/>
      <c r="F5868" s="27"/>
      <c r="G5868" s="35"/>
      <c r="H5868" s="35"/>
      <c r="I5868" s="35"/>
    </row>
    <row r="5869" spans="3:9" ht="22.5" customHeight="1" x14ac:dyDescent="0.25">
      <c r="C5869" s="34"/>
      <c r="D5869" s="27"/>
      <c r="F5869" s="27"/>
      <c r="G5869" s="35"/>
      <c r="H5869" s="35"/>
      <c r="I5869" s="35"/>
    </row>
    <row r="5870" spans="3:9" ht="22.5" customHeight="1" x14ac:dyDescent="0.25">
      <c r="C5870" s="34"/>
      <c r="D5870" s="27"/>
      <c r="F5870" s="27"/>
      <c r="G5870" s="35"/>
      <c r="H5870" s="35"/>
      <c r="I5870" s="35"/>
    </row>
    <row r="5871" spans="3:9" ht="22.5" customHeight="1" x14ac:dyDescent="0.25">
      <c r="C5871" s="34"/>
      <c r="D5871" s="27"/>
      <c r="F5871" s="27"/>
      <c r="G5871" s="35"/>
      <c r="H5871" s="35"/>
      <c r="I5871" s="35"/>
    </row>
    <row r="5872" spans="3:9" ht="22.5" customHeight="1" x14ac:dyDescent="0.25">
      <c r="C5872" s="34"/>
      <c r="D5872" s="27"/>
      <c r="F5872" s="27"/>
      <c r="G5872" s="35"/>
      <c r="H5872" s="35"/>
      <c r="I5872" s="35"/>
    </row>
    <row r="5873" spans="3:9" ht="22.5" customHeight="1" x14ac:dyDescent="0.25">
      <c r="C5873" s="34"/>
      <c r="D5873" s="27"/>
      <c r="F5873" s="27"/>
      <c r="G5873" s="35"/>
      <c r="H5873" s="35"/>
      <c r="I5873" s="35"/>
    </row>
    <row r="5874" spans="3:9" ht="22.5" customHeight="1" x14ac:dyDescent="0.25">
      <c r="C5874" s="34"/>
      <c r="D5874" s="27"/>
      <c r="F5874" s="27"/>
      <c r="G5874" s="35"/>
      <c r="H5874" s="35"/>
      <c r="I5874" s="35"/>
    </row>
    <row r="5875" spans="3:9" ht="22.5" customHeight="1" x14ac:dyDescent="0.25">
      <c r="C5875" s="34"/>
      <c r="D5875" s="27"/>
      <c r="F5875" s="27"/>
      <c r="G5875" s="35"/>
      <c r="H5875" s="35"/>
      <c r="I5875" s="35"/>
    </row>
    <row r="5876" spans="3:9" ht="22.5" customHeight="1" x14ac:dyDescent="0.25">
      <c r="C5876" s="34"/>
      <c r="D5876" s="27"/>
      <c r="F5876" s="27"/>
      <c r="G5876" s="35"/>
      <c r="H5876" s="35"/>
      <c r="I5876" s="35"/>
    </row>
    <row r="5877" spans="3:9" ht="22.5" customHeight="1" x14ac:dyDescent="0.25">
      <c r="C5877" s="34"/>
      <c r="D5877" s="27"/>
      <c r="F5877" s="27"/>
      <c r="G5877" s="35"/>
      <c r="H5877" s="35"/>
      <c r="I5877" s="35"/>
    </row>
    <row r="5878" spans="3:9" ht="22.5" customHeight="1" x14ac:dyDescent="0.25">
      <c r="C5878" s="34"/>
      <c r="D5878" s="27"/>
      <c r="F5878" s="27"/>
      <c r="G5878" s="35"/>
      <c r="H5878" s="35"/>
      <c r="I5878" s="35"/>
    </row>
    <row r="5879" spans="3:9" ht="22.5" customHeight="1" x14ac:dyDescent="0.25">
      <c r="C5879" s="34"/>
      <c r="D5879" s="27"/>
      <c r="F5879" s="27"/>
      <c r="G5879" s="35"/>
      <c r="H5879" s="35"/>
      <c r="I5879" s="35"/>
    </row>
    <row r="5880" spans="3:9" ht="22.5" customHeight="1" x14ac:dyDescent="0.25">
      <c r="C5880" s="34"/>
      <c r="D5880" s="27"/>
      <c r="F5880" s="27"/>
      <c r="G5880" s="35"/>
      <c r="H5880" s="35"/>
      <c r="I5880" s="35"/>
    </row>
    <row r="5881" spans="3:9" ht="22.5" customHeight="1" x14ac:dyDescent="0.25">
      <c r="C5881" s="34"/>
      <c r="D5881" s="27"/>
      <c r="F5881" s="27"/>
      <c r="G5881" s="35"/>
      <c r="H5881" s="35"/>
      <c r="I5881" s="35"/>
    </row>
    <row r="5882" spans="3:9" ht="22.5" customHeight="1" x14ac:dyDescent="0.25">
      <c r="C5882" s="34"/>
      <c r="D5882" s="27"/>
      <c r="F5882" s="27"/>
      <c r="G5882" s="35"/>
      <c r="H5882" s="35"/>
      <c r="I5882" s="35"/>
    </row>
    <row r="5883" spans="3:9" ht="22.5" customHeight="1" x14ac:dyDescent="0.25">
      <c r="C5883" s="34"/>
      <c r="D5883" s="27"/>
      <c r="F5883" s="27"/>
      <c r="G5883" s="35"/>
      <c r="H5883" s="35"/>
      <c r="I5883" s="35"/>
    </row>
    <row r="5884" spans="3:9" ht="22.5" customHeight="1" x14ac:dyDescent="0.25">
      <c r="C5884" s="34"/>
      <c r="D5884" s="27"/>
      <c r="F5884" s="27"/>
      <c r="G5884" s="35"/>
      <c r="H5884" s="35"/>
      <c r="I5884" s="35"/>
    </row>
    <row r="5885" spans="3:9" ht="22.5" customHeight="1" x14ac:dyDescent="0.25">
      <c r="C5885" s="34"/>
      <c r="D5885" s="27"/>
      <c r="F5885" s="27"/>
      <c r="G5885" s="35"/>
      <c r="H5885" s="35"/>
      <c r="I5885" s="35"/>
    </row>
    <row r="5886" spans="3:9" ht="22.5" customHeight="1" x14ac:dyDescent="0.25">
      <c r="C5886" s="34"/>
      <c r="D5886" s="27"/>
      <c r="F5886" s="27"/>
      <c r="G5886" s="35"/>
      <c r="H5886" s="35"/>
      <c r="I5886" s="35"/>
    </row>
    <row r="5887" spans="3:9" ht="22.5" customHeight="1" x14ac:dyDescent="0.25">
      <c r="C5887" s="34"/>
      <c r="D5887" s="27"/>
      <c r="F5887" s="27"/>
      <c r="G5887" s="35"/>
      <c r="H5887" s="35"/>
      <c r="I5887" s="35"/>
    </row>
    <row r="5888" spans="3:9" ht="22.5" customHeight="1" x14ac:dyDescent="0.25">
      <c r="C5888" s="34"/>
      <c r="D5888" s="27"/>
      <c r="F5888" s="27"/>
      <c r="G5888" s="35"/>
      <c r="H5888" s="35"/>
      <c r="I5888" s="35"/>
    </row>
    <row r="5889" spans="3:9" ht="22.5" customHeight="1" x14ac:dyDescent="0.25">
      <c r="C5889" s="34"/>
      <c r="D5889" s="27"/>
      <c r="F5889" s="27"/>
      <c r="G5889" s="35"/>
      <c r="H5889" s="35"/>
      <c r="I5889" s="35"/>
    </row>
    <row r="5890" spans="3:9" ht="22.5" customHeight="1" x14ac:dyDescent="0.25">
      <c r="C5890" s="34"/>
      <c r="D5890" s="27"/>
      <c r="F5890" s="27"/>
      <c r="G5890" s="35"/>
      <c r="H5890" s="35"/>
      <c r="I5890" s="35"/>
    </row>
    <row r="5891" spans="3:9" ht="22.5" customHeight="1" x14ac:dyDescent="0.25">
      <c r="C5891" s="34"/>
      <c r="D5891" s="27"/>
      <c r="F5891" s="27"/>
      <c r="G5891" s="35"/>
      <c r="H5891" s="35"/>
      <c r="I5891" s="35"/>
    </row>
    <row r="5892" spans="3:9" ht="22.5" customHeight="1" x14ac:dyDescent="0.25">
      <c r="C5892" s="34"/>
      <c r="D5892" s="27"/>
      <c r="F5892" s="27"/>
      <c r="G5892" s="35"/>
      <c r="H5892" s="35"/>
      <c r="I5892" s="35"/>
    </row>
    <row r="5893" spans="3:9" ht="22.5" customHeight="1" x14ac:dyDescent="0.25">
      <c r="C5893" s="34"/>
      <c r="D5893" s="27"/>
      <c r="F5893" s="27"/>
      <c r="G5893" s="35"/>
      <c r="H5893" s="35"/>
      <c r="I5893" s="35"/>
    </row>
    <row r="5894" spans="3:9" ht="22.5" customHeight="1" x14ac:dyDescent="0.25">
      <c r="C5894" s="34"/>
      <c r="D5894" s="27"/>
      <c r="F5894" s="27"/>
      <c r="G5894" s="35"/>
      <c r="H5894" s="35"/>
      <c r="I5894" s="35"/>
    </row>
    <row r="5895" spans="3:9" ht="22.5" customHeight="1" x14ac:dyDescent="0.25">
      <c r="C5895" s="34"/>
      <c r="D5895" s="27"/>
      <c r="F5895" s="27"/>
      <c r="G5895" s="35"/>
      <c r="H5895" s="35"/>
      <c r="I5895" s="35"/>
    </row>
    <row r="5896" spans="3:9" ht="22.5" customHeight="1" x14ac:dyDescent="0.25">
      <c r="C5896" s="34"/>
      <c r="D5896" s="27"/>
      <c r="F5896" s="27"/>
      <c r="G5896" s="35"/>
      <c r="H5896" s="35"/>
      <c r="I5896" s="35"/>
    </row>
    <row r="5897" spans="3:9" ht="22.5" customHeight="1" x14ac:dyDescent="0.25">
      <c r="C5897" s="34"/>
      <c r="D5897" s="27"/>
      <c r="F5897" s="27"/>
      <c r="G5897" s="35"/>
      <c r="H5897" s="35"/>
      <c r="I5897" s="35"/>
    </row>
    <row r="5898" spans="3:9" ht="22.5" customHeight="1" x14ac:dyDescent="0.25">
      <c r="C5898" s="34"/>
      <c r="D5898" s="27"/>
      <c r="F5898" s="27"/>
      <c r="G5898" s="35"/>
      <c r="H5898" s="35"/>
      <c r="I5898" s="35"/>
    </row>
    <row r="5899" spans="3:9" ht="22.5" customHeight="1" x14ac:dyDescent="0.25">
      <c r="C5899" s="34"/>
      <c r="D5899" s="27"/>
      <c r="F5899" s="27"/>
      <c r="G5899" s="35"/>
      <c r="H5899" s="35"/>
      <c r="I5899" s="35"/>
    </row>
    <row r="5900" spans="3:9" ht="22.5" customHeight="1" x14ac:dyDescent="0.25">
      <c r="C5900" s="34"/>
      <c r="D5900" s="27"/>
      <c r="F5900" s="27"/>
      <c r="G5900" s="35"/>
      <c r="H5900" s="35"/>
      <c r="I5900" s="35"/>
    </row>
    <row r="5901" spans="3:9" ht="22.5" customHeight="1" x14ac:dyDescent="0.25">
      <c r="C5901" s="34"/>
      <c r="D5901" s="27"/>
      <c r="F5901" s="27"/>
      <c r="G5901" s="35"/>
      <c r="H5901" s="35"/>
      <c r="I5901" s="35"/>
    </row>
    <row r="5902" spans="3:9" ht="22.5" customHeight="1" x14ac:dyDescent="0.25">
      <c r="C5902" s="34"/>
      <c r="D5902" s="27"/>
      <c r="F5902" s="27"/>
      <c r="G5902" s="35"/>
      <c r="H5902" s="35"/>
      <c r="I5902" s="35"/>
    </row>
    <row r="5903" spans="3:9" ht="22.5" customHeight="1" x14ac:dyDescent="0.25">
      <c r="C5903" s="34"/>
      <c r="D5903" s="27"/>
      <c r="F5903" s="27"/>
      <c r="G5903" s="35"/>
      <c r="H5903" s="35"/>
      <c r="I5903" s="35"/>
    </row>
    <row r="5904" spans="3:9" ht="22.5" customHeight="1" x14ac:dyDescent="0.25">
      <c r="C5904" s="34"/>
      <c r="D5904" s="27"/>
      <c r="F5904" s="27"/>
      <c r="G5904" s="35"/>
      <c r="H5904" s="35"/>
      <c r="I5904" s="35"/>
    </row>
    <row r="5905" spans="3:9" ht="22.5" customHeight="1" x14ac:dyDescent="0.25">
      <c r="C5905" s="34"/>
      <c r="D5905" s="27"/>
      <c r="F5905" s="27"/>
      <c r="G5905" s="35"/>
      <c r="H5905" s="35"/>
      <c r="I5905" s="35"/>
    </row>
    <row r="5906" spans="3:9" ht="22.5" customHeight="1" x14ac:dyDescent="0.25">
      <c r="C5906" s="34"/>
      <c r="D5906" s="27"/>
      <c r="F5906" s="27"/>
      <c r="G5906" s="35"/>
      <c r="H5906" s="35"/>
      <c r="I5906" s="35"/>
    </row>
    <row r="5907" spans="3:9" ht="22.5" customHeight="1" x14ac:dyDescent="0.25">
      <c r="C5907" s="34"/>
      <c r="D5907" s="27"/>
      <c r="F5907" s="27"/>
      <c r="G5907" s="35"/>
      <c r="H5907" s="35"/>
      <c r="I5907" s="35"/>
    </row>
    <row r="5908" spans="3:9" ht="22.5" customHeight="1" x14ac:dyDescent="0.25">
      <c r="C5908" s="34"/>
      <c r="D5908" s="27"/>
      <c r="F5908" s="27"/>
      <c r="G5908" s="35"/>
      <c r="H5908" s="35"/>
      <c r="I5908" s="35"/>
    </row>
    <row r="5909" spans="3:9" ht="22.5" customHeight="1" x14ac:dyDescent="0.25">
      <c r="C5909" s="34"/>
      <c r="D5909" s="27"/>
      <c r="F5909" s="27"/>
      <c r="G5909" s="35"/>
      <c r="H5909" s="35"/>
      <c r="I5909" s="35"/>
    </row>
    <row r="5910" spans="3:9" ht="22.5" customHeight="1" x14ac:dyDescent="0.25">
      <c r="C5910" s="34"/>
      <c r="D5910" s="27"/>
      <c r="F5910" s="27"/>
      <c r="G5910" s="35"/>
      <c r="H5910" s="35"/>
      <c r="I5910" s="35"/>
    </row>
    <row r="5911" spans="3:9" ht="22.5" customHeight="1" x14ac:dyDescent="0.25">
      <c r="C5911" s="34"/>
      <c r="D5911" s="27"/>
      <c r="F5911" s="27"/>
      <c r="G5911" s="35"/>
      <c r="H5911" s="35"/>
      <c r="I5911" s="35"/>
    </row>
    <row r="5912" spans="3:9" ht="22.5" customHeight="1" x14ac:dyDescent="0.25">
      <c r="C5912" s="34"/>
      <c r="D5912" s="27"/>
      <c r="F5912" s="27"/>
      <c r="G5912" s="35"/>
      <c r="H5912" s="35"/>
      <c r="I5912" s="35"/>
    </row>
    <row r="5913" spans="3:9" ht="22.5" customHeight="1" x14ac:dyDescent="0.25">
      <c r="C5913" s="34"/>
      <c r="D5913" s="27"/>
      <c r="F5913" s="27"/>
      <c r="G5913" s="35"/>
      <c r="H5913" s="35"/>
      <c r="I5913" s="35"/>
    </row>
    <row r="5914" spans="3:9" ht="22.5" customHeight="1" x14ac:dyDescent="0.25">
      <c r="C5914" s="34"/>
      <c r="D5914" s="27"/>
      <c r="F5914" s="27"/>
      <c r="G5914" s="35"/>
      <c r="H5914" s="35"/>
      <c r="I5914" s="35"/>
    </row>
    <row r="5915" spans="3:9" ht="22.5" customHeight="1" x14ac:dyDescent="0.25">
      <c r="C5915" s="34"/>
      <c r="D5915" s="27"/>
      <c r="F5915" s="27"/>
      <c r="G5915" s="35"/>
      <c r="H5915" s="35"/>
      <c r="I5915" s="35"/>
    </row>
    <row r="5916" spans="3:9" ht="22.5" customHeight="1" x14ac:dyDescent="0.25">
      <c r="C5916" s="34"/>
      <c r="D5916" s="27"/>
      <c r="F5916" s="27"/>
      <c r="G5916" s="35"/>
      <c r="H5916" s="35"/>
      <c r="I5916" s="35"/>
    </row>
    <row r="5917" spans="3:9" ht="22.5" customHeight="1" x14ac:dyDescent="0.25">
      <c r="C5917" s="34"/>
      <c r="D5917" s="27"/>
      <c r="F5917" s="27"/>
      <c r="G5917" s="35"/>
      <c r="H5917" s="35"/>
      <c r="I5917" s="35"/>
    </row>
    <row r="5918" spans="3:9" ht="22.5" customHeight="1" x14ac:dyDescent="0.25">
      <c r="C5918" s="34"/>
      <c r="D5918" s="27"/>
      <c r="F5918" s="27"/>
      <c r="G5918" s="35"/>
      <c r="H5918" s="35"/>
      <c r="I5918" s="35"/>
    </row>
    <row r="5919" spans="3:9" ht="22.5" customHeight="1" x14ac:dyDescent="0.25">
      <c r="C5919" s="34"/>
      <c r="D5919" s="27"/>
      <c r="F5919" s="27"/>
      <c r="G5919" s="35"/>
      <c r="H5919" s="35"/>
      <c r="I5919" s="35"/>
    </row>
    <row r="5920" spans="3:9" ht="22.5" customHeight="1" x14ac:dyDescent="0.25">
      <c r="C5920" s="34"/>
      <c r="D5920" s="27"/>
      <c r="F5920" s="27"/>
      <c r="G5920" s="35"/>
      <c r="H5920" s="35"/>
      <c r="I5920" s="35"/>
    </row>
    <row r="5921" spans="3:9" ht="22.5" customHeight="1" x14ac:dyDescent="0.25">
      <c r="C5921" s="34"/>
      <c r="D5921" s="27"/>
      <c r="F5921" s="27"/>
      <c r="G5921" s="35"/>
      <c r="H5921" s="35"/>
      <c r="I5921" s="35"/>
    </row>
    <row r="5922" spans="3:9" ht="22.5" customHeight="1" x14ac:dyDescent="0.25">
      <c r="C5922" s="34"/>
      <c r="D5922" s="27"/>
      <c r="F5922" s="27"/>
      <c r="G5922" s="35"/>
      <c r="H5922" s="35"/>
      <c r="I5922" s="35"/>
    </row>
    <row r="5923" spans="3:9" ht="22.5" customHeight="1" x14ac:dyDescent="0.25">
      <c r="C5923" s="34"/>
      <c r="D5923" s="27"/>
      <c r="F5923" s="27"/>
      <c r="G5923" s="35"/>
      <c r="H5923" s="35"/>
      <c r="I5923" s="35"/>
    </row>
    <row r="5924" spans="3:9" ht="22.5" customHeight="1" x14ac:dyDescent="0.25">
      <c r="C5924" s="34"/>
      <c r="D5924" s="27"/>
      <c r="F5924" s="27"/>
      <c r="G5924" s="35"/>
      <c r="H5924" s="35"/>
      <c r="I5924" s="35"/>
    </row>
    <row r="5925" spans="3:9" ht="22.5" customHeight="1" x14ac:dyDescent="0.25">
      <c r="C5925" s="34"/>
      <c r="D5925" s="27"/>
      <c r="F5925" s="27"/>
      <c r="G5925" s="35"/>
      <c r="H5925" s="35"/>
      <c r="I5925" s="35"/>
    </row>
    <row r="5926" spans="3:9" ht="22.5" customHeight="1" x14ac:dyDescent="0.25">
      <c r="C5926" s="34"/>
      <c r="D5926" s="27"/>
      <c r="F5926" s="27"/>
      <c r="G5926" s="35"/>
      <c r="H5926" s="35"/>
      <c r="I5926" s="35"/>
    </row>
    <row r="5927" spans="3:9" ht="22.5" customHeight="1" x14ac:dyDescent="0.25">
      <c r="C5927" s="34"/>
      <c r="D5927" s="27"/>
      <c r="F5927" s="27"/>
      <c r="G5927" s="35"/>
      <c r="H5927" s="35"/>
      <c r="I5927" s="35"/>
    </row>
    <row r="5928" spans="3:9" ht="22.5" customHeight="1" x14ac:dyDescent="0.25">
      <c r="C5928" s="34"/>
      <c r="D5928" s="27"/>
      <c r="F5928" s="27"/>
      <c r="G5928" s="35"/>
      <c r="H5928" s="35"/>
      <c r="I5928" s="35"/>
    </row>
    <row r="5929" spans="3:9" ht="22.5" customHeight="1" x14ac:dyDescent="0.25">
      <c r="C5929" s="34"/>
      <c r="D5929" s="27"/>
      <c r="F5929" s="27"/>
      <c r="G5929" s="35"/>
      <c r="H5929" s="35"/>
      <c r="I5929" s="35"/>
    </row>
    <row r="5930" spans="3:9" ht="22.5" customHeight="1" x14ac:dyDescent="0.25">
      <c r="C5930" s="34"/>
      <c r="D5930" s="27"/>
      <c r="F5930" s="27"/>
      <c r="G5930" s="35"/>
      <c r="H5930" s="35"/>
      <c r="I5930" s="35"/>
    </row>
    <row r="5931" spans="3:9" ht="22.5" customHeight="1" x14ac:dyDescent="0.25">
      <c r="C5931" s="34"/>
      <c r="D5931" s="27"/>
      <c r="F5931" s="27"/>
      <c r="G5931" s="35"/>
      <c r="H5931" s="35"/>
      <c r="I5931" s="35"/>
    </row>
    <row r="5932" spans="3:9" ht="22.5" customHeight="1" x14ac:dyDescent="0.25">
      <c r="C5932" s="34"/>
      <c r="D5932" s="27"/>
      <c r="F5932" s="27"/>
      <c r="G5932" s="35"/>
      <c r="H5932" s="35"/>
      <c r="I5932" s="35"/>
    </row>
    <row r="5933" spans="3:9" ht="22.5" customHeight="1" x14ac:dyDescent="0.25">
      <c r="C5933" s="34"/>
      <c r="D5933" s="27"/>
      <c r="F5933" s="27"/>
      <c r="G5933" s="35"/>
      <c r="H5933" s="35"/>
      <c r="I5933" s="35"/>
    </row>
    <row r="5934" spans="3:9" ht="22.5" customHeight="1" x14ac:dyDescent="0.25">
      <c r="C5934" s="34"/>
      <c r="D5934" s="27"/>
      <c r="F5934" s="27"/>
      <c r="G5934" s="35"/>
      <c r="H5934" s="35"/>
      <c r="I5934" s="35"/>
    </row>
    <row r="5935" spans="3:9" ht="22.5" customHeight="1" x14ac:dyDescent="0.25">
      <c r="C5935" s="34"/>
      <c r="D5935" s="27"/>
      <c r="F5935" s="27"/>
      <c r="G5935" s="35"/>
      <c r="H5935" s="35"/>
      <c r="I5935" s="35"/>
    </row>
    <row r="5936" spans="3:9" ht="22.5" customHeight="1" x14ac:dyDescent="0.25">
      <c r="C5936" s="34"/>
      <c r="D5936" s="27"/>
      <c r="F5936" s="27"/>
      <c r="G5936" s="35"/>
      <c r="H5936" s="35"/>
      <c r="I5936" s="35"/>
    </row>
    <row r="5937" spans="3:9" ht="22.5" customHeight="1" x14ac:dyDescent="0.25">
      <c r="C5937" s="34"/>
      <c r="D5937" s="27"/>
      <c r="F5937" s="27"/>
      <c r="G5937" s="35"/>
      <c r="H5937" s="35"/>
      <c r="I5937" s="35"/>
    </row>
    <row r="5938" spans="3:9" ht="22.5" customHeight="1" x14ac:dyDescent="0.25">
      <c r="C5938" s="34"/>
      <c r="D5938" s="27"/>
      <c r="F5938" s="27"/>
      <c r="G5938" s="35"/>
      <c r="H5938" s="35"/>
      <c r="I5938" s="35"/>
    </row>
    <row r="5939" spans="3:9" ht="22.5" customHeight="1" x14ac:dyDescent="0.25">
      <c r="C5939" s="34"/>
      <c r="D5939" s="27"/>
      <c r="F5939" s="27"/>
      <c r="G5939" s="35"/>
      <c r="H5939" s="35"/>
      <c r="I5939" s="35"/>
    </row>
    <row r="5940" spans="3:9" ht="22.5" customHeight="1" x14ac:dyDescent="0.25">
      <c r="C5940" s="34"/>
      <c r="D5940" s="27"/>
      <c r="F5940" s="27"/>
      <c r="G5940" s="35"/>
      <c r="H5940" s="35"/>
      <c r="I5940" s="35"/>
    </row>
    <row r="5941" spans="3:9" ht="22.5" customHeight="1" x14ac:dyDescent="0.25">
      <c r="C5941" s="34"/>
      <c r="D5941" s="27"/>
      <c r="F5941" s="27"/>
      <c r="G5941" s="35"/>
      <c r="H5941" s="35"/>
      <c r="I5941" s="35"/>
    </row>
    <row r="5942" spans="3:9" ht="22.5" customHeight="1" x14ac:dyDescent="0.25">
      <c r="C5942" s="34"/>
      <c r="D5942" s="27"/>
      <c r="F5942" s="27"/>
      <c r="G5942" s="35"/>
      <c r="H5942" s="35"/>
      <c r="I5942" s="35"/>
    </row>
    <row r="5943" spans="3:9" ht="22.5" customHeight="1" x14ac:dyDescent="0.25">
      <c r="C5943" s="34"/>
      <c r="D5943" s="27"/>
      <c r="F5943" s="27"/>
      <c r="G5943" s="35"/>
      <c r="H5943" s="35"/>
      <c r="I5943" s="35"/>
    </row>
    <row r="5944" spans="3:9" ht="22.5" customHeight="1" x14ac:dyDescent="0.25">
      <c r="C5944" s="34"/>
      <c r="D5944" s="27"/>
      <c r="F5944" s="27"/>
      <c r="G5944" s="35"/>
      <c r="H5944" s="35"/>
      <c r="I5944" s="35"/>
    </row>
    <row r="5945" spans="3:9" ht="22.5" customHeight="1" x14ac:dyDescent="0.25">
      <c r="C5945" s="34"/>
      <c r="D5945" s="27"/>
      <c r="F5945" s="27"/>
      <c r="G5945" s="35"/>
      <c r="H5945" s="35"/>
      <c r="I5945" s="35"/>
    </row>
    <row r="5946" spans="3:9" ht="22.5" customHeight="1" x14ac:dyDescent="0.25">
      <c r="C5946" s="34"/>
      <c r="D5946" s="27"/>
      <c r="F5946" s="27"/>
      <c r="G5946" s="35"/>
      <c r="H5946" s="35"/>
      <c r="I5946" s="35"/>
    </row>
    <row r="5947" spans="3:9" ht="22.5" customHeight="1" x14ac:dyDescent="0.25">
      <c r="C5947" s="34"/>
      <c r="D5947" s="27"/>
      <c r="F5947" s="27"/>
      <c r="G5947" s="35"/>
      <c r="H5947" s="35"/>
      <c r="I5947" s="35"/>
    </row>
    <row r="5948" spans="3:9" ht="22.5" customHeight="1" x14ac:dyDescent="0.25">
      <c r="C5948" s="34"/>
      <c r="D5948" s="27"/>
      <c r="F5948" s="27"/>
      <c r="G5948" s="35"/>
      <c r="H5948" s="35"/>
      <c r="I5948" s="35"/>
    </row>
    <row r="5949" spans="3:9" ht="22.5" customHeight="1" x14ac:dyDescent="0.25">
      <c r="C5949" s="34"/>
      <c r="D5949" s="27"/>
      <c r="F5949" s="27"/>
      <c r="G5949" s="35"/>
      <c r="H5949" s="35"/>
      <c r="I5949" s="35"/>
    </row>
    <row r="5950" spans="3:9" ht="22.5" customHeight="1" x14ac:dyDescent="0.25">
      <c r="C5950" s="34"/>
      <c r="D5950" s="27"/>
      <c r="F5950" s="27"/>
      <c r="G5950" s="35"/>
      <c r="H5950" s="35"/>
      <c r="I5950" s="35"/>
    </row>
    <row r="5951" spans="3:9" ht="22.5" customHeight="1" x14ac:dyDescent="0.25">
      <c r="C5951" s="34"/>
      <c r="D5951" s="27"/>
      <c r="F5951" s="27"/>
      <c r="G5951" s="35"/>
      <c r="H5951" s="35"/>
      <c r="I5951" s="35"/>
    </row>
    <row r="5952" spans="3:9" ht="22.5" customHeight="1" x14ac:dyDescent="0.25">
      <c r="C5952" s="34"/>
      <c r="D5952" s="27"/>
      <c r="F5952" s="27"/>
      <c r="G5952" s="35"/>
      <c r="H5952" s="35"/>
      <c r="I5952" s="35"/>
    </row>
    <row r="5953" spans="3:9" ht="22.5" customHeight="1" x14ac:dyDescent="0.25">
      <c r="C5953" s="34"/>
      <c r="D5953" s="27"/>
      <c r="F5953" s="27"/>
      <c r="G5953" s="35"/>
      <c r="H5953" s="35"/>
      <c r="I5953" s="35"/>
    </row>
    <row r="5954" spans="3:9" ht="22.5" customHeight="1" x14ac:dyDescent="0.25">
      <c r="C5954" s="34"/>
      <c r="D5954" s="27"/>
      <c r="F5954" s="27"/>
      <c r="G5954" s="35"/>
      <c r="H5954" s="35"/>
      <c r="I5954" s="35"/>
    </row>
    <row r="5955" spans="3:9" ht="22.5" customHeight="1" x14ac:dyDescent="0.25">
      <c r="C5955" s="34"/>
      <c r="D5955" s="27"/>
      <c r="F5955" s="27"/>
      <c r="G5955" s="35"/>
      <c r="H5955" s="35"/>
      <c r="I5955" s="35"/>
    </row>
    <row r="5956" spans="3:9" ht="22.5" customHeight="1" x14ac:dyDescent="0.25">
      <c r="C5956" s="34"/>
      <c r="D5956" s="27"/>
      <c r="F5956" s="27"/>
      <c r="G5956" s="35"/>
      <c r="H5956" s="35"/>
      <c r="I5956" s="35"/>
    </row>
    <row r="5957" spans="3:9" ht="22.5" customHeight="1" x14ac:dyDescent="0.25">
      <c r="C5957" s="34"/>
      <c r="D5957" s="27"/>
      <c r="F5957" s="27"/>
      <c r="G5957" s="35"/>
      <c r="H5957" s="35"/>
      <c r="I5957" s="35"/>
    </row>
    <row r="5958" spans="3:9" ht="22.5" customHeight="1" x14ac:dyDescent="0.25">
      <c r="C5958" s="34"/>
      <c r="D5958" s="27"/>
      <c r="F5958" s="27"/>
      <c r="G5958" s="35"/>
      <c r="H5958" s="35"/>
      <c r="I5958" s="35"/>
    </row>
    <row r="5959" spans="3:9" ht="22.5" customHeight="1" x14ac:dyDescent="0.25">
      <c r="C5959" s="34"/>
      <c r="D5959" s="27"/>
      <c r="F5959" s="27"/>
      <c r="G5959" s="35"/>
      <c r="H5959" s="35"/>
      <c r="I5959" s="35"/>
    </row>
    <row r="5960" spans="3:9" ht="22.5" customHeight="1" x14ac:dyDescent="0.25">
      <c r="C5960" s="34"/>
      <c r="D5960" s="27"/>
      <c r="F5960" s="27"/>
      <c r="G5960" s="35"/>
      <c r="H5960" s="35"/>
      <c r="I5960" s="35"/>
    </row>
    <row r="5961" spans="3:9" ht="22.5" customHeight="1" x14ac:dyDescent="0.25">
      <c r="C5961" s="34"/>
      <c r="D5961" s="27"/>
      <c r="F5961" s="27"/>
      <c r="G5961" s="35"/>
      <c r="H5961" s="35"/>
      <c r="I5961" s="35"/>
    </row>
    <row r="5962" spans="3:9" ht="22.5" customHeight="1" x14ac:dyDescent="0.25">
      <c r="C5962" s="34"/>
      <c r="D5962" s="27"/>
      <c r="F5962" s="27"/>
      <c r="G5962" s="35"/>
      <c r="H5962" s="35"/>
      <c r="I5962" s="35"/>
    </row>
    <row r="5963" spans="3:9" ht="22.5" customHeight="1" x14ac:dyDescent="0.25">
      <c r="C5963" s="34"/>
      <c r="D5963" s="27"/>
      <c r="F5963" s="27"/>
      <c r="G5963" s="35"/>
      <c r="H5963" s="35"/>
      <c r="I5963" s="35"/>
    </row>
    <row r="5964" spans="3:9" ht="22.5" customHeight="1" x14ac:dyDescent="0.25">
      <c r="C5964" s="34"/>
      <c r="D5964" s="27"/>
      <c r="F5964" s="27"/>
      <c r="G5964" s="35"/>
      <c r="H5964" s="35"/>
      <c r="I5964" s="35"/>
    </row>
    <row r="5965" spans="3:9" ht="22.5" customHeight="1" x14ac:dyDescent="0.25">
      <c r="C5965" s="34"/>
      <c r="D5965" s="27"/>
      <c r="F5965" s="27"/>
      <c r="G5965" s="35"/>
      <c r="H5965" s="35"/>
      <c r="I5965" s="35"/>
    </row>
    <row r="5966" spans="3:9" ht="22.5" customHeight="1" x14ac:dyDescent="0.25">
      <c r="C5966" s="34"/>
      <c r="D5966" s="27"/>
      <c r="F5966" s="27"/>
      <c r="G5966" s="35"/>
      <c r="H5966" s="35"/>
      <c r="I5966" s="35"/>
    </row>
    <row r="5967" spans="3:9" ht="22.5" customHeight="1" x14ac:dyDescent="0.25">
      <c r="C5967" s="34"/>
      <c r="D5967" s="27"/>
      <c r="F5967" s="27"/>
      <c r="G5967" s="35"/>
      <c r="H5967" s="35"/>
      <c r="I5967" s="35"/>
    </row>
    <row r="5968" spans="3:9" ht="22.5" customHeight="1" x14ac:dyDescent="0.25">
      <c r="C5968" s="34"/>
      <c r="D5968" s="27"/>
      <c r="F5968" s="27"/>
      <c r="G5968" s="35"/>
      <c r="H5968" s="35"/>
      <c r="I5968" s="35"/>
    </row>
    <row r="5969" spans="3:9" ht="22.5" customHeight="1" x14ac:dyDescent="0.25">
      <c r="C5969" s="34"/>
      <c r="D5969" s="27"/>
      <c r="F5969" s="27"/>
      <c r="G5969" s="35"/>
      <c r="H5969" s="35"/>
      <c r="I5969" s="35"/>
    </row>
    <row r="5970" spans="3:9" ht="22.5" customHeight="1" x14ac:dyDescent="0.25">
      <c r="C5970" s="34"/>
      <c r="D5970" s="27"/>
      <c r="F5970" s="27"/>
      <c r="G5970" s="35"/>
      <c r="H5970" s="35"/>
      <c r="I5970" s="35"/>
    </row>
    <row r="5971" spans="3:9" ht="22.5" customHeight="1" x14ac:dyDescent="0.25">
      <c r="C5971" s="34"/>
      <c r="D5971" s="27"/>
      <c r="F5971" s="27"/>
      <c r="G5971" s="35"/>
      <c r="H5971" s="35"/>
      <c r="I5971" s="35"/>
    </row>
    <row r="5972" spans="3:9" ht="22.5" customHeight="1" x14ac:dyDescent="0.25">
      <c r="C5972" s="34"/>
      <c r="D5972" s="27"/>
      <c r="F5972" s="27"/>
      <c r="G5972" s="35"/>
      <c r="H5972" s="35"/>
      <c r="I5972" s="35"/>
    </row>
    <row r="5973" spans="3:9" ht="22.5" customHeight="1" x14ac:dyDescent="0.25">
      <c r="C5973" s="34"/>
      <c r="D5973" s="27"/>
      <c r="F5973" s="27"/>
      <c r="G5973" s="35"/>
      <c r="H5973" s="35"/>
      <c r="I5973" s="35"/>
    </row>
    <row r="5974" spans="3:9" ht="22.5" customHeight="1" x14ac:dyDescent="0.25">
      <c r="C5974" s="34"/>
      <c r="D5974" s="27"/>
      <c r="F5974" s="27"/>
      <c r="G5974" s="35"/>
      <c r="H5974" s="35"/>
      <c r="I5974" s="35"/>
    </row>
    <row r="5975" spans="3:9" ht="22.5" customHeight="1" x14ac:dyDescent="0.25">
      <c r="C5975" s="34"/>
      <c r="D5975" s="27"/>
      <c r="F5975" s="27"/>
      <c r="G5975" s="35"/>
      <c r="H5975" s="35"/>
      <c r="I5975" s="35"/>
    </row>
    <row r="5976" spans="3:9" ht="22.5" customHeight="1" x14ac:dyDescent="0.25">
      <c r="C5976" s="34"/>
      <c r="D5976" s="27"/>
      <c r="F5976" s="27"/>
      <c r="G5976" s="35"/>
      <c r="H5976" s="35"/>
      <c r="I5976" s="35"/>
    </row>
    <row r="5977" spans="3:9" ht="22.5" customHeight="1" x14ac:dyDescent="0.25">
      <c r="C5977" s="34"/>
      <c r="D5977" s="27"/>
      <c r="F5977" s="27"/>
      <c r="G5977" s="35"/>
      <c r="H5977" s="35"/>
      <c r="I5977" s="35"/>
    </row>
    <row r="5978" spans="3:9" ht="22.5" customHeight="1" x14ac:dyDescent="0.25">
      <c r="C5978" s="34"/>
      <c r="D5978" s="27"/>
      <c r="F5978" s="27"/>
      <c r="G5978" s="35"/>
      <c r="H5978" s="35"/>
      <c r="I5978" s="35"/>
    </row>
    <row r="5979" spans="3:9" ht="22.5" customHeight="1" x14ac:dyDescent="0.25">
      <c r="C5979" s="34"/>
      <c r="D5979" s="27"/>
      <c r="F5979" s="27"/>
      <c r="G5979" s="35"/>
      <c r="H5979" s="35"/>
      <c r="I5979" s="35"/>
    </row>
    <row r="5980" spans="3:9" ht="22.5" customHeight="1" x14ac:dyDescent="0.25">
      <c r="C5980" s="34"/>
      <c r="D5980" s="27"/>
      <c r="F5980" s="27"/>
      <c r="G5980" s="35"/>
      <c r="H5980" s="35"/>
      <c r="I5980" s="35"/>
    </row>
    <row r="5981" spans="3:9" ht="22.5" customHeight="1" x14ac:dyDescent="0.25">
      <c r="C5981" s="34"/>
      <c r="D5981" s="27"/>
      <c r="F5981" s="27"/>
      <c r="G5981" s="35"/>
      <c r="H5981" s="35"/>
      <c r="I5981" s="35"/>
    </row>
    <row r="5982" spans="3:9" ht="22.5" customHeight="1" x14ac:dyDescent="0.25">
      <c r="C5982" s="34"/>
      <c r="D5982" s="27"/>
      <c r="F5982" s="27"/>
      <c r="G5982" s="35"/>
      <c r="H5982" s="35"/>
      <c r="I5982" s="35"/>
    </row>
    <row r="5983" spans="3:9" ht="22.5" customHeight="1" x14ac:dyDescent="0.25">
      <c r="C5983" s="34"/>
      <c r="D5983" s="27"/>
      <c r="F5983" s="27"/>
      <c r="G5983" s="35"/>
      <c r="H5983" s="35"/>
      <c r="I5983" s="35"/>
    </row>
    <row r="5984" spans="3:9" ht="22.5" customHeight="1" x14ac:dyDescent="0.25">
      <c r="C5984" s="34"/>
      <c r="D5984" s="27"/>
      <c r="F5984" s="27"/>
      <c r="G5984" s="35"/>
      <c r="H5984" s="35"/>
      <c r="I5984" s="35"/>
    </row>
    <row r="5985" spans="3:9" ht="22.5" customHeight="1" x14ac:dyDescent="0.25">
      <c r="C5985" s="34"/>
      <c r="D5985" s="27"/>
      <c r="F5985" s="27"/>
      <c r="G5985" s="35"/>
      <c r="H5985" s="35"/>
      <c r="I5985" s="35"/>
    </row>
    <row r="5986" spans="3:9" ht="22.5" customHeight="1" x14ac:dyDescent="0.25">
      <c r="C5986" s="34"/>
      <c r="D5986" s="27"/>
      <c r="F5986" s="27"/>
      <c r="G5986" s="35"/>
      <c r="H5986" s="35"/>
      <c r="I5986" s="35"/>
    </row>
    <row r="5987" spans="3:9" ht="22.5" customHeight="1" x14ac:dyDescent="0.25">
      <c r="C5987" s="34"/>
      <c r="D5987" s="27"/>
      <c r="F5987" s="27"/>
      <c r="G5987" s="35"/>
      <c r="H5987" s="35"/>
      <c r="I5987" s="35"/>
    </row>
    <row r="5988" spans="3:9" ht="22.5" customHeight="1" x14ac:dyDescent="0.25">
      <c r="C5988" s="34"/>
      <c r="D5988" s="27"/>
      <c r="F5988" s="27"/>
      <c r="G5988" s="35"/>
      <c r="H5988" s="35"/>
      <c r="I5988" s="35"/>
    </row>
    <row r="5989" spans="3:9" ht="22.5" customHeight="1" x14ac:dyDescent="0.25">
      <c r="C5989" s="34"/>
      <c r="D5989" s="27"/>
      <c r="F5989" s="27"/>
      <c r="G5989" s="35"/>
      <c r="H5989" s="35"/>
      <c r="I5989" s="35"/>
    </row>
    <row r="5990" spans="3:9" ht="22.5" customHeight="1" x14ac:dyDescent="0.25">
      <c r="C5990" s="34"/>
      <c r="D5990" s="27"/>
      <c r="F5990" s="27"/>
      <c r="G5990" s="35"/>
      <c r="H5990" s="35"/>
      <c r="I5990" s="35"/>
    </row>
    <row r="5991" spans="3:9" ht="22.5" customHeight="1" x14ac:dyDescent="0.25">
      <c r="C5991" s="34"/>
      <c r="D5991" s="27"/>
      <c r="F5991" s="27"/>
      <c r="G5991" s="35"/>
      <c r="H5991" s="35"/>
      <c r="I5991" s="35"/>
    </row>
    <row r="5992" spans="3:9" ht="22.5" customHeight="1" x14ac:dyDescent="0.25">
      <c r="C5992" s="34"/>
      <c r="D5992" s="27"/>
      <c r="F5992" s="27"/>
      <c r="G5992" s="35"/>
      <c r="H5992" s="35"/>
      <c r="I5992" s="35"/>
    </row>
    <row r="5993" spans="3:9" ht="22.5" customHeight="1" x14ac:dyDescent="0.25">
      <c r="C5993" s="34"/>
      <c r="D5993" s="27"/>
      <c r="F5993" s="27"/>
      <c r="G5993" s="35"/>
      <c r="H5993" s="35"/>
      <c r="I5993" s="35"/>
    </row>
    <row r="5994" spans="3:9" ht="22.5" customHeight="1" x14ac:dyDescent="0.25">
      <c r="C5994" s="34"/>
      <c r="D5994" s="27"/>
      <c r="F5994" s="27"/>
      <c r="G5994" s="35"/>
      <c r="H5994" s="35"/>
      <c r="I5994" s="35"/>
    </row>
    <row r="5995" spans="3:9" ht="22.5" customHeight="1" x14ac:dyDescent="0.25">
      <c r="C5995" s="34"/>
      <c r="D5995" s="27"/>
      <c r="F5995" s="27"/>
      <c r="G5995" s="35"/>
      <c r="H5995" s="35"/>
      <c r="I5995" s="35"/>
    </row>
    <row r="5996" spans="3:9" ht="22.5" customHeight="1" x14ac:dyDescent="0.25">
      <c r="C5996" s="34"/>
      <c r="D5996" s="27"/>
      <c r="F5996" s="27"/>
      <c r="G5996" s="35"/>
      <c r="H5996" s="35"/>
      <c r="I5996" s="35"/>
    </row>
    <row r="5997" spans="3:9" ht="22.5" customHeight="1" x14ac:dyDescent="0.25">
      <c r="C5997" s="34"/>
      <c r="D5997" s="27"/>
      <c r="F5997" s="27"/>
      <c r="G5997" s="35"/>
      <c r="H5997" s="35"/>
      <c r="I5997" s="35"/>
    </row>
    <row r="5998" spans="3:9" ht="22.5" customHeight="1" x14ac:dyDescent="0.25">
      <c r="C5998" s="34"/>
      <c r="D5998" s="27"/>
      <c r="F5998" s="27"/>
      <c r="G5998" s="35"/>
      <c r="H5998" s="35"/>
      <c r="I5998" s="35"/>
    </row>
    <row r="5999" spans="3:9" ht="22.5" customHeight="1" x14ac:dyDescent="0.25">
      <c r="C5999" s="34"/>
      <c r="D5999" s="27"/>
      <c r="F5999" s="27"/>
      <c r="G5999" s="35"/>
      <c r="H5999" s="35"/>
      <c r="I5999" s="35"/>
    </row>
    <row r="6000" spans="3:9" ht="22.5" customHeight="1" x14ac:dyDescent="0.25">
      <c r="C6000" s="34"/>
      <c r="D6000" s="27"/>
      <c r="F6000" s="27"/>
      <c r="G6000" s="35"/>
      <c r="H6000" s="35"/>
      <c r="I6000" s="35"/>
    </row>
    <row r="6001" spans="3:9" ht="22.5" customHeight="1" x14ac:dyDescent="0.25">
      <c r="C6001" s="34"/>
      <c r="D6001" s="27"/>
      <c r="F6001" s="27"/>
      <c r="G6001" s="35"/>
      <c r="H6001" s="35"/>
      <c r="I6001" s="35"/>
    </row>
    <row r="6002" spans="3:9" ht="22.5" customHeight="1" x14ac:dyDescent="0.25">
      <c r="C6002" s="34"/>
      <c r="D6002" s="27"/>
      <c r="F6002" s="27"/>
      <c r="G6002" s="35"/>
      <c r="H6002" s="35"/>
      <c r="I6002" s="35"/>
    </row>
    <row r="6003" spans="3:9" ht="22.5" customHeight="1" x14ac:dyDescent="0.25">
      <c r="C6003" s="34"/>
      <c r="D6003" s="27"/>
      <c r="F6003" s="27"/>
      <c r="G6003" s="35"/>
      <c r="H6003" s="35"/>
      <c r="I6003" s="35"/>
    </row>
    <row r="6004" spans="3:9" ht="22.5" customHeight="1" x14ac:dyDescent="0.25">
      <c r="C6004" s="34"/>
      <c r="D6004" s="27"/>
      <c r="F6004" s="27"/>
      <c r="G6004" s="35"/>
      <c r="H6004" s="35"/>
      <c r="I6004" s="35"/>
    </row>
    <row r="6005" spans="3:9" ht="22.5" customHeight="1" x14ac:dyDescent="0.25">
      <c r="C6005" s="34"/>
      <c r="D6005" s="27"/>
      <c r="F6005" s="27"/>
      <c r="G6005" s="35"/>
      <c r="H6005" s="35"/>
      <c r="I6005" s="35"/>
    </row>
    <row r="6006" spans="3:9" ht="22.5" customHeight="1" x14ac:dyDescent="0.25">
      <c r="C6006" s="34"/>
      <c r="D6006" s="27"/>
      <c r="F6006" s="27"/>
      <c r="G6006" s="35"/>
      <c r="H6006" s="35"/>
      <c r="I6006" s="35"/>
    </row>
    <row r="6007" spans="3:9" ht="22.5" customHeight="1" x14ac:dyDescent="0.25">
      <c r="C6007" s="34"/>
      <c r="D6007" s="27"/>
      <c r="F6007" s="27"/>
      <c r="G6007" s="35"/>
      <c r="H6007" s="35"/>
      <c r="I6007" s="35"/>
    </row>
    <row r="6008" spans="3:9" ht="22.5" customHeight="1" x14ac:dyDescent="0.25">
      <c r="C6008" s="34"/>
      <c r="D6008" s="27"/>
      <c r="F6008" s="27"/>
      <c r="G6008" s="35"/>
      <c r="H6008" s="35"/>
      <c r="I6008" s="35"/>
    </row>
    <row r="6009" spans="3:9" ht="22.5" customHeight="1" x14ac:dyDescent="0.25">
      <c r="C6009" s="34"/>
      <c r="D6009" s="27"/>
      <c r="F6009" s="27"/>
      <c r="G6009" s="35"/>
      <c r="H6009" s="35"/>
      <c r="I6009" s="35"/>
    </row>
    <row r="6010" spans="3:9" ht="22.5" customHeight="1" x14ac:dyDescent="0.25">
      <c r="C6010" s="34"/>
      <c r="D6010" s="27"/>
      <c r="F6010" s="27"/>
      <c r="G6010" s="35"/>
      <c r="H6010" s="35"/>
      <c r="I6010" s="35"/>
    </row>
    <row r="6011" spans="3:9" ht="22.5" customHeight="1" x14ac:dyDescent="0.25">
      <c r="C6011" s="34"/>
      <c r="D6011" s="27"/>
      <c r="F6011" s="27"/>
      <c r="G6011" s="35"/>
      <c r="H6011" s="35"/>
      <c r="I6011" s="35"/>
    </row>
    <row r="6012" spans="3:9" ht="22.5" customHeight="1" x14ac:dyDescent="0.25">
      <c r="C6012" s="34"/>
      <c r="D6012" s="27"/>
      <c r="F6012" s="27"/>
      <c r="G6012" s="35"/>
      <c r="H6012" s="35"/>
      <c r="I6012" s="35"/>
    </row>
    <row r="6013" spans="3:9" ht="22.5" customHeight="1" x14ac:dyDescent="0.25">
      <c r="C6013" s="34"/>
      <c r="D6013" s="27"/>
      <c r="F6013" s="27"/>
      <c r="G6013" s="35"/>
      <c r="H6013" s="35"/>
      <c r="I6013" s="35"/>
    </row>
    <row r="6014" spans="3:9" ht="22.5" customHeight="1" x14ac:dyDescent="0.25">
      <c r="C6014" s="34"/>
      <c r="D6014" s="27"/>
      <c r="F6014" s="27"/>
      <c r="G6014" s="35"/>
      <c r="H6014" s="35"/>
      <c r="I6014" s="35"/>
    </row>
    <row r="6015" spans="3:9" ht="22.5" customHeight="1" x14ac:dyDescent="0.25">
      <c r="C6015" s="34"/>
      <c r="D6015" s="27"/>
      <c r="F6015" s="27"/>
      <c r="G6015" s="35"/>
      <c r="H6015" s="35"/>
      <c r="I6015" s="35"/>
    </row>
    <row r="6016" spans="3:9" ht="22.5" customHeight="1" x14ac:dyDescent="0.25">
      <c r="C6016" s="34"/>
      <c r="D6016" s="27"/>
      <c r="F6016" s="27"/>
      <c r="G6016" s="35"/>
      <c r="H6016" s="35"/>
      <c r="I6016" s="35"/>
    </row>
    <row r="6017" spans="3:9" ht="22.5" customHeight="1" x14ac:dyDescent="0.25">
      <c r="C6017" s="34"/>
      <c r="D6017" s="27"/>
      <c r="F6017" s="27"/>
      <c r="G6017" s="35"/>
      <c r="H6017" s="35"/>
      <c r="I6017" s="35"/>
    </row>
    <row r="6018" spans="3:9" ht="22.5" customHeight="1" x14ac:dyDescent="0.25">
      <c r="C6018" s="34"/>
      <c r="D6018" s="27"/>
      <c r="F6018" s="27"/>
      <c r="G6018" s="35"/>
      <c r="H6018" s="35"/>
      <c r="I6018" s="35"/>
    </row>
    <row r="6019" spans="3:9" ht="22.5" customHeight="1" x14ac:dyDescent="0.25">
      <c r="C6019" s="34"/>
      <c r="D6019" s="27"/>
      <c r="F6019" s="27"/>
      <c r="G6019" s="35"/>
      <c r="H6019" s="35"/>
      <c r="I6019" s="35"/>
    </row>
    <row r="6020" spans="3:9" ht="22.5" customHeight="1" x14ac:dyDescent="0.25">
      <c r="C6020" s="34"/>
      <c r="D6020" s="27"/>
      <c r="F6020" s="27"/>
      <c r="G6020" s="35"/>
      <c r="H6020" s="35"/>
      <c r="I6020" s="35"/>
    </row>
    <row r="6021" spans="3:9" ht="22.5" customHeight="1" x14ac:dyDescent="0.25">
      <c r="C6021" s="34"/>
      <c r="D6021" s="27"/>
      <c r="F6021" s="27"/>
      <c r="G6021" s="35"/>
      <c r="H6021" s="35"/>
      <c r="I6021" s="35"/>
    </row>
    <row r="6022" spans="3:9" ht="22.5" customHeight="1" x14ac:dyDescent="0.25">
      <c r="C6022" s="34"/>
      <c r="D6022" s="27"/>
      <c r="F6022" s="27"/>
      <c r="G6022" s="35"/>
      <c r="H6022" s="35"/>
      <c r="I6022" s="35"/>
    </row>
    <row r="6023" spans="3:9" ht="22.5" customHeight="1" x14ac:dyDescent="0.25">
      <c r="C6023" s="34"/>
      <c r="D6023" s="27"/>
      <c r="F6023" s="27"/>
      <c r="G6023" s="35"/>
      <c r="H6023" s="35"/>
      <c r="I6023" s="35"/>
    </row>
    <row r="6024" spans="3:9" ht="22.5" customHeight="1" x14ac:dyDescent="0.25">
      <c r="C6024" s="34"/>
      <c r="D6024" s="27"/>
      <c r="F6024" s="27"/>
      <c r="G6024" s="35"/>
      <c r="H6024" s="35"/>
      <c r="I6024" s="35"/>
    </row>
    <row r="6025" spans="3:9" ht="22.5" customHeight="1" x14ac:dyDescent="0.25">
      <c r="C6025" s="34"/>
      <c r="D6025" s="27"/>
      <c r="F6025" s="27"/>
      <c r="G6025" s="35"/>
      <c r="H6025" s="35"/>
      <c r="I6025" s="35"/>
    </row>
    <row r="6026" spans="3:9" ht="22.5" customHeight="1" x14ac:dyDescent="0.25">
      <c r="C6026" s="34"/>
      <c r="D6026" s="27"/>
      <c r="F6026" s="27"/>
      <c r="G6026" s="35"/>
      <c r="H6026" s="35"/>
      <c r="I6026" s="35"/>
    </row>
    <row r="6027" spans="3:9" ht="22.5" customHeight="1" x14ac:dyDescent="0.25">
      <c r="C6027" s="34"/>
      <c r="D6027" s="27"/>
      <c r="F6027" s="27"/>
      <c r="G6027" s="35"/>
      <c r="H6027" s="35"/>
      <c r="I6027" s="35"/>
    </row>
    <row r="6028" spans="3:9" ht="22.5" customHeight="1" x14ac:dyDescent="0.25">
      <c r="C6028" s="34"/>
      <c r="D6028" s="27"/>
      <c r="F6028" s="27"/>
      <c r="G6028" s="35"/>
      <c r="H6028" s="35"/>
      <c r="I6028" s="35"/>
    </row>
    <row r="6029" spans="3:9" ht="22.5" customHeight="1" x14ac:dyDescent="0.25">
      <c r="C6029" s="34"/>
      <c r="D6029" s="27"/>
      <c r="F6029" s="27"/>
      <c r="G6029" s="35"/>
      <c r="H6029" s="35"/>
      <c r="I6029" s="35"/>
    </row>
    <row r="6030" spans="3:9" ht="22.5" customHeight="1" x14ac:dyDescent="0.25">
      <c r="C6030" s="34"/>
      <c r="D6030" s="27"/>
      <c r="F6030" s="27"/>
      <c r="G6030" s="35"/>
      <c r="H6030" s="35"/>
      <c r="I6030" s="35"/>
    </row>
    <row r="6031" spans="3:9" ht="22.5" customHeight="1" x14ac:dyDescent="0.25">
      <c r="C6031" s="34"/>
      <c r="D6031" s="27"/>
      <c r="F6031" s="27"/>
      <c r="G6031" s="35"/>
      <c r="H6031" s="35"/>
      <c r="I6031" s="35"/>
    </row>
    <row r="6032" spans="3:9" ht="22.5" customHeight="1" x14ac:dyDescent="0.25">
      <c r="C6032" s="34"/>
      <c r="D6032" s="27"/>
      <c r="F6032" s="27"/>
      <c r="G6032" s="35"/>
      <c r="H6032" s="35"/>
      <c r="I6032" s="35"/>
    </row>
    <row r="6033" spans="3:9" ht="22.5" customHeight="1" x14ac:dyDescent="0.25">
      <c r="C6033" s="34"/>
      <c r="D6033" s="27"/>
      <c r="F6033" s="27"/>
      <c r="G6033" s="35"/>
      <c r="H6033" s="35"/>
      <c r="I6033" s="35"/>
    </row>
    <row r="6034" spans="3:9" ht="22.5" customHeight="1" x14ac:dyDescent="0.25">
      <c r="C6034" s="34"/>
      <c r="D6034" s="27"/>
      <c r="F6034" s="27"/>
      <c r="G6034" s="35"/>
      <c r="H6034" s="35"/>
      <c r="I6034" s="35"/>
    </row>
    <row r="6035" spans="3:9" ht="22.5" customHeight="1" x14ac:dyDescent="0.25">
      <c r="C6035" s="34"/>
      <c r="D6035" s="27"/>
      <c r="F6035" s="27"/>
      <c r="G6035" s="35"/>
      <c r="H6035" s="35"/>
      <c r="I6035" s="35"/>
    </row>
    <row r="6036" spans="3:9" ht="22.5" customHeight="1" x14ac:dyDescent="0.25">
      <c r="C6036" s="34"/>
      <c r="D6036" s="27"/>
      <c r="F6036" s="27"/>
      <c r="G6036" s="35"/>
      <c r="H6036" s="35"/>
      <c r="I6036" s="35"/>
    </row>
    <row r="6037" spans="3:9" ht="22.5" customHeight="1" x14ac:dyDescent="0.25">
      <c r="C6037" s="34"/>
      <c r="D6037" s="27"/>
      <c r="F6037" s="27"/>
      <c r="G6037" s="35"/>
      <c r="H6037" s="35"/>
      <c r="I6037" s="35"/>
    </row>
    <row r="6038" spans="3:9" ht="22.5" customHeight="1" x14ac:dyDescent="0.25">
      <c r="C6038" s="34"/>
      <c r="D6038" s="27"/>
      <c r="F6038" s="27"/>
      <c r="G6038" s="35"/>
      <c r="H6038" s="35"/>
      <c r="I6038" s="35"/>
    </row>
    <row r="6039" spans="3:9" ht="22.5" customHeight="1" x14ac:dyDescent="0.25">
      <c r="C6039" s="34"/>
      <c r="D6039" s="27"/>
      <c r="F6039" s="27"/>
      <c r="G6039" s="35"/>
      <c r="H6039" s="35"/>
      <c r="I6039" s="35"/>
    </row>
    <row r="6040" spans="3:9" ht="22.5" customHeight="1" x14ac:dyDescent="0.25">
      <c r="C6040" s="34"/>
      <c r="D6040" s="27"/>
      <c r="F6040" s="27"/>
      <c r="G6040" s="35"/>
      <c r="H6040" s="35"/>
      <c r="I6040" s="35"/>
    </row>
    <row r="6041" spans="3:9" ht="22.5" customHeight="1" x14ac:dyDescent="0.25">
      <c r="C6041" s="34"/>
      <c r="D6041" s="27"/>
      <c r="F6041" s="27"/>
      <c r="G6041" s="35"/>
      <c r="H6041" s="35"/>
      <c r="I6041" s="35"/>
    </row>
    <row r="6042" spans="3:9" ht="22.5" customHeight="1" x14ac:dyDescent="0.25">
      <c r="C6042" s="34"/>
      <c r="D6042" s="27"/>
      <c r="F6042" s="27"/>
      <c r="G6042" s="35"/>
      <c r="H6042" s="35"/>
      <c r="I6042" s="35"/>
    </row>
    <row r="6043" spans="3:9" ht="22.5" customHeight="1" x14ac:dyDescent="0.25">
      <c r="C6043" s="34"/>
      <c r="D6043" s="27"/>
      <c r="F6043" s="27"/>
      <c r="G6043" s="35"/>
      <c r="H6043" s="35"/>
      <c r="I6043" s="35"/>
    </row>
    <row r="6044" spans="3:9" ht="22.5" customHeight="1" x14ac:dyDescent="0.25">
      <c r="C6044" s="34"/>
      <c r="D6044" s="27"/>
      <c r="F6044" s="27"/>
      <c r="G6044" s="35"/>
      <c r="H6044" s="35"/>
      <c r="I6044" s="35"/>
    </row>
    <row r="6045" spans="3:9" ht="22.5" customHeight="1" x14ac:dyDescent="0.25">
      <c r="C6045" s="34"/>
      <c r="D6045" s="27"/>
      <c r="F6045" s="27"/>
      <c r="G6045" s="35"/>
      <c r="H6045" s="35"/>
      <c r="I6045" s="35"/>
    </row>
    <row r="6046" spans="3:9" ht="22.5" customHeight="1" x14ac:dyDescent="0.25">
      <c r="C6046" s="34"/>
      <c r="D6046" s="27"/>
      <c r="F6046" s="27"/>
      <c r="G6046" s="35"/>
      <c r="H6046" s="35"/>
      <c r="I6046" s="35"/>
    </row>
    <row r="6047" spans="3:9" ht="22.5" customHeight="1" x14ac:dyDescent="0.25">
      <c r="C6047" s="34"/>
      <c r="D6047" s="27"/>
      <c r="F6047" s="27"/>
      <c r="G6047" s="35"/>
      <c r="H6047" s="35"/>
      <c r="I6047" s="35"/>
    </row>
    <row r="6048" spans="3:9" ht="22.5" customHeight="1" x14ac:dyDescent="0.25">
      <c r="C6048" s="34"/>
      <c r="D6048" s="27"/>
      <c r="F6048" s="27"/>
      <c r="G6048" s="35"/>
      <c r="H6048" s="35"/>
      <c r="I6048" s="35"/>
    </row>
    <row r="6049" spans="3:9" ht="22.5" customHeight="1" x14ac:dyDescent="0.25">
      <c r="C6049" s="34"/>
      <c r="D6049" s="27"/>
      <c r="F6049" s="27"/>
      <c r="G6049" s="35"/>
      <c r="H6049" s="35"/>
      <c r="I6049" s="35"/>
    </row>
    <row r="6050" spans="3:9" ht="22.5" customHeight="1" x14ac:dyDescent="0.25">
      <c r="C6050" s="34"/>
      <c r="D6050" s="27"/>
      <c r="F6050" s="27"/>
      <c r="G6050" s="35"/>
      <c r="H6050" s="35"/>
      <c r="I6050" s="35"/>
    </row>
    <row r="6051" spans="3:9" ht="22.5" customHeight="1" x14ac:dyDescent="0.25">
      <c r="C6051" s="34"/>
      <c r="D6051" s="27"/>
      <c r="F6051" s="27"/>
      <c r="G6051" s="35"/>
      <c r="H6051" s="35"/>
      <c r="I6051" s="35"/>
    </row>
    <row r="6052" spans="3:9" ht="22.5" customHeight="1" x14ac:dyDescent="0.25">
      <c r="C6052" s="34"/>
      <c r="D6052" s="27"/>
      <c r="F6052" s="27"/>
      <c r="G6052" s="35"/>
      <c r="H6052" s="35"/>
      <c r="I6052" s="35"/>
    </row>
    <row r="6053" spans="3:9" ht="22.5" customHeight="1" x14ac:dyDescent="0.25">
      <c r="C6053" s="34"/>
      <c r="D6053" s="27"/>
      <c r="F6053" s="27"/>
      <c r="G6053" s="35"/>
      <c r="H6053" s="35"/>
      <c r="I6053" s="35"/>
    </row>
    <row r="6054" spans="3:9" ht="22.5" customHeight="1" x14ac:dyDescent="0.25">
      <c r="C6054" s="34"/>
      <c r="D6054" s="27"/>
      <c r="F6054" s="27"/>
      <c r="G6054" s="35"/>
      <c r="H6054" s="35"/>
      <c r="I6054" s="35"/>
    </row>
    <row r="6055" spans="3:9" ht="22.5" customHeight="1" x14ac:dyDescent="0.25">
      <c r="C6055" s="34"/>
      <c r="D6055" s="27"/>
      <c r="F6055" s="27"/>
      <c r="G6055" s="35"/>
      <c r="H6055" s="35"/>
      <c r="I6055" s="35"/>
    </row>
    <row r="6056" spans="3:9" ht="22.5" customHeight="1" x14ac:dyDescent="0.25">
      <c r="C6056" s="34"/>
      <c r="D6056" s="27"/>
      <c r="F6056" s="27"/>
      <c r="G6056" s="35"/>
      <c r="H6056" s="35"/>
      <c r="I6056" s="35"/>
    </row>
    <row r="6057" spans="3:9" ht="22.5" customHeight="1" x14ac:dyDescent="0.25">
      <c r="C6057" s="34"/>
      <c r="D6057" s="27"/>
      <c r="F6057" s="27"/>
      <c r="G6057" s="35"/>
      <c r="H6057" s="35"/>
      <c r="I6057" s="35"/>
    </row>
    <row r="6058" spans="3:9" ht="22.5" customHeight="1" x14ac:dyDescent="0.25">
      <c r="C6058" s="34"/>
      <c r="D6058" s="27"/>
      <c r="F6058" s="27"/>
      <c r="G6058" s="35"/>
      <c r="H6058" s="35"/>
      <c r="I6058" s="35"/>
    </row>
    <row r="6059" spans="3:9" ht="22.5" customHeight="1" x14ac:dyDescent="0.25">
      <c r="C6059" s="34"/>
      <c r="D6059" s="27"/>
      <c r="F6059" s="27"/>
      <c r="G6059" s="35"/>
      <c r="H6059" s="35"/>
      <c r="I6059" s="35"/>
    </row>
    <row r="6060" spans="3:9" ht="22.5" customHeight="1" x14ac:dyDescent="0.25">
      <c r="C6060" s="34"/>
      <c r="D6060" s="27"/>
      <c r="F6060" s="27"/>
      <c r="G6060" s="35"/>
      <c r="H6060" s="35"/>
      <c r="I6060" s="35"/>
    </row>
    <row r="6061" spans="3:9" ht="22.5" customHeight="1" x14ac:dyDescent="0.25">
      <c r="C6061" s="34"/>
      <c r="D6061" s="27"/>
      <c r="F6061" s="27"/>
      <c r="G6061" s="35"/>
      <c r="H6061" s="35"/>
      <c r="I6061" s="35"/>
    </row>
    <row r="6062" spans="3:9" ht="22.5" customHeight="1" x14ac:dyDescent="0.25">
      <c r="C6062" s="34"/>
      <c r="D6062" s="27"/>
      <c r="F6062" s="27"/>
      <c r="G6062" s="35"/>
      <c r="H6062" s="35"/>
      <c r="I6062" s="35"/>
    </row>
    <row r="6063" spans="3:9" ht="22.5" customHeight="1" x14ac:dyDescent="0.25">
      <c r="C6063" s="34"/>
      <c r="D6063" s="27"/>
      <c r="F6063" s="27"/>
      <c r="G6063" s="35"/>
      <c r="H6063" s="35"/>
      <c r="I6063" s="35"/>
    </row>
    <row r="6064" spans="3:9" ht="22.5" customHeight="1" x14ac:dyDescent="0.25">
      <c r="C6064" s="34"/>
      <c r="D6064" s="27"/>
      <c r="F6064" s="27"/>
      <c r="G6064" s="35"/>
      <c r="H6064" s="35"/>
      <c r="I6064" s="35"/>
    </row>
    <row r="6065" spans="3:9" ht="22.5" customHeight="1" x14ac:dyDescent="0.25">
      <c r="C6065" s="34"/>
      <c r="D6065" s="27"/>
      <c r="F6065" s="27"/>
      <c r="G6065" s="35"/>
      <c r="H6065" s="35"/>
      <c r="I6065" s="35"/>
    </row>
    <row r="6066" spans="3:9" ht="22.5" customHeight="1" x14ac:dyDescent="0.25">
      <c r="C6066" s="34"/>
      <c r="D6066" s="27"/>
      <c r="F6066" s="27"/>
      <c r="G6066" s="35"/>
      <c r="H6066" s="35"/>
      <c r="I6066" s="35"/>
    </row>
    <row r="6067" spans="3:9" ht="22.5" customHeight="1" x14ac:dyDescent="0.25">
      <c r="C6067" s="34"/>
      <c r="D6067" s="27"/>
      <c r="F6067" s="27"/>
      <c r="G6067" s="35"/>
      <c r="H6067" s="35"/>
      <c r="I6067" s="35"/>
    </row>
    <row r="6068" spans="3:9" ht="22.5" customHeight="1" x14ac:dyDescent="0.25">
      <c r="C6068" s="34"/>
      <c r="D6068" s="27"/>
      <c r="F6068" s="27"/>
      <c r="G6068" s="35"/>
      <c r="H6068" s="35"/>
      <c r="I6068" s="35"/>
    </row>
    <row r="6069" spans="3:9" ht="22.5" customHeight="1" x14ac:dyDescent="0.25">
      <c r="C6069" s="34"/>
      <c r="D6069" s="27"/>
      <c r="F6069" s="27"/>
      <c r="G6069" s="35"/>
      <c r="H6069" s="35"/>
      <c r="I6069" s="35"/>
    </row>
    <row r="6070" spans="3:9" ht="22.5" customHeight="1" x14ac:dyDescent="0.25">
      <c r="C6070" s="34"/>
      <c r="D6070" s="27"/>
      <c r="F6070" s="27"/>
      <c r="G6070" s="35"/>
      <c r="H6070" s="35"/>
      <c r="I6070" s="35"/>
    </row>
    <row r="6071" spans="3:9" ht="22.5" customHeight="1" x14ac:dyDescent="0.25">
      <c r="C6071" s="34"/>
      <c r="D6071" s="27"/>
      <c r="F6071" s="27"/>
      <c r="G6071" s="35"/>
      <c r="H6071" s="35"/>
      <c r="I6071" s="35"/>
    </row>
    <row r="6072" spans="3:9" ht="22.5" customHeight="1" x14ac:dyDescent="0.25">
      <c r="C6072" s="34"/>
      <c r="D6072" s="27"/>
      <c r="F6072" s="27"/>
      <c r="G6072" s="35"/>
      <c r="H6072" s="35"/>
      <c r="I6072" s="35"/>
    </row>
    <row r="6073" spans="3:9" ht="22.5" customHeight="1" x14ac:dyDescent="0.25">
      <c r="C6073" s="34"/>
      <c r="D6073" s="27"/>
      <c r="F6073" s="27"/>
      <c r="G6073" s="35"/>
      <c r="H6073" s="35"/>
      <c r="I6073" s="35"/>
    </row>
    <row r="6074" spans="3:9" ht="22.5" customHeight="1" x14ac:dyDescent="0.25">
      <c r="C6074" s="34"/>
      <c r="D6074" s="27"/>
      <c r="F6074" s="27"/>
      <c r="G6074" s="35"/>
      <c r="H6074" s="35"/>
      <c r="I6074" s="35"/>
    </row>
    <row r="6075" spans="3:9" ht="22.5" customHeight="1" x14ac:dyDescent="0.25">
      <c r="C6075" s="34"/>
      <c r="D6075" s="27"/>
      <c r="F6075" s="27"/>
      <c r="G6075" s="35"/>
      <c r="H6075" s="35"/>
      <c r="I6075" s="35"/>
    </row>
    <row r="6076" spans="3:9" ht="22.5" customHeight="1" x14ac:dyDescent="0.25">
      <c r="C6076" s="34"/>
      <c r="D6076" s="27"/>
      <c r="F6076" s="27"/>
      <c r="G6076" s="35"/>
      <c r="H6076" s="35"/>
      <c r="I6076" s="35"/>
    </row>
    <row r="6077" spans="3:9" ht="22.5" customHeight="1" x14ac:dyDescent="0.25">
      <c r="C6077" s="34"/>
      <c r="D6077" s="27"/>
      <c r="F6077" s="27"/>
      <c r="G6077" s="35"/>
      <c r="H6077" s="35"/>
      <c r="I6077" s="35"/>
    </row>
    <row r="6078" spans="3:9" ht="22.5" customHeight="1" x14ac:dyDescent="0.25">
      <c r="C6078" s="34"/>
      <c r="D6078" s="27"/>
      <c r="F6078" s="27"/>
      <c r="G6078" s="35"/>
      <c r="H6078" s="35"/>
      <c r="I6078" s="35"/>
    </row>
    <row r="6079" spans="3:9" ht="22.5" customHeight="1" x14ac:dyDescent="0.25">
      <c r="C6079" s="34"/>
      <c r="D6079" s="27"/>
      <c r="F6079" s="27"/>
      <c r="G6079" s="35"/>
      <c r="H6079" s="35"/>
      <c r="I6079" s="35"/>
    </row>
    <row r="6080" spans="3:9" ht="22.5" customHeight="1" x14ac:dyDescent="0.25">
      <c r="C6080" s="34"/>
      <c r="D6080" s="27"/>
      <c r="F6080" s="27"/>
      <c r="G6080" s="35"/>
      <c r="H6080" s="35"/>
      <c r="I6080" s="35"/>
    </row>
    <row r="6081" spans="3:9" ht="22.5" customHeight="1" x14ac:dyDescent="0.25">
      <c r="C6081" s="34"/>
      <c r="D6081" s="27"/>
      <c r="F6081" s="27"/>
      <c r="G6081" s="35"/>
      <c r="H6081" s="35"/>
      <c r="I6081" s="35"/>
    </row>
    <row r="6082" spans="3:9" ht="22.5" customHeight="1" x14ac:dyDescent="0.25">
      <c r="C6082" s="34"/>
      <c r="D6082" s="27"/>
      <c r="F6082" s="27"/>
      <c r="G6082" s="35"/>
      <c r="H6082" s="35"/>
      <c r="I6082" s="35"/>
    </row>
    <row r="6083" spans="3:9" ht="22.5" customHeight="1" x14ac:dyDescent="0.25">
      <c r="C6083" s="34"/>
      <c r="D6083" s="27"/>
      <c r="F6083" s="27"/>
      <c r="G6083" s="35"/>
      <c r="H6083" s="35"/>
      <c r="I6083" s="35"/>
    </row>
    <row r="6084" spans="3:9" ht="22.5" customHeight="1" x14ac:dyDescent="0.25">
      <c r="C6084" s="34"/>
      <c r="D6084" s="27"/>
      <c r="F6084" s="27"/>
      <c r="G6084" s="35"/>
      <c r="H6084" s="35"/>
      <c r="I6084" s="35"/>
    </row>
    <row r="6085" spans="3:9" ht="22.5" customHeight="1" x14ac:dyDescent="0.25">
      <c r="C6085" s="34"/>
      <c r="D6085" s="27"/>
      <c r="F6085" s="27"/>
      <c r="G6085" s="35"/>
      <c r="H6085" s="35"/>
      <c r="I6085" s="35"/>
    </row>
    <row r="6086" spans="3:9" ht="22.5" customHeight="1" x14ac:dyDescent="0.25">
      <c r="C6086" s="34"/>
      <c r="D6086" s="27"/>
      <c r="F6086" s="27"/>
      <c r="G6086" s="35"/>
      <c r="H6086" s="35"/>
      <c r="I6086" s="35"/>
    </row>
    <row r="6087" spans="3:9" ht="22.5" customHeight="1" x14ac:dyDescent="0.25">
      <c r="C6087" s="34"/>
      <c r="D6087" s="27"/>
      <c r="F6087" s="27"/>
      <c r="G6087" s="35"/>
      <c r="H6087" s="35"/>
      <c r="I6087" s="35"/>
    </row>
    <row r="6088" spans="3:9" ht="22.5" customHeight="1" x14ac:dyDescent="0.25">
      <c r="C6088" s="34"/>
      <c r="D6088" s="27"/>
      <c r="F6088" s="27"/>
      <c r="G6088" s="35"/>
      <c r="H6088" s="35"/>
      <c r="I6088" s="35"/>
    </row>
    <row r="6089" spans="3:9" ht="22.5" customHeight="1" x14ac:dyDescent="0.25">
      <c r="C6089" s="34"/>
      <c r="D6089" s="27"/>
      <c r="F6089" s="27"/>
      <c r="G6089" s="35"/>
      <c r="H6089" s="35"/>
      <c r="I6089" s="35"/>
    </row>
    <row r="6090" spans="3:9" ht="22.5" customHeight="1" x14ac:dyDescent="0.25">
      <c r="C6090" s="34"/>
      <c r="D6090" s="27"/>
      <c r="F6090" s="27"/>
      <c r="G6090" s="35"/>
      <c r="H6090" s="35"/>
      <c r="I6090" s="35"/>
    </row>
    <row r="6091" spans="3:9" ht="22.5" customHeight="1" x14ac:dyDescent="0.25">
      <c r="C6091" s="34"/>
      <c r="D6091" s="27"/>
      <c r="F6091" s="27"/>
      <c r="G6091" s="35"/>
      <c r="H6091" s="35"/>
      <c r="I6091" s="35"/>
    </row>
    <row r="6092" spans="3:9" ht="22.5" customHeight="1" x14ac:dyDescent="0.25">
      <c r="C6092" s="34"/>
      <c r="D6092" s="27"/>
      <c r="F6092" s="27"/>
      <c r="G6092" s="35"/>
      <c r="H6092" s="35"/>
      <c r="I6092" s="35"/>
    </row>
    <row r="6093" spans="3:9" ht="22.5" customHeight="1" x14ac:dyDescent="0.25">
      <c r="C6093" s="34"/>
      <c r="D6093" s="27"/>
      <c r="F6093" s="27"/>
      <c r="G6093" s="35"/>
      <c r="H6093" s="35"/>
      <c r="I6093" s="35"/>
    </row>
    <row r="6094" spans="3:9" ht="22.5" customHeight="1" x14ac:dyDescent="0.25">
      <c r="C6094" s="34"/>
      <c r="D6094" s="27"/>
      <c r="F6094" s="27"/>
      <c r="G6094" s="35"/>
      <c r="H6094" s="35"/>
      <c r="I6094" s="35"/>
    </row>
    <row r="6095" spans="3:9" ht="22.5" customHeight="1" x14ac:dyDescent="0.25">
      <c r="C6095" s="34"/>
      <c r="D6095" s="27"/>
      <c r="F6095" s="27"/>
      <c r="G6095" s="35"/>
      <c r="H6095" s="35"/>
      <c r="I6095" s="35"/>
    </row>
    <row r="6096" spans="3:9" ht="22.5" customHeight="1" x14ac:dyDescent="0.25">
      <c r="C6096" s="34"/>
      <c r="D6096" s="27"/>
      <c r="F6096" s="27"/>
      <c r="G6096" s="35"/>
      <c r="H6096" s="35"/>
      <c r="I6096" s="35"/>
    </row>
    <row r="6097" spans="3:9" ht="22.5" customHeight="1" x14ac:dyDescent="0.25">
      <c r="C6097" s="34"/>
      <c r="D6097" s="27"/>
      <c r="F6097" s="27"/>
      <c r="G6097" s="35"/>
      <c r="H6097" s="35"/>
      <c r="I6097" s="35"/>
    </row>
    <row r="6098" spans="3:9" ht="22.5" customHeight="1" x14ac:dyDescent="0.25">
      <c r="C6098" s="34"/>
      <c r="D6098" s="27"/>
      <c r="F6098" s="27"/>
      <c r="G6098" s="35"/>
      <c r="H6098" s="35"/>
      <c r="I6098" s="35"/>
    </row>
    <row r="6099" spans="3:9" ht="22.5" customHeight="1" x14ac:dyDescent="0.25">
      <c r="C6099" s="34"/>
      <c r="D6099" s="27"/>
      <c r="F6099" s="27"/>
      <c r="G6099" s="35"/>
      <c r="H6099" s="35"/>
      <c r="I6099" s="35"/>
    </row>
    <row r="6100" spans="3:9" ht="22.5" customHeight="1" x14ac:dyDescent="0.25">
      <c r="C6100" s="34"/>
      <c r="D6100" s="27"/>
      <c r="F6100" s="27"/>
      <c r="G6100" s="35"/>
      <c r="H6100" s="35"/>
      <c r="I6100" s="35"/>
    </row>
    <row r="6101" spans="3:9" ht="22.5" customHeight="1" x14ac:dyDescent="0.25">
      <c r="C6101" s="34"/>
      <c r="D6101" s="27"/>
      <c r="F6101" s="27"/>
      <c r="G6101" s="35"/>
      <c r="H6101" s="35"/>
      <c r="I6101" s="35"/>
    </row>
    <row r="6102" spans="3:9" ht="22.5" customHeight="1" x14ac:dyDescent="0.25">
      <c r="C6102" s="34"/>
      <c r="D6102" s="27"/>
      <c r="F6102" s="27"/>
      <c r="G6102" s="35"/>
      <c r="H6102" s="35"/>
      <c r="I6102" s="35"/>
    </row>
    <row r="6103" spans="3:9" ht="22.5" customHeight="1" x14ac:dyDescent="0.25">
      <c r="C6103" s="34"/>
      <c r="D6103" s="27"/>
      <c r="F6103" s="27"/>
      <c r="G6103" s="35"/>
      <c r="H6103" s="35"/>
      <c r="I6103" s="35"/>
    </row>
    <row r="6104" spans="3:9" ht="22.5" customHeight="1" x14ac:dyDescent="0.25">
      <c r="C6104" s="34"/>
      <c r="D6104" s="27"/>
      <c r="F6104" s="27"/>
      <c r="G6104" s="35"/>
      <c r="H6104" s="35"/>
      <c r="I6104" s="35"/>
    </row>
    <row r="6105" spans="3:9" ht="22.5" customHeight="1" x14ac:dyDescent="0.25">
      <c r="C6105" s="34"/>
      <c r="D6105" s="27"/>
      <c r="F6105" s="27"/>
      <c r="G6105" s="35"/>
      <c r="H6105" s="35"/>
      <c r="I6105" s="35"/>
    </row>
    <row r="6106" spans="3:9" ht="22.5" customHeight="1" x14ac:dyDescent="0.25">
      <c r="C6106" s="34"/>
      <c r="D6106" s="27"/>
      <c r="F6106" s="27"/>
      <c r="G6106" s="35"/>
      <c r="H6106" s="35"/>
      <c r="I6106" s="35"/>
    </row>
    <row r="6107" spans="3:9" ht="22.5" customHeight="1" x14ac:dyDescent="0.25">
      <c r="C6107" s="34"/>
      <c r="D6107" s="27"/>
      <c r="F6107" s="27"/>
      <c r="G6107" s="35"/>
      <c r="H6107" s="35"/>
      <c r="I6107" s="35"/>
    </row>
    <row r="6108" spans="3:9" ht="22.5" customHeight="1" x14ac:dyDescent="0.25">
      <c r="C6108" s="34"/>
      <c r="D6108" s="27"/>
      <c r="F6108" s="27"/>
      <c r="G6108" s="35"/>
      <c r="H6108" s="35"/>
      <c r="I6108" s="35"/>
    </row>
    <row r="6109" spans="3:9" ht="22.5" customHeight="1" x14ac:dyDescent="0.25">
      <c r="C6109" s="34"/>
      <c r="D6109" s="27"/>
      <c r="F6109" s="27"/>
      <c r="G6109" s="35"/>
      <c r="H6109" s="35"/>
      <c r="I6109" s="35"/>
    </row>
    <row r="6110" spans="3:9" ht="22.5" customHeight="1" x14ac:dyDescent="0.25">
      <c r="C6110" s="34"/>
      <c r="D6110" s="27"/>
      <c r="F6110" s="27"/>
      <c r="G6110" s="35"/>
      <c r="H6110" s="35"/>
      <c r="I6110" s="35"/>
    </row>
    <row r="6111" spans="3:9" ht="22.5" customHeight="1" x14ac:dyDescent="0.25">
      <c r="C6111" s="34"/>
      <c r="D6111" s="27"/>
      <c r="F6111" s="27"/>
      <c r="G6111" s="35"/>
      <c r="H6111" s="35"/>
      <c r="I6111" s="35"/>
    </row>
    <row r="6112" spans="3:9" ht="22.5" customHeight="1" x14ac:dyDescent="0.25">
      <c r="C6112" s="34"/>
      <c r="D6112" s="27"/>
      <c r="F6112" s="27"/>
      <c r="G6112" s="35"/>
      <c r="H6112" s="35"/>
      <c r="I6112" s="35"/>
    </row>
    <row r="6113" spans="3:9" ht="22.5" customHeight="1" x14ac:dyDescent="0.25">
      <c r="C6113" s="34"/>
      <c r="D6113" s="27"/>
      <c r="F6113" s="27"/>
      <c r="G6113" s="35"/>
      <c r="H6113" s="35"/>
      <c r="I6113" s="35"/>
    </row>
    <row r="6114" spans="3:9" ht="22.5" customHeight="1" x14ac:dyDescent="0.25">
      <c r="C6114" s="34"/>
      <c r="D6114" s="27"/>
      <c r="F6114" s="27"/>
      <c r="G6114" s="35"/>
      <c r="H6114" s="35"/>
      <c r="I6114" s="35"/>
    </row>
    <row r="6115" spans="3:9" ht="22.5" customHeight="1" x14ac:dyDescent="0.25">
      <c r="C6115" s="34"/>
      <c r="D6115" s="27"/>
      <c r="F6115" s="27"/>
      <c r="G6115" s="35"/>
      <c r="H6115" s="35"/>
      <c r="I6115" s="35"/>
    </row>
    <row r="6116" spans="3:9" ht="22.5" customHeight="1" x14ac:dyDescent="0.25">
      <c r="C6116" s="34"/>
      <c r="D6116" s="27"/>
      <c r="F6116" s="27"/>
      <c r="G6116" s="35"/>
      <c r="H6116" s="35"/>
      <c r="I6116" s="35"/>
    </row>
    <row r="6117" spans="3:9" ht="22.5" customHeight="1" x14ac:dyDescent="0.25">
      <c r="C6117" s="34"/>
      <c r="D6117" s="27"/>
      <c r="F6117" s="27"/>
      <c r="G6117" s="35"/>
      <c r="H6117" s="35"/>
      <c r="I6117" s="35"/>
    </row>
    <row r="6118" spans="3:9" ht="22.5" customHeight="1" x14ac:dyDescent="0.25">
      <c r="C6118" s="34"/>
      <c r="D6118" s="27"/>
      <c r="F6118" s="27"/>
      <c r="G6118" s="35"/>
      <c r="H6118" s="35"/>
      <c r="I6118" s="35"/>
    </row>
    <row r="6119" spans="3:9" ht="22.5" customHeight="1" x14ac:dyDescent="0.25">
      <c r="C6119" s="34"/>
      <c r="D6119" s="27"/>
      <c r="F6119" s="27"/>
      <c r="G6119" s="35"/>
      <c r="H6119" s="35"/>
      <c r="I6119" s="35"/>
    </row>
    <row r="6120" spans="3:9" ht="22.5" customHeight="1" x14ac:dyDescent="0.25">
      <c r="C6120" s="34"/>
      <c r="D6120" s="27"/>
      <c r="F6120" s="27"/>
      <c r="G6120" s="35"/>
      <c r="H6120" s="35"/>
      <c r="I6120" s="35"/>
    </row>
    <row r="6121" spans="3:9" ht="22.5" customHeight="1" x14ac:dyDescent="0.25">
      <c r="C6121" s="34"/>
      <c r="D6121" s="27"/>
      <c r="F6121" s="27"/>
      <c r="G6121" s="35"/>
      <c r="H6121" s="35"/>
      <c r="I6121" s="35"/>
    </row>
    <row r="6122" spans="3:9" ht="22.5" customHeight="1" x14ac:dyDescent="0.25">
      <c r="C6122" s="34"/>
      <c r="D6122" s="27"/>
      <c r="F6122" s="27"/>
      <c r="G6122" s="35"/>
      <c r="H6122" s="35"/>
      <c r="I6122" s="35"/>
    </row>
    <row r="6123" spans="3:9" ht="22.5" customHeight="1" x14ac:dyDescent="0.25">
      <c r="C6123" s="34"/>
      <c r="D6123" s="27"/>
      <c r="F6123" s="27"/>
      <c r="G6123" s="35"/>
      <c r="H6123" s="35"/>
      <c r="I6123" s="35"/>
    </row>
    <row r="6124" spans="3:9" ht="22.5" customHeight="1" x14ac:dyDescent="0.25">
      <c r="C6124" s="34"/>
      <c r="D6124" s="27"/>
      <c r="F6124" s="27"/>
      <c r="G6124" s="35"/>
      <c r="H6124" s="35"/>
      <c r="I6124" s="35"/>
    </row>
    <row r="6125" spans="3:9" ht="22.5" customHeight="1" x14ac:dyDescent="0.25">
      <c r="C6125" s="34"/>
      <c r="D6125" s="27"/>
      <c r="F6125" s="27"/>
      <c r="G6125" s="35"/>
      <c r="H6125" s="35"/>
      <c r="I6125" s="35"/>
    </row>
    <row r="6126" spans="3:9" ht="22.5" customHeight="1" x14ac:dyDescent="0.25">
      <c r="C6126" s="34"/>
      <c r="D6126" s="27"/>
      <c r="F6126" s="27"/>
      <c r="G6126" s="35"/>
      <c r="H6126" s="35"/>
      <c r="I6126" s="35"/>
    </row>
    <row r="6127" spans="3:9" ht="22.5" customHeight="1" x14ac:dyDescent="0.25">
      <c r="C6127" s="34"/>
      <c r="D6127" s="27"/>
      <c r="F6127" s="27"/>
      <c r="G6127" s="35"/>
      <c r="H6127" s="35"/>
      <c r="I6127" s="35"/>
    </row>
    <row r="6128" spans="3:9" ht="22.5" customHeight="1" x14ac:dyDescent="0.25">
      <c r="C6128" s="34"/>
      <c r="D6128" s="27"/>
      <c r="F6128" s="27"/>
      <c r="G6128" s="35"/>
      <c r="H6128" s="35"/>
      <c r="I6128" s="35"/>
    </row>
    <row r="6129" spans="3:9" ht="22.5" customHeight="1" x14ac:dyDescent="0.25">
      <c r="C6129" s="34"/>
      <c r="D6129" s="27"/>
      <c r="F6129" s="27"/>
      <c r="G6129" s="35"/>
      <c r="H6129" s="35"/>
      <c r="I6129" s="35"/>
    </row>
    <row r="6130" spans="3:9" ht="22.5" customHeight="1" x14ac:dyDescent="0.25">
      <c r="C6130" s="34"/>
      <c r="D6130" s="27"/>
      <c r="F6130" s="27"/>
      <c r="G6130" s="35"/>
      <c r="H6130" s="35"/>
      <c r="I6130" s="35"/>
    </row>
    <row r="6131" spans="3:9" ht="22.5" customHeight="1" x14ac:dyDescent="0.25">
      <c r="C6131" s="34"/>
      <c r="D6131" s="27"/>
      <c r="F6131" s="27"/>
      <c r="G6131" s="35"/>
      <c r="H6131" s="35"/>
      <c r="I6131" s="35"/>
    </row>
    <row r="6132" spans="3:9" ht="22.5" customHeight="1" x14ac:dyDescent="0.25">
      <c r="C6132" s="34"/>
      <c r="D6132" s="27"/>
      <c r="F6132" s="27"/>
      <c r="G6132" s="35"/>
      <c r="H6132" s="35"/>
      <c r="I6132" s="35"/>
    </row>
    <row r="6133" spans="3:9" ht="22.5" customHeight="1" x14ac:dyDescent="0.25">
      <c r="C6133" s="34"/>
      <c r="D6133" s="27"/>
      <c r="F6133" s="27"/>
      <c r="G6133" s="35"/>
      <c r="H6133" s="35"/>
      <c r="I6133" s="35"/>
    </row>
    <row r="6134" spans="3:9" ht="22.5" customHeight="1" x14ac:dyDescent="0.25">
      <c r="C6134" s="34"/>
      <c r="D6134" s="27"/>
      <c r="F6134" s="27"/>
      <c r="G6134" s="35"/>
      <c r="H6134" s="35"/>
      <c r="I6134" s="35"/>
    </row>
    <row r="6135" spans="3:9" ht="22.5" customHeight="1" x14ac:dyDescent="0.25">
      <c r="C6135" s="34"/>
      <c r="D6135" s="27"/>
      <c r="F6135" s="27"/>
      <c r="G6135" s="35"/>
      <c r="H6135" s="35"/>
      <c r="I6135" s="35"/>
    </row>
    <row r="6136" spans="3:9" ht="22.5" customHeight="1" x14ac:dyDescent="0.25">
      <c r="C6136" s="34"/>
      <c r="D6136" s="27"/>
      <c r="F6136" s="27"/>
      <c r="G6136" s="35"/>
      <c r="H6136" s="35"/>
      <c r="I6136" s="35"/>
    </row>
    <row r="6137" spans="3:9" ht="22.5" customHeight="1" x14ac:dyDescent="0.25">
      <c r="C6137" s="34"/>
      <c r="D6137" s="27"/>
      <c r="F6137" s="27"/>
      <c r="G6137" s="35"/>
      <c r="H6137" s="35"/>
      <c r="I6137" s="35"/>
    </row>
    <row r="6138" spans="3:9" ht="22.5" customHeight="1" x14ac:dyDescent="0.25">
      <c r="C6138" s="34"/>
      <c r="D6138" s="27"/>
      <c r="F6138" s="27"/>
      <c r="G6138" s="35"/>
      <c r="H6138" s="35"/>
      <c r="I6138" s="35"/>
    </row>
    <row r="6139" spans="3:9" ht="22.5" customHeight="1" x14ac:dyDescent="0.25">
      <c r="C6139" s="34"/>
      <c r="D6139" s="27"/>
      <c r="F6139" s="27"/>
      <c r="G6139" s="35"/>
      <c r="H6139" s="35"/>
      <c r="I6139" s="35"/>
    </row>
    <row r="6140" spans="3:9" ht="22.5" customHeight="1" x14ac:dyDescent="0.25">
      <c r="C6140" s="34"/>
      <c r="D6140" s="27"/>
      <c r="F6140" s="27"/>
      <c r="G6140" s="35"/>
      <c r="H6140" s="35"/>
      <c r="I6140" s="35"/>
    </row>
    <row r="6141" spans="3:9" ht="22.5" customHeight="1" x14ac:dyDescent="0.25">
      <c r="C6141" s="34"/>
      <c r="D6141" s="27"/>
      <c r="F6141" s="27"/>
      <c r="G6141" s="35"/>
      <c r="H6141" s="35"/>
      <c r="I6141" s="35"/>
    </row>
    <row r="6142" spans="3:9" ht="22.5" customHeight="1" x14ac:dyDescent="0.25">
      <c r="C6142" s="34"/>
      <c r="D6142" s="27"/>
      <c r="F6142" s="27"/>
      <c r="G6142" s="35"/>
      <c r="H6142" s="35"/>
      <c r="I6142" s="35"/>
    </row>
    <row r="6143" spans="3:9" ht="22.5" customHeight="1" x14ac:dyDescent="0.25">
      <c r="C6143" s="34"/>
      <c r="D6143" s="27"/>
      <c r="F6143" s="27"/>
      <c r="G6143" s="35"/>
      <c r="H6143" s="35"/>
      <c r="I6143" s="35"/>
    </row>
    <row r="6144" spans="3:9" ht="22.5" customHeight="1" x14ac:dyDescent="0.25">
      <c r="C6144" s="34"/>
      <c r="D6144" s="27"/>
      <c r="F6144" s="27"/>
      <c r="G6144" s="35"/>
      <c r="H6144" s="35"/>
      <c r="I6144" s="35"/>
    </row>
    <row r="6145" spans="3:9" ht="22.5" customHeight="1" x14ac:dyDescent="0.25">
      <c r="C6145" s="34"/>
      <c r="D6145" s="27"/>
      <c r="F6145" s="27"/>
      <c r="G6145" s="35"/>
      <c r="H6145" s="35"/>
      <c r="I6145" s="35"/>
    </row>
    <row r="6146" spans="3:9" ht="22.5" customHeight="1" x14ac:dyDescent="0.25">
      <c r="C6146" s="34"/>
      <c r="D6146" s="27"/>
      <c r="F6146" s="27"/>
      <c r="G6146" s="35"/>
      <c r="H6146" s="35"/>
      <c r="I6146" s="35"/>
    </row>
    <row r="6147" spans="3:9" ht="22.5" customHeight="1" x14ac:dyDescent="0.25">
      <c r="C6147" s="34"/>
      <c r="D6147" s="27"/>
      <c r="F6147" s="27"/>
      <c r="G6147" s="35"/>
      <c r="H6147" s="35"/>
      <c r="I6147" s="35"/>
    </row>
    <row r="6148" spans="3:9" ht="22.5" customHeight="1" x14ac:dyDescent="0.25">
      <c r="C6148" s="34"/>
      <c r="D6148" s="27"/>
      <c r="F6148" s="27"/>
      <c r="G6148" s="35"/>
      <c r="H6148" s="35"/>
      <c r="I6148" s="35"/>
    </row>
    <row r="6149" spans="3:9" ht="22.5" customHeight="1" x14ac:dyDescent="0.25">
      <c r="C6149" s="34"/>
      <c r="D6149" s="27"/>
      <c r="F6149" s="27"/>
      <c r="G6149" s="35"/>
      <c r="H6149" s="35"/>
      <c r="I6149" s="35"/>
    </row>
    <row r="6150" spans="3:9" ht="22.5" customHeight="1" x14ac:dyDescent="0.25">
      <c r="C6150" s="34"/>
      <c r="D6150" s="27"/>
      <c r="F6150" s="27"/>
      <c r="G6150" s="35"/>
      <c r="H6150" s="35"/>
      <c r="I6150" s="35"/>
    </row>
    <row r="6151" spans="3:9" ht="22.5" customHeight="1" x14ac:dyDescent="0.25">
      <c r="C6151" s="34"/>
      <c r="D6151" s="27"/>
      <c r="F6151" s="27"/>
      <c r="G6151" s="35"/>
      <c r="H6151" s="35"/>
      <c r="I6151" s="35"/>
    </row>
    <row r="6152" spans="3:9" ht="22.5" customHeight="1" x14ac:dyDescent="0.25">
      <c r="C6152" s="34"/>
      <c r="D6152" s="27"/>
      <c r="F6152" s="27"/>
      <c r="G6152" s="35"/>
      <c r="H6152" s="35"/>
      <c r="I6152" s="35"/>
    </row>
    <row r="6153" spans="3:9" ht="22.5" customHeight="1" x14ac:dyDescent="0.25">
      <c r="C6153" s="34"/>
      <c r="D6153" s="27"/>
      <c r="F6153" s="27"/>
      <c r="G6153" s="35"/>
      <c r="H6153" s="35"/>
      <c r="I6153" s="35"/>
    </row>
    <row r="6154" spans="3:9" ht="22.5" customHeight="1" x14ac:dyDescent="0.25">
      <c r="C6154" s="34"/>
      <c r="D6154" s="27"/>
      <c r="F6154" s="27"/>
      <c r="G6154" s="35"/>
      <c r="H6154" s="35"/>
      <c r="I6154" s="35"/>
    </row>
    <row r="6155" spans="3:9" ht="22.5" customHeight="1" x14ac:dyDescent="0.25">
      <c r="C6155" s="34"/>
      <c r="D6155" s="27"/>
      <c r="F6155" s="27"/>
      <c r="G6155" s="35"/>
      <c r="H6155" s="35"/>
      <c r="I6155" s="35"/>
    </row>
    <row r="6156" spans="3:9" ht="22.5" customHeight="1" x14ac:dyDescent="0.25">
      <c r="C6156" s="34"/>
      <c r="D6156" s="27"/>
      <c r="F6156" s="27"/>
      <c r="G6156" s="35"/>
      <c r="H6156" s="35"/>
      <c r="I6156" s="35"/>
    </row>
    <row r="6157" spans="3:9" ht="22.5" customHeight="1" x14ac:dyDescent="0.25">
      <c r="C6157" s="34"/>
      <c r="D6157" s="27"/>
      <c r="F6157" s="27"/>
      <c r="G6157" s="35"/>
      <c r="H6157" s="35"/>
      <c r="I6157" s="35"/>
    </row>
    <row r="6158" spans="3:9" ht="22.5" customHeight="1" x14ac:dyDescent="0.25">
      <c r="C6158" s="34"/>
      <c r="D6158" s="27"/>
      <c r="F6158" s="27"/>
      <c r="G6158" s="35"/>
      <c r="H6158" s="35"/>
      <c r="I6158" s="35"/>
    </row>
    <row r="6159" spans="3:9" ht="22.5" customHeight="1" x14ac:dyDescent="0.25">
      <c r="C6159" s="34"/>
      <c r="D6159" s="27"/>
      <c r="F6159" s="27"/>
      <c r="G6159" s="35"/>
      <c r="H6159" s="35"/>
      <c r="I6159" s="35"/>
    </row>
    <row r="6160" spans="3:9" ht="22.5" customHeight="1" x14ac:dyDescent="0.25">
      <c r="C6160" s="34"/>
      <c r="D6160" s="27"/>
      <c r="F6160" s="27"/>
      <c r="G6160" s="35"/>
      <c r="H6160" s="35"/>
      <c r="I6160" s="35"/>
    </row>
    <row r="6161" spans="3:9" ht="22.5" customHeight="1" x14ac:dyDescent="0.25">
      <c r="C6161" s="34"/>
      <c r="D6161" s="27"/>
      <c r="F6161" s="27"/>
      <c r="G6161" s="35"/>
      <c r="H6161" s="35"/>
      <c r="I6161" s="35"/>
    </row>
    <row r="6162" spans="3:9" ht="22.5" customHeight="1" x14ac:dyDescent="0.25">
      <c r="C6162" s="34"/>
      <c r="D6162" s="27"/>
      <c r="F6162" s="27"/>
      <c r="G6162" s="35"/>
      <c r="H6162" s="35"/>
      <c r="I6162" s="35"/>
    </row>
    <row r="6163" spans="3:9" ht="22.5" customHeight="1" x14ac:dyDescent="0.25">
      <c r="C6163" s="34"/>
      <c r="D6163" s="27"/>
      <c r="F6163" s="27"/>
      <c r="G6163" s="35"/>
      <c r="H6163" s="35"/>
      <c r="I6163" s="35"/>
    </row>
    <row r="6164" spans="3:9" ht="22.5" customHeight="1" x14ac:dyDescent="0.25">
      <c r="C6164" s="34"/>
      <c r="D6164" s="27"/>
      <c r="F6164" s="27"/>
      <c r="G6164" s="35"/>
      <c r="H6164" s="35"/>
      <c r="I6164" s="35"/>
    </row>
    <row r="6165" spans="3:9" ht="22.5" customHeight="1" x14ac:dyDescent="0.25">
      <c r="C6165" s="34"/>
      <c r="D6165" s="27"/>
      <c r="F6165" s="27"/>
      <c r="G6165" s="35"/>
      <c r="H6165" s="35"/>
      <c r="I6165" s="35"/>
    </row>
    <row r="6166" spans="3:9" ht="22.5" customHeight="1" x14ac:dyDescent="0.25">
      <c r="C6166" s="34"/>
      <c r="D6166" s="27"/>
      <c r="F6166" s="27"/>
      <c r="G6166" s="35"/>
      <c r="H6166" s="35"/>
      <c r="I6166" s="35"/>
    </row>
    <row r="6167" spans="3:9" ht="22.5" customHeight="1" x14ac:dyDescent="0.25">
      <c r="C6167" s="34"/>
      <c r="D6167" s="27"/>
      <c r="F6167" s="27"/>
      <c r="G6167" s="35"/>
      <c r="H6167" s="35"/>
      <c r="I6167" s="35"/>
    </row>
    <row r="6168" spans="3:9" ht="22.5" customHeight="1" x14ac:dyDescent="0.25">
      <c r="C6168" s="34"/>
      <c r="D6168" s="27"/>
      <c r="F6168" s="27"/>
      <c r="G6168" s="35"/>
      <c r="H6168" s="35"/>
      <c r="I6168" s="35"/>
    </row>
    <row r="6169" spans="3:9" ht="22.5" customHeight="1" x14ac:dyDescent="0.25">
      <c r="C6169" s="34"/>
      <c r="D6169" s="27"/>
      <c r="F6169" s="27"/>
      <c r="G6169" s="35"/>
      <c r="H6169" s="35"/>
      <c r="I6169" s="35"/>
    </row>
    <row r="6170" spans="3:9" ht="22.5" customHeight="1" x14ac:dyDescent="0.25">
      <c r="C6170" s="34"/>
      <c r="D6170" s="27"/>
      <c r="F6170" s="27"/>
      <c r="G6170" s="35"/>
      <c r="H6170" s="35"/>
      <c r="I6170" s="35"/>
    </row>
    <row r="6171" spans="3:9" ht="22.5" customHeight="1" x14ac:dyDescent="0.25">
      <c r="C6171" s="34"/>
      <c r="D6171" s="27"/>
      <c r="F6171" s="27"/>
      <c r="G6171" s="35"/>
      <c r="H6171" s="35"/>
      <c r="I6171" s="35"/>
    </row>
    <row r="6172" spans="3:9" ht="22.5" customHeight="1" x14ac:dyDescent="0.25">
      <c r="C6172" s="34"/>
      <c r="D6172" s="27"/>
      <c r="F6172" s="27"/>
      <c r="G6172" s="35"/>
      <c r="H6172" s="35"/>
      <c r="I6172" s="35"/>
    </row>
    <row r="6173" spans="3:9" ht="22.5" customHeight="1" x14ac:dyDescent="0.25">
      <c r="C6173" s="34"/>
      <c r="D6173" s="27"/>
      <c r="F6173" s="27"/>
      <c r="G6173" s="35"/>
      <c r="H6173" s="35"/>
      <c r="I6173" s="35"/>
    </row>
    <row r="6174" spans="3:9" ht="22.5" customHeight="1" x14ac:dyDescent="0.25">
      <c r="C6174" s="34"/>
      <c r="D6174" s="27"/>
      <c r="F6174" s="27"/>
      <c r="G6174" s="35"/>
      <c r="H6174" s="35"/>
      <c r="I6174" s="35"/>
    </row>
    <row r="6175" spans="3:9" ht="22.5" customHeight="1" x14ac:dyDescent="0.25">
      <c r="C6175" s="34"/>
      <c r="D6175" s="27"/>
      <c r="F6175" s="27"/>
      <c r="G6175" s="35"/>
      <c r="H6175" s="35"/>
      <c r="I6175" s="35"/>
    </row>
    <row r="6176" spans="3:9" ht="22.5" customHeight="1" x14ac:dyDescent="0.25">
      <c r="C6176" s="34"/>
      <c r="D6176" s="27"/>
      <c r="F6176" s="27"/>
      <c r="G6176" s="35"/>
      <c r="H6176" s="35"/>
      <c r="I6176" s="35"/>
    </row>
    <row r="6177" spans="3:9" ht="22.5" customHeight="1" x14ac:dyDescent="0.25">
      <c r="C6177" s="34"/>
      <c r="D6177" s="27"/>
      <c r="F6177" s="27"/>
      <c r="G6177" s="35"/>
      <c r="H6177" s="35"/>
      <c r="I6177" s="35"/>
    </row>
    <row r="6178" spans="3:9" ht="22.5" customHeight="1" x14ac:dyDescent="0.25">
      <c r="C6178" s="34"/>
      <c r="D6178" s="27"/>
      <c r="F6178" s="27"/>
      <c r="G6178" s="35"/>
      <c r="H6178" s="35"/>
      <c r="I6178" s="35"/>
    </row>
    <row r="6179" spans="3:9" ht="22.5" customHeight="1" x14ac:dyDescent="0.25">
      <c r="C6179" s="34"/>
      <c r="D6179" s="27"/>
      <c r="F6179" s="27"/>
      <c r="G6179" s="35"/>
      <c r="H6179" s="35"/>
      <c r="I6179" s="35"/>
    </row>
    <row r="6180" spans="3:9" ht="22.5" customHeight="1" x14ac:dyDescent="0.25">
      <c r="C6180" s="34"/>
      <c r="D6180" s="27"/>
      <c r="F6180" s="27"/>
      <c r="G6180" s="35"/>
      <c r="H6180" s="35"/>
      <c r="I6180" s="35"/>
    </row>
    <row r="6181" spans="3:9" ht="22.5" customHeight="1" x14ac:dyDescent="0.25">
      <c r="C6181" s="34"/>
      <c r="D6181" s="27"/>
      <c r="F6181" s="27"/>
      <c r="G6181" s="35"/>
      <c r="H6181" s="35"/>
      <c r="I6181" s="35"/>
    </row>
    <row r="6182" spans="3:9" ht="22.5" customHeight="1" x14ac:dyDescent="0.25">
      <c r="C6182" s="34"/>
      <c r="D6182" s="27"/>
      <c r="F6182" s="27"/>
      <c r="G6182" s="35"/>
      <c r="H6182" s="35"/>
      <c r="I6182" s="35"/>
    </row>
    <row r="6183" spans="3:9" ht="22.5" customHeight="1" x14ac:dyDescent="0.25">
      <c r="C6183" s="34"/>
      <c r="D6183" s="27"/>
      <c r="F6183" s="27"/>
      <c r="G6183" s="35"/>
      <c r="H6183" s="35"/>
      <c r="I6183" s="35"/>
    </row>
    <row r="6184" spans="3:9" ht="22.5" customHeight="1" x14ac:dyDescent="0.25">
      <c r="C6184" s="34"/>
      <c r="D6184" s="27"/>
      <c r="F6184" s="27"/>
      <c r="G6184" s="35"/>
      <c r="H6184" s="35"/>
      <c r="I6184" s="35"/>
    </row>
    <row r="6185" spans="3:9" ht="22.5" customHeight="1" x14ac:dyDescent="0.25">
      <c r="C6185" s="34"/>
      <c r="D6185" s="27"/>
      <c r="F6185" s="27"/>
      <c r="G6185" s="35"/>
      <c r="H6185" s="35"/>
      <c r="I6185" s="35"/>
    </row>
    <row r="6186" spans="3:9" ht="22.5" customHeight="1" x14ac:dyDescent="0.25">
      <c r="C6186" s="34"/>
      <c r="D6186" s="27"/>
      <c r="F6186" s="27"/>
      <c r="G6186" s="35"/>
      <c r="H6186" s="35"/>
      <c r="I6186" s="35"/>
    </row>
    <row r="6187" spans="3:9" ht="22.5" customHeight="1" x14ac:dyDescent="0.25">
      <c r="C6187" s="34"/>
      <c r="D6187" s="27"/>
      <c r="F6187" s="27"/>
      <c r="G6187" s="35"/>
      <c r="H6187" s="35"/>
      <c r="I6187" s="35"/>
    </row>
    <row r="6188" spans="3:9" ht="22.5" customHeight="1" x14ac:dyDescent="0.25">
      <c r="C6188" s="34"/>
      <c r="D6188" s="27"/>
      <c r="F6188" s="27"/>
      <c r="G6188" s="35"/>
      <c r="H6188" s="35"/>
      <c r="I6188" s="35"/>
    </row>
    <row r="6189" spans="3:9" ht="22.5" customHeight="1" x14ac:dyDescent="0.25">
      <c r="C6189" s="34"/>
      <c r="D6189" s="27"/>
      <c r="F6189" s="27"/>
      <c r="G6189" s="35"/>
      <c r="H6189" s="35"/>
      <c r="I6189" s="35"/>
    </row>
    <row r="6190" spans="3:9" ht="22.5" customHeight="1" x14ac:dyDescent="0.25">
      <c r="C6190" s="34"/>
      <c r="D6190" s="27"/>
      <c r="F6190" s="27"/>
      <c r="G6190" s="35"/>
      <c r="H6190" s="35"/>
      <c r="I6190" s="35"/>
    </row>
    <row r="6191" spans="3:9" ht="22.5" customHeight="1" x14ac:dyDescent="0.25">
      <c r="C6191" s="34"/>
      <c r="D6191" s="27"/>
      <c r="F6191" s="27"/>
      <c r="G6191" s="35"/>
      <c r="H6191" s="35"/>
      <c r="I6191" s="35"/>
    </row>
    <row r="6192" spans="3:9" ht="22.5" customHeight="1" x14ac:dyDescent="0.25">
      <c r="C6192" s="34"/>
      <c r="D6192" s="27"/>
      <c r="F6192" s="27"/>
      <c r="G6192" s="35"/>
      <c r="H6192" s="35"/>
      <c r="I6192" s="35"/>
    </row>
    <row r="6193" spans="3:9" ht="22.5" customHeight="1" x14ac:dyDescent="0.25">
      <c r="C6193" s="34"/>
      <c r="D6193" s="27"/>
      <c r="F6193" s="27"/>
      <c r="G6193" s="35"/>
      <c r="H6193" s="35"/>
      <c r="I6193" s="35"/>
    </row>
    <row r="6194" spans="3:9" ht="22.5" customHeight="1" x14ac:dyDescent="0.25">
      <c r="C6194" s="34"/>
      <c r="D6194" s="27"/>
      <c r="F6194" s="27"/>
      <c r="G6194" s="35"/>
      <c r="H6194" s="35"/>
      <c r="I6194" s="35"/>
    </row>
    <row r="6195" spans="3:9" ht="22.5" customHeight="1" x14ac:dyDescent="0.25">
      <c r="C6195" s="34"/>
      <c r="D6195" s="27"/>
      <c r="F6195" s="27"/>
      <c r="G6195" s="35"/>
      <c r="H6195" s="35"/>
      <c r="I6195" s="35"/>
    </row>
    <row r="6196" spans="3:9" ht="22.5" customHeight="1" x14ac:dyDescent="0.25">
      <c r="C6196" s="34"/>
      <c r="D6196" s="27"/>
      <c r="F6196" s="27"/>
      <c r="G6196" s="35"/>
      <c r="H6196" s="35"/>
      <c r="I6196" s="35"/>
    </row>
    <row r="6197" spans="3:9" ht="22.5" customHeight="1" x14ac:dyDescent="0.25">
      <c r="C6197" s="34"/>
      <c r="D6197" s="27"/>
      <c r="F6197" s="27"/>
      <c r="G6197" s="35"/>
      <c r="H6197" s="35"/>
      <c r="I6197" s="35"/>
    </row>
    <row r="6198" spans="3:9" ht="22.5" customHeight="1" x14ac:dyDescent="0.25">
      <c r="C6198" s="34"/>
      <c r="D6198" s="27"/>
      <c r="F6198" s="27"/>
      <c r="G6198" s="35"/>
      <c r="H6198" s="35"/>
      <c r="I6198" s="35"/>
    </row>
    <row r="6199" spans="3:9" ht="22.5" customHeight="1" x14ac:dyDescent="0.25">
      <c r="C6199" s="34"/>
      <c r="D6199" s="27"/>
      <c r="F6199" s="27"/>
      <c r="G6199" s="35"/>
      <c r="H6199" s="35"/>
      <c r="I6199" s="35"/>
    </row>
    <row r="6200" spans="3:9" ht="22.5" customHeight="1" x14ac:dyDescent="0.25">
      <c r="C6200" s="34"/>
      <c r="D6200" s="27"/>
      <c r="F6200" s="27"/>
      <c r="G6200" s="35"/>
      <c r="H6200" s="35"/>
      <c r="I6200" s="35"/>
    </row>
    <row r="6201" spans="3:9" ht="22.5" customHeight="1" x14ac:dyDescent="0.25">
      <c r="C6201" s="34"/>
      <c r="D6201" s="27"/>
      <c r="F6201" s="27"/>
      <c r="G6201" s="35"/>
      <c r="H6201" s="35"/>
      <c r="I6201" s="35"/>
    </row>
    <row r="6202" spans="3:9" ht="22.5" customHeight="1" x14ac:dyDescent="0.25">
      <c r="C6202" s="34"/>
      <c r="D6202" s="27"/>
      <c r="F6202" s="27"/>
      <c r="G6202" s="35"/>
      <c r="H6202" s="35"/>
      <c r="I6202" s="35"/>
    </row>
    <row r="6203" spans="3:9" ht="22.5" customHeight="1" x14ac:dyDescent="0.25">
      <c r="C6203" s="34"/>
      <c r="D6203" s="27"/>
      <c r="F6203" s="27"/>
      <c r="G6203" s="35"/>
      <c r="H6203" s="35"/>
      <c r="I6203" s="35"/>
    </row>
    <row r="6204" spans="3:9" ht="22.5" customHeight="1" x14ac:dyDescent="0.25">
      <c r="C6204" s="34"/>
      <c r="D6204" s="27"/>
      <c r="F6204" s="27"/>
      <c r="G6204" s="35"/>
      <c r="H6204" s="35"/>
      <c r="I6204" s="35"/>
    </row>
    <row r="6205" spans="3:9" ht="22.5" customHeight="1" x14ac:dyDescent="0.25">
      <c r="C6205" s="34"/>
      <c r="D6205" s="27"/>
      <c r="F6205" s="27"/>
      <c r="G6205" s="35"/>
      <c r="H6205" s="35"/>
      <c r="I6205" s="35"/>
    </row>
    <row r="6206" spans="3:9" ht="22.5" customHeight="1" x14ac:dyDescent="0.25">
      <c r="C6206" s="34"/>
      <c r="D6206" s="27"/>
      <c r="F6206" s="27"/>
      <c r="G6206" s="35"/>
      <c r="H6206" s="35"/>
      <c r="I6206" s="35"/>
    </row>
    <row r="6207" spans="3:9" ht="22.5" customHeight="1" x14ac:dyDescent="0.25">
      <c r="C6207" s="34"/>
      <c r="D6207" s="27"/>
      <c r="F6207" s="27"/>
      <c r="G6207" s="35"/>
      <c r="H6207" s="35"/>
      <c r="I6207" s="35"/>
    </row>
    <row r="6208" spans="3:9" ht="22.5" customHeight="1" x14ac:dyDescent="0.25">
      <c r="C6208" s="34"/>
      <c r="D6208" s="27"/>
      <c r="F6208" s="27"/>
      <c r="G6208" s="35"/>
      <c r="H6208" s="35"/>
      <c r="I6208" s="35"/>
    </row>
    <row r="6209" spans="3:9" ht="22.5" customHeight="1" x14ac:dyDescent="0.25">
      <c r="C6209" s="34"/>
      <c r="D6209" s="27"/>
      <c r="F6209" s="27"/>
      <c r="G6209" s="35"/>
      <c r="H6209" s="35"/>
      <c r="I6209" s="35"/>
    </row>
    <row r="6210" spans="3:9" ht="22.5" customHeight="1" x14ac:dyDescent="0.25">
      <c r="C6210" s="34"/>
      <c r="D6210" s="27"/>
      <c r="F6210" s="27"/>
      <c r="G6210" s="35"/>
      <c r="H6210" s="35"/>
      <c r="I6210" s="35"/>
    </row>
    <row r="6211" spans="3:9" ht="22.5" customHeight="1" x14ac:dyDescent="0.25">
      <c r="C6211" s="34"/>
      <c r="D6211" s="27"/>
      <c r="F6211" s="27"/>
      <c r="G6211" s="35"/>
      <c r="H6211" s="35"/>
      <c r="I6211" s="35"/>
    </row>
    <row r="6212" spans="3:9" ht="22.5" customHeight="1" x14ac:dyDescent="0.25">
      <c r="C6212" s="34"/>
      <c r="D6212" s="27"/>
      <c r="F6212" s="27"/>
      <c r="G6212" s="35"/>
      <c r="H6212" s="35"/>
      <c r="I6212" s="35"/>
    </row>
    <row r="6213" spans="3:9" ht="22.5" customHeight="1" x14ac:dyDescent="0.25">
      <c r="C6213" s="34"/>
      <c r="D6213" s="27"/>
      <c r="F6213" s="27"/>
      <c r="G6213" s="35"/>
      <c r="H6213" s="35"/>
      <c r="I6213" s="35"/>
    </row>
    <row r="6214" spans="3:9" ht="22.5" customHeight="1" x14ac:dyDescent="0.25">
      <c r="C6214" s="34"/>
      <c r="D6214" s="27"/>
      <c r="F6214" s="27"/>
      <c r="G6214" s="35"/>
      <c r="H6214" s="35"/>
      <c r="I6214" s="35"/>
    </row>
    <row r="6215" spans="3:9" ht="22.5" customHeight="1" x14ac:dyDescent="0.25">
      <c r="C6215" s="34"/>
      <c r="D6215" s="27"/>
      <c r="F6215" s="27"/>
      <c r="G6215" s="35"/>
      <c r="H6215" s="35"/>
      <c r="I6215" s="35"/>
    </row>
    <row r="6216" spans="3:9" ht="22.5" customHeight="1" x14ac:dyDescent="0.25">
      <c r="C6216" s="34"/>
      <c r="D6216" s="27"/>
      <c r="F6216" s="27"/>
      <c r="G6216" s="35"/>
      <c r="H6216" s="35"/>
      <c r="I6216" s="35"/>
    </row>
    <row r="6217" spans="3:9" ht="22.5" customHeight="1" x14ac:dyDescent="0.25">
      <c r="C6217" s="34"/>
      <c r="D6217" s="27"/>
      <c r="F6217" s="27"/>
      <c r="G6217" s="35"/>
      <c r="H6217" s="35"/>
      <c r="I6217" s="35"/>
    </row>
    <row r="6218" spans="3:9" ht="22.5" customHeight="1" x14ac:dyDescent="0.25">
      <c r="C6218" s="34"/>
      <c r="D6218" s="27"/>
      <c r="F6218" s="27"/>
      <c r="G6218" s="35"/>
      <c r="H6218" s="35"/>
      <c r="I6218" s="35"/>
    </row>
    <row r="6219" spans="3:9" ht="22.5" customHeight="1" x14ac:dyDescent="0.25">
      <c r="C6219" s="34"/>
      <c r="D6219" s="27"/>
      <c r="F6219" s="27"/>
      <c r="G6219" s="35"/>
      <c r="H6219" s="35"/>
      <c r="I6219" s="35"/>
    </row>
    <row r="6220" spans="3:9" ht="22.5" customHeight="1" x14ac:dyDescent="0.25">
      <c r="C6220" s="34"/>
      <c r="D6220" s="27"/>
      <c r="F6220" s="27"/>
      <c r="G6220" s="35"/>
      <c r="H6220" s="35"/>
      <c r="I6220" s="35"/>
    </row>
    <row r="6221" spans="3:9" ht="22.5" customHeight="1" x14ac:dyDescent="0.25">
      <c r="C6221" s="34"/>
      <c r="D6221" s="27"/>
      <c r="F6221" s="27"/>
      <c r="G6221" s="35"/>
      <c r="H6221" s="35"/>
      <c r="I6221" s="35"/>
    </row>
    <row r="6222" spans="3:9" ht="22.5" customHeight="1" x14ac:dyDescent="0.25">
      <c r="C6222" s="34"/>
      <c r="D6222" s="27"/>
      <c r="F6222" s="27"/>
      <c r="G6222" s="35"/>
      <c r="H6222" s="35"/>
      <c r="I6222" s="35"/>
    </row>
    <row r="6223" spans="3:9" ht="22.5" customHeight="1" x14ac:dyDescent="0.25">
      <c r="C6223" s="34"/>
      <c r="D6223" s="27"/>
      <c r="F6223" s="27"/>
      <c r="G6223" s="35"/>
      <c r="H6223" s="35"/>
      <c r="I6223" s="35"/>
    </row>
    <row r="6224" spans="3:9" ht="22.5" customHeight="1" x14ac:dyDescent="0.25">
      <c r="C6224" s="34"/>
      <c r="D6224" s="27"/>
      <c r="F6224" s="27"/>
      <c r="G6224" s="35"/>
      <c r="H6224" s="35"/>
      <c r="I6224" s="35"/>
    </row>
    <row r="6225" spans="3:9" ht="22.5" customHeight="1" x14ac:dyDescent="0.25">
      <c r="C6225" s="34"/>
      <c r="D6225" s="27"/>
      <c r="F6225" s="27"/>
      <c r="G6225" s="35"/>
      <c r="H6225" s="35"/>
      <c r="I6225" s="35"/>
    </row>
    <row r="6226" spans="3:9" ht="22.5" customHeight="1" x14ac:dyDescent="0.25">
      <c r="C6226" s="34"/>
      <c r="D6226" s="27"/>
      <c r="F6226" s="27"/>
      <c r="G6226" s="35"/>
      <c r="H6226" s="35"/>
      <c r="I6226" s="35"/>
    </row>
    <row r="6227" spans="3:9" ht="22.5" customHeight="1" x14ac:dyDescent="0.25">
      <c r="C6227" s="34"/>
      <c r="D6227" s="27"/>
      <c r="F6227" s="27"/>
      <c r="G6227" s="35"/>
      <c r="H6227" s="35"/>
      <c r="I6227" s="35"/>
    </row>
    <row r="6228" spans="3:9" ht="22.5" customHeight="1" x14ac:dyDescent="0.25">
      <c r="C6228" s="34"/>
      <c r="D6228" s="27"/>
      <c r="F6228" s="27"/>
      <c r="G6228" s="35"/>
      <c r="H6228" s="35"/>
      <c r="I6228" s="35"/>
    </row>
    <row r="6229" spans="3:9" ht="22.5" customHeight="1" x14ac:dyDescent="0.25">
      <c r="C6229" s="34"/>
      <c r="D6229" s="27"/>
      <c r="F6229" s="27"/>
      <c r="G6229" s="35"/>
      <c r="H6229" s="35"/>
      <c r="I6229" s="35"/>
    </row>
    <row r="6230" spans="3:9" ht="22.5" customHeight="1" x14ac:dyDescent="0.25">
      <c r="C6230" s="34"/>
      <c r="D6230" s="27"/>
      <c r="F6230" s="27"/>
      <c r="G6230" s="35"/>
      <c r="H6230" s="35"/>
      <c r="I6230" s="35"/>
    </row>
    <row r="6231" spans="3:9" ht="22.5" customHeight="1" x14ac:dyDescent="0.25">
      <c r="C6231" s="34"/>
      <c r="D6231" s="27"/>
      <c r="F6231" s="27"/>
      <c r="G6231" s="35"/>
      <c r="H6231" s="35"/>
      <c r="I6231" s="35"/>
    </row>
    <row r="6232" spans="3:9" ht="22.5" customHeight="1" x14ac:dyDescent="0.25">
      <c r="C6232" s="34"/>
      <c r="D6232" s="27"/>
      <c r="F6232" s="27"/>
      <c r="G6232" s="35"/>
      <c r="H6232" s="35"/>
      <c r="I6232" s="35"/>
    </row>
    <row r="6233" spans="3:9" ht="22.5" customHeight="1" x14ac:dyDescent="0.25">
      <c r="C6233" s="34"/>
      <c r="D6233" s="27"/>
      <c r="F6233" s="27"/>
      <c r="G6233" s="35"/>
      <c r="H6233" s="35"/>
      <c r="I6233" s="35"/>
    </row>
    <row r="6234" spans="3:9" ht="22.5" customHeight="1" x14ac:dyDescent="0.25">
      <c r="C6234" s="34"/>
      <c r="D6234" s="27"/>
      <c r="F6234" s="27"/>
      <c r="G6234" s="35"/>
      <c r="H6234" s="35"/>
      <c r="I6234" s="35"/>
    </row>
    <row r="6235" spans="3:9" ht="22.5" customHeight="1" x14ac:dyDescent="0.25">
      <c r="C6235" s="34"/>
      <c r="D6235" s="27"/>
      <c r="F6235" s="27"/>
      <c r="G6235" s="35"/>
      <c r="H6235" s="35"/>
      <c r="I6235" s="35"/>
    </row>
    <row r="6236" spans="3:9" ht="22.5" customHeight="1" x14ac:dyDescent="0.25">
      <c r="C6236" s="34"/>
      <c r="D6236" s="27"/>
      <c r="F6236" s="27"/>
      <c r="G6236" s="35"/>
      <c r="H6236" s="35"/>
      <c r="I6236" s="35"/>
    </row>
    <row r="6237" spans="3:9" ht="22.5" customHeight="1" x14ac:dyDescent="0.25">
      <c r="C6237" s="34"/>
      <c r="D6237" s="27"/>
      <c r="F6237" s="27"/>
      <c r="G6237" s="35"/>
      <c r="H6237" s="35"/>
      <c r="I6237" s="35"/>
    </row>
    <row r="6238" spans="3:9" ht="22.5" customHeight="1" x14ac:dyDescent="0.25">
      <c r="C6238" s="34"/>
      <c r="D6238" s="27"/>
      <c r="F6238" s="27"/>
      <c r="G6238" s="35"/>
      <c r="H6238" s="35"/>
      <c r="I6238" s="35"/>
    </row>
    <row r="6239" spans="3:9" ht="22.5" customHeight="1" x14ac:dyDescent="0.25">
      <c r="C6239" s="34"/>
      <c r="D6239" s="27"/>
      <c r="F6239" s="27"/>
      <c r="G6239" s="35"/>
      <c r="H6239" s="35"/>
      <c r="I6239" s="35"/>
    </row>
    <row r="6240" spans="3:9" ht="22.5" customHeight="1" x14ac:dyDescent="0.25">
      <c r="C6240" s="34"/>
      <c r="D6240" s="27"/>
      <c r="F6240" s="27"/>
      <c r="G6240" s="35"/>
      <c r="H6240" s="35"/>
      <c r="I6240" s="35"/>
    </row>
    <row r="6241" spans="3:9" ht="22.5" customHeight="1" x14ac:dyDescent="0.25">
      <c r="C6241" s="34"/>
      <c r="D6241" s="27"/>
      <c r="F6241" s="27"/>
      <c r="G6241" s="35"/>
      <c r="H6241" s="35"/>
      <c r="I6241" s="35"/>
    </row>
    <row r="6242" spans="3:9" ht="22.5" customHeight="1" x14ac:dyDescent="0.25">
      <c r="C6242" s="34"/>
      <c r="D6242" s="27"/>
      <c r="F6242" s="27"/>
      <c r="G6242" s="35"/>
      <c r="H6242" s="35"/>
      <c r="I6242" s="35"/>
    </row>
    <row r="6243" spans="3:9" ht="22.5" customHeight="1" x14ac:dyDescent="0.25">
      <c r="C6243" s="34"/>
      <c r="D6243" s="27"/>
      <c r="F6243" s="27"/>
      <c r="G6243" s="35"/>
      <c r="H6243" s="35"/>
      <c r="I6243" s="35"/>
    </row>
    <row r="6244" spans="3:9" ht="22.5" customHeight="1" x14ac:dyDescent="0.25">
      <c r="C6244" s="34"/>
      <c r="D6244" s="27"/>
      <c r="F6244" s="27"/>
      <c r="G6244" s="35"/>
      <c r="H6244" s="35"/>
      <c r="I6244" s="35"/>
    </row>
    <row r="6245" spans="3:9" ht="22.5" customHeight="1" x14ac:dyDescent="0.25">
      <c r="C6245" s="34"/>
      <c r="D6245" s="27"/>
      <c r="F6245" s="27"/>
      <c r="G6245" s="35"/>
      <c r="H6245" s="35"/>
      <c r="I6245" s="35"/>
    </row>
    <row r="6246" spans="3:9" ht="22.5" customHeight="1" x14ac:dyDescent="0.25">
      <c r="C6246" s="34"/>
      <c r="D6246" s="27"/>
      <c r="F6246" s="27"/>
      <c r="G6246" s="35"/>
      <c r="H6246" s="35"/>
      <c r="I6246" s="35"/>
    </row>
    <row r="6247" spans="3:9" ht="22.5" customHeight="1" x14ac:dyDescent="0.25">
      <c r="C6247" s="34"/>
      <c r="D6247" s="27"/>
      <c r="F6247" s="27"/>
      <c r="G6247" s="35"/>
      <c r="H6247" s="35"/>
      <c r="I6247" s="35"/>
    </row>
    <row r="6248" spans="3:9" ht="22.5" customHeight="1" x14ac:dyDescent="0.25">
      <c r="C6248" s="34"/>
      <c r="D6248" s="27"/>
      <c r="F6248" s="27"/>
      <c r="G6248" s="35"/>
      <c r="H6248" s="35"/>
      <c r="I6248" s="35"/>
    </row>
    <row r="6249" spans="3:9" ht="22.5" customHeight="1" x14ac:dyDescent="0.25">
      <c r="C6249" s="34"/>
      <c r="D6249" s="27"/>
      <c r="F6249" s="27"/>
      <c r="G6249" s="35"/>
      <c r="H6249" s="35"/>
      <c r="I6249" s="35"/>
    </row>
    <row r="6250" spans="3:9" ht="22.5" customHeight="1" x14ac:dyDescent="0.25">
      <c r="C6250" s="34"/>
      <c r="D6250" s="27"/>
      <c r="F6250" s="27"/>
      <c r="G6250" s="35"/>
      <c r="H6250" s="35"/>
      <c r="I6250" s="35"/>
    </row>
    <row r="6251" spans="3:9" ht="22.5" customHeight="1" x14ac:dyDescent="0.25">
      <c r="C6251" s="34"/>
      <c r="D6251" s="27"/>
      <c r="F6251" s="27"/>
      <c r="G6251" s="35"/>
      <c r="H6251" s="35"/>
      <c r="I6251" s="35"/>
    </row>
    <row r="6252" spans="3:9" ht="22.5" customHeight="1" x14ac:dyDescent="0.25">
      <c r="C6252" s="34"/>
      <c r="D6252" s="27"/>
      <c r="F6252" s="27"/>
      <c r="G6252" s="35"/>
      <c r="H6252" s="35"/>
      <c r="I6252" s="35"/>
    </row>
    <row r="6253" spans="3:9" ht="22.5" customHeight="1" x14ac:dyDescent="0.25">
      <c r="C6253" s="34"/>
      <c r="D6253" s="27"/>
      <c r="F6253" s="27"/>
      <c r="G6253" s="35"/>
      <c r="H6253" s="35"/>
      <c r="I6253" s="35"/>
    </row>
    <row r="6254" spans="3:9" ht="22.5" customHeight="1" x14ac:dyDescent="0.25">
      <c r="C6254" s="34"/>
      <c r="D6254" s="27"/>
      <c r="F6254" s="27"/>
      <c r="G6254" s="35"/>
      <c r="H6254" s="35"/>
      <c r="I6254" s="35"/>
    </row>
    <row r="6255" spans="3:9" ht="22.5" customHeight="1" x14ac:dyDescent="0.25">
      <c r="C6255" s="34"/>
      <c r="D6255" s="27"/>
      <c r="F6255" s="27"/>
      <c r="G6255" s="35"/>
      <c r="H6255" s="35"/>
      <c r="I6255" s="35"/>
    </row>
    <row r="6256" spans="3:9" ht="22.5" customHeight="1" x14ac:dyDescent="0.25">
      <c r="C6256" s="34"/>
      <c r="D6256" s="27"/>
      <c r="F6256" s="27"/>
      <c r="G6256" s="35"/>
      <c r="H6256" s="35"/>
      <c r="I6256" s="35"/>
    </row>
    <row r="6257" spans="3:9" ht="22.5" customHeight="1" x14ac:dyDescent="0.25">
      <c r="C6257" s="34"/>
      <c r="D6257" s="27"/>
      <c r="F6257" s="27"/>
      <c r="G6257" s="35"/>
      <c r="H6257" s="35"/>
      <c r="I6257" s="35"/>
    </row>
    <row r="6258" spans="3:9" ht="22.5" customHeight="1" x14ac:dyDescent="0.25">
      <c r="C6258" s="34"/>
      <c r="D6258" s="27"/>
      <c r="F6258" s="27"/>
      <c r="G6258" s="35"/>
      <c r="H6258" s="35"/>
      <c r="I6258" s="35"/>
    </row>
    <row r="6259" spans="3:9" ht="22.5" customHeight="1" x14ac:dyDescent="0.25">
      <c r="C6259" s="34"/>
      <c r="D6259" s="27"/>
      <c r="F6259" s="27"/>
      <c r="G6259" s="35"/>
      <c r="H6259" s="35"/>
      <c r="I6259" s="35"/>
    </row>
    <row r="6260" spans="3:9" ht="22.5" customHeight="1" x14ac:dyDescent="0.25">
      <c r="C6260" s="34"/>
      <c r="D6260" s="27"/>
      <c r="F6260" s="27"/>
      <c r="G6260" s="35"/>
      <c r="H6260" s="35"/>
      <c r="I6260" s="35"/>
    </row>
    <row r="6261" spans="3:9" ht="22.5" customHeight="1" x14ac:dyDescent="0.25">
      <c r="C6261" s="34"/>
      <c r="D6261" s="27"/>
      <c r="F6261" s="27"/>
      <c r="G6261" s="35"/>
      <c r="H6261" s="35"/>
      <c r="I6261" s="35"/>
    </row>
    <row r="6262" spans="3:9" ht="22.5" customHeight="1" x14ac:dyDescent="0.25">
      <c r="C6262" s="34"/>
      <c r="D6262" s="27"/>
      <c r="F6262" s="27"/>
      <c r="G6262" s="35"/>
      <c r="H6262" s="35"/>
      <c r="I6262" s="35"/>
    </row>
    <row r="6263" spans="3:9" ht="22.5" customHeight="1" x14ac:dyDescent="0.25">
      <c r="C6263" s="34"/>
      <c r="D6263" s="27"/>
      <c r="F6263" s="27"/>
      <c r="G6263" s="35"/>
      <c r="H6263" s="35"/>
      <c r="I6263" s="35"/>
    </row>
    <row r="6264" spans="3:9" ht="22.5" customHeight="1" x14ac:dyDescent="0.25">
      <c r="C6264" s="34"/>
      <c r="D6264" s="27"/>
      <c r="F6264" s="27"/>
      <c r="G6264" s="35"/>
      <c r="H6264" s="35"/>
      <c r="I6264" s="35"/>
    </row>
    <row r="6265" spans="3:9" ht="22.5" customHeight="1" x14ac:dyDescent="0.25">
      <c r="C6265" s="34"/>
      <c r="D6265" s="27"/>
      <c r="F6265" s="27"/>
      <c r="G6265" s="35"/>
      <c r="H6265" s="35"/>
      <c r="I6265" s="35"/>
    </row>
    <row r="6266" spans="3:9" ht="22.5" customHeight="1" x14ac:dyDescent="0.25">
      <c r="C6266" s="34"/>
      <c r="D6266" s="27"/>
      <c r="F6266" s="27"/>
      <c r="G6266" s="35"/>
      <c r="H6266" s="35"/>
      <c r="I6266" s="35"/>
    </row>
    <row r="6267" spans="3:9" ht="22.5" customHeight="1" x14ac:dyDescent="0.25">
      <c r="C6267" s="34"/>
      <c r="D6267" s="27"/>
      <c r="F6267" s="27"/>
      <c r="G6267" s="35"/>
      <c r="H6267" s="35"/>
      <c r="I6267" s="35"/>
    </row>
    <row r="6268" spans="3:9" ht="22.5" customHeight="1" x14ac:dyDescent="0.25">
      <c r="C6268" s="34"/>
      <c r="D6268" s="27"/>
      <c r="F6268" s="27"/>
      <c r="G6268" s="35"/>
      <c r="H6268" s="35"/>
      <c r="I6268" s="35"/>
    </row>
    <row r="6269" spans="3:9" ht="22.5" customHeight="1" x14ac:dyDescent="0.25">
      <c r="C6269" s="34"/>
      <c r="D6269" s="27"/>
      <c r="F6269" s="27"/>
      <c r="G6269" s="35"/>
      <c r="H6269" s="35"/>
      <c r="I6269" s="35"/>
    </row>
    <row r="6270" spans="3:9" ht="22.5" customHeight="1" x14ac:dyDescent="0.25">
      <c r="C6270" s="34"/>
      <c r="D6270" s="27"/>
      <c r="F6270" s="27"/>
      <c r="G6270" s="35"/>
      <c r="H6270" s="35"/>
      <c r="I6270" s="35"/>
    </row>
    <row r="6271" spans="3:9" ht="22.5" customHeight="1" x14ac:dyDescent="0.25">
      <c r="C6271" s="34"/>
      <c r="D6271" s="27"/>
      <c r="F6271" s="27"/>
      <c r="G6271" s="35"/>
      <c r="H6271" s="35"/>
      <c r="I6271" s="35"/>
    </row>
    <row r="6272" spans="3:9" ht="22.5" customHeight="1" x14ac:dyDescent="0.25">
      <c r="C6272" s="34"/>
      <c r="D6272" s="27"/>
      <c r="F6272" s="27"/>
      <c r="G6272" s="35"/>
      <c r="H6272" s="35"/>
      <c r="I6272" s="35"/>
    </row>
    <row r="6273" spans="3:9" ht="22.5" customHeight="1" x14ac:dyDescent="0.25">
      <c r="C6273" s="34"/>
      <c r="D6273" s="27"/>
      <c r="F6273" s="27"/>
      <c r="G6273" s="35"/>
      <c r="H6273" s="35"/>
      <c r="I6273" s="35"/>
    </row>
    <row r="6274" spans="3:9" ht="22.5" customHeight="1" x14ac:dyDescent="0.25">
      <c r="C6274" s="34"/>
      <c r="D6274" s="27"/>
      <c r="F6274" s="27"/>
      <c r="G6274" s="35"/>
      <c r="H6274" s="35"/>
      <c r="I6274" s="35"/>
    </row>
    <row r="6275" spans="3:9" ht="22.5" customHeight="1" x14ac:dyDescent="0.25">
      <c r="C6275" s="34"/>
      <c r="D6275" s="27"/>
      <c r="F6275" s="27"/>
      <c r="G6275" s="35"/>
      <c r="H6275" s="35"/>
      <c r="I6275" s="35"/>
    </row>
    <row r="6276" spans="3:9" ht="22.5" customHeight="1" x14ac:dyDescent="0.25">
      <c r="C6276" s="34"/>
      <c r="D6276" s="27"/>
      <c r="F6276" s="27"/>
      <c r="G6276" s="35"/>
      <c r="H6276" s="35"/>
      <c r="I6276" s="35"/>
    </row>
    <row r="6277" spans="3:9" ht="22.5" customHeight="1" x14ac:dyDescent="0.25">
      <c r="C6277" s="34"/>
      <c r="D6277" s="27"/>
      <c r="F6277" s="27"/>
      <c r="G6277" s="35"/>
      <c r="H6277" s="35"/>
      <c r="I6277" s="35"/>
    </row>
    <row r="6278" spans="3:9" ht="22.5" customHeight="1" x14ac:dyDescent="0.25">
      <c r="C6278" s="34"/>
      <c r="D6278" s="27"/>
      <c r="F6278" s="27"/>
      <c r="G6278" s="35"/>
      <c r="H6278" s="35"/>
      <c r="I6278" s="35"/>
    </row>
    <row r="6279" spans="3:9" ht="22.5" customHeight="1" x14ac:dyDescent="0.25">
      <c r="C6279" s="34"/>
      <c r="D6279" s="27"/>
      <c r="F6279" s="27"/>
      <c r="G6279" s="35"/>
      <c r="H6279" s="35"/>
      <c r="I6279" s="35"/>
    </row>
    <row r="6280" spans="3:9" ht="22.5" customHeight="1" x14ac:dyDescent="0.25">
      <c r="C6280" s="34"/>
      <c r="D6280" s="27"/>
      <c r="F6280" s="27"/>
      <c r="G6280" s="35"/>
      <c r="H6280" s="35"/>
      <c r="I6280" s="35"/>
    </row>
    <row r="6281" spans="3:9" ht="22.5" customHeight="1" x14ac:dyDescent="0.25">
      <c r="C6281" s="34"/>
      <c r="D6281" s="27"/>
      <c r="F6281" s="27"/>
      <c r="G6281" s="35"/>
      <c r="H6281" s="35"/>
      <c r="I6281" s="35"/>
    </row>
    <row r="6282" spans="3:9" ht="22.5" customHeight="1" x14ac:dyDescent="0.25">
      <c r="C6282" s="34"/>
      <c r="D6282" s="27"/>
      <c r="F6282" s="27"/>
      <c r="G6282" s="35"/>
      <c r="H6282" s="35"/>
      <c r="I6282" s="35"/>
    </row>
    <row r="6283" spans="3:9" ht="22.5" customHeight="1" x14ac:dyDescent="0.25">
      <c r="C6283" s="34"/>
      <c r="D6283" s="27"/>
      <c r="F6283" s="27"/>
      <c r="G6283" s="35"/>
      <c r="H6283" s="35"/>
      <c r="I6283" s="35"/>
    </row>
    <row r="6284" spans="3:9" ht="22.5" customHeight="1" x14ac:dyDescent="0.25">
      <c r="C6284" s="34"/>
      <c r="D6284" s="27"/>
      <c r="F6284" s="27"/>
      <c r="G6284" s="35"/>
      <c r="H6284" s="35"/>
      <c r="I6284" s="35"/>
    </row>
    <row r="6285" spans="3:9" ht="22.5" customHeight="1" x14ac:dyDescent="0.25">
      <c r="C6285" s="34"/>
      <c r="D6285" s="27"/>
      <c r="F6285" s="27"/>
      <c r="G6285" s="35"/>
      <c r="H6285" s="35"/>
      <c r="I6285" s="35"/>
    </row>
    <row r="6286" spans="3:9" ht="22.5" customHeight="1" x14ac:dyDescent="0.25">
      <c r="C6286" s="34"/>
      <c r="D6286" s="27"/>
      <c r="F6286" s="27"/>
      <c r="G6286" s="35"/>
      <c r="H6286" s="35"/>
      <c r="I6286" s="35"/>
    </row>
    <row r="6287" spans="3:9" ht="22.5" customHeight="1" x14ac:dyDescent="0.25">
      <c r="C6287" s="34"/>
      <c r="D6287" s="27"/>
      <c r="F6287" s="27"/>
      <c r="G6287" s="35"/>
      <c r="H6287" s="35"/>
      <c r="I6287" s="35"/>
    </row>
    <row r="6288" spans="3:9" ht="22.5" customHeight="1" x14ac:dyDescent="0.25">
      <c r="C6288" s="34"/>
      <c r="D6288" s="27"/>
      <c r="F6288" s="27"/>
      <c r="G6288" s="35"/>
      <c r="H6288" s="35"/>
      <c r="I6288" s="35"/>
    </row>
    <row r="6289" spans="3:9" ht="22.5" customHeight="1" x14ac:dyDescent="0.25">
      <c r="C6289" s="34"/>
      <c r="D6289" s="27"/>
      <c r="F6289" s="27"/>
      <c r="G6289" s="35"/>
      <c r="H6289" s="35"/>
      <c r="I6289" s="35"/>
    </row>
    <row r="6290" spans="3:9" ht="22.5" customHeight="1" x14ac:dyDescent="0.25">
      <c r="C6290" s="34"/>
      <c r="D6290" s="27"/>
      <c r="F6290" s="27"/>
      <c r="G6290" s="35"/>
      <c r="H6290" s="35"/>
      <c r="I6290" s="35"/>
    </row>
    <row r="6291" spans="3:9" ht="22.5" customHeight="1" x14ac:dyDescent="0.25">
      <c r="C6291" s="34"/>
      <c r="D6291" s="27"/>
      <c r="F6291" s="27"/>
      <c r="G6291" s="35"/>
      <c r="H6291" s="35"/>
      <c r="I6291" s="35"/>
    </row>
    <row r="6292" spans="3:9" ht="22.5" customHeight="1" x14ac:dyDescent="0.25">
      <c r="C6292" s="34"/>
      <c r="D6292" s="27"/>
      <c r="F6292" s="27"/>
      <c r="G6292" s="35"/>
      <c r="H6292" s="35"/>
      <c r="I6292" s="35"/>
    </row>
    <row r="6293" spans="3:9" ht="22.5" customHeight="1" x14ac:dyDescent="0.25">
      <c r="C6293" s="34"/>
      <c r="D6293" s="27"/>
      <c r="F6293" s="27"/>
      <c r="G6293" s="35"/>
      <c r="H6293" s="35"/>
      <c r="I6293" s="35"/>
    </row>
    <row r="6294" spans="3:9" ht="22.5" customHeight="1" x14ac:dyDescent="0.25">
      <c r="C6294" s="34"/>
      <c r="D6294" s="27"/>
      <c r="F6294" s="27"/>
      <c r="G6294" s="35"/>
      <c r="H6294" s="35"/>
      <c r="I6294" s="35"/>
    </row>
    <row r="6295" spans="3:9" ht="22.5" customHeight="1" x14ac:dyDescent="0.25">
      <c r="C6295" s="34"/>
      <c r="D6295" s="27"/>
      <c r="F6295" s="27"/>
      <c r="G6295" s="35"/>
      <c r="H6295" s="35"/>
      <c r="I6295" s="35"/>
    </row>
    <row r="6296" spans="3:9" ht="22.5" customHeight="1" x14ac:dyDescent="0.25">
      <c r="C6296" s="34"/>
      <c r="D6296" s="27"/>
      <c r="F6296" s="27"/>
      <c r="G6296" s="35"/>
      <c r="H6296" s="35"/>
      <c r="I6296" s="35"/>
    </row>
    <row r="6297" spans="3:9" ht="22.5" customHeight="1" x14ac:dyDescent="0.25">
      <c r="C6297" s="34"/>
      <c r="D6297" s="27"/>
      <c r="F6297" s="27"/>
      <c r="G6297" s="35"/>
      <c r="H6297" s="35"/>
      <c r="I6297" s="35"/>
    </row>
    <row r="6298" spans="3:9" ht="22.5" customHeight="1" x14ac:dyDescent="0.25">
      <c r="C6298" s="34"/>
      <c r="D6298" s="27"/>
      <c r="F6298" s="27"/>
      <c r="G6298" s="35"/>
      <c r="H6298" s="35"/>
      <c r="I6298" s="35"/>
    </row>
    <row r="6299" spans="3:9" ht="22.5" customHeight="1" x14ac:dyDescent="0.25">
      <c r="C6299" s="34"/>
      <c r="D6299" s="27"/>
      <c r="F6299" s="27"/>
      <c r="G6299" s="35"/>
      <c r="H6299" s="35"/>
      <c r="I6299" s="35"/>
    </row>
    <row r="6300" spans="3:9" ht="22.5" customHeight="1" x14ac:dyDescent="0.25">
      <c r="C6300" s="34"/>
      <c r="D6300" s="27"/>
      <c r="F6300" s="27"/>
      <c r="G6300" s="35"/>
      <c r="H6300" s="35"/>
      <c r="I6300" s="35"/>
    </row>
    <row r="6301" spans="3:9" ht="22.5" customHeight="1" x14ac:dyDescent="0.25">
      <c r="C6301" s="34"/>
      <c r="D6301" s="27"/>
      <c r="F6301" s="27"/>
      <c r="G6301" s="35"/>
      <c r="H6301" s="35"/>
      <c r="I6301" s="35"/>
    </row>
    <row r="6302" spans="3:9" ht="22.5" customHeight="1" x14ac:dyDescent="0.25">
      <c r="C6302" s="34"/>
      <c r="D6302" s="27"/>
      <c r="F6302" s="27"/>
      <c r="G6302" s="35"/>
      <c r="H6302" s="35"/>
      <c r="I6302" s="35"/>
    </row>
    <row r="6303" spans="3:9" ht="22.5" customHeight="1" x14ac:dyDescent="0.25">
      <c r="C6303" s="34"/>
      <c r="D6303" s="27"/>
      <c r="F6303" s="27"/>
      <c r="G6303" s="35"/>
      <c r="H6303" s="35"/>
      <c r="I6303" s="35"/>
    </row>
    <row r="6304" spans="3:9" ht="22.5" customHeight="1" x14ac:dyDescent="0.25">
      <c r="C6304" s="34"/>
      <c r="D6304" s="27"/>
      <c r="F6304" s="27"/>
      <c r="G6304" s="35"/>
      <c r="H6304" s="35"/>
      <c r="I6304" s="35"/>
    </row>
    <row r="6305" spans="3:9" ht="22.5" customHeight="1" x14ac:dyDescent="0.25">
      <c r="C6305" s="34"/>
      <c r="D6305" s="27"/>
      <c r="F6305" s="27"/>
      <c r="G6305" s="35"/>
      <c r="H6305" s="35"/>
      <c r="I6305" s="35"/>
    </row>
    <row r="6306" spans="3:9" ht="22.5" customHeight="1" x14ac:dyDescent="0.25">
      <c r="C6306" s="34"/>
      <c r="D6306" s="27"/>
      <c r="F6306" s="27"/>
      <c r="G6306" s="35"/>
      <c r="H6306" s="35"/>
      <c r="I6306" s="35"/>
    </row>
    <row r="6307" spans="3:9" ht="22.5" customHeight="1" x14ac:dyDescent="0.25">
      <c r="C6307" s="34"/>
      <c r="D6307" s="27"/>
      <c r="F6307" s="27"/>
      <c r="G6307" s="35"/>
      <c r="H6307" s="35"/>
      <c r="I6307" s="35"/>
    </row>
    <row r="6308" spans="3:9" ht="22.5" customHeight="1" x14ac:dyDescent="0.25">
      <c r="C6308" s="34"/>
      <c r="D6308" s="27"/>
      <c r="F6308" s="27"/>
      <c r="G6308" s="35"/>
      <c r="H6308" s="35"/>
      <c r="I6308" s="35"/>
    </row>
    <row r="6309" spans="3:9" ht="22.5" customHeight="1" x14ac:dyDescent="0.25">
      <c r="C6309" s="34"/>
      <c r="D6309" s="27"/>
      <c r="F6309" s="27"/>
      <c r="G6309" s="35"/>
      <c r="H6309" s="35"/>
      <c r="I6309" s="35"/>
    </row>
    <row r="6310" spans="3:9" ht="22.5" customHeight="1" x14ac:dyDescent="0.25">
      <c r="C6310" s="34"/>
      <c r="D6310" s="27"/>
      <c r="F6310" s="27"/>
      <c r="G6310" s="35"/>
      <c r="H6310" s="35"/>
      <c r="I6310" s="35"/>
    </row>
    <row r="6311" spans="3:9" ht="22.5" customHeight="1" x14ac:dyDescent="0.25">
      <c r="C6311" s="34"/>
      <c r="D6311" s="27"/>
      <c r="F6311" s="27"/>
      <c r="G6311" s="35"/>
      <c r="H6311" s="35"/>
      <c r="I6311" s="35"/>
    </row>
    <row r="6312" spans="3:9" ht="22.5" customHeight="1" x14ac:dyDescent="0.25">
      <c r="C6312" s="34"/>
      <c r="D6312" s="27"/>
      <c r="F6312" s="27"/>
      <c r="G6312" s="35"/>
      <c r="H6312" s="35"/>
      <c r="I6312" s="35"/>
    </row>
    <row r="6313" spans="3:9" ht="22.5" customHeight="1" x14ac:dyDescent="0.25">
      <c r="C6313" s="34"/>
      <c r="D6313" s="27"/>
      <c r="F6313" s="27"/>
      <c r="G6313" s="35"/>
      <c r="H6313" s="35"/>
      <c r="I6313" s="35"/>
    </row>
    <row r="6314" spans="3:9" ht="22.5" customHeight="1" x14ac:dyDescent="0.25">
      <c r="C6314" s="34"/>
      <c r="D6314" s="27"/>
      <c r="F6314" s="27"/>
      <c r="G6314" s="35"/>
      <c r="H6314" s="35"/>
      <c r="I6314" s="35"/>
    </row>
    <row r="6315" spans="3:9" ht="22.5" customHeight="1" x14ac:dyDescent="0.25">
      <c r="C6315" s="34"/>
      <c r="D6315" s="27"/>
      <c r="F6315" s="27"/>
      <c r="G6315" s="35"/>
      <c r="H6315" s="35"/>
      <c r="I6315" s="35"/>
    </row>
    <row r="6316" spans="3:9" ht="22.5" customHeight="1" x14ac:dyDescent="0.25">
      <c r="C6316" s="34"/>
      <c r="D6316" s="27"/>
      <c r="F6316" s="27"/>
      <c r="G6316" s="35"/>
      <c r="H6316" s="35"/>
      <c r="I6316" s="35"/>
    </row>
    <row r="6317" spans="3:9" ht="22.5" customHeight="1" x14ac:dyDescent="0.25">
      <c r="C6317" s="34"/>
      <c r="D6317" s="27"/>
      <c r="F6317" s="27"/>
      <c r="G6317" s="35"/>
      <c r="H6317" s="35"/>
      <c r="I6317" s="35"/>
    </row>
    <row r="6318" spans="3:9" ht="22.5" customHeight="1" x14ac:dyDescent="0.25">
      <c r="C6318" s="34"/>
      <c r="D6318" s="27"/>
      <c r="F6318" s="27"/>
      <c r="G6318" s="35"/>
      <c r="H6318" s="35"/>
      <c r="I6318" s="35"/>
    </row>
    <row r="6319" spans="3:9" ht="22.5" customHeight="1" x14ac:dyDescent="0.25">
      <c r="C6319" s="34"/>
      <c r="D6319" s="27"/>
      <c r="F6319" s="27"/>
      <c r="G6319" s="35"/>
      <c r="H6319" s="35"/>
      <c r="I6319" s="35"/>
    </row>
    <row r="6320" spans="3:9" ht="22.5" customHeight="1" x14ac:dyDescent="0.25">
      <c r="C6320" s="34"/>
      <c r="D6320" s="27"/>
      <c r="F6320" s="27"/>
      <c r="G6320" s="35"/>
      <c r="H6320" s="35"/>
      <c r="I6320" s="35"/>
    </row>
    <row r="6321" spans="3:9" ht="22.5" customHeight="1" x14ac:dyDescent="0.25">
      <c r="C6321" s="34"/>
      <c r="D6321" s="27"/>
      <c r="F6321" s="27"/>
      <c r="G6321" s="35"/>
      <c r="H6321" s="35"/>
      <c r="I6321" s="35"/>
    </row>
    <row r="6322" spans="3:9" ht="22.5" customHeight="1" x14ac:dyDescent="0.25">
      <c r="C6322" s="34"/>
      <c r="D6322" s="27"/>
      <c r="F6322" s="27"/>
      <c r="G6322" s="35"/>
      <c r="H6322" s="35"/>
      <c r="I6322" s="35"/>
    </row>
    <row r="6323" spans="3:9" ht="22.5" customHeight="1" x14ac:dyDescent="0.25">
      <c r="C6323" s="34"/>
      <c r="D6323" s="27"/>
      <c r="F6323" s="27"/>
      <c r="G6323" s="35"/>
      <c r="H6323" s="35"/>
      <c r="I6323" s="35"/>
    </row>
    <row r="6324" spans="3:9" ht="22.5" customHeight="1" x14ac:dyDescent="0.25">
      <c r="C6324" s="34"/>
      <c r="D6324" s="27"/>
      <c r="F6324" s="27"/>
      <c r="G6324" s="35"/>
      <c r="H6324" s="35"/>
      <c r="I6324" s="35"/>
    </row>
    <row r="6325" spans="3:9" ht="22.5" customHeight="1" x14ac:dyDescent="0.25">
      <c r="C6325" s="34"/>
      <c r="D6325" s="27"/>
      <c r="F6325" s="27"/>
      <c r="G6325" s="35"/>
      <c r="H6325" s="35"/>
      <c r="I6325" s="35"/>
    </row>
    <row r="6326" spans="3:9" ht="22.5" customHeight="1" x14ac:dyDescent="0.25">
      <c r="C6326" s="34"/>
      <c r="D6326" s="27"/>
      <c r="F6326" s="27"/>
      <c r="G6326" s="35"/>
      <c r="H6326" s="35"/>
      <c r="I6326" s="35"/>
    </row>
    <row r="6327" spans="3:9" ht="22.5" customHeight="1" x14ac:dyDescent="0.25">
      <c r="C6327" s="34"/>
      <c r="D6327" s="27"/>
      <c r="F6327" s="27"/>
      <c r="G6327" s="35"/>
      <c r="H6327" s="35"/>
      <c r="I6327" s="35"/>
    </row>
    <row r="6328" spans="3:9" ht="22.5" customHeight="1" x14ac:dyDescent="0.25">
      <c r="C6328" s="34"/>
      <c r="D6328" s="27"/>
      <c r="F6328" s="27"/>
      <c r="G6328" s="35"/>
      <c r="H6328" s="35"/>
      <c r="I6328" s="35"/>
    </row>
    <row r="6329" spans="3:9" ht="22.5" customHeight="1" x14ac:dyDescent="0.25">
      <c r="C6329" s="34"/>
      <c r="D6329" s="27"/>
      <c r="F6329" s="27"/>
      <c r="G6329" s="35"/>
      <c r="H6329" s="35"/>
      <c r="I6329" s="35"/>
    </row>
    <row r="6330" spans="3:9" ht="22.5" customHeight="1" x14ac:dyDescent="0.25">
      <c r="C6330" s="34"/>
      <c r="D6330" s="27"/>
      <c r="F6330" s="27"/>
      <c r="G6330" s="35"/>
      <c r="H6330" s="35"/>
      <c r="I6330" s="35"/>
    </row>
    <row r="6331" spans="3:9" ht="22.5" customHeight="1" x14ac:dyDescent="0.25">
      <c r="C6331" s="34"/>
      <c r="D6331" s="27"/>
      <c r="F6331" s="27"/>
      <c r="G6331" s="35"/>
      <c r="H6331" s="35"/>
      <c r="I6331" s="35"/>
    </row>
    <row r="6332" spans="3:9" ht="22.5" customHeight="1" x14ac:dyDescent="0.25">
      <c r="C6332" s="34"/>
      <c r="D6332" s="27"/>
      <c r="F6332" s="27"/>
      <c r="G6332" s="35"/>
      <c r="H6332" s="35"/>
      <c r="I6332" s="35"/>
    </row>
    <row r="6333" spans="3:9" ht="22.5" customHeight="1" x14ac:dyDescent="0.25">
      <c r="C6333" s="34"/>
      <c r="D6333" s="27"/>
      <c r="F6333" s="27"/>
      <c r="G6333" s="35"/>
      <c r="H6333" s="35"/>
      <c r="I6333" s="35"/>
    </row>
    <row r="6334" spans="3:9" ht="22.5" customHeight="1" x14ac:dyDescent="0.25">
      <c r="C6334" s="34"/>
      <c r="D6334" s="27"/>
      <c r="F6334" s="27"/>
      <c r="G6334" s="35"/>
      <c r="H6334" s="35"/>
      <c r="I6334" s="35"/>
    </row>
    <row r="6335" spans="3:9" ht="22.5" customHeight="1" x14ac:dyDescent="0.25">
      <c r="C6335" s="34"/>
      <c r="D6335" s="27"/>
      <c r="F6335" s="27"/>
      <c r="G6335" s="35"/>
      <c r="H6335" s="35"/>
      <c r="I6335" s="35"/>
    </row>
    <row r="6336" spans="3:9" ht="22.5" customHeight="1" x14ac:dyDescent="0.25">
      <c r="C6336" s="34"/>
      <c r="D6336" s="27"/>
      <c r="F6336" s="27"/>
      <c r="G6336" s="35"/>
      <c r="H6336" s="35"/>
      <c r="I6336" s="35"/>
    </row>
    <row r="6337" spans="3:9" ht="22.5" customHeight="1" x14ac:dyDescent="0.25">
      <c r="C6337" s="34"/>
      <c r="D6337" s="27"/>
      <c r="F6337" s="27"/>
      <c r="G6337" s="35"/>
      <c r="H6337" s="35"/>
      <c r="I6337" s="35"/>
    </row>
    <row r="6338" spans="3:9" ht="22.5" customHeight="1" x14ac:dyDescent="0.25">
      <c r="C6338" s="34"/>
      <c r="D6338" s="27"/>
      <c r="F6338" s="27"/>
      <c r="G6338" s="35"/>
      <c r="H6338" s="35"/>
      <c r="I6338" s="35"/>
    </row>
    <row r="6339" spans="3:9" ht="22.5" customHeight="1" x14ac:dyDescent="0.25">
      <c r="C6339" s="34"/>
      <c r="D6339" s="27"/>
      <c r="F6339" s="27"/>
      <c r="G6339" s="35"/>
      <c r="H6339" s="35"/>
      <c r="I6339" s="35"/>
    </row>
    <row r="6340" spans="3:9" ht="22.5" customHeight="1" x14ac:dyDescent="0.25">
      <c r="C6340" s="34"/>
      <c r="D6340" s="27"/>
      <c r="F6340" s="27"/>
      <c r="G6340" s="35"/>
      <c r="H6340" s="35"/>
      <c r="I6340" s="35"/>
    </row>
    <row r="6341" spans="3:9" ht="22.5" customHeight="1" x14ac:dyDescent="0.25">
      <c r="C6341" s="34"/>
      <c r="D6341" s="27"/>
      <c r="F6341" s="27"/>
      <c r="G6341" s="35"/>
      <c r="H6341" s="35"/>
      <c r="I6341" s="35"/>
    </row>
    <row r="6342" spans="3:9" ht="22.5" customHeight="1" x14ac:dyDescent="0.25">
      <c r="C6342" s="34"/>
      <c r="D6342" s="27"/>
      <c r="F6342" s="27"/>
      <c r="G6342" s="35"/>
      <c r="H6342" s="35"/>
      <c r="I6342" s="35"/>
    </row>
    <row r="6343" spans="3:9" ht="22.5" customHeight="1" x14ac:dyDescent="0.25">
      <c r="C6343" s="34"/>
      <c r="D6343" s="27"/>
      <c r="F6343" s="27"/>
      <c r="G6343" s="35"/>
      <c r="H6343" s="35"/>
      <c r="I6343" s="35"/>
    </row>
    <row r="6344" spans="3:9" ht="22.5" customHeight="1" x14ac:dyDescent="0.25">
      <c r="C6344" s="34"/>
      <c r="D6344" s="27"/>
      <c r="F6344" s="27"/>
      <c r="G6344" s="35"/>
      <c r="H6344" s="35"/>
      <c r="I6344" s="35"/>
    </row>
    <row r="6345" spans="3:9" ht="22.5" customHeight="1" x14ac:dyDescent="0.25">
      <c r="C6345" s="34"/>
      <c r="D6345" s="27"/>
      <c r="F6345" s="27"/>
      <c r="G6345" s="35"/>
      <c r="H6345" s="35"/>
      <c r="I6345" s="35"/>
    </row>
    <row r="6346" spans="3:9" ht="22.5" customHeight="1" x14ac:dyDescent="0.25">
      <c r="C6346" s="34"/>
      <c r="D6346" s="27"/>
      <c r="F6346" s="27"/>
      <c r="G6346" s="35"/>
      <c r="H6346" s="35"/>
      <c r="I6346" s="35"/>
    </row>
    <row r="6347" spans="3:9" ht="22.5" customHeight="1" x14ac:dyDescent="0.25">
      <c r="C6347" s="34"/>
      <c r="D6347" s="27"/>
      <c r="F6347" s="27"/>
      <c r="G6347" s="35"/>
      <c r="H6347" s="35"/>
      <c r="I6347" s="35"/>
    </row>
    <row r="6348" spans="3:9" ht="22.5" customHeight="1" x14ac:dyDescent="0.25">
      <c r="C6348" s="34"/>
      <c r="D6348" s="27"/>
      <c r="F6348" s="27"/>
      <c r="G6348" s="35"/>
      <c r="H6348" s="35"/>
      <c r="I6348" s="35"/>
    </row>
    <row r="6349" spans="3:9" ht="22.5" customHeight="1" x14ac:dyDescent="0.25">
      <c r="C6349" s="34"/>
      <c r="D6349" s="27"/>
      <c r="F6349" s="27"/>
      <c r="G6349" s="35"/>
      <c r="H6349" s="35"/>
      <c r="I6349" s="35"/>
    </row>
    <row r="6350" spans="3:9" ht="22.5" customHeight="1" x14ac:dyDescent="0.25">
      <c r="C6350" s="34"/>
      <c r="D6350" s="27"/>
      <c r="F6350" s="27"/>
      <c r="G6350" s="35"/>
      <c r="H6350" s="35"/>
      <c r="I6350" s="35"/>
    </row>
    <row r="6351" spans="3:9" ht="22.5" customHeight="1" x14ac:dyDescent="0.25">
      <c r="C6351" s="34"/>
      <c r="D6351" s="27"/>
      <c r="F6351" s="27"/>
      <c r="G6351" s="35"/>
      <c r="H6351" s="35"/>
      <c r="I6351" s="35"/>
    </row>
    <row r="6352" spans="3:9" ht="22.5" customHeight="1" x14ac:dyDescent="0.25">
      <c r="C6352" s="34"/>
      <c r="D6352" s="27"/>
      <c r="F6352" s="27"/>
      <c r="G6352" s="35"/>
      <c r="H6352" s="35"/>
      <c r="I6352" s="35"/>
    </row>
    <row r="6353" spans="3:9" ht="22.5" customHeight="1" x14ac:dyDescent="0.25">
      <c r="C6353" s="34"/>
      <c r="D6353" s="27"/>
      <c r="F6353" s="27"/>
      <c r="G6353" s="35"/>
      <c r="H6353" s="35"/>
      <c r="I6353" s="35"/>
    </row>
    <row r="6354" spans="3:9" ht="22.5" customHeight="1" x14ac:dyDescent="0.25">
      <c r="C6354" s="34"/>
      <c r="D6354" s="27"/>
      <c r="F6354" s="27"/>
      <c r="G6354" s="35"/>
      <c r="H6354" s="35"/>
      <c r="I6354" s="35"/>
    </row>
    <row r="6355" spans="3:9" ht="22.5" customHeight="1" x14ac:dyDescent="0.25">
      <c r="C6355" s="34"/>
      <c r="D6355" s="27"/>
      <c r="F6355" s="27"/>
      <c r="G6355" s="35"/>
      <c r="H6355" s="35"/>
      <c r="I6355" s="35"/>
    </row>
    <row r="6356" spans="3:9" ht="22.5" customHeight="1" x14ac:dyDescent="0.25">
      <c r="C6356" s="34"/>
      <c r="D6356" s="27"/>
      <c r="F6356" s="27"/>
      <c r="G6356" s="35"/>
      <c r="H6356" s="35"/>
      <c r="I6356" s="35"/>
    </row>
    <row r="6357" spans="3:9" ht="22.5" customHeight="1" x14ac:dyDescent="0.25">
      <c r="C6357" s="34"/>
      <c r="D6357" s="27"/>
      <c r="F6357" s="27"/>
      <c r="G6357" s="35"/>
      <c r="H6357" s="35"/>
      <c r="I6357" s="35"/>
    </row>
    <row r="6358" spans="3:9" ht="22.5" customHeight="1" x14ac:dyDescent="0.25">
      <c r="C6358" s="34"/>
      <c r="D6358" s="27"/>
      <c r="F6358" s="27"/>
      <c r="G6358" s="35"/>
      <c r="H6358" s="35"/>
      <c r="I6358" s="35"/>
    </row>
    <row r="6359" spans="3:9" ht="22.5" customHeight="1" x14ac:dyDescent="0.25">
      <c r="C6359" s="34"/>
      <c r="D6359" s="27"/>
      <c r="F6359" s="27"/>
      <c r="G6359" s="35"/>
      <c r="H6359" s="35"/>
      <c r="I6359" s="35"/>
    </row>
    <row r="6360" spans="3:9" ht="22.5" customHeight="1" x14ac:dyDescent="0.25">
      <c r="C6360" s="34"/>
      <c r="D6360" s="27"/>
      <c r="F6360" s="27"/>
      <c r="G6360" s="35"/>
      <c r="H6360" s="35"/>
      <c r="I6360" s="35"/>
    </row>
    <row r="6361" spans="3:9" ht="22.5" customHeight="1" x14ac:dyDescent="0.25">
      <c r="C6361" s="34"/>
      <c r="D6361" s="27"/>
      <c r="F6361" s="27"/>
      <c r="G6361" s="35"/>
      <c r="H6361" s="35"/>
      <c r="I6361" s="35"/>
    </row>
    <row r="6362" spans="3:9" ht="22.5" customHeight="1" x14ac:dyDescent="0.25">
      <c r="C6362" s="34"/>
      <c r="D6362" s="27"/>
      <c r="F6362" s="27"/>
      <c r="G6362" s="35"/>
      <c r="H6362" s="35"/>
      <c r="I6362" s="35"/>
    </row>
    <row r="6363" spans="3:9" ht="22.5" customHeight="1" x14ac:dyDescent="0.25">
      <c r="C6363" s="34"/>
      <c r="D6363" s="27"/>
      <c r="F6363" s="27"/>
      <c r="G6363" s="35"/>
      <c r="H6363" s="35"/>
      <c r="I6363" s="35"/>
    </row>
    <row r="6364" spans="3:9" ht="22.5" customHeight="1" x14ac:dyDescent="0.25">
      <c r="C6364" s="34"/>
      <c r="D6364" s="27"/>
      <c r="F6364" s="27"/>
      <c r="G6364" s="35"/>
      <c r="H6364" s="35"/>
      <c r="I6364" s="35"/>
    </row>
    <row r="6365" spans="3:9" ht="22.5" customHeight="1" x14ac:dyDescent="0.25">
      <c r="C6365" s="34"/>
      <c r="D6365" s="27"/>
      <c r="F6365" s="27"/>
      <c r="G6365" s="35"/>
      <c r="H6365" s="35"/>
      <c r="I6365" s="35"/>
    </row>
    <row r="6366" spans="3:9" ht="22.5" customHeight="1" x14ac:dyDescent="0.25">
      <c r="C6366" s="34"/>
      <c r="D6366" s="27"/>
      <c r="F6366" s="27"/>
      <c r="G6366" s="35"/>
      <c r="H6366" s="35"/>
      <c r="I6366" s="35"/>
    </row>
    <row r="6367" spans="3:9" ht="22.5" customHeight="1" x14ac:dyDescent="0.25">
      <c r="C6367" s="34"/>
      <c r="D6367" s="27"/>
      <c r="F6367" s="27"/>
      <c r="G6367" s="35"/>
      <c r="H6367" s="35"/>
      <c r="I6367" s="35"/>
    </row>
    <row r="6368" spans="3:9" ht="22.5" customHeight="1" x14ac:dyDescent="0.25">
      <c r="C6368" s="34"/>
      <c r="D6368" s="27"/>
      <c r="F6368" s="27"/>
      <c r="G6368" s="35"/>
      <c r="H6368" s="35"/>
      <c r="I6368" s="35"/>
    </row>
    <row r="6369" spans="3:9" ht="22.5" customHeight="1" x14ac:dyDescent="0.25">
      <c r="C6369" s="34"/>
      <c r="D6369" s="27"/>
      <c r="F6369" s="27"/>
      <c r="G6369" s="35"/>
      <c r="H6369" s="35"/>
      <c r="I6369" s="35"/>
    </row>
    <row r="6370" spans="3:9" ht="22.5" customHeight="1" x14ac:dyDescent="0.25">
      <c r="C6370" s="34"/>
      <c r="D6370" s="27"/>
      <c r="F6370" s="27"/>
      <c r="G6370" s="35"/>
      <c r="H6370" s="35"/>
      <c r="I6370" s="35"/>
    </row>
    <row r="6371" spans="3:9" ht="22.5" customHeight="1" x14ac:dyDescent="0.25">
      <c r="C6371" s="34"/>
      <c r="D6371" s="27"/>
      <c r="F6371" s="27"/>
      <c r="G6371" s="35"/>
      <c r="H6371" s="35"/>
      <c r="I6371" s="35"/>
    </row>
    <row r="6372" spans="3:9" ht="22.5" customHeight="1" x14ac:dyDescent="0.25">
      <c r="C6372" s="34"/>
      <c r="D6372" s="27"/>
      <c r="F6372" s="27"/>
      <c r="G6372" s="35"/>
      <c r="H6372" s="35"/>
      <c r="I6372" s="35"/>
    </row>
    <row r="6373" spans="3:9" ht="22.5" customHeight="1" x14ac:dyDescent="0.25">
      <c r="C6373" s="34"/>
      <c r="D6373" s="27"/>
      <c r="F6373" s="27"/>
      <c r="G6373" s="35"/>
      <c r="H6373" s="35"/>
      <c r="I6373" s="35"/>
    </row>
    <row r="6374" spans="3:9" ht="22.5" customHeight="1" x14ac:dyDescent="0.25">
      <c r="C6374" s="34"/>
      <c r="D6374" s="27"/>
      <c r="F6374" s="27"/>
      <c r="G6374" s="35"/>
      <c r="H6374" s="35"/>
      <c r="I6374" s="35"/>
    </row>
    <row r="6375" spans="3:9" ht="22.5" customHeight="1" x14ac:dyDescent="0.25">
      <c r="C6375" s="34"/>
      <c r="D6375" s="27"/>
      <c r="F6375" s="27"/>
      <c r="G6375" s="35"/>
      <c r="H6375" s="35"/>
      <c r="I6375" s="35"/>
    </row>
    <row r="6376" spans="3:9" ht="22.5" customHeight="1" x14ac:dyDescent="0.25">
      <c r="C6376" s="34"/>
      <c r="D6376" s="27"/>
      <c r="F6376" s="27"/>
      <c r="G6376" s="35"/>
      <c r="H6376" s="35"/>
      <c r="I6376" s="35"/>
    </row>
    <row r="6377" spans="3:9" ht="22.5" customHeight="1" x14ac:dyDescent="0.25">
      <c r="C6377" s="34"/>
      <c r="D6377" s="27"/>
      <c r="F6377" s="27"/>
      <c r="G6377" s="35"/>
      <c r="H6377" s="35"/>
      <c r="I6377" s="35"/>
    </row>
    <row r="6378" spans="3:9" ht="22.5" customHeight="1" x14ac:dyDescent="0.25">
      <c r="C6378" s="34"/>
      <c r="D6378" s="27"/>
      <c r="F6378" s="27"/>
      <c r="G6378" s="35"/>
      <c r="H6378" s="35"/>
      <c r="I6378" s="35"/>
    </row>
    <row r="6379" spans="3:9" ht="22.5" customHeight="1" x14ac:dyDescent="0.25">
      <c r="C6379" s="34"/>
      <c r="D6379" s="27"/>
      <c r="F6379" s="27"/>
      <c r="G6379" s="35"/>
      <c r="H6379" s="35"/>
      <c r="I6379" s="35"/>
    </row>
    <row r="6380" spans="3:9" ht="22.5" customHeight="1" x14ac:dyDescent="0.25">
      <c r="C6380" s="34"/>
      <c r="D6380" s="27"/>
      <c r="F6380" s="27"/>
      <c r="G6380" s="35"/>
      <c r="H6380" s="35"/>
      <c r="I6380" s="35"/>
    </row>
    <row r="6381" spans="3:9" ht="22.5" customHeight="1" x14ac:dyDescent="0.25">
      <c r="C6381" s="34"/>
      <c r="D6381" s="27"/>
      <c r="F6381" s="27"/>
      <c r="G6381" s="35"/>
      <c r="H6381" s="35"/>
      <c r="I6381" s="35"/>
    </row>
    <row r="6382" spans="3:9" ht="22.5" customHeight="1" x14ac:dyDescent="0.25">
      <c r="C6382" s="34"/>
      <c r="D6382" s="27"/>
      <c r="F6382" s="27"/>
      <c r="G6382" s="35"/>
      <c r="H6382" s="35"/>
      <c r="I6382" s="35"/>
    </row>
    <row r="6383" spans="3:9" ht="22.5" customHeight="1" x14ac:dyDescent="0.25">
      <c r="C6383" s="34"/>
      <c r="D6383" s="27"/>
      <c r="F6383" s="27"/>
      <c r="G6383" s="35"/>
      <c r="H6383" s="35"/>
      <c r="I6383" s="35"/>
    </row>
    <row r="6384" spans="3:9" ht="22.5" customHeight="1" x14ac:dyDescent="0.25">
      <c r="C6384" s="34"/>
      <c r="D6384" s="27"/>
      <c r="F6384" s="27"/>
      <c r="G6384" s="35"/>
      <c r="H6384" s="35"/>
      <c r="I6384" s="35"/>
    </row>
    <row r="6385" spans="3:9" ht="22.5" customHeight="1" x14ac:dyDescent="0.25">
      <c r="C6385" s="34"/>
      <c r="D6385" s="27"/>
      <c r="F6385" s="27"/>
      <c r="G6385" s="35"/>
      <c r="H6385" s="35"/>
      <c r="I6385" s="35"/>
    </row>
    <row r="6386" spans="3:9" ht="22.5" customHeight="1" x14ac:dyDescent="0.25">
      <c r="C6386" s="34"/>
      <c r="D6386" s="27"/>
      <c r="F6386" s="27"/>
      <c r="G6386" s="35"/>
      <c r="H6386" s="35"/>
      <c r="I6386" s="35"/>
    </row>
    <row r="6387" spans="3:9" ht="22.5" customHeight="1" x14ac:dyDescent="0.25">
      <c r="C6387" s="34"/>
      <c r="D6387" s="27"/>
      <c r="F6387" s="27"/>
      <c r="G6387" s="35"/>
      <c r="H6387" s="35"/>
      <c r="I6387" s="35"/>
    </row>
    <row r="6388" spans="3:9" ht="22.5" customHeight="1" x14ac:dyDescent="0.25">
      <c r="C6388" s="34"/>
      <c r="D6388" s="27"/>
      <c r="F6388" s="27"/>
      <c r="G6388" s="35"/>
      <c r="H6388" s="35"/>
      <c r="I6388" s="35"/>
    </row>
    <row r="6389" spans="3:9" ht="22.5" customHeight="1" x14ac:dyDescent="0.25">
      <c r="C6389" s="34"/>
      <c r="D6389" s="27"/>
      <c r="F6389" s="27"/>
      <c r="G6389" s="35"/>
      <c r="H6389" s="35"/>
      <c r="I6389" s="35"/>
    </row>
    <row r="6390" spans="3:9" ht="22.5" customHeight="1" x14ac:dyDescent="0.25">
      <c r="C6390" s="34"/>
      <c r="D6390" s="27"/>
      <c r="F6390" s="27"/>
      <c r="G6390" s="35"/>
      <c r="H6390" s="35"/>
      <c r="I6390" s="35"/>
    </row>
    <row r="6391" spans="3:9" ht="22.5" customHeight="1" x14ac:dyDescent="0.25">
      <c r="C6391" s="34"/>
      <c r="D6391" s="27"/>
      <c r="F6391" s="27"/>
      <c r="G6391" s="35"/>
      <c r="H6391" s="35"/>
      <c r="I6391" s="35"/>
    </row>
    <row r="6392" spans="3:9" ht="22.5" customHeight="1" x14ac:dyDescent="0.25">
      <c r="C6392" s="34"/>
      <c r="D6392" s="27"/>
      <c r="F6392" s="27"/>
      <c r="G6392" s="35"/>
      <c r="H6392" s="35"/>
      <c r="I6392" s="35"/>
    </row>
    <row r="6393" spans="3:9" ht="22.5" customHeight="1" x14ac:dyDescent="0.25">
      <c r="C6393" s="34"/>
      <c r="D6393" s="27"/>
      <c r="F6393" s="27"/>
      <c r="G6393" s="35"/>
      <c r="H6393" s="35"/>
      <c r="I6393" s="35"/>
    </row>
    <row r="6394" spans="3:9" ht="22.5" customHeight="1" x14ac:dyDescent="0.25">
      <c r="C6394" s="34"/>
      <c r="D6394" s="27"/>
      <c r="F6394" s="27"/>
      <c r="G6394" s="35"/>
      <c r="H6394" s="35"/>
      <c r="I6394" s="35"/>
    </row>
    <row r="6395" spans="3:9" ht="22.5" customHeight="1" x14ac:dyDescent="0.25">
      <c r="C6395" s="34"/>
      <c r="D6395" s="27"/>
      <c r="F6395" s="27"/>
      <c r="G6395" s="35"/>
      <c r="H6395" s="35"/>
      <c r="I6395" s="35"/>
    </row>
    <row r="6396" spans="3:9" ht="22.5" customHeight="1" x14ac:dyDescent="0.25">
      <c r="C6396" s="34"/>
      <c r="D6396" s="27"/>
      <c r="F6396" s="27"/>
      <c r="G6396" s="35"/>
      <c r="H6396" s="35"/>
      <c r="I6396" s="35"/>
    </row>
    <row r="6397" spans="3:9" ht="22.5" customHeight="1" x14ac:dyDescent="0.25">
      <c r="C6397" s="34"/>
      <c r="D6397" s="27"/>
      <c r="F6397" s="27"/>
      <c r="G6397" s="35"/>
      <c r="H6397" s="35"/>
      <c r="I6397" s="35"/>
    </row>
    <row r="6398" spans="3:9" ht="22.5" customHeight="1" x14ac:dyDescent="0.25">
      <c r="C6398" s="34"/>
      <c r="D6398" s="27"/>
      <c r="F6398" s="27"/>
      <c r="G6398" s="35"/>
      <c r="H6398" s="35"/>
      <c r="I6398" s="35"/>
    </row>
    <row r="6399" spans="3:9" ht="22.5" customHeight="1" x14ac:dyDescent="0.25">
      <c r="C6399" s="34"/>
      <c r="D6399" s="27"/>
      <c r="F6399" s="27"/>
      <c r="G6399" s="35"/>
      <c r="H6399" s="35"/>
      <c r="I6399" s="35"/>
    </row>
    <row r="6400" spans="3:9" ht="22.5" customHeight="1" x14ac:dyDescent="0.25">
      <c r="C6400" s="34"/>
      <c r="D6400" s="27"/>
      <c r="F6400" s="27"/>
      <c r="G6400" s="35"/>
      <c r="H6400" s="35"/>
      <c r="I6400" s="35"/>
    </row>
    <row r="6401" spans="3:9" ht="22.5" customHeight="1" x14ac:dyDescent="0.25">
      <c r="C6401" s="34"/>
      <c r="D6401" s="27"/>
      <c r="F6401" s="27"/>
      <c r="G6401" s="35"/>
      <c r="H6401" s="35"/>
      <c r="I6401" s="35"/>
    </row>
    <row r="6402" spans="3:9" ht="22.5" customHeight="1" x14ac:dyDescent="0.25">
      <c r="C6402" s="34"/>
      <c r="D6402" s="27"/>
      <c r="F6402" s="27"/>
      <c r="G6402" s="35"/>
      <c r="H6402" s="35"/>
      <c r="I6402" s="35"/>
    </row>
    <row r="6403" spans="3:9" ht="22.5" customHeight="1" x14ac:dyDescent="0.25">
      <c r="C6403" s="34"/>
      <c r="D6403" s="27"/>
      <c r="F6403" s="27"/>
      <c r="G6403" s="35"/>
      <c r="H6403" s="35"/>
      <c r="I6403" s="35"/>
    </row>
    <row r="6404" spans="3:9" ht="22.5" customHeight="1" x14ac:dyDescent="0.25">
      <c r="C6404" s="34"/>
      <c r="D6404" s="27"/>
      <c r="F6404" s="27"/>
      <c r="G6404" s="35"/>
      <c r="H6404" s="35"/>
      <c r="I6404" s="35"/>
    </row>
    <row r="6405" spans="3:9" ht="22.5" customHeight="1" x14ac:dyDescent="0.25">
      <c r="C6405" s="34"/>
      <c r="D6405" s="27"/>
      <c r="F6405" s="27"/>
      <c r="G6405" s="35"/>
      <c r="H6405" s="35"/>
      <c r="I6405" s="35"/>
    </row>
    <row r="6406" spans="3:9" ht="22.5" customHeight="1" x14ac:dyDescent="0.25">
      <c r="C6406" s="34"/>
      <c r="D6406" s="27"/>
      <c r="F6406" s="27"/>
      <c r="G6406" s="35"/>
      <c r="H6406" s="35"/>
      <c r="I6406" s="35"/>
    </row>
    <row r="6407" spans="3:9" ht="22.5" customHeight="1" x14ac:dyDescent="0.25">
      <c r="C6407" s="34"/>
      <c r="D6407" s="27"/>
      <c r="F6407" s="27"/>
      <c r="G6407" s="35"/>
      <c r="H6407" s="35"/>
      <c r="I6407" s="35"/>
    </row>
    <row r="6408" spans="3:9" ht="22.5" customHeight="1" x14ac:dyDescent="0.25">
      <c r="C6408" s="34"/>
      <c r="D6408" s="27"/>
      <c r="F6408" s="27"/>
      <c r="G6408" s="35"/>
      <c r="H6408" s="35"/>
      <c r="I6408" s="35"/>
    </row>
    <row r="6409" spans="3:9" ht="22.5" customHeight="1" x14ac:dyDescent="0.25">
      <c r="C6409" s="34"/>
      <c r="D6409" s="27"/>
      <c r="F6409" s="27"/>
      <c r="G6409" s="35"/>
      <c r="H6409" s="35"/>
      <c r="I6409" s="35"/>
    </row>
    <row r="6410" spans="3:9" ht="22.5" customHeight="1" x14ac:dyDescent="0.25">
      <c r="C6410" s="34"/>
      <c r="D6410" s="27"/>
      <c r="F6410" s="27"/>
      <c r="G6410" s="35"/>
      <c r="H6410" s="35"/>
      <c r="I6410" s="35"/>
    </row>
    <row r="6411" spans="3:9" ht="22.5" customHeight="1" x14ac:dyDescent="0.25">
      <c r="C6411" s="34"/>
      <c r="D6411" s="27"/>
      <c r="F6411" s="27"/>
      <c r="G6411" s="35"/>
      <c r="H6411" s="35"/>
      <c r="I6411" s="35"/>
    </row>
    <row r="6412" spans="3:9" ht="22.5" customHeight="1" x14ac:dyDescent="0.25">
      <c r="C6412" s="34"/>
      <c r="D6412" s="27"/>
      <c r="F6412" s="27"/>
      <c r="G6412" s="35"/>
      <c r="H6412" s="35"/>
      <c r="I6412" s="35"/>
    </row>
    <row r="6413" spans="3:9" ht="22.5" customHeight="1" x14ac:dyDescent="0.25">
      <c r="C6413" s="34"/>
      <c r="D6413" s="27"/>
      <c r="F6413" s="27"/>
      <c r="G6413" s="35"/>
      <c r="H6413" s="35"/>
      <c r="I6413" s="35"/>
    </row>
    <row r="6414" spans="3:9" ht="22.5" customHeight="1" x14ac:dyDescent="0.25">
      <c r="C6414" s="34"/>
      <c r="D6414" s="27"/>
      <c r="F6414" s="27"/>
      <c r="G6414" s="35"/>
      <c r="H6414" s="35"/>
      <c r="I6414" s="35"/>
    </row>
    <row r="6415" spans="3:9" ht="22.5" customHeight="1" x14ac:dyDescent="0.25">
      <c r="C6415" s="34"/>
      <c r="D6415" s="27"/>
      <c r="F6415" s="27"/>
      <c r="G6415" s="35"/>
      <c r="H6415" s="35"/>
      <c r="I6415" s="35"/>
    </row>
    <row r="6416" spans="3:9" ht="22.5" customHeight="1" x14ac:dyDescent="0.25">
      <c r="C6416" s="34"/>
      <c r="D6416" s="27"/>
      <c r="F6416" s="27"/>
      <c r="G6416" s="35"/>
      <c r="H6416" s="35"/>
      <c r="I6416" s="35"/>
    </row>
    <row r="6417" spans="3:9" ht="22.5" customHeight="1" x14ac:dyDescent="0.25">
      <c r="C6417" s="34"/>
      <c r="D6417" s="27"/>
      <c r="F6417" s="27"/>
      <c r="G6417" s="35"/>
      <c r="H6417" s="35"/>
      <c r="I6417" s="35"/>
    </row>
    <row r="6418" spans="3:9" ht="22.5" customHeight="1" x14ac:dyDescent="0.25">
      <c r="C6418" s="34"/>
      <c r="D6418" s="27"/>
      <c r="F6418" s="27"/>
      <c r="G6418" s="35"/>
      <c r="H6418" s="35"/>
      <c r="I6418" s="35"/>
    </row>
    <row r="6419" spans="3:9" ht="22.5" customHeight="1" x14ac:dyDescent="0.25">
      <c r="C6419" s="34"/>
      <c r="D6419" s="27"/>
      <c r="F6419" s="27"/>
      <c r="G6419" s="35"/>
      <c r="H6419" s="35"/>
      <c r="I6419" s="35"/>
    </row>
    <row r="6420" spans="3:9" ht="22.5" customHeight="1" x14ac:dyDescent="0.25">
      <c r="C6420" s="34"/>
      <c r="D6420" s="27"/>
      <c r="F6420" s="27"/>
      <c r="G6420" s="35"/>
      <c r="H6420" s="35"/>
      <c r="I6420" s="35"/>
    </row>
    <row r="6421" spans="3:9" ht="22.5" customHeight="1" x14ac:dyDescent="0.25">
      <c r="C6421" s="34"/>
      <c r="D6421" s="27"/>
      <c r="F6421" s="27"/>
      <c r="G6421" s="35"/>
      <c r="H6421" s="35"/>
      <c r="I6421" s="35"/>
    </row>
    <row r="6422" spans="3:9" ht="22.5" customHeight="1" x14ac:dyDescent="0.25">
      <c r="C6422" s="34"/>
      <c r="D6422" s="27"/>
      <c r="F6422" s="27"/>
      <c r="G6422" s="35"/>
      <c r="H6422" s="35"/>
      <c r="I6422" s="35"/>
    </row>
    <row r="6423" spans="3:9" ht="22.5" customHeight="1" x14ac:dyDescent="0.25">
      <c r="C6423" s="34"/>
      <c r="D6423" s="27"/>
      <c r="F6423" s="27"/>
      <c r="G6423" s="35"/>
      <c r="H6423" s="35"/>
      <c r="I6423" s="35"/>
    </row>
    <row r="6424" spans="3:9" ht="22.5" customHeight="1" x14ac:dyDescent="0.25">
      <c r="C6424" s="34"/>
      <c r="D6424" s="27"/>
      <c r="F6424" s="27"/>
      <c r="G6424" s="35"/>
      <c r="H6424" s="35"/>
      <c r="I6424" s="35"/>
    </row>
    <row r="6425" spans="3:9" ht="22.5" customHeight="1" x14ac:dyDescent="0.25">
      <c r="C6425" s="34"/>
      <c r="D6425" s="27"/>
      <c r="F6425" s="27"/>
      <c r="G6425" s="35"/>
      <c r="H6425" s="35"/>
      <c r="I6425" s="35"/>
    </row>
    <row r="6426" spans="3:9" ht="22.5" customHeight="1" x14ac:dyDescent="0.25">
      <c r="C6426" s="34"/>
      <c r="D6426" s="27"/>
      <c r="F6426" s="27"/>
      <c r="G6426" s="35"/>
      <c r="H6426" s="35"/>
      <c r="I6426" s="35"/>
    </row>
    <row r="6427" spans="3:9" ht="22.5" customHeight="1" x14ac:dyDescent="0.25">
      <c r="C6427" s="34"/>
      <c r="D6427" s="27"/>
      <c r="F6427" s="27"/>
      <c r="G6427" s="35"/>
      <c r="H6427" s="35"/>
      <c r="I6427" s="35"/>
    </row>
    <row r="6428" spans="3:9" ht="22.5" customHeight="1" x14ac:dyDescent="0.25">
      <c r="C6428" s="34"/>
      <c r="D6428" s="27"/>
      <c r="F6428" s="27"/>
      <c r="G6428" s="35"/>
      <c r="H6428" s="35"/>
      <c r="I6428" s="35"/>
    </row>
    <row r="6429" spans="3:9" ht="22.5" customHeight="1" x14ac:dyDescent="0.25">
      <c r="C6429" s="34"/>
      <c r="D6429" s="27"/>
      <c r="F6429" s="27"/>
      <c r="G6429" s="35"/>
      <c r="H6429" s="35"/>
      <c r="I6429" s="35"/>
    </row>
    <row r="6430" spans="3:9" ht="22.5" customHeight="1" x14ac:dyDescent="0.25">
      <c r="C6430" s="34"/>
      <c r="D6430" s="27"/>
      <c r="F6430" s="27"/>
      <c r="G6430" s="35"/>
      <c r="H6430" s="35"/>
      <c r="I6430" s="35"/>
    </row>
    <row r="6431" spans="3:9" ht="22.5" customHeight="1" x14ac:dyDescent="0.25">
      <c r="C6431" s="34"/>
      <c r="D6431" s="27"/>
      <c r="F6431" s="27"/>
      <c r="G6431" s="35"/>
      <c r="H6431" s="35"/>
      <c r="I6431" s="35"/>
    </row>
    <row r="6432" spans="3:9" ht="22.5" customHeight="1" x14ac:dyDescent="0.25">
      <c r="C6432" s="34"/>
      <c r="D6432" s="27"/>
      <c r="F6432" s="27"/>
      <c r="G6432" s="35"/>
      <c r="H6432" s="35"/>
      <c r="I6432" s="35"/>
    </row>
    <row r="6433" spans="3:9" ht="22.5" customHeight="1" x14ac:dyDescent="0.25">
      <c r="C6433" s="34"/>
      <c r="D6433" s="27"/>
      <c r="F6433" s="27"/>
      <c r="G6433" s="35"/>
      <c r="H6433" s="35"/>
      <c r="I6433" s="35"/>
    </row>
    <row r="6434" spans="3:9" ht="22.5" customHeight="1" x14ac:dyDescent="0.25">
      <c r="C6434" s="34"/>
      <c r="D6434" s="27"/>
      <c r="F6434" s="27"/>
      <c r="G6434" s="35"/>
      <c r="H6434" s="35"/>
      <c r="I6434" s="35"/>
    </row>
    <row r="6435" spans="3:9" ht="22.5" customHeight="1" x14ac:dyDescent="0.25">
      <c r="C6435" s="34"/>
      <c r="D6435" s="27"/>
      <c r="F6435" s="27"/>
      <c r="G6435" s="35"/>
      <c r="H6435" s="35"/>
      <c r="I6435" s="35"/>
    </row>
    <row r="6436" spans="3:9" ht="22.5" customHeight="1" x14ac:dyDescent="0.25">
      <c r="C6436" s="34"/>
      <c r="D6436" s="27"/>
      <c r="F6436" s="27"/>
      <c r="G6436" s="35"/>
      <c r="H6436" s="35"/>
      <c r="I6436" s="35"/>
    </row>
    <row r="6437" spans="3:9" ht="22.5" customHeight="1" x14ac:dyDescent="0.25">
      <c r="C6437" s="34"/>
      <c r="D6437" s="27"/>
      <c r="F6437" s="27"/>
      <c r="G6437" s="35"/>
      <c r="H6437" s="35"/>
      <c r="I6437" s="35"/>
    </row>
    <row r="6438" spans="3:9" ht="22.5" customHeight="1" x14ac:dyDescent="0.25">
      <c r="C6438" s="34"/>
      <c r="D6438" s="27"/>
      <c r="F6438" s="27"/>
      <c r="G6438" s="35"/>
      <c r="H6438" s="35"/>
      <c r="I6438" s="35"/>
    </row>
    <row r="6439" spans="3:9" ht="22.5" customHeight="1" x14ac:dyDescent="0.25">
      <c r="C6439" s="34"/>
      <c r="D6439" s="27"/>
      <c r="F6439" s="27"/>
      <c r="G6439" s="35"/>
      <c r="H6439" s="35"/>
      <c r="I6439" s="35"/>
    </row>
    <row r="6440" spans="3:9" ht="22.5" customHeight="1" x14ac:dyDescent="0.25">
      <c r="C6440" s="34"/>
      <c r="D6440" s="27"/>
      <c r="F6440" s="27"/>
      <c r="G6440" s="35"/>
      <c r="H6440" s="35"/>
      <c r="I6440" s="35"/>
    </row>
    <row r="6441" spans="3:9" ht="22.5" customHeight="1" x14ac:dyDescent="0.25">
      <c r="C6441" s="34"/>
      <c r="D6441" s="27"/>
      <c r="F6441" s="27"/>
      <c r="G6441" s="35"/>
      <c r="H6441" s="35"/>
      <c r="I6441" s="35"/>
    </row>
    <row r="6442" spans="3:9" ht="22.5" customHeight="1" x14ac:dyDescent="0.25">
      <c r="C6442" s="34"/>
      <c r="D6442" s="27"/>
      <c r="F6442" s="27"/>
      <c r="G6442" s="35"/>
      <c r="H6442" s="35"/>
      <c r="I6442" s="35"/>
    </row>
    <row r="6443" spans="3:9" ht="22.5" customHeight="1" x14ac:dyDescent="0.25">
      <c r="C6443" s="34"/>
      <c r="D6443" s="27"/>
      <c r="F6443" s="27"/>
      <c r="G6443" s="35"/>
      <c r="H6443" s="35"/>
      <c r="I6443" s="35"/>
    </row>
    <row r="6444" spans="3:9" ht="22.5" customHeight="1" x14ac:dyDescent="0.25">
      <c r="C6444" s="34"/>
      <c r="D6444" s="27"/>
      <c r="F6444" s="27"/>
      <c r="G6444" s="35"/>
      <c r="H6444" s="35"/>
      <c r="I6444" s="35"/>
    </row>
    <row r="6445" spans="3:9" ht="22.5" customHeight="1" x14ac:dyDescent="0.25">
      <c r="C6445" s="34"/>
      <c r="D6445" s="27"/>
      <c r="F6445" s="27"/>
      <c r="G6445" s="35"/>
      <c r="H6445" s="35"/>
      <c r="I6445" s="35"/>
    </row>
    <row r="6446" spans="3:9" ht="22.5" customHeight="1" x14ac:dyDescent="0.25">
      <c r="C6446" s="34"/>
      <c r="D6446" s="27"/>
      <c r="F6446" s="27"/>
      <c r="G6446" s="35"/>
      <c r="H6446" s="35"/>
      <c r="I6446" s="35"/>
    </row>
    <row r="6447" spans="3:9" ht="22.5" customHeight="1" x14ac:dyDescent="0.25">
      <c r="C6447" s="34"/>
      <c r="D6447" s="27"/>
      <c r="F6447" s="27"/>
      <c r="G6447" s="35"/>
      <c r="H6447" s="35"/>
      <c r="I6447" s="35"/>
    </row>
    <row r="6448" spans="3:9" ht="22.5" customHeight="1" x14ac:dyDescent="0.25">
      <c r="C6448" s="34"/>
      <c r="D6448" s="27"/>
      <c r="F6448" s="27"/>
      <c r="G6448" s="35"/>
      <c r="H6448" s="35"/>
      <c r="I6448" s="35"/>
    </row>
    <row r="6449" spans="3:9" ht="22.5" customHeight="1" x14ac:dyDescent="0.25">
      <c r="C6449" s="34"/>
      <c r="D6449" s="27"/>
      <c r="F6449" s="27"/>
      <c r="G6449" s="35"/>
      <c r="H6449" s="35"/>
      <c r="I6449" s="35"/>
    </row>
    <row r="6450" spans="3:9" ht="22.5" customHeight="1" x14ac:dyDescent="0.25">
      <c r="C6450" s="34"/>
      <c r="D6450" s="27"/>
      <c r="F6450" s="27"/>
      <c r="G6450" s="35"/>
      <c r="H6450" s="35"/>
      <c r="I6450" s="35"/>
    </row>
    <row r="6451" spans="3:9" ht="22.5" customHeight="1" x14ac:dyDescent="0.25">
      <c r="C6451" s="34"/>
      <c r="D6451" s="27"/>
      <c r="F6451" s="27"/>
      <c r="G6451" s="35"/>
      <c r="H6451" s="35"/>
      <c r="I6451" s="35"/>
    </row>
    <row r="6452" spans="3:9" ht="22.5" customHeight="1" x14ac:dyDescent="0.25">
      <c r="C6452" s="34"/>
      <c r="D6452" s="27"/>
      <c r="F6452" s="27"/>
      <c r="G6452" s="35"/>
      <c r="H6452" s="35"/>
      <c r="I6452" s="35"/>
    </row>
    <row r="6453" spans="3:9" ht="22.5" customHeight="1" x14ac:dyDescent="0.25">
      <c r="C6453" s="34"/>
      <c r="D6453" s="27"/>
      <c r="F6453" s="27"/>
      <c r="G6453" s="35"/>
      <c r="H6453" s="35"/>
      <c r="I6453" s="35"/>
    </row>
    <row r="6454" spans="3:9" ht="22.5" customHeight="1" x14ac:dyDescent="0.25">
      <c r="C6454" s="34"/>
      <c r="D6454" s="27"/>
      <c r="F6454" s="27"/>
      <c r="G6454" s="35"/>
      <c r="H6454" s="35"/>
      <c r="I6454" s="35"/>
    </row>
    <row r="6455" spans="3:9" ht="22.5" customHeight="1" x14ac:dyDescent="0.25">
      <c r="C6455" s="34"/>
      <c r="D6455" s="27"/>
      <c r="F6455" s="27"/>
      <c r="G6455" s="35"/>
      <c r="H6455" s="35"/>
      <c r="I6455" s="35"/>
    </row>
    <row r="6456" spans="3:9" ht="22.5" customHeight="1" x14ac:dyDescent="0.25">
      <c r="C6456" s="34"/>
      <c r="D6456" s="27"/>
      <c r="F6456" s="27"/>
      <c r="G6456" s="35"/>
      <c r="H6456" s="35"/>
      <c r="I6456" s="35"/>
    </row>
    <row r="6457" spans="3:9" ht="22.5" customHeight="1" x14ac:dyDescent="0.25">
      <c r="C6457" s="34"/>
      <c r="D6457" s="27"/>
      <c r="F6457" s="27"/>
      <c r="G6457" s="35"/>
      <c r="H6457" s="35"/>
      <c r="I6457" s="35"/>
    </row>
    <row r="6458" spans="3:9" ht="22.5" customHeight="1" x14ac:dyDescent="0.25">
      <c r="C6458" s="34"/>
      <c r="D6458" s="27"/>
      <c r="F6458" s="27"/>
      <c r="G6458" s="35"/>
      <c r="H6458" s="35"/>
      <c r="I6458" s="35"/>
    </row>
    <row r="6459" spans="3:9" ht="22.5" customHeight="1" x14ac:dyDescent="0.25">
      <c r="C6459" s="34"/>
      <c r="D6459" s="27"/>
      <c r="F6459" s="27"/>
      <c r="G6459" s="35"/>
      <c r="H6459" s="35"/>
      <c r="I6459" s="35"/>
    </row>
    <row r="6460" spans="3:9" ht="22.5" customHeight="1" x14ac:dyDescent="0.25">
      <c r="C6460" s="34"/>
      <c r="D6460" s="27"/>
      <c r="F6460" s="27"/>
      <c r="G6460" s="35"/>
      <c r="H6460" s="35"/>
      <c r="I6460" s="35"/>
    </row>
    <row r="6461" spans="3:9" ht="22.5" customHeight="1" x14ac:dyDescent="0.25">
      <c r="C6461" s="34"/>
      <c r="D6461" s="27"/>
      <c r="F6461" s="27"/>
      <c r="G6461" s="35"/>
      <c r="H6461" s="35"/>
      <c r="I6461" s="35"/>
    </row>
    <row r="6462" spans="3:9" ht="22.5" customHeight="1" x14ac:dyDescent="0.25">
      <c r="C6462" s="34"/>
      <c r="D6462" s="27"/>
      <c r="F6462" s="27"/>
      <c r="G6462" s="35"/>
      <c r="H6462" s="35"/>
      <c r="I6462" s="35"/>
    </row>
    <row r="6463" spans="3:9" ht="22.5" customHeight="1" x14ac:dyDescent="0.25">
      <c r="C6463" s="34"/>
      <c r="D6463" s="27"/>
      <c r="F6463" s="27"/>
      <c r="G6463" s="35"/>
      <c r="H6463" s="35"/>
      <c r="I6463" s="35"/>
    </row>
    <row r="6464" spans="3:9" ht="22.5" customHeight="1" x14ac:dyDescent="0.25">
      <c r="C6464" s="34"/>
      <c r="D6464" s="27"/>
      <c r="F6464" s="27"/>
      <c r="G6464" s="35"/>
      <c r="H6464" s="35"/>
      <c r="I6464" s="35"/>
    </row>
    <row r="6465" spans="3:9" ht="22.5" customHeight="1" x14ac:dyDescent="0.25">
      <c r="C6465" s="34"/>
      <c r="D6465" s="27"/>
      <c r="F6465" s="27"/>
      <c r="G6465" s="35"/>
      <c r="H6465" s="35"/>
      <c r="I6465" s="35"/>
    </row>
    <row r="6466" spans="3:9" ht="22.5" customHeight="1" x14ac:dyDescent="0.25">
      <c r="C6466" s="34"/>
      <c r="D6466" s="27"/>
      <c r="F6466" s="27"/>
      <c r="G6466" s="35"/>
      <c r="H6466" s="35"/>
      <c r="I6466" s="35"/>
    </row>
    <row r="6467" spans="3:9" ht="22.5" customHeight="1" x14ac:dyDescent="0.25">
      <c r="C6467" s="34"/>
      <c r="D6467" s="27"/>
      <c r="F6467" s="27"/>
      <c r="G6467" s="35"/>
      <c r="H6467" s="35"/>
      <c r="I6467" s="35"/>
    </row>
    <row r="6468" spans="3:9" ht="22.5" customHeight="1" x14ac:dyDescent="0.25">
      <c r="C6468" s="34"/>
      <c r="D6468" s="27"/>
      <c r="F6468" s="27"/>
      <c r="G6468" s="35"/>
      <c r="H6468" s="35"/>
      <c r="I6468" s="35"/>
    </row>
    <row r="6469" spans="3:9" ht="22.5" customHeight="1" x14ac:dyDescent="0.25">
      <c r="C6469" s="34"/>
      <c r="D6469" s="27"/>
      <c r="F6469" s="27"/>
      <c r="G6469" s="35"/>
      <c r="H6469" s="35"/>
      <c r="I6469" s="35"/>
    </row>
    <row r="6470" spans="3:9" ht="22.5" customHeight="1" x14ac:dyDescent="0.25">
      <c r="C6470" s="34"/>
      <c r="D6470" s="27"/>
      <c r="F6470" s="27"/>
      <c r="G6470" s="35"/>
      <c r="H6470" s="35"/>
      <c r="I6470" s="35"/>
    </row>
    <row r="6471" spans="3:9" ht="22.5" customHeight="1" x14ac:dyDescent="0.25">
      <c r="C6471" s="34"/>
      <c r="D6471" s="27"/>
      <c r="F6471" s="27"/>
      <c r="G6471" s="35"/>
      <c r="H6471" s="35"/>
      <c r="I6471" s="35"/>
    </row>
    <row r="6472" spans="3:9" ht="22.5" customHeight="1" x14ac:dyDescent="0.25">
      <c r="C6472" s="34"/>
      <c r="D6472" s="27"/>
      <c r="F6472" s="27"/>
      <c r="G6472" s="35"/>
      <c r="H6472" s="35"/>
      <c r="I6472" s="35"/>
    </row>
    <row r="6473" spans="3:9" ht="22.5" customHeight="1" x14ac:dyDescent="0.25">
      <c r="C6473" s="34"/>
      <c r="D6473" s="27"/>
      <c r="F6473" s="27"/>
      <c r="G6473" s="35"/>
      <c r="H6473" s="35"/>
      <c r="I6473" s="35"/>
    </row>
    <row r="6474" spans="3:9" ht="22.5" customHeight="1" x14ac:dyDescent="0.25">
      <c r="C6474" s="34"/>
      <c r="D6474" s="27"/>
      <c r="F6474" s="27"/>
      <c r="G6474" s="35"/>
      <c r="H6474" s="35"/>
      <c r="I6474" s="35"/>
    </row>
    <row r="6475" spans="3:9" ht="22.5" customHeight="1" x14ac:dyDescent="0.25">
      <c r="C6475" s="34"/>
      <c r="D6475" s="27"/>
      <c r="F6475" s="27"/>
      <c r="G6475" s="35"/>
      <c r="H6475" s="35"/>
      <c r="I6475" s="35"/>
    </row>
    <row r="6476" spans="3:9" ht="22.5" customHeight="1" x14ac:dyDescent="0.25">
      <c r="C6476" s="34"/>
      <c r="D6476" s="27"/>
      <c r="F6476" s="27"/>
      <c r="G6476" s="35"/>
      <c r="H6476" s="35"/>
      <c r="I6476" s="35"/>
    </row>
    <row r="6477" spans="3:9" ht="22.5" customHeight="1" x14ac:dyDescent="0.25">
      <c r="C6477" s="34"/>
      <c r="D6477" s="27"/>
      <c r="F6477" s="27"/>
      <c r="G6477" s="35"/>
      <c r="H6477" s="35"/>
      <c r="I6477" s="35"/>
    </row>
    <row r="6478" spans="3:9" ht="22.5" customHeight="1" x14ac:dyDescent="0.25">
      <c r="C6478" s="34"/>
      <c r="D6478" s="27"/>
      <c r="F6478" s="27"/>
      <c r="G6478" s="35"/>
      <c r="H6478" s="35"/>
      <c r="I6478" s="35"/>
    </row>
    <row r="6479" spans="3:9" ht="22.5" customHeight="1" x14ac:dyDescent="0.25">
      <c r="C6479" s="34"/>
      <c r="D6479" s="27"/>
      <c r="F6479" s="27"/>
      <c r="G6479" s="35"/>
      <c r="H6479" s="35"/>
      <c r="I6479" s="35"/>
    </row>
    <row r="6480" spans="3:9" ht="22.5" customHeight="1" x14ac:dyDescent="0.25">
      <c r="C6480" s="34"/>
      <c r="D6480" s="27"/>
      <c r="F6480" s="27"/>
      <c r="G6480" s="35"/>
      <c r="H6480" s="35"/>
      <c r="I6480" s="35"/>
    </row>
    <row r="6481" spans="3:9" ht="22.5" customHeight="1" x14ac:dyDescent="0.25">
      <c r="C6481" s="34"/>
      <c r="D6481" s="27"/>
      <c r="F6481" s="27"/>
      <c r="G6481" s="35"/>
      <c r="H6481" s="35"/>
      <c r="I6481" s="35"/>
    </row>
    <row r="6482" spans="3:9" ht="22.5" customHeight="1" x14ac:dyDescent="0.25">
      <c r="C6482" s="34"/>
      <c r="D6482" s="27"/>
      <c r="F6482" s="27"/>
      <c r="G6482" s="35"/>
      <c r="H6482" s="35"/>
      <c r="I6482" s="35"/>
    </row>
    <row r="6483" spans="3:9" ht="22.5" customHeight="1" x14ac:dyDescent="0.25">
      <c r="C6483" s="34"/>
      <c r="D6483" s="27"/>
      <c r="F6483" s="27"/>
      <c r="G6483" s="35"/>
      <c r="H6483" s="35"/>
      <c r="I6483" s="35"/>
    </row>
    <row r="6484" spans="3:9" ht="22.5" customHeight="1" x14ac:dyDescent="0.25">
      <c r="C6484" s="34"/>
      <c r="D6484" s="27"/>
      <c r="F6484" s="27"/>
      <c r="G6484" s="35"/>
      <c r="H6484" s="35"/>
      <c r="I6484" s="35"/>
    </row>
    <row r="6485" spans="3:9" ht="22.5" customHeight="1" x14ac:dyDescent="0.25">
      <c r="C6485" s="34"/>
      <c r="D6485" s="27"/>
      <c r="F6485" s="27"/>
      <c r="G6485" s="35"/>
      <c r="H6485" s="35"/>
      <c r="I6485" s="35"/>
    </row>
    <row r="6486" spans="3:9" ht="22.5" customHeight="1" x14ac:dyDescent="0.25">
      <c r="C6486" s="34"/>
      <c r="D6486" s="27"/>
      <c r="F6486" s="27"/>
      <c r="G6486" s="35"/>
      <c r="H6486" s="35"/>
      <c r="I6486" s="35"/>
    </row>
    <row r="6487" spans="3:9" ht="22.5" customHeight="1" x14ac:dyDescent="0.25">
      <c r="C6487" s="34"/>
      <c r="D6487" s="27"/>
      <c r="F6487" s="27"/>
      <c r="G6487" s="35"/>
      <c r="H6487" s="35"/>
      <c r="I6487" s="35"/>
    </row>
    <row r="6488" spans="3:9" ht="22.5" customHeight="1" x14ac:dyDescent="0.25">
      <c r="C6488" s="34"/>
      <c r="D6488" s="27"/>
      <c r="F6488" s="27"/>
      <c r="G6488" s="35"/>
      <c r="H6488" s="35"/>
      <c r="I6488" s="35"/>
    </row>
    <row r="6489" spans="3:9" ht="22.5" customHeight="1" x14ac:dyDescent="0.25">
      <c r="C6489" s="34"/>
      <c r="D6489" s="27"/>
      <c r="F6489" s="27"/>
      <c r="G6489" s="35"/>
      <c r="H6489" s="35"/>
      <c r="I6489" s="35"/>
    </row>
    <row r="6490" spans="3:9" ht="22.5" customHeight="1" x14ac:dyDescent="0.25">
      <c r="C6490" s="34"/>
      <c r="D6490" s="27"/>
      <c r="F6490" s="27"/>
      <c r="G6490" s="35"/>
      <c r="H6490" s="35"/>
      <c r="I6490" s="35"/>
    </row>
    <row r="6491" spans="3:9" ht="22.5" customHeight="1" x14ac:dyDescent="0.25">
      <c r="C6491" s="34"/>
      <c r="D6491" s="27"/>
      <c r="F6491" s="27"/>
      <c r="G6491" s="35"/>
      <c r="H6491" s="35"/>
      <c r="I6491" s="35"/>
    </row>
    <row r="6492" spans="3:9" ht="22.5" customHeight="1" x14ac:dyDescent="0.25">
      <c r="C6492" s="34"/>
      <c r="D6492" s="27"/>
      <c r="F6492" s="27"/>
      <c r="G6492" s="35"/>
      <c r="H6492" s="35"/>
      <c r="I6492" s="35"/>
    </row>
    <row r="6493" spans="3:9" ht="22.5" customHeight="1" x14ac:dyDescent="0.25">
      <c r="C6493" s="34"/>
      <c r="D6493" s="27"/>
      <c r="F6493" s="27"/>
      <c r="G6493" s="35"/>
      <c r="H6493" s="35"/>
      <c r="I6493" s="35"/>
    </row>
    <row r="6494" spans="3:9" ht="22.5" customHeight="1" x14ac:dyDescent="0.25">
      <c r="C6494" s="34"/>
      <c r="D6494" s="27"/>
      <c r="F6494" s="27"/>
      <c r="G6494" s="35"/>
      <c r="H6494" s="35"/>
      <c r="I6494" s="35"/>
    </row>
    <row r="6495" spans="3:9" ht="22.5" customHeight="1" x14ac:dyDescent="0.25">
      <c r="C6495" s="34"/>
      <c r="D6495" s="27"/>
      <c r="F6495" s="27"/>
      <c r="G6495" s="35"/>
      <c r="H6495" s="35"/>
      <c r="I6495" s="35"/>
    </row>
    <row r="6496" spans="3:9" ht="22.5" customHeight="1" x14ac:dyDescent="0.25">
      <c r="C6496" s="34"/>
      <c r="D6496" s="27"/>
      <c r="F6496" s="27"/>
      <c r="G6496" s="35"/>
      <c r="H6496" s="35"/>
      <c r="I6496" s="35"/>
    </row>
    <row r="6497" spans="3:9" ht="22.5" customHeight="1" x14ac:dyDescent="0.25">
      <c r="C6497" s="34"/>
      <c r="D6497" s="27"/>
      <c r="F6497" s="27"/>
      <c r="G6497" s="35"/>
      <c r="H6497" s="35"/>
      <c r="I6497" s="35"/>
    </row>
    <row r="6498" spans="3:9" ht="22.5" customHeight="1" x14ac:dyDescent="0.25">
      <c r="C6498" s="34"/>
      <c r="D6498" s="27"/>
      <c r="F6498" s="27"/>
      <c r="G6498" s="35"/>
      <c r="H6498" s="35"/>
      <c r="I6498" s="35"/>
    </row>
    <row r="6499" spans="3:9" ht="22.5" customHeight="1" x14ac:dyDescent="0.25">
      <c r="C6499" s="34"/>
      <c r="D6499" s="27"/>
      <c r="F6499" s="27"/>
      <c r="G6499" s="35"/>
      <c r="H6499" s="35"/>
      <c r="I6499" s="35"/>
    </row>
    <row r="6500" spans="3:9" ht="22.5" customHeight="1" x14ac:dyDescent="0.25">
      <c r="C6500" s="34"/>
      <c r="D6500" s="27"/>
      <c r="F6500" s="27"/>
      <c r="G6500" s="35"/>
      <c r="H6500" s="35"/>
      <c r="I6500" s="35"/>
    </row>
    <row r="6501" spans="3:9" ht="22.5" customHeight="1" x14ac:dyDescent="0.25">
      <c r="C6501" s="34"/>
      <c r="D6501" s="27"/>
      <c r="F6501" s="27"/>
      <c r="G6501" s="35"/>
      <c r="H6501" s="35"/>
      <c r="I6501" s="35"/>
    </row>
    <row r="6502" spans="3:9" ht="22.5" customHeight="1" x14ac:dyDescent="0.25">
      <c r="C6502" s="34"/>
      <c r="D6502" s="27"/>
      <c r="F6502" s="27"/>
      <c r="G6502" s="35"/>
      <c r="H6502" s="35"/>
      <c r="I6502" s="35"/>
    </row>
    <row r="6503" spans="3:9" ht="22.5" customHeight="1" x14ac:dyDescent="0.25">
      <c r="C6503" s="34"/>
      <c r="D6503" s="27"/>
      <c r="F6503" s="27"/>
      <c r="G6503" s="35"/>
      <c r="H6503" s="35"/>
      <c r="I6503" s="35"/>
    </row>
    <row r="6504" spans="3:9" ht="22.5" customHeight="1" x14ac:dyDescent="0.25">
      <c r="C6504" s="34"/>
      <c r="D6504" s="27"/>
      <c r="F6504" s="27"/>
      <c r="G6504" s="35"/>
      <c r="H6504" s="35"/>
      <c r="I6504" s="35"/>
    </row>
    <row r="6505" spans="3:9" ht="22.5" customHeight="1" x14ac:dyDescent="0.25">
      <c r="C6505" s="34"/>
      <c r="D6505" s="27"/>
      <c r="F6505" s="27"/>
      <c r="G6505" s="35"/>
      <c r="H6505" s="35"/>
      <c r="I6505" s="35"/>
    </row>
    <row r="6506" spans="3:9" ht="22.5" customHeight="1" x14ac:dyDescent="0.25">
      <c r="C6506" s="34"/>
      <c r="D6506" s="27"/>
      <c r="F6506" s="27"/>
      <c r="G6506" s="35"/>
      <c r="H6506" s="35"/>
      <c r="I6506" s="35"/>
    </row>
    <row r="6507" spans="3:9" ht="22.5" customHeight="1" x14ac:dyDescent="0.25">
      <c r="C6507" s="34"/>
      <c r="D6507" s="27"/>
      <c r="F6507" s="27"/>
      <c r="G6507" s="35"/>
      <c r="H6507" s="35"/>
      <c r="I6507" s="35"/>
    </row>
    <row r="6508" spans="3:9" ht="22.5" customHeight="1" x14ac:dyDescent="0.25">
      <c r="C6508" s="34"/>
      <c r="D6508" s="27"/>
      <c r="F6508" s="27"/>
      <c r="G6508" s="35"/>
      <c r="H6508" s="35"/>
      <c r="I6508" s="35"/>
    </row>
    <row r="6509" spans="3:9" ht="22.5" customHeight="1" x14ac:dyDescent="0.25">
      <c r="C6509" s="34"/>
      <c r="D6509" s="27"/>
      <c r="F6509" s="27"/>
      <c r="G6509" s="35"/>
      <c r="H6509" s="35"/>
      <c r="I6509" s="35"/>
    </row>
    <row r="6510" spans="3:9" ht="22.5" customHeight="1" x14ac:dyDescent="0.25">
      <c r="C6510" s="34"/>
      <c r="D6510" s="27"/>
      <c r="F6510" s="27"/>
      <c r="G6510" s="35"/>
      <c r="H6510" s="35"/>
      <c r="I6510" s="35"/>
    </row>
    <row r="6511" spans="3:9" ht="22.5" customHeight="1" x14ac:dyDescent="0.25">
      <c r="C6511" s="34"/>
      <c r="D6511" s="27"/>
      <c r="F6511" s="27"/>
      <c r="G6511" s="35"/>
      <c r="H6511" s="35"/>
      <c r="I6511" s="35"/>
    </row>
    <row r="6512" spans="3:9" ht="22.5" customHeight="1" x14ac:dyDescent="0.25">
      <c r="C6512" s="34"/>
      <c r="D6512" s="27"/>
      <c r="F6512" s="27"/>
      <c r="G6512" s="35"/>
      <c r="H6512" s="35"/>
      <c r="I6512" s="35"/>
    </row>
    <row r="6513" spans="3:9" ht="22.5" customHeight="1" x14ac:dyDescent="0.25">
      <c r="C6513" s="34"/>
      <c r="D6513" s="27"/>
      <c r="F6513" s="27"/>
      <c r="G6513" s="35"/>
      <c r="H6513" s="35"/>
      <c r="I6513" s="35"/>
    </row>
    <row r="6514" spans="3:9" ht="22.5" customHeight="1" x14ac:dyDescent="0.25">
      <c r="C6514" s="34"/>
      <c r="D6514" s="27"/>
      <c r="F6514" s="27"/>
      <c r="G6514" s="35"/>
      <c r="H6514" s="35"/>
      <c r="I6514" s="35"/>
    </row>
    <row r="6515" spans="3:9" ht="22.5" customHeight="1" x14ac:dyDescent="0.25">
      <c r="C6515" s="34"/>
      <c r="D6515" s="27"/>
      <c r="F6515" s="27"/>
      <c r="G6515" s="35"/>
      <c r="H6515" s="35"/>
      <c r="I6515" s="35"/>
    </row>
    <row r="6516" spans="3:9" ht="22.5" customHeight="1" x14ac:dyDescent="0.25">
      <c r="C6516" s="34"/>
      <c r="D6516" s="27"/>
      <c r="F6516" s="27"/>
      <c r="G6516" s="35"/>
      <c r="H6516" s="35"/>
      <c r="I6516" s="35"/>
    </row>
    <row r="6517" spans="3:9" ht="22.5" customHeight="1" x14ac:dyDescent="0.25">
      <c r="C6517" s="34"/>
      <c r="D6517" s="27"/>
      <c r="F6517" s="27"/>
      <c r="G6517" s="35"/>
      <c r="H6517" s="35"/>
      <c r="I6517" s="35"/>
    </row>
    <row r="6518" spans="3:9" ht="22.5" customHeight="1" x14ac:dyDescent="0.25">
      <c r="C6518" s="34"/>
      <c r="D6518" s="27"/>
      <c r="F6518" s="27"/>
      <c r="G6518" s="35"/>
      <c r="H6518" s="35"/>
      <c r="I6518" s="35"/>
    </row>
    <row r="6519" spans="3:9" ht="22.5" customHeight="1" x14ac:dyDescent="0.25">
      <c r="C6519" s="34"/>
      <c r="D6519" s="27"/>
      <c r="F6519" s="27"/>
      <c r="G6519" s="35"/>
      <c r="H6519" s="35"/>
      <c r="I6519" s="35"/>
    </row>
    <row r="6520" spans="3:9" ht="22.5" customHeight="1" x14ac:dyDescent="0.25">
      <c r="C6520" s="34"/>
      <c r="D6520" s="27"/>
      <c r="F6520" s="27"/>
      <c r="G6520" s="35"/>
      <c r="H6520" s="35"/>
      <c r="I6520" s="35"/>
    </row>
    <row r="6521" spans="3:9" ht="22.5" customHeight="1" x14ac:dyDescent="0.25">
      <c r="C6521" s="34"/>
      <c r="D6521" s="27"/>
      <c r="F6521" s="27"/>
      <c r="G6521" s="35"/>
      <c r="H6521" s="35"/>
      <c r="I6521" s="35"/>
    </row>
    <row r="6522" spans="3:9" ht="22.5" customHeight="1" x14ac:dyDescent="0.25">
      <c r="C6522" s="34"/>
      <c r="D6522" s="27"/>
      <c r="F6522" s="27"/>
      <c r="G6522" s="35"/>
      <c r="H6522" s="35"/>
      <c r="I6522" s="35"/>
    </row>
    <row r="6523" spans="3:9" ht="22.5" customHeight="1" x14ac:dyDescent="0.25">
      <c r="C6523" s="34"/>
      <c r="D6523" s="27"/>
      <c r="F6523" s="27"/>
      <c r="G6523" s="35"/>
      <c r="H6523" s="35"/>
      <c r="I6523" s="35"/>
    </row>
    <row r="6524" spans="3:9" ht="22.5" customHeight="1" x14ac:dyDescent="0.25">
      <c r="C6524" s="34"/>
      <c r="D6524" s="27"/>
      <c r="F6524" s="27"/>
      <c r="G6524" s="35"/>
      <c r="H6524" s="35"/>
      <c r="I6524" s="35"/>
    </row>
    <row r="6525" spans="3:9" ht="22.5" customHeight="1" x14ac:dyDescent="0.25">
      <c r="C6525" s="34"/>
      <c r="D6525" s="27"/>
      <c r="F6525" s="27"/>
      <c r="G6525" s="35"/>
      <c r="H6525" s="35"/>
      <c r="I6525" s="35"/>
    </row>
    <row r="6526" spans="3:9" ht="22.5" customHeight="1" x14ac:dyDescent="0.25">
      <c r="C6526" s="34"/>
      <c r="D6526" s="27"/>
      <c r="F6526" s="27"/>
      <c r="G6526" s="35"/>
      <c r="H6526" s="35"/>
      <c r="I6526" s="35"/>
    </row>
    <row r="6527" spans="3:9" ht="22.5" customHeight="1" x14ac:dyDescent="0.25">
      <c r="C6527" s="34"/>
      <c r="D6527" s="27"/>
      <c r="F6527" s="27"/>
      <c r="G6527" s="35"/>
      <c r="H6527" s="35"/>
      <c r="I6527" s="35"/>
    </row>
    <row r="6528" spans="3:9" ht="22.5" customHeight="1" x14ac:dyDescent="0.25">
      <c r="C6528" s="34"/>
      <c r="D6528" s="27"/>
      <c r="F6528" s="27"/>
      <c r="G6528" s="35"/>
      <c r="H6528" s="35"/>
      <c r="I6528" s="35"/>
    </row>
    <row r="6529" spans="3:9" ht="22.5" customHeight="1" x14ac:dyDescent="0.25">
      <c r="C6529" s="34"/>
      <c r="D6529" s="27"/>
      <c r="F6529" s="27"/>
      <c r="G6529" s="35"/>
      <c r="H6529" s="35"/>
      <c r="I6529" s="35"/>
    </row>
    <row r="6530" spans="3:9" ht="22.5" customHeight="1" x14ac:dyDescent="0.25">
      <c r="C6530" s="34"/>
      <c r="D6530" s="27"/>
      <c r="F6530" s="27"/>
      <c r="G6530" s="35"/>
      <c r="H6530" s="35"/>
      <c r="I6530" s="35"/>
    </row>
    <row r="6531" spans="3:9" ht="22.5" customHeight="1" x14ac:dyDescent="0.25">
      <c r="C6531" s="34"/>
      <c r="D6531" s="27"/>
      <c r="F6531" s="27"/>
      <c r="G6531" s="35"/>
      <c r="H6531" s="35"/>
      <c r="I6531" s="35"/>
    </row>
    <row r="6532" spans="3:9" ht="22.5" customHeight="1" x14ac:dyDescent="0.25">
      <c r="C6532" s="34"/>
      <c r="D6532" s="27"/>
      <c r="F6532" s="27"/>
      <c r="G6532" s="35"/>
      <c r="H6532" s="35"/>
      <c r="I6532" s="35"/>
    </row>
    <row r="6533" spans="3:9" ht="22.5" customHeight="1" x14ac:dyDescent="0.25">
      <c r="C6533" s="34"/>
      <c r="D6533" s="27"/>
      <c r="F6533" s="27"/>
      <c r="G6533" s="35"/>
      <c r="H6533" s="35"/>
      <c r="I6533" s="35"/>
    </row>
    <row r="6534" spans="3:9" ht="22.5" customHeight="1" x14ac:dyDescent="0.25">
      <c r="C6534" s="34"/>
      <c r="D6534" s="27"/>
      <c r="F6534" s="27"/>
      <c r="G6534" s="35"/>
      <c r="H6534" s="35"/>
      <c r="I6534" s="35"/>
    </row>
    <row r="6535" spans="3:9" ht="22.5" customHeight="1" x14ac:dyDescent="0.25">
      <c r="C6535" s="34"/>
      <c r="D6535" s="27"/>
      <c r="F6535" s="27"/>
      <c r="G6535" s="35"/>
      <c r="H6535" s="35"/>
      <c r="I6535" s="35"/>
    </row>
    <row r="6536" spans="3:9" ht="22.5" customHeight="1" x14ac:dyDescent="0.25">
      <c r="C6536" s="34"/>
      <c r="D6536" s="27"/>
      <c r="F6536" s="27"/>
      <c r="G6536" s="35"/>
      <c r="H6536" s="35"/>
      <c r="I6536" s="35"/>
    </row>
    <row r="6537" spans="3:9" ht="22.5" customHeight="1" x14ac:dyDescent="0.25">
      <c r="C6537" s="34"/>
      <c r="D6537" s="27"/>
      <c r="F6537" s="27"/>
      <c r="G6537" s="35"/>
      <c r="H6537" s="35"/>
      <c r="I6537" s="35"/>
    </row>
    <row r="6538" spans="3:9" ht="22.5" customHeight="1" x14ac:dyDescent="0.25">
      <c r="C6538" s="34"/>
      <c r="D6538" s="27"/>
      <c r="F6538" s="27"/>
      <c r="G6538" s="35"/>
      <c r="H6538" s="35"/>
      <c r="I6538" s="35"/>
    </row>
    <row r="6539" spans="3:9" ht="22.5" customHeight="1" x14ac:dyDescent="0.25">
      <c r="C6539" s="34"/>
      <c r="D6539" s="27"/>
      <c r="F6539" s="27"/>
      <c r="G6539" s="35"/>
      <c r="H6539" s="35"/>
      <c r="I6539" s="35"/>
    </row>
    <row r="6540" spans="3:9" ht="22.5" customHeight="1" x14ac:dyDescent="0.25">
      <c r="C6540" s="34"/>
      <c r="D6540" s="27"/>
      <c r="F6540" s="27"/>
      <c r="G6540" s="35"/>
      <c r="H6540" s="35"/>
      <c r="I6540" s="35"/>
    </row>
    <row r="6541" spans="3:9" ht="22.5" customHeight="1" x14ac:dyDescent="0.25">
      <c r="C6541" s="34"/>
      <c r="D6541" s="27"/>
      <c r="F6541" s="27"/>
      <c r="G6541" s="35"/>
      <c r="H6541" s="35"/>
      <c r="I6541" s="35"/>
    </row>
    <row r="6542" spans="3:9" ht="22.5" customHeight="1" x14ac:dyDescent="0.25">
      <c r="C6542" s="34"/>
      <c r="D6542" s="27"/>
      <c r="F6542" s="27"/>
      <c r="G6542" s="35"/>
      <c r="H6542" s="35"/>
      <c r="I6542" s="35"/>
    </row>
    <row r="6543" spans="3:9" ht="22.5" customHeight="1" x14ac:dyDescent="0.25">
      <c r="C6543" s="34"/>
      <c r="D6543" s="27"/>
      <c r="F6543" s="27"/>
      <c r="G6543" s="35"/>
      <c r="H6543" s="35"/>
      <c r="I6543" s="35"/>
    </row>
    <row r="6544" spans="3:9" ht="22.5" customHeight="1" x14ac:dyDescent="0.25">
      <c r="C6544" s="34"/>
      <c r="D6544" s="27"/>
      <c r="F6544" s="27"/>
      <c r="G6544" s="35"/>
      <c r="H6544" s="35"/>
      <c r="I6544" s="35"/>
    </row>
    <row r="6545" spans="3:9" ht="22.5" customHeight="1" x14ac:dyDescent="0.25">
      <c r="C6545" s="34"/>
      <c r="D6545" s="27"/>
      <c r="F6545" s="27"/>
      <c r="G6545" s="35"/>
      <c r="H6545" s="35"/>
      <c r="I6545" s="35"/>
    </row>
    <row r="6546" spans="3:9" ht="22.5" customHeight="1" x14ac:dyDescent="0.25">
      <c r="C6546" s="34"/>
      <c r="D6546" s="27"/>
      <c r="F6546" s="27"/>
      <c r="G6546" s="35"/>
      <c r="H6546" s="35"/>
      <c r="I6546" s="35"/>
    </row>
    <row r="6547" spans="3:9" ht="22.5" customHeight="1" x14ac:dyDescent="0.25">
      <c r="C6547" s="34"/>
      <c r="D6547" s="27"/>
      <c r="F6547" s="27"/>
      <c r="G6547" s="35"/>
      <c r="H6547" s="35"/>
      <c r="I6547" s="35"/>
    </row>
    <row r="6548" spans="3:9" ht="22.5" customHeight="1" x14ac:dyDescent="0.25">
      <c r="C6548" s="34"/>
      <c r="D6548" s="27"/>
      <c r="F6548" s="27"/>
      <c r="G6548" s="35"/>
      <c r="H6548" s="35"/>
      <c r="I6548" s="35"/>
    </row>
    <row r="6549" spans="3:9" ht="22.5" customHeight="1" x14ac:dyDescent="0.25">
      <c r="C6549" s="34"/>
      <c r="D6549" s="27"/>
      <c r="F6549" s="27"/>
      <c r="G6549" s="35"/>
      <c r="H6549" s="35"/>
      <c r="I6549" s="35"/>
    </row>
    <row r="6550" spans="3:9" ht="22.5" customHeight="1" x14ac:dyDescent="0.25">
      <c r="C6550" s="34"/>
      <c r="D6550" s="27"/>
      <c r="F6550" s="27"/>
      <c r="G6550" s="35"/>
      <c r="H6550" s="35"/>
      <c r="I6550" s="35"/>
    </row>
    <row r="6551" spans="3:9" ht="22.5" customHeight="1" x14ac:dyDescent="0.25">
      <c r="C6551" s="34"/>
      <c r="D6551" s="27"/>
      <c r="F6551" s="27"/>
      <c r="G6551" s="35"/>
      <c r="H6551" s="35"/>
      <c r="I6551" s="35"/>
    </row>
    <row r="6552" spans="3:9" ht="22.5" customHeight="1" x14ac:dyDescent="0.25">
      <c r="C6552" s="34"/>
      <c r="D6552" s="27"/>
      <c r="F6552" s="27"/>
      <c r="G6552" s="35"/>
      <c r="H6552" s="35"/>
      <c r="I6552" s="35"/>
    </row>
    <row r="6553" spans="3:9" ht="22.5" customHeight="1" x14ac:dyDescent="0.25">
      <c r="C6553" s="34"/>
      <c r="D6553" s="27"/>
      <c r="F6553" s="27"/>
      <c r="G6553" s="35"/>
      <c r="H6553" s="35"/>
      <c r="I6553" s="35"/>
    </row>
    <row r="6554" spans="3:9" ht="22.5" customHeight="1" x14ac:dyDescent="0.25">
      <c r="C6554" s="34"/>
      <c r="D6554" s="27"/>
      <c r="F6554" s="27"/>
      <c r="G6554" s="35"/>
      <c r="H6554" s="35"/>
      <c r="I6554" s="35"/>
    </row>
    <row r="6555" spans="3:9" ht="22.5" customHeight="1" x14ac:dyDescent="0.25">
      <c r="C6555" s="34"/>
      <c r="D6555" s="27"/>
      <c r="F6555" s="27"/>
      <c r="G6555" s="35"/>
      <c r="H6555" s="35"/>
      <c r="I6555" s="35"/>
    </row>
    <row r="6556" spans="3:9" ht="22.5" customHeight="1" x14ac:dyDescent="0.25">
      <c r="C6556" s="34"/>
      <c r="D6556" s="27"/>
      <c r="F6556" s="27"/>
      <c r="G6556" s="35"/>
      <c r="H6556" s="35"/>
      <c r="I6556" s="35"/>
    </row>
    <row r="6557" spans="3:9" ht="22.5" customHeight="1" x14ac:dyDescent="0.25">
      <c r="C6557" s="34"/>
      <c r="D6557" s="27"/>
      <c r="F6557" s="27"/>
      <c r="G6557" s="35"/>
      <c r="H6557" s="35"/>
      <c r="I6557" s="35"/>
    </row>
    <row r="6558" spans="3:9" ht="22.5" customHeight="1" x14ac:dyDescent="0.25">
      <c r="C6558" s="34"/>
      <c r="D6558" s="27"/>
      <c r="F6558" s="27"/>
      <c r="G6558" s="35"/>
      <c r="H6558" s="35"/>
      <c r="I6558" s="35"/>
    </row>
    <row r="6559" spans="3:9" ht="22.5" customHeight="1" x14ac:dyDescent="0.25">
      <c r="C6559" s="34"/>
      <c r="D6559" s="27"/>
      <c r="F6559" s="27"/>
      <c r="G6559" s="35"/>
      <c r="H6559" s="35"/>
      <c r="I6559" s="35"/>
    </row>
    <row r="6560" spans="3:9" ht="22.5" customHeight="1" x14ac:dyDescent="0.25">
      <c r="C6560" s="34"/>
      <c r="D6560" s="27"/>
      <c r="F6560" s="27"/>
      <c r="G6560" s="35"/>
      <c r="H6560" s="35"/>
      <c r="I6560" s="35"/>
    </row>
    <row r="6561" spans="3:9" ht="22.5" customHeight="1" x14ac:dyDescent="0.25">
      <c r="C6561" s="34"/>
      <c r="D6561" s="27"/>
      <c r="F6561" s="27"/>
      <c r="G6561" s="35"/>
      <c r="H6561" s="35"/>
      <c r="I6561" s="35"/>
    </row>
    <row r="6562" spans="3:9" ht="22.5" customHeight="1" x14ac:dyDescent="0.25">
      <c r="C6562" s="34"/>
      <c r="D6562" s="27"/>
      <c r="F6562" s="27"/>
      <c r="G6562" s="35"/>
      <c r="H6562" s="35"/>
      <c r="I6562" s="35"/>
    </row>
    <row r="6563" spans="3:9" ht="22.5" customHeight="1" x14ac:dyDescent="0.25">
      <c r="C6563" s="34"/>
      <c r="D6563" s="27"/>
      <c r="F6563" s="27"/>
      <c r="G6563" s="35"/>
      <c r="H6563" s="35"/>
      <c r="I6563" s="35"/>
    </row>
    <row r="6564" spans="3:9" ht="22.5" customHeight="1" x14ac:dyDescent="0.25">
      <c r="C6564" s="34"/>
      <c r="D6564" s="27"/>
      <c r="F6564" s="27"/>
      <c r="G6564" s="35"/>
      <c r="H6564" s="35"/>
      <c r="I6564" s="35"/>
    </row>
    <row r="6565" spans="3:9" ht="22.5" customHeight="1" x14ac:dyDescent="0.25">
      <c r="C6565" s="34"/>
      <c r="D6565" s="27"/>
      <c r="F6565" s="27"/>
      <c r="G6565" s="35"/>
      <c r="H6565" s="35"/>
      <c r="I6565" s="35"/>
    </row>
    <row r="6566" spans="3:9" ht="22.5" customHeight="1" x14ac:dyDescent="0.25">
      <c r="C6566" s="34"/>
      <c r="D6566" s="27"/>
      <c r="F6566" s="27"/>
      <c r="G6566" s="35"/>
      <c r="H6566" s="35"/>
      <c r="I6566" s="35"/>
    </row>
    <row r="6567" spans="3:9" ht="22.5" customHeight="1" x14ac:dyDescent="0.25">
      <c r="C6567" s="34"/>
      <c r="D6567" s="27"/>
      <c r="F6567" s="27"/>
      <c r="G6567" s="35"/>
      <c r="H6567" s="35"/>
      <c r="I6567" s="35"/>
    </row>
    <row r="6568" spans="3:9" ht="22.5" customHeight="1" x14ac:dyDescent="0.25">
      <c r="C6568" s="34"/>
      <c r="D6568" s="27"/>
      <c r="F6568" s="27"/>
      <c r="G6568" s="35"/>
      <c r="H6568" s="35"/>
      <c r="I6568" s="35"/>
    </row>
    <row r="6569" spans="3:9" ht="22.5" customHeight="1" x14ac:dyDescent="0.25">
      <c r="C6569" s="34"/>
      <c r="D6569" s="27"/>
      <c r="F6569" s="27"/>
      <c r="G6569" s="35"/>
      <c r="H6569" s="35"/>
      <c r="I6569" s="35"/>
    </row>
    <row r="6570" spans="3:9" ht="22.5" customHeight="1" x14ac:dyDescent="0.25">
      <c r="C6570" s="34"/>
      <c r="D6570" s="27"/>
      <c r="F6570" s="27"/>
      <c r="G6570" s="35"/>
      <c r="H6570" s="35"/>
      <c r="I6570" s="35"/>
    </row>
    <row r="6571" spans="3:9" ht="22.5" customHeight="1" x14ac:dyDescent="0.25">
      <c r="C6571" s="34"/>
      <c r="D6571" s="27"/>
      <c r="F6571" s="27"/>
      <c r="G6571" s="35"/>
      <c r="H6571" s="35"/>
      <c r="I6571" s="35"/>
    </row>
    <row r="6572" spans="3:9" ht="22.5" customHeight="1" x14ac:dyDescent="0.25">
      <c r="C6572" s="34"/>
      <c r="D6572" s="27"/>
      <c r="F6572" s="27"/>
      <c r="G6572" s="35"/>
      <c r="H6572" s="35"/>
      <c r="I6572" s="35"/>
    </row>
    <row r="6573" spans="3:9" ht="22.5" customHeight="1" x14ac:dyDescent="0.25">
      <c r="C6573" s="34"/>
      <c r="D6573" s="27"/>
      <c r="F6573" s="27"/>
      <c r="G6573" s="35"/>
      <c r="H6573" s="35"/>
      <c r="I6573" s="35"/>
    </row>
    <row r="6574" spans="3:9" ht="22.5" customHeight="1" x14ac:dyDescent="0.25">
      <c r="C6574" s="34"/>
      <c r="D6574" s="27"/>
      <c r="F6574" s="27"/>
      <c r="G6574" s="35"/>
      <c r="H6574" s="35"/>
      <c r="I6574" s="35"/>
    </row>
    <row r="6575" spans="3:9" ht="22.5" customHeight="1" x14ac:dyDescent="0.25">
      <c r="C6575" s="34"/>
      <c r="D6575" s="27"/>
      <c r="F6575" s="27"/>
      <c r="G6575" s="35"/>
      <c r="H6575" s="35"/>
      <c r="I6575" s="35"/>
    </row>
    <row r="6576" spans="3:9" ht="22.5" customHeight="1" x14ac:dyDescent="0.25">
      <c r="C6576" s="34"/>
      <c r="D6576" s="27"/>
      <c r="F6576" s="27"/>
      <c r="G6576" s="35"/>
      <c r="H6576" s="35"/>
      <c r="I6576" s="35"/>
    </row>
    <row r="6577" spans="3:9" ht="22.5" customHeight="1" x14ac:dyDescent="0.25">
      <c r="C6577" s="34"/>
      <c r="D6577" s="27"/>
      <c r="F6577" s="27"/>
      <c r="G6577" s="35"/>
      <c r="H6577" s="35"/>
      <c r="I6577" s="35"/>
    </row>
    <row r="6578" spans="3:9" ht="22.5" customHeight="1" x14ac:dyDescent="0.25">
      <c r="C6578" s="34"/>
      <c r="D6578" s="27"/>
      <c r="F6578" s="27"/>
      <c r="G6578" s="35"/>
      <c r="H6578" s="35"/>
      <c r="I6578" s="35"/>
    </row>
    <row r="6579" spans="3:9" ht="22.5" customHeight="1" x14ac:dyDescent="0.25">
      <c r="C6579" s="34"/>
      <c r="D6579" s="27"/>
      <c r="F6579" s="27"/>
      <c r="G6579" s="35"/>
      <c r="H6579" s="35"/>
      <c r="I6579" s="35"/>
    </row>
    <row r="6580" spans="3:9" ht="22.5" customHeight="1" x14ac:dyDescent="0.25">
      <c r="C6580" s="34"/>
      <c r="D6580" s="27"/>
      <c r="F6580" s="27"/>
      <c r="G6580" s="35"/>
      <c r="H6580" s="35"/>
      <c r="I6580" s="35"/>
    </row>
    <row r="6581" spans="3:9" ht="22.5" customHeight="1" x14ac:dyDescent="0.25">
      <c r="C6581" s="34"/>
      <c r="D6581" s="27"/>
      <c r="F6581" s="27"/>
      <c r="G6581" s="35"/>
      <c r="H6581" s="35"/>
      <c r="I6581" s="35"/>
    </row>
    <row r="6582" spans="3:9" ht="22.5" customHeight="1" x14ac:dyDescent="0.25">
      <c r="C6582" s="34"/>
      <c r="D6582" s="27"/>
      <c r="F6582" s="27"/>
      <c r="G6582" s="35"/>
      <c r="H6582" s="35"/>
      <c r="I6582" s="35"/>
    </row>
    <row r="6583" spans="3:9" ht="22.5" customHeight="1" x14ac:dyDescent="0.25">
      <c r="C6583" s="34"/>
      <c r="D6583" s="27"/>
      <c r="F6583" s="27"/>
      <c r="G6583" s="35"/>
      <c r="H6583" s="35"/>
      <c r="I6583" s="35"/>
    </row>
    <row r="6584" spans="3:9" ht="22.5" customHeight="1" x14ac:dyDescent="0.25">
      <c r="C6584" s="34"/>
      <c r="D6584" s="27"/>
      <c r="F6584" s="27"/>
      <c r="G6584" s="35"/>
      <c r="H6584" s="35"/>
      <c r="I6584" s="35"/>
    </row>
    <row r="6585" spans="3:9" ht="22.5" customHeight="1" x14ac:dyDescent="0.25">
      <c r="C6585" s="34"/>
      <c r="D6585" s="27"/>
      <c r="F6585" s="27"/>
      <c r="G6585" s="35"/>
      <c r="H6585" s="35"/>
      <c r="I6585" s="35"/>
    </row>
    <row r="6586" spans="3:9" ht="22.5" customHeight="1" x14ac:dyDescent="0.25">
      <c r="C6586" s="34"/>
      <c r="D6586" s="27"/>
      <c r="F6586" s="27"/>
      <c r="G6586" s="35"/>
      <c r="H6586" s="35"/>
      <c r="I6586" s="35"/>
    </row>
    <row r="6587" spans="3:9" ht="22.5" customHeight="1" x14ac:dyDescent="0.25">
      <c r="C6587" s="34"/>
      <c r="D6587" s="27"/>
      <c r="F6587" s="27"/>
      <c r="G6587" s="35"/>
      <c r="H6587" s="35"/>
      <c r="I6587" s="35"/>
    </row>
    <row r="6588" spans="3:9" ht="22.5" customHeight="1" x14ac:dyDescent="0.25">
      <c r="C6588" s="34"/>
      <c r="D6588" s="27"/>
      <c r="F6588" s="27"/>
      <c r="G6588" s="35"/>
      <c r="H6588" s="35"/>
      <c r="I6588" s="35"/>
    </row>
    <row r="6589" spans="3:9" ht="22.5" customHeight="1" x14ac:dyDescent="0.25">
      <c r="C6589" s="34"/>
      <c r="D6589" s="27"/>
      <c r="F6589" s="27"/>
      <c r="G6589" s="35"/>
      <c r="H6589" s="35"/>
      <c r="I6589" s="35"/>
    </row>
    <row r="6590" spans="3:9" ht="22.5" customHeight="1" x14ac:dyDescent="0.25">
      <c r="C6590" s="34"/>
      <c r="D6590" s="27"/>
      <c r="F6590" s="27"/>
      <c r="G6590" s="35"/>
      <c r="H6590" s="35"/>
      <c r="I6590" s="35"/>
    </row>
    <row r="6591" spans="3:9" ht="22.5" customHeight="1" x14ac:dyDescent="0.25">
      <c r="C6591" s="34"/>
      <c r="D6591" s="27"/>
      <c r="F6591" s="27"/>
      <c r="G6591" s="35"/>
      <c r="H6591" s="35"/>
      <c r="I6591" s="35"/>
    </row>
    <row r="6592" spans="3:9" ht="22.5" customHeight="1" x14ac:dyDescent="0.25">
      <c r="C6592" s="34"/>
      <c r="D6592" s="27"/>
      <c r="F6592" s="27"/>
      <c r="G6592" s="35"/>
      <c r="H6592" s="35"/>
      <c r="I6592" s="35"/>
    </row>
    <row r="6593" spans="3:9" ht="22.5" customHeight="1" x14ac:dyDescent="0.25">
      <c r="C6593" s="34"/>
      <c r="D6593" s="27"/>
      <c r="F6593" s="27"/>
      <c r="G6593" s="35"/>
      <c r="H6593" s="35"/>
      <c r="I6593" s="35"/>
    </row>
    <row r="6594" spans="3:9" ht="22.5" customHeight="1" x14ac:dyDescent="0.25">
      <c r="C6594" s="34"/>
      <c r="D6594" s="27"/>
      <c r="F6594" s="27"/>
      <c r="G6594" s="35"/>
      <c r="H6594" s="35"/>
      <c r="I6594" s="35"/>
    </row>
    <row r="6595" spans="3:9" ht="22.5" customHeight="1" x14ac:dyDescent="0.25">
      <c r="C6595" s="34"/>
      <c r="D6595" s="27"/>
      <c r="F6595" s="27"/>
      <c r="G6595" s="35"/>
      <c r="H6595" s="35"/>
      <c r="I6595" s="35"/>
    </row>
    <row r="6596" spans="3:9" ht="22.5" customHeight="1" x14ac:dyDescent="0.25">
      <c r="C6596" s="34"/>
      <c r="D6596" s="27"/>
      <c r="F6596" s="27"/>
      <c r="G6596" s="35"/>
      <c r="H6596" s="35"/>
      <c r="I6596" s="35"/>
    </row>
    <row r="6597" spans="3:9" ht="22.5" customHeight="1" x14ac:dyDescent="0.25">
      <c r="C6597" s="34"/>
      <c r="D6597" s="27"/>
      <c r="F6597" s="27"/>
      <c r="G6597" s="35"/>
      <c r="H6597" s="35"/>
      <c r="I6597" s="35"/>
    </row>
    <row r="6598" spans="3:9" ht="22.5" customHeight="1" x14ac:dyDescent="0.25">
      <c r="C6598" s="34"/>
      <c r="D6598" s="27"/>
      <c r="F6598" s="27"/>
      <c r="G6598" s="35"/>
      <c r="H6598" s="35"/>
      <c r="I6598" s="35"/>
    </row>
    <row r="6599" spans="3:9" ht="22.5" customHeight="1" x14ac:dyDescent="0.25">
      <c r="C6599" s="34"/>
      <c r="D6599" s="27"/>
      <c r="F6599" s="27"/>
      <c r="G6599" s="35"/>
      <c r="H6599" s="35"/>
      <c r="I6599" s="35"/>
    </row>
    <row r="6600" spans="3:9" ht="22.5" customHeight="1" x14ac:dyDescent="0.25">
      <c r="C6600" s="34"/>
      <c r="D6600" s="27"/>
      <c r="F6600" s="27"/>
      <c r="G6600" s="35"/>
      <c r="H6600" s="35"/>
      <c r="I6600" s="35"/>
    </row>
    <row r="6601" spans="3:9" ht="22.5" customHeight="1" x14ac:dyDescent="0.25">
      <c r="C6601" s="34"/>
      <c r="D6601" s="27"/>
      <c r="F6601" s="27"/>
      <c r="G6601" s="35"/>
      <c r="H6601" s="35"/>
      <c r="I6601" s="35"/>
    </row>
    <row r="6602" spans="3:9" ht="22.5" customHeight="1" x14ac:dyDescent="0.25">
      <c r="C6602" s="34"/>
      <c r="D6602" s="27"/>
      <c r="F6602" s="27"/>
      <c r="G6602" s="35"/>
      <c r="H6602" s="35"/>
      <c r="I6602" s="35"/>
    </row>
    <row r="6603" spans="3:9" ht="22.5" customHeight="1" x14ac:dyDescent="0.25">
      <c r="C6603" s="34"/>
      <c r="D6603" s="27"/>
      <c r="F6603" s="27"/>
      <c r="G6603" s="35"/>
      <c r="H6603" s="35"/>
      <c r="I6603" s="35"/>
    </row>
    <row r="6604" spans="3:9" ht="22.5" customHeight="1" x14ac:dyDescent="0.25">
      <c r="C6604" s="34"/>
      <c r="D6604" s="27"/>
      <c r="F6604" s="27"/>
      <c r="G6604" s="35"/>
      <c r="H6604" s="35"/>
      <c r="I6604" s="35"/>
    </row>
    <row r="6605" spans="3:9" ht="22.5" customHeight="1" x14ac:dyDescent="0.25">
      <c r="C6605" s="34"/>
      <c r="D6605" s="27"/>
      <c r="F6605" s="27"/>
      <c r="G6605" s="35"/>
      <c r="H6605" s="35"/>
      <c r="I6605" s="35"/>
    </row>
    <row r="6606" spans="3:9" ht="22.5" customHeight="1" x14ac:dyDescent="0.25">
      <c r="C6606" s="34"/>
      <c r="D6606" s="27"/>
      <c r="F6606" s="27"/>
      <c r="G6606" s="35"/>
      <c r="H6606" s="35"/>
      <c r="I6606" s="35"/>
    </row>
    <row r="6607" spans="3:9" ht="22.5" customHeight="1" x14ac:dyDescent="0.25">
      <c r="C6607" s="34"/>
      <c r="D6607" s="27"/>
      <c r="F6607" s="27"/>
      <c r="G6607" s="35"/>
      <c r="H6607" s="35"/>
      <c r="I6607" s="35"/>
    </row>
    <row r="6608" spans="3:9" ht="22.5" customHeight="1" x14ac:dyDescent="0.25">
      <c r="C6608" s="34"/>
      <c r="D6608" s="27"/>
      <c r="F6608" s="27"/>
      <c r="G6608" s="35"/>
      <c r="H6608" s="35"/>
      <c r="I6608" s="35"/>
    </row>
    <row r="6609" spans="3:9" ht="22.5" customHeight="1" x14ac:dyDescent="0.25">
      <c r="C6609" s="34"/>
      <c r="D6609" s="27"/>
      <c r="F6609" s="27"/>
      <c r="G6609" s="35"/>
      <c r="H6609" s="35"/>
      <c r="I6609" s="35"/>
    </row>
    <row r="6610" spans="3:9" ht="22.5" customHeight="1" x14ac:dyDescent="0.25">
      <c r="C6610" s="34"/>
      <c r="D6610" s="27"/>
      <c r="F6610" s="27"/>
      <c r="G6610" s="35"/>
      <c r="H6610" s="35"/>
      <c r="I6610" s="35"/>
    </row>
    <row r="6611" spans="3:9" ht="22.5" customHeight="1" x14ac:dyDescent="0.25">
      <c r="C6611" s="34"/>
      <c r="D6611" s="27"/>
      <c r="F6611" s="27"/>
      <c r="G6611" s="35"/>
      <c r="H6611" s="35"/>
      <c r="I6611" s="35"/>
    </row>
    <row r="6612" spans="3:9" ht="22.5" customHeight="1" x14ac:dyDescent="0.25">
      <c r="C6612" s="34"/>
      <c r="D6612" s="27"/>
      <c r="F6612" s="27"/>
      <c r="G6612" s="35"/>
      <c r="H6612" s="35"/>
      <c r="I6612" s="35"/>
    </row>
    <row r="6613" spans="3:9" ht="22.5" customHeight="1" x14ac:dyDescent="0.25">
      <c r="C6613" s="34"/>
      <c r="D6613" s="27"/>
      <c r="F6613" s="27"/>
      <c r="G6613" s="35"/>
      <c r="H6613" s="35"/>
      <c r="I6613" s="35"/>
    </row>
    <row r="6614" spans="3:9" ht="22.5" customHeight="1" x14ac:dyDescent="0.25">
      <c r="C6614" s="34"/>
      <c r="D6614" s="27"/>
      <c r="F6614" s="27"/>
      <c r="G6614" s="35"/>
      <c r="H6614" s="35"/>
      <c r="I6614" s="35"/>
    </row>
    <row r="6615" spans="3:9" ht="22.5" customHeight="1" x14ac:dyDescent="0.25">
      <c r="C6615" s="34"/>
      <c r="D6615" s="27"/>
      <c r="F6615" s="27"/>
      <c r="G6615" s="35"/>
      <c r="H6615" s="35"/>
      <c r="I6615" s="35"/>
    </row>
    <row r="6616" spans="3:9" ht="22.5" customHeight="1" x14ac:dyDescent="0.25">
      <c r="C6616" s="34"/>
      <c r="D6616" s="27"/>
      <c r="F6616" s="27"/>
      <c r="G6616" s="35"/>
      <c r="H6616" s="35"/>
      <c r="I6616" s="35"/>
    </row>
    <row r="6617" spans="3:9" ht="22.5" customHeight="1" x14ac:dyDescent="0.25">
      <c r="C6617" s="34"/>
      <c r="D6617" s="27"/>
      <c r="F6617" s="27"/>
      <c r="G6617" s="35"/>
      <c r="H6617" s="35"/>
      <c r="I6617" s="35"/>
    </row>
    <row r="6618" spans="3:9" ht="22.5" customHeight="1" x14ac:dyDescent="0.25">
      <c r="C6618" s="34"/>
      <c r="D6618" s="27"/>
      <c r="F6618" s="27"/>
      <c r="G6618" s="35"/>
      <c r="H6618" s="35"/>
      <c r="I6618" s="35"/>
    </row>
    <row r="6619" spans="3:9" ht="22.5" customHeight="1" x14ac:dyDescent="0.25">
      <c r="C6619" s="34"/>
      <c r="D6619" s="27"/>
      <c r="F6619" s="27"/>
      <c r="G6619" s="35"/>
      <c r="H6619" s="35"/>
      <c r="I6619" s="35"/>
    </row>
    <row r="6620" spans="3:9" ht="22.5" customHeight="1" x14ac:dyDescent="0.25">
      <c r="C6620" s="34"/>
      <c r="D6620" s="27"/>
      <c r="F6620" s="27"/>
      <c r="G6620" s="35"/>
      <c r="H6620" s="35"/>
      <c r="I6620" s="35"/>
    </row>
    <row r="6621" spans="3:9" ht="22.5" customHeight="1" x14ac:dyDescent="0.25">
      <c r="C6621" s="34"/>
      <c r="D6621" s="27"/>
      <c r="F6621" s="27"/>
      <c r="G6621" s="35"/>
      <c r="H6621" s="35"/>
      <c r="I6621" s="35"/>
    </row>
    <row r="6622" spans="3:9" ht="22.5" customHeight="1" x14ac:dyDescent="0.25">
      <c r="C6622" s="34"/>
      <c r="D6622" s="27"/>
      <c r="F6622" s="27"/>
      <c r="G6622" s="35"/>
      <c r="H6622" s="35"/>
      <c r="I6622" s="35"/>
    </row>
    <row r="6623" spans="3:9" ht="22.5" customHeight="1" x14ac:dyDescent="0.25">
      <c r="C6623" s="34"/>
      <c r="D6623" s="27"/>
      <c r="F6623" s="27"/>
      <c r="G6623" s="35"/>
      <c r="H6623" s="35"/>
      <c r="I6623" s="35"/>
    </row>
    <row r="6624" spans="3:9" ht="22.5" customHeight="1" x14ac:dyDescent="0.25">
      <c r="C6624" s="34"/>
      <c r="D6624" s="27"/>
      <c r="F6624" s="27"/>
      <c r="G6624" s="35"/>
      <c r="H6624" s="35"/>
      <c r="I6624" s="35"/>
    </row>
    <row r="6625" spans="3:9" ht="22.5" customHeight="1" x14ac:dyDescent="0.25">
      <c r="C6625" s="34"/>
      <c r="D6625" s="27"/>
      <c r="F6625" s="27"/>
      <c r="G6625" s="35"/>
      <c r="H6625" s="35"/>
      <c r="I6625" s="35"/>
    </row>
    <row r="6626" spans="3:9" ht="22.5" customHeight="1" x14ac:dyDescent="0.25">
      <c r="C6626" s="34"/>
      <c r="D6626" s="27"/>
      <c r="F6626" s="27"/>
      <c r="G6626" s="35"/>
      <c r="H6626" s="35"/>
      <c r="I6626" s="35"/>
    </row>
    <row r="6627" spans="3:9" ht="22.5" customHeight="1" x14ac:dyDescent="0.25">
      <c r="C6627" s="34"/>
      <c r="D6627" s="27"/>
      <c r="F6627" s="27"/>
      <c r="G6627" s="35"/>
      <c r="H6627" s="35"/>
      <c r="I6627" s="35"/>
    </row>
    <row r="6628" spans="3:9" ht="22.5" customHeight="1" x14ac:dyDescent="0.25">
      <c r="C6628" s="34"/>
      <c r="D6628" s="27"/>
      <c r="F6628" s="27"/>
      <c r="G6628" s="35"/>
      <c r="H6628" s="35"/>
      <c r="I6628" s="35"/>
    </row>
    <row r="6629" spans="3:9" ht="22.5" customHeight="1" x14ac:dyDescent="0.25">
      <c r="C6629" s="34"/>
      <c r="D6629" s="27"/>
      <c r="F6629" s="27"/>
      <c r="G6629" s="35"/>
      <c r="H6629" s="35"/>
      <c r="I6629" s="35"/>
    </row>
    <row r="6630" spans="3:9" ht="22.5" customHeight="1" x14ac:dyDescent="0.25">
      <c r="C6630" s="34"/>
      <c r="D6630" s="27"/>
      <c r="F6630" s="27"/>
      <c r="G6630" s="35"/>
      <c r="H6630" s="35"/>
      <c r="I6630" s="35"/>
    </row>
    <row r="6631" spans="3:9" ht="22.5" customHeight="1" x14ac:dyDescent="0.25">
      <c r="C6631" s="34"/>
      <c r="D6631" s="27"/>
      <c r="F6631" s="27"/>
      <c r="G6631" s="35"/>
      <c r="H6631" s="35"/>
      <c r="I6631" s="35"/>
    </row>
    <row r="6632" spans="3:9" ht="22.5" customHeight="1" x14ac:dyDescent="0.25">
      <c r="C6632" s="34"/>
      <c r="D6632" s="27"/>
      <c r="F6632" s="27"/>
      <c r="G6632" s="35"/>
      <c r="H6632" s="35"/>
      <c r="I6632" s="35"/>
    </row>
    <row r="6633" spans="3:9" ht="22.5" customHeight="1" x14ac:dyDescent="0.25">
      <c r="C6633" s="34"/>
      <c r="D6633" s="27"/>
      <c r="F6633" s="27"/>
      <c r="G6633" s="35"/>
      <c r="H6633" s="35"/>
      <c r="I6633" s="35"/>
    </row>
    <row r="6634" spans="3:9" ht="22.5" customHeight="1" x14ac:dyDescent="0.25">
      <c r="C6634" s="34"/>
      <c r="D6634" s="27"/>
      <c r="F6634" s="27"/>
      <c r="G6634" s="35"/>
      <c r="H6634" s="35"/>
      <c r="I6634" s="35"/>
    </row>
    <row r="6635" spans="3:9" ht="22.5" customHeight="1" x14ac:dyDescent="0.25">
      <c r="C6635" s="34"/>
      <c r="D6635" s="27"/>
      <c r="F6635" s="27"/>
      <c r="G6635" s="35"/>
      <c r="H6635" s="35"/>
      <c r="I6635" s="35"/>
    </row>
    <row r="6636" spans="3:9" ht="22.5" customHeight="1" x14ac:dyDescent="0.25">
      <c r="C6636" s="34"/>
      <c r="D6636" s="27"/>
      <c r="F6636" s="27"/>
      <c r="G6636" s="35"/>
      <c r="H6636" s="35"/>
      <c r="I6636" s="35"/>
    </row>
    <row r="6637" spans="3:9" ht="22.5" customHeight="1" x14ac:dyDescent="0.25">
      <c r="C6637" s="34"/>
      <c r="D6637" s="27"/>
      <c r="F6637" s="27"/>
      <c r="G6637" s="35"/>
      <c r="H6637" s="35"/>
      <c r="I6637" s="35"/>
    </row>
    <row r="6638" spans="3:9" ht="22.5" customHeight="1" x14ac:dyDescent="0.25">
      <c r="C6638" s="34"/>
      <c r="D6638" s="27"/>
      <c r="F6638" s="27"/>
      <c r="G6638" s="35"/>
      <c r="H6638" s="35"/>
      <c r="I6638" s="35"/>
    </row>
    <row r="6639" spans="3:9" ht="22.5" customHeight="1" x14ac:dyDescent="0.25">
      <c r="C6639" s="34"/>
      <c r="D6639" s="27"/>
      <c r="F6639" s="27"/>
      <c r="G6639" s="35"/>
      <c r="H6639" s="35"/>
      <c r="I6639" s="35"/>
    </row>
    <row r="6640" spans="3:9" ht="22.5" customHeight="1" x14ac:dyDescent="0.25">
      <c r="C6640" s="34"/>
      <c r="D6640" s="27"/>
      <c r="F6640" s="27"/>
      <c r="G6640" s="35"/>
      <c r="H6640" s="35"/>
      <c r="I6640" s="35"/>
    </row>
    <row r="6641" spans="3:9" ht="22.5" customHeight="1" x14ac:dyDescent="0.25">
      <c r="C6641" s="34"/>
      <c r="D6641" s="27"/>
      <c r="F6641" s="27"/>
      <c r="G6641" s="35"/>
      <c r="H6641" s="35"/>
      <c r="I6641" s="35"/>
    </row>
    <row r="6642" spans="3:9" ht="22.5" customHeight="1" x14ac:dyDescent="0.25">
      <c r="C6642" s="34"/>
      <c r="D6642" s="27"/>
      <c r="F6642" s="27"/>
      <c r="G6642" s="35"/>
      <c r="H6642" s="35"/>
      <c r="I6642" s="35"/>
    </row>
    <row r="6643" spans="3:9" ht="22.5" customHeight="1" x14ac:dyDescent="0.25">
      <c r="C6643" s="34"/>
      <c r="D6643" s="27"/>
      <c r="F6643" s="27"/>
      <c r="G6643" s="35"/>
      <c r="H6643" s="35"/>
      <c r="I6643" s="35"/>
    </row>
    <row r="6644" spans="3:9" ht="22.5" customHeight="1" x14ac:dyDescent="0.25">
      <c r="C6644" s="34"/>
      <c r="D6644" s="27"/>
      <c r="F6644" s="27"/>
      <c r="G6644" s="35"/>
      <c r="H6644" s="35"/>
      <c r="I6644" s="35"/>
    </row>
    <row r="6645" spans="3:9" ht="22.5" customHeight="1" x14ac:dyDescent="0.25">
      <c r="C6645" s="34"/>
      <c r="D6645" s="27"/>
      <c r="F6645" s="27"/>
      <c r="G6645" s="35"/>
      <c r="H6645" s="35"/>
      <c r="I6645" s="35"/>
    </row>
    <row r="6646" spans="3:9" ht="22.5" customHeight="1" x14ac:dyDescent="0.25">
      <c r="C6646" s="34"/>
      <c r="D6646" s="27"/>
      <c r="F6646" s="27"/>
      <c r="G6646" s="35"/>
      <c r="H6646" s="35"/>
      <c r="I6646" s="35"/>
    </row>
    <row r="6647" spans="3:9" ht="22.5" customHeight="1" x14ac:dyDescent="0.25">
      <c r="C6647" s="34"/>
      <c r="D6647" s="27"/>
      <c r="F6647" s="27"/>
      <c r="G6647" s="35"/>
      <c r="H6647" s="35"/>
      <c r="I6647" s="35"/>
    </row>
    <row r="6648" spans="3:9" ht="22.5" customHeight="1" x14ac:dyDescent="0.25">
      <c r="C6648" s="34"/>
      <c r="D6648" s="27"/>
      <c r="F6648" s="27"/>
      <c r="G6648" s="35"/>
      <c r="H6648" s="35"/>
      <c r="I6648" s="35"/>
    </row>
    <row r="6649" spans="3:9" ht="22.5" customHeight="1" x14ac:dyDescent="0.25">
      <c r="C6649" s="34"/>
      <c r="D6649" s="27"/>
      <c r="F6649" s="27"/>
      <c r="G6649" s="35"/>
      <c r="H6649" s="35"/>
      <c r="I6649" s="35"/>
    </row>
    <row r="6650" spans="3:9" ht="22.5" customHeight="1" x14ac:dyDescent="0.25">
      <c r="C6650" s="34"/>
      <c r="D6650" s="27"/>
      <c r="F6650" s="27"/>
      <c r="G6650" s="35"/>
      <c r="H6650" s="35"/>
      <c r="I6650" s="35"/>
    </row>
    <row r="6651" spans="3:9" ht="22.5" customHeight="1" x14ac:dyDescent="0.25">
      <c r="C6651" s="34"/>
      <c r="D6651" s="27"/>
      <c r="F6651" s="27"/>
      <c r="G6651" s="35"/>
      <c r="H6651" s="35"/>
      <c r="I6651" s="35"/>
    </row>
    <row r="6652" spans="3:9" ht="22.5" customHeight="1" x14ac:dyDescent="0.25">
      <c r="C6652" s="34"/>
      <c r="D6652" s="27"/>
      <c r="F6652" s="27"/>
      <c r="G6652" s="35"/>
      <c r="H6652" s="35"/>
      <c r="I6652" s="35"/>
    </row>
    <row r="6653" spans="3:9" ht="22.5" customHeight="1" x14ac:dyDescent="0.25">
      <c r="C6653" s="34"/>
      <c r="D6653" s="27"/>
      <c r="F6653" s="27"/>
      <c r="G6653" s="35"/>
      <c r="H6653" s="35"/>
      <c r="I6653" s="35"/>
    </row>
    <row r="6654" spans="3:9" ht="22.5" customHeight="1" x14ac:dyDescent="0.25">
      <c r="C6654" s="34"/>
      <c r="D6654" s="27"/>
      <c r="F6654" s="27"/>
      <c r="G6654" s="35"/>
      <c r="H6654" s="35"/>
      <c r="I6654" s="35"/>
    </row>
    <row r="6655" spans="3:9" ht="22.5" customHeight="1" x14ac:dyDescent="0.25">
      <c r="C6655" s="34"/>
      <c r="D6655" s="27"/>
      <c r="F6655" s="27"/>
      <c r="G6655" s="35"/>
      <c r="H6655" s="35"/>
      <c r="I6655" s="35"/>
    </row>
    <row r="6656" spans="3:9" ht="22.5" customHeight="1" x14ac:dyDescent="0.25">
      <c r="C6656" s="34"/>
      <c r="D6656" s="27"/>
      <c r="F6656" s="27"/>
      <c r="G6656" s="35"/>
      <c r="H6656" s="35"/>
      <c r="I6656" s="35"/>
    </row>
    <row r="6657" spans="3:9" ht="22.5" customHeight="1" x14ac:dyDescent="0.25">
      <c r="C6657" s="34"/>
      <c r="D6657" s="27"/>
      <c r="F6657" s="27"/>
      <c r="G6657" s="35"/>
      <c r="H6657" s="35"/>
      <c r="I6657" s="35"/>
    </row>
    <row r="6658" spans="3:9" ht="22.5" customHeight="1" x14ac:dyDescent="0.25">
      <c r="C6658" s="34"/>
      <c r="D6658" s="27"/>
      <c r="F6658" s="27"/>
      <c r="G6658" s="35"/>
      <c r="H6658" s="35"/>
      <c r="I6658" s="35"/>
    </row>
    <row r="6659" spans="3:9" ht="22.5" customHeight="1" x14ac:dyDescent="0.25">
      <c r="C6659" s="34"/>
      <c r="D6659" s="27"/>
      <c r="F6659" s="27"/>
      <c r="G6659" s="35"/>
      <c r="H6659" s="35"/>
      <c r="I6659" s="35"/>
    </row>
    <row r="6660" spans="3:9" ht="22.5" customHeight="1" x14ac:dyDescent="0.25">
      <c r="C6660" s="34"/>
      <c r="D6660" s="27"/>
      <c r="F6660" s="27"/>
      <c r="G6660" s="35"/>
      <c r="H6660" s="35"/>
      <c r="I6660" s="35"/>
    </row>
    <row r="6661" spans="3:9" ht="22.5" customHeight="1" x14ac:dyDescent="0.25">
      <c r="C6661" s="34"/>
      <c r="D6661" s="27"/>
      <c r="F6661" s="27"/>
      <c r="G6661" s="35"/>
      <c r="H6661" s="35"/>
      <c r="I6661" s="35"/>
    </row>
    <row r="6662" spans="3:9" ht="22.5" customHeight="1" x14ac:dyDescent="0.25">
      <c r="C6662" s="34"/>
      <c r="D6662" s="27"/>
      <c r="F6662" s="27"/>
      <c r="G6662" s="35"/>
      <c r="H6662" s="35"/>
      <c r="I6662" s="35"/>
    </row>
    <row r="6663" spans="3:9" ht="22.5" customHeight="1" x14ac:dyDescent="0.25">
      <c r="C6663" s="34"/>
      <c r="D6663" s="27"/>
      <c r="F6663" s="27"/>
      <c r="G6663" s="35"/>
      <c r="H6663" s="35"/>
      <c r="I6663" s="35"/>
    </row>
    <row r="6664" spans="3:9" ht="22.5" customHeight="1" x14ac:dyDescent="0.25">
      <c r="C6664" s="34"/>
      <c r="D6664" s="27"/>
      <c r="F6664" s="27"/>
      <c r="G6664" s="35"/>
      <c r="H6664" s="35"/>
      <c r="I6664" s="35"/>
    </row>
    <row r="6665" spans="3:9" ht="22.5" customHeight="1" x14ac:dyDescent="0.25">
      <c r="C6665" s="34"/>
      <c r="D6665" s="27"/>
      <c r="F6665" s="27"/>
      <c r="G6665" s="35"/>
      <c r="H6665" s="35"/>
      <c r="I6665" s="35"/>
    </row>
    <row r="6666" spans="3:9" ht="22.5" customHeight="1" x14ac:dyDescent="0.25">
      <c r="C6666" s="34"/>
      <c r="D6666" s="27"/>
      <c r="F6666" s="27"/>
      <c r="G6666" s="35"/>
      <c r="H6666" s="35"/>
      <c r="I6666" s="35"/>
    </row>
    <row r="6667" spans="3:9" ht="22.5" customHeight="1" x14ac:dyDescent="0.25">
      <c r="C6667" s="34"/>
      <c r="D6667" s="27"/>
      <c r="F6667" s="27"/>
      <c r="G6667" s="35"/>
      <c r="H6667" s="35"/>
      <c r="I6667" s="35"/>
    </row>
    <row r="6668" spans="3:9" ht="22.5" customHeight="1" x14ac:dyDescent="0.25">
      <c r="C6668" s="34"/>
      <c r="D6668" s="27"/>
      <c r="F6668" s="27"/>
      <c r="G6668" s="35"/>
      <c r="H6668" s="35"/>
      <c r="I6668" s="35"/>
    </row>
    <row r="6669" spans="3:9" ht="22.5" customHeight="1" x14ac:dyDescent="0.25">
      <c r="C6669" s="34"/>
      <c r="D6669" s="27"/>
      <c r="F6669" s="27"/>
      <c r="G6669" s="35"/>
      <c r="H6669" s="35"/>
      <c r="I6669" s="35"/>
    </row>
    <row r="6670" spans="3:9" ht="22.5" customHeight="1" x14ac:dyDescent="0.25">
      <c r="C6670" s="34"/>
      <c r="D6670" s="27"/>
      <c r="F6670" s="27"/>
      <c r="G6670" s="35"/>
      <c r="H6670" s="35"/>
      <c r="I6670" s="35"/>
    </row>
    <row r="6671" spans="3:9" ht="22.5" customHeight="1" x14ac:dyDescent="0.25">
      <c r="C6671" s="34"/>
      <c r="D6671" s="27"/>
      <c r="F6671" s="27"/>
      <c r="G6671" s="35"/>
      <c r="H6671" s="35"/>
      <c r="I6671" s="35"/>
    </row>
    <row r="6672" spans="3:9" ht="22.5" customHeight="1" x14ac:dyDescent="0.25">
      <c r="C6672" s="34"/>
      <c r="D6672" s="27"/>
      <c r="F6672" s="27"/>
      <c r="G6672" s="35"/>
      <c r="H6672" s="35"/>
      <c r="I6672" s="35"/>
    </row>
    <row r="6673" spans="3:9" ht="22.5" customHeight="1" x14ac:dyDescent="0.25">
      <c r="C6673" s="34"/>
      <c r="D6673" s="27"/>
      <c r="F6673" s="27"/>
      <c r="G6673" s="35"/>
      <c r="H6673" s="35"/>
      <c r="I6673" s="35"/>
    </row>
    <row r="6674" spans="3:9" ht="22.5" customHeight="1" x14ac:dyDescent="0.25">
      <c r="C6674" s="34"/>
      <c r="D6674" s="27"/>
      <c r="F6674" s="27"/>
      <c r="G6674" s="35"/>
      <c r="H6674" s="35"/>
      <c r="I6674" s="35"/>
    </row>
    <row r="6675" spans="3:9" ht="22.5" customHeight="1" x14ac:dyDescent="0.25">
      <c r="C6675" s="34"/>
      <c r="D6675" s="27"/>
      <c r="F6675" s="27"/>
      <c r="G6675" s="35"/>
      <c r="H6675" s="35"/>
      <c r="I6675" s="35"/>
    </row>
    <row r="6676" spans="3:9" ht="22.5" customHeight="1" x14ac:dyDescent="0.25">
      <c r="C6676" s="34"/>
      <c r="D6676" s="27"/>
      <c r="F6676" s="27"/>
      <c r="G6676" s="35"/>
      <c r="H6676" s="35"/>
      <c r="I6676" s="35"/>
    </row>
    <row r="6677" spans="3:9" ht="22.5" customHeight="1" x14ac:dyDescent="0.25">
      <c r="C6677" s="34"/>
      <c r="D6677" s="27"/>
      <c r="F6677" s="27"/>
      <c r="G6677" s="35"/>
      <c r="H6677" s="35"/>
      <c r="I6677" s="35"/>
    </row>
    <row r="6678" spans="3:9" ht="22.5" customHeight="1" x14ac:dyDescent="0.25">
      <c r="C6678" s="34"/>
      <c r="D6678" s="27"/>
      <c r="F6678" s="27"/>
      <c r="G6678" s="35"/>
      <c r="H6678" s="35"/>
      <c r="I6678" s="35"/>
    </row>
    <row r="6679" spans="3:9" ht="22.5" customHeight="1" x14ac:dyDescent="0.25">
      <c r="C6679" s="34"/>
      <c r="D6679" s="27"/>
      <c r="F6679" s="27"/>
      <c r="G6679" s="35"/>
      <c r="H6679" s="35"/>
      <c r="I6679" s="35"/>
    </row>
    <row r="6680" spans="3:9" ht="22.5" customHeight="1" x14ac:dyDescent="0.25">
      <c r="C6680" s="34"/>
      <c r="D6680" s="27"/>
      <c r="F6680" s="27"/>
      <c r="G6680" s="35"/>
      <c r="H6680" s="35"/>
      <c r="I6680" s="35"/>
    </row>
    <row r="6681" spans="3:9" ht="22.5" customHeight="1" x14ac:dyDescent="0.25">
      <c r="C6681" s="34"/>
      <c r="D6681" s="27"/>
      <c r="F6681" s="27"/>
      <c r="G6681" s="35"/>
      <c r="H6681" s="35"/>
      <c r="I6681" s="35"/>
    </row>
    <row r="6682" spans="3:9" ht="22.5" customHeight="1" x14ac:dyDescent="0.25">
      <c r="C6682" s="34"/>
      <c r="D6682" s="27"/>
      <c r="F6682" s="27"/>
      <c r="G6682" s="35"/>
      <c r="H6682" s="35"/>
      <c r="I6682" s="35"/>
    </row>
    <row r="6683" spans="3:9" ht="22.5" customHeight="1" x14ac:dyDescent="0.25">
      <c r="C6683" s="34"/>
      <c r="D6683" s="27"/>
      <c r="F6683" s="27"/>
      <c r="G6683" s="35"/>
      <c r="H6683" s="35"/>
      <c r="I6683" s="35"/>
    </row>
    <row r="6684" spans="3:9" ht="22.5" customHeight="1" x14ac:dyDescent="0.25">
      <c r="C6684" s="34"/>
      <c r="D6684" s="27"/>
      <c r="F6684" s="27"/>
      <c r="G6684" s="35"/>
      <c r="H6684" s="35"/>
      <c r="I6684" s="35"/>
    </row>
    <row r="6685" spans="3:9" ht="22.5" customHeight="1" x14ac:dyDescent="0.25">
      <c r="C6685" s="34"/>
      <c r="D6685" s="27"/>
      <c r="F6685" s="27"/>
      <c r="G6685" s="35"/>
      <c r="H6685" s="35"/>
      <c r="I6685" s="35"/>
    </row>
    <row r="6686" spans="3:9" ht="22.5" customHeight="1" x14ac:dyDescent="0.25">
      <c r="C6686" s="34"/>
      <c r="D6686" s="27"/>
      <c r="F6686" s="27"/>
      <c r="G6686" s="35"/>
      <c r="H6686" s="35"/>
      <c r="I6686" s="35"/>
    </row>
    <row r="6687" spans="3:9" ht="22.5" customHeight="1" x14ac:dyDescent="0.25">
      <c r="C6687" s="34"/>
      <c r="D6687" s="27"/>
      <c r="F6687" s="27"/>
      <c r="G6687" s="35"/>
      <c r="H6687" s="35"/>
      <c r="I6687" s="35"/>
    </row>
    <row r="6688" spans="3:9" ht="22.5" customHeight="1" x14ac:dyDescent="0.25">
      <c r="C6688" s="34"/>
      <c r="D6688" s="27"/>
      <c r="F6688" s="27"/>
      <c r="G6688" s="35"/>
      <c r="H6688" s="35"/>
      <c r="I6688" s="35"/>
    </row>
    <row r="6689" spans="3:9" ht="22.5" customHeight="1" x14ac:dyDescent="0.25">
      <c r="C6689" s="34"/>
      <c r="D6689" s="27"/>
      <c r="F6689" s="27"/>
      <c r="G6689" s="35"/>
      <c r="H6689" s="35"/>
      <c r="I6689" s="35"/>
    </row>
    <row r="6690" spans="3:9" ht="22.5" customHeight="1" x14ac:dyDescent="0.25">
      <c r="C6690" s="34"/>
      <c r="D6690" s="27"/>
      <c r="F6690" s="27"/>
      <c r="G6690" s="35"/>
      <c r="H6690" s="35"/>
      <c r="I6690" s="35"/>
    </row>
    <row r="6691" spans="3:9" ht="22.5" customHeight="1" x14ac:dyDescent="0.25">
      <c r="C6691" s="34"/>
      <c r="D6691" s="27"/>
      <c r="F6691" s="27"/>
      <c r="G6691" s="35"/>
      <c r="H6691" s="35"/>
      <c r="I6691" s="35"/>
    </row>
    <row r="6692" spans="3:9" ht="22.5" customHeight="1" x14ac:dyDescent="0.25">
      <c r="C6692" s="34"/>
      <c r="D6692" s="27"/>
      <c r="F6692" s="27"/>
      <c r="G6692" s="35"/>
      <c r="H6692" s="35"/>
      <c r="I6692" s="35"/>
    </row>
    <row r="6693" spans="3:9" ht="22.5" customHeight="1" x14ac:dyDescent="0.25">
      <c r="C6693" s="34"/>
      <c r="D6693" s="27"/>
      <c r="F6693" s="27"/>
      <c r="G6693" s="35"/>
      <c r="H6693" s="35"/>
      <c r="I6693" s="35"/>
    </row>
    <row r="6694" spans="3:9" ht="22.5" customHeight="1" x14ac:dyDescent="0.25">
      <c r="C6694" s="34"/>
      <c r="D6694" s="27"/>
      <c r="F6694" s="27"/>
      <c r="G6694" s="35"/>
      <c r="H6694" s="35"/>
      <c r="I6694" s="35"/>
    </row>
    <row r="6695" spans="3:9" ht="22.5" customHeight="1" x14ac:dyDescent="0.25">
      <c r="C6695" s="34"/>
      <c r="D6695" s="27"/>
      <c r="F6695" s="27"/>
      <c r="G6695" s="35"/>
      <c r="H6695" s="35"/>
      <c r="I6695" s="35"/>
    </row>
    <row r="6696" spans="3:9" ht="22.5" customHeight="1" x14ac:dyDescent="0.25">
      <c r="C6696" s="34"/>
      <c r="D6696" s="27"/>
      <c r="F6696" s="27"/>
      <c r="G6696" s="35"/>
      <c r="H6696" s="35"/>
      <c r="I6696" s="35"/>
    </row>
    <row r="6697" spans="3:9" ht="22.5" customHeight="1" x14ac:dyDescent="0.25">
      <c r="C6697" s="34"/>
      <c r="D6697" s="27"/>
      <c r="F6697" s="27"/>
      <c r="G6697" s="35"/>
      <c r="H6697" s="35"/>
      <c r="I6697" s="35"/>
    </row>
    <row r="6698" spans="3:9" ht="22.5" customHeight="1" x14ac:dyDescent="0.25">
      <c r="C6698" s="34"/>
      <c r="D6698" s="27"/>
      <c r="F6698" s="27"/>
      <c r="G6698" s="35"/>
      <c r="H6698" s="35"/>
      <c r="I6698" s="35"/>
    </row>
    <row r="6699" spans="3:9" ht="22.5" customHeight="1" x14ac:dyDescent="0.25">
      <c r="C6699" s="34"/>
      <c r="D6699" s="27"/>
      <c r="F6699" s="27"/>
      <c r="G6699" s="35"/>
      <c r="H6699" s="35"/>
      <c r="I6699" s="35"/>
    </row>
    <row r="6700" spans="3:9" ht="22.5" customHeight="1" x14ac:dyDescent="0.25">
      <c r="C6700" s="34"/>
      <c r="D6700" s="27"/>
      <c r="F6700" s="27"/>
      <c r="G6700" s="35"/>
      <c r="H6700" s="35"/>
      <c r="I6700" s="35"/>
    </row>
    <row r="6701" spans="3:9" ht="22.5" customHeight="1" x14ac:dyDescent="0.25">
      <c r="C6701" s="34"/>
      <c r="D6701" s="27"/>
      <c r="F6701" s="27"/>
      <c r="G6701" s="35"/>
      <c r="H6701" s="35"/>
      <c r="I6701" s="35"/>
    </row>
    <row r="6702" spans="3:9" ht="22.5" customHeight="1" x14ac:dyDescent="0.25">
      <c r="C6702" s="34"/>
      <c r="D6702" s="27"/>
      <c r="F6702" s="27"/>
      <c r="G6702" s="35"/>
      <c r="H6702" s="35"/>
      <c r="I6702" s="35"/>
    </row>
    <row r="6703" spans="3:9" ht="22.5" customHeight="1" x14ac:dyDescent="0.25">
      <c r="C6703" s="34"/>
      <c r="D6703" s="27"/>
      <c r="F6703" s="27"/>
      <c r="G6703" s="35"/>
      <c r="H6703" s="35"/>
      <c r="I6703" s="35"/>
    </row>
    <row r="6704" spans="3:9" ht="22.5" customHeight="1" x14ac:dyDescent="0.25">
      <c r="C6704" s="34"/>
      <c r="D6704" s="27"/>
      <c r="F6704" s="27"/>
      <c r="G6704" s="35"/>
      <c r="H6704" s="35"/>
      <c r="I6704" s="35"/>
    </row>
    <row r="6705" spans="3:9" ht="22.5" customHeight="1" x14ac:dyDescent="0.25">
      <c r="C6705" s="34"/>
      <c r="D6705" s="27"/>
      <c r="F6705" s="27"/>
      <c r="G6705" s="35"/>
      <c r="H6705" s="35"/>
      <c r="I6705" s="35"/>
    </row>
    <row r="6706" spans="3:9" ht="22.5" customHeight="1" x14ac:dyDescent="0.25">
      <c r="C6706" s="34"/>
      <c r="D6706" s="27"/>
      <c r="F6706" s="27"/>
      <c r="G6706" s="35"/>
      <c r="H6706" s="35"/>
      <c r="I6706" s="35"/>
    </row>
    <row r="6707" spans="3:9" ht="22.5" customHeight="1" x14ac:dyDescent="0.25">
      <c r="C6707" s="34"/>
      <c r="D6707" s="27"/>
      <c r="F6707" s="27"/>
      <c r="G6707" s="35"/>
      <c r="H6707" s="35"/>
      <c r="I6707" s="35"/>
    </row>
    <row r="6708" spans="3:9" ht="22.5" customHeight="1" x14ac:dyDescent="0.25">
      <c r="C6708" s="34"/>
      <c r="D6708" s="27"/>
      <c r="F6708" s="27"/>
      <c r="G6708" s="35"/>
      <c r="H6708" s="35"/>
      <c r="I6708" s="35"/>
    </row>
    <row r="6709" spans="3:9" ht="22.5" customHeight="1" x14ac:dyDescent="0.25">
      <c r="C6709" s="34"/>
      <c r="D6709" s="27"/>
      <c r="F6709" s="27"/>
      <c r="G6709" s="35"/>
      <c r="H6709" s="35"/>
      <c r="I6709" s="35"/>
    </row>
    <row r="6710" spans="3:9" ht="22.5" customHeight="1" x14ac:dyDescent="0.25">
      <c r="C6710" s="34"/>
      <c r="D6710" s="27"/>
      <c r="F6710" s="27"/>
      <c r="G6710" s="35"/>
      <c r="H6710" s="35"/>
      <c r="I6710" s="35"/>
    </row>
    <row r="6711" spans="3:9" ht="22.5" customHeight="1" x14ac:dyDescent="0.25">
      <c r="C6711" s="34"/>
      <c r="D6711" s="27"/>
      <c r="F6711" s="27"/>
      <c r="G6711" s="35"/>
      <c r="H6711" s="35"/>
      <c r="I6711" s="35"/>
    </row>
    <row r="6712" spans="3:9" ht="22.5" customHeight="1" x14ac:dyDescent="0.25">
      <c r="C6712" s="34"/>
      <c r="D6712" s="27"/>
      <c r="F6712" s="27"/>
      <c r="G6712" s="35"/>
      <c r="H6712" s="35"/>
      <c r="I6712" s="35"/>
    </row>
    <row r="6713" spans="3:9" ht="22.5" customHeight="1" x14ac:dyDescent="0.25">
      <c r="C6713" s="34"/>
      <c r="D6713" s="27"/>
      <c r="F6713" s="27"/>
      <c r="G6713" s="35"/>
      <c r="H6713" s="35"/>
      <c r="I6713" s="35"/>
    </row>
    <row r="6714" spans="3:9" ht="22.5" customHeight="1" x14ac:dyDescent="0.25">
      <c r="C6714" s="34"/>
      <c r="D6714" s="27"/>
      <c r="F6714" s="27"/>
      <c r="G6714" s="35"/>
      <c r="H6714" s="35"/>
      <c r="I6714" s="35"/>
    </row>
    <row r="6715" spans="3:9" ht="22.5" customHeight="1" x14ac:dyDescent="0.25">
      <c r="C6715" s="34"/>
      <c r="D6715" s="27"/>
      <c r="F6715" s="27"/>
      <c r="G6715" s="35"/>
      <c r="H6715" s="35"/>
      <c r="I6715" s="35"/>
    </row>
    <row r="6716" spans="3:9" ht="22.5" customHeight="1" x14ac:dyDescent="0.25">
      <c r="C6716" s="34"/>
      <c r="D6716" s="27"/>
      <c r="F6716" s="27"/>
      <c r="G6716" s="35"/>
      <c r="H6716" s="35"/>
      <c r="I6716" s="35"/>
    </row>
    <row r="6717" spans="3:9" ht="22.5" customHeight="1" x14ac:dyDescent="0.25">
      <c r="C6717" s="34"/>
      <c r="D6717" s="27"/>
      <c r="F6717" s="27"/>
      <c r="G6717" s="35"/>
      <c r="H6717" s="35"/>
      <c r="I6717" s="35"/>
    </row>
    <row r="6718" spans="3:9" ht="22.5" customHeight="1" x14ac:dyDescent="0.25">
      <c r="C6718" s="34"/>
      <c r="D6718" s="27"/>
      <c r="F6718" s="27"/>
      <c r="G6718" s="35"/>
      <c r="H6718" s="35"/>
      <c r="I6718" s="35"/>
    </row>
    <row r="6719" spans="3:9" ht="22.5" customHeight="1" x14ac:dyDescent="0.25">
      <c r="C6719" s="34"/>
      <c r="D6719" s="27"/>
      <c r="F6719" s="27"/>
      <c r="G6719" s="35"/>
      <c r="H6719" s="35"/>
      <c r="I6719" s="35"/>
    </row>
    <row r="6720" spans="3:9" ht="22.5" customHeight="1" x14ac:dyDescent="0.25">
      <c r="C6720" s="34"/>
      <c r="D6720" s="27"/>
      <c r="F6720" s="27"/>
      <c r="G6720" s="35"/>
      <c r="H6720" s="35"/>
      <c r="I6720" s="35"/>
    </row>
    <row r="6721" spans="3:9" ht="22.5" customHeight="1" x14ac:dyDescent="0.25">
      <c r="C6721" s="34"/>
      <c r="D6721" s="27"/>
      <c r="F6721" s="27"/>
      <c r="G6721" s="35"/>
      <c r="H6721" s="35"/>
      <c r="I6721" s="35"/>
    </row>
    <row r="6722" spans="3:9" ht="22.5" customHeight="1" x14ac:dyDescent="0.25">
      <c r="C6722" s="34"/>
      <c r="D6722" s="27"/>
      <c r="F6722" s="27"/>
      <c r="G6722" s="35"/>
      <c r="H6722" s="35"/>
      <c r="I6722" s="35"/>
    </row>
    <row r="6723" spans="3:9" ht="22.5" customHeight="1" x14ac:dyDescent="0.25">
      <c r="C6723" s="34"/>
      <c r="D6723" s="27"/>
      <c r="F6723" s="27"/>
      <c r="G6723" s="35"/>
      <c r="H6723" s="35"/>
      <c r="I6723" s="35"/>
    </row>
    <row r="6724" spans="3:9" ht="22.5" customHeight="1" x14ac:dyDescent="0.25">
      <c r="C6724" s="34"/>
      <c r="D6724" s="27"/>
      <c r="F6724" s="27"/>
      <c r="G6724" s="35"/>
      <c r="H6724" s="35"/>
      <c r="I6724" s="35"/>
    </row>
    <row r="6725" spans="3:9" ht="22.5" customHeight="1" x14ac:dyDescent="0.25">
      <c r="C6725" s="34"/>
      <c r="D6725" s="27"/>
      <c r="F6725" s="27"/>
      <c r="G6725" s="35"/>
      <c r="H6725" s="35"/>
      <c r="I6725" s="35"/>
    </row>
    <row r="6726" spans="3:9" ht="22.5" customHeight="1" x14ac:dyDescent="0.25">
      <c r="C6726" s="34"/>
      <c r="D6726" s="27"/>
      <c r="F6726" s="27"/>
      <c r="G6726" s="35"/>
      <c r="H6726" s="35"/>
      <c r="I6726" s="35"/>
    </row>
    <row r="6727" spans="3:9" ht="22.5" customHeight="1" x14ac:dyDescent="0.25">
      <c r="C6727" s="34"/>
      <c r="D6727" s="27"/>
      <c r="F6727" s="27"/>
      <c r="G6727" s="35"/>
      <c r="H6727" s="35"/>
      <c r="I6727" s="35"/>
    </row>
    <row r="6728" spans="3:9" ht="22.5" customHeight="1" x14ac:dyDescent="0.25">
      <c r="C6728" s="34"/>
      <c r="D6728" s="27"/>
      <c r="F6728" s="27"/>
      <c r="G6728" s="35"/>
      <c r="H6728" s="35"/>
      <c r="I6728" s="35"/>
    </row>
    <row r="6729" spans="3:9" ht="22.5" customHeight="1" x14ac:dyDescent="0.25">
      <c r="C6729" s="34"/>
      <c r="D6729" s="27"/>
      <c r="F6729" s="27"/>
      <c r="G6729" s="35"/>
      <c r="H6729" s="35"/>
      <c r="I6729" s="35"/>
    </row>
    <row r="6730" spans="3:9" ht="22.5" customHeight="1" x14ac:dyDescent="0.25">
      <c r="C6730" s="34"/>
      <c r="D6730" s="27"/>
      <c r="F6730" s="27"/>
      <c r="G6730" s="35"/>
      <c r="H6730" s="35"/>
      <c r="I6730" s="35"/>
    </row>
    <row r="6731" spans="3:9" ht="22.5" customHeight="1" x14ac:dyDescent="0.25">
      <c r="C6731" s="34"/>
      <c r="D6731" s="27"/>
      <c r="F6731" s="27"/>
      <c r="G6731" s="35"/>
      <c r="H6731" s="35"/>
      <c r="I6731" s="35"/>
    </row>
    <row r="6732" spans="3:9" ht="22.5" customHeight="1" x14ac:dyDescent="0.25">
      <c r="C6732" s="34"/>
      <c r="D6732" s="27"/>
      <c r="F6732" s="27"/>
      <c r="G6732" s="35"/>
      <c r="H6732" s="35"/>
      <c r="I6732" s="35"/>
    </row>
    <row r="6733" spans="3:9" ht="22.5" customHeight="1" x14ac:dyDescent="0.25">
      <c r="C6733" s="34"/>
      <c r="D6733" s="27"/>
      <c r="F6733" s="27"/>
      <c r="G6733" s="35"/>
      <c r="H6733" s="35"/>
      <c r="I6733" s="35"/>
    </row>
    <row r="6734" spans="3:9" ht="22.5" customHeight="1" x14ac:dyDescent="0.25">
      <c r="C6734" s="34"/>
      <c r="D6734" s="27"/>
      <c r="F6734" s="27"/>
      <c r="G6734" s="35"/>
      <c r="H6734" s="35"/>
      <c r="I6734" s="35"/>
    </row>
    <row r="6735" spans="3:9" ht="22.5" customHeight="1" x14ac:dyDescent="0.25">
      <c r="C6735" s="34"/>
      <c r="D6735" s="27"/>
      <c r="F6735" s="27"/>
      <c r="G6735" s="35"/>
      <c r="H6735" s="35"/>
      <c r="I6735" s="35"/>
    </row>
    <row r="6736" spans="3:9" ht="22.5" customHeight="1" x14ac:dyDescent="0.25">
      <c r="C6736" s="34"/>
      <c r="D6736" s="27"/>
      <c r="F6736" s="27"/>
      <c r="G6736" s="35"/>
      <c r="H6736" s="35"/>
      <c r="I6736" s="35"/>
    </row>
    <row r="6737" spans="3:9" ht="22.5" customHeight="1" x14ac:dyDescent="0.25">
      <c r="C6737" s="34"/>
      <c r="D6737" s="27"/>
      <c r="F6737" s="27"/>
      <c r="G6737" s="35"/>
      <c r="H6737" s="35"/>
      <c r="I6737" s="35"/>
    </row>
    <row r="6738" spans="3:9" ht="22.5" customHeight="1" x14ac:dyDescent="0.25">
      <c r="C6738" s="34"/>
      <c r="D6738" s="27"/>
      <c r="F6738" s="27"/>
      <c r="G6738" s="35"/>
      <c r="H6738" s="35"/>
      <c r="I6738" s="35"/>
    </row>
    <row r="6739" spans="3:9" ht="22.5" customHeight="1" x14ac:dyDescent="0.25">
      <c r="C6739" s="34"/>
      <c r="D6739" s="27"/>
      <c r="F6739" s="27"/>
      <c r="G6739" s="35"/>
      <c r="H6739" s="35"/>
      <c r="I6739" s="35"/>
    </row>
    <row r="6740" spans="3:9" ht="22.5" customHeight="1" x14ac:dyDescent="0.25">
      <c r="C6740" s="34"/>
      <c r="D6740" s="27"/>
      <c r="F6740" s="27"/>
      <c r="G6740" s="35"/>
      <c r="H6740" s="35"/>
      <c r="I6740" s="35"/>
    </row>
    <row r="6741" spans="3:9" ht="22.5" customHeight="1" x14ac:dyDescent="0.25">
      <c r="C6741" s="34"/>
      <c r="D6741" s="27"/>
      <c r="F6741" s="27"/>
      <c r="G6741" s="35"/>
      <c r="H6741" s="35"/>
      <c r="I6741" s="35"/>
    </row>
    <row r="6742" spans="3:9" ht="22.5" customHeight="1" x14ac:dyDescent="0.25">
      <c r="C6742" s="34"/>
      <c r="D6742" s="27"/>
      <c r="F6742" s="27"/>
      <c r="G6742" s="35"/>
      <c r="H6742" s="35"/>
      <c r="I6742" s="35"/>
    </row>
    <row r="6743" spans="3:9" ht="22.5" customHeight="1" x14ac:dyDescent="0.25">
      <c r="C6743" s="34"/>
      <c r="D6743" s="27"/>
      <c r="F6743" s="27"/>
      <c r="G6743" s="35"/>
      <c r="H6743" s="35"/>
      <c r="I6743" s="35"/>
    </row>
    <row r="6744" spans="3:9" ht="22.5" customHeight="1" x14ac:dyDescent="0.25">
      <c r="C6744" s="34"/>
      <c r="D6744" s="27"/>
      <c r="F6744" s="27"/>
      <c r="G6744" s="35"/>
      <c r="H6744" s="35"/>
      <c r="I6744" s="35"/>
    </row>
    <row r="6745" spans="3:9" ht="22.5" customHeight="1" x14ac:dyDescent="0.25">
      <c r="C6745" s="34"/>
      <c r="D6745" s="27"/>
      <c r="F6745" s="27"/>
      <c r="G6745" s="35"/>
      <c r="H6745" s="35"/>
      <c r="I6745" s="35"/>
    </row>
    <row r="6746" spans="3:9" ht="22.5" customHeight="1" x14ac:dyDescent="0.25">
      <c r="C6746" s="34"/>
      <c r="D6746" s="27"/>
      <c r="F6746" s="27"/>
      <c r="G6746" s="35"/>
      <c r="H6746" s="35"/>
      <c r="I6746" s="35"/>
    </row>
    <row r="6747" spans="3:9" ht="22.5" customHeight="1" x14ac:dyDescent="0.25">
      <c r="C6747" s="34"/>
      <c r="D6747" s="27"/>
      <c r="F6747" s="27"/>
      <c r="G6747" s="35"/>
      <c r="H6747" s="35"/>
      <c r="I6747" s="35"/>
    </row>
    <row r="6748" spans="3:9" ht="22.5" customHeight="1" x14ac:dyDescent="0.25">
      <c r="C6748" s="34"/>
      <c r="D6748" s="27"/>
      <c r="F6748" s="27"/>
      <c r="G6748" s="35"/>
      <c r="H6748" s="35"/>
      <c r="I6748" s="35"/>
    </row>
    <row r="6749" spans="3:9" ht="22.5" customHeight="1" x14ac:dyDescent="0.25">
      <c r="C6749" s="34"/>
      <c r="D6749" s="27"/>
      <c r="F6749" s="27"/>
      <c r="G6749" s="35"/>
      <c r="H6749" s="35"/>
      <c r="I6749" s="35"/>
    </row>
    <row r="6750" spans="3:9" ht="22.5" customHeight="1" x14ac:dyDescent="0.25">
      <c r="C6750" s="34"/>
      <c r="D6750" s="27"/>
      <c r="F6750" s="27"/>
      <c r="G6750" s="35"/>
      <c r="H6750" s="35"/>
      <c r="I6750" s="35"/>
    </row>
    <row r="6751" spans="3:9" ht="22.5" customHeight="1" x14ac:dyDescent="0.25">
      <c r="C6751" s="34"/>
      <c r="D6751" s="27"/>
      <c r="F6751" s="27"/>
      <c r="G6751" s="35"/>
      <c r="H6751" s="35"/>
      <c r="I6751" s="35"/>
    </row>
    <row r="6752" spans="3:9" ht="22.5" customHeight="1" x14ac:dyDescent="0.25">
      <c r="C6752" s="34"/>
      <c r="D6752" s="27"/>
      <c r="F6752" s="27"/>
      <c r="G6752" s="35"/>
      <c r="H6752" s="35"/>
      <c r="I6752" s="35"/>
    </row>
    <row r="6753" spans="3:9" ht="22.5" customHeight="1" x14ac:dyDescent="0.25">
      <c r="C6753" s="34"/>
      <c r="D6753" s="27"/>
      <c r="F6753" s="27"/>
      <c r="G6753" s="35"/>
      <c r="H6753" s="35"/>
      <c r="I6753" s="35"/>
    </row>
    <row r="6754" spans="3:9" ht="22.5" customHeight="1" x14ac:dyDescent="0.25">
      <c r="C6754" s="34"/>
      <c r="D6754" s="27"/>
      <c r="F6754" s="27"/>
      <c r="G6754" s="35"/>
      <c r="H6754" s="35"/>
      <c r="I6754" s="35"/>
    </row>
    <row r="6755" spans="3:9" ht="22.5" customHeight="1" x14ac:dyDescent="0.25">
      <c r="C6755" s="34"/>
      <c r="D6755" s="27"/>
      <c r="F6755" s="27"/>
      <c r="G6755" s="35"/>
      <c r="H6755" s="35"/>
      <c r="I6755" s="35"/>
    </row>
    <row r="6756" spans="3:9" ht="22.5" customHeight="1" x14ac:dyDescent="0.25">
      <c r="C6756" s="34"/>
      <c r="D6756" s="27"/>
      <c r="F6756" s="27"/>
      <c r="G6756" s="35"/>
      <c r="H6756" s="35"/>
      <c r="I6756" s="35"/>
    </row>
    <row r="6757" spans="3:9" ht="22.5" customHeight="1" x14ac:dyDescent="0.25">
      <c r="C6757" s="34"/>
      <c r="D6757" s="27"/>
      <c r="F6757" s="27"/>
      <c r="G6757" s="35"/>
      <c r="H6757" s="35"/>
      <c r="I6757" s="35"/>
    </row>
    <row r="6758" spans="3:9" ht="22.5" customHeight="1" x14ac:dyDescent="0.25">
      <c r="C6758" s="34"/>
      <c r="D6758" s="27"/>
      <c r="F6758" s="27"/>
      <c r="G6758" s="35"/>
      <c r="H6758" s="35"/>
      <c r="I6758" s="35"/>
    </row>
    <row r="6759" spans="3:9" ht="22.5" customHeight="1" x14ac:dyDescent="0.25">
      <c r="C6759" s="34"/>
      <c r="D6759" s="27"/>
      <c r="F6759" s="27"/>
      <c r="G6759" s="35"/>
      <c r="H6759" s="35"/>
      <c r="I6759" s="35"/>
    </row>
    <row r="6760" spans="3:9" ht="22.5" customHeight="1" x14ac:dyDescent="0.25">
      <c r="C6760" s="34"/>
      <c r="D6760" s="27"/>
      <c r="F6760" s="27"/>
      <c r="G6760" s="35"/>
      <c r="H6760" s="35"/>
      <c r="I6760" s="35"/>
    </row>
    <row r="6761" spans="3:9" ht="22.5" customHeight="1" x14ac:dyDescent="0.25">
      <c r="C6761" s="34"/>
      <c r="D6761" s="27"/>
      <c r="F6761" s="27"/>
      <c r="G6761" s="35"/>
      <c r="H6761" s="35"/>
      <c r="I6761" s="35"/>
    </row>
    <row r="6762" spans="3:9" ht="22.5" customHeight="1" x14ac:dyDescent="0.25">
      <c r="C6762" s="34"/>
      <c r="D6762" s="27"/>
      <c r="F6762" s="27"/>
      <c r="G6762" s="35"/>
      <c r="H6762" s="35"/>
      <c r="I6762" s="35"/>
    </row>
    <row r="6763" spans="3:9" ht="22.5" customHeight="1" x14ac:dyDescent="0.25">
      <c r="C6763" s="34"/>
      <c r="D6763" s="27"/>
      <c r="F6763" s="27"/>
      <c r="G6763" s="35"/>
      <c r="H6763" s="35"/>
      <c r="I6763" s="35"/>
    </row>
    <row r="6764" spans="3:9" ht="22.5" customHeight="1" x14ac:dyDescent="0.25">
      <c r="C6764" s="34"/>
      <c r="D6764" s="27"/>
      <c r="F6764" s="27"/>
      <c r="G6764" s="35"/>
      <c r="H6764" s="35"/>
      <c r="I6764" s="35"/>
    </row>
    <row r="6765" spans="3:9" ht="22.5" customHeight="1" x14ac:dyDescent="0.25">
      <c r="C6765" s="34"/>
      <c r="D6765" s="27"/>
      <c r="F6765" s="27"/>
      <c r="G6765" s="35"/>
      <c r="H6765" s="35"/>
      <c r="I6765" s="35"/>
    </row>
    <row r="6766" spans="3:9" ht="22.5" customHeight="1" x14ac:dyDescent="0.25">
      <c r="C6766" s="34"/>
      <c r="D6766" s="27"/>
      <c r="F6766" s="27"/>
      <c r="G6766" s="35"/>
      <c r="H6766" s="35"/>
      <c r="I6766" s="35"/>
    </row>
    <row r="6767" spans="3:9" ht="22.5" customHeight="1" x14ac:dyDescent="0.25">
      <c r="C6767" s="34"/>
      <c r="D6767" s="27"/>
      <c r="F6767" s="27"/>
      <c r="G6767" s="35"/>
      <c r="H6767" s="35"/>
      <c r="I6767" s="35"/>
    </row>
    <row r="6768" spans="3:9" ht="22.5" customHeight="1" x14ac:dyDescent="0.25">
      <c r="C6768" s="34"/>
      <c r="D6768" s="27"/>
      <c r="F6768" s="27"/>
      <c r="G6768" s="35"/>
      <c r="H6768" s="35"/>
      <c r="I6768" s="35"/>
    </row>
    <row r="6769" spans="3:9" ht="22.5" customHeight="1" x14ac:dyDescent="0.25">
      <c r="C6769" s="34"/>
      <c r="D6769" s="27"/>
      <c r="F6769" s="27"/>
      <c r="G6769" s="35"/>
      <c r="H6769" s="35"/>
      <c r="I6769" s="35"/>
    </row>
    <row r="6770" spans="3:9" ht="22.5" customHeight="1" x14ac:dyDescent="0.25">
      <c r="C6770" s="34"/>
      <c r="D6770" s="27"/>
      <c r="F6770" s="27"/>
      <c r="G6770" s="35"/>
      <c r="H6770" s="35"/>
      <c r="I6770" s="35"/>
    </row>
    <row r="6771" spans="3:9" ht="22.5" customHeight="1" x14ac:dyDescent="0.25">
      <c r="C6771" s="34"/>
      <c r="D6771" s="27"/>
      <c r="F6771" s="27"/>
      <c r="G6771" s="35"/>
      <c r="H6771" s="35"/>
      <c r="I6771" s="35"/>
    </row>
    <row r="6772" spans="3:9" ht="22.5" customHeight="1" x14ac:dyDescent="0.25">
      <c r="C6772" s="34"/>
      <c r="D6772" s="27"/>
      <c r="F6772" s="27"/>
      <c r="G6772" s="35"/>
      <c r="H6772" s="35"/>
      <c r="I6772" s="35"/>
    </row>
    <row r="6773" spans="3:9" ht="22.5" customHeight="1" x14ac:dyDescent="0.25">
      <c r="C6773" s="34"/>
      <c r="D6773" s="27"/>
      <c r="F6773" s="27"/>
      <c r="G6773" s="35"/>
      <c r="H6773" s="35"/>
      <c r="I6773" s="35"/>
    </row>
    <row r="6774" spans="3:9" ht="22.5" customHeight="1" x14ac:dyDescent="0.25">
      <c r="C6774" s="34"/>
      <c r="D6774" s="27"/>
      <c r="F6774" s="27"/>
      <c r="G6774" s="35"/>
      <c r="H6774" s="35"/>
      <c r="I6774" s="35"/>
    </row>
    <row r="6775" spans="3:9" ht="22.5" customHeight="1" x14ac:dyDescent="0.25">
      <c r="C6775" s="34"/>
      <c r="D6775" s="27"/>
      <c r="F6775" s="27"/>
      <c r="G6775" s="35"/>
      <c r="H6775" s="35"/>
      <c r="I6775" s="35"/>
    </row>
    <row r="6776" spans="3:9" ht="22.5" customHeight="1" x14ac:dyDescent="0.25">
      <c r="C6776" s="34"/>
      <c r="D6776" s="27"/>
      <c r="F6776" s="27"/>
      <c r="G6776" s="35"/>
      <c r="H6776" s="35"/>
      <c r="I6776" s="35"/>
    </row>
    <row r="6777" spans="3:9" ht="22.5" customHeight="1" x14ac:dyDescent="0.25">
      <c r="C6777" s="34"/>
      <c r="D6777" s="27"/>
      <c r="F6777" s="27"/>
      <c r="G6777" s="35"/>
      <c r="H6777" s="35"/>
      <c r="I6777" s="35"/>
    </row>
    <row r="6778" spans="3:9" ht="22.5" customHeight="1" x14ac:dyDescent="0.25">
      <c r="C6778" s="34"/>
      <c r="D6778" s="27"/>
      <c r="F6778" s="27"/>
      <c r="G6778" s="35"/>
      <c r="H6778" s="35"/>
      <c r="I6778" s="35"/>
    </row>
    <row r="6779" spans="3:9" ht="22.5" customHeight="1" x14ac:dyDescent="0.25">
      <c r="C6779" s="34"/>
      <c r="D6779" s="27"/>
      <c r="F6779" s="27"/>
      <c r="G6779" s="35"/>
      <c r="H6779" s="35"/>
      <c r="I6779" s="35"/>
    </row>
    <row r="6780" spans="3:9" ht="22.5" customHeight="1" x14ac:dyDescent="0.25">
      <c r="C6780" s="34"/>
      <c r="D6780" s="27"/>
      <c r="F6780" s="27"/>
      <c r="G6780" s="35"/>
      <c r="H6780" s="35"/>
      <c r="I6780" s="35"/>
    </row>
    <row r="6781" spans="3:9" ht="22.5" customHeight="1" x14ac:dyDescent="0.25">
      <c r="C6781" s="34"/>
      <c r="D6781" s="27"/>
      <c r="F6781" s="27"/>
      <c r="G6781" s="35"/>
      <c r="H6781" s="35"/>
      <c r="I6781" s="35"/>
    </row>
    <row r="6782" spans="3:9" ht="22.5" customHeight="1" x14ac:dyDescent="0.25">
      <c r="C6782" s="34"/>
      <c r="D6782" s="27"/>
      <c r="F6782" s="27"/>
      <c r="G6782" s="35"/>
      <c r="H6782" s="35"/>
      <c r="I6782" s="35"/>
    </row>
    <row r="6783" spans="3:9" ht="22.5" customHeight="1" x14ac:dyDescent="0.25">
      <c r="C6783" s="34"/>
      <c r="D6783" s="27"/>
      <c r="F6783" s="27"/>
      <c r="G6783" s="35"/>
      <c r="H6783" s="35"/>
      <c r="I6783" s="35"/>
    </row>
    <row r="6784" spans="3:9" ht="22.5" customHeight="1" x14ac:dyDescent="0.25">
      <c r="C6784" s="34"/>
      <c r="D6784" s="27"/>
      <c r="F6784" s="27"/>
      <c r="G6784" s="35"/>
      <c r="H6784" s="35"/>
      <c r="I6784" s="35"/>
    </row>
    <row r="6785" spans="3:9" ht="22.5" customHeight="1" x14ac:dyDescent="0.25">
      <c r="C6785" s="34"/>
      <c r="D6785" s="27"/>
      <c r="F6785" s="27"/>
      <c r="G6785" s="35"/>
      <c r="H6785" s="35"/>
      <c r="I6785" s="35"/>
    </row>
    <row r="6786" spans="3:9" ht="22.5" customHeight="1" x14ac:dyDescent="0.25">
      <c r="C6786" s="34"/>
      <c r="D6786" s="27"/>
      <c r="F6786" s="27"/>
      <c r="G6786" s="35"/>
      <c r="H6786" s="35"/>
      <c r="I6786" s="35"/>
    </row>
    <row r="6787" spans="3:9" ht="22.5" customHeight="1" x14ac:dyDescent="0.25">
      <c r="C6787" s="34"/>
      <c r="D6787" s="27"/>
      <c r="F6787" s="27"/>
      <c r="G6787" s="35"/>
      <c r="H6787" s="35"/>
      <c r="I6787" s="35"/>
    </row>
    <row r="6788" spans="3:9" ht="22.5" customHeight="1" x14ac:dyDescent="0.25">
      <c r="C6788" s="34"/>
      <c r="D6788" s="27"/>
      <c r="F6788" s="27"/>
      <c r="G6788" s="35"/>
      <c r="H6788" s="35"/>
      <c r="I6788" s="35"/>
    </row>
    <row r="6789" spans="3:9" ht="22.5" customHeight="1" x14ac:dyDescent="0.25">
      <c r="C6789" s="34"/>
      <c r="D6789" s="27"/>
      <c r="F6789" s="27"/>
      <c r="G6789" s="35"/>
      <c r="H6789" s="35"/>
      <c r="I6789" s="35"/>
    </row>
    <row r="6790" spans="3:9" ht="22.5" customHeight="1" x14ac:dyDescent="0.25">
      <c r="C6790" s="34"/>
      <c r="D6790" s="27"/>
      <c r="F6790" s="27"/>
      <c r="G6790" s="35"/>
      <c r="H6790" s="35"/>
      <c r="I6790" s="35"/>
    </row>
    <row r="6791" spans="3:9" ht="22.5" customHeight="1" x14ac:dyDescent="0.25">
      <c r="C6791" s="34"/>
      <c r="D6791" s="27"/>
      <c r="F6791" s="27"/>
      <c r="G6791" s="35"/>
      <c r="H6791" s="35"/>
      <c r="I6791" s="35"/>
    </row>
    <row r="6792" spans="3:9" ht="22.5" customHeight="1" x14ac:dyDescent="0.25">
      <c r="C6792" s="34"/>
      <c r="D6792" s="27"/>
      <c r="F6792" s="27"/>
      <c r="G6792" s="35"/>
      <c r="H6792" s="35"/>
      <c r="I6792" s="35"/>
    </row>
    <row r="6793" spans="3:9" ht="22.5" customHeight="1" x14ac:dyDescent="0.25">
      <c r="C6793" s="34"/>
      <c r="D6793" s="27"/>
      <c r="F6793" s="27"/>
      <c r="G6793" s="35"/>
      <c r="H6793" s="35"/>
      <c r="I6793" s="35"/>
    </row>
    <row r="6794" spans="3:9" ht="22.5" customHeight="1" x14ac:dyDescent="0.25">
      <c r="C6794" s="34"/>
      <c r="D6794" s="27"/>
      <c r="F6794" s="27"/>
      <c r="G6794" s="35"/>
      <c r="H6794" s="35"/>
      <c r="I6794" s="35"/>
    </row>
    <row r="6795" spans="3:9" ht="22.5" customHeight="1" x14ac:dyDescent="0.25">
      <c r="C6795" s="34"/>
      <c r="D6795" s="27"/>
      <c r="F6795" s="27"/>
      <c r="G6795" s="35"/>
      <c r="H6795" s="35"/>
      <c r="I6795" s="35"/>
    </row>
    <row r="6796" spans="3:9" ht="22.5" customHeight="1" x14ac:dyDescent="0.25">
      <c r="C6796" s="34"/>
      <c r="D6796" s="27"/>
      <c r="F6796" s="27"/>
      <c r="G6796" s="35"/>
      <c r="H6796" s="35"/>
      <c r="I6796" s="35"/>
    </row>
    <row r="6797" spans="3:9" ht="22.5" customHeight="1" x14ac:dyDescent="0.25">
      <c r="C6797" s="34"/>
      <c r="D6797" s="27"/>
      <c r="F6797" s="27"/>
      <c r="G6797" s="35"/>
      <c r="H6797" s="35"/>
      <c r="I6797" s="35"/>
    </row>
    <row r="6798" spans="3:9" ht="22.5" customHeight="1" x14ac:dyDescent="0.25">
      <c r="C6798" s="34"/>
      <c r="D6798" s="27"/>
      <c r="F6798" s="27"/>
      <c r="G6798" s="35"/>
      <c r="H6798" s="35"/>
      <c r="I6798" s="35"/>
    </row>
    <row r="6799" spans="3:9" ht="22.5" customHeight="1" x14ac:dyDescent="0.25">
      <c r="C6799" s="34"/>
      <c r="D6799" s="27"/>
      <c r="F6799" s="27"/>
      <c r="G6799" s="35"/>
      <c r="H6799" s="35"/>
      <c r="I6799" s="35"/>
    </row>
    <row r="6800" spans="3:9" ht="22.5" customHeight="1" x14ac:dyDescent="0.25">
      <c r="C6800" s="34"/>
      <c r="D6800" s="27"/>
      <c r="F6800" s="27"/>
      <c r="G6800" s="35"/>
      <c r="H6800" s="35"/>
      <c r="I6800" s="35"/>
    </row>
    <row r="6801" spans="3:9" ht="22.5" customHeight="1" x14ac:dyDescent="0.25">
      <c r="C6801" s="34"/>
      <c r="D6801" s="27"/>
      <c r="F6801" s="27"/>
      <c r="G6801" s="35"/>
      <c r="H6801" s="35"/>
      <c r="I6801" s="35"/>
    </row>
    <row r="6802" spans="3:9" ht="22.5" customHeight="1" x14ac:dyDescent="0.25">
      <c r="C6802" s="34"/>
      <c r="D6802" s="27"/>
      <c r="F6802" s="27"/>
      <c r="G6802" s="35"/>
      <c r="H6802" s="35"/>
      <c r="I6802" s="35"/>
    </row>
    <row r="6803" spans="3:9" ht="22.5" customHeight="1" x14ac:dyDescent="0.25">
      <c r="C6803" s="34"/>
      <c r="D6803" s="27"/>
      <c r="F6803" s="27"/>
      <c r="G6803" s="35"/>
      <c r="H6803" s="35"/>
      <c r="I6803" s="35"/>
    </row>
    <row r="6804" spans="3:9" ht="22.5" customHeight="1" x14ac:dyDescent="0.25">
      <c r="C6804" s="34"/>
      <c r="D6804" s="27"/>
      <c r="F6804" s="27"/>
      <c r="G6804" s="35"/>
      <c r="H6804" s="35"/>
      <c r="I6804" s="35"/>
    </row>
    <row r="6805" spans="3:9" ht="22.5" customHeight="1" x14ac:dyDescent="0.25">
      <c r="C6805" s="34"/>
      <c r="D6805" s="27"/>
      <c r="F6805" s="27"/>
      <c r="G6805" s="35"/>
      <c r="H6805" s="35"/>
      <c r="I6805" s="35"/>
    </row>
    <row r="6806" spans="3:9" ht="22.5" customHeight="1" x14ac:dyDescent="0.25">
      <c r="C6806" s="34"/>
      <c r="D6806" s="27"/>
      <c r="F6806" s="27"/>
      <c r="G6806" s="35"/>
      <c r="H6806" s="35"/>
      <c r="I6806" s="35"/>
    </row>
    <row r="6807" spans="3:9" ht="22.5" customHeight="1" x14ac:dyDescent="0.25">
      <c r="C6807" s="34"/>
      <c r="D6807" s="27"/>
      <c r="F6807" s="27"/>
      <c r="G6807" s="35"/>
      <c r="H6807" s="35"/>
      <c r="I6807" s="35"/>
    </row>
    <row r="6808" spans="3:9" ht="22.5" customHeight="1" x14ac:dyDescent="0.25">
      <c r="C6808" s="34"/>
      <c r="D6808" s="27"/>
      <c r="F6808" s="27"/>
      <c r="G6808" s="35"/>
      <c r="H6808" s="35"/>
      <c r="I6808" s="35"/>
    </row>
    <row r="6809" spans="3:9" ht="22.5" customHeight="1" x14ac:dyDescent="0.25">
      <c r="C6809" s="34"/>
      <c r="D6809" s="27"/>
      <c r="F6809" s="27"/>
      <c r="G6809" s="35"/>
      <c r="H6809" s="35"/>
      <c r="I6809" s="35"/>
    </row>
    <row r="6810" spans="3:9" ht="22.5" customHeight="1" x14ac:dyDescent="0.25">
      <c r="C6810" s="34"/>
      <c r="D6810" s="27"/>
      <c r="F6810" s="27"/>
      <c r="G6810" s="35"/>
      <c r="H6810" s="35"/>
      <c r="I6810" s="35"/>
    </row>
    <row r="6811" spans="3:9" ht="22.5" customHeight="1" x14ac:dyDescent="0.25">
      <c r="C6811" s="34"/>
      <c r="D6811" s="27"/>
      <c r="F6811" s="27"/>
      <c r="G6811" s="35"/>
      <c r="H6811" s="35"/>
      <c r="I6811" s="35"/>
    </row>
    <row r="6812" spans="3:9" ht="22.5" customHeight="1" x14ac:dyDescent="0.25">
      <c r="C6812" s="34"/>
      <c r="D6812" s="27"/>
      <c r="F6812" s="27"/>
      <c r="G6812" s="35"/>
      <c r="H6812" s="35"/>
      <c r="I6812" s="35"/>
    </row>
    <row r="6813" spans="3:9" ht="22.5" customHeight="1" x14ac:dyDescent="0.25">
      <c r="C6813" s="34"/>
      <c r="D6813" s="27"/>
      <c r="F6813" s="27"/>
      <c r="G6813" s="35"/>
      <c r="H6813" s="35"/>
      <c r="I6813" s="35"/>
    </row>
    <row r="6814" spans="3:9" ht="22.5" customHeight="1" x14ac:dyDescent="0.25">
      <c r="C6814" s="34"/>
      <c r="D6814" s="27"/>
      <c r="F6814" s="27"/>
      <c r="G6814" s="35"/>
      <c r="H6814" s="35"/>
      <c r="I6814" s="35"/>
    </row>
    <row r="6815" spans="3:9" ht="22.5" customHeight="1" x14ac:dyDescent="0.25">
      <c r="C6815" s="34"/>
      <c r="D6815" s="27"/>
      <c r="F6815" s="27"/>
      <c r="G6815" s="35"/>
      <c r="H6815" s="35"/>
      <c r="I6815" s="35"/>
    </row>
    <row r="6816" spans="3:9" ht="22.5" customHeight="1" x14ac:dyDescent="0.25">
      <c r="C6816" s="34"/>
      <c r="D6816" s="27"/>
      <c r="F6816" s="27"/>
      <c r="G6816" s="35"/>
      <c r="H6816" s="35"/>
      <c r="I6816" s="35"/>
    </row>
    <row r="6817" spans="3:9" ht="22.5" customHeight="1" x14ac:dyDescent="0.25">
      <c r="C6817" s="34"/>
      <c r="D6817" s="27"/>
      <c r="F6817" s="27"/>
      <c r="G6817" s="35"/>
      <c r="H6817" s="35"/>
      <c r="I6817" s="35"/>
    </row>
    <row r="6818" spans="3:9" ht="22.5" customHeight="1" x14ac:dyDescent="0.25">
      <c r="C6818" s="34"/>
      <c r="D6818" s="27"/>
      <c r="F6818" s="27"/>
      <c r="G6818" s="35"/>
      <c r="H6818" s="35"/>
      <c r="I6818" s="35"/>
    </row>
    <row r="6819" spans="3:9" ht="22.5" customHeight="1" x14ac:dyDescent="0.25">
      <c r="C6819" s="34"/>
      <c r="D6819" s="27"/>
      <c r="F6819" s="27"/>
      <c r="G6819" s="35"/>
      <c r="H6819" s="35"/>
      <c r="I6819" s="35"/>
    </row>
    <row r="6820" spans="3:9" ht="22.5" customHeight="1" x14ac:dyDescent="0.25">
      <c r="C6820" s="34"/>
      <c r="D6820" s="27"/>
      <c r="F6820" s="27"/>
      <c r="G6820" s="35"/>
      <c r="H6820" s="35"/>
      <c r="I6820" s="35"/>
    </row>
    <row r="6821" spans="3:9" ht="22.5" customHeight="1" x14ac:dyDescent="0.25">
      <c r="C6821" s="34"/>
      <c r="D6821" s="27"/>
      <c r="F6821" s="27"/>
      <c r="G6821" s="35"/>
      <c r="H6821" s="35"/>
      <c r="I6821" s="35"/>
    </row>
    <row r="6822" spans="3:9" ht="22.5" customHeight="1" x14ac:dyDescent="0.25">
      <c r="C6822" s="34"/>
      <c r="D6822" s="27"/>
      <c r="F6822" s="27"/>
      <c r="G6822" s="35"/>
      <c r="H6822" s="35"/>
      <c r="I6822" s="35"/>
    </row>
    <row r="6823" spans="3:9" ht="22.5" customHeight="1" x14ac:dyDescent="0.25">
      <c r="C6823" s="34"/>
      <c r="D6823" s="27"/>
      <c r="F6823" s="27"/>
      <c r="G6823" s="35"/>
      <c r="H6823" s="35"/>
      <c r="I6823" s="35"/>
    </row>
    <row r="6824" spans="3:9" ht="22.5" customHeight="1" x14ac:dyDescent="0.25">
      <c r="C6824" s="34"/>
      <c r="D6824" s="27"/>
      <c r="F6824" s="27"/>
      <c r="G6824" s="35"/>
      <c r="H6824" s="35"/>
      <c r="I6824" s="35"/>
    </row>
    <row r="6825" spans="3:9" ht="22.5" customHeight="1" x14ac:dyDescent="0.25">
      <c r="C6825" s="34"/>
      <c r="D6825" s="27"/>
      <c r="F6825" s="27"/>
      <c r="G6825" s="35"/>
      <c r="H6825" s="35"/>
      <c r="I6825" s="35"/>
    </row>
    <row r="6826" spans="3:9" ht="22.5" customHeight="1" x14ac:dyDescent="0.25">
      <c r="C6826" s="34"/>
      <c r="D6826" s="27"/>
      <c r="F6826" s="27"/>
      <c r="G6826" s="35"/>
      <c r="H6826" s="35"/>
      <c r="I6826" s="35"/>
    </row>
    <row r="6827" spans="3:9" ht="22.5" customHeight="1" x14ac:dyDescent="0.25">
      <c r="C6827" s="34"/>
      <c r="D6827" s="27"/>
      <c r="F6827" s="27"/>
      <c r="G6827" s="35"/>
      <c r="H6827" s="35"/>
      <c r="I6827" s="35"/>
    </row>
    <row r="6828" spans="3:9" ht="22.5" customHeight="1" x14ac:dyDescent="0.25">
      <c r="C6828" s="34"/>
      <c r="D6828" s="27"/>
      <c r="F6828" s="27"/>
      <c r="G6828" s="35"/>
      <c r="H6828" s="35"/>
      <c r="I6828" s="35"/>
    </row>
    <row r="6829" spans="3:9" ht="22.5" customHeight="1" x14ac:dyDescent="0.25">
      <c r="C6829" s="34"/>
      <c r="D6829" s="27"/>
      <c r="F6829" s="27"/>
      <c r="G6829" s="35"/>
      <c r="H6829" s="35"/>
      <c r="I6829" s="35"/>
    </row>
    <row r="6830" spans="3:9" ht="22.5" customHeight="1" x14ac:dyDescent="0.25">
      <c r="C6830" s="34"/>
      <c r="D6830" s="27"/>
      <c r="F6830" s="27"/>
      <c r="G6830" s="35"/>
      <c r="H6830" s="35"/>
      <c r="I6830" s="35"/>
    </row>
    <row r="6831" spans="3:9" ht="22.5" customHeight="1" x14ac:dyDescent="0.25">
      <c r="C6831" s="34"/>
      <c r="D6831" s="27"/>
      <c r="F6831" s="27"/>
      <c r="G6831" s="35"/>
      <c r="H6831" s="35"/>
      <c r="I6831" s="35"/>
    </row>
    <row r="6832" spans="3:9" ht="22.5" customHeight="1" x14ac:dyDescent="0.25">
      <c r="C6832" s="34"/>
      <c r="D6832" s="27"/>
      <c r="F6832" s="27"/>
      <c r="G6832" s="35"/>
      <c r="H6832" s="35"/>
      <c r="I6832" s="35"/>
    </row>
    <row r="6833" spans="3:9" ht="22.5" customHeight="1" x14ac:dyDescent="0.25">
      <c r="C6833" s="34"/>
      <c r="D6833" s="27"/>
      <c r="F6833" s="27"/>
      <c r="G6833" s="35"/>
      <c r="H6833" s="35"/>
      <c r="I6833" s="35"/>
    </row>
    <row r="6834" spans="3:9" ht="22.5" customHeight="1" x14ac:dyDescent="0.25">
      <c r="C6834" s="34"/>
      <c r="D6834" s="27"/>
      <c r="F6834" s="27"/>
      <c r="G6834" s="35"/>
      <c r="H6834" s="35"/>
      <c r="I6834" s="35"/>
    </row>
    <row r="6835" spans="3:9" ht="22.5" customHeight="1" x14ac:dyDescent="0.25">
      <c r="C6835" s="34"/>
      <c r="D6835" s="27"/>
      <c r="F6835" s="27"/>
      <c r="G6835" s="35"/>
      <c r="H6835" s="35"/>
      <c r="I6835" s="35"/>
    </row>
    <row r="6836" spans="3:9" ht="22.5" customHeight="1" x14ac:dyDescent="0.25">
      <c r="C6836" s="34"/>
      <c r="D6836" s="27"/>
      <c r="F6836" s="27"/>
      <c r="G6836" s="35"/>
      <c r="H6836" s="35"/>
      <c r="I6836" s="35"/>
    </row>
    <row r="6837" spans="3:9" ht="22.5" customHeight="1" x14ac:dyDescent="0.25">
      <c r="C6837" s="34"/>
      <c r="D6837" s="27"/>
      <c r="F6837" s="27"/>
      <c r="G6837" s="35"/>
      <c r="H6837" s="35"/>
      <c r="I6837" s="35"/>
    </row>
    <row r="6838" spans="3:9" ht="22.5" customHeight="1" x14ac:dyDescent="0.25">
      <c r="C6838" s="34"/>
      <c r="D6838" s="27"/>
      <c r="F6838" s="27"/>
      <c r="G6838" s="35"/>
      <c r="H6838" s="35"/>
      <c r="I6838" s="35"/>
    </row>
    <row r="6839" spans="3:9" ht="22.5" customHeight="1" x14ac:dyDescent="0.25">
      <c r="C6839" s="34"/>
      <c r="D6839" s="27"/>
      <c r="F6839" s="27"/>
      <c r="G6839" s="35"/>
      <c r="H6839" s="35"/>
      <c r="I6839" s="35"/>
    </row>
    <row r="6840" spans="3:9" ht="22.5" customHeight="1" x14ac:dyDescent="0.25">
      <c r="C6840" s="34"/>
      <c r="D6840" s="27"/>
      <c r="F6840" s="27"/>
      <c r="G6840" s="35"/>
      <c r="H6840" s="35"/>
      <c r="I6840" s="35"/>
    </row>
    <row r="6841" spans="3:9" ht="22.5" customHeight="1" x14ac:dyDescent="0.25">
      <c r="C6841" s="34"/>
      <c r="D6841" s="27"/>
      <c r="F6841" s="27"/>
      <c r="G6841" s="35"/>
      <c r="H6841" s="35"/>
      <c r="I6841" s="35"/>
    </row>
    <row r="6842" spans="3:9" ht="22.5" customHeight="1" x14ac:dyDescent="0.25">
      <c r="C6842" s="34"/>
      <c r="D6842" s="27"/>
      <c r="F6842" s="27"/>
      <c r="G6842" s="35"/>
      <c r="H6842" s="35"/>
      <c r="I6842" s="35"/>
    </row>
    <row r="6843" spans="3:9" ht="22.5" customHeight="1" x14ac:dyDescent="0.25">
      <c r="C6843" s="34"/>
      <c r="D6843" s="27"/>
      <c r="F6843" s="27"/>
      <c r="G6843" s="35"/>
      <c r="H6843" s="35"/>
      <c r="I6843" s="35"/>
    </row>
    <row r="6844" spans="3:9" ht="22.5" customHeight="1" x14ac:dyDescent="0.25">
      <c r="C6844" s="34"/>
      <c r="D6844" s="27"/>
      <c r="F6844" s="27"/>
      <c r="G6844" s="35"/>
      <c r="H6844" s="35"/>
      <c r="I6844" s="35"/>
    </row>
    <row r="6845" spans="3:9" ht="22.5" customHeight="1" x14ac:dyDescent="0.25">
      <c r="C6845" s="34"/>
      <c r="D6845" s="27"/>
      <c r="F6845" s="27"/>
      <c r="G6845" s="35"/>
      <c r="H6845" s="35"/>
      <c r="I6845" s="35"/>
    </row>
    <row r="6846" spans="3:9" ht="22.5" customHeight="1" x14ac:dyDescent="0.25">
      <c r="C6846" s="34"/>
      <c r="D6846" s="27"/>
      <c r="F6846" s="27"/>
      <c r="G6846" s="35"/>
      <c r="H6846" s="35"/>
      <c r="I6846" s="35"/>
    </row>
    <row r="6847" spans="3:9" ht="22.5" customHeight="1" x14ac:dyDescent="0.25">
      <c r="C6847" s="34"/>
      <c r="D6847" s="27"/>
      <c r="F6847" s="27"/>
      <c r="G6847" s="35"/>
      <c r="H6847" s="35"/>
      <c r="I6847" s="35"/>
    </row>
    <row r="6848" spans="3:9" ht="22.5" customHeight="1" x14ac:dyDescent="0.25">
      <c r="C6848" s="34"/>
      <c r="D6848" s="27"/>
      <c r="F6848" s="27"/>
      <c r="G6848" s="35"/>
      <c r="H6848" s="35"/>
      <c r="I6848" s="35"/>
    </row>
    <row r="6849" spans="3:9" ht="22.5" customHeight="1" x14ac:dyDescent="0.25">
      <c r="C6849" s="34"/>
      <c r="D6849" s="27"/>
      <c r="F6849" s="27"/>
      <c r="G6849" s="35"/>
      <c r="H6849" s="35"/>
      <c r="I6849" s="35"/>
    </row>
    <row r="6850" spans="3:9" ht="22.5" customHeight="1" x14ac:dyDescent="0.25">
      <c r="C6850" s="34"/>
      <c r="D6850" s="27"/>
      <c r="F6850" s="27"/>
      <c r="G6850" s="35"/>
      <c r="H6850" s="35"/>
      <c r="I6850" s="35"/>
    </row>
    <row r="6851" spans="3:9" ht="22.5" customHeight="1" x14ac:dyDescent="0.25">
      <c r="C6851" s="34"/>
      <c r="D6851" s="27"/>
      <c r="F6851" s="27"/>
      <c r="G6851" s="35"/>
      <c r="H6851" s="35"/>
      <c r="I6851" s="35"/>
    </row>
    <row r="6852" spans="3:9" ht="22.5" customHeight="1" x14ac:dyDescent="0.25">
      <c r="C6852" s="34"/>
      <c r="D6852" s="27"/>
      <c r="F6852" s="27"/>
      <c r="G6852" s="35"/>
      <c r="H6852" s="35"/>
      <c r="I6852" s="35"/>
    </row>
    <row r="6853" spans="3:9" ht="22.5" customHeight="1" x14ac:dyDescent="0.25">
      <c r="C6853" s="34"/>
      <c r="D6853" s="27"/>
      <c r="F6853" s="27"/>
      <c r="G6853" s="35"/>
      <c r="H6853" s="35"/>
      <c r="I6853" s="35"/>
    </row>
    <row r="6854" spans="3:9" ht="22.5" customHeight="1" x14ac:dyDescent="0.25">
      <c r="C6854" s="34"/>
      <c r="D6854" s="27"/>
      <c r="F6854" s="27"/>
      <c r="G6854" s="35"/>
      <c r="H6854" s="35"/>
      <c r="I6854" s="35"/>
    </row>
    <row r="6855" spans="3:9" ht="22.5" customHeight="1" x14ac:dyDescent="0.25">
      <c r="C6855" s="34"/>
      <c r="D6855" s="27"/>
      <c r="F6855" s="27"/>
      <c r="G6855" s="35"/>
      <c r="H6855" s="35"/>
      <c r="I6855" s="35"/>
    </row>
    <row r="6856" spans="3:9" ht="22.5" customHeight="1" x14ac:dyDescent="0.25">
      <c r="C6856" s="34"/>
      <c r="D6856" s="27"/>
      <c r="F6856" s="27"/>
      <c r="G6856" s="35"/>
      <c r="H6856" s="35"/>
      <c r="I6856" s="35"/>
    </row>
    <row r="6857" spans="3:9" ht="22.5" customHeight="1" x14ac:dyDescent="0.25">
      <c r="C6857" s="34"/>
      <c r="D6857" s="27"/>
      <c r="F6857" s="27"/>
      <c r="G6857" s="35"/>
      <c r="H6857" s="35"/>
      <c r="I6857" s="35"/>
    </row>
    <row r="6858" spans="3:9" ht="22.5" customHeight="1" x14ac:dyDescent="0.25">
      <c r="C6858" s="34"/>
      <c r="D6858" s="27"/>
      <c r="F6858" s="27"/>
      <c r="G6858" s="35"/>
      <c r="H6858" s="35"/>
      <c r="I6858" s="35"/>
    </row>
    <row r="6859" spans="3:9" ht="22.5" customHeight="1" x14ac:dyDescent="0.25">
      <c r="C6859" s="34"/>
      <c r="D6859" s="27"/>
      <c r="F6859" s="27"/>
      <c r="G6859" s="35"/>
      <c r="H6859" s="35"/>
      <c r="I6859" s="35"/>
    </row>
    <row r="6860" spans="3:9" ht="22.5" customHeight="1" x14ac:dyDescent="0.25">
      <c r="C6860" s="34"/>
      <c r="D6860" s="27"/>
      <c r="F6860" s="27"/>
      <c r="G6860" s="35"/>
      <c r="H6860" s="35"/>
      <c r="I6860" s="35"/>
    </row>
    <row r="6861" spans="3:9" ht="22.5" customHeight="1" x14ac:dyDescent="0.25">
      <c r="C6861" s="34"/>
      <c r="D6861" s="27"/>
      <c r="F6861" s="27"/>
      <c r="G6861" s="35"/>
      <c r="H6861" s="35"/>
      <c r="I6861" s="35"/>
    </row>
    <row r="6862" spans="3:9" ht="22.5" customHeight="1" x14ac:dyDescent="0.25">
      <c r="C6862" s="34"/>
      <c r="D6862" s="27"/>
      <c r="F6862" s="27"/>
      <c r="G6862" s="35"/>
      <c r="H6862" s="35"/>
      <c r="I6862" s="35"/>
    </row>
    <row r="6863" spans="3:9" ht="22.5" customHeight="1" x14ac:dyDescent="0.25">
      <c r="C6863" s="34"/>
      <c r="D6863" s="27"/>
      <c r="F6863" s="27"/>
      <c r="G6863" s="35"/>
      <c r="H6863" s="35"/>
      <c r="I6863" s="35"/>
    </row>
    <row r="6864" spans="3:9" ht="22.5" customHeight="1" x14ac:dyDescent="0.25">
      <c r="C6864" s="34"/>
      <c r="D6864" s="27"/>
      <c r="F6864" s="27"/>
      <c r="G6864" s="35"/>
      <c r="H6864" s="35"/>
      <c r="I6864" s="35"/>
    </row>
    <row r="6865" spans="3:9" ht="22.5" customHeight="1" x14ac:dyDescent="0.25">
      <c r="C6865" s="34"/>
      <c r="D6865" s="27"/>
      <c r="F6865" s="27"/>
      <c r="G6865" s="35"/>
      <c r="H6865" s="35"/>
      <c r="I6865" s="35"/>
    </row>
    <row r="6866" spans="3:9" ht="22.5" customHeight="1" x14ac:dyDescent="0.25">
      <c r="C6866" s="34"/>
      <c r="D6866" s="27"/>
      <c r="F6866" s="27"/>
      <c r="G6866" s="35"/>
      <c r="H6866" s="35"/>
      <c r="I6866" s="35"/>
    </row>
    <row r="6867" spans="3:9" ht="22.5" customHeight="1" x14ac:dyDescent="0.25">
      <c r="C6867" s="34"/>
      <c r="D6867" s="27"/>
      <c r="F6867" s="27"/>
      <c r="G6867" s="35"/>
      <c r="H6867" s="35"/>
      <c r="I6867" s="35"/>
    </row>
    <row r="6868" spans="3:9" ht="22.5" customHeight="1" x14ac:dyDescent="0.25">
      <c r="C6868" s="34"/>
      <c r="D6868" s="27"/>
      <c r="F6868" s="27"/>
      <c r="G6868" s="35"/>
      <c r="H6868" s="35"/>
      <c r="I6868" s="35"/>
    </row>
    <row r="6869" spans="3:9" ht="22.5" customHeight="1" x14ac:dyDescent="0.25">
      <c r="C6869" s="34"/>
      <c r="D6869" s="27"/>
      <c r="F6869" s="27"/>
      <c r="G6869" s="35"/>
      <c r="H6869" s="35"/>
      <c r="I6869" s="35"/>
    </row>
    <row r="6870" spans="3:9" ht="22.5" customHeight="1" x14ac:dyDescent="0.25">
      <c r="C6870" s="34"/>
      <c r="D6870" s="27"/>
      <c r="F6870" s="27"/>
      <c r="G6870" s="35"/>
      <c r="H6870" s="35"/>
      <c r="I6870" s="35"/>
    </row>
    <row r="6871" spans="3:9" ht="22.5" customHeight="1" x14ac:dyDescent="0.25">
      <c r="C6871" s="34"/>
      <c r="D6871" s="27"/>
      <c r="F6871" s="27"/>
      <c r="G6871" s="35"/>
      <c r="H6871" s="35"/>
      <c r="I6871" s="35"/>
    </row>
    <row r="6872" spans="3:9" ht="22.5" customHeight="1" x14ac:dyDescent="0.25">
      <c r="C6872" s="34"/>
      <c r="D6872" s="27"/>
      <c r="F6872" s="27"/>
      <c r="G6872" s="35"/>
      <c r="H6872" s="35"/>
      <c r="I6872" s="35"/>
    </row>
    <row r="6873" spans="3:9" ht="22.5" customHeight="1" x14ac:dyDescent="0.25">
      <c r="C6873" s="34"/>
      <c r="D6873" s="27"/>
      <c r="F6873" s="27"/>
      <c r="G6873" s="35"/>
      <c r="H6873" s="35"/>
      <c r="I6873" s="35"/>
    </row>
    <row r="6874" spans="3:9" ht="22.5" customHeight="1" x14ac:dyDescent="0.25">
      <c r="C6874" s="34"/>
      <c r="D6874" s="27"/>
      <c r="F6874" s="27"/>
      <c r="G6874" s="35"/>
      <c r="H6874" s="35"/>
      <c r="I6874" s="35"/>
    </row>
    <row r="6875" spans="3:9" ht="22.5" customHeight="1" x14ac:dyDescent="0.25">
      <c r="C6875" s="34"/>
      <c r="D6875" s="27"/>
      <c r="F6875" s="27"/>
      <c r="G6875" s="35"/>
      <c r="H6875" s="35"/>
      <c r="I6875" s="35"/>
    </row>
    <row r="6876" spans="3:9" ht="22.5" customHeight="1" x14ac:dyDescent="0.25">
      <c r="C6876" s="34"/>
      <c r="D6876" s="27"/>
      <c r="F6876" s="27"/>
      <c r="G6876" s="35"/>
      <c r="H6876" s="35"/>
      <c r="I6876" s="35"/>
    </row>
    <row r="6877" spans="3:9" ht="22.5" customHeight="1" x14ac:dyDescent="0.25">
      <c r="C6877" s="34"/>
      <c r="D6877" s="27"/>
      <c r="F6877" s="27"/>
      <c r="G6877" s="35"/>
      <c r="H6877" s="35"/>
      <c r="I6877" s="35"/>
    </row>
    <row r="6878" spans="3:9" ht="22.5" customHeight="1" x14ac:dyDescent="0.25">
      <c r="C6878" s="34"/>
      <c r="D6878" s="27"/>
      <c r="F6878" s="27"/>
      <c r="G6878" s="35"/>
      <c r="H6878" s="35"/>
      <c r="I6878" s="35"/>
    </row>
    <row r="6879" spans="3:9" ht="22.5" customHeight="1" x14ac:dyDescent="0.25">
      <c r="C6879" s="34"/>
      <c r="D6879" s="27"/>
      <c r="F6879" s="27"/>
      <c r="G6879" s="35"/>
      <c r="H6879" s="35"/>
      <c r="I6879" s="35"/>
    </row>
    <row r="6880" spans="3:9" ht="22.5" customHeight="1" x14ac:dyDescent="0.25">
      <c r="C6880" s="34"/>
      <c r="D6880" s="27"/>
      <c r="F6880" s="27"/>
      <c r="G6880" s="35"/>
      <c r="H6880" s="35"/>
      <c r="I6880" s="35"/>
    </row>
    <row r="6881" spans="3:9" ht="22.5" customHeight="1" x14ac:dyDescent="0.25">
      <c r="C6881" s="34"/>
      <c r="D6881" s="27"/>
      <c r="F6881" s="27"/>
      <c r="G6881" s="35"/>
      <c r="H6881" s="35"/>
      <c r="I6881" s="35"/>
    </row>
    <row r="6882" spans="3:9" ht="22.5" customHeight="1" x14ac:dyDescent="0.25">
      <c r="C6882" s="34"/>
      <c r="D6882" s="27"/>
      <c r="F6882" s="27"/>
      <c r="G6882" s="35"/>
      <c r="H6882" s="35"/>
      <c r="I6882" s="35"/>
    </row>
    <row r="6883" spans="3:9" ht="22.5" customHeight="1" x14ac:dyDescent="0.25">
      <c r="C6883" s="34"/>
      <c r="D6883" s="27"/>
      <c r="F6883" s="27"/>
      <c r="G6883" s="35"/>
      <c r="H6883" s="35"/>
      <c r="I6883" s="35"/>
    </row>
    <row r="6884" spans="3:9" ht="22.5" customHeight="1" x14ac:dyDescent="0.25">
      <c r="C6884" s="34"/>
      <c r="D6884" s="27"/>
      <c r="F6884" s="27"/>
      <c r="G6884" s="35"/>
      <c r="H6884" s="35"/>
      <c r="I6884" s="35"/>
    </row>
    <row r="6885" spans="3:9" ht="22.5" customHeight="1" x14ac:dyDescent="0.25">
      <c r="C6885" s="34"/>
      <c r="D6885" s="27"/>
      <c r="F6885" s="27"/>
      <c r="G6885" s="35"/>
      <c r="H6885" s="35"/>
      <c r="I6885" s="35"/>
    </row>
    <row r="6886" spans="3:9" ht="22.5" customHeight="1" x14ac:dyDescent="0.25">
      <c r="C6886" s="34"/>
      <c r="D6886" s="27"/>
      <c r="F6886" s="27"/>
      <c r="G6886" s="35"/>
      <c r="H6886" s="35"/>
      <c r="I6886" s="35"/>
    </row>
    <row r="6887" spans="3:9" ht="22.5" customHeight="1" x14ac:dyDescent="0.25">
      <c r="C6887" s="34"/>
      <c r="D6887" s="27"/>
      <c r="F6887" s="27"/>
      <c r="G6887" s="35"/>
      <c r="H6887" s="35"/>
      <c r="I6887" s="35"/>
    </row>
    <row r="6888" spans="3:9" ht="22.5" customHeight="1" x14ac:dyDescent="0.25">
      <c r="C6888" s="34"/>
      <c r="D6888" s="27"/>
      <c r="F6888" s="27"/>
      <c r="G6888" s="35"/>
      <c r="H6888" s="35"/>
      <c r="I6888" s="35"/>
    </row>
    <row r="6889" spans="3:9" ht="22.5" customHeight="1" x14ac:dyDescent="0.25">
      <c r="C6889" s="34"/>
      <c r="D6889" s="27"/>
      <c r="F6889" s="27"/>
      <c r="G6889" s="35"/>
      <c r="H6889" s="35"/>
      <c r="I6889" s="35"/>
    </row>
    <row r="6890" spans="3:9" ht="22.5" customHeight="1" x14ac:dyDescent="0.25">
      <c r="C6890" s="34"/>
      <c r="D6890" s="27"/>
      <c r="F6890" s="27"/>
      <c r="G6890" s="35"/>
      <c r="H6890" s="35"/>
      <c r="I6890" s="35"/>
    </row>
    <row r="6891" spans="3:9" ht="22.5" customHeight="1" x14ac:dyDescent="0.25">
      <c r="C6891" s="34"/>
      <c r="D6891" s="27"/>
      <c r="F6891" s="27"/>
      <c r="G6891" s="35"/>
      <c r="H6891" s="35"/>
      <c r="I6891" s="35"/>
    </row>
    <row r="6892" spans="3:9" ht="22.5" customHeight="1" x14ac:dyDescent="0.25">
      <c r="C6892" s="34"/>
      <c r="D6892" s="27"/>
      <c r="F6892" s="27"/>
      <c r="G6892" s="35"/>
      <c r="H6892" s="35"/>
      <c r="I6892" s="35"/>
    </row>
    <row r="6893" spans="3:9" ht="22.5" customHeight="1" x14ac:dyDescent="0.25">
      <c r="C6893" s="34"/>
      <c r="D6893" s="27"/>
      <c r="F6893" s="27"/>
      <c r="G6893" s="35"/>
      <c r="H6893" s="35"/>
      <c r="I6893" s="35"/>
    </row>
    <row r="6894" spans="3:9" ht="22.5" customHeight="1" x14ac:dyDescent="0.25">
      <c r="C6894" s="34"/>
      <c r="D6894" s="27"/>
      <c r="F6894" s="27"/>
      <c r="G6894" s="35"/>
      <c r="H6894" s="35"/>
      <c r="I6894" s="35"/>
    </row>
    <row r="6895" spans="3:9" ht="22.5" customHeight="1" x14ac:dyDescent="0.25">
      <c r="C6895" s="34"/>
      <c r="D6895" s="27"/>
      <c r="F6895" s="27"/>
      <c r="G6895" s="35"/>
      <c r="H6895" s="35"/>
      <c r="I6895" s="35"/>
    </row>
    <row r="6896" spans="3:9" ht="22.5" customHeight="1" x14ac:dyDescent="0.25">
      <c r="C6896" s="34"/>
      <c r="D6896" s="27"/>
      <c r="F6896" s="27"/>
      <c r="G6896" s="35"/>
      <c r="H6896" s="35"/>
      <c r="I6896" s="35"/>
    </row>
    <row r="6897" spans="3:9" ht="22.5" customHeight="1" x14ac:dyDescent="0.25">
      <c r="C6897" s="34"/>
      <c r="D6897" s="27"/>
      <c r="F6897" s="27"/>
      <c r="G6897" s="35"/>
      <c r="H6897" s="35"/>
      <c r="I6897" s="35"/>
    </row>
    <row r="6898" spans="3:9" ht="22.5" customHeight="1" x14ac:dyDescent="0.25">
      <c r="C6898" s="34"/>
      <c r="D6898" s="27"/>
      <c r="F6898" s="27"/>
      <c r="G6898" s="35"/>
      <c r="H6898" s="35"/>
      <c r="I6898" s="35"/>
    </row>
    <row r="6899" spans="3:9" ht="22.5" customHeight="1" x14ac:dyDescent="0.25">
      <c r="C6899" s="34"/>
      <c r="D6899" s="27"/>
      <c r="F6899" s="27"/>
      <c r="G6899" s="35"/>
      <c r="H6899" s="35"/>
      <c r="I6899" s="35"/>
    </row>
    <row r="6900" spans="3:9" ht="22.5" customHeight="1" x14ac:dyDescent="0.25">
      <c r="C6900" s="34"/>
      <c r="D6900" s="27"/>
      <c r="F6900" s="27"/>
      <c r="G6900" s="35"/>
      <c r="H6900" s="35"/>
      <c r="I6900" s="35"/>
    </row>
    <row r="6901" spans="3:9" ht="22.5" customHeight="1" x14ac:dyDescent="0.25">
      <c r="C6901" s="34"/>
      <c r="D6901" s="27"/>
      <c r="F6901" s="27"/>
      <c r="G6901" s="35"/>
      <c r="H6901" s="35"/>
      <c r="I6901" s="35"/>
    </row>
    <row r="6902" spans="3:9" ht="22.5" customHeight="1" x14ac:dyDescent="0.25">
      <c r="C6902" s="34"/>
      <c r="D6902" s="27"/>
      <c r="F6902" s="27"/>
      <c r="G6902" s="35"/>
      <c r="H6902" s="35"/>
      <c r="I6902" s="35"/>
    </row>
    <row r="6903" spans="3:9" ht="22.5" customHeight="1" x14ac:dyDescent="0.25">
      <c r="C6903" s="34"/>
      <c r="D6903" s="27"/>
      <c r="F6903" s="27"/>
      <c r="G6903" s="35"/>
      <c r="H6903" s="35"/>
      <c r="I6903" s="35"/>
    </row>
    <row r="6904" spans="3:9" ht="22.5" customHeight="1" x14ac:dyDescent="0.25">
      <c r="C6904" s="34"/>
      <c r="D6904" s="27"/>
      <c r="F6904" s="27"/>
      <c r="G6904" s="35"/>
      <c r="H6904" s="35"/>
      <c r="I6904" s="35"/>
    </row>
    <row r="6905" spans="3:9" ht="22.5" customHeight="1" x14ac:dyDescent="0.25">
      <c r="C6905" s="34"/>
      <c r="D6905" s="27"/>
      <c r="F6905" s="27"/>
      <c r="G6905" s="35"/>
      <c r="H6905" s="35"/>
      <c r="I6905" s="35"/>
    </row>
    <row r="6906" spans="3:9" ht="22.5" customHeight="1" x14ac:dyDescent="0.25">
      <c r="C6906" s="34"/>
      <c r="D6906" s="27"/>
      <c r="F6906" s="27"/>
      <c r="G6906" s="35"/>
      <c r="H6906" s="35"/>
      <c r="I6906" s="35"/>
    </row>
    <row r="6907" spans="3:9" ht="22.5" customHeight="1" x14ac:dyDescent="0.25">
      <c r="C6907" s="34"/>
      <c r="D6907" s="27"/>
      <c r="F6907" s="27"/>
      <c r="G6907" s="35"/>
      <c r="H6907" s="35"/>
      <c r="I6907" s="35"/>
    </row>
    <row r="6908" spans="3:9" ht="22.5" customHeight="1" x14ac:dyDescent="0.25">
      <c r="C6908" s="34"/>
      <c r="D6908" s="27"/>
      <c r="F6908" s="27"/>
      <c r="G6908" s="35"/>
      <c r="H6908" s="35"/>
      <c r="I6908" s="35"/>
    </row>
    <row r="6909" spans="3:9" ht="22.5" customHeight="1" x14ac:dyDescent="0.25">
      <c r="C6909" s="34"/>
      <c r="D6909" s="27"/>
      <c r="F6909" s="27"/>
      <c r="G6909" s="35"/>
      <c r="H6909" s="35"/>
      <c r="I6909" s="35"/>
    </row>
    <row r="6910" spans="3:9" ht="22.5" customHeight="1" x14ac:dyDescent="0.25">
      <c r="C6910" s="34"/>
      <c r="D6910" s="27"/>
      <c r="F6910" s="27"/>
      <c r="G6910" s="35"/>
      <c r="H6910" s="35"/>
      <c r="I6910" s="35"/>
    </row>
    <row r="6911" spans="3:9" ht="22.5" customHeight="1" x14ac:dyDescent="0.25">
      <c r="C6911" s="34"/>
      <c r="D6911" s="27"/>
      <c r="F6911" s="27"/>
      <c r="G6911" s="35"/>
      <c r="H6911" s="35"/>
      <c r="I6911" s="35"/>
    </row>
    <row r="6912" spans="3:9" ht="22.5" customHeight="1" x14ac:dyDescent="0.25">
      <c r="C6912" s="34"/>
      <c r="D6912" s="27"/>
      <c r="F6912" s="27"/>
      <c r="G6912" s="35"/>
      <c r="H6912" s="35"/>
      <c r="I6912" s="35"/>
    </row>
    <row r="6913" spans="3:9" ht="22.5" customHeight="1" x14ac:dyDescent="0.25">
      <c r="C6913" s="34"/>
      <c r="D6913" s="27"/>
      <c r="F6913" s="27"/>
      <c r="G6913" s="35"/>
      <c r="H6913" s="35"/>
      <c r="I6913" s="35"/>
    </row>
    <row r="6914" spans="3:9" ht="22.5" customHeight="1" x14ac:dyDescent="0.25">
      <c r="C6914" s="34"/>
      <c r="D6914" s="27"/>
      <c r="F6914" s="27"/>
      <c r="G6914" s="35"/>
      <c r="H6914" s="35"/>
      <c r="I6914" s="35"/>
    </row>
    <row r="6915" spans="3:9" ht="22.5" customHeight="1" x14ac:dyDescent="0.25">
      <c r="C6915" s="34"/>
      <c r="D6915" s="27"/>
      <c r="F6915" s="27"/>
      <c r="G6915" s="35"/>
      <c r="H6915" s="35"/>
      <c r="I6915" s="35"/>
    </row>
    <row r="6916" spans="3:9" ht="22.5" customHeight="1" x14ac:dyDescent="0.25">
      <c r="C6916" s="34"/>
      <c r="D6916" s="27"/>
      <c r="F6916" s="27"/>
      <c r="G6916" s="35"/>
      <c r="H6916" s="35"/>
      <c r="I6916" s="35"/>
    </row>
    <row r="6917" spans="3:9" ht="22.5" customHeight="1" x14ac:dyDescent="0.25">
      <c r="C6917" s="34"/>
      <c r="D6917" s="27"/>
      <c r="F6917" s="27"/>
      <c r="G6917" s="35"/>
      <c r="H6917" s="35"/>
      <c r="I6917" s="35"/>
    </row>
    <row r="6918" spans="3:9" ht="22.5" customHeight="1" x14ac:dyDescent="0.25">
      <c r="C6918" s="34"/>
      <c r="D6918" s="27"/>
      <c r="F6918" s="27"/>
      <c r="G6918" s="35"/>
      <c r="H6918" s="35"/>
      <c r="I6918" s="35"/>
    </row>
    <row r="6919" spans="3:9" ht="22.5" customHeight="1" x14ac:dyDescent="0.25">
      <c r="C6919" s="34"/>
      <c r="D6919" s="27"/>
      <c r="F6919" s="27"/>
      <c r="G6919" s="35"/>
      <c r="H6919" s="35"/>
      <c r="I6919" s="35"/>
    </row>
    <row r="6920" spans="3:9" ht="22.5" customHeight="1" x14ac:dyDescent="0.25">
      <c r="C6920" s="34"/>
      <c r="D6920" s="27"/>
      <c r="F6920" s="27"/>
      <c r="G6920" s="35"/>
      <c r="H6920" s="35"/>
      <c r="I6920" s="35"/>
    </row>
    <row r="6921" spans="3:9" ht="22.5" customHeight="1" x14ac:dyDescent="0.25">
      <c r="C6921" s="34"/>
      <c r="D6921" s="27"/>
      <c r="F6921" s="27"/>
      <c r="G6921" s="35"/>
      <c r="H6921" s="35"/>
      <c r="I6921" s="35"/>
    </row>
    <row r="6922" spans="3:9" ht="22.5" customHeight="1" x14ac:dyDescent="0.25">
      <c r="C6922" s="34"/>
      <c r="D6922" s="27"/>
      <c r="F6922" s="27"/>
      <c r="G6922" s="35"/>
      <c r="H6922" s="35"/>
      <c r="I6922" s="35"/>
    </row>
    <row r="6923" spans="3:9" ht="22.5" customHeight="1" x14ac:dyDescent="0.25">
      <c r="C6923" s="34"/>
      <c r="D6923" s="27"/>
      <c r="F6923" s="27"/>
      <c r="G6923" s="35"/>
      <c r="H6923" s="35"/>
      <c r="I6923" s="35"/>
    </row>
    <row r="6924" spans="3:9" ht="22.5" customHeight="1" x14ac:dyDescent="0.25">
      <c r="C6924" s="34"/>
      <c r="D6924" s="27"/>
      <c r="F6924" s="27"/>
      <c r="G6924" s="35"/>
      <c r="H6924" s="35"/>
      <c r="I6924" s="35"/>
    </row>
    <row r="6925" spans="3:9" ht="22.5" customHeight="1" x14ac:dyDescent="0.25">
      <c r="C6925" s="34"/>
      <c r="D6925" s="27"/>
      <c r="F6925" s="27"/>
      <c r="G6925" s="35"/>
      <c r="H6925" s="35"/>
      <c r="I6925" s="35"/>
    </row>
    <row r="6926" spans="3:9" ht="22.5" customHeight="1" x14ac:dyDescent="0.25">
      <c r="C6926" s="34"/>
      <c r="D6926" s="27"/>
      <c r="F6926" s="27"/>
      <c r="G6926" s="35"/>
      <c r="H6926" s="35"/>
      <c r="I6926" s="35"/>
    </row>
    <row r="6927" spans="3:9" ht="22.5" customHeight="1" x14ac:dyDescent="0.25">
      <c r="C6927" s="34"/>
      <c r="D6927" s="27"/>
      <c r="F6927" s="27"/>
      <c r="G6927" s="35"/>
      <c r="H6927" s="35"/>
      <c r="I6927" s="35"/>
    </row>
    <row r="6928" spans="3:9" ht="22.5" customHeight="1" x14ac:dyDescent="0.25">
      <c r="C6928" s="34"/>
      <c r="D6928" s="27"/>
      <c r="F6928" s="27"/>
      <c r="G6928" s="35"/>
      <c r="H6928" s="35"/>
      <c r="I6928" s="35"/>
    </row>
    <row r="6929" spans="3:9" ht="22.5" customHeight="1" x14ac:dyDescent="0.25">
      <c r="C6929" s="34"/>
      <c r="D6929" s="27"/>
      <c r="F6929" s="27"/>
      <c r="G6929" s="35"/>
      <c r="H6929" s="35"/>
      <c r="I6929" s="35"/>
    </row>
    <row r="6930" spans="3:9" ht="22.5" customHeight="1" x14ac:dyDescent="0.25">
      <c r="C6930" s="34"/>
      <c r="D6930" s="27"/>
      <c r="F6930" s="27"/>
      <c r="G6930" s="35"/>
      <c r="H6930" s="35"/>
      <c r="I6930" s="35"/>
    </row>
    <row r="6931" spans="3:9" ht="22.5" customHeight="1" x14ac:dyDescent="0.25">
      <c r="C6931" s="34"/>
      <c r="D6931" s="27"/>
      <c r="F6931" s="27"/>
      <c r="G6931" s="35"/>
      <c r="H6931" s="35"/>
      <c r="I6931" s="35"/>
    </row>
    <row r="6932" spans="3:9" ht="22.5" customHeight="1" x14ac:dyDescent="0.25">
      <c r="C6932" s="34"/>
      <c r="D6932" s="27"/>
      <c r="F6932" s="27"/>
      <c r="G6932" s="35"/>
      <c r="H6932" s="35"/>
      <c r="I6932" s="35"/>
    </row>
    <row r="6933" spans="3:9" ht="22.5" customHeight="1" x14ac:dyDescent="0.25">
      <c r="C6933" s="34"/>
      <c r="D6933" s="27"/>
      <c r="F6933" s="27"/>
      <c r="G6933" s="35"/>
      <c r="H6933" s="35"/>
      <c r="I6933" s="35"/>
    </row>
    <row r="6934" spans="3:9" ht="22.5" customHeight="1" x14ac:dyDescent="0.25">
      <c r="C6934" s="34"/>
      <c r="D6934" s="27"/>
      <c r="F6934" s="27"/>
      <c r="G6934" s="35"/>
      <c r="H6934" s="35"/>
      <c r="I6934" s="35"/>
    </row>
    <row r="6935" spans="3:9" ht="22.5" customHeight="1" x14ac:dyDescent="0.25">
      <c r="C6935" s="34"/>
      <c r="D6935" s="27"/>
      <c r="F6935" s="27"/>
      <c r="G6935" s="35"/>
      <c r="H6935" s="35"/>
      <c r="I6935" s="35"/>
    </row>
    <row r="6936" spans="3:9" ht="22.5" customHeight="1" x14ac:dyDescent="0.25">
      <c r="C6936" s="34"/>
      <c r="D6936" s="27"/>
      <c r="F6936" s="27"/>
      <c r="G6936" s="35"/>
      <c r="H6936" s="35"/>
      <c r="I6936" s="35"/>
    </row>
    <row r="6937" spans="3:9" ht="22.5" customHeight="1" x14ac:dyDescent="0.25">
      <c r="C6937" s="34"/>
      <c r="D6937" s="27"/>
      <c r="F6937" s="27"/>
      <c r="G6937" s="35"/>
      <c r="H6937" s="35"/>
      <c r="I6937" s="35"/>
    </row>
    <row r="6938" spans="3:9" ht="22.5" customHeight="1" x14ac:dyDescent="0.25">
      <c r="C6938" s="34"/>
      <c r="D6938" s="27"/>
      <c r="F6938" s="27"/>
      <c r="G6938" s="35"/>
      <c r="H6938" s="35"/>
      <c r="I6938" s="35"/>
    </row>
    <row r="6939" spans="3:9" ht="22.5" customHeight="1" x14ac:dyDescent="0.25">
      <c r="C6939" s="34"/>
      <c r="D6939" s="27"/>
      <c r="F6939" s="27"/>
      <c r="G6939" s="35"/>
      <c r="H6939" s="35"/>
      <c r="I6939" s="35"/>
    </row>
    <row r="6940" spans="3:9" ht="22.5" customHeight="1" x14ac:dyDescent="0.25">
      <c r="C6940" s="34"/>
      <c r="D6940" s="27"/>
      <c r="F6940" s="27"/>
      <c r="G6940" s="35"/>
      <c r="H6940" s="35"/>
      <c r="I6940" s="35"/>
    </row>
    <row r="6941" spans="3:9" ht="22.5" customHeight="1" x14ac:dyDescent="0.25">
      <c r="C6941" s="34"/>
      <c r="D6941" s="27"/>
      <c r="F6941" s="27"/>
      <c r="G6941" s="35"/>
      <c r="H6941" s="35"/>
      <c r="I6941" s="35"/>
    </row>
    <row r="6942" spans="3:9" ht="22.5" customHeight="1" x14ac:dyDescent="0.25">
      <c r="C6942" s="34"/>
      <c r="D6942" s="27"/>
      <c r="F6942" s="27"/>
      <c r="G6942" s="35"/>
      <c r="H6942" s="35"/>
      <c r="I6942" s="35"/>
    </row>
    <row r="6943" spans="3:9" ht="22.5" customHeight="1" x14ac:dyDescent="0.25">
      <c r="C6943" s="34"/>
      <c r="D6943" s="27"/>
      <c r="F6943" s="27"/>
      <c r="G6943" s="35"/>
      <c r="H6943" s="35"/>
      <c r="I6943" s="35"/>
    </row>
    <row r="6944" spans="3:9" ht="22.5" customHeight="1" x14ac:dyDescent="0.25">
      <c r="C6944" s="34"/>
      <c r="D6944" s="27"/>
      <c r="F6944" s="27"/>
      <c r="G6944" s="35"/>
      <c r="H6944" s="35"/>
      <c r="I6944" s="35"/>
    </row>
    <row r="6945" spans="3:9" ht="22.5" customHeight="1" x14ac:dyDescent="0.25">
      <c r="C6945" s="34"/>
      <c r="D6945" s="27"/>
      <c r="F6945" s="27"/>
      <c r="G6945" s="35"/>
      <c r="H6945" s="35"/>
      <c r="I6945" s="35"/>
    </row>
    <row r="6946" spans="3:9" ht="22.5" customHeight="1" x14ac:dyDescent="0.25">
      <c r="C6946" s="34"/>
      <c r="D6946" s="27"/>
      <c r="F6946" s="27"/>
      <c r="G6946" s="35"/>
      <c r="H6946" s="35"/>
      <c r="I6946" s="35"/>
    </row>
    <row r="6947" spans="3:9" ht="22.5" customHeight="1" x14ac:dyDescent="0.25">
      <c r="C6947" s="34"/>
      <c r="D6947" s="27"/>
      <c r="F6947" s="27"/>
      <c r="G6947" s="35"/>
      <c r="H6947" s="35"/>
      <c r="I6947" s="35"/>
    </row>
    <row r="6948" spans="3:9" ht="22.5" customHeight="1" x14ac:dyDescent="0.25">
      <c r="C6948" s="34"/>
      <c r="D6948" s="27"/>
      <c r="F6948" s="27"/>
      <c r="G6948" s="35"/>
      <c r="H6948" s="35"/>
      <c r="I6948" s="35"/>
    </row>
    <row r="6949" spans="3:9" ht="22.5" customHeight="1" x14ac:dyDescent="0.25">
      <c r="C6949" s="34"/>
      <c r="D6949" s="27"/>
      <c r="F6949" s="27"/>
      <c r="G6949" s="35"/>
      <c r="H6949" s="35"/>
      <c r="I6949" s="35"/>
    </row>
    <row r="6950" spans="3:9" ht="22.5" customHeight="1" x14ac:dyDescent="0.25">
      <c r="C6950" s="34"/>
      <c r="D6950" s="27"/>
      <c r="F6950" s="27"/>
      <c r="G6950" s="35"/>
      <c r="H6950" s="35"/>
      <c r="I6950" s="35"/>
    </row>
    <row r="6951" spans="3:9" ht="22.5" customHeight="1" x14ac:dyDescent="0.25">
      <c r="C6951" s="34"/>
      <c r="D6951" s="27"/>
      <c r="F6951" s="27"/>
      <c r="G6951" s="35"/>
      <c r="H6951" s="35"/>
      <c r="I6951" s="35"/>
    </row>
    <row r="6952" spans="3:9" ht="22.5" customHeight="1" x14ac:dyDescent="0.25">
      <c r="C6952" s="34"/>
      <c r="D6952" s="27"/>
      <c r="F6952" s="27"/>
      <c r="G6952" s="35"/>
      <c r="H6952" s="35"/>
      <c r="I6952" s="35"/>
    </row>
    <row r="6953" spans="3:9" ht="22.5" customHeight="1" x14ac:dyDescent="0.25">
      <c r="C6953" s="34"/>
      <c r="D6953" s="27"/>
      <c r="F6953" s="27"/>
      <c r="G6953" s="35"/>
      <c r="H6953" s="35"/>
      <c r="I6953" s="35"/>
    </row>
    <row r="6954" spans="3:9" ht="22.5" customHeight="1" x14ac:dyDescent="0.25">
      <c r="C6954" s="34"/>
      <c r="D6954" s="27"/>
      <c r="F6954" s="27"/>
      <c r="G6954" s="35"/>
      <c r="H6954" s="35"/>
      <c r="I6954" s="35"/>
    </row>
    <row r="6955" spans="3:9" ht="22.5" customHeight="1" x14ac:dyDescent="0.25">
      <c r="C6955" s="34"/>
      <c r="D6955" s="27"/>
      <c r="F6955" s="27"/>
      <c r="G6955" s="35"/>
      <c r="H6955" s="35"/>
      <c r="I6955" s="35"/>
    </row>
    <row r="6956" spans="3:9" ht="22.5" customHeight="1" x14ac:dyDescent="0.25">
      <c r="C6956" s="34"/>
      <c r="D6956" s="27"/>
      <c r="F6956" s="27"/>
      <c r="G6956" s="35"/>
      <c r="H6956" s="35"/>
      <c r="I6956" s="35"/>
    </row>
    <row r="6957" spans="3:9" ht="22.5" customHeight="1" x14ac:dyDescent="0.25">
      <c r="C6957" s="34"/>
      <c r="D6957" s="27"/>
      <c r="F6957" s="27"/>
      <c r="G6957" s="35"/>
      <c r="H6957" s="35"/>
      <c r="I6957" s="35"/>
    </row>
    <row r="6958" spans="3:9" ht="22.5" customHeight="1" x14ac:dyDescent="0.25">
      <c r="C6958" s="34"/>
      <c r="D6958" s="27"/>
      <c r="F6958" s="27"/>
      <c r="G6958" s="35"/>
      <c r="H6958" s="35"/>
      <c r="I6958" s="35"/>
    </row>
    <row r="6959" spans="3:9" ht="22.5" customHeight="1" x14ac:dyDescent="0.25">
      <c r="C6959" s="34"/>
      <c r="D6959" s="27"/>
      <c r="F6959" s="27"/>
      <c r="G6959" s="35"/>
      <c r="H6959" s="35"/>
      <c r="I6959" s="35"/>
    </row>
    <row r="6960" spans="3:9" ht="22.5" customHeight="1" x14ac:dyDescent="0.25">
      <c r="C6960" s="34"/>
      <c r="D6960" s="27"/>
      <c r="F6960" s="27"/>
      <c r="G6960" s="35"/>
      <c r="H6960" s="35"/>
      <c r="I6960" s="35"/>
    </row>
    <row r="6961" spans="3:9" ht="22.5" customHeight="1" x14ac:dyDescent="0.25">
      <c r="C6961" s="34"/>
      <c r="D6961" s="27"/>
      <c r="F6961" s="27"/>
      <c r="G6961" s="35"/>
      <c r="H6961" s="35"/>
      <c r="I6961" s="35"/>
    </row>
    <row r="6962" spans="3:9" ht="22.5" customHeight="1" x14ac:dyDescent="0.25">
      <c r="C6962" s="34"/>
      <c r="D6962" s="27"/>
      <c r="F6962" s="27"/>
      <c r="G6962" s="35"/>
      <c r="H6962" s="35"/>
      <c r="I6962" s="35"/>
    </row>
    <row r="6963" spans="3:9" ht="22.5" customHeight="1" x14ac:dyDescent="0.25">
      <c r="C6963" s="34"/>
      <c r="D6963" s="27"/>
      <c r="F6963" s="27"/>
      <c r="G6963" s="35"/>
      <c r="H6963" s="35"/>
      <c r="I6963" s="35"/>
    </row>
    <row r="6964" spans="3:9" ht="22.5" customHeight="1" x14ac:dyDescent="0.25">
      <c r="C6964" s="34"/>
      <c r="D6964" s="27"/>
      <c r="F6964" s="27"/>
      <c r="G6964" s="35"/>
      <c r="H6964" s="35"/>
      <c r="I6964" s="35"/>
    </row>
    <row r="6965" spans="3:9" ht="22.5" customHeight="1" x14ac:dyDescent="0.25">
      <c r="C6965" s="34"/>
      <c r="D6965" s="27"/>
      <c r="F6965" s="27"/>
      <c r="G6965" s="35"/>
      <c r="H6965" s="35"/>
      <c r="I6965" s="35"/>
    </row>
    <row r="6966" spans="3:9" ht="22.5" customHeight="1" x14ac:dyDescent="0.25">
      <c r="C6966" s="34"/>
      <c r="D6966" s="27"/>
      <c r="F6966" s="27"/>
      <c r="G6966" s="35"/>
      <c r="H6966" s="35"/>
      <c r="I6966" s="35"/>
    </row>
    <row r="6967" spans="3:9" ht="22.5" customHeight="1" x14ac:dyDescent="0.25">
      <c r="C6967" s="34"/>
      <c r="D6967" s="27"/>
      <c r="F6967" s="27"/>
      <c r="G6967" s="35"/>
      <c r="H6967" s="35"/>
      <c r="I6967" s="35"/>
    </row>
    <row r="6968" spans="3:9" ht="22.5" customHeight="1" x14ac:dyDescent="0.25">
      <c r="C6968" s="34"/>
      <c r="D6968" s="27"/>
      <c r="F6968" s="27"/>
      <c r="G6968" s="35"/>
      <c r="H6968" s="35"/>
      <c r="I6968" s="35"/>
    </row>
    <row r="6969" spans="3:9" ht="22.5" customHeight="1" x14ac:dyDescent="0.25">
      <c r="C6969" s="34"/>
      <c r="D6969" s="27"/>
      <c r="F6969" s="27"/>
      <c r="G6969" s="35"/>
      <c r="H6969" s="35"/>
      <c r="I6969" s="35"/>
    </row>
    <row r="6970" spans="3:9" ht="22.5" customHeight="1" x14ac:dyDescent="0.25">
      <c r="C6970" s="34"/>
      <c r="D6970" s="27"/>
      <c r="F6970" s="27"/>
      <c r="G6970" s="35"/>
      <c r="H6970" s="35"/>
      <c r="I6970" s="35"/>
    </row>
    <row r="6971" spans="3:9" ht="22.5" customHeight="1" x14ac:dyDescent="0.25">
      <c r="C6971" s="34"/>
      <c r="D6971" s="27"/>
      <c r="F6971" s="27"/>
      <c r="G6971" s="35"/>
      <c r="H6971" s="35"/>
      <c r="I6971" s="35"/>
    </row>
    <row r="6972" spans="3:9" ht="22.5" customHeight="1" x14ac:dyDescent="0.25">
      <c r="C6972" s="34"/>
      <c r="D6972" s="27"/>
      <c r="F6972" s="27"/>
      <c r="G6972" s="35"/>
      <c r="H6972" s="35"/>
      <c r="I6972" s="35"/>
    </row>
    <row r="6973" spans="3:9" ht="22.5" customHeight="1" x14ac:dyDescent="0.25">
      <c r="C6973" s="34"/>
      <c r="D6973" s="27"/>
      <c r="F6973" s="27"/>
      <c r="G6973" s="35"/>
      <c r="H6973" s="35"/>
      <c r="I6973" s="35"/>
    </row>
    <row r="6974" spans="3:9" ht="22.5" customHeight="1" x14ac:dyDescent="0.25">
      <c r="C6974" s="34"/>
      <c r="D6974" s="27"/>
      <c r="F6974" s="27"/>
      <c r="G6974" s="35"/>
      <c r="H6974" s="35"/>
      <c r="I6974" s="35"/>
    </row>
    <row r="6975" spans="3:9" ht="22.5" customHeight="1" x14ac:dyDescent="0.25">
      <c r="C6975" s="34"/>
      <c r="D6975" s="27"/>
      <c r="F6975" s="27"/>
      <c r="G6975" s="35"/>
      <c r="H6975" s="35"/>
      <c r="I6975" s="35"/>
    </row>
    <row r="6976" spans="3:9" ht="22.5" customHeight="1" x14ac:dyDescent="0.25">
      <c r="C6976" s="34"/>
      <c r="D6976" s="27"/>
      <c r="F6976" s="27"/>
      <c r="G6976" s="35"/>
      <c r="H6976" s="35"/>
      <c r="I6976" s="35"/>
    </row>
    <row r="6977" spans="3:9" ht="22.5" customHeight="1" x14ac:dyDescent="0.25">
      <c r="C6977" s="34"/>
      <c r="D6977" s="27"/>
      <c r="F6977" s="27"/>
      <c r="G6977" s="35"/>
      <c r="H6977" s="35"/>
      <c r="I6977" s="35"/>
    </row>
    <row r="6978" spans="3:9" ht="22.5" customHeight="1" x14ac:dyDescent="0.25">
      <c r="C6978" s="34"/>
      <c r="D6978" s="27"/>
      <c r="F6978" s="27"/>
      <c r="G6978" s="35"/>
      <c r="H6978" s="35"/>
      <c r="I6978" s="35"/>
    </row>
    <row r="6979" spans="3:9" ht="22.5" customHeight="1" x14ac:dyDescent="0.25">
      <c r="C6979" s="34"/>
      <c r="D6979" s="27"/>
      <c r="F6979" s="27"/>
      <c r="G6979" s="35"/>
      <c r="H6979" s="35"/>
      <c r="I6979" s="35"/>
    </row>
    <row r="6980" spans="3:9" ht="22.5" customHeight="1" x14ac:dyDescent="0.25">
      <c r="C6980" s="34"/>
      <c r="D6980" s="27"/>
      <c r="F6980" s="27"/>
      <c r="G6980" s="35"/>
      <c r="H6980" s="35"/>
      <c r="I6980" s="35"/>
    </row>
    <row r="6981" spans="3:9" ht="22.5" customHeight="1" x14ac:dyDescent="0.25">
      <c r="C6981" s="34"/>
      <c r="D6981" s="27"/>
      <c r="F6981" s="27"/>
      <c r="G6981" s="35"/>
      <c r="H6981" s="35"/>
      <c r="I6981" s="35"/>
    </row>
    <row r="6982" spans="3:9" ht="22.5" customHeight="1" x14ac:dyDescent="0.25">
      <c r="C6982" s="34"/>
      <c r="D6982" s="27"/>
      <c r="F6982" s="27"/>
      <c r="G6982" s="35"/>
      <c r="H6982" s="35"/>
      <c r="I6982" s="35"/>
    </row>
    <row r="6983" spans="3:9" ht="22.5" customHeight="1" x14ac:dyDescent="0.25">
      <c r="C6983" s="34"/>
      <c r="D6983" s="27"/>
      <c r="F6983" s="27"/>
      <c r="G6983" s="35"/>
      <c r="H6983" s="35"/>
      <c r="I6983" s="35"/>
    </row>
    <row r="6984" spans="3:9" ht="22.5" customHeight="1" x14ac:dyDescent="0.25">
      <c r="C6984" s="34"/>
      <c r="D6984" s="27"/>
      <c r="F6984" s="27"/>
      <c r="G6984" s="35"/>
      <c r="H6984" s="35"/>
      <c r="I6984" s="35"/>
    </row>
    <row r="6985" spans="3:9" ht="22.5" customHeight="1" x14ac:dyDescent="0.25">
      <c r="C6985" s="34"/>
      <c r="D6985" s="27"/>
      <c r="F6985" s="27"/>
      <c r="G6985" s="35"/>
      <c r="H6985" s="35"/>
      <c r="I6985" s="35"/>
    </row>
    <row r="6986" spans="3:9" ht="22.5" customHeight="1" x14ac:dyDescent="0.25">
      <c r="C6986" s="34"/>
      <c r="D6986" s="27"/>
      <c r="F6986" s="27"/>
      <c r="G6986" s="35"/>
      <c r="H6986" s="35"/>
      <c r="I6986" s="35"/>
    </row>
    <row r="6987" spans="3:9" ht="22.5" customHeight="1" x14ac:dyDescent="0.25">
      <c r="C6987" s="34"/>
      <c r="D6987" s="27"/>
      <c r="F6987" s="27"/>
      <c r="G6987" s="35"/>
      <c r="H6987" s="35"/>
      <c r="I6987" s="35"/>
    </row>
    <row r="6988" spans="3:9" ht="22.5" customHeight="1" x14ac:dyDescent="0.25">
      <c r="C6988" s="34"/>
      <c r="D6988" s="27"/>
      <c r="F6988" s="27"/>
      <c r="G6988" s="35"/>
      <c r="H6988" s="35"/>
      <c r="I6988" s="35"/>
    </row>
    <row r="6989" spans="3:9" ht="22.5" customHeight="1" x14ac:dyDescent="0.25">
      <c r="C6989" s="34"/>
      <c r="D6989" s="27"/>
      <c r="F6989" s="27"/>
      <c r="G6989" s="35"/>
      <c r="H6989" s="35"/>
      <c r="I6989" s="35"/>
    </row>
    <row r="6990" spans="3:9" ht="22.5" customHeight="1" x14ac:dyDescent="0.25">
      <c r="C6990" s="34"/>
      <c r="D6990" s="27"/>
      <c r="F6990" s="27"/>
      <c r="G6990" s="35"/>
      <c r="H6990" s="35"/>
      <c r="I6990" s="35"/>
    </row>
    <row r="6991" spans="3:9" ht="22.5" customHeight="1" x14ac:dyDescent="0.25">
      <c r="C6991" s="34"/>
      <c r="D6991" s="27"/>
      <c r="F6991" s="27"/>
      <c r="G6991" s="35"/>
      <c r="H6991" s="35"/>
      <c r="I6991" s="35"/>
    </row>
    <row r="6992" spans="3:9" ht="22.5" customHeight="1" x14ac:dyDescent="0.25">
      <c r="C6992" s="34"/>
      <c r="D6992" s="27"/>
      <c r="F6992" s="27"/>
      <c r="G6992" s="35"/>
      <c r="H6992" s="35"/>
      <c r="I6992" s="35"/>
    </row>
    <row r="6993" spans="3:9" ht="22.5" customHeight="1" x14ac:dyDescent="0.25">
      <c r="C6993" s="34"/>
      <c r="D6993" s="27"/>
      <c r="F6993" s="27"/>
      <c r="G6993" s="35"/>
      <c r="H6993" s="35"/>
      <c r="I6993" s="35"/>
    </row>
    <row r="6994" spans="3:9" ht="22.5" customHeight="1" x14ac:dyDescent="0.25">
      <c r="C6994" s="34"/>
      <c r="D6994" s="27"/>
      <c r="F6994" s="27"/>
      <c r="G6994" s="35"/>
      <c r="H6994" s="35"/>
      <c r="I6994" s="35"/>
    </row>
    <row r="6995" spans="3:9" ht="22.5" customHeight="1" x14ac:dyDescent="0.25">
      <c r="C6995" s="34"/>
      <c r="D6995" s="27"/>
      <c r="F6995" s="27"/>
      <c r="G6995" s="35"/>
      <c r="H6995" s="35"/>
      <c r="I6995" s="35"/>
    </row>
    <row r="6996" spans="3:9" ht="22.5" customHeight="1" x14ac:dyDescent="0.25">
      <c r="C6996" s="34"/>
      <c r="D6996" s="27"/>
      <c r="F6996" s="27"/>
      <c r="G6996" s="35"/>
      <c r="H6996" s="35"/>
      <c r="I6996" s="35"/>
    </row>
    <row r="6997" spans="3:9" ht="22.5" customHeight="1" x14ac:dyDescent="0.25">
      <c r="C6997" s="34"/>
      <c r="D6997" s="27"/>
      <c r="F6997" s="27"/>
      <c r="G6997" s="35"/>
      <c r="H6997" s="35"/>
      <c r="I6997" s="35"/>
    </row>
    <row r="6998" spans="3:9" ht="22.5" customHeight="1" x14ac:dyDescent="0.25">
      <c r="C6998" s="34"/>
      <c r="D6998" s="27"/>
      <c r="F6998" s="27"/>
      <c r="G6998" s="35"/>
      <c r="H6998" s="35"/>
      <c r="I6998" s="35"/>
    </row>
    <row r="6999" spans="3:9" ht="22.5" customHeight="1" x14ac:dyDescent="0.25">
      <c r="C6999" s="34"/>
      <c r="D6999" s="27"/>
      <c r="F6999" s="27"/>
      <c r="G6999" s="35"/>
      <c r="H6999" s="35"/>
      <c r="I6999" s="35"/>
    </row>
    <row r="7000" spans="3:9" ht="22.5" customHeight="1" x14ac:dyDescent="0.25">
      <c r="C7000" s="34"/>
      <c r="D7000" s="27"/>
      <c r="F7000" s="27"/>
      <c r="G7000" s="35"/>
      <c r="H7000" s="35"/>
      <c r="I7000" s="35"/>
    </row>
    <row r="7001" spans="3:9" ht="22.5" customHeight="1" x14ac:dyDescent="0.25">
      <c r="C7001" s="34"/>
      <c r="D7001" s="27"/>
      <c r="F7001" s="27"/>
      <c r="G7001" s="35"/>
      <c r="H7001" s="35"/>
      <c r="I7001" s="35"/>
    </row>
    <row r="7002" spans="3:9" ht="22.5" customHeight="1" x14ac:dyDescent="0.25">
      <c r="C7002" s="34"/>
      <c r="D7002" s="27"/>
      <c r="F7002" s="27"/>
      <c r="G7002" s="35"/>
      <c r="H7002" s="35"/>
      <c r="I7002" s="35"/>
    </row>
    <row r="7003" spans="3:9" ht="22.5" customHeight="1" x14ac:dyDescent="0.25">
      <c r="C7003" s="34"/>
      <c r="D7003" s="27"/>
      <c r="F7003" s="27"/>
      <c r="G7003" s="35"/>
      <c r="H7003" s="35"/>
      <c r="I7003" s="35"/>
    </row>
    <row r="7004" spans="3:9" ht="22.5" customHeight="1" x14ac:dyDescent="0.25">
      <c r="C7004" s="34"/>
      <c r="D7004" s="27"/>
      <c r="F7004" s="27"/>
      <c r="G7004" s="35"/>
      <c r="H7004" s="35"/>
      <c r="I7004" s="35"/>
    </row>
    <row r="7005" spans="3:9" ht="22.5" customHeight="1" x14ac:dyDescent="0.25">
      <c r="C7005" s="34"/>
      <c r="D7005" s="27"/>
      <c r="F7005" s="27"/>
      <c r="G7005" s="35"/>
      <c r="H7005" s="35"/>
      <c r="I7005" s="35"/>
    </row>
    <row r="7006" spans="3:9" ht="22.5" customHeight="1" x14ac:dyDescent="0.25">
      <c r="C7006" s="34"/>
      <c r="D7006" s="27"/>
      <c r="F7006" s="27"/>
      <c r="G7006" s="35"/>
      <c r="H7006" s="35"/>
      <c r="I7006" s="35"/>
    </row>
    <row r="7007" spans="3:9" ht="22.5" customHeight="1" x14ac:dyDescent="0.25">
      <c r="C7007" s="34"/>
      <c r="D7007" s="27"/>
      <c r="F7007" s="27"/>
      <c r="G7007" s="35"/>
      <c r="H7007" s="35"/>
      <c r="I7007" s="35"/>
    </row>
    <row r="7008" spans="3:9" ht="22.5" customHeight="1" x14ac:dyDescent="0.25">
      <c r="C7008" s="34"/>
      <c r="D7008" s="27"/>
      <c r="F7008" s="27"/>
      <c r="G7008" s="35"/>
      <c r="H7008" s="35"/>
      <c r="I7008" s="35"/>
    </row>
    <row r="7009" spans="3:9" ht="22.5" customHeight="1" x14ac:dyDescent="0.25">
      <c r="C7009" s="34"/>
      <c r="D7009" s="27"/>
      <c r="F7009" s="27"/>
      <c r="G7009" s="35"/>
      <c r="H7009" s="35"/>
      <c r="I7009" s="35"/>
    </row>
    <row r="7010" spans="3:9" ht="22.5" customHeight="1" x14ac:dyDescent="0.25">
      <c r="C7010" s="34"/>
      <c r="D7010" s="27"/>
      <c r="F7010" s="27"/>
      <c r="G7010" s="35"/>
      <c r="H7010" s="35"/>
      <c r="I7010" s="35"/>
    </row>
    <row r="7011" spans="3:9" ht="22.5" customHeight="1" x14ac:dyDescent="0.25">
      <c r="C7011" s="34"/>
      <c r="D7011" s="27"/>
      <c r="F7011" s="27"/>
      <c r="G7011" s="35"/>
      <c r="H7011" s="35"/>
      <c r="I7011" s="35"/>
    </row>
    <row r="7012" spans="3:9" ht="22.5" customHeight="1" x14ac:dyDescent="0.25">
      <c r="C7012" s="34"/>
      <c r="D7012" s="27"/>
      <c r="F7012" s="27"/>
      <c r="G7012" s="35"/>
      <c r="H7012" s="35"/>
      <c r="I7012" s="35"/>
    </row>
    <row r="7013" spans="3:9" ht="22.5" customHeight="1" x14ac:dyDescent="0.25">
      <c r="C7013" s="34"/>
      <c r="D7013" s="27"/>
      <c r="F7013" s="27"/>
      <c r="G7013" s="35"/>
      <c r="H7013" s="35"/>
      <c r="I7013" s="35"/>
    </row>
    <row r="7014" spans="3:9" ht="22.5" customHeight="1" x14ac:dyDescent="0.25">
      <c r="C7014" s="34"/>
      <c r="D7014" s="27"/>
      <c r="F7014" s="27"/>
      <c r="G7014" s="35"/>
      <c r="H7014" s="35"/>
      <c r="I7014" s="35"/>
    </row>
    <row r="7015" spans="3:9" ht="22.5" customHeight="1" x14ac:dyDescent="0.25">
      <c r="C7015" s="34"/>
      <c r="D7015" s="27"/>
      <c r="F7015" s="27"/>
      <c r="G7015" s="35"/>
      <c r="H7015" s="35"/>
      <c r="I7015" s="35"/>
    </row>
    <row r="7016" spans="3:9" ht="22.5" customHeight="1" x14ac:dyDescent="0.25">
      <c r="C7016" s="34"/>
      <c r="D7016" s="27"/>
      <c r="F7016" s="27"/>
      <c r="G7016" s="35"/>
      <c r="H7016" s="35"/>
      <c r="I7016" s="35"/>
    </row>
    <row r="7017" spans="3:9" ht="22.5" customHeight="1" x14ac:dyDescent="0.25">
      <c r="C7017" s="34"/>
      <c r="D7017" s="27"/>
      <c r="F7017" s="27"/>
      <c r="G7017" s="35"/>
      <c r="H7017" s="35"/>
      <c r="I7017" s="35"/>
    </row>
    <row r="7018" spans="3:9" ht="22.5" customHeight="1" x14ac:dyDescent="0.25">
      <c r="C7018" s="34"/>
      <c r="D7018" s="27"/>
      <c r="F7018" s="27"/>
      <c r="G7018" s="35"/>
      <c r="H7018" s="35"/>
      <c r="I7018" s="35"/>
    </row>
    <row r="7019" spans="3:9" ht="22.5" customHeight="1" x14ac:dyDescent="0.25">
      <c r="C7019" s="34"/>
      <c r="D7019" s="27"/>
      <c r="F7019" s="27"/>
      <c r="G7019" s="35"/>
      <c r="H7019" s="35"/>
      <c r="I7019" s="35"/>
    </row>
    <row r="7020" spans="3:9" ht="22.5" customHeight="1" x14ac:dyDescent="0.25">
      <c r="C7020" s="34"/>
      <c r="D7020" s="27"/>
      <c r="F7020" s="27"/>
      <c r="G7020" s="35"/>
      <c r="H7020" s="35"/>
      <c r="I7020" s="35"/>
    </row>
    <row r="7021" spans="3:9" ht="22.5" customHeight="1" x14ac:dyDescent="0.25">
      <c r="C7021" s="34"/>
      <c r="D7021" s="27"/>
      <c r="F7021" s="27"/>
      <c r="G7021" s="35"/>
      <c r="H7021" s="35"/>
      <c r="I7021" s="35"/>
    </row>
    <row r="7022" spans="3:9" ht="22.5" customHeight="1" x14ac:dyDescent="0.25">
      <c r="C7022" s="34"/>
      <c r="D7022" s="27"/>
      <c r="F7022" s="27"/>
      <c r="G7022" s="35"/>
      <c r="H7022" s="35"/>
      <c r="I7022" s="35"/>
    </row>
    <row r="7023" spans="3:9" ht="22.5" customHeight="1" x14ac:dyDescent="0.25">
      <c r="C7023" s="34"/>
      <c r="D7023" s="27"/>
      <c r="F7023" s="27"/>
      <c r="G7023" s="35"/>
      <c r="H7023" s="35"/>
      <c r="I7023" s="35"/>
    </row>
    <row r="7024" spans="3:9" ht="22.5" customHeight="1" x14ac:dyDescent="0.25">
      <c r="C7024" s="34"/>
      <c r="D7024" s="27"/>
      <c r="F7024" s="27"/>
      <c r="G7024" s="35"/>
      <c r="H7024" s="35"/>
      <c r="I7024" s="35"/>
    </row>
    <row r="7025" spans="3:9" ht="22.5" customHeight="1" x14ac:dyDescent="0.25">
      <c r="C7025" s="34"/>
      <c r="D7025" s="27"/>
      <c r="F7025" s="27"/>
      <c r="G7025" s="35"/>
      <c r="H7025" s="35"/>
      <c r="I7025" s="35"/>
    </row>
    <row r="7026" spans="3:9" ht="22.5" customHeight="1" x14ac:dyDescent="0.25">
      <c r="C7026" s="34"/>
      <c r="D7026" s="27"/>
      <c r="F7026" s="27"/>
      <c r="G7026" s="35"/>
      <c r="H7026" s="35"/>
      <c r="I7026" s="35"/>
    </row>
    <row r="7027" spans="3:9" ht="22.5" customHeight="1" x14ac:dyDescent="0.25">
      <c r="C7027" s="34"/>
      <c r="D7027" s="27"/>
      <c r="F7027" s="27"/>
      <c r="G7027" s="35"/>
      <c r="H7027" s="35"/>
      <c r="I7027" s="35"/>
    </row>
    <row r="7028" spans="3:9" ht="22.5" customHeight="1" x14ac:dyDescent="0.25">
      <c r="C7028" s="34"/>
      <c r="D7028" s="27"/>
      <c r="F7028" s="27"/>
      <c r="G7028" s="35"/>
      <c r="H7028" s="35"/>
      <c r="I7028" s="35"/>
    </row>
    <row r="7029" spans="3:9" ht="22.5" customHeight="1" x14ac:dyDescent="0.25">
      <c r="C7029" s="34"/>
      <c r="D7029" s="27"/>
      <c r="F7029" s="27"/>
      <c r="G7029" s="35"/>
      <c r="H7029" s="35"/>
      <c r="I7029" s="35"/>
    </row>
    <row r="7030" spans="3:9" ht="22.5" customHeight="1" x14ac:dyDescent="0.25">
      <c r="C7030" s="34"/>
      <c r="D7030" s="27"/>
      <c r="F7030" s="27"/>
      <c r="G7030" s="35"/>
      <c r="H7030" s="35"/>
      <c r="I7030" s="35"/>
    </row>
    <row r="7031" spans="3:9" ht="22.5" customHeight="1" x14ac:dyDescent="0.25">
      <c r="C7031" s="34"/>
      <c r="D7031" s="27"/>
      <c r="F7031" s="27"/>
      <c r="G7031" s="35"/>
      <c r="H7031" s="35"/>
      <c r="I7031" s="35"/>
    </row>
    <row r="7032" spans="3:9" ht="22.5" customHeight="1" x14ac:dyDescent="0.25">
      <c r="C7032" s="34"/>
      <c r="D7032" s="27"/>
      <c r="F7032" s="27"/>
      <c r="G7032" s="35"/>
      <c r="H7032" s="35"/>
      <c r="I7032" s="35"/>
    </row>
    <row r="7033" spans="3:9" ht="22.5" customHeight="1" x14ac:dyDescent="0.25">
      <c r="C7033" s="34"/>
      <c r="D7033" s="27"/>
      <c r="F7033" s="27"/>
      <c r="G7033" s="35"/>
      <c r="H7033" s="35"/>
      <c r="I7033" s="35"/>
    </row>
    <row r="7034" spans="3:9" ht="22.5" customHeight="1" x14ac:dyDescent="0.25">
      <c r="C7034" s="34"/>
      <c r="D7034" s="27"/>
      <c r="F7034" s="27"/>
      <c r="G7034" s="35"/>
      <c r="H7034" s="35"/>
      <c r="I7034" s="35"/>
    </row>
    <row r="7035" spans="3:9" ht="22.5" customHeight="1" x14ac:dyDescent="0.25">
      <c r="C7035" s="34"/>
      <c r="D7035" s="27"/>
      <c r="F7035" s="27"/>
      <c r="G7035" s="35"/>
      <c r="H7035" s="35"/>
      <c r="I7035" s="35"/>
    </row>
    <row r="7036" spans="3:9" ht="22.5" customHeight="1" x14ac:dyDescent="0.25">
      <c r="C7036" s="34"/>
      <c r="D7036" s="27"/>
      <c r="F7036" s="27"/>
      <c r="G7036" s="35"/>
      <c r="H7036" s="35"/>
      <c r="I7036" s="35"/>
    </row>
    <row r="7037" spans="3:9" ht="22.5" customHeight="1" x14ac:dyDescent="0.25">
      <c r="C7037" s="34"/>
      <c r="D7037" s="27"/>
      <c r="F7037" s="27"/>
      <c r="G7037" s="35"/>
      <c r="H7037" s="35"/>
      <c r="I7037" s="35"/>
    </row>
    <row r="7038" spans="3:9" ht="22.5" customHeight="1" x14ac:dyDescent="0.25">
      <c r="C7038" s="34"/>
      <c r="D7038" s="27"/>
      <c r="F7038" s="27"/>
      <c r="G7038" s="35"/>
      <c r="H7038" s="35"/>
      <c r="I7038" s="35"/>
    </row>
    <row r="7039" spans="3:9" ht="22.5" customHeight="1" x14ac:dyDescent="0.25">
      <c r="C7039" s="34"/>
      <c r="D7039" s="27"/>
      <c r="F7039" s="27"/>
      <c r="G7039" s="35"/>
      <c r="H7039" s="35"/>
      <c r="I7039" s="35"/>
    </row>
    <row r="7040" spans="3:9" ht="22.5" customHeight="1" x14ac:dyDescent="0.25">
      <c r="C7040" s="34"/>
      <c r="D7040" s="27"/>
      <c r="F7040" s="27"/>
      <c r="G7040" s="35"/>
      <c r="H7040" s="35"/>
      <c r="I7040" s="35"/>
    </row>
    <row r="7041" spans="3:9" ht="22.5" customHeight="1" x14ac:dyDescent="0.25">
      <c r="C7041" s="34"/>
      <c r="D7041" s="27"/>
      <c r="F7041" s="27"/>
      <c r="G7041" s="35"/>
      <c r="H7041" s="35"/>
      <c r="I7041" s="35"/>
    </row>
    <row r="7042" spans="3:9" ht="22.5" customHeight="1" x14ac:dyDescent="0.25">
      <c r="C7042" s="34"/>
      <c r="D7042" s="27"/>
      <c r="F7042" s="27"/>
      <c r="G7042" s="35"/>
      <c r="H7042" s="35"/>
      <c r="I7042" s="35"/>
    </row>
    <row r="7043" spans="3:9" ht="22.5" customHeight="1" x14ac:dyDescent="0.25">
      <c r="C7043" s="34"/>
      <c r="D7043" s="27"/>
      <c r="F7043" s="27"/>
      <c r="G7043" s="35"/>
      <c r="H7043" s="35"/>
      <c r="I7043" s="35"/>
    </row>
    <row r="7044" spans="3:9" ht="22.5" customHeight="1" x14ac:dyDescent="0.25">
      <c r="C7044" s="34"/>
      <c r="D7044" s="27"/>
      <c r="F7044" s="27"/>
      <c r="G7044" s="35"/>
      <c r="H7044" s="35"/>
      <c r="I7044" s="35"/>
    </row>
    <row r="7045" spans="3:9" ht="22.5" customHeight="1" x14ac:dyDescent="0.25">
      <c r="C7045" s="34"/>
      <c r="D7045" s="27"/>
      <c r="F7045" s="27"/>
      <c r="G7045" s="35"/>
      <c r="H7045" s="35"/>
      <c r="I7045" s="35"/>
    </row>
    <row r="7046" spans="3:9" ht="22.5" customHeight="1" x14ac:dyDescent="0.25">
      <c r="C7046" s="34"/>
      <c r="D7046" s="27"/>
      <c r="F7046" s="27"/>
      <c r="G7046" s="35"/>
      <c r="H7046" s="35"/>
      <c r="I7046" s="35"/>
    </row>
    <row r="7047" spans="3:9" ht="22.5" customHeight="1" x14ac:dyDescent="0.25">
      <c r="C7047" s="34"/>
      <c r="D7047" s="27"/>
      <c r="F7047" s="27"/>
      <c r="G7047" s="35"/>
      <c r="H7047" s="35"/>
      <c r="I7047" s="35"/>
    </row>
    <row r="7048" spans="3:9" ht="22.5" customHeight="1" x14ac:dyDescent="0.25">
      <c r="C7048" s="34"/>
      <c r="D7048" s="27"/>
      <c r="F7048" s="27"/>
      <c r="G7048" s="35"/>
      <c r="H7048" s="35"/>
      <c r="I7048" s="35"/>
    </row>
    <row r="7049" spans="3:9" ht="22.5" customHeight="1" x14ac:dyDescent="0.25">
      <c r="C7049" s="34"/>
      <c r="D7049" s="27"/>
      <c r="F7049" s="27"/>
      <c r="G7049" s="35"/>
      <c r="H7049" s="35"/>
      <c r="I7049" s="35"/>
    </row>
    <row r="7050" spans="3:9" ht="22.5" customHeight="1" x14ac:dyDescent="0.25">
      <c r="C7050" s="34"/>
      <c r="D7050" s="27"/>
      <c r="F7050" s="27"/>
      <c r="G7050" s="35"/>
      <c r="H7050" s="35"/>
      <c r="I7050" s="35"/>
    </row>
    <row r="7051" spans="3:9" ht="22.5" customHeight="1" x14ac:dyDescent="0.25">
      <c r="C7051" s="34"/>
      <c r="D7051" s="27"/>
      <c r="F7051" s="27"/>
      <c r="G7051" s="35"/>
      <c r="H7051" s="35"/>
      <c r="I7051" s="35"/>
    </row>
    <row r="7052" spans="3:9" ht="22.5" customHeight="1" x14ac:dyDescent="0.25">
      <c r="C7052" s="34"/>
      <c r="D7052" s="27"/>
      <c r="F7052" s="27"/>
      <c r="G7052" s="35"/>
      <c r="H7052" s="35"/>
      <c r="I7052" s="35"/>
    </row>
    <row r="7053" spans="3:9" ht="22.5" customHeight="1" x14ac:dyDescent="0.25">
      <c r="C7053" s="34"/>
      <c r="D7053" s="27"/>
      <c r="F7053" s="27"/>
      <c r="G7053" s="35"/>
      <c r="H7053" s="35"/>
      <c r="I7053" s="35"/>
    </row>
    <row r="7054" spans="3:9" ht="22.5" customHeight="1" x14ac:dyDescent="0.25">
      <c r="C7054" s="34"/>
      <c r="D7054" s="27"/>
      <c r="F7054" s="27"/>
      <c r="G7054" s="35"/>
      <c r="H7054" s="35"/>
      <c r="I7054" s="35"/>
    </row>
    <row r="7055" spans="3:9" ht="22.5" customHeight="1" x14ac:dyDescent="0.25">
      <c r="C7055" s="34"/>
      <c r="D7055" s="27"/>
      <c r="F7055" s="27"/>
      <c r="G7055" s="35"/>
      <c r="H7055" s="35"/>
      <c r="I7055" s="35"/>
    </row>
    <row r="7056" spans="3:9" ht="22.5" customHeight="1" x14ac:dyDescent="0.25">
      <c r="C7056" s="34"/>
      <c r="D7056" s="27"/>
      <c r="F7056" s="27"/>
      <c r="G7056" s="35"/>
      <c r="H7056" s="35"/>
      <c r="I7056" s="35"/>
    </row>
    <row r="7057" spans="3:9" ht="22.5" customHeight="1" x14ac:dyDescent="0.25">
      <c r="C7057" s="34"/>
      <c r="D7057" s="27"/>
      <c r="F7057" s="27"/>
      <c r="G7057" s="35"/>
      <c r="H7057" s="35"/>
      <c r="I7057" s="35"/>
    </row>
    <row r="7058" spans="3:9" ht="22.5" customHeight="1" x14ac:dyDescent="0.25">
      <c r="C7058" s="34"/>
      <c r="D7058" s="27"/>
      <c r="F7058" s="27"/>
      <c r="G7058" s="35"/>
      <c r="H7058" s="35"/>
      <c r="I7058" s="35"/>
    </row>
    <row r="7059" spans="3:9" ht="22.5" customHeight="1" x14ac:dyDescent="0.25">
      <c r="C7059" s="34"/>
      <c r="D7059" s="27"/>
      <c r="F7059" s="27"/>
      <c r="G7059" s="35"/>
      <c r="H7059" s="35"/>
      <c r="I7059" s="35"/>
    </row>
    <row r="7060" spans="3:9" ht="22.5" customHeight="1" x14ac:dyDescent="0.25">
      <c r="C7060" s="34"/>
      <c r="D7060" s="27"/>
      <c r="F7060" s="27"/>
      <c r="G7060" s="35"/>
      <c r="H7060" s="35"/>
      <c r="I7060" s="35"/>
    </row>
    <row r="7061" spans="3:9" ht="22.5" customHeight="1" x14ac:dyDescent="0.25">
      <c r="C7061" s="34"/>
      <c r="D7061" s="27"/>
      <c r="F7061" s="27"/>
      <c r="G7061" s="35"/>
      <c r="H7061" s="35"/>
      <c r="I7061" s="35"/>
    </row>
    <row r="7062" spans="3:9" ht="22.5" customHeight="1" x14ac:dyDescent="0.25">
      <c r="C7062" s="34"/>
      <c r="D7062" s="27"/>
      <c r="F7062" s="27"/>
      <c r="G7062" s="35"/>
      <c r="H7062" s="35"/>
      <c r="I7062" s="35"/>
    </row>
    <row r="7063" spans="3:9" ht="22.5" customHeight="1" x14ac:dyDescent="0.25">
      <c r="C7063" s="34"/>
      <c r="D7063" s="27"/>
      <c r="F7063" s="27"/>
      <c r="G7063" s="35"/>
      <c r="H7063" s="35"/>
      <c r="I7063" s="35"/>
    </row>
    <row r="7064" spans="3:9" ht="22.5" customHeight="1" x14ac:dyDescent="0.25">
      <c r="C7064" s="34"/>
      <c r="D7064" s="27"/>
      <c r="F7064" s="27"/>
      <c r="G7064" s="35"/>
      <c r="H7064" s="35"/>
      <c r="I7064" s="35"/>
    </row>
    <row r="7065" spans="3:9" ht="22.5" customHeight="1" x14ac:dyDescent="0.25">
      <c r="C7065" s="34"/>
      <c r="D7065" s="27"/>
      <c r="F7065" s="27"/>
      <c r="G7065" s="35"/>
      <c r="H7065" s="35"/>
      <c r="I7065" s="35"/>
    </row>
    <row r="7066" spans="3:9" ht="22.5" customHeight="1" x14ac:dyDescent="0.25">
      <c r="C7066" s="34"/>
      <c r="D7066" s="27"/>
      <c r="F7066" s="27"/>
      <c r="G7066" s="35"/>
      <c r="H7066" s="35"/>
      <c r="I7066" s="35"/>
    </row>
    <row r="7067" spans="3:9" ht="22.5" customHeight="1" x14ac:dyDescent="0.25">
      <c r="C7067" s="34"/>
      <c r="D7067" s="27"/>
      <c r="F7067" s="27"/>
      <c r="G7067" s="35"/>
      <c r="H7067" s="35"/>
      <c r="I7067" s="35"/>
    </row>
    <row r="7068" spans="3:9" ht="22.5" customHeight="1" x14ac:dyDescent="0.25">
      <c r="C7068" s="34"/>
      <c r="D7068" s="27"/>
      <c r="F7068" s="27"/>
      <c r="G7068" s="35"/>
      <c r="H7068" s="35"/>
      <c r="I7068" s="35"/>
    </row>
    <row r="7069" spans="3:9" ht="22.5" customHeight="1" x14ac:dyDescent="0.25">
      <c r="C7069" s="34"/>
      <c r="D7069" s="27"/>
      <c r="F7069" s="27"/>
      <c r="G7069" s="35"/>
      <c r="H7069" s="35"/>
      <c r="I7069" s="35"/>
    </row>
    <row r="7070" spans="3:9" ht="22.5" customHeight="1" x14ac:dyDescent="0.25">
      <c r="C7070" s="34"/>
      <c r="D7070" s="27"/>
      <c r="F7070" s="27"/>
      <c r="G7070" s="35"/>
      <c r="H7070" s="35"/>
      <c r="I7070" s="35"/>
    </row>
    <row r="7071" spans="3:9" ht="22.5" customHeight="1" x14ac:dyDescent="0.25">
      <c r="C7071" s="34"/>
      <c r="D7071" s="27"/>
      <c r="F7071" s="27"/>
      <c r="G7071" s="35"/>
      <c r="H7071" s="35"/>
      <c r="I7071" s="35"/>
    </row>
    <row r="7072" spans="3:9" ht="22.5" customHeight="1" x14ac:dyDescent="0.25">
      <c r="C7072" s="34"/>
      <c r="D7072" s="27"/>
      <c r="F7072" s="27"/>
      <c r="G7072" s="35"/>
      <c r="H7072" s="35"/>
      <c r="I7072" s="35"/>
    </row>
    <row r="7073" spans="3:9" ht="22.5" customHeight="1" x14ac:dyDescent="0.25">
      <c r="C7073" s="34"/>
      <c r="D7073" s="27"/>
      <c r="F7073" s="27"/>
      <c r="G7073" s="35"/>
      <c r="H7073" s="35"/>
      <c r="I7073" s="35"/>
    </row>
    <row r="7074" spans="3:9" ht="22.5" customHeight="1" x14ac:dyDescent="0.25">
      <c r="C7074" s="34"/>
      <c r="D7074" s="27"/>
      <c r="F7074" s="27"/>
      <c r="G7074" s="35"/>
      <c r="H7074" s="35"/>
      <c r="I7074" s="35"/>
    </row>
    <row r="7075" spans="3:9" ht="22.5" customHeight="1" x14ac:dyDescent="0.25">
      <c r="C7075" s="34"/>
      <c r="D7075" s="27"/>
      <c r="F7075" s="27"/>
      <c r="G7075" s="35"/>
      <c r="H7075" s="35"/>
      <c r="I7075" s="35"/>
    </row>
    <row r="7076" spans="3:9" ht="22.5" customHeight="1" x14ac:dyDescent="0.25">
      <c r="C7076" s="34"/>
      <c r="D7076" s="27"/>
      <c r="F7076" s="27"/>
      <c r="G7076" s="35"/>
      <c r="H7076" s="35"/>
      <c r="I7076" s="35"/>
    </row>
    <row r="7077" spans="3:9" ht="22.5" customHeight="1" x14ac:dyDescent="0.25">
      <c r="C7077" s="34"/>
      <c r="D7077" s="27"/>
      <c r="F7077" s="27"/>
      <c r="G7077" s="35"/>
      <c r="H7077" s="35"/>
      <c r="I7077" s="35"/>
    </row>
    <row r="7078" spans="3:9" ht="22.5" customHeight="1" x14ac:dyDescent="0.25">
      <c r="C7078" s="34"/>
      <c r="D7078" s="27"/>
      <c r="F7078" s="27"/>
      <c r="G7078" s="35"/>
      <c r="H7078" s="35"/>
      <c r="I7078" s="35"/>
    </row>
    <row r="7079" spans="3:9" ht="22.5" customHeight="1" x14ac:dyDescent="0.25">
      <c r="C7079" s="34"/>
      <c r="D7079" s="27"/>
      <c r="F7079" s="27"/>
      <c r="G7079" s="35"/>
      <c r="H7079" s="35"/>
      <c r="I7079" s="35"/>
    </row>
    <row r="7080" spans="3:9" ht="22.5" customHeight="1" x14ac:dyDescent="0.25">
      <c r="C7080" s="34"/>
      <c r="D7080" s="27"/>
      <c r="F7080" s="27"/>
      <c r="G7080" s="35"/>
      <c r="H7080" s="35"/>
      <c r="I7080" s="35"/>
    </row>
    <row r="7081" spans="3:9" ht="22.5" customHeight="1" x14ac:dyDescent="0.25">
      <c r="C7081" s="34"/>
      <c r="D7081" s="27"/>
      <c r="F7081" s="27"/>
      <c r="G7081" s="35"/>
      <c r="H7081" s="35"/>
      <c r="I7081" s="35"/>
    </row>
    <row r="7082" spans="3:9" ht="22.5" customHeight="1" x14ac:dyDescent="0.25">
      <c r="C7082" s="34"/>
      <c r="D7082" s="27"/>
      <c r="F7082" s="27"/>
      <c r="G7082" s="35"/>
      <c r="H7082" s="35"/>
      <c r="I7082" s="35"/>
    </row>
    <row r="7083" spans="3:9" ht="22.5" customHeight="1" x14ac:dyDescent="0.25">
      <c r="C7083" s="34"/>
      <c r="D7083" s="27"/>
      <c r="F7083" s="27"/>
      <c r="G7083" s="35"/>
      <c r="H7083" s="35"/>
      <c r="I7083" s="35"/>
    </row>
    <row r="7084" spans="3:9" ht="22.5" customHeight="1" x14ac:dyDescent="0.25">
      <c r="C7084" s="34"/>
      <c r="D7084" s="27"/>
      <c r="F7084" s="27"/>
      <c r="G7084" s="35"/>
      <c r="H7084" s="35"/>
      <c r="I7084" s="35"/>
    </row>
    <row r="7085" spans="3:9" ht="22.5" customHeight="1" x14ac:dyDescent="0.25">
      <c r="C7085" s="34"/>
      <c r="D7085" s="27"/>
      <c r="F7085" s="27"/>
      <c r="G7085" s="35"/>
      <c r="H7085" s="35"/>
      <c r="I7085" s="35"/>
    </row>
    <row r="7086" spans="3:9" ht="22.5" customHeight="1" x14ac:dyDescent="0.25">
      <c r="C7086" s="34"/>
      <c r="D7086" s="27"/>
      <c r="F7086" s="27"/>
      <c r="G7086" s="35"/>
      <c r="H7086" s="35"/>
      <c r="I7086" s="35"/>
    </row>
    <row r="7087" spans="3:9" ht="22.5" customHeight="1" x14ac:dyDescent="0.25">
      <c r="C7087" s="34"/>
      <c r="D7087" s="27"/>
      <c r="F7087" s="27"/>
      <c r="G7087" s="35"/>
      <c r="H7087" s="35"/>
      <c r="I7087" s="35"/>
    </row>
    <row r="7088" spans="3:9" ht="22.5" customHeight="1" x14ac:dyDescent="0.25">
      <c r="C7088" s="34"/>
      <c r="D7088" s="27"/>
      <c r="F7088" s="27"/>
      <c r="G7088" s="35"/>
      <c r="H7088" s="35"/>
      <c r="I7088" s="35"/>
    </row>
    <row r="7089" spans="3:9" ht="22.5" customHeight="1" x14ac:dyDescent="0.25">
      <c r="C7089" s="34"/>
      <c r="D7089" s="27"/>
      <c r="F7089" s="27"/>
      <c r="G7089" s="35"/>
      <c r="H7089" s="35"/>
      <c r="I7089" s="35"/>
    </row>
    <row r="7090" spans="3:9" ht="22.5" customHeight="1" x14ac:dyDescent="0.25">
      <c r="C7090" s="34"/>
      <c r="D7090" s="27"/>
      <c r="F7090" s="27"/>
      <c r="G7090" s="35"/>
      <c r="H7090" s="35"/>
      <c r="I7090" s="35"/>
    </row>
    <row r="7091" spans="3:9" ht="22.5" customHeight="1" x14ac:dyDescent="0.25">
      <c r="C7091" s="34"/>
      <c r="D7091" s="27"/>
      <c r="F7091" s="27"/>
      <c r="G7091" s="35"/>
      <c r="H7091" s="35"/>
      <c r="I7091" s="35"/>
    </row>
    <row r="7092" spans="3:9" ht="22.5" customHeight="1" x14ac:dyDescent="0.25">
      <c r="C7092" s="34"/>
      <c r="D7092" s="27"/>
      <c r="F7092" s="27"/>
      <c r="G7092" s="35"/>
      <c r="H7092" s="35"/>
      <c r="I7092" s="35"/>
    </row>
    <row r="7093" spans="3:9" ht="22.5" customHeight="1" x14ac:dyDescent="0.25">
      <c r="C7093" s="34"/>
      <c r="D7093" s="27"/>
      <c r="F7093" s="27"/>
      <c r="G7093" s="35"/>
      <c r="H7093" s="35"/>
      <c r="I7093" s="35"/>
    </row>
    <row r="7094" spans="3:9" ht="22.5" customHeight="1" x14ac:dyDescent="0.25">
      <c r="C7094" s="34"/>
      <c r="D7094" s="27"/>
      <c r="F7094" s="27"/>
      <c r="G7094" s="35"/>
      <c r="H7094" s="35"/>
      <c r="I7094" s="35"/>
    </row>
    <row r="7095" spans="3:9" ht="22.5" customHeight="1" x14ac:dyDescent="0.25">
      <c r="C7095" s="34"/>
      <c r="D7095" s="27"/>
      <c r="F7095" s="27"/>
      <c r="G7095" s="35"/>
      <c r="H7095" s="35"/>
      <c r="I7095" s="35"/>
    </row>
    <row r="7096" spans="3:9" ht="22.5" customHeight="1" x14ac:dyDescent="0.25">
      <c r="C7096" s="34"/>
      <c r="D7096" s="27"/>
      <c r="F7096" s="27"/>
      <c r="G7096" s="35"/>
      <c r="H7096" s="35"/>
      <c r="I7096" s="35"/>
    </row>
    <row r="7097" spans="3:9" ht="22.5" customHeight="1" x14ac:dyDescent="0.25">
      <c r="C7097" s="34"/>
      <c r="D7097" s="27"/>
      <c r="F7097" s="27"/>
      <c r="G7097" s="35"/>
      <c r="H7097" s="35"/>
      <c r="I7097" s="35"/>
    </row>
    <row r="7098" spans="3:9" ht="22.5" customHeight="1" x14ac:dyDescent="0.25">
      <c r="C7098" s="34"/>
      <c r="D7098" s="27"/>
      <c r="F7098" s="27"/>
      <c r="G7098" s="35"/>
      <c r="H7098" s="35"/>
      <c r="I7098" s="35"/>
    </row>
    <row r="7099" spans="3:9" ht="22.5" customHeight="1" x14ac:dyDescent="0.25">
      <c r="C7099" s="34"/>
      <c r="D7099" s="27"/>
      <c r="F7099" s="27"/>
      <c r="G7099" s="35"/>
      <c r="H7099" s="35"/>
      <c r="I7099" s="35"/>
    </row>
    <row r="7100" spans="3:9" ht="22.5" customHeight="1" x14ac:dyDescent="0.25">
      <c r="C7100" s="34"/>
      <c r="D7100" s="27"/>
      <c r="F7100" s="27"/>
      <c r="G7100" s="35"/>
      <c r="H7100" s="35"/>
      <c r="I7100" s="35"/>
    </row>
    <row r="7101" spans="3:9" ht="22.5" customHeight="1" x14ac:dyDescent="0.25">
      <c r="C7101" s="34"/>
      <c r="D7101" s="27"/>
      <c r="F7101" s="27"/>
      <c r="G7101" s="35"/>
      <c r="H7101" s="35"/>
      <c r="I7101" s="35"/>
    </row>
    <row r="7102" spans="3:9" ht="22.5" customHeight="1" x14ac:dyDescent="0.25">
      <c r="C7102" s="34"/>
      <c r="D7102" s="27"/>
      <c r="F7102" s="27"/>
      <c r="G7102" s="35"/>
      <c r="H7102" s="35"/>
      <c r="I7102" s="35"/>
    </row>
    <row r="7103" spans="3:9" ht="22.5" customHeight="1" x14ac:dyDescent="0.25">
      <c r="C7103" s="34"/>
      <c r="D7103" s="27"/>
      <c r="F7103" s="27"/>
      <c r="G7103" s="35"/>
      <c r="H7103" s="35"/>
      <c r="I7103" s="35"/>
    </row>
    <row r="7104" spans="3:9" ht="22.5" customHeight="1" x14ac:dyDescent="0.25">
      <c r="C7104" s="34"/>
      <c r="D7104" s="27"/>
      <c r="F7104" s="27"/>
      <c r="G7104" s="35"/>
      <c r="H7104" s="35"/>
      <c r="I7104" s="35"/>
    </row>
    <row r="7105" spans="3:9" ht="22.5" customHeight="1" x14ac:dyDescent="0.25">
      <c r="C7105" s="34"/>
      <c r="D7105" s="27"/>
      <c r="F7105" s="27"/>
      <c r="G7105" s="35"/>
      <c r="H7105" s="35"/>
      <c r="I7105" s="35"/>
    </row>
    <row r="7106" spans="3:9" ht="22.5" customHeight="1" x14ac:dyDescent="0.25">
      <c r="C7106" s="34"/>
      <c r="D7106" s="27"/>
      <c r="F7106" s="27"/>
      <c r="G7106" s="35"/>
      <c r="H7106" s="35"/>
      <c r="I7106" s="35"/>
    </row>
    <row r="7107" spans="3:9" ht="22.5" customHeight="1" x14ac:dyDescent="0.25">
      <c r="C7107" s="34"/>
      <c r="D7107" s="27"/>
      <c r="F7107" s="27"/>
      <c r="G7107" s="35"/>
      <c r="H7107" s="35"/>
      <c r="I7107" s="35"/>
    </row>
    <row r="7108" spans="3:9" ht="22.5" customHeight="1" x14ac:dyDescent="0.25">
      <c r="C7108" s="34"/>
      <c r="D7108" s="27"/>
      <c r="F7108" s="27"/>
      <c r="G7108" s="35"/>
      <c r="H7108" s="35"/>
      <c r="I7108" s="35"/>
    </row>
    <row r="7109" spans="3:9" ht="22.5" customHeight="1" x14ac:dyDescent="0.25">
      <c r="C7109" s="34"/>
      <c r="D7109" s="27"/>
      <c r="F7109" s="27"/>
      <c r="G7109" s="35"/>
      <c r="H7109" s="35"/>
      <c r="I7109" s="35"/>
    </row>
    <row r="7110" spans="3:9" ht="22.5" customHeight="1" x14ac:dyDescent="0.25">
      <c r="C7110" s="34"/>
      <c r="D7110" s="27"/>
      <c r="F7110" s="27"/>
      <c r="G7110" s="35"/>
      <c r="H7110" s="35"/>
      <c r="I7110" s="35"/>
    </row>
    <row r="7111" spans="3:9" ht="22.5" customHeight="1" x14ac:dyDescent="0.25">
      <c r="C7111" s="34"/>
      <c r="D7111" s="27"/>
      <c r="F7111" s="27"/>
      <c r="G7111" s="35"/>
      <c r="H7111" s="35"/>
      <c r="I7111" s="35"/>
    </row>
    <row r="7112" spans="3:9" ht="22.5" customHeight="1" x14ac:dyDescent="0.25">
      <c r="C7112" s="34"/>
      <c r="D7112" s="27"/>
      <c r="F7112" s="27"/>
      <c r="G7112" s="35"/>
      <c r="H7112" s="35"/>
      <c r="I7112" s="35"/>
    </row>
    <row r="7113" spans="3:9" ht="22.5" customHeight="1" x14ac:dyDescent="0.25">
      <c r="C7113" s="34"/>
      <c r="D7113" s="27"/>
      <c r="F7113" s="27"/>
      <c r="G7113" s="35"/>
      <c r="H7113" s="35"/>
      <c r="I7113" s="35"/>
    </row>
    <row r="7114" spans="3:9" ht="22.5" customHeight="1" x14ac:dyDescent="0.25">
      <c r="C7114" s="34"/>
      <c r="D7114" s="27"/>
      <c r="F7114" s="27"/>
      <c r="G7114" s="35"/>
      <c r="H7114" s="35"/>
      <c r="I7114" s="35"/>
    </row>
    <row r="7115" spans="3:9" ht="22.5" customHeight="1" x14ac:dyDescent="0.25">
      <c r="C7115" s="34"/>
      <c r="D7115" s="27"/>
      <c r="F7115" s="27"/>
      <c r="G7115" s="35"/>
      <c r="H7115" s="35"/>
      <c r="I7115" s="35"/>
    </row>
    <row r="7116" spans="3:9" ht="22.5" customHeight="1" x14ac:dyDescent="0.25">
      <c r="C7116" s="34"/>
      <c r="D7116" s="27"/>
      <c r="F7116" s="27"/>
      <c r="G7116" s="35"/>
      <c r="H7116" s="35"/>
      <c r="I7116" s="35"/>
    </row>
    <row r="7117" spans="3:9" ht="22.5" customHeight="1" x14ac:dyDescent="0.25">
      <c r="C7117" s="34"/>
      <c r="D7117" s="27"/>
      <c r="F7117" s="27"/>
      <c r="G7117" s="35"/>
      <c r="H7117" s="35"/>
      <c r="I7117" s="35"/>
    </row>
    <row r="7118" spans="3:9" ht="22.5" customHeight="1" x14ac:dyDescent="0.25">
      <c r="C7118" s="34"/>
      <c r="D7118" s="27"/>
      <c r="F7118" s="27"/>
      <c r="G7118" s="35"/>
      <c r="H7118" s="35"/>
      <c r="I7118" s="35"/>
    </row>
    <row r="7119" spans="3:9" ht="22.5" customHeight="1" x14ac:dyDescent="0.25">
      <c r="C7119" s="34"/>
      <c r="D7119" s="27"/>
      <c r="F7119" s="27"/>
      <c r="G7119" s="35"/>
      <c r="H7119" s="35"/>
      <c r="I7119" s="35"/>
    </row>
    <row r="7120" spans="3:9" ht="22.5" customHeight="1" x14ac:dyDescent="0.25">
      <c r="C7120" s="34"/>
      <c r="D7120" s="27"/>
      <c r="F7120" s="27"/>
      <c r="G7120" s="35"/>
      <c r="H7120" s="35"/>
      <c r="I7120" s="35"/>
    </row>
    <row r="7121" spans="3:9" ht="22.5" customHeight="1" x14ac:dyDescent="0.25">
      <c r="C7121" s="34"/>
      <c r="D7121" s="27"/>
      <c r="F7121" s="27"/>
      <c r="G7121" s="35"/>
      <c r="H7121" s="35"/>
      <c r="I7121" s="35"/>
    </row>
    <row r="7122" spans="3:9" ht="22.5" customHeight="1" x14ac:dyDescent="0.25">
      <c r="C7122" s="34"/>
      <c r="D7122" s="27"/>
      <c r="F7122" s="27"/>
      <c r="G7122" s="35"/>
      <c r="H7122" s="35"/>
      <c r="I7122" s="35"/>
    </row>
    <row r="7123" spans="3:9" ht="22.5" customHeight="1" x14ac:dyDescent="0.25">
      <c r="C7123" s="34"/>
      <c r="D7123" s="27"/>
      <c r="F7123" s="27"/>
      <c r="G7123" s="35"/>
      <c r="H7123" s="35"/>
      <c r="I7123" s="35"/>
    </row>
    <row r="7124" spans="3:9" ht="22.5" customHeight="1" x14ac:dyDescent="0.25">
      <c r="C7124" s="34"/>
      <c r="D7124" s="27"/>
      <c r="F7124" s="27"/>
      <c r="G7124" s="35"/>
      <c r="H7124" s="35"/>
      <c r="I7124" s="35"/>
    </row>
    <row r="7125" spans="3:9" ht="22.5" customHeight="1" x14ac:dyDescent="0.25">
      <c r="C7125" s="34"/>
      <c r="D7125" s="27"/>
      <c r="F7125" s="27"/>
      <c r="G7125" s="35"/>
      <c r="H7125" s="35"/>
      <c r="I7125" s="35"/>
    </row>
    <row r="7126" spans="3:9" ht="22.5" customHeight="1" x14ac:dyDescent="0.25">
      <c r="C7126" s="34"/>
      <c r="D7126" s="27"/>
      <c r="F7126" s="27"/>
      <c r="G7126" s="35"/>
      <c r="H7126" s="35"/>
      <c r="I7126" s="35"/>
    </row>
    <row r="7127" spans="3:9" ht="22.5" customHeight="1" x14ac:dyDescent="0.25">
      <c r="C7127" s="34"/>
      <c r="D7127" s="27"/>
      <c r="F7127" s="27"/>
      <c r="G7127" s="35"/>
      <c r="H7127" s="35"/>
      <c r="I7127" s="35"/>
    </row>
    <row r="7128" spans="3:9" ht="22.5" customHeight="1" x14ac:dyDescent="0.25">
      <c r="C7128" s="34"/>
      <c r="D7128" s="27"/>
      <c r="F7128" s="27"/>
      <c r="G7128" s="35"/>
      <c r="H7128" s="35"/>
      <c r="I7128" s="35"/>
    </row>
    <row r="7129" spans="3:9" ht="22.5" customHeight="1" x14ac:dyDescent="0.25">
      <c r="C7129" s="34"/>
      <c r="D7129" s="27"/>
      <c r="F7129" s="27"/>
      <c r="G7129" s="35"/>
      <c r="H7129" s="35"/>
      <c r="I7129" s="35"/>
    </row>
    <row r="7130" spans="3:9" ht="22.5" customHeight="1" x14ac:dyDescent="0.25">
      <c r="C7130" s="34"/>
      <c r="D7130" s="27"/>
      <c r="F7130" s="27"/>
      <c r="G7130" s="35"/>
      <c r="H7130" s="35"/>
      <c r="I7130" s="35"/>
    </row>
    <row r="7131" spans="3:9" ht="22.5" customHeight="1" x14ac:dyDescent="0.25">
      <c r="C7131" s="34"/>
      <c r="D7131" s="27"/>
      <c r="F7131" s="27"/>
      <c r="G7131" s="35"/>
      <c r="H7131" s="35"/>
      <c r="I7131" s="35"/>
    </row>
    <row r="7132" spans="3:9" ht="22.5" customHeight="1" x14ac:dyDescent="0.25">
      <c r="C7132" s="34"/>
      <c r="D7132" s="27"/>
      <c r="F7132" s="27"/>
      <c r="G7132" s="35"/>
      <c r="H7132" s="35"/>
      <c r="I7132" s="35"/>
    </row>
    <row r="7133" spans="3:9" ht="22.5" customHeight="1" x14ac:dyDescent="0.25">
      <c r="C7133" s="34"/>
      <c r="D7133" s="27"/>
      <c r="F7133" s="27"/>
      <c r="G7133" s="35"/>
      <c r="H7133" s="35"/>
      <c r="I7133" s="35"/>
    </row>
    <row r="7134" spans="3:9" ht="22.5" customHeight="1" x14ac:dyDescent="0.25">
      <c r="C7134" s="34"/>
      <c r="D7134" s="27"/>
      <c r="F7134" s="27"/>
      <c r="G7134" s="35"/>
      <c r="H7134" s="35"/>
      <c r="I7134" s="35"/>
    </row>
    <row r="7135" spans="3:9" ht="22.5" customHeight="1" x14ac:dyDescent="0.25">
      <c r="C7135" s="34"/>
      <c r="D7135" s="27"/>
      <c r="F7135" s="27"/>
      <c r="G7135" s="35"/>
      <c r="H7135" s="35"/>
      <c r="I7135" s="35"/>
    </row>
    <row r="7136" spans="3:9" ht="22.5" customHeight="1" x14ac:dyDescent="0.25">
      <c r="C7136" s="34"/>
      <c r="D7136" s="27"/>
      <c r="F7136" s="27"/>
      <c r="G7136" s="35"/>
      <c r="H7136" s="35"/>
      <c r="I7136" s="35"/>
    </row>
    <row r="7137" spans="3:9" ht="22.5" customHeight="1" x14ac:dyDescent="0.25">
      <c r="C7137" s="34"/>
      <c r="D7137" s="27"/>
      <c r="F7137" s="27"/>
      <c r="G7137" s="35"/>
      <c r="H7137" s="35"/>
      <c r="I7137" s="35"/>
    </row>
    <row r="7138" spans="3:9" ht="22.5" customHeight="1" x14ac:dyDescent="0.25">
      <c r="C7138" s="34"/>
      <c r="D7138" s="27"/>
      <c r="F7138" s="27"/>
      <c r="G7138" s="35"/>
      <c r="H7138" s="35"/>
      <c r="I7138" s="35"/>
    </row>
    <row r="7139" spans="3:9" ht="22.5" customHeight="1" x14ac:dyDescent="0.25">
      <c r="C7139" s="34"/>
      <c r="D7139" s="27"/>
      <c r="F7139" s="27"/>
      <c r="G7139" s="35"/>
      <c r="H7139" s="35"/>
      <c r="I7139" s="35"/>
    </row>
    <row r="7140" spans="3:9" ht="22.5" customHeight="1" x14ac:dyDescent="0.25">
      <c r="C7140" s="34"/>
      <c r="D7140" s="27"/>
      <c r="F7140" s="27"/>
      <c r="G7140" s="35"/>
      <c r="H7140" s="35"/>
      <c r="I7140" s="35"/>
    </row>
    <row r="7141" spans="3:9" ht="22.5" customHeight="1" x14ac:dyDescent="0.25">
      <c r="C7141" s="34"/>
      <c r="D7141" s="27"/>
      <c r="F7141" s="27"/>
      <c r="G7141" s="35"/>
      <c r="H7141" s="35"/>
      <c r="I7141" s="35"/>
    </row>
    <row r="7142" spans="3:9" ht="22.5" customHeight="1" x14ac:dyDescent="0.25">
      <c r="C7142" s="34"/>
      <c r="D7142" s="27"/>
      <c r="F7142" s="27"/>
      <c r="G7142" s="35"/>
      <c r="H7142" s="35"/>
      <c r="I7142" s="35"/>
    </row>
    <row r="7143" spans="3:9" ht="22.5" customHeight="1" x14ac:dyDescent="0.25">
      <c r="C7143" s="34"/>
      <c r="D7143" s="27"/>
      <c r="F7143" s="27"/>
      <c r="G7143" s="35"/>
      <c r="H7143" s="35"/>
      <c r="I7143" s="35"/>
    </row>
    <row r="7144" spans="3:9" ht="22.5" customHeight="1" x14ac:dyDescent="0.25">
      <c r="C7144" s="34"/>
      <c r="D7144" s="27"/>
      <c r="F7144" s="27"/>
      <c r="G7144" s="35"/>
      <c r="H7144" s="35"/>
      <c r="I7144" s="35"/>
    </row>
    <row r="7145" spans="3:9" ht="22.5" customHeight="1" x14ac:dyDescent="0.25">
      <c r="C7145" s="34"/>
      <c r="D7145" s="27"/>
      <c r="F7145" s="27"/>
      <c r="G7145" s="35"/>
      <c r="H7145" s="35"/>
      <c r="I7145" s="35"/>
    </row>
    <row r="7146" spans="3:9" ht="22.5" customHeight="1" x14ac:dyDescent="0.25">
      <c r="C7146" s="34"/>
      <c r="D7146" s="27"/>
      <c r="F7146" s="27"/>
      <c r="G7146" s="35"/>
      <c r="H7146" s="35"/>
      <c r="I7146" s="35"/>
    </row>
    <row r="7147" spans="3:9" ht="22.5" customHeight="1" x14ac:dyDescent="0.25">
      <c r="C7147" s="34"/>
      <c r="D7147" s="27"/>
      <c r="F7147" s="27"/>
      <c r="G7147" s="35"/>
      <c r="H7147" s="35"/>
      <c r="I7147" s="35"/>
    </row>
    <row r="7148" spans="3:9" ht="22.5" customHeight="1" x14ac:dyDescent="0.25">
      <c r="C7148" s="34"/>
      <c r="D7148" s="27"/>
      <c r="F7148" s="27"/>
      <c r="G7148" s="35"/>
      <c r="H7148" s="35"/>
      <c r="I7148" s="35"/>
    </row>
    <row r="7149" spans="3:9" ht="22.5" customHeight="1" x14ac:dyDescent="0.25">
      <c r="C7149" s="34"/>
      <c r="D7149" s="27"/>
      <c r="F7149" s="27"/>
      <c r="G7149" s="35"/>
      <c r="H7149" s="35"/>
      <c r="I7149" s="35"/>
    </row>
    <row r="7150" spans="3:9" ht="22.5" customHeight="1" x14ac:dyDescent="0.25">
      <c r="C7150" s="34"/>
      <c r="D7150" s="27"/>
      <c r="F7150" s="27"/>
      <c r="G7150" s="35"/>
      <c r="H7150" s="35"/>
      <c r="I7150" s="35"/>
    </row>
    <row r="7151" spans="3:9" ht="22.5" customHeight="1" x14ac:dyDescent="0.25">
      <c r="C7151" s="34"/>
      <c r="D7151" s="27"/>
      <c r="F7151" s="27"/>
      <c r="G7151" s="35"/>
      <c r="H7151" s="35"/>
      <c r="I7151" s="35"/>
    </row>
    <row r="7152" spans="3:9" ht="22.5" customHeight="1" x14ac:dyDescent="0.25">
      <c r="C7152" s="34"/>
      <c r="D7152" s="27"/>
      <c r="F7152" s="27"/>
      <c r="G7152" s="35"/>
      <c r="H7152" s="35"/>
      <c r="I7152" s="35"/>
    </row>
    <row r="7153" spans="3:9" ht="22.5" customHeight="1" x14ac:dyDescent="0.25">
      <c r="C7153" s="34"/>
      <c r="D7153" s="27"/>
      <c r="F7153" s="27"/>
      <c r="G7153" s="35"/>
      <c r="H7153" s="35"/>
      <c r="I7153" s="35"/>
    </row>
    <row r="7154" spans="3:9" ht="22.5" customHeight="1" x14ac:dyDescent="0.25">
      <c r="C7154" s="34"/>
      <c r="D7154" s="27"/>
      <c r="F7154" s="27"/>
      <c r="G7154" s="35"/>
      <c r="H7154" s="35"/>
      <c r="I7154" s="35"/>
    </row>
    <row r="7155" spans="3:9" ht="22.5" customHeight="1" x14ac:dyDescent="0.25">
      <c r="C7155" s="34"/>
      <c r="D7155" s="27"/>
      <c r="F7155" s="27"/>
      <c r="G7155" s="35"/>
      <c r="H7155" s="35"/>
      <c r="I7155" s="35"/>
    </row>
    <row r="7156" spans="3:9" ht="22.5" customHeight="1" x14ac:dyDescent="0.25">
      <c r="C7156" s="34"/>
      <c r="D7156" s="27"/>
      <c r="F7156" s="27"/>
      <c r="G7156" s="35"/>
      <c r="H7156" s="35"/>
      <c r="I7156" s="35"/>
    </row>
    <row r="7157" spans="3:9" ht="22.5" customHeight="1" x14ac:dyDescent="0.25">
      <c r="C7157" s="34"/>
      <c r="D7157" s="27"/>
      <c r="F7157" s="27"/>
      <c r="G7157" s="35"/>
      <c r="H7157" s="35"/>
      <c r="I7157" s="35"/>
    </row>
    <row r="7158" spans="3:9" ht="22.5" customHeight="1" x14ac:dyDescent="0.25">
      <c r="C7158" s="34"/>
      <c r="D7158" s="27"/>
      <c r="F7158" s="27"/>
      <c r="G7158" s="35"/>
      <c r="H7158" s="35"/>
      <c r="I7158" s="35"/>
    </row>
    <row r="7159" spans="3:9" ht="22.5" customHeight="1" x14ac:dyDescent="0.25">
      <c r="C7159" s="34"/>
      <c r="D7159" s="27"/>
      <c r="F7159" s="27"/>
      <c r="G7159" s="35"/>
      <c r="H7159" s="35"/>
      <c r="I7159" s="35"/>
    </row>
    <row r="7160" spans="3:9" ht="22.5" customHeight="1" x14ac:dyDescent="0.25">
      <c r="C7160" s="34"/>
      <c r="D7160" s="27"/>
      <c r="F7160" s="27"/>
      <c r="G7160" s="35"/>
      <c r="H7160" s="35"/>
      <c r="I7160" s="35"/>
    </row>
    <row r="7161" spans="3:9" ht="22.5" customHeight="1" x14ac:dyDescent="0.25">
      <c r="C7161" s="34"/>
      <c r="D7161" s="27"/>
      <c r="F7161" s="27"/>
      <c r="G7161" s="35"/>
      <c r="H7161" s="35"/>
      <c r="I7161" s="35"/>
    </row>
    <row r="7162" spans="3:9" ht="22.5" customHeight="1" x14ac:dyDescent="0.25">
      <c r="C7162" s="34"/>
      <c r="D7162" s="27"/>
      <c r="F7162" s="27"/>
      <c r="G7162" s="35"/>
      <c r="H7162" s="35"/>
      <c r="I7162" s="35"/>
    </row>
    <row r="7163" spans="3:9" ht="22.5" customHeight="1" x14ac:dyDescent="0.25">
      <c r="C7163" s="34"/>
      <c r="D7163" s="27"/>
      <c r="F7163" s="27"/>
      <c r="G7163" s="35"/>
      <c r="H7163" s="35"/>
      <c r="I7163" s="35"/>
    </row>
    <row r="7164" spans="3:9" ht="22.5" customHeight="1" x14ac:dyDescent="0.25">
      <c r="C7164" s="34"/>
      <c r="D7164" s="27"/>
      <c r="F7164" s="27"/>
      <c r="G7164" s="35"/>
      <c r="H7164" s="35"/>
      <c r="I7164" s="35"/>
    </row>
    <row r="7165" spans="3:9" ht="22.5" customHeight="1" x14ac:dyDescent="0.25">
      <c r="C7165" s="34"/>
      <c r="D7165" s="27"/>
      <c r="F7165" s="27"/>
      <c r="G7165" s="35"/>
      <c r="H7165" s="35"/>
      <c r="I7165" s="35"/>
    </row>
    <row r="7166" spans="3:9" ht="22.5" customHeight="1" x14ac:dyDescent="0.25">
      <c r="C7166" s="34"/>
      <c r="D7166" s="27"/>
      <c r="F7166" s="27"/>
      <c r="G7166" s="35"/>
      <c r="H7166" s="35"/>
      <c r="I7166" s="35"/>
    </row>
    <row r="7167" spans="3:9" ht="22.5" customHeight="1" x14ac:dyDescent="0.25">
      <c r="C7167" s="34"/>
      <c r="D7167" s="27"/>
      <c r="F7167" s="27"/>
      <c r="G7167" s="35"/>
      <c r="H7167" s="35"/>
      <c r="I7167" s="35"/>
    </row>
    <row r="7168" spans="3:9" ht="22.5" customHeight="1" x14ac:dyDescent="0.25">
      <c r="C7168" s="34"/>
      <c r="D7168" s="27"/>
      <c r="F7168" s="27"/>
      <c r="G7168" s="35"/>
      <c r="H7168" s="35"/>
      <c r="I7168" s="35"/>
    </row>
    <row r="7169" spans="3:9" ht="22.5" customHeight="1" x14ac:dyDescent="0.25">
      <c r="C7169" s="34"/>
      <c r="D7169" s="27"/>
      <c r="F7169" s="27"/>
      <c r="G7169" s="35"/>
      <c r="H7169" s="35"/>
      <c r="I7169" s="35"/>
    </row>
    <row r="7170" spans="3:9" ht="22.5" customHeight="1" x14ac:dyDescent="0.25">
      <c r="C7170" s="34"/>
      <c r="D7170" s="27"/>
      <c r="F7170" s="27"/>
      <c r="G7170" s="35"/>
      <c r="H7170" s="35"/>
      <c r="I7170" s="35"/>
    </row>
    <row r="7171" spans="3:9" ht="22.5" customHeight="1" x14ac:dyDescent="0.25">
      <c r="C7171" s="34"/>
      <c r="D7171" s="27"/>
      <c r="F7171" s="27"/>
      <c r="G7171" s="35"/>
      <c r="H7171" s="35"/>
      <c r="I7171" s="35"/>
    </row>
    <row r="7172" spans="3:9" ht="22.5" customHeight="1" x14ac:dyDescent="0.25">
      <c r="C7172" s="34"/>
      <c r="D7172" s="27"/>
      <c r="F7172" s="27"/>
      <c r="G7172" s="35"/>
      <c r="H7172" s="35"/>
      <c r="I7172" s="35"/>
    </row>
    <row r="7173" spans="3:9" ht="22.5" customHeight="1" x14ac:dyDescent="0.25">
      <c r="C7173" s="34"/>
      <c r="D7173" s="27"/>
      <c r="F7173" s="27"/>
      <c r="G7173" s="35"/>
      <c r="H7173" s="35"/>
      <c r="I7173" s="35"/>
    </row>
    <row r="7174" spans="3:9" ht="22.5" customHeight="1" x14ac:dyDescent="0.25">
      <c r="C7174" s="34"/>
      <c r="D7174" s="27"/>
      <c r="F7174" s="27"/>
      <c r="G7174" s="35"/>
      <c r="H7174" s="35"/>
      <c r="I7174" s="35"/>
    </row>
    <row r="7175" spans="3:9" ht="22.5" customHeight="1" x14ac:dyDescent="0.25">
      <c r="C7175" s="34"/>
      <c r="D7175" s="27"/>
      <c r="F7175" s="27"/>
      <c r="G7175" s="35"/>
      <c r="H7175" s="35"/>
      <c r="I7175" s="35"/>
    </row>
    <row r="7176" spans="3:9" ht="22.5" customHeight="1" x14ac:dyDescent="0.25">
      <c r="C7176" s="34"/>
      <c r="D7176" s="27"/>
      <c r="F7176" s="27"/>
      <c r="G7176" s="35"/>
      <c r="H7176" s="35"/>
      <c r="I7176" s="35"/>
    </row>
    <row r="7177" spans="3:9" ht="22.5" customHeight="1" x14ac:dyDescent="0.25">
      <c r="C7177" s="34"/>
      <c r="D7177" s="27"/>
      <c r="F7177" s="27"/>
      <c r="G7177" s="35"/>
      <c r="H7177" s="35"/>
      <c r="I7177" s="35"/>
    </row>
    <row r="7178" spans="3:9" ht="22.5" customHeight="1" x14ac:dyDescent="0.25">
      <c r="C7178" s="34"/>
      <c r="D7178" s="27"/>
      <c r="F7178" s="27"/>
      <c r="G7178" s="35"/>
      <c r="H7178" s="35"/>
      <c r="I7178" s="35"/>
    </row>
    <row r="7179" spans="3:9" ht="22.5" customHeight="1" x14ac:dyDescent="0.25">
      <c r="C7179" s="34"/>
      <c r="D7179" s="27"/>
      <c r="F7179" s="27"/>
      <c r="G7179" s="35"/>
      <c r="H7179" s="35"/>
      <c r="I7179" s="35"/>
    </row>
    <row r="7180" spans="3:9" ht="22.5" customHeight="1" x14ac:dyDescent="0.25">
      <c r="C7180" s="34"/>
      <c r="D7180" s="27"/>
      <c r="F7180" s="27"/>
      <c r="G7180" s="35"/>
      <c r="H7180" s="35"/>
      <c r="I7180" s="35"/>
    </row>
    <row r="7181" spans="3:9" ht="22.5" customHeight="1" x14ac:dyDescent="0.25">
      <c r="C7181" s="34"/>
      <c r="D7181" s="27"/>
      <c r="F7181" s="27"/>
      <c r="G7181" s="35"/>
      <c r="H7181" s="35"/>
      <c r="I7181" s="35"/>
    </row>
    <row r="7182" spans="3:9" ht="22.5" customHeight="1" x14ac:dyDescent="0.25">
      <c r="C7182" s="34"/>
      <c r="D7182" s="27"/>
      <c r="F7182" s="27"/>
      <c r="G7182" s="35"/>
      <c r="H7182" s="35"/>
      <c r="I7182" s="35"/>
    </row>
    <row r="7183" spans="3:9" ht="22.5" customHeight="1" x14ac:dyDescent="0.25">
      <c r="C7183" s="34"/>
      <c r="D7183" s="27"/>
      <c r="F7183" s="27"/>
      <c r="G7183" s="35"/>
      <c r="H7183" s="35"/>
      <c r="I7183" s="35"/>
    </row>
    <row r="7184" spans="3:9" ht="22.5" customHeight="1" x14ac:dyDescent="0.25">
      <c r="C7184" s="34"/>
      <c r="D7184" s="27"/>
      <c r="F7184" s="27"/>
      <c r="G7184" s="35"/>
      <c r="H7184" s="35"/>
      <c r="I7184" s="35"/>
    </row>
    <row r="7185" spans="3:9" ht="22.5" customHeight="1" x14ac:dyDescent="0.25">
      <c r="C7185" s="34"/>
      <c r="D7185" s="27"/>
      <c r="F7185" s="27"/>
      <c r="G7185" s="35"/>
      <c r="H7185" s="35"/>
      <c r="I7185" s="35"/>
    </row>
    <row r="7186" spans="3:9" ht="22.5" customHeight="1" x14ac:dyDescent="0.25">
      <c r="C7186" s="34"/>
      <c r="D7186" s="27"/>
      <c r="F7186" s="27"/>
      <c r="G7186" s="35"/>
      <c r="H7186" s="35"/>
      <c r="I7186" s="35"/>
    </row>
    <row r="7187" spans="3:9" ht="22.5" customHeight="1" x14ac:dyDescent="0.25">
      <c r="C7187" s="34"/>
      <c r="D7187" s="27"/>
      <c r="F7187" s="27"/>
      <c r="G7187" s="35"/>
      <c r="H7187" s="35"/>
      <c r="I7187" s="35"/>
    </row>
    <row r="7188" spans="3:9" ht="22.5" customHeight="1" x14ac:dyDescent="0.25">
      <c r="C7188" s="34"/>
      <c r="D7188" s="27"/>
      <c r="F7188" s="27"/>
      <c r="G7188" s="35"/>
      <c r="H7188" s="35"/>
      <c r="I7188" s="35"/>
    </row>
    <row r="7189" spans="3:9" ht="22.5" customHeight="1" x14ac:dyDescent="0.25">
      <c r="C7189" s="34"/>
      <c r="D7189" s="27"/>
      <c r="F7189" s="27"/>
      <c r="G7189" s="35"/>
      <c r="H7189" s="35"/>
      <c r="I7189" s="35"/>
    </row>
    <row r="7190" spans="3:9" ht="22.5" customHeight="1" x14ac:dyDescent="0.25">
      <c r="C7190" s="34"/>
      <c r="D7190" s="27"/>
      <c r="F7190" s="27"/>
      <c r="G7190" s="35"/>
      <c r="H7190" s="35"/>
      <c r="I7190" s="35"/>
    </row>
    <row r="7191" spans="3:9" ht="22.5" customHeight="1" x14ac:dyDescent="0.25">
      <c r="C7191" s="34"/>
      <c r="D7191" s="27"/>
      <c r="F7191" s="27"/>
      <c r="G7191" s="35"/>
      <c r="H7191" s="35"/>
      <c r="I7191" s="35"/>
    </row>
    <row r="7192" spans="3:9" ht="22.5" customHeight="1" x14ac:dyDescent="0.25">
      <c r="C7192" s="34"/>
      <c r="D7192" s="27"/>
      <c r="F7192" s="27"/>
      <c r="G7192" s="35"/>
      <c r="H7192" s="35"/>
      <c r="I7192" s="35"/>
    </row>
    <row r="7193" spans="3:9" ht="22.5" customHeight="1" x14ac:dyDescent="0.25">
      <c r="C7193" s="34"/>
      <c r="D7193" s="27"/>
      <c r="F7193" s="27"/>
      <c r="G7193" s="35"/>
      <c r="H7193" s="35"/>
      <c r="I7193" s="35"/>
    </row>
    <row r="7194" spans="3:9" ht="22.5" customHeight="1" x14ac:dyDescent="0.25">
      <c r="C7194" s="34"/>
      <c r="D7194" s="27"/>
      <c r="F7194" s="27"/>
      <c r="G7194" s="35"/>
      <c r="H7194" s="35"/>
      <c r="I7194" s="35"/>
    </row>
    <row r="7195" spans="3:9" ht="22.5" customHeight="1" x14ac:dyDescent="0.25">
      <c r="C7195" s="34"/>
      <c r="D7195" s="27"/>
      <c r="F7195" s="27"/>
      <c r="G7195" s="35"/>
      <c r="H7195" s="35"/>
      <c r="I7195" s="35"/>
    </row>
    <row r="7196" spans="3:9" ht="22.5" customHeight="1" x14ac:dyDescent="0.25">
      <c r="C7196" s="34"/>
      <c r="D7196" s="27"/>
      <c r="F7196" s="27"/>
      <c r="G7196" s="35"/>
      <c r="H7196" s="35"/>
      <c r="I7196" s="35"/>
    </row>
    <row r="7197" spans="3:9" ht="22.5" customHeight="1" x14ac:dyDescent="0.25">
      <c r="C7197" s="34"/>
      <c r="D7197" s="27"/>
      <c r="F7197" s="27"/>
      <c r="G7197" s="35"/>
      <c r="H7197" s="35"/>
      <c r="I7197" s="35"/>
    </row>
    <row r="7198" spans="3:9" ht="22.5" customHeight="1" x14ac:dyDescent="0.25">
      <c r="C7198" s="34"/>
      <c r="D7198" s="27"/>
      <c r="F7198" s="27"/>
      <c r="G7198" s="35"/>
      <c r="H7198" s="35"/>
      <c r="I7198" s="35"/>
    </row>
    <row r="7199" spans="3:9" ht="22.5" customHeight="1" x14ac:dyDescent="0.25">
      <c r="C7199" s="34"/>
      <c r="D7199" s="27"/>
      <c r="F7199" s="27"/>
      <c r="G7199" s="35"/>
      <c r="H7199" s="35"/>
      <c r="I7199" s="35"/>
    </row>
    <row r="7200" spans="3:9" ht="22.5" customHeight="1" x14ac:dyDescent="0.25">
      <c r="C7200" s="34"/>
      <c r="D7200" s="27"/>
      <c r="F7200" s="27"/>
      <c r="G7200" s="35"/>
      <c r="H7200" s="35"/>
      <c r="I7200" s="35"/>
    </row>
    <row r="7201" spans="3:9" ht="22.5" customHeight="1" x14ac:dyDescent="0.25">
      <c r="C7201" s="34"/>
      <c r="D7201" s="27"/>
      <c r="F7201" s="27"/>
      <c r="G7201" s="35"/>
      <c r="H7201" s="35"/>
      <c r="I7201" s="35"/>
    </row>
    <row r="7202" spans="3:9" ht="22.5" customHeight="1" x14ac:dyDescent="0.25">
      <c r="C7202" s="34"/>
      <c r="D7202" s="27"/>
      <c r="F7202" s="27"/>
      <c r="G7202" s="35"/>
      <c r="H7202" s="35"/>
      <c r="I7202" s="35"/>
    </row>
    <row r="7203" spans="3:9" ht="22.5" customHeight="1" x14ac:dyDescent="0.25">
      <c r="C7203" s="34"/>
      <c r="D7203" s="27"/>
      <c r="F7203" s="27"/>
      <c r="G7203" s="35"/>
      <c r="H7203" s="35"/>
      <c r="I7203" s="35"/>
    </row>
    <row r="7204" spans="3:9" ht="22.5" customHeight="1" x14ac:dyDescent="0.25">
      <c r="C7204" s="34"/>
      <c r="D7204" s="27"/>
      <c r="F7204" s="27"/>
      <c r="G7204" s="35"/>
      <c r="H7204" s="35"/>
      <c r="I7204" s="35"/>
    </row>
    <row r="7205" spans="3:9" ht="22.5" customHeight="1" x14ac:dyDescent="0.25">
      <c r="C7205" s="34"/>
      <c r="D7205" s="27"/>
      <c r="F7205" s="27"/>
      <c r="G7205" s="35"/>
      <c r="H7205" s="35"/>
      <c r="I7205" s="35"/>
    </row>
    <row r="7206" spans="3:9" ht="22.5" customHeight="1" x14ac:dyDescent="0.25">
      <c r="C7206" s="34"/>
      <c r="D7206" s="27"/>
      <c r="F7206" s="27"/>
      <c r="G7206" s="35"/>
      <c r="H7206" s="35"/>
      <c r="I7206" s="35"/>
    </row>
    <row r="7207" spans="3:9" ht="22.5" customHeight="1" x14ac:dyDescent="0.25">
      <c r="C7207" s="34"/>
      <c r="D7207" s="27"/>
      <c r="F7207" s="27"/>
      <c r="G7207" s="35"/>
      <c r="H7207" s="35"/>
      <c r="I7207" s="35"/>
    </row>
    <row r="7208" spans="3:9" ht="22.5" customHeight="1" x14ac:dyDescent="0.25">
      <c r="C7208" s="34"/>
      <c r="D7208" s="27"/>
      <c r="F7208" s="27"/>
      <c r="G7208" s="35"/>
      <c r="H7208" s="35"/>
      <c r="I7208" s="35"/>
    </row>
    <row r="7209" spans="3:9" ht="22.5" customHeight="1" x14ac:dyDescent="0.25">
      <c r="C7209" s="34"/>
      <c r="D7209" s="27"/>
      <c r="F7209" s="27"/>
      <c r="G7209" s="35"/>
      <c r="H7209" s="35"/>
      <c r="I7209" s="35"/>
    </row>
    <row r="7210" spans="3:9" ht="22.5" customHeight="1" x14ac:dyDescent="0.25">
      <c r="C7210" s="34"/>
      <c r="D7210" s="27"/>
      <c r="F7210" s="27"/>
      <c r="G7210" s="35"/>
      <c r="H7210" s="35"/>
      <c r="I7210" s="35"/>
    </row>
    <row r="7211" spans="3:9" ht="22.5" customHeight="1" x14ac:dyDescent="0.25">
      <c r="C7211" s="34"/>
      <c r="D7211" s="27"/>
      <c r="F7211" s="27"/>
      <c r="G7211" s="35"/>
      <c r="H7211" s="35"/>
      <c r="I7211" s="35"/>
    </row>
    <row r="7212" spans="3:9" ht="22.5" customHeight="1" x14ac:dyDescent="0.25">
      <c r="C7212" s="34"/>
      <c r="D7212" s="27"/>
      <c r="F7212" s="27"/>
      <c r="G7212" s="35"/>
      <c r="H7212" s="35"/>
      <c r="I7212" s="35"/>
    </row>
    <row r="7213" spans="3:9" ht="22.5" customHeight="1" x14ac:dyDescent="0.25">
      <c r="C7213" s="34"/>
      <c r="D7213" s="27"/>
      <c r="F7213" s="27"/>
      <c r="G7213" s="35"/>
      <c r="H7213" s="35"/>
      <c r="I7213" s="35"/>
    </row>
    <row r="7214" spans="3:9" ht="22.5" customHeight="1" x14ac:dyDescent="0.25">
      <c r="C7214" s="34"/>
      <c r="D7214" s="27"/>
      <c r="F7214" s="27"/>
      <c r="G7214" s="35"/>
      <c r="H7214" s="35"/>
      <c r="I7214" s="35"/>
    </row>
    <row r="7215" spans="3:9" ht="22.5" customHeight="1" x14ac:dyDescent="0.25">
      <c r="C7215" s="34"/>
      <c r="D7215" s="27"/>
      <c r="F7215" s="27"/>
      <c r="G7215" s="35"/>
      <c r="H7215" s="35"/>
      <c r="I7215" s="35"/>
    </row>
    <row r="7216" spans="3:9" ht="22.5" customHeight="1" x14ac:dyDescent="0.25">
      <c r="C7216" s="34"/>
      <c r="D7216" s="27"/>
      <c r="F7216" s="27"/>
      <c r="G7216" s="35"/>
      <c r="H7216" s="35"/>
      <c r="I7216" s="35"/>
    </row>
    <row r="7217" spans="3:9" ht="22.5" customHeight="1" x14ac:dyDescent="0.25">
      <c r="C7217" s="34"/>
      <c r="D7217" s="27"/>
      <c r="F7217" s="27"/>
      <c r="G7217" s="35"/>
      <c r="H7217" s="35"/>
      <c r="I7217" s="35"/>
    </row>
    <row r="7218" spans="3:9" ht="22.5" customHeight="1" x14ac:dyDescent="0.25">
      <c r="C7218" s="34"/>
      <c r="D7218" s="27"/>
      <c r="F7218" s="27"/>
      <c r="G7218" s="35"/>
      <c r="H7218" s="35"/>
      <c r="I7218" s="35"/>
    </row>
    <row r="7219" spans="3:9" ht="22.5" customHeight="1" x14ac:dyDescent="0.25">
      <c r="C7219" s="34"/>
      <c r="D7219" s="27"/>
      <c r="F7219" s="27"/>
      <c r="G7219" s="35"/>
      <c r="H7219" s="35"/>
      <c r="I7219" s="35"/>
    </row>
    <row r="7220" spans="3:9" ht="22.5" customHeight="1" x14ac:dyDescent="0.25">
      <c r="C7220" s="34"/>
      <c r="D7220" s="27"/>
      <c r="F7220" s="27"/>
      <c r="G7220" s="35"/>
      <c r="H7220" s="35"/>
      <c r="I7220" s="35"/>
    </row>
    <row r="7221" spans="3:9" ht="22.5" customHeight="1" x14ac:dyDescent="0.25">
      <c r="C7221" s="34"/>
      <c r="D7221" s="27"/>
      <c r="F7221" s="27"/>
      <c r="G7221" s="35"/>
      <c r="H7221" s="35"/>
      <c r="I7221" s="35"/>
    </row>
    <row r="7222" spans="3:9" ht="22.5" customHeight="1" x14ac:dyDescent="0.25">
      <c r="C7222" s="34"/>
      <c r="D7222" s="27"/>
      <c r="F7222" s="27"/>
      <c r="G7222" s="35"/>
      <c r="H7222" s="35"/>
      <c r="I7222" s="35"/>
    </row>
    <row r="7223" spans="3:9" ht="22.5" customHeight="1" x14ac:dyDescent="0.25">
      <c r="C7223" s="34"/>
      <c r="D7223" s="27"/>
      <c r="F7223" s="27"/>
      <c r="G7223" s="35"/>
      <c r="H7223" s="35"/>
      <c r="I7223" s="35"/>
    </row>
    <row r="7224" spans="3:9" ht="22.5" customHeight="1" x14ac:dyDescent="0.25">
      <c r="C7224" s="34"/>
      <c r="D7224" s="27"/>
      <c r="F7224" s="27"/>
      <c r="G7224" s="35"/>
      <c r="H7224" s="35"/>
      <c r="I7224" s="35"/>
    </row>
    <row r="7225" spans="3:9" ht="22.5" customHeight="1" x14ac:dyDescent="0.25">
      <c r="C7225" s="34"/>
      <c r="D7225" s="27"/>
      <c r="F7225" s="27"/>
      <c r="G7225" s="35"/>
      <c r="H7225" s="35"/>
      <c r="I7225" s="35"/>
    </row>
    <row r="7226" spans="3:9" ht="22.5" customHeight="1" x14ac:dyDescent="0.25">
      <c r="C7226" s="34"/>
      <c r="D7226" s="27"/>
      <c r="F7226" s="27"/>
      <c r="G7226" s="35"/>
      <c r="H7226" s="35"/>
      <c r="I7226" s="35"/>
    </row>
    <row r="7227" spans="3:9" ht="22.5" customHeight="1" x14ac:dyDescent="0.25">
      <c r="C7227" s="34"/>
      <c r="D7227" s="27"/>
      <c r="F7227" s="27"/>
      <c r="G7227" s="35"/>
      <c r="H7227" s="35"/>
      <c r="I7227" s="35"/>
    </row>
    <row r="7228" spans="3:9" ht="22.5" customHeight="1" x14ac:dyDescent="0.25">
      <c r="C7228" s="34"/>
      <c r="D7228" s="27"/>
      <c r="F7228" s="27"/>
      <c r="G7228" s="35"/>
      <c r="H7228" s="35"/>
      <c r="I7228" s="35"/>
    </row>
    <row r="7229" spans="3:9" ht="22.5" customHeight="1" x14ac:dyDescent="0.25">
      <c r="C7229" s="34"/>
      <c r="D7229" s="27"/>
      <c r="F7229" s="27"/>
      <c r="G7229" s="35"/>
      <c r="H7229" s="35"/>
      <c r="I7229" s="35"/>
    </row>
    <row r="7230" spans="3:9" ht="22.5" customHeight="1" x14ac:dyDescent="0.25">
      <c r="C7230" s="34"/>
      <c r="D7230" s="27"/>
      <c r="F7230" s="27"/>
      <c r="G7230" s="35"/>
      <c r="H7230" s="35"/>
      <c r="I7230" s="35"/>
    </row>
    <row r="7231" spans="3:9" ht="22.5" customHeight="1" x14ac:dyDescent="0.25">
      <c r="C7231" s="34"/>
      <c r="D7231" s="27"/>
      <c r="F7231" s="27"/>
      <c r="G7231" s="35"/>
      <c r="H7231" s="35"/>
      <c r="I7231" s="35"/>
    </row>
    <row r="7232" spans="3:9" ht="22.5" customHeight="1" x14ac:dyDescent="0.25">
      <c r="C7232" s="34"/>
      <c r="D7232" s="27"/>
      <c r="F7232" s="27"/>
      <c r="G7232" s="35"/>
      <c r="H7232" s="35"/>
      <c r="I7232" s="35"/>
    </row>
    <row r="7233" spans="3:9" ht="22.5" customHeight="1" x14ac:dyDescent="0.25">
      <c r="C7233" s="34"/>
      <c r="D7233" s="27"/>
      <c r="F7233" s="27"/>
      <c r="G7233" s="35"/>
      <c r="H7233" s="35"/>
      <c r="I7233" s="35"/>
    </row>
    <row r="7234" spans="3:9" ht="22.5" customHeight="1" x14ac:dyDescent="0.25">
      <c r="C7234" s="34"/>
      <c r="D7234" s="27"/>
      <c r="F7234" s="27"/>
      <c r="G7234" s="35"/>
      <c r="H7234" s="35"/>
      <c r="I7234" s="35"/>
    </row>
    <row r="7235" spans="3:9" ht="22.5" customHeight="1" x14ac:dyDescent="0.25">
      <c r="C7235" s="34"/>
      <c r="D7235" s="27"/>
      <c r="F7235" s="27"/>
      <c r="G7235" s="35"/>
      <c r="H7235" s="35"/>
      <c r="I7235" s="35"/>
    </row>
    <row r="7236" spans="3:9" ht="22.5" customHeight="1" x14ac:dyDescent="0.25">
      <c r="C7236" s="34"/>
      <c r="D7236" s="27"/>
      <c r="F7236" s="27"/>
      <c r="G7236" s="35"/>
      <c r="H7236" s="35"/>
      <c r="I7236" s="35"/>
    </row>
    <row r="7237" spans="3:9" ht="22.5" customHeight="1" x14ac:dyDescent="0.25">
      <c r="C7237" s="34"/>
      <c r="D7237" s="27"/>
      <c r="F7237" s="27"/>
      <c r="G7237" s="35"/>
      <c r="H7237" s="35"/>
      <c r="I7237" s="35"/>
    </row>
    <row r="7238" spans="3:9" ht="22.5" customHeight="1" x14ac:dyDescent="0.25">
      <c r="C7238" s="34"/>
      <c r="D7238" s="27"/>
      <c r="F7238" s="27"/>
      <c r="G7238" s="35"/>
      <c r="H7238" s="35"/>
      <c r="I7238" s="35"/>
    </row>
    <row r="7239" spans="3:9" ht="22.5" customHeight="1" x14ac:dyDescent="0.25">
      <c r="C7239" s="34"/>
      <c r="D7239" s="27"/>
      <c r="F7239" s="27"/>
      <c r="G7239" s="35"/>
      <c r="H7239" s="35"/>
      <c r="I7239" s="35"/>
    </row>
    <row r="7240" spans="3:9" ht="22.5" customHeight="1" x14ac:dyDescent="0.25">
      <c r="C7240" s="34"/>
      <c r="D7240" s="27"/>
      <c r="F7240" s="27"/>
      <c r="G7240" s="35"/>
      <c r="H7240" s="35"/>
      <c r="I7240" s="35"/>
    </row>
    <row r="7241" spans="3:9" ht="22.5" customHeight="1" x14ac:dyDescent="0.25">
      <c r="C7241" s="34"/>
      <c r="D7241" s="27"/>
      <c r="F7241" s="27"/>
      <c r="G7241" s="35"/>
      <c r="H7241" s="35"/>
      <c r="I7241" s="35"/>
    </row>
    <row r="7242" spans="3:9" ht="22.5" customHeight="1" x14ac:dyDescent="0.25">
      <c r="C7242" s="34"/>
      <c r="D7242" s="27"/>
      <c r="F7242" s="27"/>
      <c r="G7242" s="35"/>
      <c r="H7242" s="35"/>
      <c r="I7242" s="35"/>
    </row>
    <row r="7243" spans="3:9" ht="22.5" customHeight="1" x14ac:dyDescent="0.25">
      <c r="C7243" s="34"/>
      <c r="D7243" s="27"/>
      <c r="F7243" s="27"/>
      <c r="G7243" s="35"/>
      <c r="H7243" s="35"/>
      <c r="I7243" s="35"/>
    </row>
    <row r="7244" spans="3:9" ht="22.5" customHeight="1" x14ac:dyDescent="0.25">
      <c r="C7244" s="34"/>
      <c r="D7244" s="27"/>
      <c r="F7244" s="27"/>
      <c r="G7244" s="35"/>
      <c r="H7244" s="35"/>
      <c r="I7244" s="35"/>
    </row>
    <row r="7245" spans="3:9" ht="22.5" customHeight="1" x14ac:dyDescent="0.25">
      <c r="C7245" s="34"/>
      <c r="D7245" s="27"/>
      <c r="F7245" s="27"/>
      <c r="G7245" s="35"/>
      <c r="H7245" s="35"/>
      <c r="I7245" s="35"/>
    </row>
    <row r="7246" spans="3:9" ht="22.5" customHeight="1" x14ac:dyDescent="0.25">
      <c r="C7246" s="34"/>
      <c r="D7246" s="27"/>
      <c r="F7246" s="27"/>
      <c r="G7246" s="35"/>
      <c r="H7246" s="35"/>
      <c r="I7246" s="35"/>
    </row>
    <row r="7247" spans="3:9" ht="22.5" customHeight="1" x14ac:dyDescent="0.25">
      <c r="C7247" s="34"/>
      <c r="D7247" s="27"/>
      <c r="F7247" s="27"/>
      <c r="G7247" s="35"/>
      <c r="H7247" s="35"/>
      <c r="I7247" s="35"/>
    </row>
    <row r="7248" spans="3:9" ht="22.5" customHeight="1" x14ac:dyDescent="0.25">
      <c r="C7248" s="34"/>
      <c r="D7248" s="27"/>
      <c r="F7248" s="27"/>
      <c r="G7248" s="35"/>
      <c r="H7248" s="35"/>
      <c r="I7248" s="35"/>
    </row>
    <row r="7249" spans="3:9" ht="22.5" customHeight="1" x14ac:dyDescent="0.25">
      <c r="C7249" s="34"/>
      <c r="D7249" s="27"/>
      <c r="F7249" s="27"/>
      <c r="G7249" s="35"/>
      <c r="H7249" s="35"/>
      <c r="I7249" s="35"/>
    </row>
    <row r="7250" spans="3:9" ht="22.5" customHeight="1" x14ac:dyDescent="0.25">
      <c r="C7250" s="34"/>
      <c r="D7250" s="27"/>
      <c r="F7250" s="27"/>
      <c r="G7250" s="35"/>
      <c r="H7250" s="35"/>
      <c r="I7250" s="35"/>
    </row>
    <row r="7251" spans="3:9" ht="22.5" customHeight="1" x14ac:dyDescent="0.25">
      <c r="C7251" s="34"/>
      <c r="D7251" s="27"/>
      <c r="F7251" s="27"/>
      <c r="G7251" s="35"/>
      <c r="H7251" s="35"/>
      <c r="I7251" s="35"/>
    </row>
    <row r="7252" spans="3:9" ht="22.5" customHeight="1" x14ac:dyDescent="0.25">
      <c r="C7252" s="34"/>
      <c r="D7252" s="27"/>
      <c r="F7252" s="27"/>
      <c r="G7252" s="35"/>
      <c r="H7252" s="35"/>
      <c r="I7252" s="35"/>
    </row>
    <row r="7253" spans="3:9" ht="22.5" customHeight="1" x14ac:dyDescent="0.25">
      <c r="C7253" s="34"/>
      <c r="D7253" s="27"/>
      <c r="F7253" s="27"/>
      <c r="G7253" s="35"/>
      <c r="H7253" s="35"/>
      <c r="I7253" s="35"/>
    </row>
    <row r="7254" spans="3:9" ht="22.5" customHeight="1" x14ac:dyDescent="0.25">
      <c r="C7254" s="34"/>
      <c r="D7254" s="27"/>
      <c r="F7254" s="27"/>
      <c r="G7254" s="35"/>
      <c r="H7254" s="35"/>
      <c r="I7254" s="35"/>
    </row>
    <row r="7255" spans="3:9" ht="22.5" customHeight="1" x14ac:dyDescent="0.25">
      <c r="C7255" s="34"/>
      <c r="D7255" s="27"/>
      <c r="F7255" s="27"/>
      <c r="G7255" s="35"/>
      <c r="H7255" s="35"/>
      <c r="I7255" s="35"/>
    </row>
    <row r="7256" spans="3:9" ht="22.5" customHeight="1" x14ac:dyDescent="0.25">
      <c r="C7256" s="34"/>
      <c r="D7256" s="27"/>
      <c r="F7256" s="27"/>
      <c r="G7256" s="35"/>
      <c r="H7256" s="35"/>
      <c r="I7256" s="35"/>
    </row>
    <row r="7257" spans="3:9" ht="22.5" customHeight="1" x14ac:dyDescent="0.25">
      <c r="C7257" s="34"/>
      <c r="D7257" s="27"/>
      <c r="F7257" s="27"/>
      <c r="G7257" s="35"/>
      <c r="H7257" s="35"/>
      <c r="I7257" s="35"/>
    </row>
    <row r="7258" spans="3:9" ht="22.5" customHeight="1" x14ac:dyDescent="0.25">
      <c r="C7258" s="34"/>
      <c r="D7258" s="27"/>
      <c r="F7258" s="27"/>
      <c r="G7258" s="35"/>
      <c r="H7258" s="35"/>
      <c r="I7258" s="35"/>
    </row>
    <row r="7259" spans="3:9" ht="22.5" customHeight="1" x14ac:dyDescent="0.25">
      <c r="C7259" s="34"/>
      <c r="D7259" s="27"/>
      <c r="F7259" s="27"/>
      <c r="G7259" s="35"/>
      <c r="H7259" s="35"/>
      <c r="I7259" s="35"/>
    </row>
    <row r="7260" spans="3:9" ht="22.5" customHeight="1" x14ac:dyDescent="0.25">
      <c r="C7260" s="34"/>
      <c r="D7260" s="27"/>
      <c r="F7260" s="27"/>
      <c r="G7260" s="35"/>
      <c r="H7260" s="35"/>
      <c r="I7260" s="35"/>
    </row>
    <row r="7261" spans="3:9" ht="22.5" customHeight="1" x14ac:dyDescent="0.25">
      <c r="C7261" s="34"/>
      <c r="D7261" s="27"/>
      <c r="F7261" s="27"/>
      <c r="G7261" s="35"/>
      <c r="H7261" s="35"/>
      <c r="I7261" s="35"/>
    </row>
    <row r="7262" spans="3:9" ht="22.5" customHeight="1" x14ac:dyDescent="0.25">
      <c r="C7262" s="34"/>
      <c r="D7262" s="27"/>
      <c r="F7262" s="27"/>
      <c r="G7262" s="35"/>
      <c r="H7262" s="35"/>
      <c r="I7262" s="35"/>
    </row>
    <row r="7263" spans="3:9" ht="22.5" customHeight="1" x14ac:dyDescent="0.25">
      <c r="C7263" s="34"/>
      <c r="D7263" s="27"/>
      <c r="F7263" s="27"/>
      <c r="G7263" s="35"/>
      <c r="H7263" s="35"/>
      <c r="I7263" s="35"/>
    </row>
    <row r="7264" spans="3:9" ht="22.5" customHeight="1" x14ac:dyDescent="0.25">
      <c r="C7264" s="34"/>
      <c r="D7264" s="27"/>
      <c r="F7264" s="27"/>
      <c r="G7264" s="35"/>
      <c r="H7264" s="35"/>
      <c r="I7264" s="35"/>
    </row>
    <row r="7265" spans="3:9" ht="22.5" customHeight="1" x14ac:dyDescent="0.25">
      <c r="C7265" s="34"/>
      <c r="D7265" s="27"/>
      <c r="F7265" s="27"/>
      <c r="G7265" s="35"/>
      <c r="H7265" s="35"/>
      <c r="I7265" s="35"/>
    </row>
    <row r="7266" spans="3:9" ht="22.5" customHeight="1" x14ac:dyDescent="0.25">
      <c r="C7266" s="34"/>
      <c r="D7266" s="27"/>
      <c r="F7266" s="27"/>
      <c r="G7266" s="35"/>
      <c r="H7266" s="35"/>
      <c r="I7266" s="35"/>
    </row>
    <row r="7267" spans="3:9" ht="22.5" customHeight="1" x14ac:dyDescent="0.25">
      <c r="C7267" s="34"/>
      <c r="D7267" s="27"/>
      <c r="F7267" s="27"/>
      <c r="G7267" s="35"/>
      <c r="H7267" s="35"/>
      <c r="I7267" s="35"/>
    </row>
    <row r="7268" spans="3:9" ht="22.5" customHeight="1" x14ac:dyDescent="0.25">
      <c r="C7268" s="34"/>
      <c r="D7268" s="27"/>
      <c r="F7268" s="27"/>
      <c r="G7268" s="35"/>
      <c r="H7268" s="35"/>
      <c r="I7268" s="35"/>
    </row>
    <row r="7269" spans="3:9" ht="22.5" customHeight="1" x14ac:dyDescent="0.25">
      <c r="C7269" s="34"/>
      <c r="D7269" s="27"/>
      <c r="F7269" s="27"/>
      <c r="G7269" s="35"/>
      <c r="H7269" s="35"/>
      <c r="I7269" s="35"/>
    </row>
    <row r="7270" spans="3:9" ht="22.5" customHeight="1" x14ac:dyDescent="0.25">
      <c r="C7270" s="34"/>
      <c r="D7270" s="27"/>
      <c r="F7270" s="27"/>
      <c r="G7270" s="35"/>
      <c r="H7270" s="35"/>
      <c r="I7270" s="35"/>
    </row>
    <row r="7271" spans="3:9" ht="22.5" customHeight="1" x14ac:dyDescent="0.25">
      <c r="C7271" s="34"/>
      <c r="D7271" s="27"/>
      <c r="F7271" s="27"/>
      <c r="G7271" s="35"/>
      <c r="H7271" s="35"/>
      <c r="I7271" s="35"/>
    </row>
    <row r="7272" spans="3:9" ht="22.5" customHeight="1" x14ac:dyDescent="0.25">
      <c r="C7272" s="34"/>
      <c r="D7272" s="27"/>
      <c r="F7272" s="27"/>
      <c r="G7272" s="35"/>
      <c r="H7272" s="35"/>
      <c r="I7272" s="35"/>
    </row>
    <row r="7273" spans="3:9" ht="22.5" customHeight="1" x14ac:dyDescent="0.25">
      <c r="C7273" s="34"/>
      <c r="D7273" s="27"/>
      <c r="F7273" s="27"/>
      <c r="G7273" s="35"/>
      <c r="H7273" s="35"/>
      <c r="I7273" s="35"/>
    </row>
    <row r="7274" spans="3:9" ht="22.5" customHeight="1" x14ac:dyDescent="0.25">
      <c r="C7274" s="34"/>
      <c r="D7274" s="27"/>
      <c r="F7274" s="27"/>
      <c r="G7274" s="35"/>
      <c r="H7274" s="35"/>
      <c r="I7274" s="35"/>
    </row>
    <row r="7275" spans="3:9" ht="22.5" customHeight="1" x14ac:dyDescent="0.25">
      <c r="C7275" s="34"/>
      <c r="D7275" s="27"/>
      <c r="F7275" s="27"/>
      <c r="G7275" s="35"/>
      <c r="H7275" s="35"/>
      <c r="I7275" s="35"/>
    </row>
    <row r="7276" spans="3:9" ht="22.5" customHeight="1" x14ac:dyDescent="0.25">
      <c r="C7276" s="34"/>
      <c r="D7276" s="27"/>
      <c r="F7276" s="27"/>
      <c r="G7276" s="35"/>
      <c r="H7276" s="35"/>
      <c r="I7276" s="35"/>
    </row>
    <row r="7277" spans="3:9" ht="22.5" customHeight="1" x14ac:dyDescent="0.25">
      <c r="C7277" s="34"/>
      <c r="D7277" s="27"/>
      <c r="F7277" s="27"/>
      <c r="G7277" s="35"/>
      <c r="H7277" s="35"/>
      <c r="I7277" s="35"/>
    </row>
    <row r="7278" spans="3:9" ht="22.5" customHeight="1" x14ac:dyDescent="0.25">
      <c r="C7278" s="34"/>
      <c r="D7278" s="27"/>
      <c r="F7278" s="27"/>
      <c r="G7278" s="35"/>
      <c r="H7278" s="35"/>
      <c r="I7278" s="35"/>
    </row>
    <row r="7279" spans="3:9" ht="22.5" customHeight="1" x14ac:dyDescent="0.25">
      <c r="C7279" s="34"/>
      <c r="D7279" s="27"/>
      <c r="F7279" s="27"/>
      <c r="G7279" s="35"/>
      <c r="H7279" s="35"/>
      <c r="I7279" s="35"/>
    </row>
    <row r="7280" spans="3:9" ht="22.5" customHeight="1" x14ac:dyDescent="0.25">
      <c r="C7280" s="34"/>
      <c r="D7280" s="27"/>
      <c r="F7280" s="27"/>
      <c r="G7280" s="35"/>
      <c r="H7280" s="35"/>
      <c r="I7280" s="35"/>
    </row>
    <row r="7281" spans="3:9" ht="22.5" customHeight="1" x14ac:dyDescent="0.25">
      <c r="C7281" s="34"/>
      <c r="D7281" s="27"/>
      <c r="F7281" s="27"/>
      <c r="G7281" s="35"/>
      <c r="H7281" s="35"/>
      <c r="I7281" s="35"/>
    </row>
    <row r="7282" spans="3:9" ht="22.5" customHeight="1" x14ac:dyDescent="0.25">
      <c r="C7282" s="34"/>
      <c r="D7282" s="27"/>
      <c r="F7282" s="27"/>
      <c r="G7282" s="35"/>
      <c r="H7282" s="35"/>
      <c r="I7282" s="35"/>
    </row>
    <row r="7283" spans="3:9" ht="22.5" customHeight="1" x14ac:dyDescent="0.25">
      <c r="C7283" s="34"/>
      <c r="D7283" s="27"/>
      <c r="F7283" s="27"/>
      <c r="G7283" s="35"/>
      <c r="H7283" s="35"/>
      <c r="I7283" s="35"/>
    </row>
    <row r="7284" spans="3:9" ht="22.5" customHeight="1" x14ac:dyDescent="0.25">
      <c r="C7284" s="34"/>
      <c r="D7284" s="27"/>
      <c r="F7284" s="27"/>
      <c r="G7284" s="35"/>
      <c r="H7284" s="35"/>
      <c r="I7284" s="35"/>
    </row>
    <row r="7285" spans="3:9" ht="22.5" customHeight="1" x14ac:dyDescent="0.25">
      <c r="C7285" s="34"/>
      <c r="D7285" s="27"/>
      <c r="F7285" s="27"/>
      <c r="G7285" s="35"/>
      <c r="H7285" s="35"/>
      <c r="I7285" s="35"/>
    </row>
    <row r="7286" spans="3:9" ht="22.5" customHeight="1" x14ac:dyDescent="0.25">
      <c r="C7286" s="34"/>
      <c r="D7286" s="27"/>
      <c r="F7286" s="27"/>
      <c r="G7286" s="35"/>
      <c r="H7286" s="35"/>
      <c r="I7286" s="35"/>
    </row>
    <row r="7287" spans="3:9" ht="22.5" customHeight="1" x14ac:dyDescent="0.25">
      <c r="C7287" s="34"/>
      <c r="D7287" s="27"/>
      <c r="F7287" s="27"/>
      <c r="G7287" s="35"/>
      <c r="H7287" s="35"/>
      <c r="I7287" s="35"/>
    </row>
    <row r="7288" spans="3:9" ht="22.5" customHeight="1" x14ac:dyDescent="0.25">
      <c r="C7288" s="34"/>
      <c r="D7288" s="27"/>
      <c r="F7288" s="27"/>
      <c r="G7288" s="35"/>
      <c r="H7288" s="35"/>
      <c r="I7288" s="35"/>
    </row>
    <row r="7289" spans="3:9" ht="22.5" customHeight="1" x14ac:dyDescent="0.25">
      <c r="C7289" s="34"/>
      <c r="D7289" s="27"/>
      <c r="F7289" s="27"/>
      <c r="G7289" s="35"/>
      <c r="H7289" s="35"/>
      <c r="I7289" s="35"/>
    </row>
    <row r="7290" spans="3:9" ht="22.5" customHeight="1" x14ac:dyDescent="0.25">
      <c r="C7290" s="34"/>
      <c r="D7290" s="27"/>
      <c r="F7290" s="27"/>
      <c r="G7290" s="35"/>
      <c r="H7290" s="35"/>
      <c r="I7290" s="35"/>
    </row>
    <row r="7291" spans="3:9" ht="22.5" customHeight="1" x14ac:dyDescent="0.25">
      <c r="C7291" s="34"/>
      <c r="D7291" s="27"/>
      <c r="F7291" s="27"/>
      <c r="G7291" s="35"/>
      <c r="H7291" s="35"/>
      <c r="I7291" s="35"/>
    </row>
    <row r="7292" spans="3:9" ht="22.5" customHeight="1" x14ac:dyDescent="0.25">
      <c r="C7292" s="34"/>
      <c r="D7292" s="27"/>
      <c r="F7292" s="27"/>
      <c r="G7292" s="35"/>
      <c r="H7292" s="35"/>
      <c r="I7292" s="35"/>
    </row>
    <row r="7293" spans="3:9" ht="22.5" customHeight="1" x14ac:dyDescent="0.25">
      <c r="C7293" s="34"/>
      <c r="D7293" s="27"/>
      <c r="F7293" s="27"/>
      <c r="G7293" s="35"/>
      <c r="H7293" s="35"/>
      <c r="I7293" s="35"/>
    </row>
    <row r="7294" spans="3:9" ht="22.5" customHeight="1" x14ac:dyDescent="0.25">
      <c r="C7294" s="34"/>
      <c r="D7294" s="27"/>
      <c r="F7294" s="27"/>
      <c r="G7294" s="35"/>
      <c r="H7294" s="35"/>
      <c r="I7294" s="35"/>
    </row>
    <row r="7295" spans="3:9" ht="22.5" customHeight="1" x14ac:dyDescent="0.25">
      <c r="C7295" s="34"/>
      <c r="D7295" s="27"/>
      <c r="F7295" s="27"/>
      <c r="G7295" s="35"/>
      <c r="H7295" s="35"/>
      <c r="I7295" s="35"/>
    </row>
    <row r="7296" spans="3:9" ht="22.5" customHeight="1" x14ac:dyDescent="0.25">
      <c r="C7296" s="34"/>
      <c r="D7296" s="27"/>
      <c r="F7296" s="27"/>
      <c r="G7296" s="35"/>
      <c r="H7296" s="35"/>
      <c r="I7296" s="35"/>
    </row>
    <row r="7297" spans="3:9" ht="22.5" customHeight="1" x14ac:dyDescent="0.25">
      <c r="C7297" s="34"/>
      <c r="D7297" s="27"/>
      <c r="F7297" s="27"/>
      <c r="G7297" s="35"/>
      <c r="H7297" s="35"/>
      <c r="I7297" s="35"/>
    </row>
    <row r="7298" spans="3:9" ht="22.5" customHeight="1" x14ac:dyDescent="0.25">
      <c r="C7298" s="34"/>
      <c r="D7298" s="27"/>
      <c r="F7298" s="27"/>
      <c r="G7298" s="35"/>
      <c r="H7298" s="35"/>
      <c r="I7298" s="35"/>
    </row>
    <row r="7299" spans="3:9" ht="22.5" customHeight="1" x14ac:dyDescent="0.25">
      <c r="C7299" s="34"/>
      <c r="D7299" s="27"/>
      <c r="F7299" s="27"/>
      <c r="G7299" s="35"/>
      <c r="H7299" s="35"/>
      <c r="I7299" s="35"/>
    </row>
    <row r="7300" spans="3:9" ht="22.5" customHeight="1" x14ac:dyDescent="0.25">
      <c r="C7300" s="34"/>
      <c r="D7300" s="27"/>
      <c r="F7300" s="27"/>
      <c r="G7300" s="35"/>
      <c r="H7300" s="35"/>
      <c r="I7300" s="35"/>
    </row>
    <row r="7301" spans="3:9" ht="22.5" customHeight="1" x14ac:dyDescent="0.25">
      <c r="C7301" s="34"/>
      <c r="D7301" s="27"/>
      <c r="F7301" s="27"/>
      <c r="G7301" s="35"/>
      <c r="H7301" s="35"/>
      <c r="I7301" s="35"/>
    </row>
    <row r="7302" spans="3:9" ht="22.5" customHeight="1" x14ac:dyDescent="0.25">
      <c r="C7302" s="34"/>
      <c r="D7302" s="27"/>
      <c r="F7302" s="27"/>
      <c r="G7302" s="35"/>
      <c r="H7302" s="35"/>
      <c r="I7302" s="35"/>
    </row>
    <row r="7303" spans="3:9" ht="22.5" customHeight="1" x14ac:dyDescent="0.25">
      <c r="C7303" s="34"/>
      <c r="D7303" s="27"/>
      <c r="F7303" s="27"/>
      <c r="G7303" s="35"/>
      <c r="H7303" s="35"/>
      <c r="I7303" s="35"/>
    </row>
    <row r="7304" spans="3:9" ht="22.5" customHeight="1" x14ac:dyDescent="0.25">
      <c r="C7304" s="34"/>
      <c r="D7304" s="27"/>
      <c r="F7304" s="27"/>
      <c r="G7304" s="35"/>
      <c r="H7304" s="35"/>
      <c r="I7304" s="35"/>
    </row>
    <row r="7305" spans="3:9" ht="22.5" customHeight="1" x14ac:dyDescent="0.25">
      <c r="C7305" s="34"/>
      <c r="D7305" s="27"/>
      <c r="F7305" s="27"/>
      <c r="G7305" s="35"/>
      <c r="H7305" s="35"/>
      <c r="I7305" s="35"/>
    </row>
    <row r="7306" spans="3:9" ht="22.5" customHeight="1" x14ac:dyDescent="0.25">
      <c r="C7306" s="34"/>
      <c r="D7306" s="27"/>
      <c r="F7306" s="27"/>
      <c r="G7306" s="35"/>
      <c r="H7306" s="35"/>
      <c r="I7306" s="35"/>
    </row>
    <row r="7307" spans="3:9" ht="22.5" customHeight="1" x14ac:dyDescent="0.25">
      <c r="C7307" s="34"/>
      <c r="D7307" s="27"/>
      <c r="F7307" s="27"/>
      <c r="G7307" s="35"/>
      <c r="H7307" s="35"/>
      <c r="I7307" s="35"/>
    </row>
    <row r="7308" spans="3:9" ht="22.5" customHeight="1" x14ac:dyDescent="0.25">
      <c r="C7308" s="34"/>
      <c r="D7308" s="27"/>
      <c r="F7308" s="27"/>
      <c r="G7308" s="35"/>
      <c r="H7308" s="35"/>
      <c r="I7308" s="35"/>
    </row>
    <row r="7309" spans="3:9" ht="22.5" customHeight="1" x14ac:dyDescent="0.25">
      <c r="C7309" s="34"/>
      <c r="D7309" s="27"/>
      <c r="F7309" s="27"/>
      <c r="G7309" s="35"/>
      <c r="H7309" s="35"/>
      <c r="I7309" s="35"/>
    </row>
    <row r="7310" spans="3:9" ht="22.5" customHeight="1" x14ac:dyDescent="0.25">
      <c r="C7310" s="34"/>
      <c r="D7310" s="27"/>
      <c r="F7310" s="27"/>
      <c r="G7310" s="35"/>
      <c r="H7310" s="35"/>
      <c r="I7310" s="35"/>
    </row>
    <row r="7311" spans="3:9" ht="22.5" customHeight="1" x14ac:dyDescent="0.25">
      <c r="C7311" s="34"/>
      <c r="D7311" s="27"/>
      <c r="F7311" s="27"/>
      <c r="G7311" s="35"/>
      <c r="H7311" s="35"/>
      <c r="I7311" s="35"/>
    </row>
    <row r="7312" spans="3:9" ht="22.5" customHeight="1" x14ac:dyDescent="0.25">
      <c r="C7312" s="34"/>
      <c r="D7312" s="27"/>
      <c r="F7312" s="27"/>
      <c r="G7312" s="35"/>
      <c r="H7312" s="35"/>
      <c r="I7312" s="35"/>
    </row>
    <row r="7313" spans="3:9" ht="22.5" customHeight="1" x14ac:dyDescent="0.25">
      <c r="C7313" s="34"/>
      <c r="D7313" s="27"/>
      <c r="F7313" s="27"/>
      <c r="G7313" s="35"/>
      <c r="H7313" s="35"/>
      <c r="I7313" s="35"/>
    </row>
    <row r="7314" spans="3:9" ht="22.5" customHeight="1" x14ac:dyDescent="0.25">
      <c r="C7314" s="34"/>
      <c r="D7314" s="27"/>
      <c r="F7314" s="27"/>
      <c r="G7314" s="35"/>
      <c r="H7314" s="35"/>
      <c r="I7314" s="35"/>
    </row>
    <row r="7315" spans="3:9" ht="22.5" customHeight="1" x14ac:dyDescent="0.25">
      <c r="C7315" s="34"/>
      <c r="D7315" s="27"/>
      <c r="F7315" s="27"/>
      <c r="G7315" s="35"/>
      <c r="H7315" s="35"/>
      <c r="I7315" s="35"/>
    </row>
    <row r="7316" spans="3:9" ht="22.5" customHeight="1" x14ac:dyDescent="0.25">
      <c r="C7316" s="34"/>
      <c r="D7316" s="27"/>
      <c r="F7316" s="27"/>
      <c r="G7316" s="35"/>
      <c r="H7316" s="35"/>
      <c r="I7316" s="35"/>
    </row>
    <row r="7317" spans="3:9" ht="22.5" customHeight="1" x14ac:dyDescent="0.25">
      <c r="C7317" s="34"/>
      <c r="D7317" s="27"/>
      <c r="F7317" s="27"/>
      <c r="G7317" s="35"/>
      <c r="H7317" s="35"/>
      <c r="I7317" s="35"/>
    </row>
    <row r="7318" spans="3:9" ht="22.5" customHeight="1" x14ac:dyDescent="0.25">
      <c r="C7318" s="34"/>
      <c r="D7318" s="27"/>
      <c r="F7318" s="27"/>
      <c r="G7318" s="35"/>
      <c r="H7318" s="35"/>
      <c r="I7318" s="35"/>
    </row>
    <row r="7319" spans="3:9" ht="22.5" customHeight="1" x14ac:dyDescent="0.25">
      <c r="C7319" s="34"/>
      <c r="D7319" s="27"/>
      <c r="F7319" s="27"/>
      <c r="G7319" s="35"/>
      <c r="H7319" s="35"/>
      <c r="I7319" s="35"/>
    </row>
    <row r="7320" spans="3:9" ht="22.5" customHeight="1" x14ac:dyDescent="0.25">
      <c r="C7320" s="34"/>
      <c r="D7320" s="27"/>
      <c r="F7320" s="27"/>
      <c r="G7320" s="35"/>
      <c r="H7320" s="35"/>
      <c r="I7320" s="35"/>
    </row>
    <row r="7321" spans="3:9" ht="22.5" customHeight="1" x14ac:dyDescent="0.25">
      <c r="C7321" s="34"/>
      <c r="D7321" s="27"/>
      <c r="F7321" s="27"/>
      <c r="G7321" s="35"/>
      <c r="H7321" s="35"/>
      <c r="I7321" s="35"/>
    </row>
    <row r="7322" spans="3:9" ht="22.5" customHeight="1" x14ac:dyDescent="0.25">
      <c r="C7322" s="34"/>
      <c r="D7322" s="27"/>
      <c r="F7322" s="27"/>
      <c r="G7322" s="35"/>
      <c r="H7322" s="35"/>
      <c r="I7322" s="35"/>
    </row>
    <row r="7323" spans="3:9" ht="22.5" customHeight="1" x14ac:dyDescent="0.25">
      <c r="C7323" s="34"/>
      <c r="D7323" s="27"/>
      <c r="F7323" s="27"/>
      <c r="G7323" s="35"/>
      <c r="H7323" s="35"/>
      <c r="I7323" s="35"/>
    </row>
    <row r="7324" spans="3:9" ht="22.5" customHeight="1" x14ac:dyDescent="0.25">
      <c r="C7324" s="34"/>
      <c r="D7324" s="27"/>
      <c r="F7324" s="27"/>
      <c r="G7324" s="35"/>
      <c r="H7324" s="35"/>
      <c r="I7324" s="35"/>
    </row>
    <row r="7325" spans="3:9" ht="22.5" customHeight="1" x14ac:dyDescent="0.25">
      <c r="C7325" s="34"/>
      <c r="D7325" s="27"/>
      <c r="F7325" s="27"/>
      <c r="G7325" s="35"/>
      <c r="H7325" s="35"/>
      <c r="I7325" s="35"/>
    </row>
    <row r="7326" spans="3:9" ht="22.5" customHeight="1" x14ac:dyDescent="0.25">
      <c r="C7326" s="34"/>
      <c r="D7326" s="27"/>
      <c r="F7326" s="27"/>
      <c r="G7326" s="35"/>
      <c r="H7326" s="35"/>
      <c r="I7326" s="35"/>
    </row>
    <row r="7327" spans="3:9" ht="22.5" customHeight="1" x14ac:dyDescent="0.25">
      <c r="C7327" s="34"/>
      <c r="D7327" s="27"/>
      <c r="F7327" s="27"/>
      <c r="G7327" s="35"/>
      <c r="H7327" s="35"/>
      <c r="I7327" s="35"/>
    </row>
    <row r="7328" spans="3:9" ht="22.5" customHeight="1" x14ac:dyDescent="0.25">
      <c r="C7328" s="34"/>
      <c r="D7328" s="27"/>
      <c r="F7328" s="27"/>
      <c r="G7328" s="35"/>
      <c r="H7328" s="35"/>
      <c r="I7328" s="35"/>
    </row>
    <row r="7329" spans="3:9" ht="22.5" customHeight="1" x14ac:dyDescent="0.25">
      <c r="C7329" s="34"/>
      <c r="D7329" s="27"/>
      <c r="F7329" s="27"/>
      <c r="G7329" s="35"/>
      <c r="H7329" s="35"/>
      <c r="I7329" s="35"/>
    </row>
    <row r="7330" spans="3:9" ht="22.5" customHeight="1" x14ac:dyDescent="0.25">
      <c r="C7330" s="34"/>
      <c r="D7330" s="27"/>
      <c r="F7330" s="27"/>
      <c r="G7330" s="35"/>
      <c r="H7330" s="35"/>
      <c r="I7330" s="35"/>
    </row>
    <row r="7331" spans="3:9" ht="22.5" customHeight="1" x14ac:dyDescent="0.25">
      <c r="C7331" s="34"/>
      <c r="D7331" s="27"/>
      <c r="F7331" s="27"/>
      <c r="G7331" s="35"/>
      <c r="H7331" s="35"/>
      <c r="I7331" s="35"/>
    </row>
    <row r="7332" spans="3:9" ht="22.5" customHeight="1" x14ac:dyDescent="0.25">
      <c r="C7332" s="34"/>
      <c r="D7332" s="27"/>
      <c r="F7332" s="27"/>
      <c r="G7332" s="35"/>
      <c r="H7332" s="35"/>
      <c r="I7332" s="35"/>
    </row>
    <row r="7333" spans="3:9" ht="22.5" customHeight="1" x14ac:dyDescent="0.25">
      <c r="C7333" s="34"/>
      <c r="D7333" s="27"/>
      <c r="F7333" s="27"/>
      <c r="G7333" s="35"/>
      <c r="H7333" s="35"/>
      <c r="I7333" s="35"/>
    </row>
    <row r="7334" spans="3:9" ht="22.5" customHeight="1" x14ac:dyDescent="0.25">
      <c r="C7334" s="34"/>
      <c r="D7334" s="27"/>
      <c r="F7334" s="27"/>
      <c r="G7334" s="35"/>
      <c r="H7334" s="35"/>
      <c r="I7334" s="35"/>
    </row>
    <row r="7335" spans="3:9" ht="22.5" customHeight="1" x14ac:dyDescent="0.25">
      <c r="C7335" s="34"/>
      <c r="D7335" s="27"/>
      <c r="F7335" s="27"/>
      <c r="G7335" s="35"/>
      <c r="H7335" s="35"/>
      <c r="I7335" s="35"/>
    </row>
    <row r="7336" spans="3:9" ht="22.5" customHeight="1" x14ac:dyDescent="0.25">
      <c r="C7336" s="34"/>
      <c r="D7336" s="27"/>
      <c r="F7336" s="27"/>
      <c r="G7336" s="35"/>
      <c r="H7336" s="35"/>
      <c r="I7336" s="35"/>
    </row>
    <row r="7337" spans="3:9" ht="22.5" customHeight="1" x14ac:dyDescent="0.25">
      <c r="C7337" s="34"/>
      <c r="D7337" s="27"/>
      <c r="F7337" s="27"/>
      <c r="G7337" s="35"/>
      <c r="H7337" s="35"/>
      <c r="I7337" s="35"/>
    </row>
    <row r="7338" spans="3:9" ht="22.5" customHeight="1" x14ac:dyDescent="0.25">
      <c r="C7338" s="34"/>
      <c r="D7338" s="27"/>
      <c r="F7338" s="27"/>
      <c r="G7338" s="35"/>
      <c r="H7338" s="35"/>
      <c r="I7338" s="35"/>
    </row>
    <row r="7339" spans="3:9" ht="22.5" customHeight="1" x14ac:dyDescent="0.25">
      <c r="C7339" s="34"/>
      <c r="D7339" s="27"/>
      <c r="F7339" s="27"/>
      <c r="G7339" s="35"/>
      <c r="H7339" s="35"/>
      <c r="I7339" s="35"/>
    </row>
    <row r="7340" spans="3:9" ht="22.5" customHeight="1" x14ac:dyDescent="0.25">
      <c r="C7340" s="34"/>
      <c r="D7340" s="27"/>
      <c r="F7340" s="27"/>
      <c r="G7340" s="35"/>
      <c r="H7340" s="35"/>
      <c r="I7340" s="35"/>
    </row>
    <row r="7341" spans="3:9" ht="22.5" customHeight="1" x14ac:dyDescent="0.25">
      <c r="C7341" s="34"/>
      <c r="D7341" s="27"/>
      <c r="F7341" s="27"/>
      <c r="G7341" s="35"/>
      <c r="H7341" s="35"/>
      <c r="I7341" s="35"/>
    </row>
    <row r="7342" spans="3:9" ht="22.5" customHeight="1" x14ac:dyDescent="0.25">
      <c r="C7342" s="34"/>
      <c r="D7342" s="27"/>
      <c r="F7342" s="27"/>
      <c r="G7342" s="35"/>
      <c r="H7342" s="35"/>
      <c r="I7342" s="35"/>
    </row>
    <row r="7343" spans="3:9" ht="22.5" customHeight="1" x14ac:dyDescent="0.25">
      <c r="C7343" s="34"/>
      <c r="D7343" s="27"/>
      <c r="F7343" s="27"/>
      <c r="G7343" s="35"/>
      <c r="H7343" s="35"/>
      <c r="I7343" s="35"/>
    </row>
    <row r="7344" spans="3:9" ht="22.5" customHeight="1" x14ac:dyDescent="0.25">
      <c r="C7344" s="34"/>
      <c r="D7344" s="27"/>
      <c r="F7344" s="27"/>
      <c r="G7344" s="35"/>
      <c r="H7344" s="35"/>
      <c r="I7344" s="35"/>
    </row>
    <row r="7345" spans="3:9" ht="22.5" customHeight="1" x14ac:dyDescent="0.25">
      <c r="C7345" s="34"/>
      <c r="D7345" s="27"/>
      <c r="F7345" s="27"/>
      <c r="G7345" s="35"/>
      <c r="H7345" s="35"/>
      <c r="I7345" s="35"/>
    </row>
    <row r="7346" spans="3:9" ht="22.5" customHeight="1" x14ac:dyDescent="0.25">
      <c r="C7346" s="34"/>
      <c r="D7346" s="27"/>
      <c r="F7346" s="27"/>
      <c r="G7346" s="35"/>
      <c r="H7346" s="35"/>
      <c r="I7346" s="35"/>
    </row>
    <row r="7347" spans="3:9" ht="22.5" customHeight="1" x14ac:dyDescent="0.25">
      <c r="C7347" s="34"/>
      <c r="D7347" s="27"/>
      <c r="F7347" s="27"/>
      <c r="G7347" s="35"/>
      <c r="H7347" s="35"/>
      <c r="I7347" s="35"/>
    </row>
    <row r="7348" spans="3:9" ht="22.5" customHeight="1" x14ac:dyDescent="0.25">
      <c r="C7348" s="34"/>
      <c r="D7348" s="27"/>
      <c r="F7348" s="27"/>
      <c r="G7348" s="35"/>
      <c r="H7348" s="35"/>
      <c r="I7348" s="35"/>
    </row>
    <row r="7349" spans="3:9" ht="22.5" customHeight="1" x14ac:dyDescent="0.25">
      <c r="C7349" s="34"/>
      <c r="D7349" s="27"/>
      <c r="F7349" s="27"/>
      <c r="G7349" s="35"/>
      <c r="H7349" s="35"/>
      <c r="I7349" s="35"/>
    </row>
    <row r="7350" spans="3:9" ht="22.5" customHeight="1" x14ac:dyDescent="0.25">
      <c r="C7350" s="34"/>
      <c r="D7350" s="27"/>
      <c r="F7350" s="27"/>
      <c r="G7350" s="35"/>
      <c r="H7350" s="35"/>
      <c r="I7350" s="35"/>
    </row>
    <row r="7351" spans="3:9" ht="22.5" customHeight="1" x14ac:dyDescent="0.25">
      <c r="C7351" s="34"/>
      <c r="D7351" s="27"/>
      <c r="F7351" s="27"/>
      <c r="G7351" s="35"/>
      <c r="H7351" s="35"/>
      <c r="I7351" s="35"/>
    </row>
    <row r="7352" spans="3:9" ht="22.5" customHeight="1" x14ac:dyDescent="0.25">
      <c r="C7352" s="34"/>
      <c r="D7352" s="27"/>
      <c r="F7352" s="27"/>
      <c r="G7352" s="35"/>
      <c r="H7352" s="35"/>
      <c r="I7352" s="35"/>
    </row>
    <row r="7353" spans="3:9" ht="22.5" customHeight="1" x14ac:dyDescent="0.25">
      <c r="C7353" s="34"/>
      <c r="D7353" s="27"/>
      <c r="F7353" s="27"/>
      <c r="G7353" s="35"/>
      <c r="H7353" s="35"/>
      <c r="I7353" s="35"/>
    </row>
    <row r="7354" spans="3:9" ht="22.5" customHeight="1" x14ac:dyDescent="0.25">
      <c r="C7354" s="34"/>
      <c r="D7354" s="27"/>
      <c r="F7354" s="27"/>
      <c r="G7354" s="35"/>
      <c r="H7354" s="35"/>
      <c r="I7354" s="35"/>
    </row>
    <row r="7355" spans="3:9" ht="22.5" customHeight="1" x14ac:dyDescent="0.25">
      <c r="C7355" s="34"/>
      <c r="D7355" s="27"/>
      <c r="F7355" s="27"/>
      <c r="G7355" s="35"/>
      <c r="H7355" s="35"/>
      <c r="I7355" s="35"/>
    </row>
    <row r="7356" spans="3:9" ht="22.5" customHeight="1" x14ac:dyDescent="0.25">
      <c r="C7356" s="34"/>
      <c r="D7356" s="27"/>
      <c r="F7356" s="27"/>
      <c r="G7356" s="35"/>
      <c r="H7356" s="35"/>
      <c r="I7356" s="35"/>
    </row>
    <row r="7357" spans="3:9" ht="22.5" customHeight="1" x14ac:dyDescent="0.25">
      <c r="C7357" s="34"/>
      <c r="D7357" s="27"/>
      <c r="F7357" s="27"/>
      <c r="G7357" s="35"/>
      <c r="H7357" s="35"/>
      <c r="I7357" s="35"/>
    </row>
    <row r="7358" spans="3:9" ht="22.5" customHeight="1" x14ac:dyDescent="0.25">
      <c r="C7358" s="34"/>
      <c r="D7358" s="27"/>
      <c r="F7358" s="27"/>
      <c r="G7358" s="35"/>
      <c r="H7358" s="35"/>
      <c r="I7358" s="35"/>
    </row>
    <row r="7359" spans="3:9" ht="22.5" customHeight="1" x14ac:dyDescent="0.25">
      <c r="C7359" s="34"/>
      <c r="D7359" s="27"/>
      <c r="F7359" s="27"/>
      <c r="G7359" s="35"/>
      <c r="H7359" s="35"/>
      <c r="I7359" s="35"/>
    </row>
    <row r="7360" spans="3:9" ht="22.5" customHeight="1" x14ac:dyDescent="0.25">
      <c r="C7360" s="34"/>
      <c r="D7360" s="27"/>
      <c r="F7360" s="27"/>
      <c r="G7360" s="35"/>
      <c r="H7360" s="35"/>
      <c r="I7360" s="35"/>
    </row>
    <row r="7361" spans="3:9" ht="22.5" customHeight="1" x14ac:dyDescent="0.25">
      <c r="C7361" s="34"/>
      <c r="D7361" s="27"/>
      <c r="F7361" s="27"/>
      <c r="G7361" s="35"/>
      <c r="H7361" s="35"/>
      <c r="I7361" s="35"/>
    </row>
    <row r="7362" spans="3:9" ht="22.5" customHeight="1" x14ac:dyDescent="0.25">
      <c r="C7362" s="34"/>
      <c r="D7362" s="27"/>
      <c r="F7362" s="27"/>
      <c r="G7362" s="35"/>
      <c r="H7362" s="35"/>
      <c r="I7362" s="35"/>
    </row>
    <row r="7363" spans="3:9" ht="22.5" customHeight="1" x14ac:dyDescent="0.25">
      <c r="C7363" s="34"/>
      <c r="D7363" s="27"/>
      <c r="F7363" s="27"/>
      <c r="G7363" s="35"/>
      <c r="H7363" s="35"/>
      <c r="I7363" s="35"/>
    </row>
    <row r="7364" spans="3:9" ht="22.5" customHeight="1" x14ac:dyDescent="0.25">
      <c r="C7364" s="34"/>
      <c r="D7364" s="27"/>
      <c r="F7364" s="27"/>
      <c r="G7364" s="35"/>
      <c r="H7364" s="35"/>
      <c r="I7364" s="35"/>
    </row>
    <row r="7365" spans="3:9" ht="22.5" customHeight="1" x14ac:dyDescent="0.25">
      <c r="C7365" s="34"/>
      <c r="D7365" s="27"/>
      <c r="F7365" s="27"/>
      <c r="G7365" s="35"/>
      <c r="H7365" s="35"/>
      <c r="I7365" s="35"/>
    </row>
    <row r="7366" spans="3:9" ht="22.5" customHeight="1" x14ac:dyDescent="0.25">
      <c r="C7366" s="34"/>
      <c r="D7366" s="27"/>
      <c r="F7366" s="27"/>
      <c r="G7366" s="35"/>
      <c r="H7366" s="35"/>
      <c r="I7366" s="35"/>
    </row>
    <row r="7367" spans="3:9" ht="22.5" customHeight="1" x14ac:dyDescent="0.25">
      <c r="C7367" s="34"/>
      <c r="D7367" s="27"/>
      <c r="F7367" s="27"/>
      <c r="G7367" s="35"/>
      <c r="H7367" s="35"/>
      <c r="I7367" s="35"/>
    </row>
    <row r="7368" spans="3:9" ht="22.5" customHeight="1" x14ac:dyDescent="0.25">
      <c r="C7368" s="34"/>
      <c r="D7368" s="27"/>
      <c r="F7368" s="27"/>
      <c r="G7368" s="35"/>
      <c r="H7368" s="35"/>
      <c r="I7368" s="35"/>
    </row>
    <row r="7369" spans="3:9" ht="22.5" customHeight="1" x14ac:dyDescent="0.25">
      <c r="C7369" s="34"/>
      <c r="D7369" s="27"/>
      <c r="F7369" s="27"/>
      <c r="G7369" s="35"/>
      <c r="H7369" s="35"/>
      <c r="I7369" s="35"/>
    </row>
    <row r="7370" spans="3:9" ht="22.5" customHeight="1" x14ac:dyDescent="0.25">
      <c r="C7370" s="34"/>
      <c r="D7370" s="27"/>
      <c r="F7370" s="27"/>
      <c r="G7370" s="35"/>
      <c r="H7370" s="35"/>
      <c r="I7370" s="35"/>
    </row>
    <row r="7371" spans="3:9" ht="22.5" customHeight="1" x14ac:dyDescent="0.25">
      <c r="C7371" s="34"/>
      <c r="D7371" s="27"/>
      <c r="F7371" s="27"/>
      <c r="G7371" s="35"/>
      <c r="H7371" s="35"/>
      <c r="I7371" s="35"/>
    </row>
    <row r="7372" spans="3:9" ht="22.5" customHeight="1" x14ac:dyDescent="0.25">
      <c r="C7372" s="34"/>
      <c r="D7372" s="27"/>
      <c r="F7372" s="27"/>
      <c r="G7372" s="35"/>
      <c r="H7372" s="35"/>
      <c r="I7372" s="35"/>
    </row>
    <row r="7373" spans="3:9" ht="22.5" customHeight="1" x14ac:dyDescent="0.25">
      <c r="C7373" s="34"/>
      <c r="D7373" s="27"/>
      <c r="F7373" s="27"/>
      <c r="G7373" s="35"/>
      <c r="H7373" s="35"/>
      <c r="I7373" s="35"/>
    </row>
    <row r="7374" spans="3:9" ht="22.5" customHeight="1" x14ac:dyDescent="0.25">
      <c r="C7374" s="34"/>
      <c r="D7374" s="27"/>
      <c r="F7374" s="27"/>
      <c r="G7374" s="35"/>
      <c r="H7374" s="35"/>
      <c r="I7374" s="35"/>
    </row>
    <row r="7375" spans="3:9" ht="22.5" customHeight="1" x14ac:dyDescent="0.25">
      <c r="C7375" s="34"/>
      <c r="D7375" s="27"/>
      <c r="F7375" s="27"/>
      <c r="G7375" s="35"/>
      <c r="H7375" s="35"/>
      <c r="I7375" s="35"/>
    </row>
    <row r="7376" spans="3:9" ht="22.5" customHeight="1" x14ac:dyDescent="0.25">
      <c r="C7376" s="34"/>
      <c r="D7376" s="27"/>
      <c r="F7376" s="27"/>
      <c r="G7376" s="35"/>
      <c r="H7376" s="35"/>
      <c r="I7376" s="35"/>
    </row>
    <row r="7377" spans="3:9" ht="22.5" customHeight="1" x14ac:dyDescent="0.25">
      <c r="C7377" s="34"/>
      <c r="D7377" s="27"/>
      <c r="F7377" s="27"/>
      <c r="G7377" s="35"/>
      <c r="H7377" s="35"/>
      <c r="I7377" s="35"/>
    </row>
    <row r="7378" spans="3:9" ht="22.5" customHeight="1" x14ac:dyDescent="0.25">
      <c r="C7378" s="34"/>
      <c r="D7378" s="27"/>
      <c r="F7378" s="27"/>
      <c r="G7378" s="35"/>
      <c r="H7378" s="35"/>
      <c r="I7378" s="35"/>
    </row>
    <row r="7379" spans="3:9" ht="22.5" customHeight="1" x14ac:dyDescent="0.25">
      <c r="C7379" s="34"/>
      <c r="D7379" s="27"/>
      <c r="F7379" s="27"/>
      <c r="G7379" s="35"/>
      <c r="H7379" s="35"/>
      <c r="I7379" s="35"/>
    </row>
    <row r="7380" spans="3:9" ht="22.5" customHeight="1" x14ac:dyDescent="0.25">
      <c r="C7380" s="34"/>
      <c r="D7380" s="27"/>
      <c r="F7380" s="27"/>
      <c r="G7380" s="35"/>
      <c r="H7380" s="35"/>
      <c r="I7380" s="35"/>
    </row>
    <row r="7381" spans="3:9" ht="22.5" customHeight="1" x14ac:dyDescent="0.25">
      <c r="C7381" s="34"/>
      <c r="D7381" s="27"/>
      <c r="F7381" s="27"/>
      <c r="G7381" s="35"/>
      <c r="H7381" s="35"/>
      <c r="I7381" s="35"/>
    </row>
    <row r="7382" spans="3:9" ht="22.5" customHeight="1" x14ac:dyDescent="0.25">
      <c r="C7382" s="34"/>
      <c r="D7382" s="27"/>
      <c r="F7382" s="27"/>
      <c r="G7382" s="35"/>
      <c r="H7382" s="35"/>
      <c r="I7382" s="35"/>
    </row>
    <row r="7383" spans="3:9" ht="22.5" customHeight="1" x14ac:dyDescent="0.25">
      <c r="C7383" s="34"/>
      <c r="D7383" s="27"/>
      <c r="F7383" s="27"/>
      <c r="G7383" s="35"/>
      <c r="H7383" s="35"/>
      <c r="I7383" s="35"/>
    </row>
    <row r="7384" spans="3:9" ht="22.5" customHeight="1" x14ac:dyDescent="0.25">
      <c r="C7384" s="34"/>
      <c r="D7384" s="27"/>
      <c r="F7384" s="27"/>
      <c r="G7384" s="35"/>
      <c r="H7384" s="35"/>
      <c r="I7384" s="35"/>
    </row>
    <row r="7385" spans="3:9" ht="22.5" customHeight="1" x14ac:dyDescent="0.25">
      <c r="C7385" s="34"/>
      <c r="D7385" s="27"/>
      <c r="F7385" s="27"/>
      <c r="G7385" s="35"/>
      <c r="H7385" s="35"/>
      <c r="I7385" s="35"/>
    </row>
    <row r="7386" spans="3:9" ht="22.5" customHeight="1" x14ac:dyDescent="0.25">
      <c r="C7386" s="34"/>
      <c r="D7386" s="27"/>
      <c r="F7386" s="27"/>
      <c r="G7386" s="35"/>
      <c r="H7386" s="35"/>
      <c r="I7386" s="35"/>
    </row>
    <row r="7387" spans="3:9" ht="22.5" customHeight="1" x14ac:dyDescent="0.25">
      <c r="C7387" s="34"/>
      <c r="D7387" s="27"/>
      <c r="F7387" s="27"/>
      <c r="G7387" s="35"/>
      <c r="H7387" s="35"/>
      <c r="I7387" s="35"/>
    </row>
    <row r="7388" spans="3:9" ht="22.5" customHeight="1" x14ac:dyDescent="0.25">
      <c r="C7388" s="34"/>
      <c r="D7388" s="27"/>
      <c r="F7388" s="27"/>
      <c r="G7388" s="35"/>
      <c r="H7388" s="35"/>
      <c r="I7388" s="35"/>
    </row>
    <row r="7389" spans="3:9" ht="22.5" customHeight="1" x14ac:dyDescent="0.25">
      <c r="C7389" s="34"/>
      <c r="D7389" s="27"/>
      <c r="F7389" s="27"/>
      <c r="G7389" s="35"/>
      <c r="H7389" s="35"/>
      <c r="I7389" s="35"/>
    </row>
    <row r="7390" spans="3:9" ht="22.5" customHeight="1" x14ac:dyDescent="0.25">
      <c r="C7390" s="34"/>
      <c r="D7390" s="27"/>
      <c r="F7390" s="27"/>
      <c r="G7390" s="35"/>
      <c r="H7390" s="35"/>
      <c r="I7390" s="35"/>
    </row>
    <row r="7391" spans="3:9" ht="22.5" customHeight="1" x14ac:dyDescent="0.25">
      <c r="C7391" s="34"/>
      <c r="D7391" s="27"/>
      <c r="F7391" s="27"/>
      <c r="G7391" s="35"/>
      <c r="H7391" s="35"/>
      <c r="I7391" s="35"/>
    </row>
    <row r="7392" spans="3:9" ht="22.5" customHeight="1" x14ac:dyDescent="0.25">
      <c r="C7392" s="34"/>
      <c r="D7392" s="27"/>
      <c r="F7392" s="27"/>
      <c r="G7392" s="35"/>
      <c r="H7392" s="35"/>
      <c r="I7392" s="35"/>
    </row>
    <row r="7393" spans="3:9" ht="22.5" customHeight="1" x14ac:dyDescent="0.25">
      <c r="C7393" s="34"/>
      <c r="D7393" s="27"/>
      <c r="F7393" s="27"/>
      <c r="G7393" s="35"/>
      <c r="H7393" s="35"/>
      <c r="I7393" s="35"/>
    </row>
    <row r="7394" spans="3:9" ht="22.5" customHeight="1" x14ac:dyDescent="0.25">
      <c r="C7394" s="34"/>
      <c r="D7394" s="27"/>
      <c r="F7394" s="27"/>
      <c r="G7394" s="35"/>
      <c r="H7394" s="35"/>
      <c r="I7394" s="35"/>
    </row>
    <row r="7395" spans="3:9" ht="22.5" customHeight="1" x14ac:dyDescent="0.25">
      <c r="C7395" s="34"/>
      <c r="D7395" s="27"/>
      <c r="F7395" s="27"/>
      <c r="G7395" s="35"/>
      <c r="H7395" s="35"/>
      <c r="I7395" s="35"/>
    </row>
    <row r="7396" spans="3:9" ht="22.5" customHeight="1" x14ac:dyDescent="0.25">
      <c r="C7396" s="34"/>
      <c r="D7396" s="27"/>
      <c r="F7396" s="27"/>
      <c r="G7396" s="35"/>
      <c r="H7396" s="35"/>
      <c r="I7396" s="35"/>
    </row>
    <row r="7397" spans="3:9" ht="22.5" customHeight="1" x14ac:dyDescent="0.25">
      <c r="C7397" s="34"/>
      <c r="D7397" s="27"/>
      <c r="F7397" s="27"/>
      <c r="G7397" s="35"/>
      <c r="H7397" s="35"/>
      <c r="I7397" s="35"/>
    </row>
    <row r="7398" spans="3:9" ht="22.5" customHeight="1" x14ac:dyDescent="0.25">
      <c r="C7398" s="34"/>
      <c r="D7398" s="27"/>
      <c r="F7398" s="27"/>
      <c r="G7398" s="35"/>
      <c r="H7398" s="35"/>
      <c r="I7398" s="35"/>
    </row>
    <row r="7399" spans="3:9" ht="22.5" customHeight="1" x14ac:dyDescent="0.25">
      <c r="C7399" s="34"/>
      <c r="D7399" s="27"/>
      <c r="F7399" s="27"/>
      <c r="G7399" s="35"/>
      <c r="H7399" s="35"/>
      <c r="I7399" s="35"/>
    </row>
    <row r="7400" spans="3:9" ht="22.5" customHeight="1" x14ac:dyDescent="0.25">
      <c r="C7400" s="34"/>
      <c r="D7400" s="27"/>
      <c r="F7400" s="27"/>
      <c r="G7400" s="35"/>
      <c r="H7400" s="35"/>
      <c r="I7400" s="35"/>
    </row>
    <row r="7401" spans="3:9" ht="22.5" customHeight="1" x14ac:dyDescent="0.25">
      <c r="C7401" s="34"/>
      <c r="D7401" s="27"/>
      <c r="F7401" s="27"/>
      <c r="G7401" s="35"/>
      <c r="H7401" s="35"/>
      <c r="I7401" s="35"/>
    </row>
    <row r="7402" spans="3:9" ht="22.5" customHeight="1" x14ac:dyDescent="0.25">
      <c r="C7402" s="34"/>
      <c r="D7402" s="27"/>
      <c r="F7402" s="27"/>
      <c r="G7402" s="35"/>
      <c r="H7402" s="35"/>
      <c r="I7402" s="35"/>
    </row>
    <row r="7403" spans="3:9" ht="22.5" customHeight="1" x14ac:dyDescent="0.25">
      <c r="C7403" s="34"/>
      <c r="D7403" s="27"/>
      <c r="F7403" s="27"/>
      <c r="G7403" s="35"/>
      <c r="H7403" s="35"/>
      <c r="I7403" s="35"/>
    </row>
    <row r="7404" spans="3:9" ht="22.5" customHeight="1" x14ac:dyDescent="0.25">
      <c r="C7404" s="34"/>
      <c r="D7404" s="27"/>
      <c r="F7404" s="27"/>
      <c r="G7404" s="35"/>
      <c r="H7404" s="35"/>
      <c r="I7404" s="35"/>
    </row>
    <row r="7405" spans="3:9" ht="22.5" customHeight="1" x14ac:dyDescent="0.25">
      <c r="C7405" s="34"/>
      <c r="D7405" s="27"/>
      <c r="F7405" s="27"/>
      <c r="G7405" s="35"/>
      <c r="H7405" s="35"/>
      <c r="I7405" s="35"/>
    </row>
    <row r="7406" spans="3:9" ht="22.5" customHeight="1" x14ac:dyDescent="0.25">
      <c r="C7406" s="34"/>
      <c r="D7406" s="27"/>
      <c r="F7406" s="27"/>
      <c r="G7406" s="35"/>
      <c r="H7406" s="35"/>
      <c r="I7406" s="35"/>
    </row>
    <row r="7407" spans="3:9" ht="22.5" customHeight="1" x14ac:dyDescent="0.25">
      <c r="C7407" s="34"/>
      <c r="D7407" s="27"/>
      <c r="F7407" s="27"/>
      <c r="G7407" s="35"/>
      <c r="H7407" s="35"/>
      <c r="I7407" s="35"/>
    </row>
    <row r="7408" spans="3:9" ht="22.5" customHeight="1" x14ac:dyDescent="0.25">
      <c r="C7408" s="34"/>
      <c r="D7408" s="27"/>
      <c r="F7408" s="27"/>
      <c r="G7408" s="35"/>
      <c r="H7408" s="35"/>
      <c r="I7408" s="35"/>
    </row>
    <row r="7409" spans="3:9" ht="22.5" customHeight="1" x14ac:dyDescent="0.25">
      <c r="C7409" s="34"/>
      <c r="D7409" s="27"/>
      <c r="F7409" s="27"/>
      <c r="G7409" s="35"/>
      <c r="H7409" s="35"/>
      <c r="I7409" s="35"/>
    </row>
    <row r="7410" spans="3:9" ht="22.5" customHeight="1" x14ac:dyDescent="0.25">
      <c r="C7410" s="34"/>
      <c r="D7410" s="27"/>
      <c r="F7410" s="27"/>
      <c r="G7410" s="35"/>
      <c r="H7410" s="35"/>
      <c r="I7410" s="35"/>
    </row>
    <row r="7411" spans="3:9" ht="22.5" customHeight="1" x14ac:dyDescent="0.25">
      <c r="C7411" s="34"/>
      <c r="D7411" s="27"/>
      <c r="F7411" s="27"/>
      <c r="G7411" s="35"/>
      <c r="H7411" s="35"/>
      <c r="I7411" s="35"/>
    </row>
    <row r="7412" spans="3:9" ht="22.5" customHeight="1" x14ac:dyDescent="0.25">
      <c r="C7412" s="34"/>
      <c r="D7412" s="27"/>
      <c r="F7412" s="27"/>
      <c r="G7412" s="35"/>
      <c r="H7412" s="35"/>
      <c r="I7412" s="35"/>
    </row>
    <row r="7413" spans="3:9" ht="22.5" customHeight="1" x14ac:dyDescent="0.25">
      <c r="C7413" s="34"/>
      <c r="D7413" s="27"/>
      <c r="F7413" s="27"/>
      <c r="G7413" s="35"/>
      <c r="H7413" s="35"/>
      <c r="I7413" s="35"/>
    </row>
    <row r="7414" spans="3:9" ht="22.5" customHeight="1" x14ac:dyDescent="0.25">
      <c r="C7414" s="34"/>
      <c r="D7414" s="27"/>
      <c r="F7414" s="27"/>
      <c r="G7414" s="35"/>
      <c r="H7414" s="35"/>
      <c r="I7414" s="35"/>
    </row>
    <row r="7415" spans="3:9" ht="22.5" customHeight="1" x14ac:dyDescent="0.25">
      <c r="C7415" s="34"/>
      <c r="D7415" s="27"/>
      <c r="F7415" s="27"/>
      <c r="G7415" s="35"/>
      <c r="H7415" s="35"/>
      <c r="I7415" s="35"/>
    </row>
    <row r="7416" spans="3:9" ht="22.5" customHeight="1" x14ac:dyDescent="0.25">
      <c r="C7416" s="34"/>
      <c r="D7416" s="27"/>
      <c r="F7416" s="27"/>
      <c r="G7416" s="35"/>
      <c r="H7416" s="35"/>
      <c r="I7416" s="35"/>
    </row>
    <row r="7417" spans="3:9" ht="22.5" customHeight="1" x14ac:dyDescent="0.25">
      <c r="C7417" s="34"/>
      <c r="D7417" s="27"/>
      <c r="F7417" s="27"/>
      <c r="G7417" s="35"/>
      <c r="H7417" s="35"/>
      <c r="I7417" s="35"/>
    </row>
    <row r="7418" spans="3:9" ht="22.5" customHeight="1" x14ac:dyDescent="0.25">
      <c r="C7418" s="34"/>
      <c r="D7418" s="27"/>
      <c r="F7418" s="27"/>
      <c r="G7418" s="35"/>
      <c r="H7418" s="35"/>
      <c r="I7418" s="35"/>
    </row>
    <row r="7419" spans="3:9" ht="22.5" customHeight="1" x14ac:dyDescent="0.25">
      <c r="C7419" s="34"/>
      <c r="D7419" s="27"/>
      <c r="F7419" s="27"/>
      <c r="G7419" s="35"/>
      <c r="H7419" s="35"/>
      <c r="I7419" s="35"/>
    </row>
    <row r="7420" spans="3:9" ht="22.5" customHeight="1" x14ac:dyDescent="0.25">
      <c r="C7420" s="34"/>
      <c r="D7420" s="27"/>
      <c r="F7420" s="27"/>
      <c r="G7420" s="35"/>
      <c r="H7420" s="35"/>
      <c r="I7420" s="35"/>
    </row>
    <row r="7421" spans="3:9" ht="22.5" customHeight="1" x14ac:dyDescent="0.25">
      <c r="C7421" s="34"/>
      <c r="D7421" s="27"/>
      <c r="F7421" s="27"/>
      <c r="G7421" s="35"/>
      <c r="H7421" s="35"/>
      <c r="I7421" s="35"/>
    </row>
    <row r="7422" spans="3:9" ht="22.5" customHeight="1" x14ac:dyDescent="0.25">
      <c r="C7422" s="34"/>
      <c r="D7422" s="27"/>
      <c r="F7422" s="27"/>
      <c r="G7422" s="35"/>
      <c r="H7422" s="35"/>
      <c r="I7422" s="35"/>
    </row>
    <row r="7423" spans="3:9" ht="22.5" customHeight="1" x14ac:dyDescent="0.25">
      <c r="C7423" s="34"/>
      <c r="D7423" s="27"/>
      <c r="F7423" s="27"/>
      <c r="G7423" s="35"/>
      <c r="H7423" s="35"/>
      <c r="I7423" s="35"/>
    </row>
    <row r="7424" spans="3:9" ht="22.5" customHeight="1" x14ac:dyDescent="0.25">
      <c r="C7424" s="34"/>
      <c r="D7424" s="27"/>
      <c r="F7424" s="27"/>
      <c r="G7424" s="35"/>
      <c r="H7424" s="35"/>
      <c r="I7424" s="35"/>
    </row>
    <row r="7425" spans="3:9" ht="22.5" customHeight="1" x14ac:dyDescent="0.25">
      <c r="C7425" s="34"/>
      <c r="D7425" s="27"/>
      <c r="F7425" s="27"/>
      <c r="G7425" s="35"/>
      <c r="H7425" s="35"/>
      <c r="I7425" s="35"/>
    </row>
    <row r="7426" spans="3:9" ht="22.5" customHeight="1" x14ac:dyDescent="0.25">
      <c r="C7426" s="34"/>
      <c r="D7426" s="27"/>
      <c r="F7426" s="27"/>
      <c r="G7426" s="35"/>
      <c r="H7426" s="35"/>
      <c r="I7426" s="35"/>
    </row>
    <row r="7427" spans="3:9" ht="22.5" customHeight="1" x14ac:dyDescent="0.25">
      <c r="C7427" s="34"/>
      <c r="D7427" s="27"/>
      <c r="F7427" s="27"/>
      <c r="G7427" s="35"/>
      <c r="H7427" s="35"/>
      <c r="I7427" s="35"/>
    </row>
    <row r="7428" spans="3:9" ht="22.5" customHeight="1" x14ac:dyDescent="0.25">
      <c r="C7428" s="34"/>
      <c r="D7428" s="27"/>
      <c r="F7428" s="27"/>
      <c r="G7428" s="35"/>
      <c r="H7428" s="35"/>
      <c r="I7428" s="35"/>
    </row>
    <row r="7429" spans="3:9" ht="22.5" customHeight="1" x14ac:dyDescent="0.25">
      <c r="C7429" s="34"/>
      <c r="D7429" s="27"/>
      <c r="F7429" s="27"/>
      <c r="G7429" s="35"/>
      <c r="H7429" s="35"/>
      <c r="I7429" s="35"/>
    </row>
    <row r="7430" spans="3:9" ht="22.5" customHeight="1" x14ac:dyDescent="0.25">
      <c r="C7430" s="34"/>
      <c r="D7430" s="27"/>
      <c r="F7430" s="27"/>
      <c r="G7430" s="35"/>
      <c r="H7430" s="35"/>
      <c r="I7430" s="35"/>
    </row>
    <row r="7431" spans="3:9" ht="22.5" customHeight="1" x14ac:dyDescent="0.25">
      <c r="C7431" s="34"/>
      <c r="D7431" s="27"/>
      <c r="F7431" s="27"/>
      <c r="G7431" s="35"/>
      <c r="H7431" s="35"/>
      <c r="I7431" s="35"/>
    </row>
    <row r="7432" spans="3:9" ht="22.5" customHeight="1" x14ac:dyDescent="0.25">
      <c r="C7432" s="34"/>
      <c r="D7432" s="27"/>
      <c r="F7432" s="27"/>
      <c r="G7432" s="35"/>
      <c r="H7432" s="35"/>
      <c r="I7432" s="35"/>
    </row>
    <row r="7433" spans="3:9" ht="22.5" customHeight="1" x14ac:dyDescent="0.25">
      <c r="C7433" s="34"/>
      <c r="D7433" s="27"/>
      <c r="F7433" s="27"/>
      <c r="G7433" s="35"/>
      <c r="H7433" s="35"/>
      <c r="I7433" s="35"/>
    </row>
    <row r="7434" spans="3:9" ht="22.5" customHeight="1" x14ac:dyDescent="0.25">
      <c r="C7434" s="34"/>
      <c r="D7434" s="27"/>
      <c r="F7434" s="27"/>
      <c r="G7434" s="35"/>
      <c r="H7434" s="35"/>
      <c r="I7434" s="35"/>
    </row>
    <row r="7435" spans="3:9" ht="22.5" customHeight="1" x14ac:dyDescent="0.25">
      <c r="C7435" s="34"/>
      <c r="D7435" s="27"/>
      <c r="F7435" s="27"/>
      <c r="G7435" s="35"/>
      <c r="H7435" s="35"/>
      <c r="I7435" s="35"/>
    </row>
    <row r="7436" spans="3:9" ht="22.5" customHeight="1" x14ac:dyDescent="0.25">
      <c r="C7436" s="34"/>
      <c r="D7436" s="27"/>
      <c r="F7436" s="27"/>
      <c r="G7436" s="35"/>
      <c r="H7436" s="35"/>
      <c r="I7436" s="35"/>
    </row>
    <row r="7437" spans="3:9" ht="22.5" customHeight="1" x14ac:dyDescent="0.25">
      <c r="C7437" s="34"/>
      <c r="D7437" s="27"/>
      <c r="F7437" s="27"/>
      <c r="G7437" s="35"/>
      <c r="H7437" s="35"/>
      <c r="I7437" s="35"/>
    </row>
    <row r="7438" spans="3:9" ht="22.5" customHeight="1" x14ac:dyDescent="0.25">
      <c r="C7438" s="34"/>
      <c r="D7438" s="27"/>
      <c r="F7438" s="27"/>
      <c r="G7438" s="35"/>
      <c r="H7438" s="35"/>
      <c r="I7438" s="35"/>
    </row>
    <row r="7439" spans="3:9" ht="22.5" customHeight="1" x14ac:dyDescent="0.25">
      <c r="C7439" s="34"/>
      <c r="D7439" s="27"/>
      <c r="F7439" s="27"/>
      <c r="G7439" s="35"/>
      <c r="H7439" s="35"/>
      <c r="I7439" s="35"/>
    </row>
    <row r="7440" spans="3:9" ht="22.5" customHeight="1" x14ac:dyDescent="0.25">
      <c r="C7440" s="34"/>
      <c r="D7440" s="27"/>
      <c r="F7440" s="27"/>
      <c r="G7440" s="35"/>
      <c r="H7440" s="35"/>
      <c r="I7440" s="35"/>
    </row>
    <row r="7441" spans="3:9" ht="22.5" customHeight="1" x14ac:dyDescent="0.25">
      <c r="C7441" s="34"/>
      <c r="D7441" s="27"/>
      <c r="F7441" s="27"/>
      <c r="G7441" s="35"/>
      <c r="H7441" s="35"/>
      <c r="I7441" s="35"/>
    </row>
    <row r="7442" spans="3:9" ht="22.5" customHeight="1" x14ac:dyDescent="0.25">
      <c r="C7442" s="34"/>
      <c r="D7442" s="27"/>
      <c r="F7442" s="27"/>
      <c r="G7442" s="35"/>
      <c r="H7442" s="35"/>
      <c r="I7442" s="35"/>
    </row>
    <row r="7443" spans="3:9" ht="22.5" customHeight="1" x14ac:dyDescent="0.25">
      <c r="C7443" s="34"/>
      <c r="D7443" s="27"/>
      <c r="F7443" s="27"/>
      <c r="G7443" s="35"/>
      <c r="H7443" s="35"/>
      <c r="I7443" s="35"/>
    </row>
    <row r="7444" spans="3:9" ht="22.5" customHeight="1" x14ac:dyDescent="0.25">
      <c r="C7444" s="34"/>
      <c r="D7444" s="27"/>
      <c r="F7444" s="27"/>
      <c r="G7444" s="35"/>
      <c r="H7444" s="35"/>
      <c r="I7444" s="35"/>
    </row>
    <row r="7445" spans="3:9" ht="22.5" customHeight="1" x14ac:dyDescent="0.25">
      <c r="C7445" s="34"/>
      <c r="D7445" s="27"/>
      <c r="F7445" s="27"/>
      <c r="G7445" s="35"/>
      <c r="H7445" s="35"/>
      <c r="I7445" s="35"/>
    </row>
    <row r="7446" spans="3:9" ht="22.5" customHeight="1" x14ac:dyDescent="0.25">
      <c r="C7446" s="34"/>
      <c r="D7446" s="27"/>
      <c r="F7446" s="27"/>
      <c r="G7446" s="35"/>
      <c r="H7446" s="35"/>
      <c r="I7446" s="35"/>
    </row>
    <row r="7447" spans="3:9" ht="22.5" customHeight="1" x14ac:dyDescent="0.25">
      <c r="C7447" s="34"/>
      <c r="D7447" s="27"/>
      <c r="F7447" s="27"/>
      <c r="G7447" s="35"/>
      <c r="H7447" s="35"/>
      <c r="I7447" s="35"/>
    </row>
    <row r="7448" spans="3:9" ht="22.5" customHeight="1" x14ac:dyDescent="0.25">
      <c r="C7448" s="34"/>
      <c r="D7448" s="27"/>
      <c r="F7448" s="27"/>
      <c r="G7448" s="35"/>
      <c r="H7448" s="35"/>
      <c r="I7448" s="35"/>
    </row>
    <row r="7449" spans="3:9" ht="22.5" customHeight="1" x14ac:dyDescent="0.25">
      <c r="C7449" s="34"/>
      <c r="D7449" s="27"/>
      <c r="F7449" s="27"/>
      <c r="G7449" s="35"/>
      <c r="H7449" s="35"/>
      <c r="I7449" s="35"/>
    </row>
    <row r="7450" spans="3:9" ht="22.5" customHeight="1" x14ac:dyDescent="0.25">
      <c r="C7450" s="34"/>
      <c r="D7450" s="27"/>
      <c r="F7450" s="27"/>
      <c r="G7450" s="35"/>
      <c r="H7450" s="35"/>
      <c r="I7450" s="35"/>
    </row>
    <row r="7451" spans="3:9" ht="22.5" customHeight="1" x14ac:dyDescent="0.25">
      <c r="C7451" s="34"/>
      <c r="D7451" s="27"/>
      <c r="F7451" s="27"/>
      <c r="G7451" s="35"/>
      <c r="H7451" s="35"/>
      <c r="I7451" s="35"/>
    </row>
    <row r="7452" spans="3:9" ht="22.5" customHeight="1" x14ac:dyDescent="0.25">
      <c r="C7452" s="34"/>
      <c r="D7452" s="27"/>
      <c r="F7452" s="27"/>
      <c r="G7452" s="35"/>
      <c r="H7452" s="35"/>
      <c r="I7452" s="35"/>
    </row>
    <row r="7453" spans="3:9" ht="22.5" customHeight="1" x14ac:dyDescent="0.25">
      <c r="C7453" s="34"/>
      <c r="D7453" s="27"/>
      <c r="F7453" s="27"/>
      <c r="G7453" s="35"/>
      <c r="H7453" s="35"/>
      <c r="I7453" s="35"/>
    </row>
    <row r="7454" spans="3:9" ht="22.5" customHeight="1" x14ac:dyDescent="0.25">
      <c r="C7454" s="34"/>
      <c r="D7454" s="27"/>
      <c r="F7454" s="27"/>
      <c r="G7454" s="35"/>
      <c r="H7454" s="35"/>
      <c r="I7454" s="35"/>
    </row>
    <row r="7455" spans="3:9" ht="22.5" customHeight="1" x14ac:dyDescent="0.25">
      <c r="C7455" s="34"/>
      <c r="D7455" s="27"/>
      <c r="F7455" s="27"/>
      <c r="G7455" s="35"/>
      <c r="H7455" s="35"/>
      <c r="I7455" s="35"/>
    </row>
    <row r="7456" spans="3:9" ht="22.5" customHeight="1" x14ac:dyDescent="0.25">
      <c r="C7456" s="34"/>
      <c r="D7456" s="27"/>
      <c r="F7456" s="27"/>
      <c r="G7456" s="35"/>
      <c r="H7456" s="35"/>
      <c r="I7456" s="35"/>
    </row>
    <row r="7457" spans="3:9" ht="22.5" customHeight="1" x14ac:dyDescent="0.25">
      <c r="C7457" s="34"/>
      <c r="D7457" s="27"/>
      <c r="F7457" s="27"/>
      <c r="G7457" s="35"/>
      <c r="H7457" s="35"/>
      <c r="I7457" s="35"/>
    </row>
    <row r="7458" spans="3:9" ht="22.5" customHeight="1" x14ac:dyDescent="0.25">
      <c r="C7458" s="34"/>
      <c r="D7458" s="27"/>
      <c r="F7458" s="27"/>
      <c r="G7458" s="35"/>
      <c r="H7458" s="35"/>
      <c r="I7458" s="35"/>
    </row>
    <row r="7459" spans="3:9" ht="22.5" customHeight="1" x14ac:dyDescent="0.25">
      <c r="C7459" s="34"/>
      <c r="D7459" s="27"/>
      <c r="F7459" s="27"/>
      <c r="G7459" s="35"/>
      <c r="H7459" s="35"/>
      <c r="I7459" s="35"/>
    </row>
    <row r="7460" spans="3:9" ht="22.5" customHeight="1" x14ac:dyDescent="0.25">
      <c r="C7460" s="34"/>
      <c r="D7460" s="27"/>
      <c r="F7460" s="27"/>
      <c r="G7460" s="35"/>
      <c r="H7460" s="35"/>
      <c r="I7460" s="35"/>
    </row>
    <row r="7461" spans="3:9" ht="22.5" customHeight="1" x14ac:dyDescent="0.25">
      <c r="C7461" s="34"/>
      <c r="D7461" s="27"/>
      <c r="F7461" s="27"/>
      <c r="G7461" s="35"/>
      <c r="H7461" s="35"/>
      <c r="I7461" s="35"/>
    </row>
    <row r="7462" spans="3:9" ht="22.5" customHeight="1" x14ac:dyDescent="0.25">
      <c r="C7462" s="34"/>
      <c r="D7462" s="27"/>
      <c r="F7462" s="27"/>
      <c r="G7462" s="35"/>
      <c r="H7462" s="35"/>
      <c r="I7462" s="35"/>
    </row>
    <row r="7463" spans="3:9" ht="22.5" customHeight="1" x14ac:dyDescent="0.25">
      <c r="C7463" s="34"/>
      <c r="D7463" s="27"/>
      <c r="F7463" s="27"/>
      <c r="G7463" s="35"/>
      <c r="H7463" s="35"/>
      <c r="I7463" s="35"/>
    </row>
    <row r="7464" spans="3:9" ht="22.5" customHeight="1" x14ac:dyDescent="0.25">
      <c r="C7464" s="34"/>
      <c r="D7464" s="27"/>
      <c r="F7464" s="27"/>
      <c r="G7464" s="35"/>
      <c r="H7464" s="35"/>
      <c r="I7464" s="35"/>
    </row>
    <row r="7465" spans="3:9" ht="22.5" customHeight="1" x14ac:dyDescent="0.25">
      <c r="C7465" s="34"/>
      <c r="D7465" s="27"/>
      <c r="F7465" s="27"/>
      <c r="G7465" s="35"/>
      <c r="H7465" s="35"/>
      <c r="I7465" s="35"/>
    </row>
    <row r="7466" spans="3:9" ht="22.5" customHeight="1" x14ac:dyDescent="0.25">
      <c r="C7466" s="34"/>
      <c r="D7466" s="27"/>
      <c r="F7466" s="27"/>
      <c r="G7466" s="35"/>
      <c r="H7466" s="35"/>
      <c r="I7466" s="35"/>
    </row>
    <row r="7467" spans="3:9" ht="22.5" customHeight="1" x14ac:dyDescent="0.25">
      <c r="C7467" s="34"/>
      <c r="D7467" s="27"/>
      <c r="F7467" s="27"/>
      <c r="G7467" s="35"/>
      <c r="H7467" s="35"/>
      <c r="I7467" s="35"/>
    </row>
    <row r="7468" spans="3:9" ht="22.5" customHeight="1" x14ac:dyDescent="0.25">
      <c r="C7468" s="34"/>
      <c r="D7468" s="27"/>
      <c r="F7468" s="27"/>
      <c r="G7468" s="35"/>
      <c r="H7468" s="35"/>
      <c r="I7468" s="35"/>
    </row>
    <row r="7469" spans="3:9" ht="22.5" customHeight="1" x14ac:dyDescent="0.25">
      <c r="C7469" s="34"/>
      <c r="D7469" s="27"/>
      <c r="F7469" s="27"/>
      <c r="G7469" s="35"/>
      <c r="H7469" s="35"/>
      <c r="I7469" s="35"/>
    </row>
    <row r="7470" spans="3:9" ht="22.5" customHeight="1" x14ac:dyDescent="0.25">
      <c r="C7470" s="34"/>
      <c r="D7470" s="27"/>
      <c r="F7470" s="27"/>
      <c r="G7470" s="35"/>
      <c r="H7470" s="35"/>
      <c r="I7470" s="35"/>
    </row>
    <row r="7471" spans="3:9" ht="22.5" customHeight="1" x14ac:dyDescent="0.25">
      <c r="C7471" s="34"/>
      <c r="D7471" s="27"/>
      <c r="F7471" s="27"/>
      <c r="G7471" s="35"/>
      <c r="H7471" s="35"/>
      <c r="I7471" s="35"/>
    </row>
    <row r="7472" spans="3:9" ht="22.5" customHeight="1" x14ac:dyDescent="0.25">
      <c r="C7472" s="34"/>
      <c r="D7472" s="27"/>
      <c r="F7472" s="27"/>
      <c r="G7472" s="35"/>
      <c r="H7472" s="35"/>
      <c r="I7472" s="35"/>
    </row>
    <row r="7473" spans="3:9" ht="22.5" customHeight="1" x14ac:dyDescent="0.25">
      <c r="C7473" s="34"/>
      <c r="D7473" s="27"/>
      <c r="F7473" s="27"/>
      <c r="G7473" s="35"/>
      <c r="H7473" s="35"/>
      <c r="I7473" s="35"/>
    </row>
    <row r="7474" spans="3:9" ht="22.5" customHeight="1" x14ac:dyDescent="0.25">
      <c r="C7474" s="34"/>
      <c r="D7474" s="27"/>
      <c r="F7474" s="27"/>
      <c r="G7474" s="35"/>
      <c r="H7474" s="35"/>
      <c r="I7474" s="35"/>
    </row>
    <row r="7475" spans="3:9" ht="22.5" customHeight="1" x14ac:dyDescent="0.25">
      <c r="C7475" s="34"/>
      <c r="D7475" s="27"/>
      <c r="F7475" s="27"/>
      <c r="G7475" s="35"/>
      <c r="H7475" s="35"/>
      <c r="I7475" s="35"/>
    </row>
    <row r="7476" spans="3:9" ht="22.5" customHeight="1" x14ac:dyDescent="0.25">
      <c r="C7476" s="34"/>
      <c r="D7476" s="27"/>
      <c r="F7476" s="27"/>
      <c r="G7476" s="35"/>
      <c r="H7476" s="35"/>
      <c r="I7476" s="35"/>
    </row>
    <row r="7477" spans="3:9" ht="22.5" customHeight="1" x14ac:dyDescent="0.25">
      <c r="C7477" s="34"/>
      <c r="D7477" s="27"/>
      <c r="F7477" s="27"/>
      <c r="G7477" s="35"/>
      <c r="H7477" s="35"/>
      <c r="I7477" s="35"/>
    </row>
    <row r="7478" spans="3:9" ht="22.5" customHeight="1" x14ac:dyDescent="0.25">
      <c r="C7478" s="34"/>
      <c r="D7478" s="27"/>
      <c r="F7478" s="27"/>
      <c r="G7478" s="35"/>
      <c r="H7478" s="35"/>
      <c r="I7478" s="35"/>
    </row>
    <row r="7479" spans="3:9" ht="22.5" customHeight="1" x14ac:dyDescent="0.25">
      <c r="C7479" s="34"/>
      <c r="D7479" s="27"/>
      <c r="F7479" s="27"/>
      <c r="G7479" s="35"/>
      <c r="H7479" s="35"/>
      <c r="I7479" s="35"/>
    </row>
    <row r="7480" spans="3:9" ht="22.5" customHeight="1" x14ac:dyDescent="0.25">
      <c r="C7480" s="34"/>
      <c r="D7480" s="27"/>
      <c r="F7480" s="27"/>
      <c r="G7480" s="35"/>
      <c r="H7480" s="35"/>
      <c r="I7480" s="35"/>
    </row>
    <row r="7481" spans="3:9" ht="22.5" customHeight="1" x14ac:dyDescent="0.25">
      <c r="C7481" s="34"/>
      <c r="D7481" s="27"/>
      <c r="F7481" s="27"/>
      <c r="G7481" s="35"/>
      <c r="H7481" s="35"/>
      <c r="I7481" s="35"/>
    </row>
    <row r="7482" spans="3:9" ht="22.5" customHeight="1" x14ac:dyDescent="0.25">
      <c r="C7482" s="34"/>
      <c r="D7482" s="27"/>
      <c r="F7482" s="27"/>
      <c r="G7482" s="35"/>
      <c r="H7482" s="35"/>
      <c r="I7482" s="35"/>
    </row>
    <row r="7483" spans="3:9" ht="22.5" customHeight="1" x14ac:dyDescent="0.25">
      <c r="C7483" s="34"/>
      <c r="D7483" s="27"/>
      <c r="F7483" s="27"/>
      <c r="G7483" s="35"/>
      <c r="H7483" s="35"/>
      <c r="I7483" s="35"/>
    </row>
    <row r="7484" spans="3:9" ht="22.5" customHeight="1" x14ac:dyDescent="0.25">
      <c r="C7484" s="34"/>
      <c r="D7484" s="27"/>
      <c r="F7484" s="27"/>
      <c r="G7484" s="35"/>
      <c r="H7484" s="35"/>
      <c r="I7484" s="35"/>
    </row>
    <row r="7485" spans="3:9" ht="22.5" customHeight="1" x14ac:dyDescent="0.25">
      <c r="C7485" s="34"/>
      <c r="D7485" s="27"/>
      <c r="F7485" s="27"/>
      <c r="G7485" s="35"/>
      <c r="H7485" s="35"/>
      <c r="I7485" s="35"/>
    </row>
    <row r="7486" spans="3:9" ht="22.5" customHeight="1" x14ac:dyDescent="0.25">
      <c r="C7486" s="34"/>
      <c r="D7486" s="27"/>
      <c r="F7486" s="27"/>
      <c r="G7486" s="35"/>
      <c r="H7486" s="35"/>
      <c r="I7486" s="35"/>
    </row>
    <row r="7487" spans="3:9" ht="22.5" customHeight="1" x14ac:dyDescent="0.25">
      <c r="C7487" s="34"/>
      <c r="D7487" s="27"/>
      <c r="F7487" s="27"/>
      <c r="G7487" s="35"/>
      <c r="H7487" s="35"/>
      <c r="I7487" s="35"/>
    </row>
    <row r="7488" spans="3:9" ht="22.5" customHeight="1" x14ac:dyDescent="0.25">
      <c r="C7488" s="34"/>
      <c r="D7488" s="27"/>
      <c r="F7488" s="27"/>
      <c r="G7488" s="35"/>
      <c r="H7488" s="35"/>
      <c r="I7488" s="35"/>
    </row>
    <row r="7489" spans="3:9" ht="22.5" customHeight="1" x14ac:dyDescent="0.25">
      <c r="C7489" s="34"/>
      <c r="D7489" s="27"/>
      <c r="F7489" s="27"/>
      <c r="G7489" s="35"/>
      <c r="H7489" s="35"/>
      <c r="I7489" s="35"/>
    </row>
    <row r="7490" spans="3:9" ht="22.5" customHeight="1" x14ac:dyDescent="0.25">
      <c r="C7490" s="34"/>
      <c r="D7490" s="27"/>
      <c r="F7490" s="27"/>
      <c r="G7490" s="35"/>
      <c r="H7490" s="35"/>
      <c r="I7490" s="35"/>
    </row>
    <row r="7491" spans="3:9" ht="22.5" customHeight="1" x14ac:dyDescent="0.25">
      <c r="C7491" s="34"/>
      <c r="D7491" s="27"/>
      <c r="F7491" s="27"/>
      <c r="G7491" s="35"/>
      <c r="H7491" s="35"/>
      <c r="I7491" s="35"/>
    </row>
    <row r="7492" spans="3:9" ht="22.5" customHeight="1" x14ac:dyDescent="0.25">
      <c r="C7492" s="34"/>
      <c r="D7492" s="27"/>
      <c r="F7492" s="27"/>
      <c r="G7492" s="35"/>
      <c r="H7492" s="35"/>
      <c r="I7492" s="35"/>
    </row>
    <row r="7493" spans="3:9" ht="22.5" customHeight="1" x14ac:dyDescent="0.25">
      <c r="C7493" s="34"/>
      <c r="D7493" s="27"/>
      <c r="F7493" s="27"/>
      <c r="G7493" s="35"/>
      <c r="H7493" s="35"/>
      <c r="I7493" s="35"/>
    </row>
    <row r="7494" spans="3:9" ht="22.5" customHeight="1" x14ac:dyDescent="0.25">
      <c r="C7494" s="34"/>
      <c r="D7494" s="27"/>
      <c r="F7494" s="27"/>
      <c r="G7494" s="35"/>
      <c r="H7494" s="35"/>
      <c r="I7494" s="35"/>
    </row>
    <row r="7495" spans="3:9" ht="22.5" customHeight="1" x14ac:dyDescent="0.25">
      <c r="C7495" s="34"/>
      <c r="D7495" s="27"/>
      <c r="F7495" s="27"/>
      <c r="G7495" s="35"/>
      <c r="H7495" s="35"/>
      <c r="I7495" s="35"/>
    </row>
    <row r="7496" spans="3:9" ht="22.5" customHeight="1" x14ac:dyDescent="0.25">
      <c r="C7496" s="34"/>
      <c r="D7496" s="27"/>
      <c r="F7496" s="27"/>
      <c r="G7496" s="35"/>
      <c r="H7496" s="35"/>
      <c r="I7496" s="35"/>
    </row>
    <row r="7497" spans="3:9" ht="22.5" customHeight="1" x14ac:dyDescent="0.25">
      <c r="C7497" s="34"/>
      <c r="D7497" s="27"/>
      <c r="F7497" s="27"/>
      <c r="G7497" s="35"/>
      <c r="H7497" s="35"/>
      <c r="I7497" s="35"/>
    </row>
    <row r="7498" spans="3:9" ht="22.5" customHeight="1" x14ac:dyDescent="0.25">
      <c r="C7498" s="34"/>
      <c r="D7498" s="27"/>
      <c r="F7498" s="27"/>
      <c r="G7498" s="35"/>
      <c r="H7498" s="35"/>
      <c r="I7498" s="35"/>
    </row>
    <row r="7499" spans="3:9" ht="22.5" customHeight="1" x14ac:dyDescent="0.25">
      <c r="C7499" s="34"/>
      <c r="D7499" s="27"/>
      <c r="F7499" s="27"/>
      <c r="G7499" s="35"/>
      <c r="H7499" s="35"/>
      <c r="I7499" s="35"/>
    </row>
    <row r="7500" spans="3:9" ht="22.5" customHeight="1" x14ac:dyDescent="0.25">
      <c r="C7500" s="34"/>
      <c r="D7500" s="27"/>
      <c r="F7500" s="27"/>
      <c r="G7500" s="35"/>
      <c r="H7500" s="35"/>
      <c r="I7500" s="35"/>
    </row>
    <row r="7501" spans="3:9" ht="22.5" customHeight="1" x14ac:dyDescent="0.25">
      <c r="C7501" s="34"/>
      <c r="D7501" s="27"/>
      <c r="F7501" s="27"/>
      <c r="G7501" s="35"/>
      <c r="H7501" s="35"/>
      <c r="I7501" s="35"/>
    </row>
    <row r="7502" spans="3:9" ht="22.5" customHeight="1" x14ac:dyDescent="0.25">
      <c r="C7502" s="34"/>
      <c r="D7502" s="27"/>
      <c r="F7502" s="27"/>
      <c r="G7502" s="35"/>
      <c r="H7502" s="35"/>
      <c r="I7502" s="35"/>
    </row>
    <row r="7503" spans="3:9" ht="22.5" customHeight="1" x14ac:dyDescent="0.25">
      <c r="C7503" s="34"/>
      <c r="D7503" s="27"/>
      <c r="F7503" s="27"/>
      <c r="G7503" s="35"/>
      <c r="H7503" s="35"/>
      <c r="I7503" s="35"/>
    </row>
    <row r="7504" spans="3:9" ht="22.5" customHeight="1" x14ac:dyDescent="0.25">
      <c r="C7504" s="34"/>
      <c r="D7504" s="27"/>
      <c r="F7504" s="27"/>
      <c r="G7504" s="35"/>
      <c r="H7504" s="35"/>
      <c r="I7504" s="35"/>
    </row>
    <row r="7505" spans="3:9" ht="22.5" customHeight="1" x14ac:dyDescent="0.25">
      <c r="C7505" s="34"/>
      <c r="D7505" s="27"/>
      <c r="F7505" s="27"/>
      <c r="G7505" s="35"/>
      <c r="H7505" s="35"/>
      <c r="I7505" s="35"/>
    </row>
    <row r="7506" spans="3:9" ht="22.5" customHeight="1" x14ac:dyDescent="0.25">
      <c r="C7506" s="34"/>
      <c r="D7506" s="27"/>
      <c r="F7506" s="27"/>
      <c r="G7506" s="35"/>
      <c r="H7506" s="35"/>
      <c r="I7506" s="35"/>
    </row>
    <row r="7507" spans="3:9" ht="22.5" customHeight="1" x14ac:dyDescent="0.25">
      <c r="C7507" s="34"/>
      <c r="D7507" s="27"/>
      <c r="F7507" s="27"/>
      <c r="G7507" s="35"/>
      <c r="H7507" s="35"/>
      <c r="I7507" s="35"/>
    </row>
    <row r="7508" spans="3:9" ht="22.5" customHeight="1" x14ac:dyDescent="0.25">
      <c r="C7508" s="34"/>
      <c r="D7508" s="27"/>
      <c r="F7508" s="27"/>
      <c r="G7508" s="35"/>
      <c r="H7508" s="35"/>
      <c r="I7508" s="35"/>
    </row>
    <row r="7509" spans="3:9" ht="22.5" customHeight="1" x14ac:dyDescent="0.25">
      <c r="C7509" s="34"/>
      <c r="D7509" s="27"/>
      <c r="F7509" s="27"/>
      <c r="G7509" s="35"/>
      <c r="H7509" s="35"/>
      <c r="I7509" s="35"/>
    </row>
    <row r="7510" spans="3:9" ht="22.5" customHeight="1" x14ac:dyDescent="0.25">
      <c r="C7510" s="34"/>
      <c r="D7510" s="27"/>
      <c r="F7510" s="27"/>
      <c r="G7510" s="35"/>
      <c r="H7510" s="35"/>
      <c r="I7510" s="35"/>
    </row>
    <row r="7511" spans="3:9" ht="22.5" customHeight="1" x14ac:dyDescent="0.25">
      <c r="C7511" s="34"/>
      <c r="D7511" s="27"/>
      <c r="F7511" s="27"/>
      <c r="G7511" s="35"/>
      <c r="H7511" s="35"/>
      <c r="I7511" s="35"/>
    </row>
    <row r="7512" spans="3:9" ht="22.5" customHeight="1" x14ac:dyDescent="0.25">
      <c r="C7512" s="34"/>
      <c r="D7512" s="27"/>
      <c r="F7512" s="27"/>
      <c r="G7512" s="35"/>
      <c r="H7512" s="35"/>
      <c r="I7512" s="35"/>
    </row>
    <row r="7513" spans="3:9" ht="22.5" customHeight="1" x14ac:dyDescent="0.25">
      <c r="C7513" s="34"/>
      <c r="D7513" s="27"/>
      <c r="F7513" s="27"/>
      <c r="G7513" s="35"/>
      <c r="H7513" s="35"/>
      <c r="I7513" s="35"/>
    </row>
    <row r="7514" spans="3:9" ht="22.5" customHeight="1" x14ac:dyDescent="0.25">
      <c r="C7514" s="34"/>
      <c r="D7514" s="27"/>
      <c r="F7514" s="27"/>
      <c r="G7514" s="35"/>
      <c r="H7514" s="35"/>
      <c r="I7514" s="35"/>
    </row>
    <row r="7515" spans="3:9" ht="22.5" customHeight="1" x14ac:dyDescent="0.25">
      <c r="C7515" s="34"/>
      <c r="D7515" s="27"/>
      <c r="F7515" s="27"/>
      <c r="G7515" s="35"/>
      <c r="H7515" s="35"/>
      <c r="I7515" s="35"/>
    </row>
    <row r="7516" spans="3:9" ht="22.5" customHeight="1" x14ac:dyDescent="0.25">
      <c r="C7516" s="34"/>
      <c r="D7516" s="27"/>
      <c r="F7516" s="27"/>
      <c r="G7516" s="35"/>
      <c r="H7516" s="35"/>
      <c r="I7516" s="35"/>
    </row>
    <row r="7517" spans="3:9" ht="22.5" customHeight="1" x14ac:dyDescent="0.25">
      <c r="C7517" s="34"/>
      <c r="D7517" s="27"/>
      <c r="F7517" s="27"/>
      <c r="G7517" s="35"/>
      <c r="H7517" s="35"/>
      <c r="I7517" s="35"/>
    </row>
    <row r="7518" spans="3:9" ht="22.5" customHeight="1" x14ac:dyDescent="0.25">
      <c r="C7518" s="34"/>
      <c r="D7518" s="27"/>
      <c r="F7518" s="27"/>
      <c r="G7518" s="35"/>
      <c r="H7518" s="35"/>
      <c r="I7518" s="35"/>
    </row>
    <row r="7519" spans="3:9" ht="22.5" customHeight="1" x14ac:dyDescent="0.25">
      <c r="C7519" s="34"/>
      <c r="D7519" s="27"/>
      <c r="F7519" s="27"/>
      <c r="G7519" s="35"/>
      <c r="H7519" s="35"/>
      <c r="I7519" s="35"/>
    </row>
    <row r="7520" spans="3:9" ht="22.5" customHeight="1" x14ac:dyDescent="0.25">
      <c r="C7520" s="34"/>
      <c r="D7520" s="27"/>
      <c r="F7520" s="27"/>
      <c r="G7520" s="35"/>
      <c r="H7520" s="35"/>
      <c r="I7520" s="35"/>
    </row>
    <row r="7521" spans="3:9" ht="22.5" customHeight="1" x14ac:dyDescent="0.25">
      <c r="C7521" s="34"/>
      <c r="D7521" s="27"/>
      <c r="F7521" s="27"/>
      <c r="G7521" s="35"/>
      <c r="H7521" s="35"/>
      <c r="I7521" s="35"/>
    </row>
    <row r="7522" spans="3:9" ht="22.5" customHeight="1" x14ac:dyDescent="0.25">
      <c r="C7522" s="34"/>
      <c r="D7522" s="27"/>
      <c r="F7522" s="27"/>
      <c r="G7522" s="35"/>
      <c r="H7522" s="35"/>
      <c r="I7522" s="35"/>
    </row>
    <row r="7523" spans="3:9" ht="22.5" customHeight="1" x14ac:dyDescent="0.25">
      <c r="C7523" s="34"/>
      <c r="D7523" s="27"/>
      <c r="F7523" s="27"/>
      <c r="G7523" s="35"/>
      <c r="H7523" s="35"/>
      <c r="I7523" s="35"/>
    </row>
    <row r="7524" spans="3:9" ht="22.5" customHeight="1" x14ac:dyDescent="0.25">
      <c r="C7524" s="34"/>
      <c r="D7524" s="27"/>
      <c r="F7524" s="27"/>
      <c r="G7524" s="35"/>
      <c r="H7524" s="35"/>
      <c r="I7524" s="35"/>
    </row>
    <row r="7525" spans="3:9" ht="22.5" customHeight="1" x14ac:dyDescent="0.25">
      <c r="C7525" s="34"/>
      <c r="D7525" s="27"/>
      <c r="F7525" s="27"/>
      <c r="G7525" s="35"/>
      <c r="H7525" s="35"/>
      <c r="I7525" s="35"/>
    </row>
    <row r="7526" spans="3:9" ht="22.5" customHeight="1" x14ac:dyDescent="0.25">
      <c r="C7526" s="34"/>
      <c r="D7526" s="27"/>
      <c r="F7526" s="27"/>
      <c r="G7526" s="35"/>
      <c r="H7526" s="35"/>
      <c r="I7526" s="35"/>
    </row>
    <row r="7527" spans="3:9" ht="22.5" customHeight="1" x14ac:dyDescent="0.25">
      <c r="C7527" s="34"/>
      <c r="D7527" s="27"/>
      <c r="F7527" s="27"/>
      <c r="G7527" s="35"/>
      <c r="H7527" s="35"/>
      <c r="I7527" s="35"/>
    </row>
    <row r="7528" spans="3:9" ht="22.5" customHeight="1" x14ac:dyDescent="0.25">
      <c r="C7528" s="34"/>
      <c r="D7528" s="27"/>
      <c r="F7528" s="27"/>
      <c r="G7528" s="35"/>
      <c r="H7528" s="35"/>
      <c r="I7528" s="35"/>
    </row>
    <row r="7529" spans="3:9" ht="22.5" customHeight="1" x14ac:dyDescent="0.25">
      <c r="C7529" s="34"/>
      <c r="D7529" s="27"/>
      <c r="F7529" s="27"/>
      <c r="G7529" s="35"/>
      <c r="H7529" s="35"/>
      <c r="I7529" s="35"/>
    </row>
    <row r="7530" spans="3:9" ht="22.5" customHeight="1" x14ac:dyDescent="0.25">
      <c r="C7530" s="34"/>
      <c r="D7530" s="27"/>
      <c r="F7530" s="27"/>
      <c r="G7530" s="35"/>
      <c r="H7530" s="35"/>
      <c r="I7530" s="35"/>
    </row>
    <row r="7531" spans="3:9" ht="22.5" customHeight="1" x14ac:dyDescent="0.25">
      <c r="C7531" s="34"/>
      <c r="D7531" s="27"/>
      <c r="F7531" s="27"/>
      <c r="G7531" s="35"/>
      <c r="H7531" s="35"/>
      <c r="I7531" s="35"/>
    </row>
    <row r="7532" spans="3:9" ht="22.5" customHeight="1" x14ac:dyDescent="0.25">
      <c r="C7532" s="34"/>
      <c r="D7532" s="27"/>
      <c r="F7532" s="27"/>
      <c r="G7532" s="35"/>
      <c r="H7532" s="35"/>
      <c r="I7532" s="35"/>
    </row>
    <row r="7533" spans="3:9" ht="22.5" customHeight="1" x14ac:dyDescent="0.25">
      <c r="C7533" s="34"/>
      <c r="D7533" s="27"/>
      <c r="F7533" s="27"/>
      <c r="G7533" s="35"/>
      <c r="H7533" s="35"/>
      <c r="I7533" s="35"/>
    </row>
    <row r="7534" spans="3:9" ht="22.5" customHeight="1" x14ac:dyDescent="0.25">
      <c r="C7534" s="34"/>
      <c r="D7534" s="27"/>
      <c r="F7534" s="27"/>
      <c r="G7534" s="35"/>
      <c r="H7534" s="35"/>
      <c r="I7534" s="35"/>
    </row>
    <row r="7535" spans="3:9" ht="22.5" customHeight="1" x14ac:dyDescent="0.25">
      <c r="C7535" s="34"/>
      <c r="D7535" s="27"/>
      <c r="F7535" s="27"/>
      <c r="G7535" s="35"/>
      <c r="H7535" s="35"/>
      <c r="I7535" s="35"/>
    </row>
    <row r="7536" spans="3:9" ht="22.5" customHeight="1" x14ac:dyDescent="0.25">
      <c r="C7536" s="34"/>
      <c r="D7536" s="27"/>
      <c r="F7536" s="27"/>
      <c r="G7536" s="35"/>
      <c r="H7536" s="35"/>
      <c r="I7536" s="35"/>
    </row>
    <row r="7537" spans="3:9" ht="22.5" customHeight="1" x14ac:dyDescent="0.25">
      <c r="C7537" s="34"/>
      <c r="D7537" s="27"/>
      <c r="F7537" s="27"/>
      <c r="G7537" s="35"/>
      <c r="H7537" s="35"/>
      <c r="I7537" s="35"/>
    </row>
    <row r="7538" spans="3:9" ht="22.5" customHeight="1" x14ac:dyDescent="0.25">
      <c r="C7538" s="34"/>
      <c r="D7538" s="27"/>
      <c r="F7538" s="27"/>
      <c r="G7538" s="35"/>
      <c r="H7538" s="35"/>
      <c r="I7538" s="35"/>
    </row>
    <row r="7539" spans="3:9" ht="22.5" customHeight="1" x14ac:dyDescent="0.25">
      <c r="C7539" s="34"/>
      <c r="D7539" s="27"/>
      <c r="F7539" s="27"/>
      <c r="G7539" s="35"/>
      <c r="H7539" s="35"/>
      <c r="I7539" s="35"/>
    </row>
    <row r="7540" spans="3:9" ht="22.5" customHeight="1" x14ac:dyDescent="0.25">
      <c r="C7540" s="34"/>
      <c r="D7540" s="27"/>
      <c r="F7540" s="27"/>
      <c r="G7540" s="35"/>
      <c r="H7540" s="35"/>
      <c r="I7540" s="35"/>
    </row>
    <row r="7541" spans="3:9" ht="22.5" customHeight="1" x14ac:dyDescent="0.25">
      <c r="C7541" s="34"/>
      <c r="D7541" s="27"/>
      <c r="F7541" s="27"/>
      <c r="G7541" s="35"/>
      <c r="H7541" s="35"/>
      <c r="I7541" s="35"/>
    </row>
    <row r="7542" spans="3:9" ht="22.5" customHeight="1" x14ac:dyDescent="0.25">
      <c r="C7542" s="34"/>
      <c r="D7542" s="27"/>
      <c r="F7542" s="27"/>
      <c r="G7542" s="35"/>
      <c r="H7542" s="35"/>
      <c r="I7542" s="35"/>
    </row>
    <row r="7543" spans="3:9" ht="22.5" customHeight="1" x14ac:dyDescent="0.25">
      <c r="C7543" s="34"/>
      <c r="D7543" s="27"/>
      <c r="F7543" s="27"/>
      <c r="G7543" s="35"/>
      <c r="H7543" s="35"/>
      <c r="I7543" s="35"/>
    </row>
    <row r="7544" spans="3:9" ht="22.5" customHeight="1" x14ac:dyDescent="0.25">
      <c r="C7544" s="34"/>
      <c r="D7544" s="27"/>
      <c r="F7544" s="27"/>
      <c r="G7544" s="35"/>
      <c r="H7544" s="35"/>
      <c r="I7544" s="35"/>
    </row>
    <row r="7545" spans="3:9" ht="22.5" customHeight="1" x14ac:dyDescent="0.25">
      <c r="C7545" s="34"/>
      <c r="D7545" s="27"/>
      <c r="F7545" s="27"/>
      <c r="G7545" s="35"/>
      <c r="H7545" s="35"/>
      <c r="I7545" s="35"/>
    </row>
    <row r="7546" spans="3:9" ht="22.5" customHeight="1" x14ac:dyDescent="0.25">
      <c r="C7546" s="34"/>
      <c r="D7546" s="27"/>
      <c r="F7546" s="27"/>
      <c r="G7546" s="35"/>
      <c r="H7546" s="35"/>
      <c r="I7546" s="35"/>
    </row>
    <row r="7547" spans="3:9" ht="22.5" customHeight="1" x14ac:dyDescent="0.25">
      <c r="C7547" s="34"/>
      <c r="D7547" s="27"/>
      <c r="F7547" s="27"/>
      <c r="G7547" s="35"/>
      <c r="H7547" s="35"/>
      <c r="I7547" s="35"/>
    </row>
    <row r="7548" spans="3:9" ht="22.5" customHeight="1" x14ac:dyDescent="0.25">
      <c r="C7548" s="34"/>
      <c r="D7548" s="27"/>
      <c r="F7548" s="27"/>
      <c r="G7548" s="35"/>
      <c r="H7548" s="35"/>
      <c r="I7548" s="35"/>
    </row>
    <row r="7549" spans="3:9" ht="22.5" customHeight="1" x14ac:dyDescent="0.25">
      <c r="C7549" s="34"/>
      <c r="D7549" s="27"/>
      <c r="F7549" s="27"/>
      <c r="G7549" s="35"/>
      <c r="H7549" s="35"/>
      <c r="I7549" s="35"/>
    </row>
    <row r="7550" spans="3:9" ht="22.5" customHeight="1" x14ac:dyDescent="0.25">
      <c r="C7550" s="34"/>
      <c r="D7550" s="27"/>
      <c r="F7550" s="27"/>
      <c r="G7550" s="35"/>
      <c r="H7550" s="35"/>
      <c r="I7550" s="35"/>
    </row>
    <row r="7551" spans="3:9" ht="22.5" customHeight="1" x14ac:dyDescent="0.25">
      <c r="C7551" s="34"/>
      <c r="D7551" s="27"/>
      <c r="F7551" s="27"/>
      <c r="G7551" s="35"/>
      <c r="H7551" s="35"/>
      <c r="I7551" s="35"/>
    </row>
    <row r="7552" spans="3:9" ht="22.5" customHeight="1" x14ac:dyDescent="0.25">
      <c r="C7552" s="34"/>
      <c r="D7552" s="27"/>
      <c r="F7552" s="27"/>
      <c r="G7552" s="35"/>
      <c r="H7552" s="35"/>
      <c r="I7552" s="35"/>
    </row>
    <row r="7553" spans="3:9" ht="22.5" customHeight="1" x14ac:dyDescent="0.25">
      <c r="C7553" s="34"/>
      <c r="D7553" s="27"/>
      <c r="F7553" s="27"/>
      <c r="G7553" s="35"/>
      <c r="H7553" s="35"/>
      <c r="I7553" s="35"/>
    </row>
    <row r="7554" spans="3:9" ht="22.5" customHeight="1" x14ac:dyDescent="0.25">
      <c r="C7554" s="34"/>
      <c r="D7554" s="27"/>
      <c r="F7554" s="27"/>
      <c r="G7554" s="35"/>
      <c r="H7554" s="35"/>
      <c r="I7554" s="35"/>
    </row>
    <row r="7555" spans="3:9" ht="22.5" customHeight="1" x14ac:dyDescent="0.25">
      <c r="C7555" s="34"/>
      <c r="D7555" s="27"/>
      <c r="F7555" s="27"/>
      <c r="G7555" s="35"/>
      <c r="H7555" s="35"/>
      <c r="I7555" s="35"/>
    </row>
    <row r="7556" spans="3:9" ht="22.5" customHeight="1" x14ac:dyDescent="0.25">
      <c r="C7556" s="34"/>
      <c r="D7556" s="27"/>
      <c r="F7556" s="27"/>
      <c r="G7556" s="35"/>
      <c r="H7556" s="35"/>
      <c r="I7556" s="35"/>
    </row>
    <row r="7557" spans="3:9" ht="22.5" customHeight="1" x14ac:dyDescent="0.25">
      <c r="C7557" s="34"/>
      <c r="D7557" s="27"/>
      <c r="F7557" s="27"/>
      <c r="G7557" s="35"/>
      <c r="H7557" s="35"/>
      <c r="I7557" s="35"/>
    </row>
    <row r="7558" spans="3:9" ht="22.5" customHeight="1" x14ac:dyDescent="0.25">
      <c r="C7558" s="34"/>
      <c r="D7558" s="27"/>
      <c r="F7558" s="27"/>
      <c r="G7558" s="35"/>
      <c r="H7558" s="35"/>
      <c r="I7558" s="35"/>
    </row>
    <row r="7559" spans="3:9" ht="22.5" customHeight="1" x14ac:dyDescent="0.25">
      <c r="C7559" s="34"/>
      <c r="D7559" s="27"/>
      <c r="F7559" s="27"/>
      <c r="G7559" s="35"/>
      <c r="H7559" s="35"/>
      <c r="I7559" s="35"/>
    </row>
    <row r="7560" spans="3:9" ht="22.5" customHeight="1" x14ac:dyDescent="0.25">
      <c r="C7560" s="34"/>
      <c r="D7560" s="27"/>
      <c r="F7560" s="27"/>
      <c r="G7560" s="35"/>
      <c r="H7560" s="35"/>
      <c r="I7560" s="35"/>
    </row>
    <row r="7561" spans="3:9" ht="22.5" customHeight="1" x14ac:dyDescent="0.25">
      <c r="C7561" s="34"/>
      <c r="D7561" s="27"/>
      <c r="F7561" s="27"/>
      <c r="G7561" s="35"/>
      <c r="H7561" s="35"/>
      <c r="I7561" s="35"/>
    </row>
    <row r="7562" spans="3:9" ht="22.5" customHeight="1" x14ac:dyDescent="0.25">
      <c r="C7562" s="34"/>
      <c r="D7562" s="27"/>
      <c r="F7562" s="27"/>
      <c r="G7562" s="35"/>
      <c r="H7562" s="35"/>
      <c r="I7562" s="35"/>
    </row>
    <row r="7563" spans="3:9" ht="22.5" customHeight="1" x14ac:dyDescent="0.25">
      <c r="C7563" s="34"/>
      <c r="D7563" s="27"/>
      <c r="F7563" s="27"/>
      <c r="G7563" s="35"/>
      <c r="H7563" s="35"/>
      <c r="I7563" s="35"/>
    </row>
    <row r="7564" spans="3:9" ht="22.5" customHeight="1" x14ac:dyDescent="0.25">
      <c r="C7564" s="34"/>
      <c r="D7564" s="27"/>
      <c r="F7564" s="27"/>
      <c r="G7564" s="35"/>
      <c r="H7564" s="35"/>
      <c r="I7564" s="35"/>
    </row>
    <row r="7565" spans="3:9" ht="22.5" customHeight="1" x14ac:dyDescent="0.25">
      <c r="C7565" s="34"/>
      <c r="D7565" s="27"/>
      <c r="F7565" s="27"/>
      <c r="G7565" s="35"/>
      <c r="H7565" s="35"/>
      <c r="I7565" s="35"/>
    </row>
    <row r="7566" spans="3:9" ht="22.5" customHeight="1" x14ac:dyDescent="0.25">
      <c r="C7566" s="34"/>
      <c r="D7566" s="27"/>
      <c r="F7566" s="27"/>
      <c r="G7566" s="35"/>
      <c r="H7566" s="35"/>
      <c r="I7566" s="35"/>
    </row>
    <row r="7567" spans="3:9" ht="22.5" customHeight="1" x14ac:dyDescent="0.25">
      <c r="C7567" s="34"/>
      <c r="D7567" s="27"/>
      <c r="F7567" s="27"/>
      <c r="G7567" s="35"/>
      <c r="H7567" s="35"/>
      <c r="I7567" s="35"/>
    </row>
    <row r="7568" spans="3:9" ht="22.5" customHeight="1" x14ac:dyDescent="0.25">
      <c r="C7568" s="34"/>
      <c r="D7568" s="27"/>
      <c r="F7568" s="27"/>
      <c r="G7568" s="35"/>
      <c r="H7568" s="35"/>
      <c r="I7568" s="35"/>
    </row>
    <row r="7569" spans="3:9" ht="22.5" customHeight="1" x14ac:dyDescent="0.25">
      <c r="C7569" s="34"/>
      <c r="D7569" s="27"/>
      <c r="F7569" s="27"/>
      <c r="G7569" s="35"/>
      <c r="H7569" s="35"/>
      <c r="I7569" s="35"/>
    </row>
    <row r="7570" spans="3:9" ht="22.5" customHeight="1" x14ac:dyDescent="0.25">
      <c r="C7570" s="34"/>
      <c r="D7570" s="27"/>
      <c r="F7570" s="27"/>
      <c r="G7570" s="35"/>
      <c r="H7570" s="35"/>
      <c r="I7570" s="35"/>
    </row>
    <row r="7571" spans="3:9" ht="22.5" customHeight="1" x14ac:dyDescent="0.25">
      <c r="C7571" s="34"/>
      <c r="D7571" s="27"/>
      <c r="F7571" s="27"/>
      <c r="G7571" s="35"/>
      <c r="H7571" s="35"/>
      <c r="I7571" s="35"/>
    </row>
    <row r="7572" spans="3:9" ht="22.5" customHeight="1" x14ac:dyDescent="0.25">
      <c r="C7572" s="34"/>
      <c r="D7572" s="27"/>
      <c r="F7572" s="27"/>
      <c r="G7572" s="35"/>
      <c r="H7572" s="35"/>
      <c r="I7572" s="35"/>
    </row>
    <row r="7573" spans="3:9" ht="22.5" customHeight="1" x14ac:dyDescent="0.25">
      <c r="C7573" s="34"/>
      <c r="D7573" s="27"/>
      <c r="F7573" s="27"/>
      <c r="G7573" s="35"/>
      <c r="H7573" s="35"/>
      <c r="I7573" s="35"/>
    </row>
    <row r="7574" spans="3:9" ht="22.5" customHeight="1" x14ac:dyDescent="0.25">
      <c r="C7574" s="34"/>
      <c r="D7574" s="27"/>
      <c r="F7574" s="27"/>
      <c r="G7574" s="35"/>
      <c r="H7574" s="35"/>
      <c r="I7574" s="35"/>
    </row>
    <row r="7575" spans="3:9" ht="22.5" customHeight="1" x14ac:dyDescent="0.25">
      <c r="C7575" s="34"/>
      <c r="D7575" s="27"/>
      <c r="F7575" s="27"/>
      <c r="G7575" s="35"/>
      <c r="H7575" s="35"/>
      <c r="I7575" s="35"/>
    </row>
    <row r="7576" spans="3:9" ht="22.5" customHeight="1" x14ac:dyDescent="0.25">
      <c r="C7576" s="34"/>
      <c r="D7576" s="27"/>
      <c r="F7576" s="27"/>
      <c r="G7576" s="35"/>
      <c r="H7576" s="35"/>
      <c r="I7576" s="35"/>
    </row>
    <row r="7577" spans="3:9" ht="22.5" customHeight="1" x14ac:dyDescent="0.25">
      <c r="C7577" s="34"/>
      <c r="D7577" s="27"/>
      <c r="F7577" s="27"/>
      <c r="G7577" s="35"/>
      <c r="H7577" s="35"/>
      <c r="I7577" s="35"/>
    </row>
    <row r="7578" spans="3:9" ht="22.5" customHeight="1" x14ac:dyDescent="0.25">
      <c r="C7578" s="34"/>
      <c r="D7578" s="27"/>
      <c r="F7578" s="27"/>
      <c r="G7578" s="35"/>
      <c r="H7578" s="35"/>
      <c r="I7578" s="35"/>
    </row>
    <row r="7579" spans="3:9" ht="22.5" customHeight="1" x14ac:dyDescent="0.25">
      <c r="C7579" s="34"/>
      <c r="D7579" s="27"/>
      <c r="F7579" s="27"/>
      <c r="G7579" s="35"/>
      <c r="H7579" s="35"/>
      <c r="I7579" s="35"/>
    </row>
    <row r="7580" spans="3:9" ht="22.5" customHeight="1" x14ac:dyDescent="0.25">
      <c r="C7580" s="34"/>
      <c r="D7580" s="27"/>
      <c r="F7580" s="27"/>
      <c r="G7580" s="35"/>
      <c r="H7580" s="35"/>
      <c r="I7580" s="35"/>
    </row>
    <row r="7581" spans="3:9" ht="22.5" customHeight="1" x14ac:dyDescent="0.25">
      <c r="C7581" s="34"/>
      <c r="D7581" s="27"/>
      <c r="F7581" s="27"/>
      <c r="G7581" s="35"/>
      <c r="H7581" s="35"/>
      <c r="I7581" s="35"/>
    </row>
    <row r="7582" spans="3:9" ht="22.5" customHeight="1" x14ac:dyDescent="0.25">
      <c r="C7582" s="34"/>
      <c r="D7582" s="27"/>
      <c r="F7582" s="27"/>
      <c r="G7582" s="35"/>
      <c r="H7582" s="35"/>
      <c r="I7582" s="35"/>
    </row>
    <row r="7583" spans="3:9" ht="22.5" customHeight="1" x14ac:dyDescent="0.25">
      <c r="C7583" s="34"/>
      <c r="D7583" s="27"/>
      <c r="F7583" s="27"/>
      <c r="G7583" s="35"/>
      <c r="H7583" s="35"/>
      <c r="I7583" s="35"/>
    </row>
    <row r="7584" spans="3:9" ht="22.5" customHeight="1" x14ac:dyDescent="0.25">
      <c r="C7584" s="34"/>
      <c r="D7584" s="27"/>
      <c r="F7584" s="27"/>
      <c r="G7584" s="35"/>
      <c r="H7584" s="35"/>
      <c r="I7584" s="35"/>
    </row>
    <row r="7585" spans="3:9" ht="22.5" customHeight="1" x14ac:dyDescent="0.25">
      <c r="C7585" s="34"/>
      <c r="D7585" s="27"/>
      <c r="F7585" s="27"/>
      <c r="G7585" s="35"/>
      <c r="H7585" s="35"/>
      <c r="I7585" s="35"/>
    </row>
    <row r="7586" spans="3:9" ht="22.5" customHeight="1" x14ac:dyDescent="0.25">
      <c r="C7586" s="34"/>
      <c r="D7586" s="27"/>
      <c r="F7586" s="27"/>
      <c r="G7586" s="35"/>
      <c r="H7586" s="35"/>
      <c r="I7586" s="35"/>
    </row>
    <row r="7587" spans="3:9" ht="22.5" customHeight="1" x14ac:dyDescent="0.25">
      <c r="C7587" s="34"/>
      <c r="D7587" s="27"/>
      <c r="F7587" s="27"/>
      <c r="G7587" s="35"/>
      <c r="H7587" s="35"/>
      <c r="I7587" s="35"/>
    </row>
    <row r="7588" spans="3:9" ht="22.5" customHeight="1" x14ac:dyDescent="0.25">
      <c r="C7588" s="34"/>
      <c r="D7588" s="27"/>
      <c r="F7588" s="27"/>
      <c r="G7588" s="35"/>
      <c r="H7588" s="35"/>
      <c r="I7588" s="35"/>
    </row>
    <row r="7589" spans="3:9" ht="22.5" customHeight="1" x14ac:dyDescent="0.25">
      <c r="C7589" s="34"/>
      <c r="D7589" s="27"/>
      <c r="F7589" s="27"/>
      <c r="G7589" s="35"/>
      <c r="H7589" s="35"/>
      <c r="I7589" s="35"/>
    </row>
    <row r="7590" spans="3:9" ht="22.5" customHeight="1" x14ac:dyDescent="0.25">
      <c r="C7590" s="34"/>
      <c r="D7590" s="27"/>
      <c r="F7590" s="27"/>
      <c r="G7590" s="35"/>
      <c r="H7590" s="35"/>
      <c r="I7590" s="35"/>
    </row>
    <row r="7591" spans="3:9" ht="22.5" customHeight="1" x14ac:dyDescent="0.25">
      <c r="C7591" s="34"/>
      <c r="D7591" s="27"/>
      <c r="F7591" s="27"/>
      <c r="G7591" s="35"/>
      <c r="H7591" s="35"/>
      <c r="I7591" s="35"/>
    </row>
    <row r="7592" spans="3:9" ht="22.5" customHeight="1" x14ac:dyDescent="0.25">
      <c r="C7592" s="34"/>
      <c r="D7592" s="27"/>
      <c r="F7592" s="27"/>
      <c r="G7592" s="35"/>
      <c r="H7592" s="35"/>
      <c r="I7592" s="35"/>
    </row>
    <row r="7593" spans="3:9" ht="22.5" customHeight="1" x14ac:dyDescent="0.25">
      <c r="C7593" s="34"/>
      <c r="D7593" s="27"/>
      <c r="F7593" s="27"/>
      <c r="G7593" s="35"/>
      <c r="H7593" s="35"/>
      <c r="I7593" s="35"/>
    </row>
    <row r="7594" spans="3:9" ht="22.5" customHeight="1" x14ac:dyDescent="0.25">
      <c r="C7594" s="34"/>
      <c r="D7594" s="27"/>
      <c r="F7594" s="27"/>
      <c r="G7594" s="35"/>
      <c r="H7594" s="35"/>
      <c r="I7594" s="35"/>
    </row>
    <row r="7595" spans="3:9" ht="22.5" customHeight="1" x14ac:dyDescent="0.25">
      <c r="C7595" s="34"/>
      <c r="D7595" s="27"/>
      <c r="F7595" s="27"/>
      <c r="G7595" s="35"/>
      <c r="H7595" s="35"/>
      <c r="I7595" s="35"/>
    </row>
    <row r="7596" spans="3:9" ht="22.5" customHeight="1" x14ac:dyDescent="0.25">
      <c r="C7596" s="34"/>
      <c r="D7596" s="27"/>
      <c r="F7596" s="27"/>
      <c r="G7596" s="35"/>
      <c r="H7596" s="35"/>
      <c r="I7596" s="35"/>
    </row>
    <row r="7597" spans="3:9" ht="22.5" customHeight="1" x14ac:dyDescent="0.25">
      <c r="C7597" s="34"/>
      <c r="D7597" s="27"/>
      <c r="F7597" s="27"/>
      <c r="G7597" s="35"/>
      <c r="H7597" s="35"/>
      <c r="I7597" s="35"/>
    </row>
    <row r="7598" spans="3:9" ht="22.5" customHeight="1" x14ac:dyDescent="0.25">
      <c r="C7598" s="34"/>
      <c r="D7598" s="27"/>
      <c r="F7598" s="27"/>
      <c r="G7598" s="35"/>
      <c r="H7598" s="35"/>
      <c r="I7598" s="35"/>
    </row>
    <row r="7599" spans="3:9" ht="22.5" customHeight="1" x14ac:dyDescent="0.25">
      <c r="C7599" s="34"/>
      <c r="D7599" s="27"/>
      <c r="F7599" s="27"/>
      <c r="G7599" s="35"/>
      <c r="H7599" s="35"/>
      <c r="I7599" s="35"/>
    </row>
    <row r="7600" spans="3:9" ht="22.5" customHeight="1" x14ac:dyDescent="0.25">
      <c r="C7600" s="34"/>
      <c r="D7600" s="27"/>
      <c r="F7600" s="27"/>
      <c r="G7600" s="35"/>
      <c r="H7600" s="35"/>
      <c r="I7600" s="35"/>
    </row>
    <row r="7601" spans="3:9" ht="22.5" customHeight="1" x14ac:dyDescent="0.25">
      <c r="C7601" s="34"/>
      <c r="D7601" s="27"/>
      <c r="F7601" s="27"/>
      <c r="G7601" s="35"/>
      <c r="H7601" s="35"/>
      <c r="I7601" s="35"/>
    </row>
    <row r="7602" spans="3:9" ht="22.5" customHeight="1" x14ac:dyDescent="0.25">
      <c r="C7602" s="34"/>
      <c r="D7602" s="27"/>
      <c r="F7602" s="27"/>
      <c r="G7602" s="35"/>
      <c r="H7602" s="35"/>
      <c r="I7602" s="35"/>
    </row>
    <row r="7603" spans="3:9" ht="22.5" customHeight="1" x14ac:dyDescent="0.25">
      <c r="C7603" s="34"/>
      <c r="D7603" s="27"/>
      <c r="F7603" s="27"/>
      <c r="G7603" s="35"/>
      <c r="H7603" s="35"/>
      <c r="I7603" s="35"/>
    </row>
    <row r="7604" spans="3:9" ht="22.5" customHeight="1" x14ac:dyDescent="0.25">
      <c r="C7604" s="34"/>
      <c r="D7604" s="27"/>
      <c r="F7604" s="27"/>
      <c r="G7604" s="35"/>
      <c r="H7604" s="35"/>
      <c r="I7604" s="35"/>
    </row>
    <row r="7605" spans="3:9" ht="22.5" customHeight="1" x14ac:dyDescent="0.25">
      <c r="C7605" s="34"/>
      <c r="D7605" s="27"/>
      <c r="F7605" s="27"/>
      <c r="G7605" s="35"/>
      <c r="H7605" s="35"/>
      <c r="I7605" s="35"/>
    </row>
    <row r="7606" spans="3:9" ht="22.5" customHeight="1" x14ac:dyDescent="0.25">
      <c r="C7606" s="34"/>
      <c r="D7606" s="27"/>
      <c r="F7606" s="27"/>
      <c r="G7606" s="35"/>
      <c r="H7606" s="35"/>
      <c r="I7606" s="35"/>
    </row>
    <row r="7607" spans="3:9" ht="22.5" customHeight="1" x14ac:dyDescent="0.25">
      <c r="C7607" s="34"/>
      <c r="D7607" s="27"/>
      <c r="F7607" s="27"/>
      <c r="G7607" s="35"/>
      <c r="H7607" s="35"/>
      <c r="I7607" s="35"/>
    </row>
    <row r="7608" spans="3:9" ht="22.5" customHeight="1" x14ac:dyDescent="0.25">
      <c r="C7608" s="34"/>
      <c r="D7608" s="27"/>
      <c r="F7608" s="27"/>
      <c r="G7608" s="35"/>
      <c r="H7608" s="35"/>
      <c r="I7608" s="35"/>
    </row>
    <row r="7609" spans="3:9" ht="22.5" customHeight="1" x14ac:dyDescent="0.25">
      <c r="C7609" s="34"/>
      <c r="D7609" s="27"/>
      <c r="F7609" s="27"/>
      <c r="G7609" s="35"/>
      <c r="H7609" s="35"/>
      <c r="I7609" s="35"/>
    </row>
    <row r="7610" spans="3:9" ht="22.5" customHeight="1" x14ac:dyDescent="0.25">
      <c r="C7610" s="34"/>
      <c r="D7610" s="27"/>
      <c r="F7610" s="27"/>
      <c r="G7610" s="35"/>
      <c r="H7610" s="35"/>
      <c r="I7610" s="35"/>
    </row>
    <row r="7611" spans="3:9" ht="22.5" customHeight="1" x14ac:dyDescent="0.25">
      <c r="C7611" s="34"/>
      <c r="D7611" s="27"/>
      <c r="F7611" s="27"/>
      <c r="G7611" s="35"/>
      <c r="H7611" s="35"/>
      <c r="I7611" s="35"/>
    </row>
    <row r="7612" spans="3:9" ht="22.5" customHeight="1" x14ac:dyDescent="0.25">
      <c r="C7612" s="34"/>
      <c r="D7612" s="27"/>
      <c r="F7612" s="27"/>
      <c r="G7612" s="35"/>
      <c r="H7612" s="35"/>
      <c r="I7612" s="35"/>
    </row>
    <row r="7613" spans="3:9" ht="22.5" customHeight="1" x14ac:dyDescent="0.25">
      <c r="C7613" s="34"/>
      <c r="D7613" s="27"/>
      <c r="F7613" s="27"/>
      <c r="G7613" s="35"/>
      <c r="H7613" s="35"/>
      <c r="I7613" s="35"/>
    </row>
    <row r="7614" spans="3:9" ht="22.5" customHeight="1" x14ac:dyDescent="0.25">
      <c r="C7614" s="34"/>
      <c r="D7614" s="27"/>
      <c r="F7614" s="27"/>
      <c r="G7614" s="35"/>
      <c r="H7614" s="35"/>
      <c r="I7614" s="35"/>
    </row>
    <row r="7615" spans="3:9" ht="22.5" customHeight="1" x14ac:dyDescent="0.25">
      <c r="C7615" s="34"/>
      <c r="D7615" s="27"/>
      <c r="F7615" s="27"/>
      <c r="G7615" s="35"/>
      <c r="H7615" s="35"/>
      <c r="I7615" s="35"/>
    </row>
    <row r="7616" spans="3:9" ht="22.5" customHeight="1" x14ac:dyDescent="0.25">
      <c r="C7616" s="34"/>
      <c r="D7616" s="27"/>
      <c r="F7616" s="27"/>
      <c r="G7616" s="35"/>
      <c r="H7616" s="35"/>
      <c r="I7616" s="35"/>
    </row>
    <row r="7617" spans="3:9" ht="22.5" customHeight="1" x14ac:dyDescent="0.25">
      <c r="C7617" s="34"/>
      <c r="D7617" s="27"/>
      <c r="F7617" s="27"/>
      <c r="G7617" s="35"/>
      <c r="H7617" s="35"/>
      <c r="I7617" s="35"/>
    </row>
    <row r="7618" spans="3:9" ht="22.5" customHeight="1" x14ac:dyDescent="0.25">
      <c r="C7618" s="34"/>
      <c r="D7618" s="27"/>
      <c r="F7618" s="27"/>
      <c r="G7618" s="35"/>
      <c r="H7618" s="35"/>
      <c r="I7618" s="35"/>
    </row>
    <row r="7619" spans="3:9" ht="22.5" customHeight="1" x14ac:dyDescent="0.25">
      <c r="C7619" s="34"/>
      <c r="D7619" s="27"/>
      <c r="F7619" s="27"/>
      <c r="G7619" s="35"/>
      <c r="H7619" s="35"/>
      <c r="I7619" s="35"/>
    </row>
    <row r="7620" spans="3:9" ht="22.5" customHeight="1" x14ac:dyDescent="0.25">
      <c r="C7620" s="34"/>
      <c r="D7620" s="27"/>
      <c r="F7620" s="27"/>
      <c r="G7620" s="35"/>
      <c r="H7620" s="35"/>
      <c r="I7620" s="35"/>
    </row>
    <row r="7621" spans="3:9" ht="22.5" customHeight="1" x14ac:dyDescent="0.25">
      <c r="C7621" s="34"/>
      <c r="D7621" s="27"/>
      <c r="F7621" s="27"/>
      <c r="G7621" s="35"/>
      <c r="H7621" s="35"/>
      <c r="I7621" s="35"/>
    </row>
    <row r="7622" spans="3:9" ht="22.5" customHeight="1" x14ac:dyDescent="0.25">
      <c r="C7622" s="34"/>
      <c r="D7622" s="27"/>
      <c r="F7622" s="27"/>
      <c r="G7622" s="35"/>
      <c r="H7622" s="35"/>
      <c r="I7622" s="35"/>
    </row>
    <row r="7623" spans="3:9" ht="22.5" customHeight="1" x14ac:dyDescent="0.25">
      <c r="C7623" s="34"/>
      <c r="D7623" s="27"/>
      <c r="F7623" s="27"/>
      <c r="G7623" s="35"/>
      <c r="H7623" s="35"/>
      <c r="I7623" s="35"/>
    </row>
    <row r="7624" spans="3:9" ht="22.5" customHeight="1" x14ac:dyDescent="0.25">
      <c r="C7624" s="34"/>
      <c r="D7624" s="27"/>
      <c r="F7624" s="27"/>
      <c r="G7624" s="35"/>
      <c r="H7624" s="35"/>
      <c r="I7624" s="35"/>
    </row>
    <row r="7625" spans="3:9" ht="22.5" customHeight="1" x14ac:dyDescent="0.25">
      <c r="C7625" s="34"/>
      <c r="D7625" s="27"/>
      <c r="F7625" s="27"/>
      <c r="G7625" s="35"/>
      <c r="H7625" s="35"/>
      <c r="I7625" s="35"/>
    </row>
    <row r="7626" spans="3:9" ht="22.5" customHeight="1" x14ac:dyDescent="0.25">
      <c r="C7626" s="34"/>
      <c r="D7626" s="27"/>
      <c r="F7626" s="27"/>
      <c r="G7626" s="35"/>
      <c r="H7626" s="35"/>
      <c r="I7626" s="35"/>
    </row>
    <row r="7627" spans="3:9" ht="22.5" customHeight="1" x14ac:dyDescent="0.25">
      <c r="C7627" s="34"/>
      <c r="D7627" s="27"/>
      <c r="F7627" s="27"/>
      <c r="G7627" s="35"/>
      <c r="H7627" s="35"/>
      <c r="I7627" s="35"/>
    </row>
    <row r="7628" spans="3:9" ht="22.5" customHeight="1" x14ac:dyDescent="0.25">
      <c r="C7628" s="34"/>
      <c r="D7628" s="27"/>
      <c r="F7628" s="27"/>
      <c r="G7628" s="35"/>
      <c r="H7628" s="35"/>
      <c r="I7628" s="35"/>
    </row>
    <row r="7629" spans="3:9" ht="22.5" customHeight="1" x14ac:dyDescent="0.25">
      <c r="C7629" s="34"/>
      <c r="D7629" s="27"/>
      <c r="F7629" s="27"/>
      <c r="G7629" s="35"/>
      <c r="H7629" s="35"/>
      <c r="I7629" s="35"/>
    </row>
    <row r="7630" spans="3:9" ht="22.5" customHeight="1" x14ac:dyDescent="0.25">
      <c r="C7630" s="34"/>
      <c r="D7630" s="27"/>
      <c r="F7630" s="27"/>
      <c r="G7630" s="35"/>
      <c r="H7630" s="35"/>
      <c r="I7630" s="35"/>
    </row>
    <row r="7631" spans="3:9" ht="22.5" customHeight="1" x14ac:dyDescent="0.25">
      <c r="C7631" s="34"/>
      <c r="D7631" s="27"/>
      <c r="F7631" s="27"/>
      <c r="G7631" s="35"/>
      <c r="H7631" s="35"/>
      <c r="I7631" s="35"/>
    </row>
    <row r="7632" spans="3:9" ht="22.5" customHeight="1" x14ac:dyDescent="0.25">
      <c r="C7632" s="34"/>
      <c r="D7632" s="27"/>
      <c r="F7632" s="27"/>
      <c r="G7632" s="35"/>
      <c r="H7632" s="35"/>
      <c r="I7632" s="35"/>
    </row>
    <row r="7633" spans="3:9" ht="22.5" customHeight="1" x14ac:dyDescent="0.25">
      <c r="C7633" s="34"/>
      <c r="D7633" s="27"/>
      <c r="F7633" s="27"/>
      <c r="G7633" s="35"/>
      <c r="H7633" s="35"/>
      <c r="I7633" s="35"/>
    </row>
    <row r="7634" spans="3:9" ht="22.5" customHeight="1" x14ac:dyDescent="0.25">
      <c r="C7634" s="34"/>
      <c r="D7634" s="27"/>
      <c r="F7634" s="27"/>
      <c r="G7634" s="35"/>
      <c r="H7634" s="35"/>
      <c r="I7634" s="35"/>
    </row>
    <row r="7635" spans="3:9" ht="22.5" customHeight="1" x14ac:dyDescent="0.25">
      <c r="C7635" s="34"/>
      <c r="D7635" s="27"/>
      <c r="F7635" s="27"/>
      <c r="G7635" s="35"/>
      <c r="H7635" s="35"/>
      <c r="I7635" s="35"/>
    </row>
    <row r="7636" spans="3:9" ht="22.5" customHeight="1" x14ac:dyDescent="0.25">
      <c r="C7636" s="34"/>
      <c r="D7636" s="27"/>
      <c r="F7636" s="27"/>
      <c r="G7636" s="35"/>
      <c r="H7636" s="35"/>
      <c r="I7636" s="35"/>
    </row>
    <row r="7637" spans="3:9" ht="22.5" customHeight="1" x14ac:dyDescent="0.25">
      <c r="C7637" s="34"/>
      <c r="D7637" s="27"/>
      <c r="F7637" s="27"/>
      <c r="G7637" s="35"/>
      <c r="H7637" s="35"/>
      <c r="I7637" s="35"/>
    </row>
    <row r="7638" spans="3:9" ht="22.5" customHeight="1" x14ac:dyDescent="0.25">
      <c r="C7638" s="34"/>
      <c r="D7638" s="27"/>
      <c r="F7638" s="27"/>
      <c r="G7638" s="35"/>
      <c r="H7638" s="35"/>
      <c r="I7638" s="35"/>
    </row>
    <row r="7639" spans="3:9" ht="22.5" customHeight="1" x14ac:dyDescent="0.25">
      <c r="C7639" s="34"/>
      <c r="D7639" s="27"/>
      <c r="F7639" s="27"/>
      <c r="G7639" s="35"/>
      <c r="H7639" s="35"/>
      <c r="I7639" s="35"/>
    </row>
    <row r="7640" spans="3:9" ht="22.5" customHeight="1" x14ac:dyDescent="0.25">
      <c r="C7640" s="34"/>
      <c r="D7640" s="27"/>
      <c r="F7640" s="27"/>
      <c r="G7640" s="35"/>
      <c r="H7640" s="35"/>
      <c r="I7640" s="35"/>
    </row>
    <row r="7641" spans="3:9" ht="22.5" customHeight="1" x14ac:dyDescent="0.25">
      <c r="C7641" s="34"/>
      <c r="D7641" s="27"/>
      <c r="F7641" s="27"/>
      <c r="G7641" s="35"/>
      <c r="H7641" s="35"/>
      <c r="I7641" s="35"/>
    </row>
    <row r="7642" spans="3:9" ht="22.5" customHeight="1" x14ac:dyDescent="0.25">
      <c r="C7642" s="34"/>
      <c r="D7642" s="27"/>
      <c r="F7642" s="27"/>
      <c r="G7642" s="35"/>
      <c r="H7642" s="35"/>
      <c r="I7642" s="35"/>
    </row>
    <row r="7643" spans="3:9" ht="22.5" customHeight="1" x14ac:dyDescent="0.25">
      <c r="C7643" s="34"/>
      <c r="D7643" s="27"/>
      <c r="F7643" s="27"/>
      <c r="G7643" s="35"/>
      <c r="H7643" s="35"/>
      <c r="I7643" s="35"/>
    </row>
    <row r="7644" spans="3:9" ht="22.5" customHeight="1" x14ac:dyDescent="0.25">
      <c r="C7644" s="34"/>
      <c r="D7644" s="27"/>
      <c r="F7644" s="27"/>
      <c r="G7644" s="35"/>
      <c r="H7644" s="35"/>
      <c r="I7644" s="35"/>
    </row>
    <row r="7645" spans="3:9" ht="22.5" customHeight="1" x14ac:dyDescent="0.25">
      <c r="C7645" s="34"/>
      <c r="D7645" s="27"/>
      <c r="F7645" s="27"/>
      <c r="G7645" s="35"/>
      <c r="H7645" s="35"/>
      <c r="I7645" s="35"/>
    </row>
    <row r="7646" spans="3:9" ht="22.5" customHeight="1" x14ac:dyDescent="0.25">
      <c r="C7646" s="34"/>
      <c r="D7646" s="27"/>
      <c r="F7646" s="27"/>
      <c r="G7646" s="35"/>
      <c r="H7646" s="35"/>
      <c r="I7646" s="35"/>
    </row>
    <row r="7647" spans="3:9" ht="22.5" customHeight="1" x14ac:dyDescent="0.25">
      <c r="C7647" s="34"/>
      <c r="D7647" s="27"/>
      <c r="F7647" s="27"/>
      <c r="G7647" s="35"/>
      <c r="H7647" s="35"/>
      <c r="I7647" s="35"/>
    </row>
    <row r="7648" spans="3:9" ht="22.5" customHeight="1" x14ac:dyDescent="0.25">
      <c r="C7648" s="34"/>
      <c r="D7648" s="27"/>
      <c r="F7648" s="27"/>
      <c r="G7648" s="35"/>
      <c r="H7648" s="35"/>
      <c r="I7648" s="35"/>
    </row>
    <row r="7649" spans="3:9" ht="22.5" customHeight="1" x14ac:dyDescent="0.25">
      <c r="C7649" s="34"/>
      <c r="D7649" s="27"/>
      <c r="F7649" s="27"/>
      <c r="G7649" s="35"/>
      <c r="H7649" s="35"/>
      <c r="I7649" s="35"/>
    </row>
    <row r="7650" spans="3:9" ht="22.5" customHeight="1" x14ac:dyDescent="0.25">
      <c r="C7650" s="34"/>
      <c r="D7650" s="27"/>
      <c r="F7650" s="27"/>
      <c r="G7650" s="35"/>
      <c r="H7650" s="35"/>
      <c r="I7650" s="35"/>
    </row>
    <row r="7651" spans="3:9" ht="22.5" customHeight="1" x14ac:dyDescent="0.25">
      <c r="C7651" s="34"/>
      <c r="D7651" s="27"/>
      <c r="F7651" s="27"/>
      <c r="G7651" s="35"/>
      <c r="H7651" s="35"/>
      <c r="I7651" s="35"/>
    </row>
    <row r="7652" spans="3:9" ht="22.5" customHeight="1" x14ac:dyDescent="0.25">
      <c r="C7652" s="34"/>
      <c r="D7652" s="27"/>
      <c r="F7652" s="27"/>
      <c r="G7652" s="35"/>
      <c r="H7652" s="35"/>
      <c r="I7652" s="35"/>
    </row>
    <row r="7653" spans="3:9" ht="22.5" customHeight="1" x14ac:dyDescent="0.25">
      <c r="C7653" s="34"/>
      <c r="D7653" s="27"/>
      <c r="F7653" s="27"/>
      <c r="G7653" s="35"/>
      <c r="H7653" s="35"/>
      <c r="I7653" s="35"/>
    </row>
    <row r="7654" spans="3:9" ht="22.5" customHeight="1" x14ac:dyDescent="0.25">
      <c r="C7654" s="34"/>
      <c r="D7654" s="27"/>
      <c r="F7654" s="27"/>
      <c r="G7654" s="35"/>
      <c r="H7654" s="35"/>
      <c r="I7654" s="35"/>
    </row>
    <row r="7655" spans="3:9" ht="22.5" customHeight="1" x14ac:dyDescent="0.25">
      <c r="C7655" s="34"/>
      <c r="D7655" s="27"/>
      <c r="F7655" s="27"/>
      <c r="G7655" s="35"/>
      <c r="H7655" s="35"/>
      <c r="I7655" s="35"/>
    </row>
    <row r="7656" spans="3:9" ht="22.5" customHeight="1" x14ac:dyDescent="0.25">
      <c r="C7656" s="34"/>
      <c r="D7656" s="27"/>
      <c r="F7656" s="27"/>
      <c r="G7656" s="35"/>
      <c r="H7656" s="35"/>
      <c r="I7656" s="35"/>
    </row>
    <row r="7657" spans="3:9" ht="22.5" customHeight="1" x14ac:dyDescent="0.25">
      <c r="C7657" s="34"/>
      <c r="D7657" s="27"/>
      <c r="F7657" s="27"/>
      <c r="G7657" s="35"/>
      <c r="H7657" s="35"/>
      <c r="I7657" s="35"/>
    </row>
    <row r="7658" spans="3:9" ht="22.5" customHeight="1" x14ac:dyDescent="0.25">
      <c r="C7658" s="34"/>
      <c r="D7658" s="27"/>
      <c r="F7658" s="27"/>
      <c r="G7658" s="35"/>
      <c r="H7658" s="35"/>
      <c r="I7658" s="35"/>
    </row>
    <row r="7659" spans="3:9" ht="22.5" customHeight="1" x14ac:dyDescent="0.25">
      <c r="C7659" s="34"/>
      <c r="D7659" s="27"/>
      <c r="F7659" s="27"/>
      <c r="G7659" s="35"/>
      <c r="H7659" s="35"/>
      <c r="I7659" s="35"/>
    </row>
    <row r="7660" spans="3:9" ht="22.5" customHeight="1" x14ac:dyDescent="0.25">
      <c r="C7660" s="34"/>
      <c r="D7660" s="27"/>
      <c r="F7660" s="27"/>
      <c r="G7660" s="35"/>
      <c r="H7660" s="35"/>
      <c r="I7660" s="35"/>
    </row>
    <row r="7661" spans="3:9" ht="22.5" customHeight="1" x14ac:dyDescent="0.25">
      <c r="C7661" s="34"/>
      <c r="D7661" s="27"/>
      <c r="F7661" s="27"/>
      <c r="G7661" s="35"/>
      <c r="H7661" s="35"/>
      <c r="I7661" s="35"/>
    </row>
    <row r="7662" spans="3:9" ht="22.5" customHeight="1" x14ac:dyDescent="0.25">
      <c r="C7662" s="34"/>
      <c r="D7662" s="27"/>
      <c r="F7662" s="27"/>
      <c r="G7662" s="35"/>
      <c r="H7662" s="35"/>
      <c r="I7662" s="35"/>
    </row>
    <row r="7663" spans="3:9" ht="22.5" customHeight="1" x14ac:dyDescent="0.25">
      <c r="C7663" s="34"/>
      <c r="D7663" s="27"/>
      <c r="F7663" s="27"/>
      <c r="G7663" s="35"/>
      <c r="H7663" s="35"/>
      <c r="I7663" s="35"/>
    </row>
    <row r="7664" spans="3:9" ht="22.5" customHeight="1" x14ac:dyDescent="0.25">
      <c r="C7664" s="34"/>
      <c r="D7664" s="27"/>
      <c r="F7664" s="27"/>
      <c r="G7664" s="35"/>
      <c r="H7664" s="35"/>
      <c r="I7664" s="35"/>
    </row>
    <row r="7665" spans="3:9" ht="22.5" customHeight="1" x14ac:dyDescent="0.25">
      <c r="C7665" s="34"/>
      <c r="D7665" s="27"/>
      <c r="F7665" s="27"/>
      <c r="G7665" s="35"/>
      <c r="H7665" s="35"/>
      <c r="I7665" s="35"/>
    </row>
    <row r="7666" spans="3:9" ht="22.5" customHeight="1" x14ac:dyDescent="0.25">
      <c r="C7666" s="34"/>
      <c r="D7666" s="27"/>
      <c r="F7666" s="27"/>
      <c r="G7666" s="35"/>
      <c r="H7666" s="35"/>
      <c r="I7666" s="35"/>
    </row>
    <row r="7667" spans="3:9" ht="22.5" customHeight="1" x14ac:dyDescent="0.25">
      <c r="C7667" s="34"/>
      <c r="D7667" s="27"/>
      <c r="F7667" s="27"/>
      <c r="G7667" s="35"/>
      <c r="H7667" s="35"/>
      <c r="I7667" s="35"/>
    </row>
    <row r="7668" spans="3:9" ht="22.5" customHeight="1" x14ac:dyDescent="0.25">
      <c r="C7668" s="34"/>
      <c r="D7668" s="27"/>
      <c r="F7668" s="27"/>
      <c r="G7668" s="35"/>
      <c r="H7668" s="35"/>
      <c r="I7668" s="35"/>
    </row>
    <row r="7669" spans="3:9" ht="22.5" customHeight="1" x14ac:dyDescent="0.25">
      <c r="C7669" s="34"/>
      <c r="D7669" s="27"/>
      <c r="F7669" s="27"/>
      <c r="G7669" s="35"/>
      <c r="H7669" s="35"/>
      <c r="I7669" s="35"/>
    </row>
    <row r="7670" spans="3:9" ht="22.5" customHeight="1" x14ac:dyDescent="0.25">
      <c r="C7670" s="34"/>
      <c r="D7670" s="27"/>
      <c r="F7670" s="27"/>
      <c r="G7670" s="35"/>
      <c r="H7670" s="35"/>
      <c r="I7670" s="35"/>
    </row>
    <row r="7671" spans="3:9" ht="22.5" customHeight="1" x14ac:dyDescent="0.25">
      <c r="C7671" s="34"/>
      <c r="D7671" s="27"/>
      <c r="F7671" s="27"/>
      <c r="G7671" s="35"/>
      <c r="H7671" s="35"/>
      <c r="I7671" s="35"/>
    </row>
    <row r="7672" spans="3:9" ht="22.5" customHeight="1" x14ac:dyDescent="0.25">
      <c r="C7672" s="34"/>
      <c r="D7672" s="27"/>
      <c r="F7672" s="27"/>
      <c r="G7672" s="35"/>
      <c r="H7672" s="35"/>
      <c r="I7672" s="35"/>
    </row>
    <row r="7673" spans="3:9" ht="22.5" customHeight="1" x14ac:dyDescent="0.25">
      <c r="C7673" s="34"/>
      <c r="D7673" s="27"/>
      <c r="F7673" s="27"/>
      <c r="G7673" s="35"/>
      <c r="H7673" s="35"/>
      <c r="I7673" s="35"/>
    </row>
    <row r="7674" spans="3:9" ht="22.5" customHeight="1" x14ac:dyDescent="0.25">
      <c r="C7674" s="34"/>
      <c r="D7674" s="27"/>
      <c r="F7674" s="27"/>
      <c r="G7674" s="35"/>
      <c r="H7674" s="35"/>
      <c r="I7674" s="35"/>
    </row>
    <row r="7675" spans="3:9" ht="22.5" customHeight="1" x14ac:dyDescent="0.25">
      <c r="C7675" s="34"/>
      <c r="D7675" s="27"/>
      <c r="F7675" s="27"/>
      <c r="G7675" s="35"/>
      <c r="H7675" s="35"/>
      <c r="I7675" s="35"/>
    </row>
    <row r="7676" spans="3:9" ht="22.5" customHeight="1" x14ac:dyDescent="0.25">
      <c r="C7676" s="34"/>
      <c r="D7676" s="27"/>
      <c r="F7676" s="27"/>
      <c r="G7676" s="35"/>
      <c r="H7676" s="35"/>
      <c r="I7676" s="35"/>
    </row>
    <row r="7677" spans="3:9" ht="22.5" customHeight="1" x14ac:dyDescent="0.25">
      <c r="C7677" s="34"/>
      <c r="D7677" s="27"/>
      <c r="F7677" s="27"/>
      <c r="G7677" s="35"/>
      <c r="H7677" s="35"/>
      <c r="I7677" s="35"/>
    </row>
    <row r="7678" spans="3:9" ht="22.5" customHeight="1" x14ac:dyDescent="0.25">
      <c r="C7678" s="34"/>
      <c r="D7678" s="27"/>
      <c r="F7678" s="27"/>
      <c r="G7678" s="35"/>
      <c r="H7678" s="35"/>
      <c r="I7678" s="35"/>
    </row>
    <row r="7679" spans="3:9" ht="22.5" customHeight="1" x14ac:dyDescent="0.25">
      <c r="C7679" s="34"/>
      <c r="D7679" s="27"/>
      <c r="F7679" s="27"/>
      <c r="G7679" s="35"/>
      <c r="H7679" s="35"/>
      <c r="I7679" s="35"/>
    </row>
    <row r="7680" spans="3:9" ht="22.5" customHeight="1" x14ac:dyDescent="0.25">
      <c r="C7680" s="34"/>
      <c r="D7680" s="27"/>
      <c r="F7680" s="27"/>
      <c r="G7680" s="35"/>
      <c r="H7680" s="35"/>
      <c r="I7680" s="35"/>
    </row>
    <row r="7681" spans="3:9" ht="22.5" customHeight="1" x14ac:dyDescent="0.25">
      <c r="C7681" s="34"/>
      <c r="D7681" s="27"/>
      <c r="F7681" s="27"/>
      <c r="G7681" s="35"/>
      <c r="H7681" s="35"/>
      <c r="I7681" s="35"/>
    </row>
    <row r="7682" spans="3:9" ht="22.5" customHeight="1" x14ac:dyDescent="0.25">
      <c r="C7682" s="34"/>
      <c r="D7682" s="27"/>
      <c r="F7682" s="27"/>
      <c r="G7682" s="35"/>
      <c r="H7682" s="35"/>
      <c r="I7682" s="35"/>
    </row>
    <row r="7683" spans="3:9" ht="22.5" customHeight="1" x14ac:dyDescent="0.25">
      <c r="C7683" s="34"/>
      <c r="D7683" s="27"/>
      <c r="F7683" s="27"/>
      <c r="G7683" s="35"/>
      <c r="H7683" s="35"/>
      <c r="I7683" s="35"/>
    </row>
    <row r="7684" spans="3:9" ht="22.5" customHeight="1" x14ac:dyDescent="0.25">
      <c r="C7684" s="34"/>
      <c r="D7684" s="27"/>
      <c r="F7684" s="27"/>
      <c r="G7684" s="35"/>
      <c r="H7684" s="35"/>
      <c r="I7684" s="35"/>
    </row>
    <row r="7685" spans="3:9" ht="22.5" customHeight="1" x14ac:dyDescent="0.25">
      <c r="C7685" s="34"/>
      <c r="D7685" s="27"/>
      <c r="F7685" s="27"/>
      <c r="G7685" s="35"/>
      <c r="H7685" s="35"/>
      <c r="I7685" s="35"/>
    </row>
    <row r="7686" spans="3:9" ht="22.5" customHeight="1" x14ac:dyDescent="0.25">
      <c r="C7686" s="34"/>
      <c r="D7686" s="27"/>
      <c r="F7686" s="27"/>
      <c r="G7686" s="35"/>
      <c r="H7686" s="35"/>
      <c r="I7686" s="35"/>
    </row>
    <row r="7687" spans="3:9" ht="22.5" customHeight="1" x14ac:dyDescent="0.25">
      <c r="C7687" s="34"/>
      <c r="D7687" s="27"/>
      <c r="F7687" s="27"/>
      <c r="G7687" s="35"/>
      <c r="H7687" s="35"/>
      <c r="I7687" s="35"/>
    </row>
    <row r="7688" spans="3:9" ht="22.5" customHeight="1" x14ac:dyDescent="0.25">
      <c r="C7688" s="34"/>
      <c r="D7688" s="27"/>
      <c r="F7688" s="27"/>
      <c r="G7688" s="35"/>
      <c r="H7688" s="35"/>
      <c r="I7688" s="35"/>
    </row>
    <row r="7689" spans="3:9" ht="22.5" customHeight="1" x14ac:dyDescent="0.25">
      <c r="C7689" s="34"/>
      <c r="D7689" s="27"/>
      <c r="F7689" s="27"/>
      <c r="G7689" s="35"/>
      <c r="H7689" s="35"/>
      <c r="I7689" s="35"/>
    </row>
    <row r="7690" spans="3:9" ht="22.5" customHeight="1" x14ac:dyDescent="0.25">
      <c r="C7690" s="34"/>
      <c r="D7690" s="27"/>
      <c r="F7690" s="27"/>
      <c r="G7690" s="35"/>
      <c r="H7690" s="35"/>
      <c r="I7690" s="35"/>
    </row>
    <row r="7691" spans="3:9" ht="22.5" customHeight="1" x14ac:dyDescent="0.25">
      <c r="C7691" s="34"/>
      <c r="D7691" s="27"/>
      <c r="F7691" s="27"/>
      <c r="G7691" s="35"/>
      <c r="H7691" s="35"/>
      <c r="I7691" s="35"/>
    </row>
    <row r="7692" spans="3:9" ht="22.5" customHeight="1" x14ac:dyDescent="0.25">
      <c r="C7692" s="34"/>
      <c r="D7692" s="27"/>
      <c r="F7692" s="27"/>
      <c r="G7692" s="35"/>
      <c r="H7692" s="35"/>
      <c r="I7692" s="35"/>
    </row>
    <row r="7693" spans="3:9" ht="22.5" customHeight="1" x14ac:dyDescent="0.25">
      <c r="C7693" s="34"/>
      <c r="D7693" s="27"/>
      <c r="F7693" s="27"/>
      <c r="G7693" s="35"/>
      <c r="H7693" s="35"/>
      <c r="I7693" s="35"/>
    </row>
    <row r="7694" spans="3:9" ht="22.5" customHeight="1" x14ac:dyDescent="0.25">
      <c r="C7694" s="34"/>
      <c r="D7694" s="27"/>
      <c r="F7694" s="27"/>
      <c r="G7694" s="35"/>
      <c r="H7694" s="35"/>
      <c r="I7694" s="35"/>
    </row>
    <row r="7695" spans="3:9" ht="22.5" customHeight="1" x14ac:dyDescent="0.25">
      <c r="C7695" s="34"/>
      <c r="D7695" s="27"/>
      <c r="F7695" s="27"/>
      <c r="G7695" s="35"/>
      <c r="H7695" s="35"/>
      <c r="I7695" s="35"/>
    </row>
    <row r="7696" spans="3:9" ht="22.5" customHeight="1" x14ac:dyDescent="0.25">
      <c r="C7696" s="34"/>
      <c r="D7696" s="27"/>
      <c r="F7696" s="27"/>
      <c r="G7696" s="35"/>
      <c r="H7696" s="35"/>
      <c r="I7696" s="35"/>
    </row>
    <row r="7697" spans="3:9" ht="22.5" customHeight="1" x14ac:dyDescent="0.25">
      <c r="C7697" s="34"/>
      <c r="D7697" s="27"/>
      <c r="F7697" s="27"/>
      <c r="G7697" s="35"/>
      <c r="H7697" s="35"/>
      <c r="I7697" s="35"/>
    </row>
    <row r="7698" spans="3:9" ht="22.5" customHeight="1" x14ac:dyDescent="0.25">
      <c r="C7698" s="34"/>
      <c r="D7698" s="27"/>
      <c r="F7698" s="27"/>
      <c r="G7698" s="35"/>
      <c r="H7698" s="35"/>
      <c r="I7698" s="35"/>
    </row>
    <row r="7699" spans="3:9" ht="22.5" customHeight="1" x14ac:dyDescent="0.25">
      <c r="C7699" s="34"/>
      <c r="D7699" s="27"/>
      <c r="F7699" s="27"/>
      <c r="G7699" s="35"/>
      <c r="H7699" s="35"/>
      <c r="I7699" s="35"/>
    </row>
    <row r="7700" spans="3:9" ht="22.5" customHeight="1" x14ac:dyDescent="0.25">
      <c r="C7700" s="34"/>
      <c r="D7700" s="27"/>
      <c r="F7700" s="27"/>
      <c r="G7700" s="35"/>
      <c r="H7700" s="35"/>
      <c r="I7700" s="35"/>
    </row>
    <row r="7701" spans="3:9" ht="22.5" customHeight="1" x14ac:dyDescent="0.25">
      <c r="C7701" s="34"/>
      <c r="D7701" s="27"/>
      <c r="F7701" s="27"/>
      <c r="G7701" s="35"/>
      <c r="H7701" s="35"/>
      <c r="I7701" s="35"/>
    </row>
    <row r="7702" spans="3:9" ht="22.5" customHeight="1" x14ac:dyDescent="0.25">
      <c r="C7702" s="34"/>
      <c r="D7702" s="27"/>
      <c r="F7702" s="27"/>
      <c r="G7702" s="35"/>
      <c r="H7702" s="35"/>
      <c r="I7702" s="35"/>
    </row>
    <row r="7703" spans="3:9" ht="22.5" customHeight="1" x14ac:dyDescent="0.25">
      <c r="C7703" s="34"/>
      <c r="D7703" s="27"/>
      <c r="F7703" s="27"/>
      <c r="G7703" s="35"/>
      <c r="H7703" s="35"/>
      <c r="I7703" s="35"/>
    </row>
    <row r="7704" spans="3:9" ht="22.5" customHeight="1" x14ac:dyDescent="0.25">
      <c r="C7704" s="34"/>
      <c r="D7704" s="27"/>
      <c r="F7704" s="27"/>
      <c r="G7704" s="35"/>
      <c r="H7704" s="35"/>
      <c r="I7704" s="35"/>
    </row>
    <row r="7705" spans="3:9" ht="22.5" customHeight="1" x14ac:dyDescent="0.25">
      <c r="C7705" s="34"/>
      <c r="D7705" s="27"/>
      <c r="F7705" s="27"/>
      <c r="G7705" s="35"/>
      <c r="H7705" s="35"/>
      <c r="I7705" s="35"/>
    </row>
    <row r="7706" spans="3:9" ht="22.5" customHeight="1" x14ac:dyDescent="0.25">
      <c r="C7706" s="34"/>
      <c r="D7706" s="27"/>
      <c r="F7706" s="27"/>
      <c r="G7706" s="35"/>
      <c r="H7706" s="35"/>
      <c r="I7706" s="35"/>
    </row>
    <row r="7707" spans="3:9" ht="22.5" customHeight="1" x14ac:dyDescent="0.25">
      <c r="C7707" s="34"/>
      <c r="D7707" s="27"/>
      <c r="F7707" s="27"/>
      <c r="G7707" s="35"/>
      <c r="H7707" s="35"/>
      <c r="I7707" s="35"/>
    </row>
    <row r="7708" spans="3:9" ht="22.5" customHeight="1" x14ac:dyDescent="0.25">
      <c r="C7708" s="34"/>
      <c r="D7708" s="27"/>
      <c r="F7708" s="27"/>
      <c r="G7708" s="35"/>
      <c r="H7708" s="35"/>
      <c r="I7708" s="35"/>
    </row>
    <row r="7709" spans="3:9" ht="22.5" customHeight="1" x14ac:dyDescent="0.25">
      <c r="C7709" s="34"/>
      <c r="D7709" s="27"/>
      <c r="F7709" s="27"/>
      <c r="G7709" s="35"/>
      <c r="H7709" s="35"/>
      <c r="I7709" s="35"/>
    </row>
    <row r="7710" spans="3:9" ht="22.5" customHeight="1" x14ac:dyDescent="0.25">
      <c r="C7710" s="34"/>
      <c r="D7710" s="27"/>
      <c r="F7710" s="27"/>
      <c r="G7710" s="35"/>
      <c r="H7710" s="35"/>
      <c r="I7710" s="35"/>
    </row>
    <row r="7711" spans="3:9" ht="22.5" customHeight="1" x14ac:dyDescent="0.25">
      <c r="C7711" s="34"/>
      <c r="D7711" s="27"/>
      <c r="F7711" s="27"/>
      <c r="G7711" s="35"/>
      <c r="H7711" s="35"/>
      <c r="I7711" s="35"/>
    </row>
    <row r="7712" spans="3:9" ht="22.5" customHeight="1" x14ac:dyDescent="0.25">
      <c r="C7712" s="34"/>
      <c r="D7712" s="27"/>
      <c r="F7712" s="27"/>
      <c r="G7712" s="35"/>
      <c r="H7712" s="35"/>
      <c r="I7712" s="35"/>
    </row>
    <row r="7713" spans="3:9" ht="22.5" customHeight="1" x14ac:dyDescent="0.25">
      <c r="C7713" s="34"/>
      <c r="D7713" s="27"/>
      <c r="F7713" s="27"/>
      <c r="G7713" s="35"/>
      <c r="H7713" s="35"/>
      <c r="I7713" s="35"/>
    </row>
    <row r="7714" spans="3:9" ht="22.5" customHeight="1" x14ac:dyDescent="0.25">
      <c r="C7714" s="34"/>
      <c r="D7714" s="27"/>
      <c r="F7714" s="27"/>
      <c r="G7714" s="35"/>
      <c r="H7714" s="35"/>
      <c r="I7714" s="35"/>
    </row>
    <row r="7715" spans="3:9" ht="22.5" customHeight="1" x14ac:dyDescent="0.25">
      <c r="C7715" s="34"/>
      <c r="D7715" s="27"/>
      <c r="F7715" s="27"/>
      <c r="G7715" s="35"/>
      <c r="H7715" s="35"/>
      <c r="I7715" s="35"/>
    </row>
    <row r="7716" spans="3:9" ht="22.5" customHeight="1" x14ac:dyDescent="0.25">
      <c r="C7716" s="34"/>
      <c r="D7716" s="27"/>
      <c r="F7716" s="27"/>
      <c r="G7716" s="35"/>
      <c r="H7716" s="35"/>
      <c r="I7716" s="35"/>
    </row>
    <row r="7717" spans="3:9" ht="22.5" customHeight="1" x14ac:dyDescent="0.25">
      <c r="C7717" s="34"/>
      <c r="D7717" s="27"/>
      <c r="F7717" s="27"/>
      <c r="G7717" s="35"/>
      <c r="H7717" s="35"/>
      <c r="I7717" s="35"/>
    </row>
    <row r="7718" spans="3:9" ht="22.5" customHeight="1" x14ac:dyDescent="0.25">
      <c r="C7718" s="34"/>
      <c r="D7718" s="27"/>
      <c r="F7718" s="27"/>
      <c r="G7718" s="35"/>
      <c r="H7718" s="35"/>
      <c r="I7718" s="35"/>
    </row>
    <row r="7719" spans="3:9" ht="22.5" customHeight="1" x14ac:dyDescent="0.25">
      <c r="C7719" s="34"/>
      <c r="D7719" s="27"/>
      <c r="F7719" s="27"/>
      <c r="G7719" s="35"/>
      <c r="H7719" s="35"/>
      <c r="I7719" s="35"/>
    </row>
    <row r="7720" spans="3:9" ht="22.5" customHeight="1" x14ac:dyDescent="0.25">
      <c r="C7720" s="34"/>
      <c r="D7720" s="27"/>
      <c r="F7720" s="27"/>
      <c r="G7720" s="35"/>
      <c r="H7720" s="35"/>
      <c r="I7720" s="35"/>
    </row>
    <row r="7721" spans="3:9" ht="22.5" customHeight="1" x14ac:dyDescent="0.25">
      <c r="C7721" s="34"/>
      <c r="D7721" s="27"/>
      <c r="F7721" s="27"/>
      <c r="G7721" s="35"/>
      <c r="H7721" s="35"/>
      <c r="I7721" s="35"/>
    </row>
    <row r="7722" spans="3:9" ht="22.5" customHeight="1" x14ac:dyDescent="0.25">
      <c r="C7722" s="34"/>
      <c r="D7722" s="27"/>
      <c r="F7722" s="27"/>
      <c r="G7722" s="35"/>
      <c r="H7722" s="35"/>
      <c r="I7722" s="35"/>
    </row>
    <row r="7723" spans="3:9" ht="22.5" customHeight="1" x14ac:dyDescent="0.25">
      <c r="C7723" s="34"/>
      <c r="D7723" s="27"/>
      <c r="F7723" s="27"/>
      <c r="G7723" s="35"/>
      <c r="H7723" s="35"/>
      <c r="I7723" s="35"/>
    </row>
    <row r="7724" spans="3:9" ht="22.5" customHeight="1" x14ac:dyDescent="0.25">
      <c r="C7724" s="34"/>
      <c r="D7724" s="27"/>
      <c r="F7724" s="27"/>
      <c r="G7724" s="35"/>
      <c r="H7724" s="35"/>
      <c r="I7724" s="35"/>
    </row>
    <row r="7725" spans="3:9" ht="22.5" customHeight="1" x14ac:dyDescent="0.25">
      <c r="C7725" s="34"/>
      <c r="D7725" s="27"/>
      <c r="F7725" s="27"/>
      <c r="G7725" s="35"/>
      <c r="H7725" s="35"/>
      <c r="I7725" s="35"/>
    </row>
    <row r="7726" spans="3:9" ht="22.5" customHeight="1" x14ac:dyDescent="0.25">
      <c r="C7726" s="34"/>
      <c r="D7726" s="27"/>
      <c r="F7726" s="27"/>
      <c r="G7726" s="35"/>
      <c r="H7726" s="35"/>
      <c r="I7726" s="35"/>
    </row>
    <row r="7727" spans="3:9" ht="22.5" customHeight="1" x14ac:dyDescent="0.25">
      <c r="C7727" s="34"/>
      <c r="D7727" s="27"/>
      <c r="F7727" s="27"/>
      <c r="G7727" s="35"/>
      <c r="H7727" s="35"/>
      <c r="I7727" s="35"/>
    </row>
    <row r="7728" spans="3:9" ht="22.5" customHeight="1" x14ac:dyDescent="0.25">
      <c r="C7728" s="34"/>
      <c r="D7728" s="27"/>
      <c r="F7728" s="27"/>
      <c r="G7728" s="35"/>
      <c r="H7728" s="35"/>
      <c r="I7728" s="35"/>
    </row>
    <row r="7729" spans="3:9" ht="22.5" customHeight="1" x14ac:dyDescent="0.25">
      <c r="C7729" s="34"/>
      <c r="D7729" s="27"/>
      <c r="F7729" s="27"/>
      <c r="G7729" s="35"/>
      <c r="H7729" s="35"/>
      <c r="I7729" s="35"/>
    </row>
    <row r="7730" spans="3:9" ht="22.5" customHeight="1" x14ac:dyDescent="0.25">
      <c r="C7730" s="34"/>
      <c r="D7730" s="27"/>
      <c r="F7730" s="27"/>
      <c r="G7730" s="35"/>
      <c r="H7730" s="35"/>
      <c r="I7730" s="35"/>
    </row>
    <row r="7731" spans="3:9" ht="22.5" customHeight="1" x14ac:dyDescent="0.25">
      <c r="C7731" s="34"/>
      <c r="D7731" s="27"/>
      <c r="F7731" s="27"/>
      <c r="G7731" s="35"/>
      <c r="H7731" s="35"/>
      <c r="I7731" s="35"/>
    </row>
    <row r="7732" spans="3:9" ht="22.5" customHeight="1" x14ac:dyDescent="0.25">
      <c r="C7732" s="34"/>
      <c r="D7732" s="27"/>
      <c r="F7732" s="27"/>
      <c r="G7732" s="35"/>
      <c r="H7732" s="35"/>
      <c r="I7732" s="35"/>
    </row>
    <row r="7733" spans="3:9" ht="22.5" customHeight="1" x14ac:dyDescent="0.25">
      <c r="C7733" s="34"/>
      <c r="D7733" s="27"/>
      <c r="F7733" s="27"/>
      <c r="G7733" s="35"/>
      <c r="H7733" s="35"/>
      <c r="I7733" s="35"/>
    </row>
    <row r="7734" spans="3:9" ht="22.5" customHeight="1" x14ac:dyDescent="0.25">
      <c r="C7734" s="34"/>
      <c r="D7734" s="27"/>
      <c r="F7734" s="27"/>
      <c r="G7734" s="35"/>
      <c r="H7734" s="35"/>
      <c r="I7734" s="35"/>
    </row>
    <row r="7735" spans="3:9" ht="22.5" customHeight="1" x14ac:dyDescent="0.25">
      <c r="C7735" s="34"/>
      <c r="D7735" s="27"/>
      <c r="F7735" s="27"/>
      <c r="G7735" s="35"/>
      <c r="H7735" s="35"/>
      <c r="I7735" s="35"/>
    </row>
    <row r="7736" spans="3:9" ht="22.5" customHeight="1" x14ac:dyDescent="0.25">
      <c r="C7736" s="34"/>
      <c r="D7736" s="27"/>
      <c r="F7736" s="27"/>
      <c r="G7736" s="35"/>
      <c r="H7736" s="35"/>
      <c r="I7736" s="35"/>
    </row>
    <row r="7737" spans="3:9" ht="22.5" customHeight="1" x14ac:dyDescent="0.25">
      <c r="C7737" s="34"/>
      <c r="D7737" s="27"/>
      <c r="F7737" s="27"/>
      <c r="G7737" s="35"/>
      <c r="H7737" s="35"/>
      <c r="I7737" s="35"/>
    </row>
    <row r="7738" spans="3:9" ht="22.5" customHeight="1" x14ac:dyDescent="0.25">
      <c r="C7738" s="34"/>
      <c r="D7738" s="27"/>
      <c r="F7738" s="27"/>
      <c r="G7738" s="35"/>
      <c r="H7738" s="35"/>
      <c r="I7738" s="35"/>
    </row>
    <row r="7739" spans="3:9" ht="22.5" customHeight="1" x14ac:dyDescent="0.25">
      <c r="C7739" s="34"/>
      <c r="D7739" s="27"/>
      <c r="F7739" s="27"/>
      <c r="G7739" s="35"/>
      <c r="H7739" s="35"/>
      <c r="I7739" s="35"/>
    </row>
    <row r="7740" spans="3:9" ht="22.5" customHeight="1" x14ac:dyDescent="0.25">
      <c r="C7740" s="34"/>
      <c r="D7740" s="27"/>
      <c r="F7740" s="27"/>
      <c r="G7740" s="35"/>
      <c r="H7740" s="35"/>
      <c r="I7740" s="35"/>
    </row>
    <row r="7741" spans="3:9" ht="22.5" customHeight="1" x14ac:dyDescent="0.25">
      <c r="C7741" s="34"/>
      <c r="D7741" s="27"/>
      <c r="F7741" s="27"/>
      <c r="G7741" s="35"/>
      <c r="H7741" s="35"/>
      <c r="I7741" s="35"/>
    </row>
    <row r="7742" spans="3:9" ht="22.5" customHeight="1" x14ac:dyDescent="0.25">
      <c r="C7742" s="34"/>
      <c r="D7742" s="27"/>
      <c r="F7742" s="27"/>
      <c r="G7742" s="35"/>
      <c r="H7742" s="35"/>
      <c r="I7742" s="35"/>
    </row>
    <row r="7743" spans="3:9" ht="22.5" customHeight="1" x14ac:dyDescent="0.25">
      <c r="C7743" s="34"/>
      <c r="D7743" s="27"/>
      <c r="F7743" s="27"/>
      <c r="G7743" s="35"/>
      <c r="H7743" s="35"/>
      <c r="I7743" s="35"/>
    </row>
    <row r="7744" spans="3:9" ht="22.5" customHeight="1" x14ac:dyDescent="0.25">
      <c r="C7744" s="34"/>
      <c r="D7744" s="27"/>
      <c r="F7744" s="27"/>
      <c r="G7744" s="35"/>
      <c r="H7744" s="35"/>
      <c r="I7744" s="35"/>
    </row>
    <row r="7745" spans="3:9" ht="22.5" customHeight="1" x14ac:dyDescent="0.25">
      <c r="C7745" s="34"/>
      <c r="D7745" s="27"/>
      <c r="F7745" s="27"/>
      <c r="G7745" s="35"/>
      <c r="H7745" s="35"/>
      <c r="I7745" s="35"/>
    </row>
    <row r="7746" spans="3:9" ht="22.5" customHeight="1" x14ac:dyDescent="0.25">
      <c r="C7746" s="34"/>
      <c r="D7746" s="27"/>
      <c r="F7746" s="27"/>
      <c r="G7746" s="35"/>
      <c r="H7746" s="35"/>
      <c r="I7746" s="35"/>
    </row>
    <row r="7747" spans="3:9" ht="22.5" customHeight="1" x14ac:dyDescent="0.25">
      <c r="C7747" s="34"/>
      <c r="D7747" s="27"/>
      <c r="F7747" s="27"/>
      <c r="G7747" s="35"/>
      <c r="H7747" s="35"/>
      <c r="I7747" s="35"/>
    </row>
    <row r="7748" spans="3:9" ht="22.5" customHeight="1" x14ac:dyDescent="0.25">
      <c r="C7748" s="34"/>
      <c r="D7748" s="27"/>
      <c r="F7748" s="27"/>
      <c r="G7748" s="35"/>
      <c r="H7748" s="35"/>
      <c r="I7748" s="35"/>
    </row>
    <row r="7749" spans="3:9" ht="22.5" customHeight="1" x14ac:dyDescent="0.25">
      <c r="C7749" s="34"/>
      <c r="D7749" s="27"/>
      <c r="F7749" s="27"/>
      <c r="G7749" s="35"/>
      <c r="H7749" s="35"/>
      <c r="I7749" s="35"/>
    </row>
    <row r="7750" spans="3:9" ht="22.5" customHeight="1" x14ac:dyDescent="0.25">
      <c r="C7750" s="34"/>
      <c r="D7750" s="27"/>
      <c r="F7750" s="27"/>
      <c r="G7750" s="35"/>
      <c r="H7750" s="35"/>
      <c r="I7750" s="35"/>
    </row>
    <row r="7751" spans="3:9" ht="22.5" customHeight="1" x14ac:dyDescent="0.25">
      <c r="C7751" s="34"/>
      <c r="D7751" s="27"/>
      <c r="F7751" s="27"/>
      <c r="G7751" s="35"/>
      <c r="H7751" s="35"/>
      <c r="I7751" s="35"/>
    </row>
    <row r="7752" spans="3:9" ht="22.5" customHeight="1" x14ac:dyDescent="0.25">
      <c r="C7752" s="34"/>
      <c r="D7752" s="27"/>
      <c r="F7752" s="27"/>
      <c r="G7752" s="35"/>
      <c r="H7752" s="35"/>
      <c r="I7752" s="35"/>
    </row>
    <row r="7753" spans="3:9" ht="22.5" customHeight="1" x14ac:dyDescent="0.25">
      <c r="C7753" s="34"/>
      <c r="D7753" s="27"/>
      <c r="F7753" s="27"/>
      <c r="G7753" s="35"/>
      <c r="H7753" s="35"/>
      <c r="I7753" s="35"/>
    </row>
    <row r="7754" spans="3:9" ht="22.5" customHeight="1" x14ac:dyDescent="0.25">
      <c r="C7754" s="34"/>
      <c r="D7754" s="27"/>
      <c r="F7754" s="27"/>
      <c r="G7754" s="35"/>
      <c r="H7754" s="35"/>
      <c r="I7754" s="35"/>
    </row>
    <row r="7755" spans="3:9" ht="22.5" customHeight="1" x14ac:dyDescent="0.25">
      <c r="C7755" s="34"/>
      <c r="D7755" s="27"/>
      <c r="F7755" s="27"/>
      <c r="G7755" s="35"/>
      <c r="H7755" s="35"/>
      <c r="I7755" s="35"/>
    </row>
    <row r="7756" spans="3:9" ht="22.5" customHeight="1" x14ac:dyDescent="0.25">
      <c r="C7756" s="34"/>
      <c r="D7756" s="27"/>
      <c r="F7756" s="27"/>
      <c r="G7756" s="35"/>
      <c r="H7756" s="35"/>
      <c r="I7756" s="35"/>
    </row>
    <row r="7757" spans="3:9" ht="22.5" customHeight="1" x14ac:dyDescent="0.25">
      <c r="C7757" s="34"/>
      <c r="D7757" s="27"/>
      <c r="F7757" s="27"/>
      <c r="G7757" s="35"/>
      <c r="H7757" s="35"/>
      <c r="I7757" s="35"/>
    </row>
    <row r="7758" spans="3:9" ht="22.5" customHeight="1" x14ac:dyDescent="0.25">
      <c r="C7758" s="34"/>
      <c r="D7758" s="27"/>
      <c r="F7758" s="27"/>
      <c r="G7758" s="35"/>
      <c r="H7758" s="35"/>
      <c r="I7758" s="35"/>
    </row>
    <row r="7759" spans="3:9" ht="22.5" customHeight="1" x14ac:dyDescent="0.25">
      <c r="C7759" s="34"/>
      <c r="D7759" s="27"/>
      <c r="F7759" s="27"/>
      <c r="G7759" s="35"/>
      <c r="H7759" s="35"/>
      <c r="I7759" s="35"/>
    </row>
    <row r="7760" spans="3:9" ht="22.5" customHeight="1" x14ac:dyDescent="0.25">
      <c r="C7760" s="34"/>
      <c r="D7760" s="27"/>
      <c r="F7760" s="27"/>
      <c r="G7760" s="35"/>
      <c r="H7760" s="35"/>
      <c r="I7760" s="35"/>
    </row>
    <row r="7761" spans="3:9" ht="22.5" customHeight="1" x14ac:dyDescent="0.25">
      <c r="C7761" s="34"/>
      <c r="D7761" s="27"/>
      <c r="F7761" s="27"/>
      <c r="G7761" s="35"/>
      <c r="H7761" s="35"/>
      <c r="I7761" s="35"/>
    </row>
    <row r="7762" spans="3:9" ht="22.5" customHeight="1" x14ac:dyDescent="0.25">
      <c r="C7762" s="34"/>
      <c r="D7762" s="27"/>
      <c r="F7762" s="27"/>
      <c r="G7762" s="35"/>
      <c r="H7762" s="35"/>
      <c r="I7762" s="35"/>
    </row>
    <row r="7763" spans="3:9" ht="22.5" customHeight="1" x14ac:dyDescent="0.25">
      <c r="C7763" s="34"/>
      <c r="D7763" s="27"/>
      <c r="F7763" s="27"/>
      <c r="G7763" s="35"/>
      <c r="H7763" s="35"/>
      <c r="I7763" s="35"/>
    </row>
    <row r="7764" spans="3:9" ht="22.5" customHeight="1" x14ac:dyDescent="0.25">
      <c r="C7764" s="34"/>
      <c r="D7764" s="27"/>
      <c r="F7764" s="27"/>
      <c r="G7764" s="35"/>
      <c r="H7764" s="35"/>
      <c r="I7764" s="35"/>
    </row>
    <row r="7765" spans="3:9" ht="22.5" customHeight="1" x14ac:dyDescent="0.25">
      <c r="C7765" s="34"/>
      <c r="D7765" s="27"/>
      <c r="F7765" s="27"/>
      <c r="G7765" s="35"/>
      <c r="H7765" s="35"/>
      <c r="I7765" s="35"/>
    </row>
    <row r="7766" spans="3:9" ht="22.5" customHeight="1" x14ac:dyDescent="0.25">
      <c r="C7766" s="34"/>
      <c r="D7766" s="27"/>
      <c r="F7766" s="27"/>
      <c r="G7766" s="35"/>
      <c r="H7766" s="35"/>
      <c r="I7766" s="35"/>
    </row>
    <row r="7767" spans="3:9" ht="22.5" customHeight="1" x14ac:dyDescent="0.25">
      <c r="C7767" s="34"/>
      <c r="D7767" s="27"/>
      <c r="F7767" s="27"/>
      <c r="G7767" s="35"/>
      <c r="H7767" s="35"/>
      <c r="I7767" s="35"/>
    </row>
    <row r="7768" spans="3:9" ht="22.5" customHeight="1" x14ac:dyDescent="0.25">
      <c r="C7768" s="34"/>
      <c r="D7768" s="27"/>
      <c r="F7768" s="27"/>
      <c r="G7768" s="35"/>
      <c r="H7768" s="35"/>
      <c r="I7768" s="35"/>
    </row>
    <row r="7769" spans="3:9" ht="22.5" customHeight="1" x14ac:dyDescent="0.25">
      <c r="C7769" s="34"/>
      <c r="D7769" s="27"/>
      <c r="F7769" s="27"/>
      <c r="G7769" s="35"/>
      <c r="H7769" s="35"/>
      <c r="I7769" s="35"/>
    </row>
    <row r="7770" spans="3:9" ht="22.5" customHeight="1" x14ac:dyDescent="0.25">
      <c r="C7770" s="34"/>
      <c r="D7770" s="27"/>
      <c r="F7770" s="27"/>
      <c r="G7770" s="35"/>
      <c r="H7770" s="35"/>
      <c r="I7770" s="35"/>
    </row>
    <row r="7771" spans="3:9" ht="22.5" customHeight="1" x14ac:dyDescent="0.25">
      <c r="C7771" s="34"/>
      <c r="D7771" s="27"/>
      <c r="F7771" s="27"/>
      <c r="G7771" s="35"/>
      <c r="H7771" s="35"/>
      <c r="I7771" s="35"/>
    </row>
    <row r="7772" spans="3:9" ht="22.5" customHeight="1" x14ac:dyDescent="0.25">
      <c r="C7772" s="34"/>
      <c r="D7772" s="27"/>
      <c r="F7772" s="27"/>
      <c r="G7772" s="35"/>
      <c r="H7772" s="35"/>
      <c r="I7772" s="35"/>
    </row>
    <row r="7773" spans="3:9" ht="22.5" customHeight="1" x14ac:dyDescent="0.25">
      <c r="C7773" s="34"/>
      <c r="D7773" s="27"/>
      <c r="F7773" s="27"/>
      <c r="G7773" s="35"/>
      <c r="H7773" s="35"/>
      <c r="I7773" s="35"/>
    </row>
    <row r="7774" spans="3:9" ht="22.5" customHeight="1" x14ac:dyDescent="0.25">
      <c r="C7774" s="34"/>
      <c r="D7774" s="27"/>
      <c r="F7774" s="27"/>
      <c r="G7774" s="35"/>
      <c r="H7774" s="35"/>
      <c r="I7774" s="35"/>
    </row>
    <row r="7775" spans="3:9" ht="22.5" customHeight="1" x14ac:dyDescent="0.25">
      <c r="C7775" s="34"/>
      <c r="D7775" s="27"/>
      <c r="F7775" s="27"/>
      <c r="G7775" s="35"/>
      <c r="H7775" s="35"/>
      <c r="I7775" s="35"/>
    </row>
    <row r="7776" spans="3:9" ht="22.5" customHeight="1" x14ac:dyDescent="0.25">
      <c r="C7776" s="34"/>
      <c r="D7776" s="27"/>
      <c r="F7776" s="27"/>
      <c r="G7776" s="35"/>
      <c r="H7776" s="35"/>
      <c r="I7776" s="35"/>
    </row>
    <row r="7777" spans="3:9" ht="22.5" customHeight="1" x14ac:dyDescent="0.25">
      <c r="C7777" s="34"/>
      <c r="D7777" s="27"/>
      <c r="F7777" s="27"/>
      <c r="G7777" s="35"/>
      <c r="H7777" s="35"/>
      <c r="I7777" s="35"/>
    </row>
    <row r="7778" spans="3:9" ht="22.5" customHeight="1" x14ac:dyDescent="0.25">
      <c r="C7778" s="34"/>
      <c r="D7778" s="27"/>
      <c r="F7778" s="27"/>
      <c r="G7778" s="35"/>
      <c r="H7778" s="35"/>
      <c r="I7778" s="35"/>
    </row>
    <row r="7779" spans="3:9" ht="22.5" customHeight="1" x14ac:dyDescent="0.25">
      <c r="C7779" s="34"/>
      <c r="D7779" s="27"/>
      <c r="F7779" s="27"/>
      <c r="G7779" s="35"/>
      <c r="H7779" s="35"/>
      <c r="I7779" s="35"/>
    </row>
    <row r="7780" spans="3:9" ht="22.5" customHeight="1" x14ac:dyDescent="0.25">
      <c r="C7780" s="34"/>
      <c r="D7780" s="27"/>
      <c r="F7780" s="27"/>
      <c r="G7780" s="35"/>
      <c r="H7780" s="35"/>
      <c r="I7780" s="35"/>
    </row>
    <row r="7781" spans="3:9" ht="22.5" customHeight="1" x14ac:dyDescent="0.25">
      <c r="C7781" s="34"/>
      <c r="D7781" s="27"/>
      <c r="F7781" s="27"/>
      <c r="G7781" s="35"/>
      <c r="H7781" s="35"/>
      <c r="I7781" s="35"/>
    </row>
    <row r="7782" spans="3:9" ht="22.5" customHeight="1" x14ac:dyDescent="0.25">
      <c r="C7782" s="34"/>
      <c r="D7782" s="27"/>
      <c r="F7782" s="27"/>
      <c r="G7782" s="35"/>
      <c r="H7782" s="35"/>
      <c r="I7782" s="35"/>
    </row>
    <row r="7783" spans="3:9" ht="22.5" customHeight="1" x14ac:dyDescent="0.25">
      <c r="C7783" s="34"/>
      <c r="D7783" s="27"/>
      <c r="F7783" s="27"/>
      <c r="G7783" s="35"/>
      <c r="H7783" s="35"/>
      <c r="I7783" s="35"/>
    </row>
    <row r="7784" spans="3:9" ht="22.5" customHeight="1" x14ac:dyDescent="0.25">
      <c r="C7784" s="34"/>
      <c r="D7784" s="27"/>
      <c r="F7784" s="27"/>
      <c r="G7784" s="35"/>
      <c r="H7784" s="35"/>
      <c r="I7784" s="35"/>
    </row>
    <row r="7785" spans="3:9" ht="22.5" customHeight="1" x14ac:dyDescent="0.25">
      <c r="C7785" s="34"/>
      <c r="D7785" s="27"/>
      <c r="F7785" s="27"/>
      <c r="G7785" s="35"/>
      <c r="H7785" s="35"/>
      <c r="I7785" s="35"/>
    </row>
    <row r="7786" spans="3:9" ht="22.5" customHeight="1" x14ac:dyDescent="0.25">
      <c r="C7786" s="34"/>
      <c r="D7786" s="27"/>
      <c r="F7786" s="27"/>
      <c r="G7786" s="35"/>
      <c r="H7786" s="35"/>
      <c r="I7786" s="35"/>
    </row>
    <row r="7787" spans="3:9" ht="22.5" customHeight="1" x14ac:dyDescent="0.25">
      <c r="C7787" s="34"/>
      <c r="D7787" s="27"/>
      <c r="F7787" s="27"/>
      <c r="G7787" s="35"/>
      <c r="H7787" s="35"/>
      <c r="I7787" s="35"/>
    </row>
    <row r="7788" spans="3:9" ht="22.5" customHeight="1" x14ac:dyDescent="0.25">
      <c r="C7788" s="34"/>
      <c r="D7788" s="27"/>
      <c r="F7788" s="27"/>
      <c r="G7788" s="35"/>
      <c r="H7788" s="35"/>
      <c r="I7788" s="35"/>
    </row>
    <row r="7789" spans="3:9" ht="22.5" customHeight="1" x14ac:dyDescent="0.25">
      <c r="C7789" s="34"/>
      <c r="D7789" s="27"/>
      <c r="F7789" s="27"/>
      <c r="G7789" s="35"/>
      <c r="H7789" s="35"/>
      <c r="I7789" s="35"/>
    </row>
    <row r="7790" spans="3:9" ht="22.5" customHeight="1" x14ac:dyDescent="0.25">
      <c r="C7790" s="34"/>
      <c r="D7790" s="27"/>
      <c r="F7790" s="27"/>
      <c r="G7790" s="35"/>
      <c r="H7790" s="35"/>
      <c r="I7790" s="35"/>
    </row>
    <row r="7791" spans="3:9" ht="22.5" customHeight="1" x14ac:dyDescent="0.25">
      <c r="C7791" s="34"/>
      <c r="D7791" s="27"/>
      <c r="F7791" s="27"/>
      <c r="G7791" s="35"/>
      <c r="H7791" s="35"/>
      <c r="I7791" s="35"/>
    </row>
    <row r="7792" spans="3:9" ht="22.5" customHeight="1" x14ac:dyDescent="0.25">
      <c r="C7792" s="34"/>
      <c r="D7792" s="27"/>
      <c r="F7792" s="27"/>
      <c r="G7792" s="35"/>
      <c r="H7792" s="35"/>
      <c r="I7792" s="35"/>
    </row>
    <row r="7793" spans="3:9" ht="22.5" customHeight="1" x14ac:dyDescent="0.25">
      <c r="C7793" s="34"/>
      <c r="D7793" s="27"/>
      <c r="F7793" s="27"/>
      <c r="G7793" s="35"/>
      <c r="H7793" s="35"/>
      <c r="I7793" s="35"/>
    </row>
    <row r="7794" spans="3:9" ht="22.5" customHeight="1" x14ac:dyDescent="0.25">
      <c r="C7794" s="34"/>
      <c r="D7794" s="27"/>
      <c r="F7794" s="27"/>
      <c r="G7794" s="35"/>
      <c r="H7794" s="35"/>
      <c r="I7794" s="35"/>
    </row>
    <row r="7795" spans="3:9" ht="22.5" customHeight="1" x14ac:dyDescent="0.25">
      <c r="C7795" s="34"/>
      <c r="D7795" s="27"/>
      <c r="F7795" s="27"/>
      <c r="G7795" s="35"/>
      <c r="H7795" s="35"/>
      <c r="I7795" s="35"/>
    </row>
    <row r="7796" spans="3:9" ht="22.5" customHeight="1" x14ac:dyDescent="0.25">
      <c r="C7796" s="34"/>
      <c r="D7796" s="27"/>
      <c r="F7796" s="27"/>
      <c r="G7796" s="35"/>
      <c r="H7796" s="35"/>
      <c r="I7796" s="35"/>
    </row>
    <row r="7797" spans="3:9" ht="22.5" customHeight="1" x14ac:dyDescent="0.25">
      <c r="C7797" s="34"/>
      <c r="D7797" s="27"/>
      <c r="F7797" s="27"/>
      <c r="G7797" s="35"/>
      <c r="H7797" s="35"/>
      <c r="I7797" s="35"/>
    </row>
    <row r="7798" spans="3:9" ht="22.5" customHeight="1" x14ac:dyDescent="0.25">
      <c r="C7798" s="34"/>
      <c r="D7798" s="27"/>
      <c r="F7798" s="27"/>
      <c r="G7798" s="35"/>
      <c r="H7798" s="35"/>
      <c r="I7798" s="35"/>
    </row>
    <row r="7799" spans="3:9" ht="22.5" customHeight="1" x14ac:dyDescent="0.25">
      <c r="C7799" s="34"/>
      <c r="D7799" s="27"/>
      <c r="F7799" s="27"/>
      <c r="G7799" s="35"/>
      <c r="H7799" s="35"/>
      <c r="I7799" s="35"/>
    </row>
    <row r="7800" spans="3:9" ht="22.5" customHeight="1" x14ac:dyDescent="0.25">
      <c r="C7800" s="34"/>
      <c r="D7800" s="27"/>
      <c r="F7800" s="27"/>
      <c r="G7800" s="35"/>
      <c r="H7800" s="35"/>
      <c r="I7800" s="35"/>
    </row>
    <row r="7801" spans="3:9" ht="22.5" customHeight="1" x14ac:dyDescent="0.25">
      <c r="C7801" s="34"/>
      <c r="D7801" s="27"/>
      <c r="F7801" s="27"/>
      <c r="G7801" s="35"/>
      <c r="H7801" s="35"/>
      <c r="I7801" s="35"/>
    </row>
    <row r="7802" spans="3:9" ht="22.5" customHeight="1" x14ac:dyDescent="0.25">
      <c r="C7802" s="34"/>
      <c r="D7802" s="27"/>
      <c r="F7802" s="27"/>
      <c r="G7802" s="35"/>
      <c r="H7802" s="35"/>
      <c r="I7802" s="35"/>
    </row>
    <row r="7803" spans="3:9" ht="22.5" customHeight="1" x14ac:dyDescent="0.25">
      <c r="C7803" s="34"/>
      <c r="D7803" s="27"/>
      <c r="F7803" s="27"/>
      <c r="G7803" s="35"/>
      <c r="H7803" s="35"/>
      <c r="I7803" s="35"/>
    </row>
    <row r="7804" spans="3:9" ht="22.5" customHeight="1" x14ac:dyDescent="0.25">
      <c r="C7804" s="34"/>
      <c r="D7804" s="27"/>
      <c r="F7804" s="27"/>
      <c r="G7804" s="35"/>
      <c r="H7804" s="35"/>
      <c r="I7804" s="35"/>
    </row>
    <row r="7805" spans="3:9" ht="22.5" customHeight="1" x14ac:dyDescent="0.25">
      <c r="C7805" s="34"/>
      <c r="D7805" s="27"/>
      <c r="F7805" s="27"/>
      <c r="G7805" s="35"/>
      <c r="H7805" s="35"/>
      <c r="I7805" s="35"/>
    </row>
    <row r="7806" spans="3:9" ht="22.5" customHeight="1" x14ac:dyDescent="0.25">
      <c r="C7806" s="34"/>
      <c r="D7806" s="27"/>
      <c r="F7806" s="27"/>
      <c r="G7806" s="35"/>
      <c r="H7806" s="35"/>
      <c r="I7806" s="35"/>
    </row>
    <row r="7807" spans="3:9" ht="22.5" customHeight="1" x14ac:dyDescent="0.25">
      <c r="C7807" s="34"/>
      <c r="D7807" s="27"/>
      <c r="F7807" s="27"/>
      <c r="G7807" s="35"/>
      <c r="H7807" s="35"/>
      <c r="I7807" s="35"/>
    </row>
    <row r="7808" spans="3:9" ht="22.5" customHeight="1" x14ac:dyDescent="0.25">
      <c r="C7808" s="34"/>
      <c r="D7808" s="27"/>
      <c r="F7808" s="27"/>
      <c r="G7808" s="35"/>
      <c r="H7808" s="35"/>
      <c r="I7808" s="35"/>
    </row>
    <row r="7809" spans="3:9" ht="22.5" customHeight="1" x14ac:dyDescent="0.25">
      <c r="C7809" s="34"/>
      <c r="D7809" s="27"/>
      <c r="F7809" s="27"/>
      <c r="G7809" s="35"/>
      <c r="H7809" s="35"/>
      <c r="I7809" s="35"/>
    </row>
    <row r="7810" spans="3:9" ht="22.5" customHeight="1" x14ac:dyDescent="0.25">
      <c r="C7810" s="34"/>
      <c r="D7810" s="27"/>
      <c r="F7810" s="27"/>
      <c r="G7810" s="35"/>
      <c r="H7810" s="35"/>
      <c r="I7810" s="35"/>
    </row>
    <row r="7811" spans="3:9" ht="22.5" customHeight="1" x14ac:dyDescent="0.25">
      <c r="C7811" s="34"/>
      <c r="D7811" s="27"/>
      <c r="F7811" s="27"/>
      <c r="G7811" s="35"/>
      <c r="H7811" s="35"/>
      <c r="I7811" s="35"/>
    </row>
    <row r="7812" spans="3:9" ht="22.5" customHeight="1" x14ac:dyDescent="0.25">
      <c r="C7812" s="34"/>
      <c r="D7812" s="27"/>
      <c r="F7812" s="27"/>
      <c r="G7812" s="35"/>
      <c r="H7812" s="35"/>
      <c r="I7812" s="35"/>
    </row>
    <row r="7813" spans="3:9" ht="22.5" customHeight="1" x14ac:dyDescent="0.25">
      <c r="C7813" s="34"/>
      <c r="D7813" s="27"/>
      <c r="F7813" s="27"/>
      <c r="G7813" s="35"/>
      <c r="H7813" s="35"/>
      <c r="I7813" s="35"/>
    </row>
    <row r="7814" spans="3:9" ht="22.5" customHeight="1" x14ac:dyDescent="0.25">
      <c r="C7814" s="34"/>
      <c r="D7814" s="27"/>
      <c r="F7814" s="27"/>
      <c r="G7814" s="35"/>
      <c r="H7814" s="35"/>
      <c r="I7814" s="35"/>
    </row>
    <row r="7815" spans="3:9" ht="22.5" customHeight="1" x14ac:dyDescent="0.25">
      <c r="C7815" s="34"/>
      <c r="D7815" s="27"/>
      <c r="F7815" s="27"/>
      <c r="G7815" s="35"/>
      <c r="H7815" s="35"/>
      <c r="I7815" s="35"/>
    </row>
    <row r="7816" spans="3:9" ht="22.5" customHeight="1" x14ac:dyDescent="0.25">
      <c r="C7816" s="34"/>
      <c r="D7816" s="27"/>
      <c r="F7816" s="27"/>
      <c r="G7816" s="35"/>
      <c r="H7816" s="35"/>
      <c r="I7816" s="35"/>
    </row>
    <row r="7817" spans="3:9" ht="22.5" customHeight="1" x14ac:dyDescent="0.25">
      <c r="C7817" s="34"/>
      <c r="D7817" s="27"/>
      <c r="F7817" s="27"/>
      <c r="G7817" s="35"/>
      <c r="H7817" s="35"/>
      <c r="I7817" s="35"/>
    </row>
    <row r="7818" spans="3:9" ht="22.5" customHeight="1" x14ac:dyDescent="0.25">
      <c r="C7818" s="34"/>
      <c r="D7818" s="27"/>
      <c r="F7818" s="27"/>
      <c r="G7818" s="35"/>
      <c r="H7818" s="35"/>
      <c r="I7818" s="35"/>
    </row>
    <row r="7819" spans="3:9" ht="22.5" customHeight="1" x14ac:dyDescent="0.25">
      <c r="C7819" s="34"/>
      <c r="D7819" s="27"/>
      <c r="F7819" s="27"/>
      <c r="G7819" s="35"/>
      <c r="H7819" s="35"/>
      <c r="I7819" s="35"/>
    </row>
    <row r="7820" spans="3:9" ht="22.5" customHeight="1" x14ac:dyDescent="0.25">
      <c r="C7820" s="34"/>
      <c r="D7820" s="27"/>
      <c r="F7820" s="27"/>
      <c r="G7820" s="35"/>
      <c r="H7820" s="35"/>
      <c r="I7820" s="35"/>
    </row>
    <row r="7821" spans="3:9" ht="22.5" customHeight="1" x14ac:dyDescent="0.25">
      <c r="C7821" s="34"/>
      <c r="D7821" s="27"/>
      <c r="F7821" s="27"/>
      <c r="G7821" s="35"/>
      <c r="H7821" s="35"/>
      <c r="I7821" s="35"/>
    </row>
    <row r="7822" spans="3:9" ht="22.5" customHeight="1" x14ac:dyDescent="0.25">
      <c r="C7822" s="34"/>
      <c r="D7822" s="27"/>
      <c r="F7822" s="27"/>
      <c r="G7822" s="35"/>
      <c r="H7822" s="35"/>
      <c r="I7822" s="35"/>
    </row>
    <row r="7823" spans="3:9" ht="22.5" customHeight="1" x14ac:dyDescent="0.25">
      <c r="C7823" s="34"/>
      <c r="D7823" s="27"/>
      <c r="F7823" s="27"/>
      <c r="G7823" s="35"/>
      <c r="H7823" s="35"/>
      <c r="I7823" s="35"/>
    </row>
    <row r="7824" spans="3:9" ht="22.5" customHeight="1" x14ac:dyDescent="0.25">
      <c r="C7824" s="34"/>
      <c r="D7824" s="27"/>
      <c r="F7824" s="27"/>
      <c r="G7824" s="35"/>
      <c r="H7824" s="35"/>
      <c r="I7824" s="35"/>
    </row>
    <row r="7825" spans="3:9" ht="22.5" customHeight="1" x14ac:dyDescent="0.25">
      <c r="C7825" s="34"/>
      <c r="D7825" s="27"/>
      <c r="F7825" s="27"/>
      <c r="G7825" s="35"/>
      <c r="H7825" s="35"/>
      <c r="I7825" s="35"/>
    </row>
    <row r="7826" spans="3:9" ht="22.5" customHeight="1" x14ac:dyDescent="0.25">
      <c r="C7826" s="34"/>
      <c r="D7826" s="27"/>
      <c r="F7826" s="27"/>
      <c r="G7826" s="35"/>
      <c r="H7826" s="35"/>
      <c r="I7826" s="35"/>
    </row>
    <row r="7827" spans="3:9" ht="22.5" customHeight="1" x14ac:dyDescent="0.25">
      <c r="C7827" s="34"/>
      <c r="D7827" s="27"/>
      <c r="F7827" s="27"/>
      <c r="G7827" s="35"/>
      <c r="H7827" s="35"/>
      <c r="I7827" s="35"/>
    </row>
    <row r="7828" spans="3:9" ht="22.5" customHeight="1" x14ac:dyDescent="0.25">
      <c r="C7828" s="34"/>
      <c r="D7828" s="27"/>
      <c r="F7828" s="27"/>
      <c r="G7828" s="35"/>
      <c r="H7828" s="35"/>
      <c r="I7828" s="35"/>
    </row>
    <row r="7829" spans="3:9" ht="22.5" customHeight="1" x14ac:dyDescent="0.25">
      <c r="C7829" s="34"/>
      <c r="D7829" s="27"/>
      <c r="F7829" s="27"/>
      <c r="G7829" s="35"/>
      <c r="H7829" s="35"/>
      <c r="I7829" s="35"/>
    </row>
    <row r="7830" spans="3:9" ht="22.5" customHeight="1" x14ac:dyDescent="0.25">
      <c r="C7830" s="34"/>
      <c r="D7830" s="27"/>
      <c r="F7830" s="27"/>
      <c r="G7830" s="35"/>
      <c r="H7830" s="35"/>
      <c r="I7830" s="35"/>
    </row>
    <row r="7831" spans="3:9" ht="22.5" customHeight="1" x14ac:dyDescent="0.25">
      <c r="C7831" s="34"/>
      <c r="D7831" s="27"/>
      <c r="F7831" s="27"/>
      <c r="G7831" s="35"/>
      <c r="H7831" s="35"/>
      <c r="I7831" s="35"/>
    </row>
    <row r="7832" spans="3:9" ht="22.5" customHeight="1" x14ac:dyDescent="0.25">
      <c r="C7832" s="34"/>
      <c r="D7832" s="27"/>
      <c r="F7832" s="27"/>
      <c r="G7832" s="35"/>
      <c r="H7832" s="35"/>
      <c r="I7832" s="35"/>
    </row>
    <row r="7833" spans="3:9" ht="22.5" customHeight="1" x14ac:dyDescent="0.25">
      <c r="C7833" s="34"/>
      <c r="D7833" s="27"/>
      <c r="F7833" s="27"/>
      <c r="G7833" s="35"/>
      <c r="H7833" s="35"/>
      <c r="I7833" s="35"/>
    </row>
    <row r="7834" spans="3:9" ht="22.5" customHeight="1" x14ac:dyDescent="0.25">
      <c r="C7834" s="34"/>
      <c r="D7834" s="27"/>
      <c r="F7834" s="27"/>
      <c r="G7834" s="35"/>
      <c r="H7834" s="35"/>
      <c r="I7834" s="35"/>
    </row>
    <row r="7835" spans="3:9" ht="22.5" customHeight="1" x14ac:dyDescent="0.25">
      <c r="C7835" s="34"/>
      <c r="D7835" s="27"/>
      <c r="F7835" s="27"/>
      <c r="G7835" s="35"/>
      <c r="H7835" s="35"/>
      <c r="I7835" s="35"/>
    </row>
    <row r="7836" spans="3:9" ht="22.5" customHeight="1" x14ac:dyDescent="0.25">
      <c r="C7836" s="34"/>
      <c r="D7836" s="27"/>
      <c r="F7836" s="27"/>
      <c r="G7836" s="35"/>
      <c r="H7836" s="35"/>
      <c r="I7836" s="35"/>
    </row>
    <row r="7837" spans="3:9" ht="22.5" customHeight="1" x14ac:dyDescent="0.25">
      <c r="C7837" s="34"/>
      <c r="D7837" s="27"/>
      <c r="F7837" s="27"/>
      <c r="G7837" s="35"/>
      <c r="H7837" s="35"/>
      <c r="I7837" s="35"/>
    </row>
    <row r="7838" spans="3:9" ht="22.5" customHeight="1" x14ac:dyDescent="0.25">
      <c r="C7838" s="34"/>
      <c r="D7838" s="27"/>
      <c r="F7838" s="27"/>
      <c r="G7838" s="35"/>
      <c r="H7838" s="35"/>
      <c r="I7838" s="35"/>
    </row>
    <row r="7839" spans="3:9" ht="22.5" customHeight="1" x14ac:dyDescent="0.25">
      <c r="C7839" s="34"/>
      <c r="D7839" s="27"/>
      <c r="F7839" s="27"/>
      <c r="G7839" s="35"/>
      <c r="H7839" s="35"/>
      <c r="I7839" s="35"/>
    </row>
    <row r="7840" spans="3:9" ht="22.5" customHeight="1" x14ac:dyDescent="0.25">
      <c r="C7840" s="34"/>
      <c r="D7840" s="27"/>
      <c r="F7840" s="27"/>
      <c r="G7840" s="35"/>
      <c r="H7840" s="35"/>
      <c r="I7840" s="35"/>
    </row>
    <row r="7841" spans="3:9" ht="22.5" customHeight="1" x14ac:dyDescent="0.25">
      <c r="C7841" s="34"/>
      <c r="D7841" s="27"/>
      <c r="F7841" s="27"/>
      <c r="G7841" s="35"/>
      <c r="H7841" s="35"/>
      <c r="I7841" s="35"/>
    </row>
    <row r="7842" spans="3:9" ht="22.5" customHeight="1" x14ac:dyDescent="0.25">
      <c r="C7842" s="34"/>
      <c r="D7842" s="27"/>
      <c r="F7842" s="27"/>
      <c r="G7842" s="35"/>
      <c r="H7842" s="35"/>
      <c r="I7842" s="35"/>
    </row>
    <row r="7843" spans="3:9" ht="22.5" customHeight="1" x14ac:dyDescent="0.25">
      <c r="C7843" s="34"/>
      <c r="D7843" s="27"/>
      <c r="F7843" s="27"/>
      <c r="G7843" s="35"/>
      <c r="H7843" s="35"/>
      <c r="I7843" s="35"/>
    </row>
    <row r="7844" spans="3:9" ht="22.5" customHeight="1" x14ac:dyDescent="0.25">
      <c r="C7844" s="34"/>
      <c r="D7844" s="27"/>
      <c r="F7844" s="27"/>
      <c r="G7844" s="35"/>
      <c r="H7844" s="35"/>
      <c r="I7844" s="35"/>
    </row>
    <row r="7845" spans="3:9" ht="22.5" customHeight="1" x14ac:dyDescent="0.25">
      <c r="C7845" s="34"/>
      <c r="D7845" s="27"/>
      <c r="F7845" s="27"/>
      <c r="G7845" s="35"/>
      <c r="H7845" s="35"/>
      <c r="I7845" s="35"/>
    </row>
    <row r="7846" spans="3:9" ht="22.5" customHeight="1" x14ac:dyDescent="0.25">
      <c r="C7846" s="34"/>
      <c r="D7846" s="27"/>
      <c r="F7846" s="27"/>
      <c r="G7846" s="35"/>
      <c r="H7846" s="35"/>
      <c r="I7846" s="35"/>
    </row>
    <row r="7847" spans="3:9" ht="22.5" customHeight="1" x14ac:dyDescent="0.25">
      <c r="C7847" s="34"/>
      <c r="D7847" s="27"/>
      <c r="F7847" s="27"/>
      <c r="G7847" s="35"/>
      <c r="H7847" s="35"/>
      <c r="I7847" s="35"/>
    </row>
    <row r="7848" spans="3:9" ht="22.5" customHeight="1" x14ac:dyDescent="0.25">
      <c r="C7848" s="34"/>
      <c r="D7848" s="27"/>
      <c r="F7848" s="27"/>
      <c r="G7848" s="35"/>
      <c r="H7848" s="35"/>
      <c r="I7848" s="35"/>
    </row>
    <row r="7849" spans="3:9" ht="22.5" customHeight="1" x14ac:dyDescent="0.25">
      <c r="C7849" s="34"/>
      <c r="D7849" s="27"/>
      <c r="F7849" s="27"/>
      <c r="G7849" s="35"/>
      <c r="H7849" s="35"/>
      <c r="I7849" s="35"/>
    </row>
    <row r="7850" spans="3:9" ht="22.5" customHeight="1" x14ac:dyDescent="0.25">
      <c r="C7850" s="34"/>
      <c r="D7850" s="27"/>
      <c r="F7850" s="27"/>
      <c r="G7850" s="35"/>
      <c r="H7850" s="35"/>
      <c r="I7850" s="35"/>
    </row>
    <row r="7851" spans="3:9" ht="22.5" customHeight="1" x14ac:dyDescent="0.25">
      <c r="C7851" s="34"/>
      <c r="D7851" s="27"/>
      <c r="F7851" s="27"/>
      <c r="G7851" s="35"/>
      <c r="H7851" s="35"/>
      <c r="I7851" s="35"/>
    </row>
    <row r="7852" spans="3:9" ht="22.5" customHeight="1" x14ac:dyDescent="0.25">
      <c r="C7852" s="34"/>
      <c r="D7852" s="27"/>
      <c r="F7852" s="27"/>
      <c r="G7852" s="35"/>
      <c r="H7852" s="35"/>
      <c r="I7852" s="35"/>
    </row>
    <row r="7853" spans="3:9" ht="22.5" customHeight="1" x14ac:dyDescent="0.25">
      <c r="C7853" s="34"/>
      <c r="D7853" s="27"/>
      <c r="F7853" s="27"/>
      <c r="G7853" s="35"/>
      <c r="H7853" s="35"/>
      <c r="I7853" s="35"/>
    </row>
    <row r="7854" spans="3:9" ht="22.5" customHeight="1" x14ac:dyDescent="0.25">
      <c r="C7854" s="34"/>
      <c r="D7854" s="27"/>
      <c r="F7854" s="27"/>
      <c r="G7854" s="35"/>
      <c r="H7854" s="35"/>
      <c r="I7854" s="35"/>
    </row>
    <row r="7855" spans="3:9" ht="22.5" customHeight="1" x14ac:dyDescent="0.25">
      <c r="C7855" s="34"/>
      <c r="D7855" s="27"/>
      <c r="F7855" s="27"/>
      <c r="G7855" s="35"/>
      <c r="H7855" s="35"/>
      <c r="I7855" s="35"/>
    </row>
    <row r="7856" spans="3:9" ht="22.5" customHeight="1" x14ac:dyDescent="0.25">
      <c r="C7856" s="34"/>
      <c r="D7856" s="27"/>
      <c r="F7856" s="27"/>
      <c r="G7856" s="35"/>
      <c r="H7856" s="35"/>
      <c r="I7856" s="35"/>
    </row>
    <row r="7857" spans="3:9" ht="22.5" customHeight="1" x14ac:dyDescent="0.25">
      <c r="C7857" s="34"/>
      <c r="D7857" s="27"/>
      <c r="F7857" s="27"/>
      <c r="G7857" s="35"/>
      <c r="H7857" s="35"/>
      <c r="I7857" s="35"/>
    </row>
    <row r="7858" spans="3:9" ht="22.5" customHeight="1" x14ac:dyDescent="0.25">
      <c r="C7858" s="34"/>
      <c r="D7858" s="27"/>
      <c r="F7858" s="27"/>
      <c r="G7858" s="35"/>
      <c r="H7858" s="35"/>
      <c r="I7858" s="35"/>
    </row>
    <row r="7859" spans="3:9" ht="22.5" customHeight="1" x14ac:dyDescent="0.25">
      <c r="C7859" s="34"/>
      <c r="D7859" s="27"/>
      <c r="F7859" s="27"/>
      <c r="G7859" s="35"/>
      <c r="H7859" s="35"/>
      <c r="I7859" s="35"/>
    </row>
    <row r="7860" spans="3:9" ht="22.5" customHeight="1" x14ac:dyDescent="0.25">
      <c r="C7860" s="34"/>
      <c r="D7860" s="27"/>
      <c r="F7860" s="27"/>
      <c r="G7860" s="35"/>
      <c r="H7860" s="35"/>
      <c r="I7860" s="35"/>
    </row>
    <row r="7861" spans="3:9" ht="22.5" customHeight="1" x14ac:dyDescent="0.25">
      <c r="C7861" s="34"/>
      <c r="D7861" s="27"/>
      <c r="F7861" s="27"/>
      <c r="G7861" s="35"/>
      <c r="H7861" s="35"/>
      <c r="I7861" s="35"/>
    </row>
    <row r="7862" spans="3:9" ht="22.5" customHeight="1" x14ac:dyDescent="0.25">
      <c r="C7862" s="34"/>
      <c r="D7862" s="27"/>
      <c r="F7862" s="27"/>
      <c r="G7862" s="35"/>
      <c r="H7862" s="35"/>
      <c r="I7862" s="35"/>
    </row>
    <row r="7863" spans="3:9" ht="22.5" customHeight="1" x14ac:dyDescent="0.25">
      <c r="C7863" s="34"/>
      <c r="D7863" s="27"/>
      <c r="F7863" s="27"/>
      <c r="G7863" s="35"/>
      <c r="H7863" s="35"/>
      <c r="I7863" s="35"/>
    </row>
    <row r="7864" spans="3:9" ht="22.5" customHeight="1" x14ac:dyDescent="0.25">
      <c r="C7864" s="34"/>
      <c r="D7864" s="27"/>
      <c r="F7864" s="27"/>
      <c r="G7864" s="35"/>
      <c r="H7864" s="35"/>
      <c r="I7864" s="35"/>
    </row>
    <row r="7865" spans="3:9" ht="22.5" customHeight="1" x14ac:dyDescent="0.25">
      <c r="C7865" s="34"/>
      <c r="D7865" s="27"/>
      <c r="F7865" s="27"/>
      <c r="G7865" s="35"/>
      <c r="H7865" s="35"/>
      <c r="I7865" s="35"/>
    </row>
    <row r="7866" spans="3:9" ht="22.5" customHeight="1" x14ac:dyDescent="0.25">
      <c r="C7866" s="34"/>
      <c r="D7866" s="27"/>
      <c r="F7866" s="27"/>
      <c r="G7866" s="35"/>
      <c r="H7866" s="35"/>
      <c r="I7866" s="35"/>
    </row>
    <row r="7867" spans="3:9" ht="22.5" customHeight="1" x14ac:dyDescent="0.25">
      <c r="C7867" s="34"/>
      <c r="D7867" s="27"/>
      <c r="F7867" s="27"/>
      <c r="G7867" s="35"/>
      <c r="H7867" s="35"/>
      <c r="I7867" s="35"/>
    </row>
    <row r="7868" spans="3:9" ht="22.5" customHeight="1" x14ac:dyDescent="0.25">
      <c r="C7868" s="34"/>
      <c r="D7868" s="27"/>
      <c r="F7868" s="27"/>
      <c r="G7868" s="35"/>
      <c r="H7868" s="35"/>
      <c r="I7868" s="35"/>
    </row>
    <row r="7869" spans="3:9" ht="22.5" customHeight="1" x14ac:dyDescent="0.25">
      <c r="C7869" s="34"/>
      <c r="D7869" s="27"/>
      <c r="F7869" s="27"/>
      <c r="G7869" s="35"/>
      <c r="H7869" s="35"/>
      <c r="I7869" s="35"/>
    </row>
    <row r="7870" spans="3:9" ht="22.5" customHeight="1" x14ac:dyDescent="0.25">
      <c r="C7870" s="34"/>
      <c r="D7870" s="27"/>
      <c r="F7870" s="27"/>
      <c r="G7870" s="35"/>
      <c r="H7870" s="35"/>
      <c r="I7870" s="35"/>
    </row>
    <row r="7871" spans="3:9" ht="22.5" customHeight="1" x14ac:dyDescent="0.25">
      <c r="C7871" s="34"/>
      <c r="D7871" s="27"/>
      <c r="F7871" s="27"/>
      <c r="G7871" s="35"/>
      <c r="H7871" s="35"/>
      <c r="I7871" s="35"/>
    </row>
    <row r="7872" spans="3:9" ht="22.5" customHeight="1" x14ac:dyDescent="0.25">
      <c r="C7872" s="34"/>
      <c r="D7872" s="27"/>
      <c r="F7872" s="27"/>
      <c r="G7872" s="35"/>
      <c r="H7872" s="35"/>
      <c r="I7872" s="35"/>
    </row>
    <row r="7873" spans="3:9" ht="22.5" customHeight="1" x14ac:dyDescent="0.25">
      <c r="C7873" s="34"/>
      <c r="D7873" s="27"/>
      <c r="F7873" s="27"/>
      <c r="G7873" s="35"/>
      <c r="H7873" s="35"/>
      <c r="I7873" s="35"/>
    </row>
    <row r="7874" spans="3:9" ht="22.5" customHeight="1" x14ac:dyDescent="0.25">
      <c r="C7874" s="34"/>
      <c r="D7874" s="27"/>
      <c r="F7874" s="27"/>
      <c r="G7874" s="35"/>
      <c r="H7874" s="35"/>
      <c r="I7874" s="35"/>
    </row>
    <row r="7875" spans="3:9" ht="22.5" customHeight="1" x14ac:dyDescent="0.25">
      <c r="C7875" s="34"/>
      <c r="D7875" s="27"/>
      <c r="F7875" s="27"/>
      <c r="G7875" s="35"/>
      <c r="H7875" s="35"/>
      <c r="I7875" s="35"/>
    </row>
    <row r="7876" spans="3:9" ht="22.5" customHeight="1" x14ac:dyDescent="0.25">
      <c r="C7876" s="34"/>
      <c r="D7876" s="27"/>
      <c r="F7876" s="27"/>
      <c r="G7876" s="35"/>
      <c r="H7876" s="35"/>
      <c r="I7876" s="35"/>
    </row>
    <row r="7877" spans="3:9" ht="22.5" customHeight="1" x14ac:dyDescent="0.25">
      <c r="C7877" s="34"/>
      <c r="D7877" s="27"/>
      <c r="F7877" s="27"/>
      <c r="G7877" s="35"/>
      <c r="H7877" s="35"/>
      <c r="I7877" s="35"/>
    </row>
    <row r="7878" spans="3:9" ht="22.5" customHeight="1" x14ac:dyDescent="0.25">
      <c r="C7878" s="34"/>
      <c r="D7878" s="27"/>
      <c r="F7878" s="27"/>
      <c r="G7878" s="35"/>
      <c r="H7878" s="35"/>
      <c r="I7878" s="35"/>
    </row>
    <row r="7879" spans="3:9" ht="22.5" customHeight="1" x14ac:dyDescent="0.25">
      <c r="C7879" s="34"/>
      <c r="D7879" s="27"/>
      <c r="F7879" s="27"/>
      <c r="G7879" s="35"/>
      <c r="H7879" s="35"/>
      <c r="I7879" s="35"/>
    </row>
    <row r="7880" spans="3:9" ht="22.5" customHeight="1" x14ac:dyDescent="0.25">
      <c r="C7880" s="34"/>
      <c r="D7880" s="27"/>
      <c r="F7880" s="27"/>
      <c r="G7880" s="35"/>
      <c r="H7880" s="35"/>
      <c r="I7880" s="35"/>
    </row>
    <row r="7881" spans="3:9" ht="22.5" customHeight="1" x14ac:dyDescent="0.25">
      <c r="C7881" s="34"/>
      <c r="D7881" s="27"/>
      <c r="F7881" s="27"/>
      <c r="G7881" s="35"/>
      <c r="H7881" s="35"/>
      <c r="I7881" s="35"/>
    </row>
    <row r="7882" spans="3:9" ht="22.5" customHeight="1" x14ac:dyDescent="0.25">
      <c r="C7882" s="34"/>
      <c r="D7882" s="27"/>
      <c r="F7882" s="27"/>
      <c r="G7882" s="35"/>
      <c r="H7882" s="35"/>
      <c r="I7882" s="35"/>
    </row>
    <row r="7883" spans="3:9" ht="22.5" customHeight="1" x14ac:dyDescent="0.25">
      <c r="C7883" s="34"/>
      <c r="D7883" s="27"/>
      <c r="F7883" s="27"/>
      <c r="G7883" s="35"/>
      <c r="H7883" s="35"/>
      <c r="I7883" s="35"/>
    </row>
    <row r="7884" spans="3:9" ht="22.5" customHeight="1" x14ac:dyDescent="0.25">
      <c r="C7884" s="34"/>
      <c r="D7884" s="27"/>
      <c r="F7884" s="27"/>
      <c r="G7884" s="35"/>
      <c r="H7884" s="35"/>
      <c r="I7884" s="35"/>
    </row>
    <row r="7885" spans="3:9" ht="22.5" customHeight="1" x14ac:dyDescent="0.25">
      <c r="C7885" s="34"/>
      <c r="D7885" s="27"/>
      <c r="F7885" s="27"/>
      <c r="G7885" s="35"/>
      <c r="H7885" s="35"/>
      <c r="I7885" s="35"/>
    </row>
    <row r="7886" spans="3:9" ht="22.5" customHeight="1" x14ac:dyDescent="0.25">
      <c r="C7886" s="34"/>
      <c r="D7886" s="27"/>
      <c r="F7886" s="27"/>
      <c r="G7886" s="35"/>
      <c r="H7886" s="35"/>
      <c r="I7886" s="35"/>
    </row>
    <row r="7887" spans="3:9" ht="22.5" customHeight="1" x14ac:dyDescent="0.25">
      <c r="C7887" s="34"/>
      <c r="D7887" s="27"/>
      <c r="F7887" s="27"/>
      <c r="G7887" s="35"/>
      <c r="H7887" s="35"/>
      <c r="I7887" s="35"/>
    </row>
    <row r="7888" spans="3:9" ht="22.5" customHeight="1" x14ac:dyDescent="0.25">
      <c r="C7888" s="34"/>
      <c r="D7888" s="27"/>
      <c r="F7888" s="27"/>
      <c r="G7888" s="35"/>
      <c r="H7888" s="35"/>
      <c r="I7888" s="35"/>
    </row>
    <row r="7889" spans="3:9" ht="22.5" customHeight="1" x14ac:dyDescent="0.25">
      <c r="C7889" s="34"/>
      <c r="D7889" s="27"/>
      <c r="F7889" s="27"/>
      <c r="G7889" s="35"/>
      <c r="H7889" s="35"/>
      <c r="I7889" s="35"/>
    </row>
    <row r="7890" spans="3:9" ht="22.5" customHeight="1" x14ac:dyDescent="0.25">
      <c r="C7890" s="34"/>
      <c r="D7890" s="27"/>
      <c r="F7890" s="27"/>
      <c r="G7890" s="35"/>
      <c r="H7890" s="35"/>
      <c r="I7890" s="35"/>
    </row>
    <row r="7891" spans="3:9" ht="22.5" customHeight="1" x14ac:dyDescent="0.25">
      <c r="C7891" s="34"/>
      <c r="D7891" s="27"/>
      <c r="F7891" s="27"/>
      <c r="G7891" s="35"/>
      <c r="H7891" s="35"/>
      <c r="I7891" s="35"/>
    </row>
    <row r="7892" spans="3:9" ht="22.5" customHeight="1" x14ac:dyDescent="0.25">
      <c r="C7892" s="34"/>
      <c r="D7892" s="27"/>
      <c r="F7892" s="27"/>
      <c r="G7892" s="35"/>
      <c r="H7892" s="35"/>
      <c r="I7892" s="35"/>
    </row>
    <row r="7893" spans="3:9" ht="22.5" customHeight="1" x14ac:dyDescent="0.25">
      <c r="C7893" s="34"/>
      <c r="D7893" s="27"/>
      <c r="F7893" s="27"/>
      <c r="G7893" s="35"/>
      <c r="H7893" s="35"/>
      <c r="I7893" s="35"/>
    </row>
    <row r="7894" spans="3:9" ht="22.5" customHeight="1" x14ac:dyDescent="0.25">
      <c r="C7894" s="34"/>
      <c r="D7894" s="27"/>
      <c r="F7894" s="27"/>
      <c r="G7894" s="35"/>
      <c r="H7894" s="35"/>
      <c r="I7894" s="35"/>
    </row>
    <row r="7895" spans="3:9" ht="22.5" customHeight="1" x14ac:dyDescent="0.25">
      <c r="C7895" s="34"/>
      <c r="D7895" s="27"/>
      <c r="F7895" s="27"/>
      <c r="G7895" s="35"/>
      <c r="H7895" s="35"/>
      <c r="I7895" s="35"/>
    </row>
    <row r="7896" spans="3:9" ht="22.5" customHeight="1" x14ac:dyDescent="0.25">
      <c r="C7896" s="34"/>
      <c r="D7896" s="27"/>
      <c r="F7896" s="27"/>
      <c r="G7896" s="35"/>
      <c r="H7896" s="35"/>
      <c r="I7896" s="35"/>
    </row>
    <row r="7897" spans="3:9" ht="22.5" customHeight="1" x14ac:dyDescent="0.25">
      <c r="C7897" s="34"/>
      <c r="D7897" s="27"/>
      <c r="F7897" s="27"/>
      <c r="G7897" s="35"/>
      <c r="H7897" s="35"/>
      <c r="I7897" s="35"/>
    </row>
    <row r="7898" spans="3:9" ht="22.5" customHeight="1" x14ac:dyDescent="0.25">
      <c r="C7898" s="34"/>
      <c r="D7898" s="27"/>
      <c r="F7898" s="27"/>
      <c r="G7898" s="35"/>
      <c r="H7898" s="35"/>
      <c r="I7898" s="35"/>
    </row>
    <row r="7899" spans="3:9" ht="22.5" customHeight="1" x14ac:dyDescent="0.25">
      <c r="C7899" s="34"/>
      <c r="D7899" s="27"/>
      <c r="F7899" s="27"/>
      <c r="G7899" s="35"/>
      <c r="H7899" s="35"/>
      <c r="I7899" s="35"/>
    </row>
    <row r="7900" spans="3:9" ht="22.5" customHeight="1" x14ac:dyDescent="0.25">
      <c r="C7900" s="34"/>
      <c r="D7900" s="27"/>
      <c r="F7900" s="27"/>
      <c r="G7900" s="35"/>
      <c r="H7900" s="35"/>
      <c r="I7900" s="35"/>
    </row>
    <row r="7901" spans="3:9" ht="22.5" customHeight="1" x14ac:dyDescent="0.25">
      <c r="C7901" s="34"/>
      <c r="D7901" s="27"/>
      <c r="F7901" s="27"/>
      <c r="G7901" s="35"/>
      <c r="H7901" s="35"/>
      <c r="I7901" s="35"/>
    </row>
    <row r="7902" spans="3:9" ht="22.5" customHeight="1" x14ac:dyDescent="0.25">
      <c r="C7902" s="34"/>
      <c r="D7902" s="27"/>
      <c r="F7902" s="27"/>
      <c r="G7902" s="35"/>
      <c r="H7902" s="35"/>
      <c r="I7902" s="35"/>
    </row>
    <row r="7903" spans="3:9" ht="22.5" customHeight="1" x14ac:dyDescent="0.25">
      <c r="C7903" s="34"/>
      <c r="D7903" s="27"/>
      <c r="F7903" s="27"/>
      <c r="G7903" s="35"/>
      <c r="H7903" s="35"/>
      <c r="I7903" s="35"/>
    </row>
    <row r="7904" spans="3:9" ht="22.5" customHeight="1" x14ac:dyDescent="0.25">
      <c r="C7904" s="34"/>
      <c r="D7904" s="27"/>
      <c r="F7904" s="27"/>
      <c r="G7904" s="35"/>
      <c r="H7904" s="35"/>
      <c r="I7904" s="35"/>
    </row>
    <row r="7905" spans="3:9" ht="22.5" customHeight="1" x14ac:dyDescent="0.25">
      <c r="C7905" s="34"/>
      <c r="D7905" s="27"/>
      <c r="F7905" s="27"/>
      <c r="G7905" s="35"/>
      <c r="H7905" s="35"/>
      <c r="I7905" s="35"/>
    </row>
    <row r="7906" spans="3:9" ht="22.5" customHeight="1" x14ac:dyDescent="0.25">
      <c r="C7906" s="34"/>
      <c r="D7906" s="27"/>
      <c r="F7906" s="27"/>
      <c r="G7906" s="35"/>
      <c r="H7906" s="35"/>
      <c r="I7906" s="35"/>
    </row>
    <row r="7907" spans="3:9" ht="22.5" customHeight="1" x14ac:dyDescent="0.25">
      <c r="C7907" s="34"/>
      <c r="D7907" s="27"/>
      <c r="F7907" s="27"/>
      <c r="G7907" s="35"/>
      <c r="H7907" s="35"/>
      <c r="I7907" s="35"/>
    </row>
    <row r="7908" spans="3:9" ht="22.5" customHeight="1" x14ac:dyDescent="0.25">
      <c r="C7908" s="34"/>
      <c r="D7908" s="27"/>
      <c r="F7908" s="27"/>
      <c r="G7908" s="35"/>
      <c r="H7908" s="35"/>
      <c r="I7908" s="35"/>
    </row>
    <row r="7909" spans="3:9" ht="22.5" customHeight="1" x14ac:dyDescent="0.25">
      <c r="C7909" s="34"/>
      <c r="D7909" s="27"/>
      <c r="F7909" s="27"/>
      <c r="G7909" s="35"/>
      <c r="H7909" s="35"/>
      <c r="I7909" s="35"/>
    </row>
    <row r="7910" spans="3:9" ht="22.5" customHeight="1" x14ac:dyDescent="0.25">
      <c r="C7910" s="34"/>
      <c r="D7910" s="27"/>
      <c r="F7910" s="27"/>
      <c r="G7910" s="35"/>
      <c r="H7910" s="35"/>
      <c r="I7910" s="35"/>
    </row>
    <row r="7911" spans="3:9" ht="22.5" customHeight="1" x14ac:dyDescent="0.25">
      <c r="C7911" s="34"/>
      <c r="D7911" s="27"/>
      <c r="F7911" s="27"/>
      <c r="G7911" s="35"/>
      <c r="H7911" s="35"/>
      <c r="I7911" s="35"/>
    </row>
    <row r="7912" spans="3:9" ht="22.5" customHeight="1" x14ac:dyDescent="0.25">
      <c r="C7912" s="34"/>
      <c r="D7912" s="27"/>
      <c r="F7912" s="27"/>
      <c r="G7912" s="35"/>
      <c r="H7912" s="35"/>
      <c r="I7912" s="35"/>
    </row>
    <row r="7913" spans="3:9" ht="22.5" customHeight="1" x14ac:dyDescent="0.25">
      <c r="C7913" s="34"/>
      <c r="D7913" s="27"/>
      <c r="F7913" s="27"/>
      <c r="G7913" s="35"/>
      <c r="H7913" s="35"/>
      <c r="I7913" s="35"/>
    </row>
    <row r="7914" spans="3:9" ht="22.5" customHeight="1" x14ac:dyDescent="0.25">
      <c r="C7914" s="34"/>
      <c r="D7914" s="27"/>
      <c r="F7914" s="27"/>
      <c r="G7914" s="35"/>
      <c r="H7914" s="35"/>
      <c r="I7914" s="35"/>
    </row>
    <row r="7915" spans="3:9" ht="22.5" customHeight="1" x14ac:dyDescent="0.25">
      <c r="C7915" s="34"/>
      <c r="D7915" s="27"/>
      <c r="F7915" s="27"/>
      <c r="G7915" s="35"/>
      <c r="H7915" s="35"/>
      <c r="I7915" s="35"/>
    </row>
    <row r="7916" spans="3:9" ht="22.5" customHeight="1" x14ac:dyDescent="0.25">
      <c r="C7916" s="34"/>
      <c r="D7916" s="27"/>
      <c r="F7916" s="27"/>
      <c r="G7916" s="35"/>
      <c r="H7916" s="35"/>
      <c r="I7916" s="35"/>
    </row>
    <row r="7917" spans="3:9" ht="22.5" customHeight="1" x14ac:dyDescent="0.25">
      <c r="C7917" s="34"/>
      <c r="D7917" s="27"/>
      <c r="F7917" s="27"/>
      <c r="G7917" s="35"/>
      <c r="H7917" s="35"/>
      <c r="I7917" s="35"/>
    </row>
    <row r="7918" spans="3:9" ht="22.5" customHeight="1" x14ac:dyDescent="0.25">
      <c r="C7918" s="34"/>
      <c r="D7918" s="27"/>
      <c r="F7918" s="27"/>
      <c r="G7918" s="35"/>
      <c r="H7918" s="35"/>
      <c r="I7918" s="35"/>
    </row>
    <row r="7919" spans="3:9" ht="22.5" customHeight="1" x14ac:dyDescent="0.25">
      <c r="C7919" s="34"/>
      <c r="D7919" s="27"/>
      <c r="F7919" s="27"/>
      <c r="G7919" s="35"/>
      <c r="H7919" s="35"/>
      <c r="I7919" s="35"/>
    </row>
    <row r="7920" spans="3:9" ht="22.5" customHeight="1" x14ac:dyDescent="0.25">
      <c r="C7920" s="34"/>
      <c r="D7920" s="27"/>
      <c r="F7920" s="27"/>
      <c r="G7920" s="35"/>
      <c r="H7920" s="35"/>
      <c r="I7920" s="35"/>
    </row>
    <row r="7921" spans="3:9" ht="22.5" customHeight="1" x14ac:dyDescent="0.25">
      <c r="C7921" s="34"/>
      <c r="D7921" s="27"/>
      <c r="F7921" s="27"/>
      <c r="G7921" s="35"/>
      <c r="H7921" s="35"/>
      <c r="I7921" s="35"/>
    </row>
    <row r="7922" spans="3:9" ht="22.5" customHeight="1" x14ac:dyDescent="0.25">
      <c r="C7922" s="34"/>
      <c r="D7922" s="27"/>
      <c r="F7922" s="27"/>
      <c r="G7922" s="35"/>
      <c r="H7922" s="35"/>
      <c r="I7922" s="35"/>
    </row>
    <row r="7923" spans="3:9" ht="22.5" customHeight="1" x14ac:dyDescent="0.25">
      <c r="C7923" s="34"/>
      <c r="D7923" s="27"/>
      <c r="F7923" s="27"/>
      <c r="G7923" s="35"/>
      <c r="H7923" s="35"/>
      <c r="I7923" s="35"/>
    </row>
    <row r="7924" spans="3:9" ht="22.5" customHeight="1" x14ac:dyDescent="0.25">
      <c r="C7924" s="34"/>
      <c r="D7924" s="27"/>
      <c r="F7924" s="27"/>
      <c r="G7924" s="35"/>
      <c r="H7924" s="35"/>
      <c r="I7924" s="35"/>
    </row>
    <row r="7925" spans="3:9" ht="22.5" customHeight="1" x14ac:dyDescent="0.25">
      <c r="C7925" s="34"/>
      <c r="D7925" s="27"/>
      <c r="F7925" s="27"/>
      <c r="G7925" s="35"/>
      <c r="H7925" s="35"/>
      <c r="I7925" s="35"/>
    </row>
    <row r="7926" spans="3:9" ht="22.5" customHeight="1" x14ac:dyDescent="0.25">
      <c r="C7926" s="34"/>
      <c r="D7926" s="27"/>
      <c r="F7926" s="27"/>
      <c r="G7926" s="35"/>
      <c r="H7926" s="35"/>
      <c r="I7926" s="35"/>
    </row>
    <row r="7927" spans="3:9" ht="22.5" customHeight="1" x14ac:dyDescent="0.25">
      <c r="C7927" s="34"/>
      <c r="D7927" s="27"/>
      <c r="F7927" s="27"/>
      <c r="G7927" s="35"/>
      <c r="H7927" s="35"/>
      <c r="I7927" s="35"/>
    </row>
    <row r="7928" spans="3:9" ht="22.5" customHeight="1" x14ac:dyDescent="0.25">
      <c r="C7928" s="34"/>
      <c r="D7928" s="27"/>
      <c r="F7928" s="27"/>
      <c r="G7928" s="35"/>
      <c r="H7928" s="35"/>
      <c r="I7928" s="35"/>
    </row>
    <row r="7929" spans="3:9" ht="22.5" customHeight="1" x14ac:dyDescent="0.25">
      <c r="C7929" s="34"/>
      <c r="D7929" s="27"/>
      <c r="F7929" s="27"/>
      <c r="G7929" s="35"/>
      <c r="H7929" s="35"/>
      <c r="I7929" s="35"/>
    </row>
    <row r="7930" spans="3:9" ht="22.5" customHeight="1" x14ac:dyDescent="0.25">
      <c r="C7930" s="34"/>
      <c r="D7930" s="27"/>
      <c r="F7930" s="27"/>
      <c r="G7930" s="35"/>
      <c r="H7930" s="35"/>
      <c r="I7930" s="35"/>
    </row>
    <row r="7931" spans="3:9" ht="22.5" customHeight="1" x14ac:dyDescent="0.25">
      <c r="C7931" s="34"/>
      <c r="D7931" s="27"/>
      <c r="F7931" s="27"/>
      <c r="G7931" s="35"/>
      <c r="H7931" s="35"/>
      <c r="I7931" s="35"/>
    </row>
    <row r="7932" spans="3:9" ht="22.5" customHeight="1" x14ac:dyDescent="0.25">
      <c r="C7932" s="34"/>
      <c r="D7932" s="27"/>
      <c r="F7932" s="27"/>
      <c r="G7932" s="35"/>
      <c r="H7932" s="35"/>
      <c r="I7932" s="35"/>
    </row>
    <row r="7933" spans="3:9" ht="22.5" customHeight="1" x14ac:dyDescent="0.25">
      <c r="C7933" s="34"/>
      <c r="D7933" s="27"/>
      <c r="F7933" s="27"/>
      <c r="G7933" s="35"/>
      <c r="H7933" s="35"/>
      <c r="I7933" s="35"/>
    </row>
    <row r="7934" spans="3:9" ht="22.5" customHeight="1" x14ac:dyDescent="0.25">
      <c r="C7934" s="34"/>
      <c r="D7934" s="27"/>
      <c r="F7934" s="27"/>
      <c r="G7934" s="35"/>
      <c r="H7934" s="35"/>
      <c r="I7934" s="35"/>
    </row>
    <row r="7935" spans="3:9" ht="22.5" customHeight="1" x14ac:dyDescent="0.25">
      <c r="C7935" s="34"/>
      <c r="D7935" s="27"/>
      <c r="F7935" s="27"/>
      <c r="G7935" s="35"/>
      <c r="H7935" s="35"/>
      <c r="I7935" s="35"/>
    </row>
    <row r="7936" spans="3:9" ht="22.5" customHeight="1" x14ac:dyDescent="0.25">
      <c r="C7936" s="34"/>
      <c r="D7936" s="27"/>
      <c r="F7936" s="27"/>
      <c r="G7936" s="35"/>
      <c r="H7936" s="35"/>
      <c r="I7936" s="35"/>
    </row>
    <row r="7937" spans="3:9" ht="22.5" customHeight="1" x14ac:dyDescent="0.25">
      <c r="C7937" s="34"/>
      <c r="D7937" s="27"/>
      <c r="F7937" s="27"/>
      <c r="G7937" s="35"/>
      <c r="H7937" s="35"/>
      <c r="I7937" s="35"/>
    </row>
    <row r="7938" spans="3:9" ht="22.5" customHeight="1" x14ac:dyDescent="0.25">
      <c r="C7938" s="34"/>
      <c r="D7938" s="27"/>
      <c r="F7938" s="27"/>
      <c r="G7938" s="35"/>
      <c r="H7938" s="35"/>
      <c r="I7938" s="35"/>
    </row>
    <row r="7939" spans="3:9" ht="22.5" customHeight="1" x14ac:dyDescent="0.25">
      <c r="C7939" s="34"/>
      <c r="D7939" s="27"/>
      <c r="F7939" s="27"/>
      <c r="G7939" s="35"/>
      <c r="H7939" s="35"/>
      <c r="I7939" s="35"/>
    </row>
    <row r="7940" spans="3:9" ht="22.5" customHeight="1" x14ac:dyDescent="0.25">
      <c r="C7940" s="34"/>
      <c r="D7940" s="27"/>
      <c r="F7940" s="27"/>
      <c r="G7940" s="35"/>
      <c r="H7940" s="35"/>
      <c r="I7940" s="35"/>
    </row>
    <row r="7941" spans="3:9" ht="22.5" customHeight="1" x14ac:dyDescent="0.25">
      <c r="C7941" s="34"/>
      <c r="D7941" s="27"/>
      <c r="F7941" s="27"/>
      <c r="G7941" s="35"/>
      <c r="H7941" s="35"/>
      <c r="I7941" s="35"/>
    </row>
    <row r="7942" spans="3:9" ht="22.5" customHeight="1" x14ac:dyDescent="0.25">
      <c r="C7942" s="34"/>
      <c r="D7942" s="27"/>
      <c r="F7942" s="27"/>
      <c r="G7942" s="35"/>
      <c r="H7942" s="35"/>
      <c r="I7942" s="35"/>
    </row>
    <row r="7943" spans="3:9" ht="22.5" customHeight="1" x14ac:dyDescent="0.25">
      <c r="C7943" s="34"/>
      <c r="D7943" s="27"/>
      <c r="F7943" s="27"/>
      <c r="G7943" s="35"/>
      <c r="H7943" s="35"/>
      <c r="I7943" s="35"/>
    </row>
    <row r="7944" spans="3:9" ht="22.5" customHeight="1" x14ac:dyDescent="0.25">
      <c r="C7944" s="34"/>
      <c r="D7944" s="27"/>
      <c r="F7944" s="27"/>
      <c r="G7944" s="35"/>
      <c r="H7944" s="35"/>
      <c r="I7944" s="35"/>
    </row>
    <row r="7945" spans="3:9" ht="22.5" customHeight="1" x14ac:dyDescent="0.25">
      <c r="C7945" s="34"/>
      <c r="D7945" s="27"/>
      <c r="F7945" s="27"/>
      <c r="G7945" s="35"/>
      <c r="H7945" s="35"/>
      <c r="I7945" s="35"/>
    </row>
    <row r="7946" spans="3:9" ht="22.5" customHeight="1" x14ac:dyDescent="0.25">
      <c r="C7946" s="34"/>
      <c r="D7946" s="27"/>
      <c r="F7946" s="27"/>
      <c r="G7946" s="35"/>
      <c r="H7946" s="35"/>
      <c r="I7946" s="35"/>
    </row>
    <row r="7947" spans="3:9" ht="22.5" customHeight="1" x14ac:dyDescent="0.25">
      <c r="C7947" s="34"/>
      <c r="D7947" s="27"/>
      <c r="F7947" s="27"/>
      <c r="G7947" s="35"/>
      <c r="H7947" s="35"/>
      <c r="I7947" s="35"/>
    </row>
    <row r="7948" spans="3:9" ht="22.5" customHeight="1" x14ac:dyDescent="0.25">
      <c r="C7948" s="34"/>
      <c r="D7948" s="27"/>
      <c r="F7948" s="27"/>
      <c r="G7948" s="35"/>
      <c r="H7948" s="35"/>
      <c r="I7948" s="35"/>
    </row>
    <row r="7949" spans="3:9" ht="22.5" customHeight="1" x14ac:dyDescent="0.25">
      <c r="C7949" s="34"/>
      <c r="D7949" s="27"/>
      <c r="F7949" s="27"/>
      <c r="G7949" s="35"/>
      <c r="H7949" s="35"/>
      <c r="I7949" s="35"/>
    </row>
    <row r="7950" spans="3:9" ht="22.5" customHeight="1" x14ac:dyDescent="0.25">
      <c r="C7950" s="34"/>
      <c r="D7950" s="27"/>
      <c r="F7950" s="27"/>
      <c r="G7950" s="35"/>
      <c r="H7950" s="35"/>
      <c r="I7950" s="35"/>
    </row>
    <row r="7951" spans="3:9" ht="22.5" customHeight="1" x14ac:dyDescent="0.25">
      <c r="C7951" s="34"/>
      <c r="D7951" s="27"/>
      <c r="F7951" s="27"/>
      <c r="G7951" s="35"/>
      <c r="H7951" s="35"/>
      <c r="I7951" s="35"/>
    </row>
    <row r="7952" spans="3:9" ht="22.5" customHeight="1" x14ac:dyDescent="0.25">
      <c r="C7952" s="34"/>
      <c r="D7952" s="27"/>
      <c r="F7952" s="27"/>
      <c r="G7952" s="35"/>
      <c r="H7952" s="35"/>
      <c r="I7952" s="35"/>
    </row>
    <row r="7953" spans="3:9" ht="22.5" customHeight="1" x14ac:dyDescent="0.25">
      <c r="C7953" s="34"/>
      <c r="D7953" s="27"/>
      <c r="F7953" s="27"/>
      <c r="G7953" s="35"/>
      <c r="H7953" s="35"/>
      <c r="I7953" s="35"/>
    </row>
    <row r="7954" spans="3:9" ht="22.5" customHeight="1" x14ac:dyDescent="0.25">
      <c r="C7954" s="34"/>
      <c r="D7954" s="27"/>
      <c r="F7954" s="27"/>
      <c r="G7954" s="35"/>
      <c r="H7954" s="35"/>
      <c r="I7954" s="35"/>
    </row>
    <row r="7955" spans="3:9" ht="22.5" customHeight="1" x14ac:dyDescent="0.25">
      <c r="C7955" s="34"/>
      <c r="D7955" s="27"/>
      <c r="F7955" s="27"/>
      <c r="G7955" s="35"/>
      <c r="H7955" s="35"/>
      <c r="I7955" s="35"/>
    </row>
    <row r="7956" spans="3:9" ht="22.5" customHeight="1" x14ac:dyDescent="0.25">
      <c r="C7956" s="34"/>
      <c r="D7956" s="27"/>
      <c r="F7956" s="27"/>
      <c r="G7956" s="35"/>
      <c r="H7956" s="35"/>
      <c r="I7956" s="35"/>
    </row>
    <row r="7957" spans="3:9" ht="22.5" customHeight="1" x14ac:dyDescent="0.25">
      <c r="C7957" s="34"/>
      <c r="D7957" s="27"/>
      <c r="F7957" s="27"/>
      <c r="G7957" s="35"/>
      <c r="H7957" s="35"/>
      <c r="I7957" s="35"/>
    </row>
    <row r="7958" spans="3:9" ht="22.5" customHeight="1" x14ac:dyDescent="0.25">
      <c r="C7958" s="34"/>
      <c r="D7958" s="27"/>
      <c r="F7958" s="27"/>
      <c r="G7958" s="35"/>
      <c r="H7958" s="35"/>
      <c r="I7958" s="35"/>
    </row>
    <row r="7959" spans="3:9" ht="22.5" customHeight="1" x14ac:dyDescent="0.25">
      <c r="C7959" s="34"/>
      <c r="D7959" s="27"/>
      <c r="F7959" s="27"/>
      <c r="G7959" s="35"/>
      <c r="H7959" s="35"/>
      <c r="I7959" s="35"/>
    </row>
    <row r="7960" spans="3:9" ht="22.5" customHeight="1" x14ac:dyDescent="0.25">
      <c r="C7960" s="34"/>
      <c r="D7960" s="27"/>
      <c r="F7960" s="27"/>
      <c r="G7960" s="35"/>
      <c r="H7960" s="35"/>
      <c r="I7960" s="35"/>
    </row>
    <row r="7961" spans="3:9" ht="22.5" customHeight="1" x14ac:dyDescent="0.25">
      <c r="C7961" s="34"/>
      <c r="D7961" s="27"/>
      <c r="F7961" s="27"/>
      <c r="G7961" s="35"/>
      <c r="H7961" s="35"/>
      <c r="I7961" s="35"/>
    </row>
    <row r="7962" spans="3:9" ht="22.5" customHeight="1" x14ac:dyDescent="0.25">
      <c r="C7962" s="34"/>
      <c r="D7962" s="27"/>
      <c r="F7962" s="27"/>
      <c r="G7962" s="35"/>
      <c r="H7962" s="35"/>
      <c r="I7962" s="35"/>
    </row>
    <row r="7963" spans="3:9" ht="22.5" customHeight="1" x14ac:dyDescent="0.25">
      <c r="C7963" s="34"/>
      <c r="D7963" s="27"/>
      <c r="F7963" s="27"/>
      <c r="G7963" s="35"/>
      <c r="H7963" s="35"/>
      <c r="I7963" s="35"/>
    </row>
    <row r="7964" spans="3:9" ht="22.5" customHeight="1" x14ac:dyDescent="0.25">
      <c r="C7964" s="34"/>
      <c r="D7964" s="27"/>
      <c r="F7964" s="27"/>
      <c r="G7964" s="35"/>
      <c r="H7964" s="35"/>
      <c r="I7964" s="35"/>
    </row>
    <row r="7965" spans="3:9" ht="22.5" customHeight="1" x14ac:dyDescent="0.25">
      <c r="C7965" s="34"/>
      <c r="D7965" s="27"/>
      <c r="F7965" s="27"/>
      <c r="G7965" s="35"/>
      <c r="H7965" s="35"/>
      <c r="I7965" s="35"/>
    </row>
    <row r="7966" spans="3:9" ht="22.5" customHeight="1" x14ac:dyDescent="0.25">
      <c r="C7966" s="34"/>
      <c r="D7966" s="27"/>
      <c r="F7966" s="27"/>
      <c r="G7966" s="35"/>
      <c r="H7966" s="35"/>
      <c r="I7966" s="35"/>
    </row>
    <row r="7967" spans="3:9" ht="22.5" customHeight="1" x14ac:dyDescent="0.25">
      <c r="C7967" s="34"/>
      <c r="D7967" s="27"/>
      <c r="F7967" s="27"/>
      <c r="G7967" s="35"/>
      <c r="H7967" s="35"/>
      <c r="I7967" s="35"/>
    </row>
    <row r="7968" spans="3:9" ht="22.5" customHeight="1" x14ac:dyDescent="0.25">
      <c r="C7968" s="34"/>
      <c r="D7968" s="27"/>
      <c r="F7968" s="27"/>
      <c r="G7968" s="35"/>
      <c r="H7968" s="35"/>
      <c r="I7968" s="35"/>
    </row>
    <row r="7969" spans="3:9" ht="22.5" customHeight="1" x14ac:dyDescent="0.25">
      <c r="C7969" s="34"/>
      <c r="D7969" s="27"/>
      <c r="F7969" s="27"/>
      <c r="G7969" s="35"/>
      <c r="H7969" s="35"/>
      <c r="I7969" s="35"/>
    </row>
    <row r="7970" spans="3:9" ht="22.5" customHeight="1" x14ac:dyDescent="0.25">
      <c r="C7970" s="34"/>
      <c r="D7970" s="27"/>
      <c r="F7970" s="27"/>
      <c r="G7970" s="35"/>
      <c r="H7970" s="35"/>
      <c r="I7970" s="35"/>
    </row>
    <row r="7971" spans="3:9" ht="22.5" customHeight="1" x14ac:dyDescent="0.25">
      <c r="C7971" s="34"/>
      <c r="D7971" s="27"/>
      <c r="F7971" s="27"/>
      <c r="G7971" s="35"/>
      <c r="H7971" s="35"/>
      <c r="I7971" s="35"/>
    </row>
    <row r="7972" spans="3:9" ht="22.5" customHeight="1" x14ac:dyDescent="0.25">
      <c r="C7972" s="34"/>
      <c r="D7972" s="27"/>
      <c r="F7972" s="27"/>
      <c r="G7972" s="35"/>
      <c r="H7972" s="35"/>
      <c r="I7972" s="35"/>
    </row>
    <row r="7973" spans="3:9" ht="22.5" customHeight="1" x14ac:dyDescent="0.25">
      <c r="C7973" s="34"/>
      <c r="D7973" s="27"/>
      <c r="F7973" s="27"/>
      <c r="G7973" s="35"/>
      <c r="H7973" s="35"/>
      <c r="I7973" s="35"/>
    </row>
    <row r="7974" spans="3:9" ht="22.5" customHeight="1" x14ac:dyDescent="0.25">
      <c r="C7974" s="34"/>
      <c r="D7974" s="27"/>
      <c r="F7974" s="27"/>
      <c r="G7974" s="35"/>
      <c r="H7974" s="35"/>
      <c r="I7974" s="35"/>
    </row>
    <row r="7975" spans="3:9" ht="22.5" customHeight="1" x14ac:dyDescent="0.25">
      <c r="C7975" s="34"/>
      <c r="D7975" s="27"/>
      <c r="F7975" s="27"/>
      <c r="G7975" s="35"/>
      <c r="H7975" s="35"/>
      <c r="I7975" s="35"/>
    </row>
    <row r="7976" spans="3:9" ht="22.5" customHeight="1" x14ac:dyDescent="0.25">
      <c r="C7976" s="34"/>
      <c r="D7976" s="27"/>
      <c r="F7976" s="27"/>
      <c r="G7976" s="35"/>
      <c r="H7976" s="35"/>
      <c r="I7976" s="35"/>
    </row>
    <row r="7977" spans="3:9" ht="22.5" customHeight="1" x14ac:dyDescent="0.25">
      <c r="C7977" s="34"/>
      <c r="D7977" s="27"/>
      <c r="F7977" s="27"/>
      <c r="G7977" s="35"/>
      <c r="H7977" s="35"/>
      <c r="I7977" s="35"/>
    </row>
    <row r="7978" spans="3:9" ht="22.5" customHeight="1" x14ac:dyDescent="0.25">
      <c r="C7978" s="34"/>
      <c r="D7978" s="27"/>
      <c r="F7978" s="27"/>
      <c r="G7978" s="35"/>
      <c r="H7978" s="35"/>
      <c r="I7978" s="35"/>
    </row>
    <row r="7979" spans="3:9" ht="22.5" customHeight="1" x14ac:dyDescent="0.25">
      <c r="C7979" s="34"/>
      <c r="D7979" s="27"/>
      <c r="F7979" s="27"/>
      <c r="G7979" s="35"/>
      <c r="H7979" s="35"/>
      <c r="I7979" s="35"/>
    </row>
    <row r="7980" spans="3:9" ht="22.5" customHeight="1" x14ac:dyDescent="0.25">
      <c r="C7980" s="34"/>
      <c r="D7980" s="27"/>
      <c r="F7980" s="27"/>
      <c r="G7980" s="35"/>
      <c r="H7980" s="35"/>
      <c r="I7980" s="35"/>
    </row>
    <row r="7981" spans="3:9" ht="22.5" customHeight="1" x14ac:dyDescent="0.25">
      <c r="C7981" s="34"/>
      <c r="D7981" s="27"/>
      <c r="F7981" s="27"/>
      <c r="G7981" s="35"/>
      <c r="H7981" s="35"/>
      <c r="I7981" s="35"/>
    </row>
    <row r="7982" spans="3:9" ht="22.5" customHeight="1" x14ac:dyDescent="0.25">
      <c r="C7982" s="34"/>
      <c r="D7982" s="27"/>
      <c r="F7982" s="27"/>
      <c r="G7982" s="35"/>
      <c r="H7982" s="35"/>
      <c r="I7982" s="35"/>
    </row>
    <row r="7983" spans="3:9" ht="22.5" customHeight="1" x14ac:dyDescent="0.25">
      <c r="C7983" s="34"/>
      <c r="D7983" s="27"/>
      <c r="F7983" s="27"/>
      <c r="G7983" s="35"/>
      <c r="H7983" s="35"/>
      <c r="I7983" s="35"/>
    </row>
    <row r="7984" spans="3:9" ht="22.5" customHeight="1" x14ac:dyDescent="0.25">
      <c r="C7984" s="34"/>
      <c r="D7984" s="27"/>
      <c r="F7984" s="27"/>
      <c r="G7984" s="35"/>
      <c r="H7984" s="35"/>
      <c r="I7984" s="35"/>
    </row>
    <row r="7985" spans="3:9" ht="22.5" customHeight="1" x14ac:dyDescent="0.25">
      <c r="C7985" s="34"/>
      <c r="D7985" s="27"/>
      <c r="F7985" s="27"/>
      <c r="G7985" s="35"/>
      <c r="H7985" s="35"/>
      <c r="I7985" s="35"/>
    </row>
    <row r="7986" spans="3:9" ht="22.5" customHeight="1" x14ac:dyDescent="0.25">
      <c r="C7986" s="34"/>
      <c r="D7986" s="27"/>
      <c r="F7986" s="27"/>
      <c r="G7986" s="35"/>
      <c r="H7986" s="35"/>
      <c r="I7986" s="35"/>
    </row>
    <row r="7987" spans="3:9" ht="22.5" customHeight="1" x14ac:dyDescent="0.25">
      <c r="C7987" s="34"/>
      <c r="D7987" s="27"/>
      <c r="F7987" s="27"/>
      <c r="G7987" s="35"/>
      <c r="H7987" s="35"/>
      <c r="I7987" s="35"/>
    </row>
    <row r="7988" spans="3:9" ht="22.5" customHeight="1" x14ac:dyDescent="0.25">
      <c r="C7988" s="34"/>
      <c r="D7988" s="27"/>
      <c r="F7988" s="27"/>
      <c r="G7988" s="35"/>
      <c r="H7988" s="35"/>
      <c r="I7988" s="35"/>
    </row>
    <row r="7989" spans="3:9" ht="22.5" customHeight="1" x14ac:dyDescent="0.25">
      <c r="C7989" s="34"/>
      <c r="D7989" s="27"/>
      <c r="F7989" s="27"/>
      <c r="G7989" s="35"/>
      <c r="H7989" s="35"/>
      <c r="I7989" s="35"/>
    </row>
    <row r="7990" spans="3:9" ht="22.5" customHeight="1" x14ac:dyDescent="0.25">
      <c r="C7990" s="34"/>
      <c r="D7990" s="27"/>
      <c r="F7990" s="27"/>
      <c r="G7990" s="35"/>
      <c r="H7990" s="35"/>
      <c r="I7990" s="35"/>
    </row>
    <row r="7991" spans="3:9" ht="22.5" customHeight="1" x14ac:dyDescent="0.25">
      <c r="C7991" s="34"/>
      <c r="D7991" s="27"/>
      <c r="F7991" s="27"/>
      <c r="G7991" s="35"/>
      <c r="H7991" s="35"/>
      <c r="I7991" s="35"/>
    </row>
    <row r="7992" spans="3:9" ht="22.5" customHeight="1" x14ac:dyDescent="0.25">
      <c r="C7992" s="34"/>
      <c r="D7992" s="27"/>
      <c r="F7992" s="27"/>
      <c r="G7992" s="35"/>
      <c r="H7992" s="35"/>
      <c r="I7992" s="35"/>
    </row>
    <row r="7993" spans="3:9" ht="22.5" customHeight="1" x14ac:dyDescent="0.25">
      <c r="C7993" s="34"/>
      <c r="D7993" s="27"/>
      <c r="F7993" s="27"/>
      <c r="G7993" s="35"/>
      <c r="H7993" s="35"/>
      <c r="I7993" s="35"/>
    </row>
    <row r="7994" spans="3:9" ht="22.5" customHeight="1" x14ac:dyDescent="0.25">
      <c r="C7994" s="34"/>
      <c r="D7994" s="27"/>
      <c r="F7994" s="27"/>
      <c r="G7994" s="35"/>
      <c r="H7994" s="35"/>
      <c r="I7994" s="35"/>
    </row>
    <row r="7995" spans="3:9" ht="22.5" customHeight="1" x14ac:dyDescent="0.25">
      <c r="C7995" s="34"/>
      <c r="D7995" s="27"/>
      <c r="F7995" s="27"/>
      <c r="G7995" s="35"/>
      <c r="H7995" s="35"/>
      <c r="I7995" s="35"/>
    </row>
    <row r="7996" spans="3:9" ht="22.5" customHeight="1" x14ac:dyDescent="0.25">
      <c r="C7996" s="34"/>
      <c r="D7996" s="27"/>
      <c r="F7996" s="27"/>
      <c r="G7996" s="35"/>
      <c r="H7996" s="35"/>
      <c r="I7996" s="35"/>
    </row>
    <row r="7997" spans="3:9" ht="22.5" customHeight="1" x14ac:dyDescent="0.25">
      <c r="C7997" s="34"/>
      <c r="D7997" s="27"/>
      <c r="F7997" s="27"/>
      <c r="G7997" s="35"/>
      <c r="H7997" s="35"/>
      <c r="I7997" s="35"/>
    </row>
    <row r="7998" spans="3:9" ht="22.5" customHeight="1" x14ac:dyDescent="0.25">
      <c r="C7998" s="34"/>
      <c r="D7998" s="27"/>
      <c r="F7998" s="27"/>
      <c r="G7998" s="35"/>
      <c r="H7998" s="35"/>
      <c r="I7998" s="35"/>
    </row>
    <row r="7999" spans="3:9" ht="22.5" customHeight="1" x14ac:dyDescent="0.25">
      <c r="C7999" s="34"/>
      <c r="D7999" s="27"/>
      <c r="F7999" s="27"/>
      <c r="G7999" s="35"/>
      <c r="H7999" s="35"/>
      <c r="I7999" s="35"/>
    </row>
    <row r="8000" spans="3:9" ht="22.5" customHeight="1" x14ac:dyDescent="0.25">
      <c r="C8000" s="34"/>
      <c r="D8000" s="27"/>
      <c r="F8000" s="27"/>
      <c r="G8000" s="35"/>
      <c r="H8000" s="35"/>
      <c r="I8000" s="35"/>
    </row>
    <row r="8001" spans="3:9" ht="22.5" customHeight="1" x14ac:dyDescent="0.25">
      <c r="C8001" s="34"/>
      <c r="D8001" s="27"/>
      <c r="F8001" s="27"/>
      <c r="G8001" s="35"/>
      <c r="H8001" s="35"/>
      <c r="I8001" s="35"/>
    </row>
    <row r="8002" spans="3:9" ht="22.5" customHeight="1" x14ac:dyDescent="0.25">
      <c r="C8002" s="34"/>
      <c r="D8002" s="27"/>
      <c r="F8002" s="27"/>
      <c r="G8002" s="35"/>
      <c r="H8002" s="35"/>
      <c r="I8002" s="35"/>
    </row>
    <row r="8003" spans="3:9" ht="22.5" customHeight="1" x14ac:dyDescent="0.25">
      <c r="C8003" s="34"/>
      <c r="D8003" s="27"/>
      <c r="F8003" s="27"/>
      <c r="G8003" s="35"/>
      <c r="H8003" s="35"/>
      <c r="I8003" s="35"/>
    </row>
    <row r="8004" spans="3:9" ht="22.5" customHeight="1" x14ac:dyDescent="0.25">
      <c r="C8004" s="34"/>
      <c r="D8004" s="27"/>
      <c r="F8004" s="27"/>
      <c r="G8004" s="35"/>
      <c r="H8004" s="35"/>
      <c r="I8004" s="35"/>
    </row>
    <row r="8005" spans="3:9" ht="22.5" customHeight="1" x14ac:dyDescent="0.25">
      <c r="C8005" s="34"/>
      <c r="D8005" s="27"/>
      <c r="F8005" s="27"/>
      <c r="G8005" s="35"/>
      <c r="H8005" s="35"/>
      <c r="I8005" s="35"/>
    </row>
    <row r="8006" spans="3:9" ht="22.5" customHeight="1" x14ac:dyDescent="0.25">
      <c r="C8006" s="34"/>
      <c r="D8006" s="27"/>
      <c r="F8006" s="27"/>
      <c r="G8006" s="35"/>
      <c r="H8006" s="35"/>
      <c r="I8006" s="35"/>
    </row>
    <row r="8007" spans="3:9" ht="22.5" customHeight="1" x14ac:dyDescent="0.25">
      <c r="C8007" s="34"/>
      <c r="D8007" s="27"/>
      <c r="F8007" s="27"/>
      <c r="G8007" s="35"/>
      <c r="H8007" s="35"/>
      <c r="I8007" s="35"/>
    </row>
    <row r="8008" spans="3:9" ht="22.5" customHeight="1" x14ac:dyDescent="0.25">
      <c r="C8008" s="34"/>
      <c r="D8008" s="27"/>
      <c r="F8008" s="27"/>
      <c r="G8008" s="35"/>
      <c r="H8008" s="35"/>
      <c r="I8008" s="35"/>
    </row>
    <row r="8009" spans="3:9" ht="22.5" customHeight="1" x14ac:dyDescent="0.25">
      <c r="C8009" s="34"/>
      <c r="D8009" s="27"/>
      <c r="F8009" s="27"/>
      <c r="G8009" s="35"/>
      <c r="H8009" s="35"/>
      <c r="I8009" s="35"/>
    </row>
    <row r="8010" spans="3:9" ht="22.5" customHeight="1" x14ac:dyDescent="0.25">
      <c r="C8010" s="34"/>
      <c r="D8010" s="27"/>
      <c r="F8010" s="27"/>
      <c r="G8010" s="35"/>
      <c r="H8010" s="35"/>
      <c r="I8010" s="35"/>
    </row>
    <row r="8011" spans="3:9" ht="22.5" customHeight="1" x14ac:dyDescent="0.25">
      <c r="C8011" s="34"/>
      <c r="D8011" s="27"/>
      <c r="F8011" s="27"/>
      <c r="G8011" s="35"/>
      <c r="H8011" s="35"/>
      <c r="I8011" s="35"/>
    </row>
    <row r="8012" spans="3:9" ht="22.5" customHeight="1" x14ac:dyDescent="0.25">
      <c r="C8012" s="34"/>
      <c r="D8012" s="27"/>
      <c r="F8012" s="27"/>
      <c r="G8012" s="35"/>
      <c r="H8012" s="35"/>
      <c r="I8012" s="35"/>
    </row>
    <row r="8013" spans="3:9" ht="22.5" customHeight="1" x14ac:dyDescent="0.25">
      <c r="C8013" s="34"/>
      <c r="D8013" s="27"/>
      <c r="F8013" s="27"/>
      <c r="G8013" s="35"/>
      <c r="H8013" s="35"/>
      <c r="I8013" s="35"/>
    </row>
    <row r="8014" spans="3:9" ht="22.5" customHeight="1" x14ac:dyDescent="0.25">
      <c r="C8014" s="34"/>
      <c r="D8014" s="27"/>
      <c r="F8014" s="27"/>
      <c r="G8014" s="35"/>
      <c r="H8014" s="35"/>
      <c r="I8014" s="35"/>
    </row>
    <row r="8015" spans="3:9" ht="22.5" customHeight="1" x14ac:dyDescent="0.25">
      <c r="C8015" s="34"/>
      <c r="D8015" s="27"/>
      <c r="F8015" s="27"/>
      <c r="G8015" s="35"/>
      <c r="H8015" s="35"/>
      <c r="I8015" s="35"/>
    </row>
    <row r="8016" spans="3:9" ht="22.5" customHeight="1" x14ac:dyDescent="0.25">
      <c r="C8016" s="34"/>
      <c r="D8016" s="27"/>
      <c r="F8016" s="27"/>
      <c r="G8016" s="35"/>
      <c r="H8016" s="35"/>
      <c r="I8016" s="35"/>
    </row>
    <row r="8017" spans="3:9" ht="22.5" customHeight="1" x14ac:dyDescent="0.25">
      <c r="C8017" s="34"/>
      <c r="D8017" s="27"/>
      <c r="F8017" s="27"/>
      <c r="G8017" s="35"/>
      <c r="H8017" s="35"/>
      <c r="I8017" s="35"/>
    </row>
    <row r="8018" spans="3:9" ht="22.5" customHeight="1" x14ac:dyDescent="0.25">
      <c r="C8018" s="34"/>
      <c r="D8018" s="27"/>
      <c r="F8018" s="27"/>
      <c r="G8018" s="35"/>
      <c r="H8018" s="35"/>
      <c r="I8018" s="35"/>
    </row>
    <row r="8019" spans="3:9" ht="22.5" customHeight="1" x14ac:dyDescent="0.25">
      <c r="C8019" s="34"/>
      <c r="D8019" s="27"/>
      <c r="F8019" s="27"/>
      <c r="G8019" s="35"/>
      <c r="H8019" s="35"/>
      <c r="I8019" s="35"/>
    </row>
    <row r="8020" spans="3:9" ht="22.5" customHeight="1" x14ac:dyDescent="0.25">
      <c r="C8020" s="34"/>
      <c r="D8020" s="27"/>
      <c r="F8020" s="27"/>
      <c r="G8020" s="35"/>
      <c r="H8020" s="35"/>
      <c r="I8020" s="35"/>
    </row>
    <row r="8021" spans="3:9" ht="22.5" customHeight="1" x14ac:dyDescent="0.25">
      <c r="C8021" s="34"/>
      <c r="D8021" s="27"/>
      <c r="F8021" s="27"/>
      <c r="G8021" s="35"/>
      <c r="H8021" s="35"/>
      <c r="I8021" s="35"/>
    </row>
    <row r="8022" spans="3:9" ht="22.5" customHeight="1" x14ac:dyDescent="0.25">
      <c r="C8022" s="34"/>
      <c r="D8022" s="27"/>
      <c r="F8022" s="27"/>
      <c r="G8022" s="35"/>
      <c r="H8022" s="35"/>
      <c r="I8022" s="35"/>
    </row>
    <row r="8023" spans="3:9" ht="22.5" customHeight="1" x14ac:dyDescent="0.25">
      <c r="C8023" s="34"/>
      <c r="D8023" s="27"/>
      <c r="F8023" s="27"/>
      <c r="G8023" s="35"/>
      <c r="H8023" s="35"/>
      <c r="I8023" s="35"/>
    </row>
    <row r="8024" spans="3:9" ht="22.5" customHeight="1" x14ac:dyDescent="0.25">
      <c r="C8024" s="34"/>
      <c r="D8024" s="27"/>
      <c r="F8024" s="27"/>
      <c r="G8024" s="35"/>
      <c r="H8024" s="35"/>
      <c r="I8024" s="35"/>
    </row>
    <row r="8025" spans="3:9" ht="22.5" customHeight="1" x14ac:dyDescent="0.25">
      <c r="C8025" s="34"/>
      <c r="D8025" s="27"/>
      <c r="F8025" s="27"/>
      <c r="G8025" s="35"/>
      <c r="H8025" s="35"/>
      <c r="I8025" s="35"/>
    </row>
    <row r="8026" spans="3:9" ht="22.5" customHeight="1" x14ac:dyDescent="0.25">
      <c r="C8026" s="34"/>
      <c r="D8026" s="27"/>
      <c r="F8026" s="27"/>
      <c r="G8026" s="35"/>
      <c r="H8026" s="35"/>
      <c r="I8026" s="35"/>
    </row>
    <row r="8027" spans="3:9" ht="22.5" customHeight="1" x14ac:dyDescent="0.25">
      <c r="C8027" s="34"/>
      <c r="D8027" s="27"/>
      <c r="F8027" s="27"/>
      <c r="G8027" s="35"/>
      <c r="H8027" s="35"/>
      <c r="I8027" s="35"/>
    </row>
    <row r="8028" spans="3:9" ht="22.5" customHeight="1" x14ac:dyDescent="0.25">
      <c r="C8028" s="34"/>
      <c r="D8028" s="27"/>
      <c r="F8028" s="27"/>
      <c r="G8028" s="35"/>
      <c r="H8028" s="35"/>
      <c r="I8028" s="35"/>
    </row>
    <row r="8029" spans="3:9" ht="22.5" customHeight="1" x14ac:dyDescent="0.25">
      <c r="C8029" s="34"/>
      <c r="D8029" s="27"/>
      <c r="F8029" s="27"/>
      <c r="G8029" s="35"/>
      <c r="H8029" s="35"/>
      <c r="I8029" s="35"/>
    </row>
    <row r="8030" spans="3:9" ht="22.5" customHeight="1" x14ac:dyDescent="0.25">
      <c r="C8030" s="34"/>
      <c r="D8030" s="27"/>
      <c r="F8030" s="27"/>
      <c r="G8030" s="35"/>
      <c r="H8030" s="35"/>
      <c r="I8030" s="35"/>
    </row>
    <row r="8031" spans="3:9" ht="22.5" customHeight="1" x14ac:dyDescent="0.25">
      <c r="C8031" s="34"/>
      <c r="D8031" s="27"/>
      <c r="F8031" s="27"/>
      <c r="G8031" s="35"/>
      <c r="H8031" s="35"/>
      <c r="I8031" s="35"/>
    </row>
    <row r="8032" spans="3:9" ht="22.5" customHeight="1" x14ac:dyDescent="0.25">
      <c r="C8032" s="34"/>
      <c r="D8032" s="27"/>
      <c r="F8032" s="27"/>
      <c r="G8032" s="35"/>
      <c r="H8032" s="35"/>
      <c r="I8032" s="35"/>
    </row>
    <row r="8033" spans="3:9" ht="22.5" customHeight="1" x14ac:dyDescent="0.25">
      <c r="C8033" s="34"/>
      <c r="D8033" s="27"/>
      <c r="F8033" s="27"/>
      <c r="G8033" s="35"/>
      <c r="H8033" s="35"/>
      <c r="I8033" s="35"/>
    </row>
    <row r="8034" spans="3:9" ht="22.5" customHeight="1" x14ac:dyDescent="0.25">
      <c r="C8034" s="34"/>
      <c r="D8034" s="27"/>
      <c r="F8034" s="27"/>
      <c r="G8034" s="35"/>
      <c r="H8034" s="35"/>
      <c r="I8034" s="35"/>
    </row>
    <row r="8035" spans="3:9" ht="22.5" customHeight="1" x14ac:dyDescent="0.25">
      <c r="C8035" s="34"/>
      <c r="D8035" s="27"/>
      <c r="F8035" s="27"/>
      <c r="G8035" s="35"/>
      <c r="H8035" s="35"/>
      <c r="I8035" s="35"/>
    </row>
    <row r="8036" spans="3:9" ht="22.5" customHeight="1" x14ac:dyDescent="0.25">
      <c r="C8036" s="34"/>
      <c r="D8036" s="27"/>
      <c r="F8036" s="27"/>
      <c r="G8036" s="35"/>
      <c r="H8036" s="35"/>
      <c r="I8036" s="35"/>
    </row>
    <row r="8037" spans="3:9" ht="22.5" customHeight="1" x14ac:dyDescent="0.25">
      <c r="C8037" s="34"/>
      <c r="D8037" s="27"/>
      <c r="F8037" s="27"/>
      <c r="G8037" s="35"/>
      <c r="H8037" s="35"/>
      <c r="I8037" s="35"/>
    </row>
    <row r="8038" spans="3:9" ht="22.5" customHeight="1" x14ac:dyDescent="0.25">
      <c r="C8038" s="34"/>
      <c r="D8038" s="27"/>
      <c r="F8038" s="27"/>
      <c r="G8038" s="35"/>
      <c r="H8038" s="35"/>
      <c r="I8038" s="35"/>
    </row>
    <row r="8039" spans="3:9" ht="22.5" customHeight="1" x14ac:dyDescent="0.25">
      <c r="C8039" s="34"/>
      <c r="D8039" s="27"/>
      <c r="F8039" s="27"/>
      <c r="G8039" s="35"/>
      <c r="H8039" s="35"/>
      <c r="I8039" s="35"/>
    </row>
    <row r="8040" spans="3:9" ht="22.5" customHeight="1" x14ac:dyDescent="0.25">
      <c r="C8040" s="34"/>
      <c r="D8040" s="27"/>
      <c r="F8040" s="27"/>
      <c r="G8040" s="35"/>
      <c r="H8040" s="35"/>
      <c r="I8040" s="35"/>
    </row>
    <row r="8041" spans="3:9" ht="22.5" customHeight="1" x14ac:dyDescent="0.25">
      <c r="C8041" s="34"/>
      <c r="D8041" s="27"/>
      <c r="F8041" s="27"/>
      <c r="G8041" s="35"/>
      <c r="H8041" s="35"/>
      <c r="I8041" s="35"/>
    </row>
    <row r="8042" spans="3:9" ht="22.5" customHeight="1" x14ac:dyDescent="0.25">
      <c r="C8042" s="34"/>
      <c r="D8042" s="27"/>
      <c r="F8042" s="27"/>
      <c r="G8042" s="35"/>
      <c r="H8042" s="35"/>
      <c r="I8042" s="35"/>
    </row>
    <row r="8043" spans="3:9" ht="22.5" customHeight="1" x14ac:dyDescent="0.25">
      <c r="C8043" s="34"/>
      <c r="D8043" s="27"/>
      <c r="F8043" s="27"/>
      <c r="G8043" s="35"/>
      <c r="H8043" s="35"/>
      <c r="I8043" s="35"/>
    </row>
    <row r="8044" spans="3:9" ht="22.5" customHeight="1" x14ac:dyDescent="0.25">
      <c r="C8044" s="34"/>
      <c r="D8044" s="27"/>
      <c r="F8044" s="27"/>
      <c r="G8044" s="35"/>
      <c r="H8044" s="35"/>
      <c r="I8044" s="35"/>
    </row>
    <row r="8045" spans="3:9" ht="22.5" customHeight="1" x14ac:dyDescent="0.25">
      <c r="C8045" s="34"/>
      <c r="D8045" s="27"/>
      <c r="F8045" s="27"/>
      <c r="G8045" s="35"/>
      <c r="H8045" s="35"/>
      <c r="I8045" s="35"/>
    </row>
    <row r="8046" spans="3:9" ht="22.5" customHeight="1" x14ac:dyDescent="0.25">
      <c r="C8046" s="34"/>
      <c r="D8046" s="27"/>
      <c r="F8046" s="27"/>
      <c r="G8046" s="35"/>
      <c r="H8046" s="35"/>
      <c r="I8046" s="35"/>
    </row>
    <row r="8047" spans="3:9" ht="22.5" customHeight="1" x14ac:dyDescent="0.25">
      <c r="C8047" s="34"/>
      <c r="D8047" s="27"/>
      <c r="F8047" s="27"/>
      <c r="G8047" s="35"/>
      <c r="H8047" s="35"/>
      <c r="I8047" s="35"/>
    </row>
    <row r="8048" spans="3:9" ht="22.5" customHeight="1" x14ac:dyDescent="0.25">
      <c r="C8048" s="34"/>
      <c r="D8048" s="27"/>
      <c r="F8048" s="27"/>
      <c r="G8048" s="35"/>
      <c r="H8048" s="35"/>
      <c r="I8048" s="35"/>
    </row>
    <row r="8049" spans="3:9" ht="22.5" customHeight="1" x14ac:dyDescent="0.25">
      <c r="C8049" s="34"/>
      <c r="D8049" s="27"/>
      <c r="F8049" s="27"/>
      <c r="G8049" s="35"/>
      <c r="H8049" s="35"/>
      <c r="I8049" s="35"/>
    </row>
    <row r="8050" spans="3:9" ht="22.5" customHeight="1" x14ac:dyDescent="0.25">
      <c r="C8050" s="34"/>
      <c r="D8050" s="27"/>
      <c r="F8050" s="27"/>
      <c r="G8050" s="35"/>
      <c r="H8050" s="35"/>
      <c r="I8050" s="35"/>
    </row>
    <row r="8051" spans="3:9" ht="22.5" customHeight="1" x14ac:dyDescent="0.25">
      <c r="C8051" s="34"/>
      <c r="D8051" s="27"/>
      <c r="F8051" s="27"/>
      <c r="G8051" s="35"/>
      <c r="H8051" s="35"/>
      <c r="I8051" s="35"/>
    </row>
    <row r="8052" spans="3:9" ht="22.5" customHeight="1" x14ac:dyDescent="0.25">
      <c r="C8052" s="34"/>
      <c r="D8052" s="27"/>
      <c r="F8052" s="27"/>
      <c r="G8052" s="35"/>
      <c r="H8052" s="35"/>
      <c r="I8052" s="35"/>
    </row>
    <row r="8053" spans="3:9" ht="22.5" customHeight="1" x14ac:dyDescent="0.25">
      <c r="C8053" s="34"/>
      <c r="D8053" s="27"/>
      <c r="F8053" s="27"/>
      <c r="G8053" s="35"/>
      <c r="H8053" s="35"/>
      <c r="I8053" s="35"/>
    </row>
    <row r="8054" spans="3:9" ht="22.5" customHeight="1" x14ac:dyDescent="0.25">
      <c r="C8054" s="34"/>
      <c r="D8054" s="27"/>
      <c r="F8054" s="27"/>
      <c r="G8054" s="35"/>
      <c r="H8054" s="35"/>
      <c r="I8054" s="35"/>
    </row>
    <row r="8055" spans="3:9" ht="22.5" customHeight="1" x14ac:dyDescent="0.25">
      <c r="C8055" s="34"/>
      <c r="D8055" s="27"/>
      <c r="F8055" s="27"/>
      <c r="G8055" s="35"/>
      <c r="H8055" s="35"/>
      <c r="I8055" s="35"/>
    </row>
    <row r="8056" spans="3:9" ht="22.5" customHeight="1" x14ac:dyDescent="0.25">
      <c r="C8056" s="34"/>
      <c r="D8056" s="27"/>
      <c r="F8056" s="27"/>
      <c r="G8056" s="35"/>
      <c r="H8056" s="35"/>
      <c r="I8056" s="35"/>
    </row>
    <row r="8057" spans="3:9" ht="22.5" customHeight="1" x14ac:dyDescent="0.25">
      <c r="C8057" s="34"/>
      <c r="D8057" s="27"/>
      <c r="F8057" s="27"/>
      <c r="G8057" s="35"/>
      <c r="H8057" s="35"/>
      <c r="I8057" s="35"/>
    </row>
    <row r="8058" spans="3:9" ht="22.5" customHeight="1" x14ac:dyDescent="0.25">
      <c r="C8058" s="34"/>
      <c r="D8058" s="27"/>
      <c r="F8058" s="27"/>
      <c r="G8058" s="35"/>
      <c r="H8058" s="35"/>
      <c r="I8058" s="35"/>
    </row>
    <row r="8059" spans="3:9" ht="22.5" customHeight="1" x14ac:dyDescent="0.25">
      <c r="C8059" s="34"/>
      <c r="D8059" s="27"/>
      <c r="F8059" s="27"/>
      <c r="G8059" s="35"/>
      <c r="H8059" s="35"/>
      <c r="I8059" s="35"/>
    </row>
    <row r="8060" spans="3:9" ht="22.5" customHeight="1" x14ac:dyDescent="0.25">
      <c r="C8060" s="34"/>
      <c r="D8060" s="27"/>
      <c r="F8060" s="27"/>
      <c r="G8060" s="35"/>
      <c r="H8060" s="35"/>
      <c r="I8060" s="35"/>
    </row>
    <row r="8061" spans="3:9" ht="22.5" customHeight="1" x14ac:dyDescent="0.25">
      <c r="C8061" s="34"/>
      <c r="D8061" s="27"/>
      <c r="F8061" s="27"/>
      <c r="G8061" s="35"/>
      <c r="H8061" s="35"/>
      <c r="I8061" s="35"/>
    </row>
    <row r="8062" spans="3:9" ht="22.5" customHeight="1" x14ac:dyDescent="0.25">
      <c r="C8062" s="34"/>
      <c r="D8062" s="27"/>
      <c r="F8062" s="27"/>
      <c r="G8062" s="35"/>
      <c r="H8062" s="35"/>
      <c r="I8062" s="35"/>
    </row>
    <row r="8063" spans="3:9" ht="22.5" customHeight="1" x14ac:dyDescent="0.25">
      <c r="C8063" s="34"/>
      <c r="D8063" s="27"/>
      <c r="F8063" s="27"/>
      <c r="G8063" s="35"/>
      <c r="H8063" s="35"/>
      <c r="I8063" s="35"/>
    </row>
    <row r="8064" spans="3:9" ht="22.5" customHeight="1" x14ac:dyDescent="0.25">
      <c r="C8064" s="34"/>
      <c r="D8064" s="27"/>
      <c r="F8064" s="27"/>
      <c r="G8064" s="35"/>
      <c r="H8064" s="35"/>
      <c r="I8064" s="35"/>
    </row>
    <row r="8065" spans="3:9" ht="22.5" customHeight="1" x14ac:dyDescent="0.25">
      <c r="C8065" s="34"/>
      <c r="D8065" s="27"/>
      <c r="F8065" s="27"/>
      <c r="G8065" s="35"/>
      <c r="H8065" s="35"/>
      <c r="I8065" s="35"/>
    </row>
    <row r="8066" spans="3:9" ht="22.5" customHeight="1" x14ac:dyDescent="0.25">
      <c r="C8066" s="34"/>
      <c r="D8066" s="27"/>
      <c r="F8066" s="27"/>
      <c r="G8066" s="35"/>
      <c r="H8066" s="35"/>
      <c r="I8066" s="35"/>
    </row>
    <row r="8067" spans="3:9" ht="22.5" customHeight="1" x14ac:dyDescent="0.25">
      <c r="C8067" s="34"/>
      <c r="D8067" s="27"/>
      <c r="F8067" s="27"/>
      <c r="G8067" s="35"/>
      <c r="H8067" s="35"/>
      <c r="I8067" s="35"/>
    </row>
    <row r="8068" spans="3:9" ht="22.5" customHeight="1" x14ac:dyDescent="0.25">
      <c r="C8068" s="34"/>
      <c r="D8068" s="27"/>
      <c r="F8068" s="27"/>
      <c r="G8068" s="35"/>
      <c r="H8068" s="35"/>
      <c r="I8068" s="35"/>
    </row>
    <row r="8069" spans="3:9" ht="22.5" customHeight="1" x14ac:dyDescent="0.25">
      <c r="C8069" s="34"/>
      <c r="D8069" s="27"/>
      <c r="F8069" s="27"/>
      <c r="G8069" s="35"/>
      <c r="H8069" s="35"/>
      <c r="I8069" s="35"/>
    </row>
    <row r="8070" spans="3:9" ht="22.5" customHeight="1" x14ac:dyDescent="0.25">
      <c r="C8070" s="34"/>
      <c r="D8070" s="27"/>
      <c r="F8070" s="27"/>
      <c r="G8070" s="35"/>
      <c r="H8070" s="35"/>
      <c r="I8070" s="35"/>
    </row>
    <row r="8071" spans="3:9" ht="22.5" customHeight="1" x14ac:dyDescent="0.25">
      <c r="C8071" s="34"/>
      <c r="D8071" s="27"/>
      <c r="F8071" s="27"/>
      <c r="G8071" s="35"/>
      <c r="H8071" s="35"/>
      <c r="I8071" s="35"/>
    </row>
    <row r="8072" spans="3:9" ht="22.5" customHeight="1" x14ac:dyDescent="0.25">
      <c r="C8072" s="34"/>
      <c r="D8072" s="27"/>
      <c r="F8072" s="27"/>
      <c r="G8072" s="35"/>
      <c r="H8072" s="35"/>
      <c r="I8072" s="35"/>
    </row>
    <row r="8073" spans="3:9" ht="22.5" customHeight="1" x14ac:dyDescent="0.25">
      <c r="C8073" s="34"/>
      <c r="D8073" s="27"/>
      <c r="F8073" s="27"/>
      <c r="G8073" s="35"/>
      <c r="H8073" s="35"/>
      <c r="I8073" s="35"/>
    </row>
    <row r="8074" spans="3:9" ht="22.5" customHeight="1" x14ac:dyDescent="0.25">
      <c r="C8074" s="34"/>
      <c r="D8074" s="27"/>
      <c r="F8074" s="27"/>
      <c r="G8074" s="35"/>
      <c r="H8074" s="35"/>
      <c r="I8074" s="35"/>
    </row>
    <row r="8075" spans="3:9" ht="22.5" customHeight="1" x14ac:dyDescent="0.25">
      <c r="C8075" s="34"/>
      <c r="D8075" s="27"/>
      <c r="F8075" s="27"/>
      <c r="G8075" s="35"/>
      <c r="H8075" s="35"/>
      <c r="I8075" s="35"/>
    </row>
    <row r="8076" spans="3:9" ht="22.5" customHeight="1" x14ac:dyDescent="0.25">
      <c r="C8076" s="34"/>
      <c r="D8076" s="27"/>
      <c r="F8076" s="27"/>
      <c r="G8076" s="35"/>
      <c r="H8076" s="35"/>
      <c r="I8076" s="35"/>
    </row>
    <row r="8077" spans="3:9" ht="22.5" customHeight="1" x14ac:dyDescent="0.25">
      <c r="C8077" s="34"/>
      <c r="D8077" s="27"/>
      <c r="F8077" s="27"/>
      <c r="G8077" s="35"/>
      <c r="H8077" s="35"/>
      <c r="I8077" s="35"/>
    </row>
    <row r="8078" spans="3:9" ht="22.5" customHeight="1" x14ac:dyDescent="0.25">
      <c r="C8078" s="34"/>
      <c r="D8078" s="27"/>
      <c r="F8078" s="27"/>
      <c r="G8078" s="35"/>
      <c r="H8078" s="35"/>
      <c r="I8078" s="35"/>
    </row>
    <row r="8079" spans="3:9" ht="22.5" customHeight="1" x14ac:dyDescent="0.25">
      <c r="C8079" s="34"/>
      <c r="D8079" s="27"/>
      <c r="F8079" s="27"/>
      <c r="G8079" s="35"/>
      <c r="H8079" s="35"/>
      <c r="I8079" s="35"/>
    </row>
    <row r="8080" spans="3:9" ht="22.5" customHeight="1" x14ac:dyDescent="0.25">
      <c r="C8080" s="34"/>
      <c r="D8080" s="27"/>
      <c r="F8080" s="27"/>
      <c r="G8080" s="35"/>
      <c r="H8080" s="35"/>
      <c r="I8080" s="35"/>
    </row>
    <row r="8081" spans="3:9" ht="22.5" customHeight="1" x14ac:dyDescent="0.25">
      <c r="C8081" s="34"/>
      <c r="D8081" s="27"/>
      <c r="F8081" s="27"/>
      <c r="G8081" s="35"/>
      <c r="H8081" s="35"/>
      <c r="I8081" s="35"/>
    </row>
    <row r="8082" spans="3:9" ht="22.5" customHeight="1" x14ac:dyDescent="0.25">
      <c r="C8082" s="34"/>
      <c r="D8082" s="27"/>
      <c r="F8082" s="27"/>
      <c r="G8082" s="35"/>
      <c r="H8082" s="35"/>
      <c r="I8082" s="35"/>
    </row>
    <row r="8083" spans="3:9" ht="22.5" customHeight="1" x14ac:dyDescent="0.25">
      <c r="C8083" s="34"/>
      <c r="D8083" s="27"/>
      <c r="F8083" s="27"/>
      <c r="G8083" s="35"/>
      <c r="H8083" s="35"/>
      <c r="I8083" s="35"/>
    </row>
    <row r="8084" spans="3:9" ht="22.5" customHeight="1" x14ac:dyDescent="0.25">
      <c r="C8084" s="34"/>
      <c r="D8084" s="27"/>
      <c r="F8084" s="27"/>
      <c r="G8084" s="35"/>
      <c r="H8084" s="35"/>
      <c r="I8084" s="35"/>
    </row>
    <row r="8085" spans="3:9" ht="22.5" customHeight="1" x14ac:dyDescent="0.25">
      <c r="C8085" s="34"/>
      <c r="D8085" s="27"/>
      <c r="F8085" s="27"/>
      <c r="G8085" s="35"/>
      <c r="H8085" s="35"/>
      <c r="I8085" s="35"/>
    </row>
    <row r="8086" spans="3:9" ht="22.5" customHeight="1" x14ac:dyDescent="0.25">
      <c r="C8086" s="34"/>
      <c r="D8086" s="27"/>
      <c r="F8086" s="27"/>
      <c r="G8086" s="35"/>
      <c r="H8086" s="35"/>
      <c r="I8086" s="35"/>
    </row>
    <row r="8087" spans="3:9" ht="22.5" customHeight="1" x14ac:dyDescent="0.25">
      <c r="C8087" s="34"/>
      <c r="D8087" s="27"/>
      <c r="F8087" s="27"/>
      <c r="G8087" s="35"/>
      <c r="H8087" s="35"/>
      <c r="I8087" s="35"/>
    </row>
    <row r="8088" spans="3:9" ht="22.5" customHeight="1" x14ac:dyDescent="0.25">
      <c r="C8088" s="34"/>
      <c r="D8088" s="27"/>
      <c r="F8088" s="27"/>
      <c r="G8088" s="35"/>
      <c r="H8088" s="35"/>
      <c r="I8088" s="35"/>
    </row>
    <row r="8089" spans="3:9" ht="22.5" customHeight="1" x14ac:dyDescent="0.25">
      <c r="C8089" s="34"/>
      <c r="D8089" s="27"/>
      <c r="F8089" s="27"/>
      <c r="G8089" s="35"/>
      <c r="H8089" s="35"/>
      <c r="I8089" s="35"/>
    </row>
    <row r="8090" spans="3:9" ht="22.5" customHeight="1" x14ac:dyDescent="0.25">
      <c r="C8090" s="34"/>
      <c r="D8090" s="27"/>
      <c r="F8090" s="27"/>
      <c r="G8090" s="35"/>
      <c r="H8090" s="35"/>
      <c r="I8090" s="35"/>
    </row>
    <row r="8091" spans="3:9" ht="22.5" customHeight="1" x14ac:dyDescent="0.25">
      <c r="C8091" s="34"/>
      <c r="D8091" s="27"/>
      <c r="F8091" s="27"/>
      <c r="G8091" s="35"/>
      <c r="H8091" s="35"/>
      <c r="I8091" s="35"/>
    </row>
    <row r="8092" spans="3:9" ht="22.5" customHeight="1" x14ac:dyDescent="0.25">
      <c r="C8092" s="34"/>
      <c r="D8092" s="27"/>
      <c r="F8092" s="27"/>
      <c r="G8092" s="35"/>
      <c r="H8092" s="35"/>
      <c r="I8092" s="35"/>
    </row>
    <row r="8093" spans="3:9" ht="22.5" customHeight="1" x14ac:dyDescent="0.25">
      <c r="C8093" s="34"/>
      <c r="D8093" s="27"/>
      <c r="F8093" s="27"/>
      <c r="G8093" s="35"/>
      <c r="H8093" s="35"/>
      <c r="I8093" s="35"/>
    </row>
    <row r="8094" spans="3:9" ht="22.5" customHeight="1" x14ac:dyDescent="0.25">
      <c r="C8094" s="34"/>
      <c r="D8094" s="27"/>
      <c r="F8094" s="27"/>
      <c r="G8094" s="35"/>
      <c r="H8094" s="35"/>
      <c r="I8094" s="35"/>
    </row>
    <row r="8095" spans="3:9" ht="22.5" customHeight="1" x14ac:dyDescent="0.25">
      <c r="C8095" s="34"/>
      <c r="D8095" s="27"/>
      <c r="F8095" s="27"/>
      <c r="G8095" s="35"/>
      <c r="H8095" s="35"/>
      <c r="I8095" s="35"/>
    </row>
    <row r="8096" spans="3:9" ht="22.5" customHeight="1" x14ac:dyDescent="0.25">
      <c r="C8096" s="34"/>
      <c r="D8096" s="27"/>
      <c r="F8096" s="27"/>
      <c r="G8096" s="35"/>
      <c r="H8096" s="35"/>
      <c r="I8096" s="35"/>
    </row>
    <row r="8097" spans="3:9" ht="22.5" customHeight="1" x14ac:dyDescent="0.25">
      <c r="C8097" s="34"/>
      <c r="D8097" s="27"/>
      <c r="F8097" s="27"/>
      <c r="G8097" s="35"/>
      <c r="H8097" s="35"/>
      <c r="I8097" s="35"/>
    </row>
    <row r="8098" spans="3:9" ht="22.5" customHeight="1" x14ac:dyDescent="0.25">
      <c r="C8098" s="34"/>
      <c r="D8098" s="27"/>
      <c r="F8098" s="27"/>
      <c r="G8098" s="35"/>
      <c r="H8098" s="35"/>
      <c r="I8098" s="35"/>
    </row>
    <row r="8099" spans="3:9" ht="22.5" customHeight="1" x14ac:dyDescent="0.25">
      <c r="C8099" s="34"/>
      <c r="D8099" s="27"/>
      <c r="F8099" s="27"/>
      <c r="G8099" s="35"/>
      <c r="H8099" s="35"/>
      <c r="I8099" s="35"/>
    </row>
    <row r="8100" spans="3:9" ht="22.5" customHeight="1" x14ac:dyDescent="0.25">
      <c r="C8100" s="34"/>
      <c r="D8100" s="27"/>
      <c r="F8100" s="27"/>
      <c r="G8100" s="35"/>
      <c r="H8100" s="35"/>
      <c r="I8100" s="35"/>
    </row>
    <row r="8101" spans="3:9" ht="22.5" customHeight="1" x14ac:dyDescent="0.25">
      <c r="C8101" s="34"/>
      <c r="D8101" s="27"/>
      <c r="F8101" s="27"/>
      <c r="G8101" s="35"/>
      <c r="H8101" s="35"/>
      <c r="I8101" s="35"/>
    </row>
    <row r="8102" spans="3:9" ht="22.5" customHeight="1" x14ac:dyDescent="0.25">
      <c r="C8102" s="34"/>
      <c r="D8102" s="27"/>
      <c r="F8102" s="27"/>
      <c r="G8102" s="35"/>
      <c r="H8102" s="35"/>
      <c r="I8102" s="35"/>
    </row>
    <row r="8103" spans="3:9" ht="22.5" customHeight="1" x14ac:dyDescent="0.25">
      <c r="C8103" s="34"/>
      <c r="D8103" s="27"/>
      <c r="F8103" s="27"/>
      <c r="G8103" s="35"/>
      <c r="H8103" s="35"/>
      <c r="I8103" s="35"/>
    </row>
    <row r="8104" spans="3:9" ht="22.5" customHeight="1" x14ac:dyDescent="0.25">
      <c r="C8104" s="34"/>
      <c r="D8104" s="27"/>
      <c r="F8104" s="27"/>
      <c r="G8104" s="35"/>
      <c r="H8104" s="35"/>
      <c r="I8104" s="35"/>
    </row>
    <row r="8105" spans="3:9" ht="22.5" customHeight="1" x14ac:dyDescent="0.25">
      <c r="C8105" s="34"/>
      <c r="D8105" s="27"/>
      <c r="F8105" s="27"/>
      <c r="G8105" s="35"/>
      <c r="H8105" s="35"/>
      <c r="I8105" s="35"/>
    </row>
    <row r="8106" spans="3:9" ht="22.5" customHeight="1" x14ac:dyDescent="0.25">
      <c r="C8106" s="34"/>
      <c r="D8106" s="27"/>
      <c r="F8106" s="27"/>
      <c r="G8106" s="35"/>
      <c r="H8106" s="35"/>
      <c r="I8106" s="35"/>
    </row>
    <row r="8107" spans="3:9" ht="22.5" customHeight="1" x14ac:dyDescent="0.25">
      <c r="C8107" s="34"/>
      <c r="D8107" s="27"/>
      <c r="F8107" s="27"/>
      <c r="G8107" s="35"/>
      <c r="H8107" s="35"/>
      <c r="I8107" s="35"/>
    </row>
    <row r="8108" spans="3:9" ht="22.5" customHeight="1" x14ac:dyDescent="0.25">
      <c r="C8108" s="34"/>
      <c r="D8108" s="27"/>
      <c r="F8108" s="27"/>
      <c r="G8108" s="35"/>
      <c r="H8108" s="35"/>
      <c r="I8108" s="35"/>
    </row>
    <row r="8109" spans="3:9" ht="22.5" customHeight="1" x14ac:dyDescent="0.25">
      <c r="C8109" s="34"/>
      <c r="D8109" s="27"/>
      <c r="F8109" s="27"/>
      <c r="G8109" s="35"/>
      <c r="H8109" s="35"/>
      <c r="I8109" s="35"/>
    </row>
    <row r="8110" spans="3:9" ht="22.5" customHeight="1" x14ac:dyDescent="0.25">
      <c r="C8110" s="34"/>
      <c r="D8110" s="27"/>
      <c r="F8110" s="27"/>
      <c r="G8110" s="35"/>
      <c r="H8110" s="35"/>
      <c r="I8110" s="35"/>
    </row>
    <row r="8111" spans="3:9" ht="22.5" customHeight="1" x14ac:dyDescent="0.25">
      <c r="C8111" s="34"/>
      <c r="D8111" s="27"/>
      <c r="F8111" s="27"/>
      <c r="G8111" s="35"/>
      <c r="H8111" s="35"/>
      <c r="I8111" s="35"/>
    </row>
    <row r="8112" spans="3:9" ht="22.5" customHeight="1" x14ac:dyDescent="0.25">
      <c r="C8112" s="34"/>
      <c r="D8112" s="27"/>
      <c r="F8112" s="27"/>
      <c r="G8112" s="35"/>
      <c r="H8112" s="35"/>
      <c r="I8112" s="35"/>
    </row>
    <row r="8113" spans="3:9" ht="22.5" customHeight="1" x14ac:dyDescent="0.25">
      <c r="C8113" s="34"/>
      <c r="D8113" s="27"/>
      <c r="F8113" s="27"/>
      <c r="G8113" s="35"/>
      <c r="H8113" s="35"/>
      <c r="I8113" s="35"/>
    </row>
    <row r="8114" spans="3:9" ht="22.5" customHeight="1" x14ac:dyDescent="0.25">
      <c r="C8114" s="34"/>
      <c r="D8114" s="27"/>
      <c r="F8114" s="27"/>
      <c r="G8114" s="35"/>
      <c r="H8114" s="35"/>
      <c r="I8114" s="35"/>
    </row>
    <row r="8115" spans="3:9" ht="22.5" customHeight="1" x14ac:dyDescent="0.25">
      <c r="C8115" s="34"/>
      <c r="D8115" s="27"/>
      <c r="F8115" s="27"/>
      <c r="G8115" s="35"/>
      <c r="H8115" s="35"/>
      <c r="I8115" s="35"/>
    </row>
    <row r="8116" spans="3:9" ht="22.5" customHeight="1" x14ac:dyDescent="0.25">
      <c r="C8116" s="34"/>
      <c r="D8116" s="27"/>
      <c r="F8116" s="27"/>
      <c r="G8116" s="35"/>
      <c r="H8116" s="35"/>
      <c r="I8116" s="35"/>
    </row>
    <row r="8117" spans="3:9" ht="22.5" customHeight="1" x14ac:dyDescent="0.25">
      <c r="C8117" s="34"/>
      <c r="D8117" s="27"/>
      <c r="F8117" s="27"/>
      <c r="G8117" s="35"/>
      <c r="H8117" s="35"/>
      <c r="I8117" s="35"/>
    </row>
    <row r="8118" spans="3:9" ht="22.5" customHeight="1" x14ac:dyDescent="0.25">
      <c r="C8118" s="34"/>
      <c r="D8118" s="27"/>
      <c r="F8118" s="27"/>
      <c r="G8118" s="35"/>
      <c r="H8118" s="35"/>
      <c r="I8118" s="35"/>
    </row>
    <row r="8119" spans="3:9" ht="22.5" customHeight="1" x14ac:dyDescent="0.25">
      <c r="C8119" s="34"/>
      <c r="D8119" s="27"/>
      <c r="F8119" s="27"/>
      <c r="G8119" s="35"/>
      <c r="H8119" s="35"/>
      <c r="I8119" s="35"/>
    </row>
    <row r="8120" spans="3:9" ht="22.5" customHeight="1" x14ac:dyDescent="0.25">
      <c r="C8120" s="34"/>
      <c r="D8120" s="27"/>
      <c r="F8120" s="27"/>
      <c r="G8120" s="35"/>
      <c r="H8120" s="35"/>
      <c r="I8120" s="35"/>
    </row>
    <row r="8121" spans="3:9" ht="22.5" customHeight="1" x14ac:dyDescent="0.25">
      <c r="C8121" s="34"/>
      <c r="D8121" s="27"/>
      <c r="F8121" s="27"/>
      <c r="G8121" s="35"/>
      <c r="H8121" s="35"/>
      <c r="I8121" s="35"/>
    </row>
    <row r="8122" spans="3:9" ht="22.5" customHeight="1" x14ac:dyDescent="0.25">
      <c r="C8122" s="34"/>
      <c r="D8122" s="27"/>
      <c r="F8122" s="27"/>
      <c r="G8122" s="35"/>
      <c r="H8122" s="35"/>
      <c r="I8122" s="35"/>
    </row>
    <row r="8123" spans="3:9" ht="22.5" customHeight="1" x14ac:dyDescent="0.25">
      <c r="C8123" s="34"/>
      <c r="D8123" s="27"/>
      <c r="F8123" s="27"/>
      <c r="G8123" s="35"/>
      <c r="H8123" s="35"/>
      <c r="I8123" s="35"/>
    </row>
    <row r="8124" spans="3:9" ht="22.5" customHeight="1" x14ac:dyDescent="0.25">
      <c r="C8124" s="34"/>
      <c r="D8124" s="27"/>
      <c r="F8124" s="27"/>
      <c r="G8124" s="35"/>
      <c r="H8124" s="35"/>
      <c r="I8124" s="35"/>
    </row>
    <row r="8125" spans="3:9" ht="22.5" customHeight="1" x14ac:dyDescent="0.25">
      <c r="C8125" s="34"/>
      <c r="D8125" s="27"/>
      <c r="F8125" s="27"/>
      <c r="G8125" s="35"/>
      <c r="H8125" s="35"/>
      <c r="I8125" s="35"/>
    </row>
    <row r="8126" spans="3:9" ht="22.5" customHeight="1" x14ac:dyDescent="0.25">
      <c r="C8126" s="34"/>
      <c r="D8126" s="27"/>
      <c r="F8126" s="27"/>
      <c r="G8126" s="35"/>
      <c r="H8126" s="35"/>
      <c r="I8126" s="35"/>
    </row>
    <row r="8127" spans="3:9" ht="22.5" customHeight="1" x14ac:dyDescent="0.25">
      <c r="C8127" s="34"/>
      <c r="D8127" s="27"/>
      <c r="F8127" s="27"/>
      <c r="G8127" s="35"/>
      <c r="H8127" s="35"/>
      <c r="I8127" s="35"/>
    </row>
    <row r="8128" spans="3:9" ht="22.5" customHeight="1" x14ac:dyDescent="0.25">
      <c r="C8128" s="34"/>
      <c r="D8128" s="27"/>
      <c r="F8128" s="27"/>
      <c r="G8128" s="35"/>
      <c r="H8128" s="35"/>
      <c r="I8128" s="35"/>
    </row>
    <row r="8129" spans="3:9" ht="22.5" customHeight="1" x14ac:dyDescent="0.25">
      <c r="C8129" s="34"/>
      <c r="D8129" s="27"/>
      <c r="F8129" s="27"/>
      <c r="G8129" s="35"/>
      <c r="H8129" s="35"/>
      <c r="I8129" s="35"/>
    </row>
    <row r="8130" spans="3:9" ht="22.5" customHeight="1" x14ac:dyDescent="0.25">
      <c r="C8130" s="34"/>
      <c r="D8130" s="27"/>
      <c r="F8130" s="27"/>
      <c r="G8130" s="35"/>
      <c r="H8130" s="35"/>
      <c r="I8130" s="35"/>
    </row>
    <row r="8131" spans="3:9" ht="22.5" customHeight="1" x14ac:dyDescent="0.25">
      <c r="C8131" s="34"/>
      <c r="D8131" s="27"/>
      <c r="F8131" s="27"/>
      <c r="G8131" s="35"/>
      <c r="H8131" s="35"/>
      <c r="I8131" s="35"/>
    </row>
    <row r="8132" spans="3:9" ht="22.5" customHeight="1" x14ac:dyDescent="0.25">
      <c r="C8132" s="34"/>
      <c r="D8132" s="27"/>
      <c r="F8132" s="27"/>
      <c r="G8132" s="35"/>
      <c r="H8132" s="35"/>
      <c r="I8132" s="35"/>
    </row>
    <row r="8133" spans="3:9" ht="22.5" customHeight="1" x14ac:dyDescent="0.25">
      <c r="C8133" s="34"/>
      <c r="D8133" s="27"/>
      <c r="F8133" s="27"/>
      <c r="G8133" s="35"/>
      <c r="H8133" s="35"/>
      <c r="I8133" s="35"/>
    </row>
    <row r="8134" spans="3:9" ht="22.5" customHeight="1" x14ac:dyDescent="0.25">
      <c r="C8134" s="34"/>
      <c r="D8134" s="27"/>
      <c r="F8134" s="27"/>
      <c r="G8134" s="35"/>
      <c r="H8134" s="35"/>
      <c r="I8134" s="35"/>
    </row>
    <row r="8135" spans="3:9" ht="22.5" customHeight="1" x14ac:dyDescent="0.25">
      <c r="C8135" s="34"/>
      <c r="D8135" s="27"/>
      <c r="F8135" s="27"/>
      <c r="G8135" s="35"/>
      <c r="H8135" s="35"/>
      <c r="I8135" s="35"/>
    </row>
    <row r="8136" spans="3:9" ht="22.5" customHeight="1" x14ac:dyDescent="0.25">
      <c r="C8136" s="34"/>
      <c r="D8136" s="27"/>
      <c r="F8136" s="27"/>
      <c r="G8136" s="35"/>
      <c r="H8136" s="35"/>
      <c r="I8136" s="35"/>
    </row>
    <row r="8137" spans="3:9" ht="22.5" customHeight="1" x14ac:dyDescent="0.25">
      <c r="C8137" s="34"/>
      <c r="D8137" s="27"/>
      <c r="F8137" s="27"/>
      <c r="G8137" s="35"/>
      <c r="H8137" s="35"/>
      <c r="I8137" s="35"/>
    </row>
    <row r="8138" spans="3:9" ht="22.5" customHeight="1" x14ac:dyDescent="0.25">
      <c r="C8138" s="34"/>
      <c r="D8138" s="27"/>
      <c r="F8138" s="27"/>
      <c r="G8138" s="35"/>
      <c r="H8138" s="35"/>
      <c r="I8138" s="35"/>
    </row>
    <row r="8139" spans="3:9" ht="22.5" customHeight="1" x14ac:dyDescent="0.25">
      <c r="C8139" s="34"/>
      <c r="D8139" s="27"/>
      <c r="F8139" s="27"/>
      <c r="G8139" s="35"/>
      <c r="H8139" s="35"/>
      <c r="I8139" s="35"/>
    </row>
    <row r="8140" spans="3:9" ht="22.5" customHeight="1" x14ac:dyDescent="0.25">
      <c r="C8140" s="34"/>
      <c r="D8140" s="27"/>
      <c r="F8140" s="27"/>
      <c r="G8140" s="35"/>
      <c r="H8140" s="35"/>
      <c r="I8140" s="35"/>
    </row>
    <row r="8141" spans="3:9" ht="22.5" customHeight="1" x14ac:dyDescent="0.25">
      <c r="C8141" s="34"/>
      <c r="D8141" s="27"/>
      <c r="F8141" s="27"/>
      <c r="G8141" s="35"/>
      <c r="H8141" s="35"/>
      <c r="I8141" s="35"/>
    </row>
    <row r="8142" spans="3:9" ht="22.5" customHeight="1" x14ac:dyDescent="0.25">
      <c r="C8142" s="34"/>
      <c r="D8142" s="27"/>
      <c r="F8142" s="27"/>
      <c r="G8142" s="35"/>
      <c r="H8142" s="35"/>
      <c r="I8142" s="35"/>
    </row>
    <row r="8143" spans="3:9" ht="22.5" customHeight="1" x14ac:dyDescent="0.25">
      <c r="C8143" s="34"/>
      <c r="D8143" s="27"/>
      <c r="F8143" s="27"/>
      <c r="G8143" s="35"/>
      <c r="H8143" s="35"/>
      <c r="I8143" s="35"/>
    </row>
    <row r="8144" spans="3:9" ht="22.5" customHeight="1" x14ac:dyDescent="0.25">
      <c r="C8144" s="34"/>
      <c r="D8144" s="27"/>
      <c r="F8144" s="27"/>
      <c r="G8144" s="35"/>
      <c r="H8144" s="35"/>
      <c r="I8144" s="35"/>
    </row>
    <row r="8145" spans="3:9" ht="22.5" customHeight="1" x14ac:dyDescent="0.25">
      <c r="C8145" s="34"/>
      <c r="D8145" s="27"/>
      <c r="F8145" s="27"/>
      <c r="G8145" s="35"/>
      <c r="H8145" s="35"/>
      <c r="I8145" s="35"/>
    </row>
    <row r="8146" spans="3:9" ht="22.5" customHeight="1" x14ac:dyDescent="0.25">
      <c r="C8146" s="34"/>
      <c r="D8146" s="27"/>
      <c r="F8146" s="27"/>
      <c r="G8146" s="35"/>
      <c r="H8146" s="35"/>
      <c r="I8146" s="35"/>
    </row>
    <row r="8147" spans="3:9" ht="22.5" customHeight="1" x14ac:dyDescent="0.25">
      <c r="C8147" s="34"/>
      <c r="D8147" s="27"/>
      <c r="F8147" s="27"/>
      <c r="G8147" s="35"/>
      <c r="H8147" s="35"/>
      <c r="I8147" s="35"/>
    </row>
    <row r="8148" spans="3:9" ht="22.5" customHeight="1" x14ac:dyDescent="0.25">
      <c r="C8148" s="34"/>
      <c r="D8148" s="27"/>
      <c r="F8148" s="27"/>
      <c r="G8148" s="35"/>
      <c r="H8148" s="35"/>
      <c r="I8148" s="35"/>
    </row>
    <row r="8149" spans="3:9" ht="22.5" customHeight="1" x14ac:dyDescent="0.25">
      <c r="C8149" s="34"/>
      <c r="D8149" s="27"/>
      <c r="F8149" s="27"/>
      <c r="G8149" s="35"/>
      <c r="H8149" s="35"/>
      <c r="I8149" s="35"/>
    </row>
    <row r="8150" spans="3:9" ht="22.5" customHeight="1" x14ac:dyDescent="0.25">
      <c r="C8150" s="34"/>
      <c r="D8150" s="27"/>
      <c r="F8150" s="27"/>
      <c r="G8150" s="35"/>
      <c r="H8150" s="35"/>
      <c r="I8150" s="35"/>
    </row>
    <row r="8151" spans="3:9" ht="22.5" customHeight="1" x14ac:dyDescent="0.25">
      <c r="C8151" s="34"/>
      <c r="D8151" s="27"/>
      <c r="F8151" s="27"/>
      <c r="G8151" s="35"/>
      <c r="H8151" s="35"/>
      <c r="I8151" s="35"/>
    </row>
    <row r="8152" spans="3:9" ht="22.5" customHeight="1" x14ac:dyDescent="0.25">
      <c r="C8152" s="34"/>
      <c r="D8152" s="27"/>
      <c r="F8152" s="27"/>
      <c r="G8152" s="35"/>
      <c r="H8152" s="35"/>
      <c r="I8152" s="35"/>
    </row>
    <row r="8153" spans="3:9" ht="22.5" customHeight="1" x14ac:dyDescent="0.25">
      <c r="C8153" s="34"/>
      <c r="D8153" s="27"/>
      <c r="F8153" s="27"/>
      <c r="G8153" s="35"/>
      <c r="H8153" s="35"/>
      <c r="I8153" s="35"/>
    </row>
    <row r="8154" spans="3:9" ht="22.5" customHeight="1" x14ac:dyDescent="0.25">
      <c r="C8154" s="34"/>
      <c r="D8154" s="27"/>
      <c r="F8154" s="27"/>
      <c r="G8154" s="35"/>
      <c r="H8154" s="35"/>
      <c r="I8154" s="35"/>
    </row>
    <row r="8155" spans="3:9" ht="22.5" customHeight="1" x14ac:dyDescent="0.25">
      <c r="C8155" s="34"/>
      <c r="D8155" s="27"/>
      <c r="F8155" s="27"/>
      <c r="G8155" s="35"/>
      <c r="H8155" s="35"/>
      <c r="I8155" s="35"/>
    </row>
    <row r="8156" spans="3:9" ht="22.5" customHeight="1" x14ac:dyDescent="0.25">
      <c r="C8156" s="34"/>
      <c r="D8156" s="27"/>
      <c r="F8156" s="27"/>
      <c r="G8156" s="35"/>
      <c r="H8156" s="35"/>
      <c r="I8156" s="35"/>
    </row>
    <row r="8157" spans="3:9" ht="22.5" customHeight="1" x14ac:dyDescent="0.25">
      <c r="C8157" s="34"/>
      <c r="D8157" s="27"/>
      <c r="F8157" s="27"/>
      <c r="G8157" s="35"/>
      <c r="H8157" s="35"/>
      <c r="I8157" s="35"/>
    </row>
    <row r="8158" spans="3:9" ht="22.5" customHeight="1" x14ac:dyDescent="0.25">
      <c r="C8158" s="34"/>
      <c r="D8158" s="27"/>
      <c r="F8158" s="27"/>
      <c r="G8158" s="35"/>
      <c r="H8158" s="35"/>
      <c r="I8158" s="35"/>
    </row>
    <row r="8159" spans="3:9" ht="22.5" customHeight="1" x14ac:dyDescent="0.25">
      <c r="C8159" s="34"/>
      <c r="D8159" s="27"/>
      <c r="F8159" s="27"/>
      <c r="G8159" s="35"/>
      <c r="H8159" s="35"/>
      <c r="I8159" s="35"/>
    </row>
    <row r="8160" spans="3:9" ht="22.5" customHeight="1" x14ac:dyDescent="0.25">
      <c r="C8160" s="34"/>
      <c r="D8160" s="27"/>
      <c r="F8160" s="27"/>
      <c r="G8160" s="35"/>
      <c r="H8160" s="35"/>
      <c r="I8160" s="35"/>
    </row>
    <row r="8161" spans="3:9" ht="22.5" customHeight="1" x14ac:dyDescent="0.25">
      <c r="C8161" s="34"/>
      <c r="D8161" s="27"/>
      <c r="F8161" s="27"/>
      <c r="G8161" s="35"/>
      <c r="H8161" s="35"/>
      <c r="I8161" s="35"/>
    </row>
    <row r="8162" spans="3:9" ht="22.5" customHeight="1" x14ac:dyDescent="0.25">
      <c r="C8162" s="34"/>
      <c r="D8162" s="27"/>
      <c r="F8162" s="27"/>
      <c r="G8162" s="35"/>
      <c r="H8162" s="35"/>
      <c r="I8162" s="35"/>
    </row>
    <row r="8163" spans="3:9" ht="22.5" customHeight="1" x14ac:dyDescent="0.25">
      <c r="C8163" s="34"/>
      <c r="D8163" s="27"/>
      <c r="F8163" s="27"/>
      <c r="G8163" s="35"/>
      <c r="H8163" s="35"/>
      <c r="I8163" s="35"/>
    </row>
    <row r="8164" spans="3:9" ht="22.5" customHeight="1" x14ac:dyDescent="0.25">
      <c r="C8164" s="34"/>
      <c r="D8164" s="27"/>
      <c r="F8164" s="27"/>
      <c r="G8164" s="35"/>
      <c r="H8164" s="35"/>
      <c r="I8164" s="35"/>
    </row>
    <row r="8165" spans="3:9" ht="22.5" customHeight="1" x14ac:dyDescent="0.25">
      <c r="C8165" s="34"/>
      <c r="D8165" s="27"/>
      <c r="F8165" s="27"/>
      <c r="G8165" s="35"/>
      <c r="H8165" s="35"/>
      <c r="I8165" s="35"/>
    </row>
    <row r="8166" spans="3:9" ht="22.5" customHeight="1" x14ac:dyDescent="0.25">
      <c r="C8166" s="34"/>
      <c r="D8166" s="27"/>
      <c r="F8166" s="27"/>
      <c r="G8166" s="35"/>
      <c r="H8166" s="35"/>
      <c r="I8166" s="35"/>
    </row>
    <row r="8167" spans="3:9" ht="22.5" customHeight="1" x14ac:dyDescent="0.25">
      <c r="C8167" s="34"/>
      <c r="D8167" s="27"/>
      <c r="F8167" s="27"/>
      <c r="G8167" s="35"/>
      <c r="H8167" s="35"/>
      <c r="I8167" s="35"/>
    </row>
    <row r="8168" spans="3:9" ht="22.5" customHeight="1" x14ac:dyDescent="0.25">
      <c r="C8168" s="34"/>
      <c r="D8168" s="27"/>
      <c r="F8168" s="27"/>
      <c r="G8168" s="35"/>
      <c r="H8168" s="35"/>
      <c r="I8168" s="35"/>
    </row>
    <row r="8169" spans="3:9" ht="22.5" customHeight="1" x14ac:dyDescent="0.25">
      <c r="C8169" s="34"/>
      <c r="D8169" s="27"/>
      <c r="F8169" s="27"/>
      <c r="G8169" s="35"/>
      <c r="H8169" s="35"/>
      <c r="I8169" s="35"/>
    </row>
    <row r="8170" spans="3:9" ht="22.5" customHeight="1" x14ac:dyDescent="0.25">
      <c r="C8170" s="34"/>
      <c r="D8170" s="27"/>
      <c r="F8170" s="27"/>
      <c r="G8170" s="35"/>
      <c r="H8170" s="35"/>
      <c r="I8170" s="35"/>
    </row>
    <row r="8171" spans="3:9" ht="22.5" customHeight="1" x14ac:dyDescent="0.25">
      <c r="C8171" s="34"/>
      <c r="D8171" s="27"/>
      <c r="F8171" s="27"/>
      <c r="G8171" s="35"/>
      <c r="H8171" s="35"/>
      <c r="I8171" s="35"/>
    </row>
    <row r="8172" spans="3:9" ht="22.5" customHeight="1" x14ac:dyDescent="0.25">
      <c r="C8172" s="34"/>
      <c r="D8172" s="27"/>
      <c r="F8172" s="27"/>
      <c r="G8172" s="35"/>
      <c r="H8172" s="35"/>
      <c r="I8172" s="35"/>
    </row>
    <row r="8173" spans="3:9" ht="22.5" customHeight="1" x14ac:dyDescent="0.25">
      <c r="C8173" s="34"/>
      <c r="D8173" s="27"/>
      <c r="F8173" s="27"/>
      <c r="G8173" s="35"/>
      <c r="H8173" s="35"/>
      <c r="I8173" s="35"/>
    </row>
    <row r="8174" spans="3:9" ht="22.5" customHeight="1" x14ac:dyDescent="0.25">
      <c r="C8174" s="34"/>
      <c r="D8174" s="27"/>
      <c r="F8174" s="27"/>
      <c r="G8174" s="35"/>
      <c r="H8174" s="35"/>
      <c r="I8174" s="35"/>
    </row>
    <row r="8175" spans="3:9" ht="22.5" customHeight="1" x14ac:dyDescent="0.25">
      <c r="C8175" s="34"/>
      <c r="D8175" s="27"/>
      <c r="F8175" s="27"/>
      <c r="G8175" s="35"/>
      <c r="H8175" s="35"/>
      <c r="I8175" s="35"/>
    </row>
    <row r="8176" spans="3:9" ht="22.5" customHeight="1" x14ac:dyDescent="0.25">
      <c r="C8176" s="34"/>
      <c r="D8176" s="27"/>
      <c r="F8176" s="27"/>
      <c r="G8176" s="35"/>
      <c r="H8176" s="35"/>
      <c r="I8176" s="35"/>
    </row>
    <row r="8177" spans="3:9" ht="22.5" customHeight="1" x14ac:dyDescent="0.25">
      <c r="C8177" s="34"/>
      <c r="D8177" s="27"/>
      <c r="F8177" s="27"/>
      <c r="G8177" s="35"/>
      <c r="H8177" s="35"/>
      <c r="I8177" s="35"/>
    </row>
    <row r="8178" spans="3:9" ht="22.5" customHeight="1" x14ac:dyDescent="0.25">
      <c r="C8178" s="34"/>
      <c r="D8178" s="27"/>
      <c r="F8178" s="27"/>
      <c r="G8178" s="35"/>
      <c r="H8178" s="35"/>
      <c r="I8178" s="35"/>
    </row>
    <row r="8179" spans="3:9" ht="22.5" customHeight="1" x14ac:dyDescent="0.25">
      <c r="C8179" s="34"/>
      <c r="D8179" s="27"/>
      <c r="F8179" s="27"/>
      <c r="G8179" s="35"/>
      <c r="H8179" s="35"/>
      <c r="I8179" s="35"/>
    </row>
    <row r="8180" spans="3:9" ht="22.5" customHeight="1" x14ac:dyDescent="0.25">
      <c r="C8180" s="34"/>
      <c r="D8180" s="27"/>
      <c r="F8180" s="27"/>
      <c r="G8180" s="35"/>
      <c r="H8180" s="35"/>
      <c r="I8180" s="35"/>
    </row>
    <row r="8181" spans="3:9" ht="22.5" customHeight="1" x14ac:dyDescent="0.25">
      <c r="C8181" s="34"/>
      <c r="D8181" s="27"/>
      <c r="F8181" s="27"/>
      <c r="G8181" s="35"/>
      <c r="H8181" s="35"/>
      <c r="I8181" s="35"/>
    </row>
    <row r="8182" spans="3:9" ht="22.5" customHeight="1" x14ac:dyDescent="0.25">
      <c r="C8182" s="34"/>
      <c r="D8182" s="27"/>
      <c r="F8182" s="27"/>
      <c r="G8182" s="35"/>
      <c r="H8182" s="35"/>
      <c r="I8182" s="35"/>
    </row>
    <row r="8183" spans="3:9" ht="22.5" customHeight="1" x14ac:dyDescent="0.25">
      <c r="C8183" s="34"/>
      <c r="D8183" s="27"/>
      <c r="F8183" s="27"/>
      <c r="G8183" s="35"/>
      <c r="H8183" s="35"/>
      <c r="I8183" s="35"/>
    </row>
    <row r="8184" spans="3:9" ht="22.5" customHeight="1" x14ac:dyDescent="0.25">
      <c r="C8184" s="34"/>
      <c r="D8184" s="27"/>
      <c r="F8184" s="27"/>
      <c r="G8184" s="35"/>
      <c r="H8184" s="35"/>
      <c r="I8184" s="35"/>
    </row>
    <row r="8185" spans="3:9" ht="22.5" customHeight="1" x14ac:dyDescent="0.25">
      <c r="C8185" s="34"/>
      <c r="D8185" s="27"/>
      <c r="F8185" s="27"/>
      <c r="G8185" s="35"/>
      <c r="H8185" s="35"/>
      <c r="I8185" s="35"/>
    </row>
    <row r="8186" spans="3:9" ht="22.5" customHeight="1" x14ac:dyDescent="0.25">
      <c r="C8186" s="34"/>
      <c r="D8186" s="27"/>
      <c r="F8186" s="27"/>
      <c r="G8186" s="35"/>
      <c r="H8186" s="35"/>
      <c r="I8186" s="35"/>
    </row>
    <row r="8187" spans="3:9" ht="22.5" customHeight="1" x14ac:dyDescent="0.25">
      <c r="C8187" s="34"/>
      <c r="D8187" s="27"/>
      <c r="F8187" s="27"/>
      <c r="G8187" s="35"/>
      <c r="H8187" s="35"/>
      <c r="I8187" s="35"/>
    </row>
    <row r="8188" spans="3:9" ht="22.5" customHeight="1" x14ac:dyDescent="0.25">
      <c r="C8188" s="34"/>
      <c r="D8188" s="27"/>
      <c r="F8188" s="27"/>
      <c r="G8188" s="35"/>
      <c r="H8188" s="35"/>
      <c r="I8188" s="35"/>
    </row>
    <row r="8189" spans="3:9" ht="22.5" customHeight="1" x14ac:dyDescent="0.25">
      <c r="C8189" s="34"/>
      <c r="D8189" s="27"/>
      <c r="F8189" s="27"/>
      <c r="G8189" s="35"/>
      <c r="H8189" s="35"/>
      <c r="I8189" s="35"/>
    </row>
    <row r="8190" spans="3:9" ht="22.5" customHeight="1" x14ac:dyDescent="0.25">
      <c r="C8190" s="34"/>
      <c r="D8190" s="27"/>
      <c r="F8190" s="27"/>
      <c r="G8190" s="35"/>
      <c r="H8190" s="35"/>
      <c r="I8190" s="35"/>
    </row>
    <row r="8191" spans="3:9" ht="22.5" customHeight="1" x14ac:dyDescent="0.25">
      <c r="C8191" s="34"/>
      <c r="D8191" s="27"/>
      <c r="F8191" s="27"/>
      <c r="G8191" s="35"/>
      <c r="H8191" s="35"/>
      <c r="I8191" s="35"/>
    </row>
    <row r="8192" spans="3:9" ht="22.5" customHeight="1" x14ac:dyDescent="0.25">
      <c r="C8192" s="34"/>
      <c r="D8192" s="27"/>
      <c r="F8192" s="27"/>
      <c r="G8192" s="35"/>
      <c r="H8192" s="35"/>
      <c r="I8192" s="35"/>
    </row>
    <row r="8193" spans="3:9" ht="22.5" customHeight="1" x14ac:dyDescent="0.25">
      <c r="C8193" s="34"/>
      <c r="D8193" s="27"/>
      <c r="F8193" s="27"/>
      <c r="G8193" s="35"/>
      <c r="H8193" s="35"/>
      <c r="I8193" s="35"/>
    </row>
    <row r="8194" spans="3:9" ht="22.5" customHeight="1" x14ac:dyDescent="0.25">
      <c r="C8194" s="34"/>
      <c r="D8194" s="27"/>
      <c r="F8194" s="27"/>
      <c r="G8194" s="35"/>
      <c r="H8194" s="35"/>
      <c r="I8194" s="35"/>
    </row>
    <row r="8195" spans="3:9" ht="22.5" customHeight="1" x14ac:dyDescent="0.25">
      <c r="C8195" s="34"/>
      <c r="D8195" s="27"/>
      <c r="F8195" s="27"/>
      <c r="G8195" s="35"/>
      <c r="H8195" s="35"/>
      <c r="I8195" s="35"/>
    </row>
    <row r="8196" spans="3:9" ht="22.5" customHeight="1" x14ac:dyDescent="0.25">
      <c r="C8196" s="34"/>
      <c r="D8196" s="27"/>
      <c r="F8196" s="27"/>
      <c r="G8196" s="35"/>
      <c r="H8196" s="35"/>
      <c r="I8196" s="35"/>
    </row>
    <row r="8197" spans="3:9" ht="22.5" customHeight="1" x14ac:dyDescent="0.25">
      <c r="C8197" s="34"/>
      <c r="D8197" s="27"/>
      <c r="F8197" s="27"/>
      <c r="G8197" s="35"/>
      <c r="H8197" s="35"/>
      <c r="I8197" s="35"/>
    </row>
    <row r="8198" spans="3:9" ht="22.5" customHeight="1" x14ac:dyDescent="0.25">
      <c r="C8198" s="34"/>
      <c r="D8198" s="27"/>
      <c r="F8198" s="27"/>
      <c r="G8198" s="35"/>
      <c r="H8198" s="35"/>
      <c r="I8198" s="35"/>
    </row>
    <row r="8199" spans="3:9" ht="22.5" customHeight="1" x14ac:dyDescent="0.25">
      <c r="C8199" s="34"/>
      <c r="D8199" s="27"/>
      <c r="F8199" s="27"/>
      <c r="G8199" s="35"/>
      <c r="H8199" s="35"/>
      <c r="I8199" s="35"/>
    </row>
    <row r="8200" spans="3:9" ht="22.5" customHeight="1" x14ac:dyDescent="0.25">
      <c r="C8200" s="34"/>
      <c r="D8200" s="27"/>
      <c r="F8200" s="27"/>
      <c r="G8200" s="35"/>
      <c r="H8200" s="35"/>
      <c r="I8200" s="35"/>
    </row>
    <row r="8201" spans="3:9" ht="22.5" customHeight="1" x14ac:dyDescent="0.25">
      <c r="C8201" s="34"/>
      <c r="D8201" s="27"/>
      <c r="F8201" s="27"/>
      <c r="G8201" s="35"/>
      <c r="H8201" s="35"/>
      <c r="I8201" s="35"/>
    </row>
    <row r="8202" spans="3:9" ht="22.5" customHeight="1" x14ac:dyDescent="0.25">
      <c r="C8202" s="34"/>
      <c r="D8202" s="27"/>
      <c r="F8202" s="27"/>
      <c r="G8202" s="35"/>
      <c r="H8202" s="35"/>
      <c r="I8202" s="35"/>
    </row>
    <row r="8203" spans="3:9" ht="22.5" customHeight="1" x14ac:dyDescent="0.25">
      <c r="C8203" s="34"/>
      <c r="D8203" s="27"/>
      <c r="F8203" s="27"/>
      <c r="G8203" s="35"/>
      <c r="H8203" s="35"/>
      <c r="I8203" s="35"/>
    </row>
    <row r="8204" spans="3:9" ht="22.5" customHeight="1" x14ac:dyDescent="0.25">
      <c r="C8204" s="34"/>
      <c r="D8204" s="27"/>
      <c r="F8204" s="27"/>
      <c r="G8204" s="35"/>
      <c r="H8204" s="35"/>
      <c r="I8204" s="35"/>
    </row>
    <row r="8205" spans="3:9" ht="22.5" customHeight="1" x14ac:dyDescent="0.25">
      <c r="C8205" s="34"/>
      <c r="D8205" s="27"/>
      <c r="F8205" s="27"/>
      <c r="G8205" s="35"/>
      <c r="H8205" s="35"/>
      <c r="I8205" s="35"/>
    </row>
    <row r="8206" spans="3:9" ht="22.5" customHeight="1" x14ac:dyDescent="0.25">
      <c r="C8206" s="34"/>
      <c r="D8206" s="27"/>
      <c r="F8206" s="27"/>
      <c r="G8206" s="35"/>
      <c r="H8206" s="35"/>
      <c r="I8206" s="35"/>
    </row>
    <row r="8207" spans="3:9" ht="22.5" customHeight="1" x14ac:dyDescent="0.25">
      <c r="C8207" s="34"/>
      <c r="D8207" s="27"/>
      <c r="F8207" s="27"/>
      <c r="G8207" s="35"/>
      <c r="H8207" s="35"/>
      <c r="I8207" s="35"/>
    </row>
    <row r="8208" spans="3:9" ht="22.5" customHeight="1" x14ac:dyDescent="0.25">
      <c r="C8208" s="34"/>
      <c r="D8208" s="27"/>
      <c r="F8208" s="27"/>
      <c r="G8208" s="35"/>
      <c r="H8208" s="35"/>
      <c r="I8208" s="35"/>
    </row>
    <row r="8209" spans="3:9" ht="22.5" customHeight="1" x14ac:dyDescent="0.25">
      <c r="C8209" s="34"/>
      <c r="D8209" s="27"/>
      <c r="F8209" s="27"/>
      <c r="G8209" s="35"/>
      <c r="H8209" s="35"/>
      <c r="I8209" s="35"/>
    </row>
    <row r="8210" spans="3:9" ht="22.5" customHeight="1" x14ac:dyDescent="0.25">
      <c r="C8210" s="34"/>
      <c r="D8210" s="27"/>
      <c r="F8210" s="27"/>
      <c r="G8210" s="35"/>
      <c r="H8210" s="35"/>
      <c r="I8210" s="35"/>
    </row>
    <row r="8211" spans="3:9" ht="22.5" customHeight="1" x14ac:dyDescent="0.25">
      <c r="C8211" s="34"/>
      <c r="D8211" s="27"/>
      <c r="F8211" s="27"/>
      <c r="G8211" s="35"/>
      <c r="H8211" s="35"/>
      <c r="I8211" s="35"/>
    </row>
    <row r="8212" spans="3:9" ht="22.5" customHeight="1" x14ac:dyDescent="0.25">
      <c r="C8212" s="34"/>
      <c r="D8212" s="27"/>
      <c r="F8212" s="27"/>
      <c r="G8212" s="35"/>
      <c r="H8212" s="35"/>
      <c r="I8212" s="35"/>
    </row>
    <row r="8213" spans="3:9" ht="22.5" customHeight="1" x14ac:dyDescent="0.25">
      <c r="C8213" s="34"/>
      <c r="D8213" s="27"/>
      <c r="F8213" s="27"/>
      <c r="G8213" s="35"/>
      <c r="H8213" s="35"/>
      <c r="I8213" s="35"/>
    </row>
    <row r="8214" spans="3:9" ht="22.5" customHeight="1" x14ac:dyDescent="0.25">
      <c r="C8214" s="34"/>
      <c r="D8214" s="27"/>
      <c r="F8214" s="27"/>
      <c r="G8214" s="35"/>
      <c r="H8214" s="35"/>
      <c r="I8214" s="35"/>
    </row>
    <row r="8215" spans="3:9" ht="22.5" customHeight="1" x14ac:dyDescent="0.25">
      <c r="C8215" s="34"/>
      <c r="D8215" s="27"/>
      <c r="F8215" s="27"/>
      <c r="G8215" s="35"/>
      <c r="H8215" s="35"/>
      <c r="I8215" s="35"/>
    </row>
    <row r="8216" spans="3:9" ht="22.5" customHeight="1" x14ac:dyDescent="0.25">
      <c r="C8216" s="34"/>
      <c r="D8216" s="27"/>
      <c r="F8216" s="27"/>
      <c r="G8216" s="35"/>
      <c r="H8216" s="35"/>
      <c r="I8216" s="35"/>
    </row>
    <row r="8217" spans="3:9" ht="22.5" customHeight="1" x14ac:dyDescent="0.25">
      <c r="C8217" s="34"/>
      <c r="D8217" s="27"/>
      <c r="F8217" s="27"/>
      <c r="G8217" s="35"/>
      <c r="H8217" s="35"/>
      <c r="I8217" s="35"/>
    </row>
    <row r="8218" spans="3:9" ht="22.5" customHeight="1" x14ac:dyDescent="0.25">
      <c r="C8218" s="34"/>
      <c r="D8218" s="27"/>
      <c r="F8218" s="27"/>
      <c r="G8218" s="35"/>
      <c r="H8218" s="35"/>
      <c r="I8218" s="35"/>
    </row>
    <row r="8219" spans="3:9" ht="22.5" customHeight="1" x14ac:dyDescent="0.25">
      <c r="C8219" s="34"/>
      <c r="D8219" s="27"/>
      <c r="F8219" s="27"/>
      <c r="G8219" s="35"/>
      <c r="H8219" s="35"/>
      <c r="I8219" s="35"/>
    </row>
    <row r="8220" spans="3:9" ht="22.5" customHeight="1" x14ac:dyDescent="0.25">
      <c r="C8220" s="34"/>
      <c r="D8220" s="27"/>
      <c r="F8220" s="27"/>
      <c r="G8220" s="35"/>
      <c r="H8220" s="35"/>
      <c r="I8220" s="35"/>
    </row>
    <row r="8221" spans="3:9" ht="22.5" customHeight="1" x14ac:dyDescent="0.25">
      <c r="C8221" s="34"/>
      <c r="D8221" s="27"/>
      <c r="F8221" s="27"/>
      <c r="G8221" s="35"/>
      <c r="H8221" s="35"/>
      <c r="I8221" s="35"/>
    </row>
    <row r="8222" spans="3:9" ht="22.5" customHeight="1" x14ac:dyDescent="0.25">
      <c r="C8222" s="34"/>
      <c r="D8222" s="27"/>
      <c r="F8222" s="27"/>
      <c r="G8222" s="35"/>
      <c r="H8222" s="35"/>
      <c r="I8222" s="35"/>
    </row>
    <row r="8223" spans="3:9" ht="22.5" customHeight="1" x14ac:dyDescent="0.25">
      <c r="C8223" s="34"/>
      <c r="D8223" s="27"/>
      <c r="F8223" s="27"/>
      <c r="G8223" s="35"/>
      <c r="H8223" s="35"/>
      <c r="I8223" s="35"/>
    </row>
    <row r="8224" spans="3:9" ht="22.5" customHeight="1" x14ac:dyDescent="0.25">
      <c r="C8224" s="34"/>
      <c r="D8224" s="27"/>
      <c r="F8224" s="27"/>
      <c r="G8224" s="35"/>
      <c r="H8224" s="35"/>
      <c r="I8224" s="35"/>
    </row>
    <row r="8225" spans="3:9" ht="22.5" customHeight="1" x14ac:dyDescent="0.25">
      <c r="C8225" s="34"/>
      <c r="D8225" s="27"/>
      <c r="F8225" s="27"/>
      <c r="G8225" s="35"/>
      <c r="H8225" s="35"/>
      <c r="I8225" s="35"/>
    </row>
    <row r="8226" spans="3:9" ht="22.5" customHeight="1" x14ac:dyDescent="0.25">
      <c r="C8226" s="34"/>
      <c r="D8226" s="27"/>
      <c r="F8226" s="27"/>
      <c r="G8226" s="35"/>
      <c r="H8226" s="35"/>
      <c r="I8226" s="35"/>
    </row>
    <row r="8227" spans="3:9" ht="22.5" customHeight="1" x14ac:dyDescent="0.25">
      <c r="C8227" s="34"/>
      <c r="D8227" s="27"/>
      <c r="F8227" s="27"/>
      <c r="G8227" s="35"/>
      <c r="H8227" s="35"/>
      <c r="I8227" s="35"/>
    </row>
    <row r="8228" spans="3:9" ht="22.5" customHeight="1" x14ac:dyDescent="0.25">
      <c r="C8228" s="34"/>
      <c r="D8228" s="27"/>
      <c r="F8228" s="27"/>
      <c r="G8228" s="35"/>
      <c r="H8228" s="35"/>
      <c r="I8228" s="35"/>
    </row>
    <row r="8229" spans="3:9" ht="22.5" customHeight="1" x14ac:dyDescent="0.25">
      <c r="C8229" s="34"/>
      <c r="D8229" s="27"/>
      <c r="F8229" s="27"/>
      <c r="G8229" s="35"/>
      <c r="H8229" s="35"/>
      <c r="I8229" s="35"/>
    </row>
    <row r="8230" spans="3:9" ht="22.5" customHeight="1" x14ac:dyDescent="0.25">
      <c r="C8230" s="34"/>
      <c r="D8230" s="27"/>
      <c r="F8230" s="27"/>
      <c r="G8230" s="35"/>
      <c r="H8230" s="35"/>
      <c r="I8230" s="35"/>
    </row>
    <row r="8231" spans="3:9" ht="22.5" customHeight="1" x14ac:dyDescent="0.25">
      <c r="C8231" s="34"/>
      <c r="D8231" s="27"/>
      <c r="F8231" s="27"/>
      <c r="G8231" s="35"/>
      <c r="H8231" s="35"/>
      <c r="I8231" s="35"/>
    </row>
    <row r="8232" spans="3:9" ht="22.5" customHeight="1" x14ac:dyDescent="0.25">
      <c r="C8232" s="34"/>
      <c r="D8232" s="27"/>
      <c r="F8232" s="27"/>
      <c r="G8232" s="35"/>
      <c r="H8232" s="35"/>
      <c r="I8232" s="35"/>
    </row>
    <row r="8233" spans="3:9" ht="22.5" customHeight="1" x14ac:dyDescent="0.25">
      <c r="C8233" s="34"/>
      <c r="D8233" s="27"/>
      <c r="F8233" s="27"/>
      <c r="G8233" s="35"/>
      <c r="H8233" s="35"/>
      <c r="I8233" s="35"/>
    </row>
    <row r="8234" spans="3:9" ht="22.5" customHeight="1" x14ac:dyDescent="0.25">
      <c r="C8234" s="34"/>
      <c r="D8234" s="27"/>
      <c r="F8234" s="27"/>
      <c r="G8234" s="35"/>
      <c r="H8234" s="35"/>
      <c r="I8234" s="35"/>
    </row>
    <row r="8235" spans="3:9" ht="22.5" customHeight="1" x14ac:dyDescent="0.25">
      <c r="C8235" s="34"/>
      <c r="D8235" s="27"/>
      <c r="F8235" s="27"/>
      <c r="G8235" s="35"/>
      <c r="H8235" s="35"/>
      <c r="I8235" s="35"/>
    </row>
    <row r="8236" spans="3:9" ht="22.5" customHeight="1" x14ac:dyDescent="0.25">
      <c r="C8236" s="34"/>
      <c r="D8236" s="27"/>
      <c r="F8236" s="27"/>
      <c r="G8236" s="35"/>
      <c r="H8236" s="35"/>
      <c r="I8236" s="35"/>
    </row>
    <row r="8237" spans="3:9" ht="22.5" customHeight="1" x14ac:dyDescent="0.25">
      <c r="C8237" s="34"/>
      <c r="D8237" s="27"/>
      <c r="F8237" s="27"/>
      <c r="G8237" s="35"/>
      <c r="H8237" s="35"/>
      <c r="I8237" s="35"/>
    </row>
    <row r="8238" spans="3:9" ht="22.5" customHeight="1" x14ac:dyDescent="0.25">
      <c r="C8238" s="34"/>
      <c r="D8238" s="27"/>
      <c r="F8238" s="27"/>
      <c r="G8238" s="35"/>
      <c r="H8238" s="35"/>
      <c r="I8238" s="35"/>
    </row>
    <row r="8239" spans="3:9" ht="22.5" customHeight="1" x14ac:dyDescent="0.25">
      <c r="C8239" s="34"/>
      <c r="D8239" s="27"/>
      <c r="F8239" s="27"/>
      <c r="G8239" s="35"/>
      <c r="H8239" s="35"/>
      <c r="I8239" s="35"/>
    </row>
    <row r="8240" spans="3:9" ht="22.5" customHeight="1" x14ac:dyDescent="0.25">
      <c r="C8240" s="34"/>
      <c r="D8240" s="27"/>
      <c r="F8240" s="27"/>
      <c r="G8240" s="35"/>
      <c r="H8240" s="35"/>
      <c r="I8240" s="35"/>
    </row>
    <row r="8241" spans="3:9" ht="22.5" customHeight="1" x14ac:dyDescent="0.25">
      <c r="C8241" s="34"/>
      <c r="D8241" s="27"/>
      <c r="F8241" s="27"/>
      <c r="G8241" s="35"/>
      <c r="H8241" s="35"/>
      <c r="I8241" s="35"/>
    </row>
    <row r="8242" spans="3:9" ht="22.5" customHeight="1" x14ac:dyDescent="0.25">
      <c r="C8242" s="34"/>
      <c r="D8242" s="27"/>
      <c r="F8242" s="27"/>
      <c r="G8242" s="35"/>
      <c r="H8242" s="35"/>
      <c r="I8242" s="35"/>
    </row>
    <row r="8243" spans="3:9" ht="22.5" customHeight="1" x14ac:dyDescent="0.25">
      <c r="C8243" s="34"/>
      <c r="D8243" s="27"/>
      <c r="F8243" s="27"/>
      <c r="G8243" s="35"/>
      <c r="H8243" s="35"/>
      <c r="I8243" s="35"/>
    </row>
    <row r="8244" spans="3:9" ht="22.5" customHeight="1" x14ac:dyDescent="0.25">
      <c r="C8244" s="34"/>
      <c r="D8244" s="27"/>
      <c r="F8244" s="27"/>
      <c r="G8244" s="35"/>
      <c r="H8244" s="35"/>
      <c r="I8244" s="35"/>
    </row>
    <row r="8245" spans="3:9" ht="22.5" customHeight="1" x14ac:dyDescent="0.25">
      <c r="C8245" s="34"/>
      <c r="D8245" s="27"/>
      <c r="F8245" s="27"/>
      <c r="G8245" s="35"/>
      <c r="H8245" s="35"/>
      <c r="I8245" s="35"/>
    </row>
    <row r="8246" spans="3:9" ht="22.5" customHeight="1" x14ac:dyDescent="0.25">
      <c r="C8246" s="34"/>
      <c r="D8246" s="27"/>
      <c r="F8246" s="27"/>
      <c r="G8246" s="35"/>
      <c r="H8246" s="35"/>
      <c r="I8246" s="35"/>
    </row>
    <row r="8247" spans="3:9" ht="22.5" customHeight="1" x14ac:dyDescent="0.25">
      <c r="C8247" s="34"/>
      <c r="D8247" s="27"/>
      <c r="F8247" s="27"/>
      <c r="G8247" s="35"/>
      <c r="H8247" s="35"/>
      <c r="I8247" s="35"/>
    </row>
    <row r="8248" spans="3:9" ht="22.5" customHeight="1" x14ac:dyDescent="0.25">
      <c r="C8248" s="34"/>
      <c r="D8248" s="27"/>
      <c r="F8248" s="27"/>
      <c r="G8248" s="35"/>
      <c r="H8248" s="35"/>
      <c r="I8248" s="35"/>
    </row>
    <row r="8249" spans="3:9" ht="22.5" customHeight="1" x14ac:dyDescent="0.25">
      <c r="C8249" s="34"/>
      <c r="D8249" s="27"/>
      <c r="F8249" s="27"/>
      <c r="G8249" s="35"/>
      <c r="H8249" s="35"/>
      <c r="I8249" s="35"/>
    </row>
    <row r="8250" spans="3:9" ht="22.5" customHeight="1" x14ac:dyDescent="0.25">
      <c r="C8250" s="34"/>
      <c r="D8250" s="27"/>
      <c r="F8250" s="27"/>
      <c r="G8250" s="35"/>
      <c r="H8250" s="35"/>
      <c r="I8250" s="35"/>
    </row>
    <row r="8251" spans="3:9" ht="22.5" customHeight="1" x14ac:dyDescent="0.25">
      <c r="C8251" s="34"/>
      <c r="D8251" s="27"/>
      <c r="F8251" s="27"/>
      <c r="G8251" s="35"/>
      <c r="H8251" s="35"/>
      <c r="I8251" s="35"/>
    </row>
    <row r="8252" spans="3:9" ht="22.5" customHeight="1" x14ac:dyDescent="0.25">
      <c r="C8252" s="34"/>
      <c r="D8252" s="27"/>
      <c r="F8252" s="27"/>
      <c r="G8252" s="35"/>
      <c r="H8252" s="35"/>
      <c r="I8252" s="35"/>
    </row>
    <row r="8253" spans="3:9" ht="22.5" customHeight="1" x14ac:dyDescent="0.25">
      <c r="C8253" s="34"/>
      <c r="D8253" s="27"/>
      <c r="F8253" s="27"/>
      <c r="G8253" s="35"/>
      <c r="H8253" s="35"/>
      <c r="I8253" s="35"/>
    </row>
    <row r="8254" spans="3:9" ht="22.5" customHeight="1" x14ac:dyDescent="0.25">
      <c r="C8254" s="34"/>
      <c r="D8254" s="27"/>
      <c r="F8254" s="27"/>
      <c r="G8254" s="35"/>
      <c r="H8254" s="35"/>
      <c r="I8254" s="35"/>
    </row>
    <row r="8255" spans="3:9" ht="22.5" customHeight="1" x14ac:dyDescent="0.25">
      <c r="C8255" s="34"/>
      <c r="D8255" s="27"/>
      <c r="F8255" s="27"/>
      <c r="G8255" s="35"/>
      <c r="H8255" s="35"/>
      <c r="I8255" s="35"/>
    </row>
    <row r="8256" spans="3:9" ht="22.5" customHeight="1" x14ac:dyDescent="0.25">
      <c r="C8256" s="34"/>
      <c r="D8256" s="27"/>
      <c r="F8256" s="27"/>
      <c r="G8256" s="35"/>
      <c r="H8256" s="35"/>
      <c r="I8256" s="35"/>
    </row>
    <row r="8257" spans="3:9" ht="22.5" customHeight="1" x14ac:dyDescent="0.25">
      <c r="C8257" s="34"/>
      <c r="D8257" s="27"/>
      <c r="F8257" s="27"/>
      <c r="G8257" s="35"/>
      <c r="H8257" s="35"/>
      <c r="I8257" s="35"/>
    </row>
    <row r="8258" spans="3:9" ht="22.5" customHeight="1" x14ac:dyDescent="0.25">
      <c r="C8258" s="34"/>
      <c r="D8258" s="27"/>
      <c r="F8258" s="27"/>
      <c r="G8258" s="35"/>
      <c r="H8258" s="35"/>
      <c r="I8258" s="35"/>
    </row>
    <row r="8259" spans="3:9" ht="22.5" customHeight="1" x14ac:dyDescent="0.25">
      <c r="C8259" s="34"/>
      <c r="D8259" s="27"/>
      <c r="F8259" s="27"/>
      <c r="G8259" s="35"/>
      <c r="H8259" s="35"/>
      <c r="I8259" s="35"/>
    </row>
    <row r="8260" spans="3:9" ht="22.5" customHeight="1" x14ac:dyDescent="0.25">
      <c r="C8260" s="34"/>
      <c r="D8260" s="27"/>
      <c r="F8260" s="27"/>
      <c r="G8260" s="35"/>
      <c r="H8260" s="35"/>
      <c r="I8260" s="35"/>
    </row>
    <row r="8261" spans="3:9" ht="22.5" customHeight="1" x14ac:dyDescent="0.25">
      <c r="C8261" s="34"/>
      <c r="D8261" s="27"/>
      <c r="F8261" s="27"/>
      <c r="G8261" s="35"/>
      <c r="H8261" s="35"/>
      <c r="I8261" s="35"/>
    </row>
    <row r="8262" spans="3:9" ht="22.5" customHeight="1" x14ac:dyDescent="0.25">
      <c r="C8262" s="34"/>
      <c r="D8262" s="27"/>
      <c r="F8262" s="27"/>
      <c r="G8262" s="35"/>
      <c r="H8262" s="35"/>
      <c r="I8262" s="35"/>
    </row>
    <row r="8263" spans="3:9" ht="22.5" customHeight="1" x14ac:dyDescent="0.25">
      <c r="C8263" s="34"/>
      <c r="D8263" s="27"/>
      <c r="F8263" s="27"/>
      <c r="G8263" s="35"/>
      <c r="H8263" s="35"/>
      <c r="I8263" s="35"/>
    </row>
    <row r="8264" spans="3:9" ht="22.5" customHeight="1" x14ac:dyDescent="0.25">
      <c r="C8264" s="34"/>
      <c r="D8264" s="27"/>
      <c r="F8264" s="27"/>
      <c r="G8264" s="35"/>
      <c r="H8264" s="35"/>
      <c r="I8264" s="35"/>
    </row>
    <row r="8265" spans="3:9" ht="22.5" customHeight="1" x14ac:dyDescent="0.25">
      <c r="C8265" s="34"/>
      <c r="D8265" s="27"/>
      <c r="F8265" s="27"/>
      <c r="G8265" s="35"/>
      <c r="H8265" s="35"/>
      <c r="I8265" s="35"/>
    </row>
    <row r="8266" spans="3:9" ht="22.5" customHeight="1" x14ac:dyDescent="0.25">
      <c r="C8266" s="34"/>
      <c r="D8266" s="27"/>
      <c r="F8266" s="27"/>
      <c r="G8266" s="35"/>
      <c r="H8266" s="35"/>
      <c r="I8266" s="35"/>
    </row>
    <row r="8267" spans="3:9" ht="22.5" customHeight="1" x14ac:dyDescent="0.25">
      <c r="C8267" s="34"/>
      <c r="D8267" s="27"/>
      <c r="F8267" s="27"/>
      <c r="G8267" s="35"/>
      <c r="H8267" s="35"/>
      <c r="I8267" s="35"/>
    </row>
    <row r="8268" spans="3:9" ht="22.5" customHeight="1" x14ac:dyDescent="0.25">
      <c r="C8268" s="34"/>
      <c r="D8268" s="27"/>
      <c r="F8268" s="27"/>
      <c r="G8268" s="35"/>
      <c r="H8268" s="35"/>
      <c r="I8268" s="35"/>
    </row>
    <row r="8269" spans="3:9" ht="22.5" customHeight="1" x14ac:dyDescent="0.25">
      <c r="C8269" s="34"/>
      <c r="D8269" s="27"/>
      <c r="F8269" s="27"/>
      <c r="G8269" s="35"/>
      <c r="H8269" s="35"/>
      <c r="I8269" s="35"/>
    </row>
    <row r="8270" spans="3:9" ht="22.5" customHeight="1" x14ac:dyDescent="0.25">
      <c r="C8270" s="34"/>
      <c r="D8270" s="27"/>
      <c r="F8270" s="27"/>
      <c r="G8270" s="35"/>
      <c r="H8270" s="35"/>
      <c r="I8270" s="35"/>
    </row>
    <row r="8271" spans="3:9" ht="22.5" customHeight="1" x14ac:dyDescent="0.25">
      <c r="C8271" s="34"/>
      <c r="D8271" s="27"/>
      <c r="F8271" s="27"/>
      <c r="G8271" s="35"/>
      <c r="H8271" s="35"/>
      <c r="I8271" s="35"/>
    </row>
    <row r="8272" spans="3:9" ht="22.5" customHeight="1" x14ac:dyDescent="0.25">
      <c r="C8272" s="34"/>
      <c r="D8272" s="27"/>
      <c r="F8272" s="27"/>
      <c r="G8272" s="35"/>
      <c r="H8272" s="35"/>
      <c r="I8272" s="35"/>
    </row>
    <row r="8273" spans="3:9" ht="22.5" customHeight="1" x14ac:dyDescent="0.25">
      <c r="C8273" s="34"/>
      <c r="D8273" s="27"/>
      <c r="F8273" s="27"/>
      <c r="G8273" s="35"/>
      <c r="H8273" s="35"/>
      <c r="I8273" s="35"/>
    </row>
    <row r="8274" spans="3:9" ht="22.5" customHeight="1" x14ac:dyDescent="0.25">
      <c r="C8274" s="34"/>
      <c r="D8274" s="27"/>
      <c r="F8274" s="27"/>
      <c r="G8274" s="35"/>
      <c r="H8274" s="35"/>
      <c r="I8274" s="35"/>
    </row>
    <row r="8275" spans="3:9" ht="22.5" customHeight="1" x14ac:dyDescent="0.25">
      <c r="C8275" s="34"/>
      <c r="D8275" s="27"/>
      <c r="F8275" s="27"/>
      <c r="G8275" s="35"/>
      <c r="H8275" s="35"/>
      <c r="I8275" s="35"/>
    </row>
    <row r="8276" spans="3:9" ht="22.5" customHeight="1" x14ac:dyDescent="0.25">
      <c r="C8276" s="34"/>
      <c r="D8276" s="27"/>
      <c r="F8276" s="27"/>
      <c r="G8276" s="35"/>
      <c r="H8276" s="35"/>
      <c r="I8276" s="35"/>
    </row>
    <row r="8277" spans="3:9" ht="22.5" customHeight="1" x14ac:dyDescent="0.25">
      <c r="C8277" s="34"/>
      <c r="D8277" s="27"/>
      <c r="F8277" s="27"/>
      <c r="G8277" s="35"/>
      <c r="H8277" s="35"/>
      <c r="I8277" s="35"/>
    </row>
    <row r="8278" spans="3:9" ht="22.5" customHeight="1" x14ac:dyDescent="0.25">
      <c r="C8278" s="34"/>
      <c r="D8278" s="27"/>
      <c r="F8278" s="27"/>
      <c r="G8278" s="35"/>
      <c r="H8278" s="35"/>
      <c r="I8278" s="35"/>
    </row>
    <row r="8279" spans="3:9" ht="22.5" customHeight="1" x14ac:dyDescent="0.25">
      <c r="C8279" s="34"/>
      <c r="D8279" s="27"/>
      <c r="F8279" s="27"/>
      <c r="G8279" s="35"/>
      <c r="H8279" s="35"/>
      <c r="I8279" s="35"/>
    </row>
    <row r="8280" spans="3:9" ht="22.5" customHeight="1" x14ac:dyDescent="0.25">
      <c r="C8280" s="34"/>
      <c r="D8280" s="27"/>
      <c r="F8280" s="27"/>
      <c r="G8280" s="35"/>
      <c r="H8280" s="35"/>
      <c r="I8280" s="35"/>
    </row>
    <row r="8281" spans="3:9" ht="22.5" customHeight="1" x14ac:dyDescent="0.25">
      <c r="C8281" s="34"/>
      <c r="D8281" s="27"/>
      <c r="F8281" s="27"/>
      <c r="G8281" s="35"/>
      <c r="H8281" s="35"/>
      <c r="I8281" s="35"/>
    </row>
    <row r="8282" spans="3:9" ht="22.5" customHeight="1" x14ac:dyDescent="0.25">
      <c r="C8282" s="34"/>
      <c r="D8282" s="27"/>
      <c r="F8282" s="27"/>
      <c r="G8282" s="35"/>
      <c r="H8282" s="35"/>
      <c r="I8282" s="35"/>
    </row>
    <row r="8283" spans="3:9" ht="22.5" customHeight="1" x14ac:dyDescent="0.25">
      <c r="C8283" s="34"/>
      <c r="D8283" s="27"/>
      <c r="F8283" s="27"/>
      <c r="G8283" s="35"/>
      <c r="H8283" s="35"/>
      <c r="I8283" s="35"/>
    </row>
    <row r="8284" spans="3:9" ht="22.5" customHeight="1" x14ac:dyDescent="0.25">
      <c r="C8284" s="34"/>
      <c r="D8284" s="27"/>
      <c r="F8284" s="27"/>
      <c r="G8284" s="35"/>
      <c r="H8284" s="35"/>
      <c r="I8284" s="35"/>
    </row>
    <row r="8285" spans="3:9" ht="22.5" customHeight="1" x14ac:dyDescent="0.25">
      <c r="C8285" s="34"/>
      <c r="D8285" s="27"/>
      <c r="F8285" s="27"/>
      <c r="G8285" s="35"/>
      <c r="H8285" s="35"/>
      <c r="I8285" s="35"/>
    </row>
    <row r="8286" spans="3:9" ht="22.5" customHeight="1" x14ac:dyDescent="0.25">
      <c r="C8286" s="34"/>
      <c r="D8286" s="27"/>
      <c r="F8286" s="27"/>
      <c r="G8286" s="35"/>
      <c r="H8286" s="35"/>
      <c r="I8286" s="35"/>
    </row>
    <row r="8287" spans="3:9" ht="22.5" customHeight="1" x14ac:dyDescent="0.25">
      <c r="C8287" s="34"/>
      <c r="D8287" s="27"/>
      <c r="F8287" s="27"/>
      <c r="G8287" s="35"/>
      <c r="H8287" s="35"/>
      <c r="I8287" s="35"/>
    </row>
    <row r="8288" spans="3:9" ht="22.5" customHeight="1" x14ac:dyDescent="0.25">
      <c r="C8288" s="34"/>
      <c r="D8288" s="27"/>
      <c r="F8288" s="27"/>
      <c r="G8288" s="35"/>
      <c r="H8288" s="35"/>
      <c r="I8288" s="35"/>
    </row>
    <row r="8289" spans="3:9" ht="22.5" customHeight="1" x14ac:dyDescent="0.25">
      <c r="C8289" s="34"/>
      <c r="D8289" s="27"/>
      <c r="F8289" s="27"/>
      <c r="G8289" s="35"/>
      <c r="H8289" s="35"/>
      <c r="I8289" s="35"/>
    </row>
    <row r="8290" spans="3:9" ht="22.5" customHeight="1" x14ac:dyDescent="0.25">
      <c r="C8290" s="34"/>
      <c r="D8290" s="27"/>
      <c r="F8290" s="27"/>
      <c r="G8290" s="35"/>
      <c r="H8290" s="35"/>
      <c r="I8290" s="35"/>
    </row>
    <row r="8291" spans="3:9" ht="22.5" customHeight="1" x14ac:dyDescent="0.25">
      <c r="C8291" s="34"/>
      <c r="D8291" s="27"/>
      <c r="F8291" s="27"/>
      <c r="G8291" s="35"/>
      <c r="H8291" s="35"/>
      <c r="I8291" s="35"/>
    </row>
    <row r="8292" spans="3:9" ht="22.5" customHeight="1" x14ac:dyDescent="0.25">
      <c r="C8292" s="34"/>
      <c r="D8292" s="27"/>
      <c r="F8292" s="27"/>
      <c r="G8292" s="35"/>
      <c r="H8292" s="35"/>
      <c r="I8292" s="35"/>
    </row>
    <row r="8293" spans="3:9" ht="22.5" customHeight="1" x14ac:dyDescent="0.25">
      <c r="C8293" s="34"/>
      <c r="D8293" s="27"/>
      <c r="F8293" s="27"/>
      <c r="G8293" s="35"/>
      <c r="H8293" s="35"/>
      <c r="I8293" s="35"/>
    </row>
    <row r="8294" spans="3:9" ht="22.5" customHeight="1" x14ac:dyDescent="0.25">
      <c r="C8294" s="34"/>
      <c r="D8294" s="27"/>
      <c r="F8294" s="27"/>
      <c r="G8294" s="35"/>
      <c r="H8294" s="35"/>
      <c r="I8294" s="35"/>
    </row>
    <row r="8295" spans="3:9" ht="22.5" customHeight="1" x14ac:dyDescent="0.25">
      <c r="C8295" s="34"/>
      <c r="D8295" s="27"/>
      <c r="F8295" s="27"/>
      <c r="G8295" s="35"/>
      <c r="H8295" s="35"/>
      <c r="I8295" s="35"/>
    </row>
    <row r="8296" spans="3:9" ht="22.5" customHeight="1" x14ac:dyDescent="0.25">
      <c r="C8296" s="34"/>
      <c r="D8296" s="27"/>
      <c r="F8296" s="27"/>
      <c r="G8296" s="35"/>
      <c r="H8296" s="35"/>
      <c r="I8296" s="35"/>
    </row>
    <row r="8297" spans="3:9" ht="22.5" customHeight="1" x14ac:dyDescent="0.25">
      <c r="C8297" s="34"/>
      <c r="D8297" s="27"/>
      <c r="F8297" s="27"/>
      <c r="G8297" s="35"/>
      <c r="H8297" s="35"/>
      <c r="I8297" s="35"/>
    </row>
    <row r="8298" spans="3:9" ht="22.5" customHeight="1" x14ac:dyDescent="0.25">
      <c r="C8298" s="34"/>
      <c r="D8298" s="27"/>
      <c r="F8298" s="27"/>
      <c r="G8298" s="35"/>
      <c r="H8298" s="35"/>
      <c r="I8298" s="35"/>
    </row>
    <row r="8299" spans="3:9" ht="22.5" customHeight="1" x14ac:dyDescent="0.25">
      <c r="C8299" s="34"/>
      <c r="D8299" s="27"/>
      <c r="F8299" s="27"/>
      <c r="G8299" s="35"/>
      <c r="H8299" s="35"/>
      <c r="I8299" s="35"/>
    </row>
    <row r="8300" spans="3:9" ht="22.5" customHeight="1" x14ac:dyDescent="0.25">
      <c r="C8300" s="34"/>
      <c r="D8300" s="27"/>
      <c r="F8300" s="27"/>
      <c r="G8300" s="35"/>
      <c r="H8300" s="35"/>
      <c r="I8300" s="35"/>
    </row>
    <row r="8301" spans="3:9" ht="22.5" customHeight="1" x14ac:dyDescent="0.25">
      <c r="C8301" s="34"/>
      <c r="D8301" s="27"/>
      <c r="F8301" s="27"/>
      <c r="G8301" s="35"/>
      <c r="H8301" s="35"/>
      <c r="I8301" s="35"/>
    </row>
    <row r="8302" spans="3:9" ht="22.5" customHeight="1" x14ac:dyDescent="0.25">
      <c r="C8302" s="34"/>
      <c r="D8302" s="27"/>
      <c r="F8302" s="27"/>
      <c r="G8302" s="35"/>
      <c r="H8302" s="35"/>
      <c r="I8302" s="35"/>
    </row>
    <row r="8303" spans="3:9" ht="22.5" customHeight="1" x14ac:dyDescent="0.25">
      <c r="C8303" s="34"/>
      <c r="D8303" s="27"/>
      <c r="F8303" s="27"/>
      <c r="G8303" s="35"/>
      <c r="H8303" s="35"/>
      <c r="I8303" s="35"/>
    </row>
    <row r="8304" spans="3:9" ht="22.5" customHeight="1" x14ac:dyDescent="0.25">
      <c r="C8304" s="34"/>
      <c r="D8304" s="27"/>
      <c r="F8304" s="27"/>
      <c r="G8304" s="35"/>
      <c r="H8304" s="35"/>
      <c r="I8304" s="35"/>
    </row>
    <row r="8305" spans="3:9" ht="22.5" customHeight="1" x14ac:dyDescent="0.25">
      <c r="C8305" s="34"/>
      <c r="D8305" s="27"/>
      <c r="F8305" s="27"/>
      <c r="G8305" s="35"/>
      <c r="H8305" s="35"/>
      <c r="I8305" s="35"/>
    </row>
    <row r="8306" spans="3:9" ht="22.5" customHeight="1" x14ac:dyDescent="0.25">
      <c r="C8306" s="34"/>
      <c r="D8306" s="27"/>
      <c r="F8306" s="27"/>
      <c r="G8306" s="35"/>
      <c r="H8306" s="35"/>
      <c r="I8306" s="35"/>
    </row>
    <row r="8307" spans="3:9" ht="22.5" customHeight="1" x14ac:dyDescent="0.25">
      <c r="C8307" s="34"/>
      <c r="D8307" s="27"/>
      <c r="F8307" s="27"/>
      <c r="G8307" s="35"/>
      <c r="H8307" s="35"/>
      <c r="I8307" s="35"/>
    </row>
    <row r="8308" spans="3:9" ht="22.5" customHeight="1" x14ac:dyDescent="0.25">
      <c r="C8308" s="34"/>
      <c r="D8308" s="27"/>
      <c r="F8308" s="27"/>
      <c r="G8308" s="35"/>
      <c r="H8308" s="35"/>
      <c r="I8308" s="35"/>
    </row>
    <row r="8309" spans="3:9" ht="22.5" customHeight="1" x14ac:dyDescent="0.25">
      <c r="C8309" s="34"/>
      <c r="D8309" s="27"/>
      <c r="F8309" s="27"/>
      <c r="G8309" s="35"/>
      <c r="H8309" s="35"/>
      <c r="I8309" s="35"/>
    </row>
    <row r="8310" spans="3:9" ht="22.5" customHeight="1" x14ac:dyDescent="0.25">
      <c r="C8310" s="34"/>
      <c r="D8310" s="27"/>
      <c r="F8310" s="27"/>
      <c r="G8310" s="35"/>
      <c r="H8310" s="35"/>
      <c r="I8310" s="35"/>
    </row>
    <row r="8311" spans="3:9" ht="22.5" customHeight="1" x14ac:dyDescent="0.25">
      <c r="C8311" s="34"/>
      <c r="D8311" s="27"/>
      <c r="F8311" s="27"/>
      <c r="G8311" s="35"/>
      <c r="H8311" s="35"/>
      <c r="I8311" s="35"/>
    </row>
    <row r="8312" spans="3:9" ht="22.5" customHeight="1" x14ac:dyDescent="0.25">
      <c r="C8312" s="34"/>
      <c r="D8312" s="27"/>
      <c r="F8312" s="27"/>
      <c r="G8312" s="35"/>
      <c r="H8312" s="35"/>
      <c r="I8312" s="35"/>
    </row>
    <row r="8313" spans="3:9" ht="22.5" customHeight="1" x14ac:dyDescent="0.25">
      <c r="C8313" s="34"/>
      <c r="D8313" s="27"/>
      <c r="F8313" s="27"/>
      <c r="G8313" s="35"/>
      <c r="H8313" s="35"/>
      <c r="I8313" s="35"/>
    </row>
    <row r="8314" spans="3:9" ht="22.5" customHeight="1" x14ac:dyDescent="0.25">
      <c r="C8314" s="34"/>
      <c r="D8314" s="27"/>
      <c r="F8314" s="27"/>
      <c r="G8314" s="35"/>
      <c r="H8314" s="35"/>
      <c r="I8314" s="35"/>
    </row>
    <row r="8315" spans="3:9" ht="22.5" customHeight="1" x14ac:dyDescent="0.25">
      <c r="C8315" s="34"/>
      <c r="D8315" s="27"/>
      <c r="F8315" s="27"/>
      <c r="G8315" s="35"/>
      <c r="H8315" s="35"/>
      <c r="I8315" s="35"/>
    </row>
    <row r="8316" spans="3:9" ht="22.5" customHeight="1" x14ac:dyDescent="0.25">
      <c r="C8316" s="34"/>
      <c r="D8316" s="27"/>
      <c r="F8316" s="27"/>
      <c r="G8316" s="35"/>
      <c r="H8316" s="35"/>
      <c r="I8316" s="35"/>
    </row>
    <row r="8317" spans="3:9" ht="22.5" customHeight="1" x14ac:dyDescent="0.25">
      <c r="C8317" s="34"/>
      <c r="D8317" s="27"/>
      <c r="F8317" s="27"/>
      <c r="G8317" s="35"/>
      <c r="H8317" s="35"/>
      <c r="I8317" s="35"/>
    </row>
    <row r="8318" spans="3:9" ht="22.5" customHeight="1" x14ac:dyDescent="0.25">
      <c r="C8318" s="34"/>
      <c r="D8318" s="27"/>
      <c r="F8318" s="27"/>
      <c r="G8318" s="35"/>
      <c r="H8318" s="35"/>
      <c r="I8318" s="35"/>
    </row>
    <row r="8319" spans="3:9" ht="22.5" customHeight="1" x14ac:dyDescent="0.25">
      <c r="C8319" s="34"/>
      <c r="D8319" s="27"/>
      <c r="F8319" s="27"/>
      <c r="G8319" s="35"/>
      <c r="H8319" s="35"/>
      <c r="I8319" s="35"/>
    </row>
    <row r="8320" spans="3:9" ht="22.5" customHeight="1" x14ac:dyDescent="0.25">
      <c r="C8320" s="34"/>
      <c r="D8320" s="27"/>
      <c r="F8320" s="27"/>
      <c r="G8320" s="35"/>
      <c r="H8320" s="35"/>
      <c r="I8320" s="35"/>
    </row>
    <row r="8321" spans="3:9" ht="22.5" customHeight="1" x14ac:dyDescent="0.25">
      <c r="C8321" s="34"/>
      <c r="D8321" s="27"/>
      <c r="F8321" s="27"/>
      <c r="G8321" s="35"/>
      <c r="H8321" s="35"/>
      <c r="I8321" s="35"/>
    </row>
    <row r="8322" spans="3:9" ht="22.5" customHeight="1" x14ac:dyDescent="0.25">
      <c r="C8322" s="34"/>
      <c r="D8322" s="27"/>
      <c r="F8322" s="27"/>
      <c r="G8322" s="35"/>
      <c r="H8322" s="35"/>
      <c r="I8322" s="35"/>
    </row>
    <row r="8323" spans="3:9" ht="22.5" customHeight="1" x14ac:dyDescent="0.25">
      <c r="C8323" s="34"/>
      <c r="D8323" s="27"/>
      <c r="F8323" s="27"/>
      <c r="G8323" s="35"/>
      <c r="H8323" s="35"/>
      <c r="I8323" s="35"/>
    </row>
    <row r="8324" spans="3:9" ht="22.5" customHeight="1" x14ac:dyDescent="0.25">
      <c r="C8324" s="34"/>
      <c r="D8324" s="27"/>
      <c r="F8324" s="27"/>
      <c r="G8324" s="35"/>
      <c r="H8324" s="35"/>
      <c r="I8324" s="35"/>
    </row>
    <row r="8325" spans="3:9" ht="22.5" customHeight="1" x14ac:dyDescent="0.25">
      <c r="C8325" s="34"/>
      <c r="D8325" s="27"/>
      <c r="F8325" s="27"/>
      <c r="G8325" s="35"/>
      <c r="H8325" s="35"/>
      <c r="I8325" s="35"/>
    </row>
    <row r="8326" spans="3:9" ht="22.5" customHeight="1" x14ac:dyDescent="0.25">
      <c r="C8326" s="34"/>
      <c r="D8326" s="27"/>
      <c r="F8326" s="27"/>
      <c r="G8326" s="35"/>
      <c r="H8326" s="35"/>
      <c r="I8326" s="35"/>
    </row>
    <row r="8327" spans="3:9" ht="22.5" customHeight="1" x14ac:dyDescent="0.25">
      <c r="C8327" s="34"/>
      <c r="D8327" s="27"/>
      <c r="F8327" s="27"/>
      <c r="G8327" s="35"/>
      <c r="H8327" s="35"/>
      <c r="I8327" s="35"/>
    </row>
    <row r="8328" spans="3:9" ht="22.5" customHeight="1" x14ac:dyDescent="0.25">
      <c r="C8328" s="34"/>
      <c r="D8328" s="27"/>
      <c r="F8328" s="27"/>
      <c r="G8328" s="35"/>
      <c r="H8328" s="35"/>
      <c r="I8328" s="35"/>
    </row>
    <row r="8329" spans="3:9" ht="22.5" customHeight="1" x14ac:dyDescent="0.25">
      <c r="C8329" s="34"/>
      <c r="D8329" s="27"/>
      <c r="F8329" s="27"/>
      <c r="G8329" s="35"/>
      <c r="H8329" s="35"/>
      <c r="I8329" s="35"/>
    </row>
    <row r="8330" spans="3:9" ht="22.5" customHeight="1" x14ac:dyDescent="0.25">
      <c r="C8330" s="34"/>
      <c r="D8330" s="27"/>
      <c r="F8330" s="27"/>
      <c r="G8330" s="35"/>
      <c r="H8330" s="35"/>
      <c r="I8330" s="35"/>
    </row>
    <row r="8331" spans="3:9" ht="22.5" customHeight="1" x14ac:dyDescent="0.25">
      <c r="C8331" s="34"/>
      <c r="D8331" s="27"/>
      <c r="F8331" s="27"/>
      <c r="G8331" s="35"/>
      <c r="H8331" s="35"/>
      <c r="I8331" s="35"/>
    </row>
    <row r="8332" spans="3:9" ht="22.5" customHeight="1" x14ac:dyDescent="0.25">
      <c r="C8332" s="34"/>
      <c r="D8332" s="27"/>
      <c r="F8332" s="27"/>
      <c r="G8332" s="35"/>
      <c r="H8332" s="35"/>
      <c r="I8332" s="35"/>
    </row>
    <row r="8333" spans="3:9" ht="22.5" customHeight="1" x14ac:dyDescent="0.25">
      <c r="C8333" s="34"/>
      <c r="D8333" s="27"/>
      <c r="F8333" s="27"/>
      <c r="G8333" s="35"/>
      <c r="H8333" s="35"/>
      <c r="I8333" s="35"/>
    </row>
    <row r="8334" spans="3:9" ht="22.5" customHeight="1" x14ac:dyDescent="0.25">
      <c r="C8334" s="34"/>
      <c r="D8334" s="27"/>
      <c r="F8334" s="27"/>
      <c r="G8334" s="35"/>
      <c r="H8334" s="35"/>
      <c r="I8334" s="35"/>
    </row>
    <row r="8335" spans="3:9" ht="22.5" customHeight="1" x14ac:dyDescent="0.25">
      <c r="C8335" s="34"/>
      <c r="D8335" s="27"/>
      <c r="F8335" s="27"/>
      <c r="G8335" s="35"/>
      <c r="H8335" s="35"/>
      <c r="I8335" s="35"/>
    </row>
    <row r="8336" spans="3:9" ht="22.5" customHeight="1" x14ac:dyDescent="0.25">
      <c r="C8336" s="34"/>
      <c r="D8336" s="27"/>
      <c r="F8336" s="27"/>
      <c r="G8336" s="35"/>
      <c r="H8336" s="35"/>
      <c r="I8336" s="35"/>
    </row>
    <row r="8337" spans="3:9" ht="22.5" customHeight="1" x14ac:dyDescent="0.25">
      <c r="C8337" s="34"/>
      <c r="D8337" s="27"/>
      <c r="F8337" s="27"/>
      <c r="G8337" s="35"/>
      <c r="H8337" s="35"/>
      <c r="I8337" s="35"/>
    </row>
    <row r="8338" spans="3:9" ht="22.5" customHeight="1" x14ac:dyDescent="0.25">
      <c r="C8338" s="34"/>
      <c r="D8338" s="27"/>
      <c r="F8338" s="27"/>
      <c r="G8338" s="35"/>
      <c r="H8338" s="35"/>
      <c r="I8338" s="35"/>
    </row>
    <row r="8339" spans="3:9" ht="22.5" customHeight="1" x14ac:dyDescent="0.25">
      <c r="C8339" s="34"/>
      <c r="D8339" s="27"/>
      <c r="F8339" s="27"/>
      <c r="G8339" s="35"/>
      <c r="H8339" s="35"/>
      <c r="I8339" s="35"/>
    </row>
    <row r="8340" spans="3:9" ht="22.5" customHeight="1" x14ac:dyDescent="0.25">
      <c r="C8340" s="34"/>
      <c r="D8340" s="27"/>
      <c r="F8340" s="27"/>
      <c r="G8340" s="35"/>
      <c r="H8340" s="35"/>
      <c r="I8340" s="35"/>
    </row>
    <row r="8341" spans="3:9" ht="22.5" customHeight="1" x14ac:dyDescent="0.25">
      <c r="C8341" s="34"/>
      <c r="D8341" s="27"/>
      <c r="F8341" s="27"/>
      <c r="G8341" s="35"/>
      <c r="H8341" s="35"/>
      <c r="I8341" s="35"/>
    </row>
    <row r="8342" spans="3:9" ht="22.5" customHeight="1" x14ac:dyDescent="0.25">
      <c r="C8342" s="34"/>
      <c r="D8342" s="27"/>
      <c r="F8342" s="27"/>
      <c r="G8342" s="35"/>
      <c r="H8342" s="35"/>
      <c r="I8342" s="35"/>
    </row>
    <row r="8343" spans="3:9" ht="22.5" customHeight="1" x14ac:dyDescent="0.25">
      <c r="C8343" s="34"/>
      <c r="D8343" s="27"/>
      <c r="F8343" s="27"/>
      <c r="G8343" s="35"/>
      <c r="H8343" s="35"/>
      <c r="I8343" s="35"/>
    </row>
    <row r="8344" spans="3:9" ht="22.5" customHeight="1" x14ac:dyDescent="0.25">
      <c r="C8344" s="34"/>
      <c r="D8344" s="27"/>
      <c r="F8344" s="27"/>
      <c r="G8344" s="35"/>
      <c r="H8344" s="35"/>
      <c r="I8344" s="35"/>
    </row>
    <row r="8345" spans="3:9" ht="22.5" customHeight="1" x14ac:dyDescent="0.25">
      <c r="C8345" s="34"/>
      <c r="D8345" s="27"/>
      <c r="F8345" s="27"/>
      <c r="G8345" s="35"/>
      <c r="H8345" s="35"/>
      <c r="I8345" s="35"/>
    </row>
    <row r="8346" spans="3:9" ht="22.5" customHeight="1" x14ac:dyDescent="0.25">
      <c r="C8346" s="34"/>
      <c r="D8346" s="27"/>
      <c r="F8346" s="27"/>
      <c r="G8346" s="35"/>
      <c r="H8346" s="35"/>
      <c r="I8346" s="35"/>
    </row>
    <row r="8347" spans="3:9" ht="22.5" customHeight="1" x14ac:dyDescent="0.25">
      <c r="C8347" s="34"/>
      <c r="D8347" s="27"/>
      <c r="F8347" s="27"/>
      <c r="G8347" s="35"/>
      <c r="H8347" s="35"/>
      <c r="I8347" s="35"/>
    </row>
    <row r="8348" spans="3:9" ht="22.5" customHeight="1" x14ac:dyDescent="0.25">
      <c r="C8348" s="34"/>
      <c r="D8348" s="27"/>
      <c r="F8348" s="27"/>
      <c r="G8348" s="35"/>
      <c r="H8348" s="35"/>
      <c r="I8348" s="35"/>
    </row>
    <row r="8349" spans="3:9" ht="22.5" customHeight="1" x14ac:dyDescent="0.25">
      <c r="C8349" s="34"/>
      <c r="D8349" s="27"/>
      <c r="F8349" s="27"/>
      <c r="G8349" s="35"/>
      <c r="H8349" s="35"/>
      <c r="I8349" s="35"/>
    </row>
    <row r="8350" spans="3:9" ht="22.5" customHeight="1" x14ac:dyDescent="0.25">
      <c r="C8350" s="34"/>
      <c r="D8350" s="27"/>
      <c r="F8350" s="27"/>
      <c r="G8350" s="35"/>
      <c r="H8350" s="35"/>
      <c r="I8350" s="35"/>
    </row>
    <row r="8351" spans="3:9" ht="22.5" customHeight="1" x14ac:dyDescent="0.25">
      <c r="C8351" s="34"/>
      <c r="D8351" s="27"/>
      <c r="F8351" s="27"/>
      <c r="G8351" s="35"/>
      <c r="H8351" s="35"/>
      <c r="I8351" s="35"/>
    </row>
    <row r="8352" spans="3:9" ht="22.5" customHeight="1" x14ac:dyDescent="0.25">
      <c r="C8352" s="34"/>
      <c r="D8352" s="27"/>
      <c r="F8352" s="27"/>
      <c r="G8352" s="35"/>
      <c r="H8352" s="35"/>
      <c r="I8352" s="35"/>
    </row>
    <row r="8353" spans="3:9" ht="22.5" customHeight="1" x14ac:dyDescent="0.25">
      <c r="C8353" s="34"/>
      <c r="D8353" s="27"/>
      <c r="F8353" s="27"/>
      <c r="G8353" s="35"/>
      <c r="H8353" s="35"/>
      <c r="I8353" s="35"/>
    </row>
    <row r="8354" spans="3:9" ht="22.5" customHeight="1" x14ac:dyDescent="0.25">
      <c r="C8354" s="34"/>
      <c r="D8354" s="27"/>
      <c r="F8354" s="27"/>
      <c r="G8354" s="35"/>
      <c r="H8354" s="35"/>
      <c r="I8354" s="35"/>
    </row>
    <row r="8355" spans="3:9" ht="22.5" customHeight="1" x14ac:dyDescent="0.25">
      <c r="C8355" s="34"/>
      <c r="D8355" s="27"/>
      <c r="F8355" s="27"/>
      <c r="G8355" s="35"/>
      <c r="H8355" s="35"/>
      <c r="I8355" s="35"/>
    </row>
    <row r="8356" spans="3:9" ht="22.5" customHeight="1" x14ac:dyDescent="0.25">
      <c r="C8356" s="34"/>
      <c r="D8356" s="27"/>
      <c r="F8356" s="27"/>
      <c r="G8356" s="35"/>
      <c r="H8356" s="35"/>
      <c r="I8356" s="35"/>
    </row>
    <row r="8357" spans="3:9" ht="22.5" customHeight="1" x14ac:dyDescent="0.25">
      <c r="C8357" s="34"/>
      <c r="D8357" s="27"/>
      <c r="F8357" s="27"/>
      <c r="G8357" s="35"/>
      <c r="H8357" s="35"/>
      <c r="I8357" s="35"/>
    </row>
    <row r="8358" spans="3:9" ht="22.5" customHeight="1" x14ac:dyDescent="0.25">
      <c r="C8358" s="34"/>
      <c r="D8358" s="27"/>
      <c r="F8358" s="27"/>
      <c r="G8358" s="35"/>
      <c r="H8358" s="35"/>
      <c r="I8358" s="35"/>
    </row>
    <row r="8359" spans="3:9" ht="22.5" customHeight="1" x14ac:dyDescent="0.25">
      <c r="C8359" s="34"/>
      <c r="D8359" s="27"/>
      <c r="F8359" s="27"/>
      <c r="G8359" s="35"/>
      <c r="H8359" s="35"/>
      <c r="I8359" s="35"/>
    </row>
    <row r="8360" spans="3:9" ht="22.5" customHeight="1" x14ac:dyDescent="0.25">
      <c r="C8360" s="34"/>
      <c r="D8360" s="27"/>
      <c r="F8360" s="27"/>
      <c r="G8360" s="35"/>
      <c r="H8360" s="35"/>
      <c r="I8360" s="35"/>
    </row>
    <row r="8361" spans="3:9" ht="22.5" customHeight="1" x14ac:dyDescent="0.25">
      <c r="C8361" s="34"/>
      <c r="D8361" s="27"/>
      <c r="F8361" s="27"/>
      <c r="G8361" s="35"/>
      <c r="H8361" s="35"/>
      <c r="I8361" s="35"/>
    </row>
    <row r="8362" spans="3:9" ht="22.5" customHeight="1" x14ac:dyDescent="0.25">
      <c r="C8362" s="34"/>
      <c r="D8362" s="27"/>
      <c r="F8362" s="27"/>
      <c r="G8362" s="35"/>
      <c r="H8362" s="35"/>
      <c r="I8362" s="35"/>
    </row>
    <row r="8363" spans="3:9" ht="22.5" customHeight="1" x14ac:dyDescent="0.25">
      <c r="C8363" s="34"/>
      <c r="D8363" s="27"/>
      <c r="F8363" s="27"/>
      <c r="G8363" s="35"/>
      <c r="H8363" s="35"/>
      <c r="I8363" s="35"/>
    </row>
    <row r="8364" spans="3:9" ht="22.5" customHeight="1" x14ac:dyDescent="0.25">
      <c r="C8364" s="34"/>
      <c r="D8364" s="27"/>
      <c r="F8364" s="27"/>
      <c r="G8364" s="35"/>
      <c r="H8364" s="35"/>
      <c r="I8364" s="35"/>
    </row>
    <row r="8365" spans="3:9" ht="22.5" customHeight="1" x14ac:dyDescent="0.25">
      <c r="C8365" s="34"/>
      <c r="D8365" s="27"/>
      <c r="F8365" s="27"/>
      <c r="G8365" s="35"/>
      <c r="H8365" s="35"/>
      <c r="I8365" s="35"/>
    </row>
    <row r="8366" spans="3:9" ht="22.5" customHeight="1" x14ac:dyDescent="0.25">
      <c r="C8366" s="34"/>
      <c r="D8366" s="27"/>
      <c r="F8366" s="27"/>
      <c r="G8366" s="35"/>
      <c r="H8366" s="35"/>
      <c r="I8366" s="35"/>
    </row>
    <row r="8367" spans="3:9" ht="22.5" customHeight="1" x14ac:dyDescent="0.25">
      <c r="C8367" s="34"/>
      <c r="D8367" s="27"/>
      <c r="F8367" s="27"/>
      <c r="G8367" s="35"/>
      <c r="H8367" s="35"/>
      <c r="I8367" s="35"/>
    </row>
    <row r="8368" spans="3:9" ht="22.5" customHeight="1" x14ac:dyDescent="0.25">
      <c r="C8368" s="34"/>
      <c r="D8368" s="27"/>
      <c r="F8368" s="27"/>
      <c r="G8368" s="35"/>
      <c r="H8368" s="35"/>
      <c r="I8368" s="35"/>
    </row>
    <row r="8369" spans="3:9" ht="22.5" customHeight="1" x14ac:dyDescent="0.25">
      <c r="C8369" s="34"/>
      <c r="D8369" s="27"/>
      <c r="F8369" s="27"/>
      <c r="G8369" s="35"/>
      <c r="H8369" s="35"/>
      <c r="I8369" s="35"/>
    </row>
    <row r="8370" spans="3:9" ht="22.5" customHeight="1" x14ac:dyDescent="0.25">
      <c r="C8370" s="34"/>
      <c r="D8370" s="27"/>
      <c r="F8370" s="27"/>
      <c r="G8370" s="35"/>
      <c r="H8370" s="35"/>
      <c r="I8370" s="35"/>
    </row>
    <row r="8371" spans="3:9" ht="22.5" customHeight="1" x14ac:dyDescent="0.25">
      <c r="C8371" s="34"/>
      <c r="D8371" s="27"/>
      <c r="F8371" s="27"/>
      <c r="G8371" s="35"/>
      <c r="H8371" s="35"/>
      <c r="I8371" s="35"/>
    </row>
    <row r="8372" spans="3:9" ht="22.5" customHeight="1" x14ac:dyDescent="0.25">
      <c r="C8372" s="34"/>
      <c r="D8372" s="27"/>
      <c r="F8372" s="27"/>
      <c r="G8372" s="35"/>
      <c r="H8372" s="35"/>
      <c r="I8372" s="35"/>
    </row>
    <row r="8373" spans="3:9" ht="22.5" customHeight="1" x14ac:dyDescent="0.25">
      <c r="C8373" s="34"/>
      <c r="D8373" s="27"/>
      <c r="F8373" s="27"/>
      <c r="G8373" s="35"/>
      <c r="H8373" s="35"/>
      <c r="I8373" s="35"/>
    </row>
    <row r="8374" spans="3:9" ht="22.5" customHeight="1" x14ac:dyDescent="0.25">
      <c r="C8374" s="34"/>
      <c r="D8374" s="27"/>
      <c r="F8374" s="27"/>
      <c r="G8374" s="35"/>
      <c r="H8374" s="35"/>
      <c r="I8374" s="35"/>
    </row>
    <row r="8375" spans="3:9" ht="22.5" customHeight="1" x14ac:dyDescent="0.25">
      <c r="C8375" s="34"/>
      <c r="D8375" s="27"/>
      <c r="F8375" s="27"/>
      <c r="G8375" s="35"/>
      <c r="H8375" s="35"/>
      <c r="I8375" s="35"/>
    </row>
    <row r="8376" spans="3:9" ht="22.5" customHeight="1" x14ac:dyDescent="0.25">
      <c r="C8376" s="34"/>
      <c r="D8376" s="27"/>
      <c r="F8376" s="27"/>
      <c r="G8376" s="35"/>
      <c r="H8376" s="35"/>
      <c r="I8376" s="35"/>
    </row>
    <row r="8377" spans="3:9" ht="22.5" customHeight="1" x14ac:dyDescent="0.25">
      <c r="C8377" s="34"/>
      <c r="D8377" s="27"/>
      <c r="F8377" s="27"/>
      <c r="G8377" s="35"/>
      <c r="H8377" s="35"/>
      <c r="I8377" s="35"/>
    </row>
    <row r="8378" spans="3:9" ht="22.5" customHeight="1" x14ac:dyDescent="0.25">
      <c r="C8378" s="34"/>
      <c r="D8378" s="27"/>
      <c r="F8378" s="27"/>
      <c r="G8378" s="35"/>
      <c r="H8378" s="35"/>
      <c r="I8378" s="35"/>
    </row>
    <row r="8379" spans="3:9" ht="22.5" customHeight="1" x14ac:dyDescent="0.25">
      <c r="C8379" s="34"/>
      <c r="D8379" s="27"/>
      <c r="F8379" s="27"/>
      <c r="G8379" s="35"/>
      <c r="H8379" s="35"/>
      <c r="I8379" s="35"/>
    </row>
    <row r="8380" spans="3:9" ht="22.5" customHeight="1" x14ac:dyDescent="0.25">
      <c r="C8380" s="34"/>
      <c r="D8380" s="27"/>
      <c r="F8380" s="27"/>
      <c r="G8380" s="35"/>
      <c r="H8380" s="35"/>
      <c r="I8380" s="35"/>
    </row>
    <row r="8381" spans="3:9" ht="22.5" customHeight="1" x14ac:dyDescent="0.25">
      <c r="C8381" s="34"/>
      <c r="D8381" s="27"/>
      <c r="F8381" s="27"/>
      <c r="G8381" s="35"/>
      <c r="H8381" s="35"/>
      <c r="I8381" s="35"/>
    </row>
    <row r="8382" spans="3:9" ht="22.5" customHeight="1" x14ac:dyDescent="0.25">
      <c r="C8382" s="34"/>
      <c r="D8382" s="27"/>
      <c r="F8382" s="27"/>
      <c r="G8382" s="35"/>
      <c r="H8382" s="35"/>
      <c r="I8382" s="35"/>
    </row>
    <row r="8383" spans="3:9" ht="22.5" customHeight="1" x14ac:dyDescent="0.25">
      <c r="C8383" s="34"/>
      <c r="D8383" s="27"/>
      <c r="F8383" s="27"/>
      <c r="G8383" s="35"/>
      <c r="H8383" s="35"/>
      <c r="I8383" s="35"/>
    </row>
    <row r="8384" spans="3:9" ht="22.5" customHeight="1" x14ac:dyDescent="0.25">
      <c r="C8384" s="34"/>
      <c r="D8384" s="27"/>
      <c r="F8384" s="27"/>
      <c r="G8384" s="35"/>
      <c r="H8384" s="35"/>
      <c r="I8384" s="35"/>
    </row>
    <row r="8385" spans="3:9" ht="22.5" customHeight="1" x14ac:dyDescent="0.25">
      <c r="C8385" s="34"/>
      <c r="D8385" s="27"/>
      <c r="F8385" s="27"/>
      <c r="G8385" s="35"/>
      <c r="H8385" s="35"/>
      <c r="I8385" s="35"/>
    </row>
    <row r="8386" spans="3:9" ht="22.5" customHeight="1" x14ac:dyDescent="0.25">
      <c r="C8386" s="34"/>
      <c r="D8386" s="27"/>
      <c r="F8386" s="27"/>
      <c r="G8386" s="35"/>
      <c r="H8386" s="35"/>
      <c r="I8386" s="35"/>
    </row>
    <row r="8387" spans="3:9" ht="22.5" customHeight="1" x14ac:dyDescent="0.25">
      <c r="C8387" s="34"/>
      <c r="D8387" s="27"/>
      <c r="F8387" s="27"/>
      <c r="G8387" s="35"/>
      <c r="H8387" s="35"/>
      <c r="I8387" s="35"/>
    </row>
    <row r="8388" spans="3:9" ht="22.5" customHeight="1" x14ac:dyDescent="0.25">
      <c r="C8388" s="34"/>
      <c r="D8388" s="27"/>
      <c r="F8388" s="27"/>
      <c r="G8388" s="35"/>
      <c r="H8388" s="35"/>
      <c r="I8388" s="35"/>
    </row>
    <row r="8389" spans="3:9" ht="22.5" customHeight="1" x14ac:dyDescent="0.25">
      <c r="C8389" s="34"/>
      <c r="D8389" s="27"/>
      <c r="F8389" s="27"/>
      <c r="G8389" s="35"/>
      <c r="H8389" s="35"/>
      <c r="I8389" s="35"/>
    </row>
    <row r="8390" spans="3:9" ht="22.5" customHeight="1" x14ac:dyDescent="0.25">
      <c r="C8390" s="34"/>
      <c r="D8390" s="27"/>
      <c r="F8390" s="27"/>
      <c r="G8390" s="35"/>
      <c r="H8390" s="35"/>
      <c r="I8390" s="35"/>
    </row>
    <row r="8391" spans="3:9" ht="22.5" customHeight="1" x14ac:dyDescent="0.25">
      <c r="C8391" s="34"/>
      <c r="D8391" s="27"/>
      <c r="F8391" s="27"/>
      <c r="G8391" s="35"/>
      <c r="H8391" s="35"/>
      <c r="I8391" s="35"/>
    </row>
    <row r="8392" spans="3:9" ht="22.5" customHeight="1" x14ac:dyDescent="0.25">
      <c r="C8392" s="34"/>
      <c r="D8392" s="27"/>
      <c r="F8392" s="27"/>
      <c r="G8392" s="35"/>
      <c r="H8392" s="35"/>
      <c r="I8392" s="35"/>
    </row>
    <row r="8393" spans="3:9" ht="22.5" customHeight="1" x14ac:dyDescent="0.25">
      <c r="C8393" s="34"/>
      <c r="D8393" s="27"/>
      <c r="F8393" s="27"/>
      <c r="G8393" s="35"/>
      <c r="H8393" s="35"/>
      <c r="I8393" s="35"/>
    </row>
    <row r="8394" spans="3:9" ht="22.5" customHeight="1" x14ac:dyDescent="0.25">
      <c r="C8394" s="34"/>
      <c r="D8394" s="27"/>
      <c r="F8394" s="27"/>
      <c r="G8394" s="35"/>
      <c r="H8394" s="35"/>
      <c r="I8394" s="35"/>
    </row>
    <row r="8395" spans="3:9" ht="22.5" customHeight="1" x14ac:dyDescent="0.25">
      <c r="C8395" s="34"/>
      <c r="D8395" s="27"/>
      <c r="F8395" s="27"/>
      <c r="G8395" s="35"/>
      <c r="H8395" s="35"/>
      <c r="I8395" s="35"/>
    </row>
    <row r="8396" spans="3:9" ht="22.5" customHeight="1" x14ac:dyDescent="0.25">
      <c r="C8396" s="34"/>
      <c r="D8396" s="27"/>
      <c r="F8396" s="27"/>
      <c r="G8396" s="35"/>
      <c r="H8396" s="35"/>
      <c r="I8396" s="35"/>
    </row>
    <row r="8397" spans="3:9" ht="22.5" customHeight="1" x14ac:dyDescent="0.25">
      <c r="C8397" s="34"/>
      <c r="D8397" s="27"/>
      <c r="F8397" s="27"/>
      <c r="G8397" s="35"/>
      <c r="H8397" s="35"/>
      <c r="I8397" s="35"/>
    </row>
    <row r="8398" spans="3:9" ht="22.5" customHeight="1" x14ac:dyDescent="0.25">
      <c r="C8398" s="34"/>
      <c r="D8398" s="27"/>
      <c r="F8398" s="27"/>
      <c r="G8398" s="35"/>
      <c r="H8398" s="35"/>
      <c r="I8398" s="35"/>
    </row>
    <row r="8399" spans="3:9" ht="22.5" customHeight="1" x14ac:dyDescent="0.25">
      <c r="C8399" s="34"/>
      <c r="D8399" s="27"/>
      <c r="F8399" s="27"/>
      <c r="G8399" s="35"/>
      <c r="H8399" s="35"/>
      <c r="I8399" s="35"/>
    </row>
    <row r="8400" spans="3:9" ht="22.5" customHeight="1" x14ac:dyDescent="0.25">
      <c r="C8400" s="34"/>
      <c r="D8400" s="27"/>
      <c r="F8400" s="27"/>
      <c r="G8400" s="35"/>
      <c r="H8400" s="35"/>
      <c r="I8400" s="35"/>
    </row>
    <row r="8401" spans="3:9" ht="22.5" customHeight="1" x14ac:dyDescent="0.25">
      <c r="C8401" s="34"/>
      <c r="D8401" s="27"/>
      <c r="F8401" s="27"/>
      <c r="G8401" s="35"/>
      <c r="H8401" s="35"/>
      <c r="I8401" s="35"/>
    </row>
    <row r="8402" spans="3:9" ht="22.5" customHeight="1" x14ac:dyDescent="0.25">
      <c r="C8402" s="34"/>
      <c r="D8402" s="27"/>
      <c r="F8402" s="27"/>
      <c r="G8402" s="35"/>
      <c r="H8402" s="35"/>
      <c r="I8402" s="35"/>
    </row>
    <row r="8403" spans="3:9" ht="22.5" customHeight="1" x14ac:dyDescent="0.25">
      <c r="C8403" s="34"/>
      <c r="D8403" s="27"/>
      <c r="F8403" s="27"/>
      <c r="G8403" s="35"/>
      <c r="H8403" s="35"/>
      <c r="I8403" s="35"/>
    </row>
    <row r="8404" spans="3:9" ht="22.5" customHeight="1" x14ac:dyDescent="0.25">
      <c r="C8404" s="34"/>
      <c r="D8404" s="27"/>
      <c r="F8404" s="27"/>
      <c r="G8404" s="35"/>
      <c r="H8404" s="35"/>
      <c r="I8404" s="35"/>
    </row>
    <row r="8405" spans="3:9" ht="22.5" customHeight="1" x14ac:dyDescent="0.25">
      <c r="C8405" s="34"/>
      <c r="D8405" s="27"/>
      <c r="F8405" s="27"/>
      <c r="G8405" s="35"/>
      <c r="H8405" s="35"/>
      <c r="I8405" s="35"/>
    </row>
    <row r="8406" spans="3:9" ht="22.5" customHeight="1" x14ac:dyDescent="0.25">
      <c r="C8406" s="34"/>
      <c r="D8406" s="27"/>
      <c r="F8406" s="27"/>
      <c r="G8406" s="35"/>
      <c r="H8406" s="35"/>
      <c r="I8406" s="35"/>
    </row>
    <row r="8407" spans="3:9" ht="22.5" customHeight="1" x14ac:dyDescent="0.25">
      <c r="C8407" s="34"/>
      <c r="D8407" s="27"/>
      <c r="F8407" s="27"/>
      <c r="G8407" s="35"/>
      <c r="H8407" s="35"/>
      <c r="I8407" s="35"/>
    </row>
    <row r="8408" spans="3:9" ht="22.5" customHeight="1" x14ac:dyDescent="0.25">
      <c r="C8408" s="34"/>
      <c r="D8408" s="27"/>
      <c r="F8408" s="27"/>
      <c r="G8408" s="35"/>
      <c r="H8408" s="35"/>
      <c r="I8408" s="35"/>
    </row>
    <row r="8409" spans="3:9" ht="22.5" customHeight="1" x14ac:dyDescent="0.25">
      <c r="C8409" s="34"/>
      <c r="D8409" s="27"/>
      <c r="F8409" s="27"/>
      <c r="G8409" s="35"/>
      <c r="H8409" s="35"/>
      <c r="I8409" s="35"/>
    </row>
    <row r="8410" spans="3:9" ht="22.5" customHeight="1" x14ac:dyDescent="0.25">
      <c r="C8410" s="34"/>
      <c r="D8410" s="27"/>
      <c r="F8410" s="27"/>
      <c r="G8410" s="35"/>
      <c r="H8410" s="35"/>
      <c r="I8410" s="35"/>
    </row>
    <row r="8411" spans="3:9" ht="22.5" customHeight="1" x14ac:dyDescent="0.25">
      <c r="C8411" s="34"/>
      <c r="D8411" s="27"/>
      <c r="F8411" s="27"/>
      <c r="G8411" s="35"/>
      <c r="H8411" s="35"/>
      <c r="I8411" s="35"/>
    </row>
    <row r="8412" spans="3:9" ht="22.5" customHeight="1" x14ac:dyDescent="0.25">
      <c r="C8412" s="34"/>
      <c r="D8412" s="27"/>
      <c r="F8412" s="27"/>
      <c r="G8412" s="35"/>
      <c r="H8412" s="35"/>
      <c r="I8412" s="35"/>
    </row>
    <row r="8413" spans="3:9" ht="22.5" customHeight="1" x14ac:dyDescent="0.25">
      <c r="C8413" s="34"/>
      <c r="D8413" s="27"/>
      <c r="F8413" s="27"/>
      <c r="G8413" s="35"/>
      <c r="H8413" s="35"/>
      <c r="I8413" s="35"/>
    </row>
    <row r="8414" spans="3:9" ht="22.5" customHeight="1" x14ac:dyDescent="0.25">
      <c r="C8414" s="34"/>
      <c r="D8414" s="27"/>
      <c r="F8414" s="27"/>
      <c r="G8414" s="35"/>
      <c r="H8414" s="35"/>
      <c r="I8414" s="35"/>
    </row>
    <row r="8415" spans="3:9" ht="22.5" customHeight="1" x14ac:dyDescent="0.25">
      <c r="C8415" s="34"/>
      <c r="D8415" s="27"/>
      <c r="F8415" s="27"/>
      <c r="G8415" s="35"/>
      <c r="H8415" s="35"/>
      <c r="I8415" s="35"/>
    </row>
    <row r="8416" spans="3:9" ht="22.5" customHeight="1" x14ac:dyDescent="0.25">
      <c r="C8416" s="34"/>
      <c r="D8416" s="27"/>
      <c r="F8416" s="27"/>
      <c r="G8416" s="35"/>
      <c r="H8416" s="35"/>
      <c r="I8416" s="35"/>
    </row>
    <row r="8417" spans="3:9" ht="22.5" customHeight="1" x14ac:dyDescent="0.25">
      <c r="C8417" s="34"/>
      <c r="D8417" s="27"/>
      <c r="F8417" s="27"/>
      <c r="G8417" s="35"/>
      <c r="H8417" s="35"/>
      <c r="I8417" s="35"/>
    </row>
    <row r="8418" spans="3:9" ht="22.5" customHeight="1" x14ac:dyDescent="0.25">
      <c r="C8418" s="34"/>
      <c r="D8418" s="27"/>
      <c r="F8418" s="27"/>
      <c r="G8418" s="35"/>
      <c r="H8418" s="35"/>
      <c r="I8418" s="35"/>
    </row>
    <row r="8419" spans="3:9" ht="22.5" customHeight="1" x14ac:dyDescent="0.25">
      <c r="C8419" s="34"/>
      <c r="D8419" s="27"/>
      <c r="F8419" s="27"/>
      <c r="G8419" s="35"/>
      <c r="H8419" s="35"/>
      <c r="I8419" s="35"/>
    </row>
    <row r="8420" spans="3:9" ht="22.5" customHeight="1" x14ac:dyDescent="0.25">
      <c r="C8420" s="34"/>
      <c r="D8420" s="27"/>
      <c r="F8420" s="27"/>
      <c r="G8420" s="35"/>
      <c r="H8420" s="35"/>
      <c r="I8420" s="35"/>
    </row>
    <row r="8421" spans="3:9" ht="22.5" customHeight="1" x14ac:dyDescent="0.25">
      <c r="C8421" s="34"/>
      <c r="D8421" s="27"/>
      <c r="F8421" s="27"/>
      <c r="G8421" s="35"/>
      <c r="H8421" s="35"/>
      <c r="I8421" s="35"/>
    </row>
    <row r="8422" spans="3:9" ht="22.5" customHeight="1" x14ac:dyDescent="0.25">
      <c r="C8422" s="34"/>
      <c r="D8422" s="27"/>
      <c r="F8422" s="27"/>
      <c r="G8422" s="35"/>
      <c r="H8422" s="35"/>
      <c r="I8422" s="35"/>
    </row>
    <row r="8423" spans="3:9" ht="22.5" customHeight="1" x14ac:dyDescent="0.25">
      <c r="C8423" s="34"/>
      <c r="D8423" s="27"/>
      <c r="F8423" s="27"/>
      <c r="G8423" s="35"/>
      <c r="H8423" s="35"/>
      <c r="I8423" s="35"/>
    </row>
    <row r="8424" spans="3:9" ht="22.5" customHeight="1" x14ac:dyDescent="0.25">
      <c r="C8424" s="34"/>
      <c r="D8424" s="27"/>
      <c r="F8424" s="27"/>
      <c r="G8424" s="35"/>
      <c r="H8424" s="35"/>
      <c r="I8424" s="35"/>
    </row>
    <row r="8425" spans="3:9" ht="22.5" customHeight="1" x14ac:dyDescent="0.25">
      <c r="C8425" s="34"/>
      <c r="D8425" s="27"/>
      <c r="F8425" s="27"/>
      <c r="G8425" s="35"/>
      <c r="H8425" s="35"/>
      <c r="I8425" s="35"/>
    </row>
    <row r="8426" spans="3:9" ht="22.5" customHeight="1" x14ac:dyDescent="0.25">
      <c r="C8426" s="34"/>
      <c r="D8426" s="27"/>
      <c r="F8426" s="27"/>
      <c r="G8426" s="35"/>
      <c r="H8426" s="35"/>
      <c r="I8426" s="35"/>
    </row>
    <row r="8427" spans="3:9" ht="22.5" customHeight="1" x14ac:dyDescent="0.25">
      <c r="C8427" s="34"/>
      <c r="D8427" s="27"/>
      <c r="F8427" s="27"/>
      <c r="G8427" s="35"/>
      <c r="H8427" s="35"/>
      <c r="I8427" s="35"/>
    </row>
    <row r="8428" spans="3:9" ht="22.5" customHeight="1" x14ac:dyDescent="0.25">
      <c r="C8428" s="34"/>
      <c r="D8428" s="27"/>
      <c r="F8428" s="27"/>
      <c r="G8428" s="35"/>
      <c r="H8428" s="35"/>
      <c r="I8428" s="35"/>
    </row>
    <row r="8429" spans="3:9" ht="22.5" customHeight="1" x14ac:dyDescent="0.25">
      <c r="C8429" s="34"/>
      <c r="D8429" s="27"/>
      <c r="F8429" s="27"/>
      <c r="G8429" s="35"/>
      <c r="H8429" s="35"/>
      <c r="I8429" s="35"/>
    </row>
    <row r="8430" spans="3:9" ht="22.5" customHeight="1" x14ac:dyDescent="0.25">
      <c r="C8430" s="34"/>
      <c r="D8430" s="27"/>
      <c r="F8430" s="27"/>
      <c r="G8430" s="35"/>
      <c r="H8430" s="35"/>
      <c r="I8430" s="35"/>
    </row>
    <row r="8431" spans="3:9" ht="22.5" customHeight="1" x14ac:dyDescent="0.25">
      <c r="C8431" s="34"/>
      <c r="D8431" s="27"/>
      <c r="F8431" s="27"/>
      <c r="G8431" s="35"/>
      <c r="H8431" s="35"/>
      <c r="I8431" s="35"/>
    </row>
    <row r="8432" spans="3:9" ht="22.5" customHeight="1" x14ac:dyDescent="0.25">
      <c r="C8432" s="34"/>
      <c r="D8432" s="27"/>
      <c r="F8432" s="27"/>
      <c r="G8432" s="35"/>
      <c r="H8432" s="35"/>
      <c r="I8432" s="35"/>
    </row>
    <row r="8433" spans="3:9" ht="22.5" customHeight="1" x14ac:dyDescent="0.25">
      <c r="C8433" s="34"/>
      <c r="D8433" s="27"/>
      <c r="F8433" s="27"/>
      <c r="G8433" s="35"/>
      <c r="H8433" s="35"/>
      <c r="I8433" s="35"/>
    </row>
    <row r="8434" spans="3:9" ht="22.5" customHeight="1" x14ac:dyDescent="0.25">
      <c r="C8434" s="34"/>
      <c r="D8434" s="27"/>
      <c r="F8434" s="27"/>
      <c r="G8434" s="35"/>
      <c r="H8434" s="35"/>
      <c r="I8434" s="35"/>
    </row>
    <row r="8435" spans="3:9" ht="22.5" customHeight="1" x14ac:dyDescent="0.25">
      <c r="C8435" s="34"/>
      <c r="D8435" s="27"/>
      <c r="F8435" s="27"/>
      <c r="G8435" s="35"/>
      <c r="H8435" s="35"/>
      <c r="I8435" s="35"/>
    </row>
    <row r="8436" spans="3:9" ht="22.5" customHeight="1" x14ac:dyDescent="0.25">
      <c r="C8436" s="34"/>
      <c r="D8436" s="27"/>
      <c r="F8436" s="27"/>
      <c r="G8436" s="35"/>
      <c r="H8436" s="35"/>
      <c r="I8436" s="35"/>
    </row>
    <row r="8437" spans="3:9" ht="22.5" customHeight="1" x14ac:dyDescent="0.25">
      <c r="C8437" s="34"/>
      <c r="D8437" s="27"/>
      <c r="F8437" s="27"/>
      <c r="G8437" s="35"/>
      <c r="H8437" s="35"/>
      <c r="I8437" s="35"/>
    </row>
    <row r="8438" spans="3:9" ht="22.5" customHeight="1" x14ac:dyDescent="0.25">
      <c r="C8438" s="34"/>
      <c r="D8438" s="27"/>
      <c r="F8438" s="27"/>
      <c r="G8438" s="35"/>
      <c r="H8438" s="35"/>
      <c r="I8438" s="35"/>
    </row>
    <row r="8439" spans="3:9" ht="22.5" customHeight="1" x14ac:dyDescent="0.25">
      <c r="C8439" s="34"/>
      <c r="D8439" s="27"/>
      <c r="F8439" s="27"/>
      <c r="G8439" s="35"/>
      <c r="H8439" s="35"/>
      <c r="I8439" s="35"/>
    </row>
    <row r="8440" spans="3:9" ht="22.5" customHeight="1" x14ac:dyDescent="0.25">
      <c r="C8440" s="34"/>
      <c r="D8440" s="27"/>
      <c r="F8440" s="27"/>
      <c r="G8440" s="35"/>
      <c r="H8440" s="35"/>
      <c r="I8440" s="35"/>
    </row>
    <row r="8441" spans="3:9" ht="22.5" customHeight="1" x14ac:dyDescent="0.25">
      <c r="C8441" s="34"/>
      <c r="D8441" s="27"/>
      <c r="F8441" s="27"/>
      <c r="G8441" s="35"/>
      <c r="H8441" s="35"/>
      <c r="I8441" s="35"/>
    </row>
    <row r="8442" spans="3:9" ht="22.5" customHeight="1" x14ac:dyDescent="0.25">
      <c r="C8442" s="34"/>
      <c r="D8442" s="27"/>
      <c r="F8442" s="27"/>
      <c r="G8442" s="35"/>
      <c r="H8442" s="35"/>
      <c r="I8442" s="35"/>
    </row>
    <row r="8443" spans="3:9" ht="22.5" customHeight="1" x14ac:dyDescent="0.25">
      <c r="C8443" s="34"/>
      <c r="D8443" s="27"/>
      <c r="F8443" s="27"/>
      <c r="G8443" s="35"/>
      <c r="H8443" s="35"/>
      <c r="I8443" s="35"/>
    </row>
    <row r="8444" spans="3:9" ht="22.5" customHeight="1" x14ac:dyDescent="0.25">
      <c r="C8444" s="34"/>
      <c r="D8444" s="27"/>
      <c r="F8444" s="27"/>
      <c r="G8444" s="35"/>
      <c r="H8444" s="35"/>
      <c r="I8444" s="35"/>
    </row>
    <row r="8445" spans="3:9" ht="22.5" customHeight="1" x14ac:dyDescent="0.25">
      <c r="C8445" s="34"/>
      <c r="D8445" s="27"/>
      <c r="F8445" s="27"/>
      <c r="G8445" s="35"/>
      <c r="H8445" s="35"/>
      <c r="I8445" s="35"/>
    </row>
    <row r="8446" spans="3:9" ht="22.5" customHeight="1" x14ac:dyDescent="0.25">
      <c r="C8446" s="34"/>
      <c r="D8446" s="27"/>
      <c r="F8446" s="27"/>
      <c r="G8446" s="35"/>
      <c r="H8446" s="35"/>
      <c r="I8446" s="35"/>
    </row>
    <row r="8447" spans="3:9" ht="22.5" customHeight="1" x14ac:dyDescent="0.25">
      <c r="C8447" s="34"/>
      <c r="D8447" s="27"/>
      <c r="F8447" s="27"/>
      <c r="G8447" s="35"/>
      <c r="H8447" s="35"/>
      <c r="I8447" s="35"/>
    </row>
    <row r="8448" spans="3:9" ht="22.5" customHeight="1" x14ac:dyDescent="0.25">
      <c r="C8448" s="34"/>
      <c r="D8448" s="27"/>
      <c r="F8448" s="27"/>
      <c r="G8448" s="35"/>
      <c r="H8448" s="35"/>
      <c r="I8448" s="35"/>
    </row>
    <row r="8449" spans="3:9" ht="22.5" customHeight="1" x14ac:dyDescent="0.25">
      <c r="C8449" s="34"/>
      <c r="D8449" s="27"/>
      <c r="F8449" s="27"/>
      <c r="G8449" s="35"/>
      <c r="H8449" s="35"/>
      <c r="I8449" s="35"/>
    </row>
    <row r="8450" spans="3:9" ht="22.5" customHeight="1" x14ac:dyDescent="0.25">
      <c r="C8450" s="34"/>
      <c r="D8450" s="27"/>
      <c r="F8450" s="27"/>
      <c r="G8450" s="35"/>
      <c r="H8450" s="35"/>
      <c r="I8450" s="35"/>
    </row>
    <row r="8451" spans="3:9" ht="22.5" customHeight="1" x14ac:dyDescent="0.25">
      <c r="C8451" s="34"/>
      <c r="D8451" s="27"/>
      <c r="F8451" s="27"/>
      <c r="G8451" s="35"/>
      <c r="H8451" s="35"/>
      <c r="I8451" s="35"/>
    </row>
    <row r="8452" spans="3:9" ht="22.5" customHeight="1" x14ac:dyDescent="0.25">
      <c r="C8452" s="34"/>
      <c r="D8452" s="27"/>
      <c r="F8452" s="27"/>
      <c r="G8452" s="35"/>
      <c r="H8452" s="35"/>
      <c r="I8452" s="35"/>
    </row>
    <row r="8453" spans="3:9" ht="22.5" customHeight="1" x14ac:dyDescent="0.25">
      <c r="C8453" s="34"/>
      <c r="D8453" s="27"/>
      <c r="F8453" s="27"/>
      <c r="G8453" s="35"/>
      <c r="H8453" s="35"/>
      <c r="I8453" s="35"/>
    </row>
    <row r="8454" spans="3:9" ht="22.5" customHeight="1" x14ac:dyDescent="0.25">
      <c r="C8454" s="34"/>
      <c r="D8454" s="27"/>
      <c r="F8454" s="27"/>
      <c r="G8454" s="35"/>
      <c r="H8454" s="35"/>
      <c r="I8454" s="35"/>
    </row>
    <row r="8455" spans="3:9" ht="22.5" customHeight="1" x14ac:dyDescent="0.25">
      <c r="C8455" s="34"/>
      <c r="D8455" s="27"/>
      <c r="F8455" s="27"/>
      <c r="G8455" s="35"/>
      <c r="H8455" s="35"/>
      <c r="I8455" s="35"/>
    </row>
    <row r="8456" spans="3:9" ht="22.5" customHeight="1" x14ac:dyDescent="0.25">
      <c r="C8456" s="34"/>
      <c r="D8456" s="27"/>
      <c r="F8456" s="27"/>
      <c r="G8456" s="35"/>
      <c r="H8456" s="35"/>
      <c r="I8456" s="35"/>
    </row>
    <row r="8457" spans="3:9" ht="22.5" customHeight="1" x14ac:dyDescent="0.25">
      <c r="C8457" s="34"/>
      <c r="D8457" s="27"/>
      <c r="F8457" s="27"/>
      <c r="G8457" s="35"/>
      <c r="H8457" s="35"/>
      <c r="I8457" s="35"/>
    </row>
    <row r="8458" spans="3:9" ht="22.5" customHeight="1" x14ac:dyDescent="0.25">
      <c r="C8458" s="34"/>
      <c r="D8458" s="27"/>
      <c r="F8458" s="27"/>
      <c r="G8458" s="35"/>
      <c r="H8458" s="35"/>
      <c r="I8458" s="35"/>
    </row>
    <row r="8459" spans="3:9" ht="22.5" customHeight="1" x14ac:dyDescent="0.25">
      <c r="C8459" s="34"/>
      <c r="D8459" s="27"/>
      <c r="F8459" s="27"/>
      <c r="G8459" s="35"/>
      <c r="H8459" s="35"/>
      <c r="I8459" s="35"/>
    </row>
    <row r="8460" spans="3:9" ht="22.5" customHeight="1" x14ac:dyDescent="0.25">
      <c r="C8460" s="34"/>
      <c r="D8460" s="27"/>
      <c r="F8460" s="27"/>
      <c r="G8460" s="35"/>
      <c r="H8460" s="35"/>
      <c r="I8460" s="35"/>
    </row>
    <row r="8461" spans="3:9" ht="22.5" customHeight="1" x14ac:dyDescent="0.25">
      <c r="C8461" s="34"/>
      <c r="D8461" s="27"/>
      <c r="F8461" s="27"/>
      <c r="G8461" s="35"/>
      <c r="H8461" s="35"/>
      <c r="I8461" s="35"/>
    </row>
    <row r="8462" spans="3:9" ht="22.5" customHeight="1" x14ac:dyDescent="0.25">
      <c r="C8462" s="34"/>
      <c r="D8462" s="27"/>
      <c r="F8462" s="27"/>
      <c r="G8462" s="35"/>
      <c r="H8462" s="35"/>
      <c r="I8462" s="35"/>
    </row>
    <row r="8463" spans="3:9" ht="22.5" customHeight="1" x14ac:dyDescent="0.25">
      <c r="C8463" s="34"/>
      <c r="D8463" s="27"/>
      <c r="F8463" s="27"/>
      <c r="G8463" s="35"/>
      <c r="H8463" s="35"/>
      <c r="I8463" s="35"/>
    </row>
    <row r="8464" spans="3:9" ht="22.5" customHeight="1" x14ac:dyDescent="0.25">
      <c r="C8464" s="34"/>
      <c r="D8464" s="27"/>
      <c r="F8464" s="27"/>
      <c r="G8464" s="35"/>
      <c r="H8464" s="35"/>
      <c r="I8464" s="35"/>
    </row>
    <row r="8465" spans="3:9" ht="22.5" customHeight="1" x14ac:dyDescent="0.25">
      <c r="C8465" s="34"/>
      <c r="D8465" s="27"/>
      <c r="F8465" s="27"/>
      <c r="G8465" s="35"/>
      <c r="H8465" s="35"/>
      <c r="I8465" s="35"/>
    </row>
    <row r="8466" spans="3:9" ht="22.5" customHeight="1" x14ac:dyDescent="0.25">
      <c r="C8466" s="34"/>
      <c r="D8466" s="27"/>
      <c r="F8466" s="27"/>
      <c r="G8466" s="35"/>
      <c r="H8466" s="35"/>
      <c r="I8466" s="35"/>
    </row>
    <row r="8467" spans="3:9" ht="22.5" customHeight="1" x14ac:dyDescent="0.25">
      <c r="C8467" s="34"/>
      <c r="D8467" s="27"/>
      <c r="F8467" s="27"/>
      <c r="G8467" s="35"/>
      <c r="H8467" s="35"/>
      <c r="I8467" s="35"/>
    </row>
    <row r="8468" spans="3:9" ht="22.5" customHeight="1" x14ac:dyDescent="0.25">
      <c r="C8468" s="34"/>
      <c r="D8468" s="27"/>
      <c r="F8468" s="27"/>
      <c r="G8468" s="35"/>
      <c r="H8468" s="35"/>
      <c r="I8468" s="35"/>
    </row>
    <row r="8469" spans="3:9" ht="22.5" customHeight="1" x14ac:dyDescent="0.25">
      <c r="C8469" s="34"/>
      <c r="D8469" s="27"/>
      <c r="F8469" s="27"/>
      <c r="G8469" s="35"/>
      <c r="H8469" s="35"/>
      <c r="I8469" s="35"/>
    </row>
    <row r="8470" spans="3:9" ht="22.5" customHeight="1" x14ac:dyDescent="0.25">
      <c r="C8470" s="34"/>
      <c r="D8470" s="27"/>
      <c r="F8470" s="27"/>
      <c r="G8470" s="35"/>
      <c r="H8470" s="35"/>
      <c r="I8470" s="35"/>
    </row>
    <row r="8471" spans="3:9" ht="22.5" customHeight="1" x14ac:dyDescent="0.25">
      <c r="C8471" s="34"/>
      <c r="D8471" s="27"/>
      <c r="F8471" s="27"/>
      <c r="G8471" s="35"/>
      <c r="H8471" s="35"/>
      <c r="I8471" s="35"/>
    </row>
    <row r="8472" spans="3:9" ht="22.5" customHeight="1" x14ac:dyDescent="0.25">
      <c r="C8472" s="34"/>
      <c r="D8472" s="27"/>
      <c r="F8472" s="27"/>
      <c r="G8472" s="35"/>
      <c r="H8472" s="35"/>
      <c r="I8472" s="35"/>
    </row>
    <row r="8473" spans="3:9" ht="22.5" customHeight="1" x14ac:dyDescent="0.25">
      <c r="C8473" s="34"/>
      <c r="D8473" s="27"/>
      <c r="F8473" s="27"/>
      <c r="G8473" s="35"/>
      <c r="H8473" s="35"/>
      <c r="I8473" s="35"/>
    </row>
    <row r="8474" spans="3:9" ht="22.5" customHeight="1" x14ac:dyDescent="0.25">
      <c r="C8474" s="34"/>
      <c r="D8474" s="27"/>
      <c r="F8474" s="27"/>
      <c r="G8474" s="35"/>
      <c r="H8474" s="35"/>
      <c r="I8474" s="35"/>
    </row>
    <row r="8475" spans="3:9" ht="22.5" customHeight="1" x14ac:dyDescent="0.25">
      <c r="C8475" s="34"/>
      <c r="D8475" s="27"/>
      <c r="F8475" s="27"/>
      <c r="G8475" s="35"/>
      <c r="H8475" s="35"/>
      <c r="I8475" s="35"/>
    </row>
    <row r="8476" spans="3:9" ht="22.5" customHeight="1" x14ac:dyDescent="0.25">
      <c r="C8476" s="34"/>
      <c r="D8476" s="27"/>
      <c r="F8476" s="27"/>
      <c r="G8476" s="35"/>
      <c r="H8476" s="35"/>
      <c r="I8476" s="35"/>
    </row>
    <row r="8477" spans="3:9" ht="22.5" customHeight="1" x14ac:dyDescent="0.25">
      <c r="C8477" s="34"/>
      <c r="D8477" s="27"/>
      <c r="F8477" s="27"/>
      <c r="G8477" s="35"/>
      <c r="H8477" s="35"/>
      <c r="I8477" s="35"/>
    </row>
    <row r="8478" spans="3:9" ht="22.5" customHeight="1" x14ac:dyDescent="0.25">
      <c r="C8478" s="34"/>
      <c r="D8478" s="27"/>
      <c r="F8478" s="27"/>
      <c r="G8478" s="35"/>
      <c r="H8478" s="35"/>
      <c r="I8478" s="35"/>
    </row>
    <row r="8479" spans="3:9" ht="22.5" customHeight="1" x14ac:dyDescent="0.25">
      <c r="C8479" s="34"/>
      <c r="D8479" s="27"/>
      <c r="F8479" s="27"/>
      <c r="G8479" s="35"/>
      <c r="H8479" s="35"/>
      <c r="I8479" s="35"/>
    </row>
    <row r="8480" spans="3:9" ht="22.5" customHeight="1" x14ac:dyDescent="0.25">
      <c r="C8480" s="34"/>
      <c r="D8480" s="27"/>
      <c r="F8480" s="27"/>
      <c r="G8480" s="35"/>
      <c r="H8480" s="35"/>
      <c r="I8480" s="35"/>
    </row>
    <row r="8481" spans="3:9" ht="22.5" customHeight="1" x14ac:dyDescent="0.25">
      <c r="C8481" s="34"/>
      <c r="D8481" s="27"/>
      <c r="F8481" s="27"/>
      <c r="G8481" s="35"/>
      <c r="H8481" s="35"/>
      <c r="I8481" s="35"/>
    </row>
    <row r="8482" spans="3:9" ht="22.5" customHeight="1" x14ac:dyDescent="0.25">
      <c r="C8482" s="34"/>
      <c r="D8482" s="27"/>
      <c r="F8482" s="27"/>
      <c r="G8482" s="35"/>
      <c r="H8482" s="35"/>
      <c r="I8482" s="35"/>
    </row>
    <row r="8483" spans="3:9" ht="22.5" customHeight="1" x14ac:dyDescent="0.25">
      <c r="C8483" s="34"/>
      <c r="D8483" s="27"/>
      <c r="F8483" s="27"/>
      <c r="G8483" s="35"/>
      <c r="H8483" s="35"/>
      <c r="I8483" s="35"/>
    </row>
    <row r="8484" spans="3:9" ht="22.5" customHeight="1" x14ac:dyDescent="0.25">
      <c r="C8484" s="34"/>
      <c r="D8484" s="27"/>
      <c r="F8484" s="27"/>
      <c r="G8484" s="35"/>
      <c r="H8484" s="35"/>
      <c r="I8484" s="35"/>
    </row>
    <row r="8485" spans="3:9" ht="22.5" customHeight="1" x14ac:dyDescent="0.25">
      <c r="C8485" s="34"/>
      <c r="D8485" s="27"/>
      <c r="F8485" s="27"/>
      <c r="G8485" s="35"/>
      <c r="H8485" s="35"/>
      <c r="I8485" s="35"/>
    </row>
    <row r="8486" spans="3:9" ht="22.5" customHeight="1" x14ac:dyDescent="0.25">
      <c r="C8486" s="34"/>
      <c r="D8486" s="27"/>
      <c r="F8486" s="27"/>
      <c r="G8486" s="35"/>
      <c r="H8486" s="35"/>
      <c r="I8486" s="35"/>
    </row>
    <row r="8487" spans="3:9" ht="22.5" customHeight="1" x14ac:dyDescent="0.25">
      <c r="C8487" s="34"/>
      <c r="D8487" s="27"/>
      <c r="F8487" s="27"/>
      <c r="G8487" s="35"/>
      <c r="H8487" s="35"/>
      <c r="I8487" s="35"/>
    </row>
    <row r="8488" spans="3:9" ht="22.5" customHeight="1" x14ac:dyDescent="0.25">
      <c r="C8488" s="34"/>
      <c r="D8488" s="27"/>
      <c r="F8488" s="27"/>
      <c r="G8488" s="35"/>
      <c r="H8488" s="35"/>
      <c r="I8488" s="35"/>
    </row>
    <row r="8489" spans="3:9" ht="22.5" customHeight="1" x14ac:dyDescent="0.25">
      <c r="C8489" s="34"/>
      <c r="D8489" s="27"/>
      <c r="F8489" s="27"/>
      <c r="G8489" s="35"/>
      <c r="H8489" s="35"/>
      <c r="I8489" s="35"/>
    </row>
    <row r="8490" spans="3:9" ht="22.5" customHeight="1" x14ac:dyDescent="0.25">
      <c r="C8490" s="34"/>
      <c r="D8490" s="27"/>
      <c r="F8490" s="27"/>
      <c r="G8490" s="35"/>
      <c r="H8490" s="35"/>
      <c r="I8490" s="35"/>
    </row>
    <row r="8491" spans="3:9" ht="22.5" customHeight="1" x14ac:dyDescent="0.25">
      <c r="C8491" s="34"/>
      <c r="D8491" s="27"/>
      <c r="F8491" s="27"/>
      <c r="G8491" s="35"/>
      <c r="H8491" s="35"/>
      <c r="I8491" s="35"/>
    </row>
    <row r="8492" spans="3:9" ht="22.5" customHeight="1" x14ac:dyDescent="0.25">
      <c r="C8492" s="34"/>
      <c r="D8492" s="27"/>
      <c r="F8492" s="27"/>
      <c r="G8492" s="35"/>
      <c r="H8492" s="35"/>
      <c r="I8492" s="35"/>
    </row>
    <row r="8493" spans="3:9" ht="22.5" customHeight="1" x14ac:dyDescent="0.25">
      <c r="C8493" s="34"/>
      <c r="D8493" s="27"/>
      <c r="F8493" s="27"/>
      <c r="G8493" s="35"/>
      <c r="H8493" s="35"/>
      <c r="I8493" s="35"/>
    </row>
    <row r="8494" spans="3:9" ht="22.5" customHeight="1" x14ac:dyDescent="0.25">
      <c r="C8494" s="34"/>
      <c r="D8494" s="27"/>
      <c r="F8494" s="27"/>
      <c r="G8494" s="35"/>
      <c r="H8494" s="35"/>
      <c r="I8494" s="35"/>
    </row>
    <row r="8495" spans="3:9" ht="22.5" customHeight="1" x14ac:dyDescent="0.25">
      <c r="C8495" s="34"/>
      <c r="D8495" s="27"/>
      <c r="F8495" s="27"/>
      <c r="G8495" s="35"/>
      <c r="H8495" s="35"/>
      <c r="I8495" s="35"/>
    </row>
    <row r="8496" spans="3:9" ht="22.5" customHeight="1" x14ac:dyDescent="0.25">
      <c r="C8496" s="34"/>
      <c r="D8496" s="27"/>
      <c r="F8496" s="27"/>
      <c r="G8496" s="35"/>
      <c r="H8496" s="35"/>
      <c r="I8496" s="35"/>
    </row>
    <row r="8497" spans="3:9" ht="22.5" customHeight="1" x14ac:dyDescent="0.25">
      <c r="C8497" s="34"/>
      <c r="D8497" s="27"/>
      <c r="F8497" s="27"/>
      <c r="G8497" s="35"/>
      <c r="H8497" s="35"/>
      <c r="I8497" s="35"/>
    </row>
    <row r="8498" spans="3:9" ht="22.5" customHeight="1" x14ac:dyDescent="0.25">
      <c r="C8498" s="34"/>
      <c r="D8498" s="27"/>
      <c r="F8498" s="27"/>
      <c r="G8498" s="35"/>
      <c r="H8498" s="35"/>
      <c r="I8498" s="35"/>
    </row>
    <row r="8499" spans="3:9" ht="22.5" customHeight="1" x14ac:dyDescent="0.25">
      <c r="C8499" s="34"/>
      <c r="D8499" s="27"/>
      <c r="F8499" s="27"/>
      <c r="G8499" s="35"/>
      <c r="H8499" s="35"/>
      <c r="I8499" s="35"/>
    </row>
    <row r="8500" spans="3:9" ht="22.5" customHeight="1" x14ac:dyDescent="0.25">
      <c r="C8500" s="34"/>
      <c r="D8500" s="27"/>
      <c r="F8500" s="27"/>
      <c r="G8500" s="35"/>
      <c r="H8500" s="35"/>
      <c r="I8500" s="35"/>
    </row>
    <row r="8501" spans="3:9" ht="22.5" customHeight="1" x14ac:dyDescent="0.25">
      <c r="C8501" s="34"/>
      <c r="D8501" s="27"/>
      <c r="F8501" s="27"/>
      <c r="G8501" s="35"/>
      <c r="H8501" s="35"/>
      <c r="I8501" s="35"/>
    </row>
    <row r="8502" spans="3:9" ht="22.5" customHeight="1" x14ac:dyDescent="0.25">
      <c r="C8502" s="34"/>
      <c r="D8502" s="27"/>
      <c r="F8502" s="27"/>
      <c r="G8502" s="35"/>
      <c r="H8502" s="35"/>
      <c r="I8502" s="35"/>
    </row>
    <row r="8503" spans="3:9" ht="22.5" customHeight="1" x14ac:dyDescent="0.25">
      <c r="C8503" s="34"/>
      <c r="D8503" s="27"/>
      <c r="F8503" s="27"/>
      <c r="G8503" s="35"/>
      <c r="H8503" s="35"/>
      <c r="I8503" s="35"/>
    </row>
    <row r="8504" spans="3:9" ht="22.5" customHeight="1" x14ac:dyDescent="0.25">
      <c r="C8504" s="34"/>
      <c r="D8504" s="27"/>
      <c r="F8504" s="27"/>
      <c r="G8504" s="35"/>
      <c r="H8504" s="35"/>
      <c r="I8504" s="35"/>
    </row>
    <row r="8505" spans="3:9" ht="22.5" customHeight="1" x14ac:dyDescent="0.25">
      <c r="C8505" s="34"/>
      <c r="D8505" s="27"/>
      <c r="F8505" s="27"/>
      <c r="G8505" s="35"/>
      <c r="H8505" s="35"/>
      <c r="I8505" s="35"/>
    </row>
    <row r="8506" spans="3:9" ht="22.5" customHeight="1" x14ac:dyDescent="0.25">
      <c r="C8506" s="34"/>
      <c r="D8506" s="27"/>
      <c r="F8506" s="27"/>
      <c r="G8506" s="35"/>
      <c r="H8506" s="35"/>
      <c r="I8506" s="35"/>
    </row>
    <row r="8507" spans="3:9" ht="22.5" customHeight="1" x14ac:dyDescent="0.25">
      <c r="C8507" s="34"/>
      <c r="D8507" s="27"/>
      <c r="F8507" s="27"/>
      <c r="G8507" s="35"/>
      <c r="H8507" s="35"/>
      <c r="I8507" s="35"/>
    </row>
    <row r="8508" spans="3:9" ht="22.5" customHeight="1" x14ac:dyDescent="0.25">
      <c r="C8508" s="34"/>
      <c r="D8508" s="27"/>
      <c r="F8508" s="27"/>
      <c r="G8508" s="35"/>
      <c r="H8508" s="35"/>
      <c r="I8508" s="35"/>
    </row>
    <row r="8509" spans="3:9" ht="22.5" customHeight="1" x14ac:dyDescent="0.25">
      <c r="C8509" s="34"/>
      <c r="D8509" s="27"/>
      <c r="F8509" s="27"/>
      <c r="G8509" s="35"/>
      <c r="H8509" s="35"/>
      <c r="I8509" s="35"/>
    </row>
    <row r="8510" spans="3:9" ht="22.5" customHeight="1" x14ac:dyDescent="0.25">
      <c r="C8510" s="34"/>
      <c r="D8510" s="27"/>
      <c r="F8510" s="27"/>
      <c r="G8510" s="35"/>
      <c r="H8510" s="35"/>
      <c r="I8510" s="35"/>
    </row>
    <row r="8511" spans="3:9" ht="22.5" customHeight="1" x14ac:dyDescent="0.25">
      <c r="C8511" s="34"/>
      <c r="D8511" s="27"/>
      <c r="F8511" s="27"/>
      <c r="G8511" s="35"/>
      <c r="H8511" s="35"/>
      <c r="I8511" s="35"/>
    </row>
    <row r="8512" spans="3:9" ht="22.5" customHeight="1" x14ac:dyDescent="0.25">
      <c r="C8512" s="34"/>
      <c r="D8512" s="27"/>
      <c r="F8512" s="27"/>
      <c r="G8512" s="35"/>
      <c r="H8512" s="35"/>
      <c r="I8512" s="35"/>
    </row>
    <row r="8513" spans="3:9" ht="22.5" customHeight="1" x14ac:dyDescent="0.25">
      <c r="C8513" s="34"/>
      <c r="D8513" s="27"/>
      <c r="F8513" s="27"/>
      <c r="G8513" s="35"/>
      <c r="H8513" s="35"/>
      <c r="I8513" s="35"/>
    </row>
    <row r="8514" spans="3:9" ht="22.5" customHeight="1" x14ac:dyDescent="0.25">
      <c r="C8514" s="34"/>
      <c r="D8514" s="27"/>
      <c r="F8514" s="27"/>
      <c r="G8514" s="35"/>
      <c r="H8514" s="35"/>
      <c r="I8514" s="35"/>
    </row>
    <row r="8515" spans="3:9" ht="22.5" customHeight="1" x14ac:dyDescent="0.25">
      <c r="C8515" s="34"/>
      <c r="D8515" s="27"/>
      <c r="F8515" s="27"/>
      <c r="G8515" s="35"/>
      <c r="H8515" s="35"/>
      <c r="I8515" s="35"/>
    </row>
    <row r="8516" spans="3:9" ht="22.5" customHeight="1" x14ac:dyDescent="0.25">
      <c r="C8516" s="34"/>
      <c r="D8516" s="27"/>
      <c r="F8516" s="27"/>
      <c r="G8516" s="35"/>
      <c r="H8516" s="35"/>
      <c r="I8516" s="35"/>
    </row>
    <row r="8517" spans="3:9" ht="22.5" customHeight="1" x14ac:dyDescent="0.25">
      <c r="C8517" s="34"/>
      <c r="D8517" s="27"/>
      <c r="F8517" s="27"/>
      <c r="G8517" s="35"/>
      <c r="H8517" s="35"/>
      <c r="I8517" s="35"/>
    </row>
    <row r="8518" spans="3:9" ht="22.5" customHeight="1" x14ac:dyDescent="0.25">
      <c r="C8518" s="34"/>
      <c r="D8518" s="27"/>
      <c r="F8518" s="27"/>
      <c r="G8518" s="35"/>
      <c r="H8518" s="35"/>
      <c r="I8518" s="35"/>
    </row>
    <row r="8519" spans="3:9" ht="22.5" customHeight="1" x14ac:dyDescent="0.25">
      <c r="C8519" s="34"/>
      <c r="D8519" s="27"/>
      <c r="F8519" s="27"/>
      <c r="G8519" s="35"/>
      <c r="H8519" s="35"/>
      <c r="I8519" s="35"/>
    </row>
    <row r="8520" spans="3:9" ht="22.5" customHeight="1" x14ac:dyDescent="0.25">
      <c r="C8520" s="34"/>
      <c r="D8520" s="27"/>
      <c r="F8520" s="27"/>
      <c r="G8520" s="35"/>
      <c r="H8520" s="35"/>
      <c r="I8520" s="35"/>
    </row>
    <row r="8521" spans="3:9" ht="22.5" customHeight="1" x14ac:dyDescent="0.25">
      <c r="C8521" s="34"/>
      <c r="D8521" s="27"/>
      <c r="F8521" s="27"/>
      <c r="G8521" s="35"/>
      <c r="H8521" s="35"/>
      <c r="I8521" s="35"/>
    </row>
    <row r="8522" spans="3:9" ht="22.5" customHeight="1" x14ac:dyDescent="0.25">
      <c r="C8522" s="34"/>
      <c r="D8522" s="27"/>
      <c r="F8522" s="27"/>
      <c r="G8522" s="35"/>
      <c r="H8522" s="35"/>
      <c r="I8522" s="35"/>
    </row>
    <row r="8523" spans="3:9" ht="22.5" customHeight="1" x14ac:dyDescent="0.25">
      <c r="C8523" s="34"/>
      <c r="D8523" s="27"/>
      <c r="F8523" s="27"/>
      <c r="G8523" s="35"/>
      <c r="H8523" s="35"/>
      <c r="I8523" s="35"/>
    </row>
    <row r="8524" spans="3:9" ht="22.5" customHeight="1" x14ac:dyDescent="0.25">
      <c r="C8524" s="34"/>
      <c r="D8524" s="27"/>
      <c r="F8524" s="27"/>
      <c r="G8524" s="35"/>
      <c r="H8524" s="35"/>
      <c r="I8524" s="35"/>
    </row>
    <row r="8525" spans="3:9" ht="22.5" customHeight="1" x14ac:dyDescent="0.25">
      <c r="C8525" s="34"/>
      <c r="D8525" s="27"/>
      <c r="F8525" s="27"/>
      <c r="G8525" s="35"/>
      <c r="H8525" s="35"/>
      <c r="I8525" s="35"/>
    </row>
    <row r="8526" spans="3:9" ht="22.5" customHeight="1" x14ac:dyDescent="0.25">
      <c r="C8526" s="34"/>
      <c r="D8526" s="27"/>
      <c r="F8526" s="27"/>
      <c r="G8526" s="35"/>
      <c r="H8526" s="35"/>
      <c r="I8526" s="35"/>
    </row>
    <row r="8527" spans="3:9" ht="22.5" customHeight="1" x14ac:dyDescent="0.25">
      <c r="C8527" s="34"/>
      <c r="D8527" s="27"/>
      <c r="F8527" s="27"/>
      <c r="G8527" s="35"/>
      <c r="H8527" s="35"/>
      <c r="I8527" s="35"/>
    </row>
    <row r="8528" spans="3:9" ht="22.5" customHeight="1" x14ac:dyDescent="0.25">
      <c r="C8528" s="34"/>
      <c r="D8528" s="27"/>
      <c r="F8528" s="27"/>
      <c r="G8528" s="35"/>
      <c r="H8528" s="35"/>
      <c r="I8528" s="35"/>
    </row>
    <row r="8529" spans="3:9" ht="22.5" customHeight="1" x14ac:dyDescent="0.25">
      <c r="C8529" s="34"/>
      <c r="D8529" s="27"/>
      <c r="F8529" s="27"/>
      <c r="G8529" s="35"/>
      <c r="H8529" s="35"/>
      <c r="I8529" s="35"/>
    </row>
    <row r="8530" spans="3:9" ht="22.5" customHeight="1" x14ac:dyDescent="0.25">
      <c r="C8530" s="34"/>
      <c r="D8530" s="27"/>
      <c r="F8530" s="27"/>
      <c r="G8530" s="35"/>
      <c r="H8530" s="35"/>
      <c r="I8530" s="35"/>
    </row>
    <row r="8531" spans="3:9" ht="22.5" customHeight="1" x14ac:dyDescent="0.25">
      <c r="C8531" s="34"/>
      <c r="D8531" s="27"/>
      <c r="F8531" s="27"/>
      <c r="G8531" s="35"/>
      <c r="H8531" s="35"/>
      <c r="I8531" s="35"/>
    </row>
    <row r="8532" spans="3:9" ht="22.5" customHeight="1" x14ac:dyDescent="0.25">
      <c r="C8532" s="34"/>
      <c r="D8532" s="27"/>
      <c r="F8532" s="27"/>
      <c r="G8532" s="35"/>
      <c r="H8532" s="35"/>
      <c r="I8532" s="35"/>
    </row>
    <row r="8533" spans="3:9" ht="22.5" customHeight="1" x14ac:dyDescent="0.25">
      <c r="C8533" s="34"/>
      <c r="D8533" s="27"/>
      <c r="F8533" s="27"/>
      <c r="G8533" s="35"/>
      <c r="H8533" s="35"/>
      <c r="I8533" s="35"/>
    </row>
    <row r="8534" spans="3:9" ht="22.5" customHeight="1" x14ac:dyDescent="0.25">
      <c r="C8534" s="34"/>
      <c r="D8534" s="27"/>
      <c r="F8534" s="27"/>
      <c r="G8534" s="35"/>
      <c r="H8534" s="35"/>
      <c r="I8534" s="35"/>
    </row>
    <row r="8535" spans="3:9" ht="22.5" customHeight="1" x14ac:dyDescent="0.25">
      <c r="C8535" s="34"/>
      <c r="D8535" s="27"/>
      <c r="F8535" s="27"/>
      <c r="G8535" s="35"/>
      <c r="H8535" s="35"/>
      <c r="I8535" s="35"/>
    </row>
    <row r="8536" spans="3:9" ht="22.5" customHeight="1" x14ac:dyDescent="0.25">
      <c r="C8536" s="34"/>
      <c r="D8536" s="27"/>
      <c r="F8536" s="27"/>
      <c r="G8536" s="35"/>
      <c r="H8536" s="35"/>
      <c r="I8536" s="35"/>
    </row>
    <row r="8537" spans="3:9" ht="22.5" customHeight="1" x14ac:dyDescent="0.25">
      <c r="C8537" s="34"/>
      <c r="D8537" s="27"/>
      <c r="F8537" s="27"/>
      <c r="G8537" s="35"/>
      <c r="H8537" s="35"/>
      <c r="I8537" s="35"/>
    </row>
    <row r="8538" spans="3:9" ht="22.5" customHeight="1" x14ac:dyDescent="0.25">
      <c r="C8538" s="34"/>
      <c r="D8538" s="27"/>
      <c r="F8538" s="27"/>
      <c r="G8538" s="35"/>
      <c r="H8538" s="35"/>
      <c r="I8538" s="35"/>
    </row>
    <row r="8539" spans="3:9" ht="22.5" customHeight="1" x14ac:dyDescent="0.25">
      <c r="C8539" s="34"/>
      <c r="D8539" s="27"/>
      <c r="F8539" s="27"/>
      <c r="G8539" s="35"/>
      <c r="H8539" s="35"/>
      <c r="I8539" s="35"/>
    </row>
    <row r="8540" spans="3:9" ht="22.5" customHeight="1" x14ac:dyDescent="0.25">
      <c r="C8540" s="34"/>
      <c r="D8540" s="27"/>
      <c r="F8540" s="27"/>
      <c r="G8540" s="35"/>
      <c r="H8540" s="35"/>
      <c r="I8540" s="35"/>
    </row>
    <row r="8541" spans="3:9" ht="22.5" customHeight="1" x14ac:dyDescent="0.25">
      <c r="C8541" s="34"/>
      <c r="D8541" s="27"/>
      <c r="F8541" s="27"/>
      <c r="G8541" s="35"/>
      <c r="H8541" s="35"/>
      <c r="I8541" s="35"/>
    </row>
    <row r="8542" spans="3:9" ht="22.5" customHeight="1" x14ac:dyDescent="0.25">
      <c r="C8542" s="34"/>
      <c r="D8542" s="27"/>
      <c r="F8542" s="27"/>
      <c r="G8542" s="35"/>
      <c r="H8542" s="35"/>
      <c r="I8542" s="35"/>
    </row>
    <row r="8543" spans="3:9" ht="22.5" customHeight="1" x14ac:dyDescent="0.25">
      <c r="C8543" s="34"/>
      <c r="D8543" s="27"/>
      <c r="F8543" s="27"/>
      <c r="G8543" s="35"/>
      <c r="H8543" s="35"/>
      <c r="I8543" s="35"/>
    </row>
    <row r="8544" spans="3:9" ht="22.5" customHeight="1" x14ac:dyDescent="0.25">
      <c r="C8544" s="34"/>
      <c r="D8544" s="27"/>
      <c r="F8544" s="27"/>
      <c r="G8544" s="35"/>
      <c r="H8544" s="35"/>
      <c r="I8544" s="35"/>
    </row>
    <row r="8545" spans="3:9" ht="22.5" customHeight="1" x14ac:dyDescent="0.25">
      <c r="C8545" s="34"/>
      <c r="D8545" s="27"/>
      <c r="F8545" s="27"/>
      <c r="G8545" s="35"/>
      <c r="H8545" s="35"/>
      <c r="I8545" s="35"/>
    </row>
    <row r="8546" spans="3:9" ht="22.5" customHeight="1" x14ac:dyDescent="0.25">
      <c r="C8546" s="34"/>
      <c r="D8546" s="27"/>
      <c r="F8546" s="27"/>
      <c r="G8546" s="35"/>
      <c r="H8546" s="35"/>
      <c r="I8546" s="35"/>
    </row>
    <row r="8547" spans="3:9" ht="22.5" customHeight="1" x14ac:dyDescent="0.25">
      <c r="C8547" s="34"/>
      <c r="D8547" s="27"/>
      <c r="F8547" s="27"/>
      <c r="G8547" s="35"/>
      <c r="H8547" s="35"/>
      <c r="I8547" s="35"/>
    </row>
    <row r="8548" spans="3:9" ht="22.5" customHeight="1" x14ac:dyDescent="0.25">
      <c r="C8548" s="34"/>
      <c r="D8548" s="27"/>
      <c r="F8548" s="27"/>
      <c r="G8548" s="35"/>
      <c r="H8548" s="35"/>
      <c r="I8548" s="35"/>
    </row>
    <row r="8549" spans="3:9" ht="22.5" customHeight="1" x14ac:dyDescent="0.25">
      <c r="C8549" s="34"/>
      <c r="D8549" s="27"/>
      <c r="F8549" s="27"/>
      <c r="G8549" s="35"/>
      <c r="H8549" s="35"/>
      <c r="I8549" s="35"/>
    </row>
    <row r="8550" spans="3:9" ht="22.5" customHeight="1" x14ac:dyDescent="0.25">
      <c r="C8550" s="34"/>
      <c r="D8550" s="27"/>
      <c r="F8550" s="27"/>
      <c r="G8550" s="35"/>
      <c r="H8550" s="35"/>
      <c r="I8550" s="35"/>
    </row>
    <row r="8551" spans="3:9" ht="22.5" customHeight="1" x14ac:dyDescent="0.25">
      <c r="C8551" s="34"/>
      <c r="D8551" s="27"/>
      <c r="F8551" s="27"/>
      <c r="G8551" s="35"/>
      <c r="H8551" s="35"/>
      <c r="I8551" s="35"/>
    </row>
    <row r="8552" spans="3:9" ht="22.5" customHeight="1" x14ac:dyDescent="0.25">
      <c r="C8552" s="34"/>
      <c r="D8552" s="27"/>
      <c r="F8552" s="27"/>
      <c r="G8552" s="35"/>
      <c r="H8552" s="35"/>
      <c r="I8552" s="35"/>
    </row>
    <row r="8553" spans="3:9" ht="22.5" customHeight="1" x14ac:dyDescent="0.25">
      <c r="C8553" s="34"/>
      <c r="D8553" s="27"/>
      <c r="F8553" s="27"/>
      <c r="G8553" s="35"/>
      <c r="H8553" s="35"/>
      <c r="I8553" s="35"/>
    </row>
    <row r="8554" spans="3:9" ht="22.5" customHeight="1" x14ac:dyDescent="0.25">
      <c r="C8554" s="34"/>
      <c r="D8554" s="27"/>
      <c r="F8554" s="27"/>
      <c r="G8554" s="35"/>
      <c r="H8554" s="35"/>
      <c r="I8554" s="35"/>
    </row>
    <row r="8555" spans="3:9" ht="22.5" customHeight="1" x14ac:dyDescent="0.25">
      <c r="C8555" s="34"/>
      <c r="D8555" s="27"/>
      <c r="F8555" s="27"/>
      <c r="G8555" s="35"/>
      <c r="H8555" s="35"/>
      <c r="I8555" s="35"/>
    </row>
    <row r="8556" spans="3:9" ht="22.5" customHeight="1" x14ac:dyDescent="0.25">
      <c r="C8556" s="34"/>
      <c r="D8556" s="27"/>
      <c r="F8556" s="27"/>
      <c r="G8556" s="35"/>
      <c r="H8556" s="35"/>
      <c r="I8556" s="35"/>
    </row>
    <row r="8557" spans="3:9" ht="22.5" customHeight="1" x14ac:dyDescent="0.25">
      <c r="C8557" s="34"/>
      <c r="D8557" s="27"/>
      <c r="F8557" s="27"/>
      <c r="G8557" s="35"/>
      <c r="H8557" s="35"/>
      <c r="I8557" s="35"/>
    </row>
    <row r="8558" spans="3:9" ht="22.5" customHeight="1" x14ac:dyDescent="0.25">
      <c r="C8558" s="34"/>
      <c r="D8558" s="27"/>
      <c r="F8558" s="27"/>
      <c r="G8558" s="35"/>
      <c r="H8558" s="35"/>
      <c r="I8558" s="35"/>
    </row>
    <row r="8559" spans="3:9" ht="22.5" customHeight="1" x14ac:dyDescent="0.25">
      <c r="C8559" s="34"/>
      <c r="D8559" s="27"/>
      <c r="F8559" s="27"/>
      <c r="G8559" s="35"/>
      <c r="H8559" s="35"/>
      <c r="I8559" s="35"/>
    </row>
    <row r="8560" spans="3:9" ht="22.5" customHeight="1" x14ac:dyDescent="0.25">
      <c r="C8560" s="34"/>
      <c r="D8560" s="27"/>
      <c r="F8560" s="27"/>
      <c r="G8560" s="35"/>
      <c r="H8560" s="35"/>
      <c r="I8560" s="35"/>
    </row>
    <row r="8561" spans="3:9" ht="22.5" customHeight="1" x14ac:dyDescent="0.25">
      <c r="C8561" s="34"/>
      <c r="D8561" s="27"/>
      <c r="F8561" s="27"/>
      <c r="G8561" s="35"/>
      <c r="H8561" s="35"/>
      <c r="I8561" s="35"/>
    </row>
    <row r="8562" spans="3:9" ht="22.5" customHeight="1" x14ac:dyDescent="0.25">
      <c r="C8562" s="34"/>
      <c r="D8562" s="27"/>
      <c r="F8562" s="27"/>
      <c r="G8562" s="35"/>
      <c r="H8562" s="35"/>
      <c r="I8562" s="35"/>
    </row>
    <row r="8563" spans="3:9" ht="22.5" customHeight="1" x14ac:dyDescent="0.25">
      <c r="C8563" s="34"/>
      <c r="D8563" s="27"/>
      <c r="F8563" s="27"/>
      <c r="G8563" s="35"/>
      <c r="H8563" s="35"/>
      <c r="I8563" s="35"/>
    </row>
    <row r="8564" spans="3:9" ht="22.5" customHeight="1" x14ac:dyDescent="0.25">
      <c r="C8564" s="34"/>
      <c r="D8564" s="27"/>
      <c r="F8564" s="27"/>
      <c r="G8564" s="35"/>
      <c r="H8564" s="35"/>
      <c r="I8564" s="35"/>
    </row>
    <row r="8565" spans="3:9" ht="22.5" customHeight="1" x14ac:dyDescent="0.25">
      <c r="C8565" s="34"/>
      <c r="D8565" s="27"/>
      <c r="F8565" s="27"/>
      <c r="G8565" s="35"/>
      <c r="H8565" s="35"/>
      <c r="I8565" s="35"/>
    </row>
    <row r="8566" spans="3:9" ht="22.5" customHeight="1" x14ac:dyDescent="0.25">
      <c r="C8566" s="34"/>
      <c r="D8566" s="27"/>
      <c r="F8566" s="27"/>
      <c r="G8566" s="35"/>
      <c r="H8566" s="35"/>
      <c r="I8566" s="35"/>
    </row>
    <row r="8567" spans="3:9" ht="22.5" customHeight="1" x14ac:dyDescent="0.25">
      <c r="C8567" s="34"/>
      <c r="D8567" s="27"/>
      <c r="F8567" s="27"/>
      <c r="G8567" s="35"/>
      <c r="H8567" s="35"/>
      <c r="I8567" s="35"/>
    </row>
    <row r="8568" spans="3:9" ht="22.5" customHeight="1" x14ac:dyDescent="0.25">
      <c r="C8568" s="34"/>
      <c r="D8568" s="27"/>
      <c r="F8568" s="27"/>
      <c r="G8568" s="35"/>
      <c r="H8568" s="35"/>
      <c r="I8568" s="35"/>
    </row>
    <row r="8569" spans="3:9" ht="22.5" customHeight="1" x14ac:dyDescent="0.25">
      <c r="C8569" s="34"/>
      <c r="D8569" s="27"/>
      <c r="F8569" s="27"/>
      <c r="G8569" s="35"/>
      <c r="H8569" s="35"/>
      <c r="I8569" s="35"/>
    </row>
    <row r="8570" spans="3:9" ht="22.5" customHeight="1" x14ac:dyDescent="0.25">
      <c r="C8570" s="34"/>
      <c r="D8570" s="27"/>
      <c r="F8570" s="27"/>
      <c r="G8570" s="35"/>
      <c r="H8570" s="35"/>
      <c r="I8570" s="35"/>
    </row>
    <row r="8571" spans="3:9" ht="22.5" customHeight="1" x14ac:dyDescent="0.25">
      <c r="C8571" s="34"/>
      <c r="D8571" s="27"/>
      <c r="F8571" s="27"/>
      <c r="G8571" s="35"/>
      <c r="H8571" s="35"/>
      <c r="I8571" s="35"/>
    </row>
    <row r="8572" spans="3:9" ht="22.5" customHeight="1" x14ac:dyDescent="0.25">
      <c r="C8572" s="34"/>
      <c r="D8572" s="27"/>
      <c r="F8572" s="27"/>
      <c r="G8572" s="35"/>
      <c r="H8572" s="35"/>
      <c r="I8572" s="35"/>
    </row>
    <row r="8573" spans="3:9" ht="22.5" customHeight="1" x14ac:dyDescent="0.25">
      <c r="C8573" s="34"/>
      <c r="D8573" s="27"/>
      <c r="F8573" s="27"/>
      <c r="G8573" s="35"/>
      <c r="H8573" s="35"/>
      <c r="I8573" s="35"/>
    </row>
    <row r="8574" spans="3:9" ht="22.5" customHeight="1" x14ac:dyDescent="0.25">
      <c r="C8574" s="34"/>
      <c r="D8574" s="27"/>
      <c r="F8574" s="27"/>
      <c r="G8574" s="35"/>
      <c r="H8574" s="35"/>
      <c r="I8574" s="35"/>
    </row>
    <row r="8575" spans="3:9" ht="22.5" customHeight="1" x14ac:dyDescent="0.25">
      <c r="C8575" s="34"/>
      <c r="D8575" s="27"/>
      <c r="F8575" s="27"/>
      <c r="G8575" s="35"/>
      <c r="H8575" s="35"/>
      <c r="I8575" s="35"/>
    </row>
    <row r="8576" spans="3:9" ht="22.5" customHeight="1" x14ac:dyDescent="0.25">
      <c r="C8576" s="34"/>
      <c r="D8576" s="27"/>
      <c r="F8576" s="27"/>
      <c r="G8576" s="35"/>
      <c r="H8576" s="35"/>
      <c r="I8576" s="35"/>
    </row>
    <row r="8577" spans="3:9" ht="22.5" customHeight="1" x14ac:dyDescent="0.25">
      <c r="C8577" s="34"/>
      <c r="D8577" s="27"/>
      <c r="F8577" s="27"/>
      <c r="G8577" s="35"/>
      <c r="H8577" s="35"/>
      <c r="I8577" s="35"/>
    </row>
    <row r="8578" spans="3:9" ht="22.5" customHeight="1" x14ac:dyDescent="0.25">
      <c r="C8578" s="34"/>
      <c r="D8578" s="27"/>
      <c r="F8578" s="27"/>
      <c r="G8578" s="35"/>
      <c r="H8578" s="35"/>
      <c r="I8578" s="35"/>
    </row>
    <row r="8579" spans="3:9" ht="22.5" customHeight="1" x14ac:dyDescent="0.25">
      <c r="C8579" s="34"/>
      <c r="D8579" s="27"/>
      <c r="F8579" s="27"/>
      <c r="G8579" s="35"/>
      <c r="H8579" s="35"/>
      <c r="I8579" s="35"/>
    </row>
    <row r="8580" spans="3:9" ht="22.5" customHeight="1" x14ac:dyDescent="0.25">
      <c r="C8580" s="34"/>
      <c r="D8580" s="27"/>
      <c r="F8580" s="27"/>
      <c r="G8580" s="35"/>
      <c r="H8580" s="35"/>
      <c r="I8580" s="35"/>
    </row>
    <row r="8581" spans="3:9" ht="22.5" customHeight="1" x14ac:dyDescent="0.25">
      <c r="C8581" s="34"/>
      <c r="D8581" s="27"/>
      <c r="F8581" s="27"/>
      <c r="G8581" s="35"/>
      <c r="H8581" s="35"/>
      <c r="I8581" s="35"/>
    </row>
    <row r="8582" spans="3:9" ht="22.5" customHeight="1" x14ac:dyDescent="0.25">
      <c r="C8582" s="34"/>
      <c r="D8582" s="27"/>
      <c r="F8582" s="27"/>
      <c r="G8582" s="35"/>
      <c r="H8582" s="35"/>
      <c r="I8582" s="35"/>
    </row>
    <row r="8583" spans="3:9" ht="22.5" customHeight="1" x14ac:dyDescent="0.25">
      <c r="C8583" s="34"/>
      <c r="D8583" s="27"/>
      <c r="F8583" s="27"/>
      <c r="G8583" s="35"/>
      <c r="H8583" s="35"/>
      <c r="I8583" s="35"/>
    </row>
    <row r="8584" spans="3:9" ht="22.5" customHeight="1" x14ac:dyDescent="0.25">
      <c r="C8584" s="34"/>
      <c r="D8584" s="27"/>
      <c r="F8584" s="27"/>
      <c r="G8584" s="35"/>
      <c r="H8584" s="35"/>
      <c r="I8584" s="35"/>
    </row>
    <row r="8585" spans="3:9" ht="22.5" customHeight="1" x14ac:dyDescent="0.25">
      <c r="C8585" s="34"/>
      <c r="D8585" s="27"/>
      <c r="F8585" s="27"/>
      <c r="G8585" s="35"/>
      <c r="H8585" s="35"/>
      <c r="I8585" s="35"/>
    </row>
    <row r="8586" spans="3:9" ht="22.5" customHeight="1" x14ac:dyDescent="0.25">
      <c r="C8586" s="34"/>
      <c r="D8586" s="27"/>
      <c r="F8586" s="27"/>
      <c r="G8586" s="35"/>
      <c r="H8586" s="35"/>
      <c r="I8586" s="35"/>
    </row>
    <row r="8587" spans="3:9" ht="22.5" customHeight="1" x14ac:dyDescent="0.25">
      <c r="C8587" s="34"/>
      <c r="D8587" s="27"/>
      <c r="F8587" s="27"/>
      <c r="G8587" s="35"/>
      <c r="H8587" s="35"/>
      <c r="I8587" s="35"/>
    </row>
    <row r="8588" spans="3:9" ht="22.5" customHeight="1" x14ac:dyDescent="0.25">
      <c r="C8588" s="34"/>
      <c r="D8588" s="27"/>
      <c r="F8588" s="27"/>
      <c r="G8588" s="35"/>
      <c r="H8588" s="35"/>
      <c r="I8588" s="35"/>
    </row>
    <row r="8589" spans="3:9" ht="22.5" customHeight="1" x14ac:dyDescent="0.25">
      <c r="C8589" s="34"/>
      <c r="D8589" s="27"/>
      <c r="F8589" s="27"/>
      <c r="G8589" s="35"/>
      <c r="H8589" s="35"/>
      <c r="I8589" s="35"/>
    </row>
    <row r="8590" spans="3:9" ht="22.5" customHeight="1" x14ac:dyDescent="0.25">
      <c r="C8590" s="34"/>
      <c r="D8590" s="27"/>
      <c r="F8590" s="27"/>
      <c r="G8590" s="35"/>
      <c r="H8590" s="35"/>
      <c r="I8590" s="35"/>
    </row>
    <row r="8591" spans="3:9" ht="22.5" customHeight="1" x14ac:dyDescent="0.25">
      <c r="C8591" s="34"/>
      <c r="D8591" s="27"/>
      <c r="F8591" s="27"/>
      <c r="G8591" s="35"/>
      <c r="H8591" s="35"/>
      <c r="I8591" s="35"/>
    </row>
    <row r="8592" spans="3:9" ht="22.5" customHeight="1" x14ac:dyDescent="0.25">
      <c r="C8592" s="34"/>
      <c r="D8592" s="27"/>
      <c r="F8592" s="27"/>
      <c r="G8592" s="35"/>
      <c r="H8592" s="35"/>
      <c r="I8592" s="35"/>
    </row>
    <row r="8593" spans="3:9" ht="22.5" customHeight="1" x14ac:dyDescent="0.25">
      <c r="C8593" s="34"/>
      <c r="D8593" s="27"/>
      <c r="F8593" s="27"/>
      <c r="G8593" s="35"/>
      <c r="H8593" s="35"/>
      <c r="I8593" s="35"/>
    </row>
    <row r="8594" spans="3:9" ht="22.5" customHeight="1" x14ac:dyDescent="0.25">
      <c r="C8594" s="34"/>
      <c r="D8594" s="27"/>
      <c r="F8594" s="27"/>
      <c r="G8594" s="35"/>
      <c r="H8594" s="35"/>
      <c r="I8594" s="35"/>
    </row>
    <row r="8595" spans="3:9" ht="22.5" customHeight="1" x14ac:dyDescent="0.25">
      <c r="C8595" s="34"/>
      <c r="D8595" s="27"/>
      <c r="F8595" s="27"/>
      <c r="G8595" s="35"/>
      <c r="H8595" s="35"/>
      <c r="I8595" s="35"/>
    </row>
    <row r="8596" spans="3:9" ht="22.5" customHeight="1" x14ac:dyDescent="0.25">
      <c r="C8596" s="34"/>
      <c r="D8596" s="27"/>
      <c r="F8596" s="27"/>
      <c r="G8596" s="35"/>
      <c r="H8596" s="35"/>
      <c r="I8596" s="35"/>
    </row>
    <row r="8597" spans="3:9" ht="22.5" customHeight="1" x14ac:dyDescent="0.25">
      <c r="C8597" s="34"/>
      <c r="D8597" s="27"/>
      <c r="F8597" s="27"/>
      <c r="G8597" s="35"/>
      <c r="H8597" s="35"/>
      <c r="I8597" s="35"/>
    </row>
    <row r="8598" spans="3:9" ht="22.5" customHeight="1" x14ac:dyDescent="0.25">
      <c r="C8598" s="34"/>
      <c r="D8598" s="27"/>
      <c r="F8598" s="27"/>
      <c r="G8598" s="35"/>
      <c r="H8598" s="35"/>
      <c r="I8598" s="35"/>
    </row>
    <row r="8599" spans="3:9" ht="22.5" customHeight="1" x14ac:dyDescent="0.25">
      <c r="C8599" s="34"/>
      <c r="D8599" s="27"/>
      <c r="F8599" s="27"/>
      <c r="G8599" s="35"/>
      <c r="H8599" s="35"/>
      <c r="I8599" s="35"/>
    </row>
    <row r="8600" spans="3:9" ht="22.5" customHeight="1" x14ac:dyDescent="0.25">
      <c r="C8600" s="34"/>
      <c r="D8600" s="27"/>
      <c r="F8600" s="27"/>
      <c r="G8600" s="35"/>
      <c r="H8600" s="35"/>
      <c r="I8600" s="35"/>
    </row>
    <row r="8601" spans="3:9" ht="22.5" customHeight="1" x14ac:dyDescent="0.25">
      <c r="C8601" s="34"/>
      <c r="D8601" s="27"/>
      <c r="F8601" s="27"/>
      <c r="G8601" s="35"/>
      <c r="H8601" s="35"/>
      <c r="I8601" s="35"/>
    </row>
    <row r="8602" spans="3:9" ht="22.5" customHeight="1" x14ac:dyDescent="0.25">
      <c r="C8602" s="34"/>
      <c r="D8602" s="27"/>
      <c r="F8602" s="27"/>
      <c r="G8602" s="35"/>
      <c r="H8602" s="35"/>
      <c r="I8602" s="35"/>
    </row>
    <row r="8603" spans="3:9" ht="22.5" customHeight="1" x14ac:dyDescent="0.25">
      <c r="C8603" s="34"/>
      <c r="D8603" s="27"/>
      <c r="F8603" s="27"/>
      <c r="G8603" s="35"/>
      <c r="H8603" s="35"/>
      <c r="I8603" s="35"/>
    </row>
    <row r="8604" spans="3:9" ht="22.5" customHeight="1" x14ac:dyDescent="0.25">
      <c r="C8604" s="34"/>
      <c r="D8604" s="27"/>
      <c r="F8604" s="27"/>
      <c r="G8604" s="35"/>
      <c r="H8604" s="35"/>
      <c r="I8604" s="35"/>
    </row>
    <row r="8605" spans="3:9" ht="22.5" customHeight="1" x14ac:dyDescent="0.25">
      <c r="C8605" s="34"/>
      <c r="D8605" s="27"/>
      <c r="F8605" s="27"/>
      <c r="G8605" s="35"/>
      <c r="H8605" s="35"/>
      <c r="I8605" s="35"/>
    </row>
    <row r="8606" spans="3:9" ht="22.5" customHeight="1" x14ac:dyDescent="0.25">
      <c r="C8606" s="34"/>
      <c r="D8606" s="27"/>
      <c r="F8606" s="27"/>
      <c r="G8606" s="35"/>
      <c r="H8606" s="35"/>
      <c r="I8606" s="35"/>
    </row>
    <row r="8607" spans="3:9" ht="22.5" customHeight="1" x14ac:dyDescent="0.25">
      <c r="C8607" s="34"/>
      <c r="D8607" s="27"/>
      <c r="F8607" s="27"/>
      <c r="G8607" s="35"/>
      <c r="H8607" s="35"/>
      <c r="I8607" s="35"/>
    </row>
    <row r="8608" spans="3:9" ht="22.5" customHeight="1" x14ac:dyDescent="0.25">
      <c r="C8608" s="34"/>
      <c r="D8608" s="27"/>
      <c r="F8608" s="27"/>
      <c r="G8608" s="35"/>
      <c r="H8608" s="35"/>
      <c r="I8608" s="35"/>
    </row>
    <row r="8609" spans="3:9" ht="22.5" customHeight="1" x14ac:dyDescent="0.25">
      <c r="C8609" s="34"/>
      <c r="D8609" s="27"/>
      <c r="F8609" s="27"/>
      <c r="G8609" s="35"/>
      <c r="H8609" s="35"/>
      <c r="I8609" s="35"/>
    </row>
    <row r="8610" spans="3:9" ht="22.5" customHeight="1" x14ac:dyDescent="0.25">
      <c r="C8610" s="34"/>
      <c r="D8610" s="27"/>
      <c r="F8610" s="27"/>
      <c r="G8610" s="35"/>
      <c r="H8610" s="35"/>
      <c r="I8610" s="35"/>
    </row>
    <row r="8611" spans="3:9" ht="22.5" customHeight="1" x14ac:dyDescent="0.25">
      <c r="C8611" s="34"/>
      <c r="D8611" s="27"/>
      <c r="F8611" s="27"/>
      <c r="G8611" s="35"/>
      <c r="H8611" s="35"/>
      <c r="I8611" s="35"/>
    </row>
    <row r="8612" spans="3:9" ht="22.5" customHeight="1" x14ac:dyDescent="0.25">
      <c r="C8612" s="34"/>
      <c r="D8612" s="27"/>
      <c r="F8612" s="27"/>
      <c r="G8612" s="35"/>
      <c r="H8612" s="35"/>
      <c r="I8612" s="35"/>
    </row>
    <row r="8613" spans="3:9" ht="22.5" customHeight="1" x14ac:dyDescent="0.25">
      <c r="C8613" s="34"/>
      <c r="D8613" s="27"/>
      <c r="F8613" s="27"/>
      <c r="G8613" s="35"/>
      <c r="H8613" s="35"/>
      <c r="I8613" s="35"/>
    </row>
    <row r="8614" spans="3:9" ht="22.5" customHeight="1" x14ac:dyDescent="0.25">
      <c r="C8614" s="34"/>
      <c r="D8614" s="27"/>
      <c r="F8614" s="27"/>
      <c r="G8614" s="35"/>
      <c r="H8614" s="35"/>
      <c r="I8614" s="35"/>
    </row>
    <row r="8615" spans="3:9" ht="22.5" customHeight="1" x14ac:dyDescent="0.25">
      <c r="C8615" s="34"/>
      <c r="D8615" s="27"/>
      <c r="F8615" s="27"/>
      <c r="G8615" s="35"/>
      <c r="H8615" s="35"/>
      <c r="I8615" s="35"/>
    </row>
    <row r="8616" spans="3:9" ht="22.5" customHeight="1" x14ac:dyDescent="0.25">
      <c r="C8616" s="34"/>
      <c r="D8616" s="27"/>
      <c r="F8616" s="27"/>
      <c r="G8616" s="35"/>
      <c r="H8616" s="35"/>
      <c r="I8616" s="35"/>
    </row>
    <row r="8617" spans="3:9" ht="22.5" customHeight="1" x14ac:dyDescent="0.25">
      <c r="C8617" s="34"/>
      <c r="D8617" s="27"/>
      <c r="F8617" s="27"/>
      <c r="G8617" s="35"/>
      <c r="H8617" s="35"/>
      <c r="I8617" s="35"/>
    </row>
    <row r="8618" spans="3:9" ht="22.5" customHeight="1" x14ac:dyDescent="0.25">
      <c r="C8618" s="34"/>
      <c r="D8618" s="27"/>
      <c r="F8618" s="27"/>
      <c r="G8618" s="35"/>
      <c r="H8618" s="35"/>
      <c r="I8618" s="35"/>
    </row>
    <row r="8619" spans="3:9" ht="22.5" customHeight="1" x14ac:dyDescent="0.25">
      <c r="C8619" s="34"/>
      <c r="D8619" s="27"/>
      <c r="F8619" s="27"/>
      <c r="G8619" s="35"/>
      <c r="H8619" s="35"/>
      <c r="I8619" s="35"/>
    </row>
    <row r="8620" spans="3:9" ht="22.5" customHeight="1" x14ac:dyDescent="0.25">
      <c r="C8620" s="34"/>
      <c r="D8620" s="27"/>
      <c r="F8620" s="27"/>
      <c r="G8620" s="35"/>
      <c r="H8620" s="35"/>
      <c r="I8620" s="35"/>
    </row>
    <row r="8621" spans="3:9" ht="22.5" customHeight="1" x14ac:dyDescent="0.25">
      <c r="C8621" s="34"/>
      <c r="D8621" s="27"/>
      <c r="F8621" s="27"/>
      <c r="G8621" s="35"/>
      <c r="H8621" s="35"/>
      <c r="I8621" s="35"/>
    </row>
    <row r="8622" spans="3:9" ht="22.5" customHeight="1" x14ac:dyDescent="0.25">
      <c r="C8622" s="34"/>
      <c r="D8622" s="27"/>
      <c r="F8622" s="27"/>
      <c r="G8622" s="35"/>
      <c r="H8622" s="35"/>
      <c r="I8622" s="35"/>
    </row>
    <row r="8623" spans="3:9" ht="22.5" customHeight="1" x14ac:dyDescent="0.25">
      <c r="C8623" s="34"/>
      <c r="D8623" s="27"/>
      <c r="F8623" s="27"/>
      <c r="G8623" s="35"/>
      <c r="H8623" s="35"/>
      <c r="I8623" s="35"/>
    </row>
    <row r="8624" spans="3:9" ht="22.5" customHeight="1" x14ac:dyDescent="0.25">
      <c r="C8624" s="34"/>
      <c r="D8624" s="27"/>
      <c r="F8624" s="27"/>
      <c r="G8624" s="35"/>
      <c r="H8624" s="35"/>
      <c r="I8624" s="35"/>
    </row>
    <row r="8625" spans="3:9" ht="22.5" customHeight="1" x14ac:dyDescent="0.25">
      <c r="C8625" s="34"/>
      <c r="D8625" s="27"/>
      <c r="F8625" s="27"/>
      <c r="G8625" s="35"/>
      <c r="H8625" s="35"/>
      <c r="I8625" s="35"/>
    </row>
    <row r="8626" spans="3:9" ht="22.5" customHeight="1" x14ac:dyDescent="0.25">
      <c r="C8626" s="34"/>
      <c r="D8626" s="27"/>
      <c r="F8626" s="27"/>
      <c r="G8626" s="35"/>
      <c r="H8626" s="35"/>
      <c r="I8626" s="35"/>
    </row>
    <row r="8627" spans="3:9" ht="22.5" customHeight="1" x14ac:dyDescent="0.25">
      <c r="C8627" s="34"/>
      <c r="D8627" s="27"/>
      <c r="F8627" s="27"/>
      <c r="G8627" s="35"/>
      <c r="H8627" s="35"/>
      <c r="I8627" s="35"/>
    </row>
    <row r="8628" spans="3:9" ht="22.5" customHeight="1" x14ac:dyDescent="0.25">
      <c r="C8628" s="34"/>
      <c r="D8628" s="27"/>
      <c r="F8628" s="27"/>
      <c r="G8628" s="35"/>
      <c r="H8628" s="35"/>
      <c r="I8628" s="35"/>
    </row>
    <row r="8629" spans="3:9" ht="22.5" customHeight="1" x14ac:dyDescent="0.25">
      <c r="C8629" s="34"/>
      <c r="D8629" s="27"/>
      <c r="F8629" s="27"/>
      <c r="G8629" s="35"/>
      <c r="H8629" s="35"/>
      <c r="I8629" s="35"/>
    </row>
    <row r="8630" spans="3:9" ht="22.5" customHeight="1" x14ac:dyDescent="0.25">
      <c r="C8630" s="34"/>
      <c r="D8630" s="27"/>
      <c r="F8630" s="27"/>
      <c r="G8630" s="35"/>
      <c r="H8630" s="35"/>
      <c r="I8630" s="35"/>
    </row>
    <row r="8631" spans="3:9" ht="22.5" customHeight="1" x14ac:dyDescent="0.25">
      <c r="C8631" s="34"/>
      <c r="D8631" s="27"/>
      <c r="F8631" s="27"/>
      <c r="G8631" s="35"/>
      <c r="H8631" s="35"/>
      <c r="I8631" s="35"/>
    </row>
    <row r="8632" spans="3:9" ht="22.5" customHeight="1" x14ac:dyDescent="0.25">
      <c r="C8632" s="34"/>
      <c r="D8632" s="27"/>
      <c r="F8632" s="27"/>
      <c r="G8632" s="35"/>
      <c r="H8632" s="35"/>
      <c r="I8632" s="35"/>
    </row>
    <row r="8633" spans="3:9" ht="22.5" customHeight="1" x14ac:dyDescent="0.25">
      <c r="C8633" s="34"/>
      <c r="D8633" s="27"/>
      <c r="F8633" s="27"/>
      <c r="G8633" s="35"/>
      <c r="H8633" s="35"/>
      <c r="I8633" s="35"/>
    </row>
    <row r="8634" spans="3:9" ht="22.5" customHeight="1" x14ac:dyDescent="0.25">
      <c r="C8634" s="34"/>
      <c r="D8634" s="27"/>
      <c r="F8634" s="27"/>
      <c r="G8634" s="35"/>
      <c r="H8634" s="35"/>
      <c r="I8634" s="35"/>
    </row>
    <row r="8635" spans="3:9" ht="22.5" customHeight="1" x14ac:dyDescent="0.25">
      <c r="C8635" s="34"/>
      <c r="D8635" s="27"/>
      <c r="F8635" s="27"/>
      <c r="G8635" s="35"/>
      <c r="H8635" s="35"/>
      <c r="I8635" s="35"/>
    </row>
    <row r="8636" spans="3:9" ht="22.5" customHeight="1" x14ac:dyDescent="0.25">
      <c r="C8636" s="34"/>
      <c r="D8636" s="27"/>
      <c r="F8636" s="27"/>
      <c r="G8636" s="35"/>
      <c r="H8636" s="35"/>
      <c r="I8636" s="35"/>
    </row>
    <row r="8637" spans="3:9" ht="22.5" customHeight="1" x14ac:dyDescent="0.25">
      <c r="C8637" s="34"/>
      <c r="D8637" s="27"/>
      <c r="F8637" s="27"/>
      <c r="G8637" s="35"/>
      <c r="H8637" s="35"/>
      <c r="I8637" s="35"/>
    </row>
    <row r="8638" spans="3:9" ht="22.5" customHeight="1" x14ac:dyDescent="0.25">
      <c r="C8638" s="34"/>
      <c r="D8638" s="27"/>
      <c r="F8638" s="27"/>
      <c r="G8638" s="35"/>
      <c r="H8638" s="35"/>
      <c r="I8638" s="35"/>
    </row>
    <row r="8639" spans="3:9" ht="22.5" customHeight="1" x14ac:dyDescent="0.25">
      <c r="C8639" s="34"/>
      <c r="D8639" s="27"/>
      <c r="F8639" s="27"/>
      <c r="G8639" s="35"/>
      <c r="H8639" s="35"/>
      <c r="I8639" s="35"/>
    </row>
    <row r="8640" spans="3:9" ht="22.5" customHeight="1" x14ac:dyDescent="0.25">
      <c r="C8640" s="34"/>
      <c r="D8640" s="27"/>
      <c r="F8640" s="27"/>
      <c r="G8640" s="35"/>
      <c r="H8640" s="35"/>
      <c r="I8640" s="35"/>
    </row>
    <row r="8641" spans="3:9" ht="22.5" customHeight="1" x14ac:dyDescent="0.25">
      <c r="C8641" s="34"/>
      <c r="D8641" s="27"/>
      <c r="F8641" s="27"/>
      <c r="G8641" s="35"/>
      <c r="H8641" s="35"/>
      <c r="I8641" s="35"/>
    </row>
    <row r="8642" spans="3:9" ht="22.5" customHeight="1" x14ac:dyDescent="0.25">
      <c r="C8642" s="34"/>
      <c r="D8642" s="27"/>
      <c r="F8642" s="27"/>
      <c r="G8642" s="35"/>
      <c r="H8642" s="35"/>
      <c r="I8642" s="35"/>
    </row>
    <row r="8643" spans="3:9" ht="22.5" customHeight="1" x14ac:dyDescent="0.25">
      <c r="C8643" s="34"/>
      <c r="D8643" s="27"/>
      <c r="F8643" s="27"/>
      <c r="G8643" s="35"/>
      <c r="H8643" s="35"/>
      <c r="I8643" s="35"/>
    </row>
    <row r="8644" spans="3:9" ht="22.5" customHeight="1" x14ac:dyDescent="0.25">
      <c r="C8644" s="34"/>
      <c r="D8644" s="27"/>
      <c r="F8644" s="27"/>
      <c r="G8644" s="35"/>
      <c r="H8644" s="35"/>
      <c r="I8644" s="35"/>
    </row>
    <row r="8645" spans="3:9" ht="22.5" customHeight="1" x14ac:dyDescent="0.25">
      <c r="C8645" s="34"/>
      <c r="D8645" s="27"/>
      <c r="F8645" s="27"/>
      <c r="G8645" s="35"/>
      <c r="H8645" s="35"/>
      <c r="I8645" s="35"/>
    </row>
    <row r="8646" spans="3:9" ht="22.5" customHeight="1" x14ac:dyDescent="0.25">
      <c r="C8646" s="34"/>
      <c r="D8646" s="27"/>
      <c r="F8646" s="27"/>
      <c r="G8646" s="35"/>
      <c r="H8646" s="35"/>
      <c r="I8646" s="35"/>
    </row>
    <row r="8647" spans="3:9" ht="22.5" customHeight="1" x14ac:dyDescent="0.25">
      <c r="C8647" s="34"/>
      <c r="D8647" s="27"/>
      <c r="F8647" s="27"/>
      <c r="G8647" s="35"/>
      <c r="H8647" s="35"/>
      <c r="I8647" s="35"/>
    </row>
    <row r="8648" spans="3:9" ht="22.5" customHeight="1" x14ac:dyDescent="0.25">
      <c r="C8648" s="34"/>
      <c r="D8648" s="27"/>
      <c r="F8648" s="27"/>
      <c r="G8648" s="35"/>
      <c r="H8648" s="35"/>
      <c r="I8648" s="35"/>
    </row>
    <row r="8649" spans="3:9" ht="22.5" customHeight="1" x14ac:dyDescent="0.25">
      <c r="C8649" s="34"/>
      <c r="D8649" s="27"/>
      <c r="F8649" s="27"/>
      <c r="G8649" s="35"/>
      <c r="H8649" s="35"/>
      <c r="I8649" s="35"/>
    </row>
    <row r="8650" spans="3:9" ht="22.5" customHeight="1" x14ac:dyDescent="0.25">
      <c r="C8650" s="34"/>
      <c r="D8650" s="27"/>
      <c r="F8650" s="27"/>
      <c r="G8650" s="35"/>
      <c r="H8650" s="35"/>
      <c r="I8650" s="35"/>
    </row>
    <row r="8651" spans="3:9" ht="22.5" customHeight="1" x14ac:dyDescent="0.25">
      <c r="C8651" s="34"/>
      <c r="D8651" s="27"/>
      <c r="F8651" s="27"/>
      <c r="G8651" s="35"/>
      <c r="H8651" s="35"/>
      <c r="I8651" s="35"/>
    </row>
    <row r="8652" spans="3:9" ht="22.5" customHeight="1" x14ac:dyDescent="0.25">
      <c r="C8652" s="34"/>
      <c r="D8652" s="27"/>
      <c r="F8652" s="27"/>
      <c r="G8652" s="35"/>
      <c r="H8652" s="35"/>
      <c r="I8652" s="35"/>
    </row>
    <row r="8653" spans="3:9" ht="22.5" customHeight="1" x14ac:dyDescent="0.25">
      <c r="C8653" s="34"/>
      <c r="D8653" s="27"/>
      <c r="F8653" s="27"/>
      <c r="G8653" s="35"/>
      <c r="H8653" s="35"/>
      <c r="I8653" s="35"/>
    </row>
    <row r="8654" spans="3:9" ht="22.5" customHeight="1" x14ac:dyDescent="0.25">
      <c r="C8654" s="34"/>
      <c r="D8654" s="27"/>
      <c r="F8654" s="27"/>
      <c r="G8654" s="35"/>
      <c r="H8654" s="35"/>
      <c r="I8654" s="35"/>
    </row>
    <row r="8655" spans="3:9" ht="22.5" customHeight="1" x14ac:dyDescent="0.25">
      <c r="C8655" s="34"/>
      <c r="D8655" s="27"/>
      <c r="F8655" s="27"/>
      <c r="G8655" s="35"/>
      <c r="H8655" s="35"/>
      <c r="I8655" s="35"/>
    </row>
    <row r="8656" spans="3:9" ht="22.5" customHeight="1" x14ac:dyDescent="0.25">
      <c r="C8656" s="34"/>
      <c r="D8656" s="27"/>
      <c r="F8656" s="27"/>
      <c r="G8656" s="35"/>
      <c r="H8656" s="35"/>
      <c r="I8656" s="35"/>
    </row>
    <row r="8657" spans="3:9" ht="22.5" customHeight="1" x14ac:dyDescent="0.25">
      <c r="C8657" s="34"/>
      <c r="D8657" s="27"/>
      <c r="F8657" s="27"/>
      <c r="G8657" s="35"/>
      <c r="H8657" s="35"/>
      <c r="I8657" s="35"/>
    </row>
    <row r="8658" spans="3:9" ht="22.5" customHeight="1" x14ac:dyDescent="0.25">
      <c r="C8658" s="34"/>
      <c r="D8658" s="27"/>
      <c r="F8658" s="27"/>
      <c r="G8658" s="35"/>
      <c r="H8658" s="35"/>
      <c r="I8658" s="35"/>
    </row>
    <row r="8659" spans="3:9" ht="22.5" customHeight="1" x14ac:dyDescent="0.25">
      <c r="C8659" s="34"/>
      <c r="D8659" s="27"/>
      <c r="F8659" s="27"/>
      <c r="G8659" s="35"/>
      <c r="H8659" s="35"/>
      <c r="I8659" s="35"/>
    </row>
    <row r="8660" spans="3:9" ht="22.5" customHeight="1" x14ac:dyDescent="0.25">
      <c r="C8660" s="34"/>
      <c r="D8660" s="27"/>
      <c r="F8660" s="27"/>
      <c r="G8660" s="35"/>
      <c r="H8660" s="35"/>
      <c r="I8660" s="35"/>
    </row>
    <row r="8661" spans="3:9" ht="22.5" customHeight="1" x14ac:dyDescent="0.25">
      <c r="C8661" s="34"/>
      <c r="D8661" s="27"/>
      <c r="F8661" s="27"/>
      <c r="G8661" s="35"/>
      <c r="H8661" s="35"/>
      <c r="I8661" s="35"/>
    </row>
    <row r="8662" spans="3:9" ht="22.5" customHeight="1" x14ac:dyDescent="0.25">
      <c r="C8662" s="34"/>
      <c r="D8662" s="27"/>
      <c r="F8662" s="27"/>
      <c r="G8662" s="35"/>
      <c r="H8662" s="35"/>
      <c r="I8662" s="35"/>
    </row>
    <row r="8663" spans="3:9" ht="22.5" customHeight="1" x14ac:dyDescent="0.25">
      <c r="C8663" s="34"/>
      <c r="D8663" s="27"/>
      <c r="F8663" s="27"/>
      <c r="G8663" s="35"/>
      <c r="H8663" s="35"/>
      <c r="I8663" s="35"/>
    </row>
    <row r="8664" spans="3:9" ht="22.5" customHeight="1" x14ac:dyDescent="0.25">
      <c r="C8664" s="34"/>
      <c r="D8664" s="27"/>
      <c r="F8664" s="27"/>
      <c r="G8664" s="35"/>
      <c r="H8664" s="35"/>
      <c r="I8664" s="35"/>
    </row>
    <row r="8665" spans="3:9" ht="22.5" customHeight="1" x14ac:dyDescent="0.25">
      <c r="C8665" s="34"/>
      <c r="D8665" s="27"/>
      <c r="F8665" s="27"/>
      <c r="G8665" s="35"/>
      <c r="H8665" s="35"/>
      <c r="I8665" s="35"/>
    </row>
    <row r="8666" spans="3:9" ht="22.5" customHeight="1" x14ac:dyDescent="0.25">
      <c r="C8666" s="34"/>
      <c r="D8666" s="27"/>
      <c r="F8666" s="27"/>
      <c r="G8666" s="35"/>
      <c r="H8666" s="35"/>
      <c r="I8666" s="35"/>
    </row>
    <row r="8667" spans="3:9" ht="22.5" customHeight="1" x14ac:dyDescent="0.25">
      <c r="C8667" s="34"/>
      <c r="D8667" s="27"/>
      <c r="F8667" s="27"/>
      <c r="G8667" s="35"/>
      <c r="H8667" s="35"/>
      <c r="I8667" s="35"/>
    </row>
    <row r="8668" spans="3:9" ht="22.5" customHeight="1" x14ac:dyDescent="0.25">
      <c r="C8668" s="34"/>
      <c r="D8668" s="27"/>
      <c r="F8668" s="27"/>
      <c r="G8668" s="35"/>
      <c r="H8668" s="35"/>
      <c r="I8668" s="35"/>
    </row>
    <row r="8669" spans="3:9" ht="22.5" customHeight="1" x14ac:dyDescent="0.25">
      <c r="C8669" s="34"/>
      <c r="D8669" s="27"/>
      <c r="F8669" s="27"/>
      <c r="G8669" s="35"/>
      <c r="H8669" s="35"/>
      <c r="I8669" s="35"/>
    </row>
    <row r="8670" spans="3:9" ht="22.5" customHeight="1" x14ac:dyDescent="0.25">
      <c r="C8670" s="34"/>
      <c r="D8670" s="27"/>
      <c r="F8670" s="27"/>
      <c r="G8670" s="35"/>
      <c r="H8670" s="35"/>
      <c r="I8670" s="35"/>
    </row>
    <row r="8671" spans="3:9" ht="22.5" customHeight="1" x14ac:dyDescent="0.25">
      <c r="C8671" s="34"/>
      <c r="D8671" s="27"/>
      <c r="F8671" s="27"/>
      <c r="G8671" s="35"/>
      <c r="H8671" s="35"/>
      <c r="I8671" s="35"/>
    </row>
    <row r="8672" spans="3:9" ht="22.5" customHeight="1" x14ac:dyDescent="0.25">
      <c r="C8672" s="34"/>
      <c r="D8672" s="27"/>
      <c r="F8672" s="27"/>
      <c r="G8672" s="35"/>
      <c r="H8672" s="35"/>
      <c r="I8672" s="35"/>
    </row>
    <row r="8673" spans="3:9" ht="22.5" customHeight="1" x14ac:dyDescent="0.25">
      <c r="C8673" s="34"/>
      <c r="D8673" s="27"/>
      <c r="F8673" s="27"/>
      <c r="G8673" s="35"/>
      <c r="H8673" s="35"/>
      <c r="I8673" s="35"/>
    </row>
    <row r="8674" spans="3:9" ht="22.5" customHeight="1" x14ac:dyDescent="0.25">
      <c r="C8674" s="34"/>
      <c r="D8674" s="27"/>
      <c r="F8674" s="27"/>
      <c r="G8674" s="35"/>
      <c r="H8674" s="35"/>
      <c r="I8674" s="35"/>
    </row>
    <row r="8675" spans="3:9" ht="22.5" customHeight="1" x14ac:dyDescent="0.25">
      <c r="C8675" s="34"/>
      <c r="D8675" s="27"/>
      <c r="F8675" s="27"/>
      <c r="G8675" s="35"/>
      <c r="H8675" s="35"/>
      <c r="I8675" s="35"/>
    </row>
    <row r="8676" spans="3:9" ht="22.5" customHeight="1" x14ac:dyDescent="0.25">
      <c r="C8676" s="34"/>
      <c r="D8676" s="27"/>
      <c r="F8676" s="27"/>
      <c r="G8676" s="35"/>
      <c r="H8676" s="35"/>
      <c r="I8676" s="35"/>
    </row>
    <row r="8677" spans="3:9" ht="22.5" customHeight="1" x14ac:dyDescent="0.25">
      <c r="C8677" s="34"/>
      <c r="D8677" s="27"/>
      <c r="F8677" s="27"/>
      <c r="G8677" s="35"/>
      <c r="H8677" s="35"/>
      <c r="I8677" s="35"/>
    </row>
    <row r="8678" spans="3:9" ht="22.5" customHeight="1" x14ac:dyDescent="0.25">
      <c r="C8678" s="34"/>
      <c r="D8678" s="27"/>
      <c r="F8678" s="27"/>
      <c r="G8678" s="35"/>
      <c r="H8678" s="35"/>
      <c r="I8678" s="35"/>
    </row>
    <row r="8679" spans="3:9" ht="22.5" customHeight="1" x14ac:dyDescent="0.25">
      <c r="C8679" s="34"/>
      <c r="D8679" s="27"/>
      <c r="F8679" s="27"/>
      <c r="G8679" s="35"/>
      <c r="H8679" s="35"/>
      <c r="I8679" s="35"/>
    </row>
    <row r="8680" spans="3:9" ht="22.5" customHeight="1" x14ac:dyDescent="0.25">
      <c r="C8680" s="34"/>
      <c r="D8680" s="27"/>
      <c r="F8680" s="27"/>
      <c r="G8680" s="35"/>
      <c r="H8680" s="35"/>
      <c r="I8680" s="35"/>
    </row>
    <row r="8681" spans="3:9" ht="22.5" customHeight="1" x14ac:dyDescent="0.25">
      <c r="C8681" s="34"/>
      <c r="D8681" s="27"/>
      <c r="F8681" s="27"/>
      <c r="G8681" s="35"/>
      <c r="H8681" s="35"/>
      <c r="I8681" s="35"/>
    </row>
    <row r="8682" spans="3:9" ht="22.5" customHeight="1" x14ac:dyDescent="0.25">
      <c r="C8682" s="34"/>
      <c r="D8682" s="27"/>
      <c r="F8682" s="27"/>
      <c r="G8682" s="35"/>
      <c r="H8682" s="35"/>
      <c r="I8682" s="35"/>
    </row>
    <row r="8683" spans="3:9" ht="22.5" customHeight="1" x14ac:dyDescent="0.25">
      <c r="C8683" s="34"/>
      <c r="D8683" s="27"/>
      <c r="F8683" s="27"/>
      <c r="G8683" s="35"/>
      <c r="H8683" s="35"/>
      <c r="I8683" s="35"/>
    </row>
    <row r="8684" spans="3:9" ht="22.5" customHeight="1" x14ac:dyDescent="0.25">
      <c r="C8684" s="34"/>
      <c r="D8684" s="27"/>
      <c r="F8684" s="27"/>
      <c r="G8684" s="35"/>
      <c r="H8684" s="35"/>
      <c r="I8684" s="35"/>
    </row>
    <row r="8685" spans="3:9" ht="22.5" customHeight="1" x14ac:dyDescent="0.25">
      <c r="C8685" s="34"/>
      <c r="D8685" s="27"/>
      <c r="F8685" s="27"/>
      <c r="G8685" s="35"/>
      <c r="H8685" s="35"/>
      <c r="I8685" s="35"/>
    </row>
    <row r="8686" spans="3:9" ht="22.5" customHeight="1" x14ac:dyDescent="0.25">
      <c r="C8686" s="34"/>
      <c r="D8686" s="27"/>
      <c r="F8686" s="27"/>
      <c r="G8686" s="35"/>
      <c r="H8686" s="35"/>
      <c r="I8686" s="35"/>
    </row>
    <row r="8687" spans="3:9" ht="22.5" customHeight="1" x14ac:dyDescent="0.25">
      <c r="C8687" s="34"/>
      <c r="D8687" s="27"/>
      <c r="F8687" s="27"/>
      <c r="G8687" s="35"/>
      <c r="H8687" s="35"/>
      <c r="I8687" s="35"/>
    </row>
    <row r="8688" spans="3:9" ht="22.5" customHeight="1" x14ac:dyDescent="0.25">
      <c r="C8688" s="34"/>
      <c r="D8688" s="27"/>
      <c r="F8688" s="27"/>
      <c r="G8688" s="35"/>
      <c r="H8688" s="35"/>
      <c r="I8688" s="35"/>
    </row>
    <row r="8689" spans="3:9" ht="22.5" customHeight="1" x14ac:dyDescent="0.25">
      <c r="C8689" s="34"/>
      <c r="D8689" s="27"/>
      <c r="F8689" s="27"/>
      <c r="G8689" s="35"/>
      <c r="H8689" s="35"/>
      <c r="I8689" s="35"/>
    </row>
    <row r="8690" spans="3:9" ht="22.5" customHeight="1" x14ac:dyDescent="0.25">
      <c r="C8690" s="34"/>
      <c r="D8690" s="27"/>
      <c r="F8690" s="27"/>
      <c r="G8690" s="35"/>
      <c r="H8690" s="35"/>
      <c r="I8690" s="35"/>
    </row>
    <row r="8691" spans="3:9" ht="22.5" customHeight="1" x14ac:dyDescent="0.25">
      <c r="C8691" s="34"/>
      <c r="D8691" s="27"/>
      <c r="F8691" s="27"/>
      <c r="G8691" s="35"/>
      <c r="H8691" s="35"/>
      <c r="I8691" s="35"/>
    </row>
    <row r="8692" spans="3:9" ht="22.5" customHeight="1" x14ac:dyDescent="0.25">
      <c r="C8692" s="34"/>
      <c r="D8692" s="27"/>
      <c r="F8692" s="27"/>
      <c r="G8692" s="35"/>
      <c r="H8692" s="35"/>
      <c r="I8692" s="35"/>
    </row>
    <row r="8693" spans="3:9" ht="22.5" customHeight="1" x14ac:dyDescent="0.25">
      <c r="C8693" s="34"/>
      <c r="D8693" s="27"/>
      <c r="F8693" s="27"/>
      <c r="G8693" s="35"/>
      <c r="H8693" s="35"/>
      <c r="I8693" s="35"/>
    </row>
    <row r="8694" spans="3:9" ht="22.5" customHeight="1" x14ac:dyDescent="0.25">
      <c r="C8694" s="34"/>
      <c r="D8694" s="27"/>
      <c r="F8694" s="27"/>
      <c r="G8694" s="35"/>
      <c r="H8694" s="35"/>
      <c r="I8694" s="35"/>
    </row>
    <row r="8695" spans="3:9" ht="22.5" customHeight="1" x14ac:dyDescent="0.25">
      <c r="C8695" s="34"/>
      <c r="D8695" s="27"/>
      <c r="F8695" s="27"/>
      <c r="G8695" s="35"/>
      <c r="H8695" s="35"/>
      <c r="I8695" s="35"/>
    </row>
    <row r="8696" spans="3:9" ht="22.5" customHeight="1" x14ac:dyDescent="0.25">
      <c r="C8696" s="34"/>
      <c r="D8696" s="27"/>
      <c r="F8696" s="27"/>
      <c r="G8696" s="35"/>
      <c r="H8696" s="35"/>
      <c r="I8696" s="35"/>
    </row>
    <row r="8697" spans="3:9" ht="22.5" customHeight="1" x14ac:dyDescent="0.25">
      <c r="C8697" s="34"/>
      <c r="D8697" s="27"/>
      <c r="F8697" s="27"/>
      <c r="G8697" s="35"/>
      <c r="H8697" s="35"/>
      <c r="I8697" s="35"/>
    </row>
    <row r="8698" spans="3:9" ht="22.5" customHeight="1" x14ac:dyDescent="0.25">
      <c r="C8698" s="34"/>
      <c r="D8698" s="27"/>
      <c r="F8698" s="27"/>
      <c r="G8698" s="35"/>
      <c r="H8698" s="35"/>
      <c r="I8698" s="35"/>
    </row>
    <row r="8699" spans="3:9" ht="22.5" customHeight="1" x14ac:dyDescent="0.25">
      <c r="C8699" s="34"/>
      <c r="D8699" s="27"/>
      <c r="F8699" s="27"/>
      <c r="G8699" s="35"/>
      <c r="H8699" s="35"/>
      <c r="I8699" s="35"/>
    </row>
    <row r="8700" spans="3:9" ht="22.5" customHeight="1" x14ac:dyDescent="0.25">
      <c r="C8700" s="34"/>
      <c r="D8700" s="27"/>
      <c r="F8700" s="27"/>
      <c r="G8700" s="35"/>
      <c r="H8700" s="35"/>
      <c r="I8700" s="35"/>
    </row>
    <row r="8701" spans="3:9" ht="22.5" customHeight="1" x14ac:dyDescent="0.25">
      <c r="C8701" s="34"/>
      <c r="D8701" s="27"/>
      <c r="F8701" s="27"/>
      <c r="G8701" s="35"/>
      <c r="H8701" s="35"/>
      <c r="I8701" s="35"/>
    </row>
    <row r="8702" spans="3:9" ht="22.5" customHeight="1" x14ac:dyDescent="0.25">
      <c r="C8702" s="34"/>
      <c r="D8702" s="27"/>
      <c r="F8702" s="27"/>
      <c r="G8702" s="35"/>
      <c r="H8702" s="35"/>
      <c r="I8702" s="35"/>
    </row>
    <row r="8703" spans="3:9" ht="22.5" customHeight="1" x14ac:dyDescent="0.25">
      <c r="C8703" s="34"/>
      <c r="D8703" s="27"/>
      <c r="F8703" s="27"/>
      <c r="G8703" s="35"/>
      <c r="H8703" s="35"/>
      <c r="I8703" s="35"/>
    </row>
    <row r="8704" spans="3:9" ht="22.5" customHeight="1" x14ac:dyDescent="0.25">
      <c r="C8704" s="34"/>
      <c r="D8704" s="27"/>
      <c r="F8704" s="27"/>
      <c r="G8704" s="35"/>
      <c r="H8704" s="35"/>
      <c r="I8704" s="35"/>
    </row>
    <row r="8705" spans="3:9" ht="22.5" customHeight="1" x14ac:dyDescent="0.25">
      <c r="C8705" s="34"/>
      <c r="D8705" s="27"/>
      <c r="F8705" s="27"/>
      <c r="G8705" s="35"/>
      <c r="H8705" s="35"/>
      <c r="I8705" s="35"/>
    </row>
    <row r="8706" spans="3:9" ht="22.5" customHeight="1" x14ac:dyDescent="0.25">
      <c r="C8706" s="34"/>
      <c r="D8706" s="27"/>
      <c r="F8706" s="27"/>
      <c r="G8706" s="35"/>
      <c r="H8706" s="35"/>
      <c r="I8706" s="35"/>
    </row>
    <row r="8707" spans="3:9" ht="22.5" customHeight="1" x14ac:dyDescent="0.25">
      <c r="C8707" s="34"/>
      <c r="D8707" s="27"/>
      <c r="F8707" s="27"/>
      <c r="G8707" s="35"/>
      <c r="H8707" s="35"/>
      <c r="I8707" s="35"/>
    </row>
    <row r="8708" spans="3:9" ht="22.5" customHeight="1" x14ac:dyDescent="0.25">
      <c r="C8708" s="34"/>
      <c r="D8708" s="27"/>
      <c r="F8708" s="27"/>
      <c r="G8708" s="35"/>
      <c r="H8708" s="35"/>
      <c r="I8708" s="35"/>
    </row>
    <row r="8709" spans="3:9" ht="22.5" customHeight="1" x14ac:dyDescent="0.25">
      <c r="C8709" s="34"/>
      <c r="D8709" s="27"/>
      <c r="F8709" s="27"/>
      <c r="G8709" s="35"/>
      <c r="H8709" s="35"/>
      <c r="I8709" s="35"/>
    </row>
    <row r="8710" spans="3:9" ht="22.5" customHeight="1" x14ac:dyDescent="0.25">
      <c r="C8710" s="34"/>
      <c r="D8710" s="27"/>
      <c r="F8710" s="27"/>
      <c r="G8710" s="35"/>
      <c r="H8710" s="35"/>
      <c r="I8710" s="35"/>
    </row>
    <row r="8711" spans="3:9" ht="22.5" customHeight="1" x14ac:dyDescent="0.25">
      <c r="C8711" s="34"/>
      <c r="D8711" s="27"/>
      <c r="F8711" s="27"/>
      <c r="G8711" s="35"/>
      <c r="H8711" s="35"/>
      <c r="I8711" s="35"/>
    </row>
    <row r="8712" spans="3:9" ht="22.5" customHeight="1" x14ac:dyDescent="0.25">
      <c r="C8712" s="34"/>
      <c r="D8712" s="27"/>
      <c r="F8712" s="27"/>
      <c r="G8712" s="35"/>
      <c r="H8712" s="35"/>
      <c r="I8712" s="35"/>
    </row>
    <row r="8713" spans="3:9" ht="22.5" customHeight="1" x14ac:dyDescent="0.25">
      <c r="C8713" s="34"/>
      <c r="D8713" s="27"/>
      <c r="F8713" s="27"/>
      <c r="G8713" s="35"/>
      <c r="H8713" s="35"/>
      <c r="I8713" s="35"/>
    </row>
    <row r="8714" spans="3:9" ht="22.5" customHeight="1" x14ac:dyDescent="0.25">
      <c r="C8714" s="34"/>
      <c r="D8714" s="27"/>
      <c r="F8714" s="27"/>
      <c r="G8714" s="35"/>
      <c r="H8714" s="35"/>
      <c r="I8714" s="35"/>
    </row>
    <row r="8715" spans="3:9" ht="22.5" customHeight="1" x14ac:dyDescent="0.25">
      <c r="C8715" s="34"/>
      <c r="D8715" s="27"/>
      <c r="F8715" s="27"/>
      <c r="G8715" s="35"/>
      <c r="H8715" s="35"/>
      <c r="I8715" s="35"/>
    </row>
    <row r="8716" spans="3:9" ht="22.5" customHeight="1" x14ac:dyDescent="0.25">
      <c r="C8716" s="34"/>
      <c r="D8716" s="27"/>
      <c r="F8716" s="27"/>
      <c r="G8716" s="35"/>
      <c r="H8716" s="35"/>
      <c r="I8716" s="35"/>
    </row>
    <row r="8717" spans="3:9" ht="22.5" customHeight="1" x14ac:dyDescent="0.25">
      <c r="C8717" s="34"/>
      <c r="D8717" s="27"/>
      <c r="F8717" s="27"/>
      <c r="G8717" s="35"/>
      <c r="H8717" s="35"/>
      <c r="I8717" s="35"/>
    </row>
    <row r="8718" spans="3:9" ht="22.5" customHeight="1" x14ac:dyDescent="0.25">
      <c r="C8718" s="34"/>
      <c r="D8718" s="27"/>
      <c r="F8718" s="27"/>
      <c r="G8718" s="35"/>
      <c r="H8718" s="35"/>
      <c r="I8718" s="35"/>
    </row>
    <row r="8719" spans="3:9" ht="22.5" customHeight="1" x14ac:dyDescent="0.25">
      <c r="C8719" s="34"/>
      <c r="D8719" s="27"/>
      <c r="F8719" s="27"/>
      <c r="G8719" s="35"/>
      <c r="H8719" s="35"/>
      <c r="I8719" s="35"/>
    </row>
    <row r="8720" spans="3:9" ht="22.5" customHeight="1" x14ac:dyDescent="0.25">
      <c r="C8720" s="34"/>
      <c r="D8720" s="27"/>
      <c r="F8720" s="27"/>
      <c r="G8720" s="35"/>
      <c r="H8720" s="35"/>
      <c r="I8720" s="35"/>
    </row>
    <row r="8721" spans="3:9" ht="22.5" customHeight="1" x14ac:dyDescent="0.25">
      <c r="C8721" s="34"/>
      <c r="D8721" s="27"/>
      <c r="F8721" s="27"/>
      <c r="G8721" s="35"/>
      <c r="H8721" s="35"/>
      <c r="I8721" s="35"/>
    </row>
    <row r="8722" spans="3:9" ht="22.5" customHeight="1" x14ac:dyDescent="0.25">
      <c r="C8722" s="34"/>
      <c r="D8722" s="27"/>
      <c r="F8722" s="27"/>
      <c r="G8722" s="35"/>
      <c r="H8722" s="35"/>
      <c r="I8722" s="35"/>
    </row>
    <row r="8723" spans="3:9" ht="22.5" customHeight="1" x14ac:dyDescent="0.25">
      <c r="C8723" s="34"/>
      <c r="D8723" s="27"/>
      <c r="F8723" s="27"/>
      <c r="G8723" s="35"/>
      <c r="H8723" s="35"/>
      <c r="I8723" s="35"/>
    </row>
    <row r="8724" spans="3:9" ht="22.5" customHeight="1" x14ac:dyDescent="0.25">
      <c r="C8724" s="34"/>
      <c r="D8724" s="27"/>
      <c r="F8724" s="27"/>
      <c r="G8724" s="35"/>
      <c r="H8724" s="35"/>
      <c r="I8724" s="35"/>
    </row>
    <row r="8725" spans="3:9" ht="22.5" customHeight="1" x14ac:dyDescent="0.25">
      <c r="C8725" s="34"/>
      <c r="D8725" s="27"/>
      <c r="F8725" s="27"/>
      <c r="G8725" s="35"/>
      <c r="H8725" s="35"/>
      <c r="I8725" s="35"/>
    </row>
    <row r="8726" spans="3:9" ht="22.5" customHeight="1" x14ac:dyDescent="0.25">
      <c r="C8726" s="34"/>
      <c r="D8726" s="27"/>
      <c r="F8726" s="27"/>
      <c r="G8726" s="35"/>
      <c r="H8726" s="35"/>
      <c r="I8726" s="35"/>
    </row>
    <row r="8727" spans="3:9" ht="22.5" customHeight="1" x14ac:dyDescent="0.25">
      <c r="C8727" s="34"/>
      <c r="D8727" s="27"/>
      <c r="F8727" s="27"/>
      <c r="G8727" s="35"/>
      <c r="H8727" s="35"/>
      <c r="I8727" s="35"/>
    </row>
    <row r="8728" spans="3:9" ht="22.5" customHeight="1" x14ac:dyDescent="0.25">
      <c r="C8728" s="34"/>
      <c r="D8728" s="27"/>
      <c r="F8728" s="27"/>
      <c r="G8728" s="35"/>
      <c r="H8728" s="35"/>
      <c r="I8728" s="35"/>
    </row>
    <row r="8729" spans="3:9" ht="22.5" customHeight="1" x14ac:dyDescent="0.25">
      <c r="C8729" s="34"/>
      <c r="D8729" s="27"/>
      <c r="F8729" s="27"/>
      <c r="G8729" s="35"/>
      <c r="H8729" s="35"/>
      <c r="I8729" s="35"/>
    </row>
    <row r="8730" spans="3:9" ht="22.5" customHeight="1" x14ac:dyDescent="0.25">
      <c r="C8730" s="34"/>
      <c r="D8730" s="27"/>
      <c r="F8730" s="27"/>
      <c r="G8730" s="35"/>
      <c r="H8730" s="35"/>
      <c r="I8730" s="35"/>
    </row>
    <row r="8731" spans="3:9" ht="22.5" customHeight="1" x14ac:dyDescent="0.25">
      <c r="C8731" s="34"/>
      <c r="D8731" s="27"/>
      <c r="F8731" s="27"/>
      <c r="G8731" s="35"/>
      <c r="H8731" s="35"/>
      <c r="I8731" s="35"/>
    </row>
    <row r="8732" spans="3:9" ht="22.5" customHeight="1" x14ac:dyDescent="0.25">
      <c r="C8732" s="34"/>
      <c r="D8732" s="27"/>
      <c r="F8732" s="27"/>
      <c r="G8732" s="35"/>
      <c r="H8732" s="35"/>
      <c r="I8732" s="35"/>
    </row>
    <row r="8733" spans="3:9" ht="22.5" customHeight="1" x14ac:dyDescent="0.25">
      <c r="C8733" s="34"/>
      <c r="D8733" s="27"/>
      <c r="F8733" s="27"/>
      <c r="G8733" s="35"/>
      <c r="H8733" s="35"/>
      <c r="I8733" s="35"/>
    </row>
    <row r="8734" spans="3:9" ht="22.5" customHeight="1" x14ac:dyDescent="0.25">
      <c r="C8734" s="34"/>
      <c r="D8734" s="27"/>
      <c r="F8734" s="27"/>
      <c r="G8734" s="35"/>
      <c r="H8734" s="35"/>
      <c r="I8734" s="35"/>
    </row>
    <row r="8735" spans="3:9" ht="22.5" customHeight="1" x14ac:dyDescent="0.25">
      <c r="C8735" s="34"/>
      <c r="D8735" s="27"/>
      <c r="F8735" s="27"/>
      <c r="G8735" s="35"/>
      <c r="H8735" s="35"/>
      <c r="I8735" s="35"/>
    </row>
    <row r="8736" spans="3:9" ht="22.5" customHeight="1" x14ac:dyDescent="0.25">
      <c r="C8736" s="34"/>
      <c r="D8736" s="27"/>
      <c r="F8736" s="27"/>
      <c r="G8736" s="35"/>
      <c r="H8736" s="35"/>
      <c r="I8736" s="35"/>
    </row>
    <row r="8737" spans="3:9" ht="22.5" customHeight="1" x14ac:dyDescent="0.25">
      <c r="C8737" s="34"/>
      <c r="D8737" s="27"/>
      <c r="F8737" s="27"/>
      <c r="G8737" s="35"/>
      <c r="H8737" s="35"/>
      <c r="I8737" s="35"/>
    </row>
    <row r="8738" spans="3:9" ht="22.5" customHeight="1" x14ac:dyDescent="0.25">
      <c r="C8738" s="34"/>
      <c r="D8738" s="27"/>
      <c r="F8738" s="27"/>
      <c r="G8738" s="35"/>
      <c r="H8738" s="35"/>
      <c r="I8738" s="35"/>
    </row>
    <row r="8739" spans="3:9" ht="22.5" customHeight="1" x14ac:dyDescent="0.25">
      <c r="C8739" s="34"/>
      <c r="D8739" s="27"/>
      <c r="F8739" s="27"/>
      <c r="G8739" s="35"/>
      <c r="H8739" s="35"/>
      <c r="I8739" s="35"/>
    </row>
    <row r="8740" spans="3:9" ht="22.5" customHeight="1" x14ac:dyDescent="0.25">
      <c r="C8740" s="34"/>
      <c r="D8740" s="27"/>
      <c r="F8740" s="27"/>
      <c r="G8740" s="35"/>
      <c r="H8740" s="35"/>
      <c r="I8740" s="35"/>
    </row>
    <row r="8741" spans="3:9" ht="22.5" customHeight="1" x14ac:dyDescent="0.25">
      <c r="C8741" s="34"/>
      <c r="D8741" s="27"/>
      <c r="F8741" s="27"/>
      <c r="G8741" s="35"/>
      <c r="H8741" s="35"/>
      <c r="I8741" s="35"/>
    </row>
    <row r="8742" spans="3:9" ht="22.5" customHeight="1" x14ac:dyDescent="0.25">
      <c r="C8742" s="34"/>
      <c r="D8742" s="27"/>
      <c r="F8742" s="27"/>
      <c r="G8742" s="35"/>
      <c r="H8742" s="35"/>
      <c r="I8742" s="35"/>
    </row>
    <row r="8743" spans="3:9" ht="22.5" customHeight="1" x14ac:dyDescent="0.25">
      <c r="C8743" s="34"/>
      <c r="D8743" s="27"/>
      <c r="F8743" s="27"/>
      <c r="G8743" s="35"/>
      <c r="H8743" s="35"/>
      <c r="I8743" s="35"/>
    </row>
    <row r="8744" spans="3:9" ht="22.5" customHeight="1" x14ac:dyDescent="0.25">
      <c r="C8744" s="34"/>
      <c r="D8744" s="27"/>
      <c r="F8744" s="27"/>
      <c r="G8744" s="35"/>
      <c r="H8744" s="35"/>
      <c r="I8744" s="35"/>
    </row>
    <row r="8745" spans="3:9" ht="22.5" customHeight="1" x14ac:dyDescent="0.25">
      <c r="C8745" s="34"/>
      <c r="D8745" s="27"/>
      <c r="F8745" s="27"/>
      <c r="G8745" s="35"/>
      <c r="H8745" s="35"/>
      <c r="I8745" s="35"/>
    </row>
    <row r="8746" spans="3:9" ht="22.5" customHeight="1" x14ac:dyDescent="0.25">
      <c r="C8746" s="34"/>
      <c r="D8746" s="27"/>
      <c r="F8746" s="27"/>
      <c r="G8746" s="35"/>
      <c r="H8746" s="35"/>
      <c r="I8746" s="35"/>
    </row>
    <row r="8747" spans="3:9" ht="22.5" customHeight="1" x14ac:dyDescent="0.25">
      <c r="C8747" s="34"/>
      <c r="D8747" s="27"/>
      <c r="F8747" s="27"/>
      <c r="G8747" s="35"/>
      <c r="H8747" s="35"/>
      <c r="I8747" s="35"/>
    </row>
    <row r="8748" spans="3:9" ht="22.5" customHeight="1" x14ac:dyDescent="0.25">
      <c r="C8748" s="34"/>
      <c r="D8748" s="27"/>
      <c r="F8748" s="27"/>
      <c r="G8748" s="35"/>
      <c r="H8748" s="35"/>
      <c r="I8748" s="35"/>
    </row>
    <row r="8749" spans="3:9" ht="22.5" customHeight="1" x14ac:dyDescent="0.25">
      <c r="C8749" s="34"/>
      <c r="D8749" s="27"/>
      <c r="F8749" s="27"/>
      <c r="G8749" s="35"/>
      <c r="H8749" s="35"/>
      <c r="I8749" s="35"/>
    </row>
    <row r="8750" spans="3:9" ht="22.5" customHeight="1" x14ac:dyDescent="0.25">
      <c r="C8750" s="34"/>
      <c r="D8750" s="27"/>
      <c r="F8750" s="27"/>
      <c r="G8750" s="35"/>
      <c r="H8750" s="35"/>
      <c r="I8750" s="35"/>
    </row>
    <row r="8751" spans="3:9" ht="22.5" customHeight="1" x14ac:dyDescent="0.25">
      <c r="C8751" s="34"/>
      <c r="D8751" s="27"/>
      <c r="F8751" s="27"/>
      <c r="G8751" s="35"/>
      <c r="H8751" s="35"/>
      <c r="I8751" s="35"/>
    </row>
    <row r="8752" spans="3:9" ht="22.5" customHeight="1" x14ac:dyDescent="0.25">
      <c r="C8752" s="34"/>
      <c r="D8752" s="27"/>
      <c r="F8752" s="27"/>
      <c r="G8752" s="35"/>
      <c r="H8752" s="35"/>
      <c r="I8752" s="35"/>
    </row>
    <row r="8753" spans="3:9" ht="22.5" customHeight="1" x14ac:dyDescent="0.25">
      <c r="C8753" s="34"/>
      <c r="D8753" s="27"/>
      <c r="F8753" s="27"/>
      <c r="G8753" s="35"/>
      <c r="H8753" s="35"/>
      <c r="I8753" s="35"/>
    </row>
    <row r="8754" spans="3:9" ht="22.5" customHeight="1" x14ac:dyDescent="0.25">
      <c r="C8754" s="34"/>
      <c r="D8754" s="27"/>
      <c r="F8754" s="27"/>
      <c r="G8754" s="35"/>
      <c r="H8754" s="35"/>
      <c r="I8754" s="35"/>
    </row>
    <row r="8755" spans="3:9" ht="22.5" customHeight="1" x14ac:dyDescent="0.25">
      <c r="C8755" s="34"/>
      <c r="D8755" s="27"/>
      <c r="F8755" s="27"/>
      <c r="G8755" s="35"/>
      <c r="H8755" s="35"/>
      <c r="I8755" s="35"/>
    </row>
    <row r="8756" spans="3:9" ht="22.5" customHeight="1" x14ac:dyDescent="0.25">
      <c r="C8756" s="34"/>
      <c r="D8756" s="27"/>
      <c r="F8756" s="27"/>
      <c r="G8756" s="35"/>
      <c r="H8756" s="35"/>
      <c r="I8756" s="35"/>
    </row>
    <row r="8757" spans="3:9" ht="22.5" customHeight="1" x14ac:dyDescent="0.25">
      <c r="C8757" s="34"/>
      <c r="D8757" s="27"/>
      <c r="F8757" s="27"/>
      <c r="G8757" s="35"/>
      <c r="H8757" s="35"/>
      <c r="I8757" s="35"/>
    </row>
    <row r="8758" spans="3:9" ht="22.5" customHeight="1" x14ac:dyDescent="0.25">
      <c r="C8758" s="34"/>
      <c r="D8758" s="27"/>
      <c r="F8758" s="27"/>
      <c r="G8758" s="35"/>
      <c r="H8758" s="35"/>
      <c r="I8758" s="35"/>
    </row>
    <row r="8759" spans="3:9" ht="22.5" customHeight="1" x14ac:dyDescent="0.25">
      <c r="C8759" s="34"/>
      <c r="D8759" s="27"/>
      <c r="F8759" s="27"/>
      <c r="G8759" s="35"/>
      <c r="H8759" s="35"/>
      <c r="I8759" s="35"/>
    </row>
    <row r="8760" spans="3:9" ht="22.5" customHeight="1" x14ac:dyDescent="0.25">
      <c r="C8760" s="34"/>
      <c r="D8760" s="27"/>
      <c r="F8760" s="27"/>
      <c r="G8760" s="35"/>
      <c r="H8760" s="35"/>
      <c r="I8760" s="35"/>
    </row>
    <row r="8761" spans="3:9" ht="22.5" customHeight="1" x14ac:dyDescent="0.25">
      <c r="C8761" s="34"/>
      <c r="D8761" s="27"/>
      <c r="F8761" s="27"/>
      <c r="G8761" s="35"/>
      <c r="H8761" s="35"/>
      <c r="I8761" s="35"/>
    </row>
    <row r="8762" spans="3:9" ht="22.5" customHeight="1" x14ac:dyDescent="0.25">
      <c r="C8762" s="34"/>
      <c r="D8762" s="27"/>
      <c r="F8762" s="27"/>
      <c r="G8762" s="35"/>
      <c r="H8762" s="35"/>
      <c r="I8762" s="35"/>
    </row>
    <row r="8763" spans="3:9" ht="22.5" customHeight="1" x14ac:dyDescent="0.25">
      <c r="C8763" s="34"/>
      <c r="D8763" s="27"/>
      <c r="F8763" s="27"/>
      <c r="G8763" s="35"/>
      <c r="H8763" s="35"/>
      <c r="I8763" s="35"/>
    </row>
    <row r="8764" spans="3:9" ht="22.5" customHeight="1" x14ac:dyDescent="0.25">
      <c r="C8764" s="34"/>
      <c r="D8764" s="27"/>
      <c r="F8764" s="27"/>
      <c r="G8764" s="35"/>
      <c r="H8764" s="35"/>
      <c r="I8764" s="35"/>
    </row>
    <row r="8765" spans="3:9" ht="22.5" customHeight="1" x14ac:dyDescent="0.25">
      <c r="C8765" s="34"/>
      <c r="D8765" s="27"/>
      <c r="F8765" s="27"/>
      <c r="G8765" s="35"/>
      <c r="H8765" s="35"/>
      <c r="I8765" s="35"/>
    </row>
    <row r="8766" spans="3:9" ht="22.5" customHeight="1" x14ac:dyDescent="0.25">
      <c r="C8766" s="34"/>
      <c r="D8766" s="27"/>
      <c r="F8766" s="27"/>
      <c r="G8766" s="35"/>
      <c r="H8766" s="35"/>
      <c r="I8766" s="35"/>
    </row>
    <row r="8767" spans="3:9" ht="22.5" customHeight="1" x14ac:dyDescent="0.25">
      <c r="C8767" s="34"/>
      <c r="D8767" s="27"/>
      <c r="F8767" s="27"/>
      <c r="G8767" s="35"/>
      <c r="H8767" s="35"/>
      <c r="I8767" s="35"/>
    </row>
    <row r="8768" spans="3:9" ht="22.5" customHeight="1" x14ac:dyDescent="0.25">
      <c r="C8768" s="34"/>
      <c r="D8768" s="27"/>
      <c r="F8768" s="27"/>
      <c r="G8768" s="35"/>
      <c r="H8768" s="35"/>
      <c r="I8768" s="35"/>
    </row>
    <row r="8769" spans="3:9" ht="22.5" customHeight="1" x14ac:dyDescent="0.25">
      <c r="C8769" s="34"/>
      <c r="D8769" s="27"/>
      <c r="F8769" s="27"/>
      <c r="G8769" s="35"/>
      <c r="H8769" s="35"/>
      <c r="I8769" s="35"/>
    </row>
    <row r="8770" spans="3:9" ht="22.5" customHeight="1" x14ac:dyDescent="0.25">
      <c r="C8770" s="34"/>
      <c r="D8770" s="27"/>
      <c r="F8770" s="27"/>
      <c r="G8770" s="35"/>
      <c r="H8770" s="35"/>
      <c r="I8770" s="35"/>
    </row>
    <row r="8771" spans="3:9" ht="22.5" customHeight="1" x14ac:dyDescent="0.25">
      <c r="C8771" s="34"/>
      <c r="D8771" s="27"/>
      <c r="F8771" s="27"/>
      <c r="G8771" s="35"/>
      <c r="H8771" s="35"/>
      <c r="I8771" s="35"/>
    </row>
    <row r="8772" spans="3:9" ht="22.5" customHeight="1" x14ac:dyDescent="0.25">
      <c r="C8772" s="34"/>
      <c r="D8772" s="27"/>
      <c r="F8772" s="27"/>
      <c r="G8772" s="35"/>
      <c r="H8772" s="35"/>
      <c r="I8772" s="35"/>
    </row>
    <row r="8773" spans="3:9" ht="22.5" customHeight="1" x14ac:dyDescent="0.25">
      <c r="C8773" s="34"/>
      <c r="D8773" s="27"/>
      <c r="F8773" s="27"/>
      <c r="G8773" s="35"/>
      <c r="H8773" s="35"/>
      <c r="I8773" s="35"/>
    </row>
    <row r="8774" spans="3:9" ht="22.5" customHeight="1" x14ac:dyDescent="0.25">
      <c r="C8774" s="34"/>
      <c r="D8774" s="27"/>
      <c r="F8774" s="27"/>
      <c r="G8774" s="35"/>
      <c r="H8774" s="35"/>
      <c r="I8774" s="35"/>
    </row>
    <row r="8775" spans="3:9" ht="22.5" customHeight="1" x14ac:dyDescent="0.25">
      <c r="C8775" s="34"/>
      <c r="D8775" s="27"/>
      <c r="F8775" s="27"/>
      <c r="G8775" s="35"/>
      <c r="H8775" s="35"/>
      <c r="I8775" s="35"/>
    </row>
    <row r="8776" spans="3:9" ht="22.5" customHeight="1" x14ac:dyDescent="0.25">
      <c r="C8776" s="34"/>
      <c r="D8776" s="27"/>
      <c r="F8776" s="27"/>
      <c r="G8776" s="35"/>
      <c r="H8776" s="35"/>
      <c r="I8776" s="35"/>
    </row>
    <row r="8777" spans="3:9" ht="22.5" customHeight="1" x14ac:dyDescent="0.25">
      <c r="C8777" s="34"/>
      <c r="D8777" s="27"/>
      <c r="F8777" s="27"/>
      <c r="G8777" s="35"/>
      <c r="H8777" s="35"/>
      <c r="I8777" s="35"/>
    </row>
    <row r="8778" spans="3:9" ht="22.5" customHeight="1" x14ac:dyDescent="0.25">
      <c r="C8778" s="34"/>
      <c r="D8778" s="27"/>
      <c r="F8778" s="27"/>
      <c r="G8778" s="35"/>
      <c r="H8778" s="35"/>
      <c r="I8778" s="35"/>
    </row>
    <row r="8779" spans="3:9" ht="22.5" customHeight="1" x14ac:dyDescent="0.25">
      <c r="C8779" s="34"/>
      <c r="D8779" s="27"/>
      <c r="F8779" s="27"/>
      <c r="G8779" s="35"/>
      <c r="H8779" s="35"/>
      <c r="I8779" s="35"/>
    </row>
    <row r="8780" spans="3:9" ht="22.5" customHeight="1" x14ac:dyDescent="0.25">
      <c r="C8780" s="34"/>
      <c r="D8780" s="27"/>
      <c r="F8780" s="27"/>
      <c r="G8780" s="35"/>
      <c r="H8780" s="35"/>
      <c r="I8780" s="35"/>
    </row>
    <row r="8781" spans="3:9" ht="22.5" customHeight="1" x14ac:dyDescent="0.25">
      <c r="C8781" s="34"/>
      <c r="D8781" s="27"/>
      <c r="F8781" s="27"/>
      <c r="G8781" s="35"/>
      <c r="H8781" s="35"/>
      <c r="I8781" s="35"/>
    </row>
    <row r="8782" spans="3:9" ht="22.5" customHeight="1" x14ac:dyDescent="0.25">
      <c r="C8782" s="34"/>
      <c r="D8782" s="27"/>
      <c r="F8782" s="27"/>
      <c r="G8782" s="35"/>
      <c r="H8782" s="35"/>
      <c r="I8782" s="35"/>
    </row>
    <row r="8783" spans="3:9" ht="22.5" customHeight="1" x14ac:dyDescent="0.25">
      <c r="C8783" s="34"/>
      <c r="D8783" s="27"/>
      <c r="F8783" s="27"/>
      <c r="G8783" s="35"/>
      <c r="H8783" s="35"/>
      <c r="I8783" s="35"/>
    </row>
    <row r="8784" spans="3:9" ht="22.5" customHeight="1" x14ac:dyDescent="0.25">
      <c r="C8784" s="34"/>
      <c r="D8784" s="27"/>
      <c r="F8784" s="27"/>
      <c r="G8784" s="35"/>
      <c r="H8784" s="35"/>
      <c r="I8784" s="35"/>
    </row>
    <row r="8785" spans="3:9" ht="22.5" customHeight="1" x14ac:dyDescent="0.25">
      <c r="C8785" s="34"/>
      <c r="D8785" s="27"/>
      <c r="F8785" s="27"/>
      <c r="G8785" s="35"/>
      <c r="H8785" s="35"/>
      <c r="I8785" s="35"/>
    </row>
    <row r="8786" spans="3:9" ht="22.5" customHeight="1" x14ac:dyDescent="0.25">
      <c r="C8786" s="34"/>
      <c r="D8786" s="27"/>
      <c r="F8786" s="27"/>
      <c r="G8786" s="35"/>
      <c r="H8786" s="35"/>
      <c r="I8786" s="35"/>
    </row>
    <row r="8787" spans="3:9" ht="22.5" customHeight="1" x14ac:dyDescent="0.25">
      <c r="C8787" s="34"/>
      <c r="D8787" s="27"/>
      <c r="F8787" s="27"/>
      <c r="G8787" s="35"/>
      <c r="H8787" s="35"/>
      <c r="I8787" s="35"/>
    </row>
    <row r="8788" spans="3:9" ht="22.5" customHeight="1" x14ac:dyDescent="0.25">
      <c r="C8788" s="34"/>
      <c r="D8788" s="27"/>
      <c r="F8788" s="27"/>
      <c r="G8788" s="35"/>
      <c r="H8788" s="35"/>
      <c r="I8788" s="35"/>
    </row>
    <row r="8789" spans="3:9" ht="22.5" customHeight="1" x14ac:dyDescent="0.25">
      <c r="C8789" s="34"/>
      <c r="D8789" s="27"/>
      <c r="F8789" s="27"/>
      <c r="G8789" s="35"/>
      <c r="H8789" s="35"/>
      <c r="I8789" s="35"/>
    </row>
    <row r="8790" spans="3:9" ht="22.5" customHeight="1" x14ac:dyDescent="0.25">
      <c r="C8790" s="34"/>
      <c r="D8790" s="27"/>
      <c r="F8790" s="27"/>
      <c r="G8790" s="35"/>
      <c r="H8790" s="35"/>
      <c r="I8790" s="35"/>
    </row>
    <row r="8791" spans="3:9" ht="22.5" customHeight="1" x14ac:dyDescent="0.25">
      <c r="C8791" s="34"/>
      <c r="D8791" s="27"/>
      <c r="F8791" s="27"/>
      <c r="G8791" s="35"/>
      <c r="H8791" s="35"/>
      <c r="I8791" s="35"/>
    </row>
    <row r="8792" spans="3:9" ht="22.5" customHeight="1" x14ac:dyDescent="0.25">
      <c r="C8792" s="34"/>
      <c r="D8792" s="27"/>
      <c r="F8792" s="27"/>
      <c r="G8792" s="35"/>
      <c r="H8792" s="35"/>
      <c r="I8792" s="35"/>
    </row>
    <row r="8793" spans="3:9" ht="22.5" customHeight="1" x14ac:dyDescent="0.25">
      <c r="C8793" s="34"/>
      <c r="D8793" s="27"/>
      <c r="F8793" s="27"/>
      <c r="G8793" s="35"/>
      <c r="H8793" s="35"/>
      <c r="I8793" s="35"/>
    </row>
    <row r="8794" spans="3:9" ht="22.5" customHeight="1" x14ac:dyDescent="0.25">
      <c r="C8794" s="34"/>
      <c r="D8794" s="27"/>
      <c r="F8794" s="27"/>
      <c r="G8794" s="35"/>
      <c r="H8794" s="35"/>
      <c r="I8794" s="35"/>
    </row>
    <row r="8795" spans="3:9" ht="22.5" customHeight="1" x14ac:dyDescent="0.25">
      <c r="C8795" s="34"/>
      <c r="D8795" s="27"/>
      <c r="F8795" s="27"/>
      <c r="G8795" s="35"/>
      <c r="H8795" s="35"/>
      <c r="I8795" s="35"/>
    </row>
    <row r="8796" spans="3:9" ht="22.5" customHeight="1" x14ac:dyDescent="0.25">
      <c r="C8796" s="34"/>
      <c r="D8796" s="27"/>
      <c r="F8796" s="27"/>
      <c r="G8796" s="35"/>
      <c r="H8796" s="35"/>
      <c r="I8796" s="35"/>
    </row>
    <row r="8797" spans="3:9" ht="22.5" customHeight="1" x14ac:dyDescent="0.25">
      <c r="C8797" s="34"/>
      <c r="D8797" s="27"/>
      <c r="F8797" s="27"/>
      <c r="G8797" s="35"/>
      <c r="H8797" s="35"/>
      <c r="I8797" s="35"/>
    </row>
    <row r="8798" spans="3:9" ht="22.5" customHeight="1" x14ac:dyDescent="0.25">
      <c r="C8798" s="34"/>
      <c r="D8798" s="27"/>
      <c r="F8798" s="27"/>
      <c r="G8798" s="35"/>
      <c r="H8798" s="35"/>
      <c r="I8798" s="35"/>
    </row>
    <row r="8799" spans="3:9" ht="22.5" customHeight="1" x14ac:dyDescent="0.25">
      <c r="C8799" s="34"/>
      <c r="D8799" s="27"/>
      <c r="F8799" s="27"/>
      <c r="G8799" s="35"/>
      <c r="H8799" s="35"/>
      <c r="I8799" s="35"/>
    </row>
    <row r="8800" spans="3:9" ht="22.5" customHeight="1" x14ac:dyDescent="0.25">
      <c r="C8800" s="34"/>
      <c r="D8800" s="27"/>
      <c r="F8800" s="27"/>
      <c r="G8800" s="35"/>
      <c r="H8800" s="35"/>
      <c r="I8800" s="35"/>
    </row>
    <row r="8801" spans="3:9" ht="22.5" customHeight="1" x14ac:dyDescent="0.25">
      <c r="C8801" s="34"/>
      <c r="D8801" s="27"/>
      <c r="F8801" s="27"/>
      <c r="G8801" s="35"/>
      <c r="H8801" s="35"/>
      <c r="I8801" s="35"/>
    </row>
    <row r="8802" spans="3:9" ht="22.5" customHeight="1" x14ac:dyDescent="0.25">
      <c r="C8802" s="34"/>
      <c r="D8802" s="27"/>
      <c r="F8802" s="27"/>
      <c r="G8802" s="35"/>
      <c r="H8802" s="35"/>
      <c r="I8802" s="35"/>
    </row>
    <row r="8803" spans="3:9" ht="22.5" customHeight="1" x14ac:dyDescent="0.25">
      <c r="C8803" s="34"/>
      <c r="D8803" s="27"/>
      <c r="F8803" s="27"/>
      <c r="G8803" s="35"/>
      <c r="H8803" s="35"/>
      <c r="I8803" s="35"/>
    </row>
    <row r="8804" spans="3:9" ht="22.5" customHeight="1" x14ac:dyDescent="0.25">
      <c r="C8804" s="34"/>
      <c r="D8804" s="27"/>
      <c r="F8804" s="27"/>
      <c r="G8804" s="35"/>
      <c r="H8804" s="35"/>
      <c r="I8804" s="35"/>
    </row>
    <row r="8805" spans="3:9" ht="22.5" customHeight="1" x14ac:dyDescent="0.25">
      <c r="C8805" s="34"/>
      <c r="D8805" s="27"/>
      <c r="F8805" s="27"/>
      <c r="G8805" s="35"/>
      <c r="H8805" s="35"/>
      <c r="I8805" s="35"/>
    </row>
    <row r="8806" spans="3:9" ht="22.5" customHeight="1" x14ac:dyDescent="0.25">
      <c r="C8806" s="34"/>
      <c r="D8806" s="27"/>
      <c r="F8806" s="27"/>
      <c r="G8806" s="35"/>
      <c r="H8806" s="35"/>
      <c r="I8806" s="35"/>
    </row>
    <row r="8807" spans="3:9" ht="22.5" customHeight="1" x14ac:dyDescent="0.25">
      <c r="C8807" s="34"/>
      <c r="D8807" s="27"/>
      <c r="F8807" s="27"/>
      <c r="G8807" s="35"/>
      <c r="H8807" s="35"/>
      <c r="I8807" s="35"/>
    </row>
    <row r="8808" spans="3:9" ht="22.5" customHeight="1" x14ac:dyDescent="0.25">
      <c r="C8808" s="34"/>
      <c r="D8808" s="27"/>
      <c r="F8808" s="27"/>
      <c r="G8808" s="35"/>
      <c r="H8808" s="35"/>
      <c r="I8808" s="35"/>
    </row>
    <row r="8809" spans="3:9" ht="22.5" customHeight="1" x14ac:dyDescent="0.25">
      <c r="C8809" s="34"/>
      <c r="D8809" s="27"/>
      <c r="F8809" s="27"/>
      <c r="G8809" s="35"/>
      <c r="H8809" s="35"/>
      <c r="I8809" s="35"/>
    </row>
    <row r="8810" spans="3:9" ht="22.5" customHeight="1" x14ac:dyDescent="0.25">
      <c r="C8810" s="34"/>
      <c r="D8810" s="27"/>
      <c r="F8810" s="27"/>
      <c r="G8810" s="35"/>
      <c r="H8810" s="35"/>
      <c r="I8810" s="35"/>
    </row>
    <row r="8811" spans="3:9" ht="22.5" customHeight="1" x14ac:dyDescent="0.25">
      <c r="C8811" s="34"/>
      <c r="D8811" s="27"/>
      <c r="F8811" s="27"/>
      <c r="G8811" s="35"/>
      <c r="H8811" s="35"/>
      <c r="I8811" s="35"/>
    </row>
    <row r="8812" spans="3:9" ht="22.5" customHeight="1" x14ac:dyDescent="0.25">
      <c r="C8812" s="34"/>
      <c r="D8812" s="27"/>
      <c r="F8812" s="27"/>
      <c r="G8812" s="35"/>
      <c r="H8812" s="35"/>
      <c r="I8812" s="35"/>
    </row>
    <row r="8813" spans="3:9" ht="22.5" customHeight="1" x14ac:dyDescent="0.25">
      <c r="C8813" s="34"/>
      <c r="D8813" s="27"/>
      <c r="F8813" s="27"/>
      <c r="G8813" s="35"/>
      <c r="H8813" s="35"/>
      <c r="I8813" s="35"/>
    </row>
    <row r="8814" spans="3:9" ht="22.5" customHeight="1" x14ac:dyDescent="0.25">
      <c r="C8814" s="34"/>
      <c r="D8814" s="27"/>
      <c r="F8814" s="27"/>
      <c r="G8814" s="35"/>
      <c r="H8814" s="35"/>
      <c r="I8814" s="35"/>
    </row>
    <row r="8815" spans="3:9" ht="22.5" customHeight="1" x14ac:dyDescent="0.25">
      <c r="C8815" s="34"/>
      <c r="D8815" s="27"/>
      <c r="F8815" s="27"/>
      <c r="G8815" s="35"/>
      <c r="H8815" s="35"/>
      <c r="I8815" s="35"/>
    </row>
    <row r="8816" spans="3:9" ht="22.5" customHeight="1" x14ac:dyDescent="0.25">
      <c r="C8816" s="34"/>
      <c r="D8816" s="27"/>
      <c r="F8816" s="27"/>
      <c r="G8816" s="35"/>
      <c r="H8816" s="35"/>
      <c r="I8816" s="35"/>
    </row>
    <row r="8817" spans="3:9" ht="22.5" customHeight="1" x14ac:dyDescent="0.25">
      <c r="C8817" s="34"/>
      <c r="D8817" s="27"/>
      <c r="F8817" s="27"/>
      <c r="G8817" s="35"/>
      <c r="H8817" s="35"/>
      <c r="I8817" s="35"/>
    </row>
    <row r="8818" spans="3:9" ht="22.5" customHeight="1" x14ac:dyDescent="0.25">
      <c r="C8818" s="34"/>
      <c r="D8818" s="27"/>
      <c r="F8818" s="27"/>
      <c r="G8818" s="35"/>
      <c r="H8818" s="35"/>
      <c r="I8818" s="35"/>
    </row>
    <row r="8819" spans="3:9" ht="22.5" customHeight="1" x14ac:dyDescent="0.25">
      <c r="C8819" s="34"/>
      <c r="D8819" s="27"/>
      <c r="F8819" s="27"/>
      <c r="G8819" s="35"/>
      <c r="H8819" s="35"/>
      <c r="I8819" s="35"/>
    </row>
    <row r="8820" spans="3:9" ht="22.5" customHeight="1" x14ac:dyDescent="0.25">
      <c r="C8820" s="34"/>
      <c r="D8820" s="27"/>
      <c r="F8820" s="27"/>
      <c r="G8820" s="35"/>
      <c r="H8820" s="35"/>
      <c r="I8820" s="35"/>
    </row>
    <row r="8821" spans="3:9" ht="22.5" customHeight="1" x14ac:dyDescent="0.25">
      <c r="C8821" s="34"/>
      <c r="D8821" s="27"/>
      <c r="F8821" s="27"/>
      <c r="G8821" s="35"/>
      <c r="H8821" s="35"/>
      <c r="I8821" s="35"/>
    </row>
    <row r="8822" spans="3:9" ht="22.5" customHeight="1" x14ac:dyDescent="0.25">
      <c r="C8822" s="34"/>
      <c r="D8822" s="27"/>
      <c r="F8822" s="27"/>
      <c r="G8822" s="35"/>
      <c r="H8822" s="35"/>
      <c r="I8822" s="35"/>
    </row>
    <row r="8823" spans="3:9" ht="22.5" customHeight="1" x14ac:dyDescent="0.25">
      <c r="C8823" s="34"/>
      <c r="D8823" s="27"/>
      <c r="F8823" s="27"/>
      <c r="G8823" s="35"/>
      <c r="H8823" s="35"/>
      <c r="I8823" s="35"/>
    </row>
    <row r="8824" spans="3:9" ht="22.5" customHeight="1" x14ac:dyDescent="0.25">
      <c r="C8824" s="34"/>
      <c r="D8824" s="27"/>
      <c r="F8824" s="27"/>
      <c r="G8824" s="35"/>
      <c r="H8824" s="35"/>
      <c r="I8824" s="35"/>
    </row>
    <row r="8825" spans="3:9" ht="22.5" customHeight="1" x14ac:dyDescent="0.25">
      <c r="C8825" s="34"/>
      <c r="D8825" s="27"/>
      <c r="F8825" s="27"/>
      <c r="G8825" s="35"/>
      <c r="H8825" s="35"/>
      <c r="I8825" s="35"/>
    </row>
    <row r="8826" spans="3:9" ht="22.5" customHeight="1" x14ac:dyDescent="0.25">
      <c r="C8826" s="34"/>
      <c r="D8826" s="27"/>
      <c r="F8826" s="27"/>
      <c r="G8826" s="35"/>
      <c r="H8826" s="35"/>
      <c r="I8826" s="35"/>
    </row>
    <row r="8827" spans="3:9" ht="22.5" customHeight="1" x14ac:dyDescent="0.25">
      <c r="C8827" s="34"/>
      <c r="D8827" s="27"/>
      <c r="F8827" s="27"/>
      <c r="G8827" s="35"/>
      <c r="H8827" s="35"/>
      <c r="I8827" s="35"/>
    </row>
    <row r="8828" spans="3:9" ht="22.5" customHeight="1" x14ac:dyDescent="0.25">
      <c r="C8828" s="34"/>
      <c r="D8828" s="27"/>
      <c r="F8828" s="27"/>
      <c r="G8828" s="35"/>
      <c r="H8828" s="35"/>
      <c r="I8828" s="35"/>
    </row>
    <row r="8829" spans="3:9" ht="22.5" customHeight="1" x14ac:dyDescent="0.25">
      <c r="C8829" s="34"/>
      <c r="D8829" s="27"/>
      <c r="F8829" s="27"/>
      <c r="G8829" s="35"/>
      <c r="H8829" s="35"/>
      <c r="I8829" s="35"/>
    </row>
    <row r="8830" spans="3:9" ht="22.5" customHeight="1" x14ac:dyDescent="0.25">
      <c r="C8830" s="34"/>
      <c r="D8830" s="27"/>
      <c r="F8830" s="27"/>
      <c r="G8830" s="35"/>
      <c r="H8830" s="35"/>
      <c r="I8830" s="35"/>
    </row>
    <row r="8831" spans="3:9" ht="22.5" customHeight="1" x14ac:dyDescent="0.25">
      <c r="C8831" s="34"/>
      <c r="D8831" s="27"/>
      <c r="F8831" s="27"/>
      <c r="G8831" s="35"/>
      <c r="H8831" s="35"/>
      <c r="I8831" s="35"/>
    </row>
    <row r="8832" spans="3:9" ht="22.5" customHeight="1" x14ac:dyDescent="0.25">
      <c r="C8832" s="34"/>
      <c r="D8832" s="27"/>
      <c r="F8832" s="27"/>
      <c r="G8832" s="35"/>
      <c r="H8832" s="35"/>
      <c r="I8832" s="35"/>
    </row>
    <row r="8833" spans="3:9" ht="22.5" customHeight="1" x14ac:dyDescent="0.25">
      <c r="C8833" s="34"/>
      <c r="D8833" s="27"/>
      <c r="F8833" s="27"/>
      <c r="G8833" s="35"/>
      <c r="H8833" s="35"/>
      <c r="I8833" s="35"/>
    </row>
    <row r="8834" spans="3:9" ht="22.5" customHeight="1" x14ac:dyDescent="0.25">
      <c r="C8834" s="34"/>
      <c r="D8834" s="27"/>
      <c r="F8834" s="27"/>
      <c r="G8834" s="35"/>
      <c r="H8834" s="35"/>
      <c r="I8834" s="35"/>
    </row>
    <row r="8835" spans="3:9" ht="22.5" customHeight="1" x14ac:dyDescent="0.25">
      <c r="C8835" s="34"/>
      <c r="D8835" s="27"/>
      <c r="F8835" s="27"/>
      <c r="G8835" s="35"/>
      <c r="H8835" s="35"/>
      <c r="I8835" s="35"/>
    </row>
    <row r="8836" spans="3:9" ht="22.5" customHeight="1" x14ac:dyDescent="0.25">
      <c r="C8836" s="34"/>
      <c r="D8836" s="27"/>
      <c r="F8836" s="27"/>
      <c r="G8836" s="35"/>
      <c r="H8836" s="35"/>
      <c r="I8836" s="35"/>
    </row>
    <row r="8837" spans="3:9" ht="22.5" customHeight="1" x14ac:dyDescent="0.25">
      <c r="C8837" s="34"/>
      <c r="D8837" s="27"/>
      <c r="F8837" s="27"/>
      <c r="G8837" s="35"/>
      <c r="H8837" s="35"/>
      <c r="I8837" s="35"/>
    </row>
    <row r="8838" spans="3:9" ht="22.5" customHeight="1" x14ac:dyDescent="0.25">
      <c r="C8838" s="34"/>
      <c r="D8838" s="27"/>
      <c r="F8838" s="27"/>
      <c r="G8838" s="35"/>
      <c r="H8838" s="35"/>
      <c r="I8838" s="35"/>
    </row>
    <row r="8839" spans="3:9" ht="22.5" customHeight="1" x14ac:dyDescent="0.25">
      <c r="C8839" s="34"/>
      <c r="D8839" s="27"/>
      <c r="F8839" s="27"/>
      <c r="G8839" s="35"/>
      <c r="H8839" s="35"/>
      <c r="I8839" s="35"/>
    </row>
    <row r="8840" spans="3:9" ht="22.5" customHeight="1" x14ac:dyDescent="0.25">
      <c r="C8840" s="34"/>
      <c r="D8840" s="27"/>
      <c r="F8840" s="27"/>
      <c r="G8840" s="35"/>
      <c r="H8840" s="35"/>
      <c r="I8840" s="35"/>
    </row>
    <row r="8841" spans="3:9" ht="22.5" customHeight="1" x14ac:dyDescent="0.25">
      <c r="C8841" s="34"/>
      <c r="D8841" s="27"/>
      <c r="F8841" s="27"/>
      <c r="G8841" s="35"/>
      <c r="H8841" s="35"/>
      <c r="I8841" s="35"/>
    </row>
    <row r="8842" spans="3:9" ht="22.5" customHeight="1" x14ac:dyDescent="0.25">
      <c r="C8842" s="34"/>
      <c r="D8842" s="27"/>
      <c r="F8842" s="27"/>
      <c r="G8842" s="35"/>
      <c r="H8842" s="35"/>
      <c r="I8842" s="35"/>
    </row>
    <row r="8843" spans="3:9" ht="22.5" customHeight="1" x14ac:dyDescent="0.25">
      <c r="C8843" s="34"/>
      <c r="D8843" s="27"/>
      <c r="F8843" s="27"/>
      <c r="G8843" s="35"/>
      <c r="H8843" s="35"/>
      <c r="I8843" s="35"/>
    </row>
    <row r="8844" spans="3:9" ht="22.5" customHeight="1" x14ac:dyDescent="0.25">
      <c r="C8844" s="34"/>
      <c r="D8844" s="27"/>
      <c r="F8844" s="27"/>
      <c r="G8844" s="35"/>
      <c r="H8844" s="35"/>
      <c r="I8844" s="35"/>
    </row>
    <row r="8845" spans="3:9" ht="22.5" customHeight="1" x14ac:dyDescent="0.25">
      <c r="C8845" s="34"/>
      <c r="D8845" s="27"/>
      <c r="F8845" s="27"/>
      <c r="G8845" s="35"/>
      <c r="H8845" s="35"/>
      <c r="I8845" s="35"/>
    </row>
    <row r="8846" spans="3:9" ht="22.5" customHeight="1" x14ac:dyDescent="0.25">
      <c r="C8846" s="34"/>
      <c r="D8846" s="27"/>
      <c r="F8846" s="27"/>
      <c r="G8846" s="35"/>
      <c r="H8846" s="35"/>
      <c r="I8846" s="35"/>
    </row>
    <row r="8847" spans="3:9" ht="22.5" customHeight="1" x14ac:dyDescent="0.25">
      <c r="C8847" s="34"/>
      <c r="D8847" s="27"/>
      <c r="F8847" s="27"/>
      <c r="G8847" s="35"/>
      <c r="H8847" s="35"/>
      <c r="I8847" s="35"/>
    </row>
    <row r="8848" spans="3:9" ht="22.5" customHeight="1" x14ac:dyDescent="0.25">
      <c r="C8848" s="34"/>
      <c r="D8848" s="27"/>
      <c r="F8848" s="27"/>
      <c r="G8848" s="35"/>
      <c r="H8848" s="35"/>
      <c r="I8848" s="35"/>
    </row>
    <row r="8849" spans="3:9" ht="22.5" customHeight="1" x14ac:dyDescent="0.25">
      <c r="C8849" s="34"/>
      <c r="D8849" s="27"/>
      <c r="F8849" s="27"/>
      <c r="G8849" s="35"/>
      <c r="H8849" s="35"/>
      <c r="I8849" s="35"/>
    </row>
    <row r="8850" spans="3:9" ht="22.5" customHeight="1" x14ac:dyDescent="0.25">
      <c r="C8850" s="34"/>
      <c r="D8850" s="27"/>
      <c r="F8850" s="27"/>
      <c r="G8850" s="35"/>
      <c r="H8850" s="35"/>
      <c r="I8850" s="35"/>
    </row>
    <row r="8851" spans="3:9" ht="22.5" customHeight="1" x14ac:dyDescent="0.25">
      <c r="C8851" s="34"/>
      <c r="D8851" s="27"/>
      <c r="F8851" s="27"/>
      <c r="G8851" s="35"/>
      <c r="H8851" s="35"/>
      <c r="I8851" s="35"/>
    </row>
    <row r="8852" spans="3:9" ht="22.5" customHeight="1" x14ac:dyDescent="0.25">
      <c r="C8852" s="34"/>
      <c r="D8852" s="27"/>
      <c r="F8852" s="27"/>
      <c r="G8852" s="35"/>
      <c r="H8852" s="35"/>
      <c r="I8852" s="35"/>
    </row>
    <row r="8853" spans="3:9" ht="22.5" customHeight="1" x14ac:dyDescent="0.25">
      <c r="C8853" s="34"/>
      <c r="D8853" s="27"/>
      <c r="F8853" s="27"/>
      <c r="G8853" s="35"/>
      <c r="H8853" s="35"/>
      <c r="I8853" s="35"/>
    </row>
    <row r="8854" spans="3:9" ht="22.5" customHeight="1" x14ac:dyDescent="0.25">
      <c r="C8854" s="34"/>
      <c r="D8854" s="27"/>
      <c r="F8854" s="27"/>
      <c r="G8854" s="35"/>
      <c r="H8854" s="35"/>
      <c r="I8854" s="35"/>
    </row>
    <row r="8855" spans="3:9" ht="22.5" customHeight="1" x14ac:dyDescent="0.25">
      <c r="C8855" s="34"/>
      <c r="D8855" s="27"/>
      <c r="F8855" s="27"/>
      <c r="G8855" s="35"/>
      <c r="H8855" s="35"/>
      <c r="I8855" s="35"/>
    </row>
    <row r="8856" spans="3:9" ht="22.5" customHeight="1" x14ac:dyDescent="0.25">
      <c r="C8856" s="34"/>
      <c r="D8856" s="27"/>
      <c r="F8856" s="27"/>
      <c r="G8856" s="35"/>
      <c r="H8856" s="35"/>
      <c r="I8856" s="35"/>
    </row>
    <row r="8857" spans="3:9" ht="22.5" customHeight="1" x14ac:dyDescent="0.25">
      <c r="C8857" s="34"/>
      <c r="D8857" s="27"/>
      <c r="F8857" s="27"/>
      <c r="G8857" s="35"/>
      <c r="H8857" s="35"/>
      <c r="I8857" s="35"/>
    </row>
    <row r="8858" spans="3:9" ht="22.5" customHeight="1" x14ac:dyDescent="0.25">
      <c r="C8858" s="34"/>
      <c r="D8858" s="27"/>
      <c r="F8858" s="27"/>
      <c r="G8858" s="35"/>
      <c r="H8858" s="35"/>
      <c r="I8858" s="35"/>
    </row>
    <row r="8859" spans="3:9" ht="22.5" customHeight="1" x14ac:dyDescent="0.25">
      <c r="C8859" s="34"/>
      <c r="D8859" s="27"/>
      <c r="F8859" s="27"/>
      <c r="G8859" s="35"/>
      <c r="H8859" s="35"/>
      <c r="I8859" s="35"/>
    </row>
    <row r="8860" spans="3:9" ht="22.5" customHeight="1" x14ac:dyDescent="0.25">
      <c r="C8860" s="34"/>
      <c r="D8860" s="27"/>
      <c r="F8860" s="27"/>
      <c r="G8860" s="35"/>
      <c r="H8860" s="35"/>
      <c r="I8860" s="35"/>
    </row>
    <row r="8861" spans="3:9" ht="22.5" customHeight="1" x14ac:dyDescent="0.25">
      <c r="C8861" s="34"/>
      <c r="D8861" s="27"/>
      <c r="F8861" s="27"/>
      <c r="G8861" s="35"/>
      <c r="H8861" s="35"/>
      <c r="I8861" s="35"/>
    </row>
    <row r="8862" spans="3:9" ht="22.5" customHeight="1" x14ac:dyDescent="0.25">
      <c r="C8862" s="34"/>
      <c r="D8862" s="27"/>
      <c r="F8862" s="27"/>
      <c r="G8862" s="35"/>
      <c r="H8862" s="35"/>
      <c r="I8862" s="35"/>
    </row>
    <row r="8863" spans="3:9" ht="22.5" customHeight="1" x14ac:dyDescent="0.25">
      <c r="C8863" s="34"/>
      <c r="D8863" s="27"/>
      <c r="F8863" s="27"/>
      <c r="G8863" s="35"/>
      <c r="H8863" s="35"/>
      <c r="I8863" s="35"/>
    </row>
    <row r="8864" spans="3:9" ht="22.5" customHeight="1" x14ac:dyDescent="0.25">
      <c r="C8864" s="34"/>
      <c r="D8864" s="27"/>
      <c r="F8864" s="27"/>
      <c r="G8864" s="35"/>
      <c r="H8864" s="35"/>
      <c r="I8864" s="35"/>
    </row>
    <row r="8865" spans="3:9" ht="22.5" customHeight="1" x14ac:dyDescent="0.25">
      <c r="C8865" s="34"/>
      <c r="D8865" s="27"/>
      <c r="F8865" s="27"/>
      <c r="G8865" s="35"/>
      <c r="H8865" s="35"/>
      <c r="I8865" s="35"/>
    </row>
    <row r="8866" spans="3:9" ht="22.5" customHeight="1" x14ac:dyDescent="0.25">
      <c r="C8866" s="34"/>
      <c r="D8866" s="27"/>
      <c r="F8866" s="27"/>
      <c r="G8866" s="35"/>
      <c r="H8866" s="35"/>
      <c r="I8866" s="35"/>
    </row>
    <row r="8867" spans="3:9" ht="22.5" customHeight="1" x14ac:dyDescent="0.25">
      <c r="C8867" s="34"/>
      <c r="D8867" s="27"/>
      <c r="F8867" s="27"/>
      <c r="G8867" s="35"/>
      <c r="H8867" s="35"/>
      <c r="I8867" s="35"/>
    </row>
    <row r="8868" spans="3:9" ht="22.5" customHeight="1" x14ac:dyDescent="0.25">
      <c r="C8868" s="34"/>
      <c r="D8868" s="27"/>
      <c r="F8868" s="27"/>
      <c r="G8868" s="35"/>
      <c r="H8868" s="35"/>
      <c r="I8868" s="35"/>
    </row>
    <row r="8869" spans="3:9" ht="22.5" customHeight="1" x14ac:dyDescent="0.25">
      <c r="C8869" s="34"/>
      <c r="D8869" s="27"/>
      <c r="F8869" s="27"/>
      <c r="G8869" s="35"/>
      <c r="H8869" s="35"/>
      <c r="I8869" s="35"/>
    </row>
    <row r="8870" spans="3:9" ht="22.5" customHeight="1" x14ac:dyDescent="0.25">
      <c r="C8870" s="34"/>
      <c r="D8870" s="27"/>
      <c r="F8870" s="27"/>
      <c r="G8870" s="35"/>
      <c r="H8870" s="35"/>
      <c r="I8870" s="35"/>
    </row>
    <row r="8871" spans="3:9" ht="22.5" customHeight="1" x14ac:dyDescent="0.25">
      <c r="C8871" s="34"/>
      <c r="D8871" s="27"/>
      <c r="F8871" s="27"/>
      <c r="G8871" s="35"/>
      <c r="H8871" s="35"/>
      <c r="I8871" s="35"/>
    </row>
    <row r="8872" spans="3:9" ht="22.5" customHeight="1" x14ac:dyDescent="0.25">
      <c r="C8872" s="34"/>
      <c r="D8872" s="27"/>
      <c r="F8872" s="27"/>
      <c r="G8872" s="35"/>
      <c r="H8872" s="35"/>
      <c r="I8872" s="35"/>
    </row>
    <row r="8873" spans="3:9" ht="22.5" customHeight="1" x14ac:dyDescent="0.25">
      <c r="C8873" s="34"/>
      <c r="D8873" s="27"/>
      <c r="F8873" s="27"/>
      <c r="G8873" s="35"/>
      <c r="H8873" s="35"/>
      <c r="I8873" s="35"/>
    </row>
    <row r="8874" spans="3:9" ht="22.5" customHeight="1" x14ac:dyDescent="0.25">
      <c r="C8874" s="34"/>
      <c r="D8874" s="27"/>
      <c r="F8874" s="27"/>
      <c r="G8874" s="35"/>
      <c r="H8874" s="35"/>
      <c r="I8874" s="35"/>
    </row>
    <row r="8875" spans="3:9" ht="22.5" customHeight="1" x14ac:dyDescent="0.25">
      <c r="C8875" s="34"/>
      <c r="D8875" s="27"/>
      <c r="F8875" s="27"/>
      <c r="G8875" s="35"/>
      <c r="H8875" s="35"/>
      <c r="I8875" s="35"/>
    </row>
    <row r="8876" spans="3:9" ht="22.5" customHeight="1" x14ac:dyDescent="0.25">
      <c r="C8876" s="34"/>
      <c r="D8876" s="27"/>
      <c r="F8876" s="27"/>
      <c r="G8876" s="35"/>
      <c r="H8876" s="35"/>
      <c r="I8876" s="35"/>
    </row>
    <row r="8877" spans="3:9" ht="22.5" customHeight="1" x14ac:dyDescent="0.25">
      <c r="C8877" s="34"/>
      <c r="D8877" s="27"/>
      <c r="F8877" s="27"/>
      <c r="G8877" s="35"/>
      <c r="H8877" s="35"/>
      <c r="I8877" s="35"/>
    </row>
    <row r="8878" spans="3:9" ht="22.5" customHeight="1" x14ac:dyDescent="0.25">
      <c r="C8878" s="34"/>
      <c r="D8878" s="27"/>
      <c r="F8878" s="27"/>
      <c r="G8878" s="35"/>
      <c r="H8878" s="35"/>
      <c r="I8878" s="35"/>
    </row>
    <row r="8879" spans="3:9" ht="22.5" customHeight="1" x14ac:dyDescent="0.25">
      <c r="C8879" s="34"/>
      <c r="D8879" s="27"/>
      <c r="F8879" s="27"/>
      <c r="G8879" s="35"/>
      <c r="H8879" s="35"/>
      <c r="I8879" s="35"/>
    </row>
    <row r="8880" spans="3:9" ht="22.5" customHeight="1" x14ac:dyDescent="0.25">
      <c r="C8880" s="34"/>
      <c r="D8880" s="27"/>
      <c r="F8880" s="27"/>
      <c r="G8880" s="35"/>
      <c r="H8880" s="35"/>
      <c r="I8880" s="35"/>
    </row>
    <row r="8881" spans="3:9" ht="22.5" customHeight="1" x14ac:dyDescent="0.25">
      <c r="C8881" s="34"/>
      <c r="D8881" s="27"/>
      <c r="F8881" s="27"/>
      <c r="G8881" s="35"/>
      <c r="H8881" s="35"/>
      <c r="I8881" s="35"/>
    </row>
    <row r="8882" spans="3:9" ht="22.5" customHeight="1" x14ac:dyDescent="0.25">
      <c r="C8882" s="34"/>
      <c r="D8882" s="27"/>
      <c r="F8882" s="27"/>
      <c r="G8882" s="35"/>
      <c r="H8882" s="35"/>
      <c r="I8882" s="35"/>
    </row>
    <row r="8883" spans="3:9" ht="22.5" customHeight="1" x14ac:dyDescent="0.25">
      <c r="C8883" s="34"/>
      <c r="D8883" s="27"/>
      <c r="F8883" s="27"/>
      <c r="G8883" s="35"/>
      <c r="H8883" s="35"/>
      <c r="I8883" s="35"/>
    </row>
    <row r="8884" spans="3:9" ht="22.5" customHeight="1" x14ac:dyDescent="0.25">
      <c r="C8884" s="34"/>
      <c r="D8884" s="27"/>
      <c r="F8884" s="27"/>
      <c r="G8884" s="35"/>
      <c r="H8884" s="35"/>
      <c r="I8884" s="35"/>
    </row>
    <row r="8885" spans="3:9" ht="22.5" customHeight="1" x14ac:dyDescent="0.25">
      <c r="C8885" s="34"/>
      <c r="D8885" s="27"/>
      <c r="F8885" s="27"/>
      <c r="G8885" s="35"/>
      <c r="H8885" s="35"/>
      <c r="I8885" s="35"/>
    </row>
    <row r="8886" spans="3:9" ht="22.5" customHeight="1" x14ac:dyDescent="0.25">
      <c r="C8886" s="34"/>
      <c r="D8886" s="27"/>
      <c r="F8886" s="27"/>
      <c r="G8886" s="35"/>
      <c r="H8886" s="35"/>
      <c r="I8886" s="35"/>
    </row>
    <row r="8887" spans="3:9" ht="22.5" customHeight="1" x14ac:dyDescent="0.25">
      <c r="C8887" s="34"/>
      <c r="D8887" s="27"/>
      <c r="F8887" s="27"/>
      <c r="G8887" s="35"/>
      <c r="H8887" s="35"/>
      <c r="I8887" s="35"/>
    </row>
    <row r="8888" spans="3:9" ht="22.5" customHeight="1" x14ac:dyDescent="0.25">
      <c r="C8888" s="34"/>
      <c r="D8888" s="27"/>
      <c r="F8888" s="27"/>
      <c r="G8888" s="35"/>
      <c r="H8888" s="35"/>
      <c r="I8888" s="35"/>
    </row>
    <row r="8889" spans="3:9" ht="22.5" customHeight="1" x14ac:dyDescent="0.25">
      <c r="C8889" s="34"/>
      <c r="D8889" s="27"/>
      <c r="F8889" s="27"/>
      <c r="G8889" s="35"/>
      <c r="H8889" s="35"/>
      <c r="I8889" s="35"/>
    </row>
    <row r="8890" spans="3:9" ht="22.5" customHeight="1" x14ac:dyDescent="0.25">
      <c r="C8890" s="34"/>
      <c r="D8890" s="27"/>
      <c r="F8890" s="27"/>
      <c r="G8890" s="35"/>
      <c r="H8890" s="35"/>
      <c r="I8890" s="35"/>
    </row>
    <row r="8891" spans="3:9" ht="22.5" customHeight="1" x14ac:dyDescent="0.25">
      <c r="C8891" s="34"/>
      <c r="D8891" s="27"/>
      <c r="F8891" s="27"/>
      <c r="G8891" s="35"/>
      <c r="H8891" s="35"/>
      <c r="I8891" s="35"/>
    </row>
    <row r="8892" spans="3:9" ht="22.5" customHeight="1" x14ac:dyDescent="0.25">
      <c r="C8892" s="34"/>
      <c r="D8892" s="27"/>
      <c r="F8892" s="27"/>
      <c r="G8892" s="35"/>
      <c r="H8892" s="35"/>
      <c r="I8892" s="35"/>
    </row>
    <row r="8893" spans="3:9" ht="22.5" customHeight="1" x14ac:dyDescent="0.25">
      <c r="C8893" s="34"/>
      <c r="D8893" s="27"/>
      <c r="F8893" s="27"/>
      <c r="G8893" s="35"/>
      <c r="H8893" s="35"/>
      <c r="I8893" s="35"/>
    </row>
    <row r="8894" spans="3:9" ht="22.5" customHeight="1" x14ac:dyDescent="0.25">
      <c r="C8894" s="34"/>
      <c r="D8894" s="27"/>
      <c r="F8894" s="27"/>
      <c r="G8894" s="35"/>
      <c r="H8894" s="35"/>
      <c r="I8894" s="35"/>
    </row>
    <row r="8895" spans="3:9" ht="22.5" customHeight="1" x14ac:dyDescent="0.25">
      <c r="C8895" s="34"/>
      <c r="D8895" s="27"/>
      <c r="F8895" s="27"/>
      <c r="G8895" s="35"/>
      <c r="H8895" s="35"/>
      <c r="I8895" s="35"/>
    </row>
    <row r="8896" spans="3:9" ht="22.5" customHeight="1" x14ac:dyDescent="0.25">
      <c r="C8896" s="34"/>
      <c r="D8896" s="27"/>
      <c r="F8896" s="27"/>
      <c r="G8896" s="35"/>
      <c r="H8896" s="35"/>
      <c r="I8896" s="35"/>
    </row>
    <row r="8897" spans="3:9" ht="22.5" customHeight="1" x14ac:dyDescent="0.25">
      <c r="C8897" s="34"/>
      <c r="D8897" s="27"/>
      <c r="F8897" s="27"/>
      <c r="G8897" s="35"/>
      <c r="H8897" s="35"/>
      <c r="I8897" s="35"/>
    </row>
    <row r="8898" spans="3:9" ht="22.5" customHeight="1" x14ac:dyDescent="0.25">
      <c r="C8898" s="34"/>
      <c r="D8898" s="27"/>
      <c r="F8898" s="27"/>
      <c r="G8898" s="35"/>
      <c r="H8898" s="35"/>
      <c r="I8898" s="35"/>
    </row>
    <row r="8899" spans="3:9" ht="22.5" customHeight="1" x14ac:dyDescent="0.25">
      <c r="C8899" s="34"/>
      <c r="D8899" s="27"/>
      <c r="F8899" s="27"/>
      <c r="G8899" s="35"/>
      <c r="H8899" s="35"/>
      <c r="I8899" s="35"/>
    </row>
    <row r="8900" spans="3:9" ht="22.5" customHeight="1" x14ac:dyDescent="0.25">
      <c r="C8900" s="34"/>
      <c r="D8900" s="27"/>
      <c r="F8900" s="27"/>
      <c r="G8900" s="35"/>
      <c r="H8900" s="35"/>
      <c r="I8900" s="35"/>
    </row>
    <row r="8901" spans="3:9" ht="22.5" customHeight="1" x14ac:dyDescent="0.25">
      <c r="C8901" s="34"/>
      <c r="D8901" s="27"/>
      <c r="F8901" s="27"/>
      <c r="G8901" s="35"/>
      <c r="H8901" s="35"/>
      <c r="I8901" s="35"/>
    </row>
    <row r="8902" spans="3:9" ht="22.5" customHeight="1" x14ac:dyDescent="0.25">
      <c r="C8902" s="34"/>
      <c r="D8902" s="27"/>
      <c r="F8902" s="27"/>
      <c r="G8902" s="35"/>
      <c r="H8902" s="35"/>
      <c r="I8902" s="35"/>
    </row>
    <row r="8903" spans="3:9" ht="22.5" customHeight="1" x14ac:dyDescent="0.25">
      <c r="C8903" s="34"/>
      <c r="D8903" s="27"/>
      <c r="F8903" s="27"/>
      <c r="G8903" s="35"/>
      <c r="H8903" s="35"/>
      <c r="I8903" s="35"/>
    </row>
    <row r="8904" spans="3:9" ht="22.5" customHeight="1" x14ac:dyDescent="0.25">
      <c r="C8904" s="34"/>
      <c r="D8904" s="27"/>
      <c r="F8904" s="27"/>
      <c r="G8904" s="35"/>
      <c r="H8904" s="35"/>
      <c r="I8904" s="35"/>
    </row>
    <row r="8905" spans="3:9" ht="22.5" customHeight="1" x14ac:dyDescent="0.25">
      <c r="C8905" s="34"/>
      <c r="D8905" s="27"/>
      <c r="F8905" s="27"/>
      <c r="G8905" s="35"/>
      <c r="H8905" s="35"/>
      <c r="I8905" s="35"/>
    </row>
    <row r="8906" spans="3:9" ht="22.5" customHeight="1" x14ac:dyDescent="0.25">
      <c r="C8906" s="34"/>
      <c r="D8906" s="27"/>
      <c r="F8906" s="27"/>
      <c r="G8906" s="35"/>
      <c r="H8906" s="35"/>
      <c r="I8906" s="35"/>
    </row>
    <row r="8907" spans="3:9" ht="22.5" customHeight="1" x14ac:dyDescent="0.25">
      <c r="C8907" s="34"/>
      <c r="D8907" s="27"/>
      <c r="F8907" s="27"/>
      <c r="G8907" s="35"/>
      <c r="H8907" s="35"/>
      <c r="I8907" s="35"/>
    </row>
    <row r="8908" spans="3:9" ht="22.5" customHeight="1" x14ac:dyDescent="0.25">
      <c r="C8908" s="34"/>
      <c r="D8908" s="27"/>
      <c r="F8908" s="27"/>
      <c r="G8908" s="35"/>
      <c r="H8908" s="35"/>
      <c r="I8908" s="35"/>
    </row>
    <row r="8909" spans="3:9" ht="22.5" customHeight="1" x14ac:dyDescent="0.25">
      <c r="C8909" s="34"/>
      <c r="D8909" s="27"/>
      <c r="F8909" s="27"/>
      <c r="G8909" s="35"/>
      <c r="H8909" s="35"/>
      <c r="I8909" s="35"/>
    </row>
    <row r="8910" spans="3:9" ht="22.5" customHeight="1" x14ac:dyDescent="0.25">
      <c r="C8910" s="34"/>
      <c r="D8910" s="27"/>
      <c r="F8910" s="27"/>
      <c r="G8910" s="35"/>
      <c r="H8910" s="35"/>
      <c r="I8910" s="35"/>
    </row>
    <row r="8911" spans="3:9" ht="22.5" customHeight="1" x14ac:dyDescent="0.25">
      <c r="C8911" s="34"/>
      <c r="D8911" s="27"/>
      <c r="F8911" s="27"/>
      <c r="G8911" s="35"/>
      <c r="H8911" s="35"/>
      <c r="I8911" s="35"/>
    </row>
    <row r="8912" spans="3:9" ht="22.5" customHeight="1" x14ac:dyDescent="0.25">
      <c r="C8912" s="34"/>
      <c r="D8912" s="27"/>
      <c r="F8912" s="27"/>
      <c r="G8912" s="35"/>
      <c r="H8912" s="35"/>
      <c r="I8912" s="35"/>
    </row>
    <row r="8913" spans="3:9" ht="22.5" customHeight="1" x14ac:dyDescent="0.25">
      <c r="C8913" s="34"/>
      <c r="D8913" s="27"/>
      <c r="F8913" s="27"/>
      <c r="G8913" s="35"/>
      <c r="H8913" s="35"/>
      <c r="I8913" s="35"/>
    </row>
    <row r="8914" spans="3:9" ht="22.5" customHeight="1" x14ac:dyDescent="0.25">
      <c r="C8914" s="34"/>
      <c r="D8914" s="27"/>
      <c r="F8914" s="27"/>
      <c r="G8914" s="35"/>
      <c r="H8914" s="35"/>
      <c r="I8914" s="35"/>
    </row>
    <row r="8915" spans="3:9" ht="22.5" customHeight="1" x14ac:dyDescent="0.25">
      <c r="C8915" s="34"/>
      <c r="D8915" s="27"/>
      <c r="F8915" s="27"/>
      <c r="G8915" s="35"/>
      <c r="H8915" s="35"/>
      <c r="I8915" s="35"/>
    </row>
    <row r="8916" spans="3:9" ht="22.5" customHeight="1" x14ac:dyDescent="0.25">
      <c r="C8916" s="34"/>
      <c r="D8916" s="27"/>
      <c r="F8916" s="27"/>
      <c r="G8916" s="35"/>
      <c r="H8916" s="35"/>
      <c r="I8916" s="35"/>
    </row>
    <row r="8917" spans="3:9" ht="22.5" customHeight="1" x14ac:dyDescent="0.25">
      <c r="C8917" s="34"/>
      <c r="D8917" s="27"/>
      <c r="F8917" s="27"/>
      <c r="G8917" s="35"/>
      <c r="H8917" s="35"/>
      <c r="I8917" s="35"/>
    </row>
    <row r="8918" spans="3:9" ht="22.5" customHeight="1" x14ac:dyDescent="0.25">
      <c r="C8918" s="34"/>
      <c r="D8918" s="27"/>
      <c r="F8918" s="27"/>
      <c r="G8918" s="35"/>
      <c r="H8918" s="35"/>
      <c r="I8918" s="35"/>
    </row>
    <row r="8919" spans="3:9" ht="22.5" customHeight="1" x14ac:dyDescent="0.25">
      <c r="C8919" s="34"/>
      <c r="D8919" s="27"/>
      <c r="F8919" s="27"/>
      <c r="G8919" s="35"/>
      <c r="H8919" s="35"/>
      <c r="I8919" s="35"/>
    </row>
    <row r="8920" spans="3:9" ht="22.5" customHeight="1" x14ac:dyDescent="0.25">
      <c r="C8920" s="34"/>
      <c r="D8920" s="27"/>
      <c r="F8920" s="27"/>
      <c r="G8920" s="35"/>
      <c r="H8920" s="35"/>
      <c r="I8920" s="35"/>
    </row>
    <row r="8921" spans="3:9" ht="22.5" customHeight="1" x14ac:dyDescent="0.25">
      <c r="C8921" s="34"/>
      <c r="D8921" s="27"/>
      <c r="F8921" s="27"/>
      <c r="G8921" s="35"/>
      <c r="H8921" s="35"/>
      <c r="I8921" s="35"/>
    </row>
    <row r="8922" spans="3:9" ht="22.5" customHeight="1" x14ac:dyDescent="0.25">
      <c r="C8922" s="34"/>
      <c r="D8922" s="27"/>
      <c r="F8922" s="27"/>
      <c r="G8922" s="35"/>
      <c r="H8922" s="35"/>
      <c r="I8922" s="35"/>
    </row>
    <row r="8923" spans="3:9" ht="22.5" customHeight="1" x14ac:dyDescent="0.25">
      <c r="C8923" s="34"/>
      <c r="D8923" s="27"/>
      <c r="F8923" s="27"/>
      <c r="G8923" s="35"/>
      <c r="H8923" s="35"/>
      <c r="I8923" s="35"/>
    </row>
    <row r="8924" spans="3:9" ht="22.5" customHeight="1" x14ac:dyDescent="0.25">
      <c r="C8924" s="34"/>
      <c r="D8924" s="27"/>
      <c r="F8924" s="27"/>
      <c r="G8924" s="35"/>
      <c r="H8924" s="35"/>
      <c r="I8924" s="35"/>
    </row>
    <row r="8925" spans="3:9" ht="22.5" customHeight="1" x14ac:dyDescent="0.25">
      <c r="C8925" s="34"/>
      <c r="D8925" s="27"/>
      <c r="F8925" s="27"/>
      <c r="G8925" s="35"/>
      <c r="H8925" s="35"/>
      <c r="I8925" s="35"/>
    </row>
    <row r="8926" spans="3:9" ht="22.5" customHeight="1" x14ac:dyDescent="0.25">
      <c r="C8926" s="34"/>
      <c r="D8926" s="27"/>
      <c r="F8926" s="27"/>
      <c r="G8926" s="35"/>
      <c r="H8926" s="35"/>
      <c r="I8926" s="35"/>
    </row>
    <row r="8927" spans="3:9" ht="22.5" customHeight="1" x14ac:dyDescent="0.25">
      <c r="C8927" s="34"/>
      <c r="D8927" s="27"/>
      <c r="F8927" s="27"/>
      <c r="G8927" s="35"/>
      <c r="H8927" s="35"/>
      <c r="I8927" s="35"/>
    </row>
    <row r="8928" spans="3:9" ht="22.5" customHeight="1" x14ac:dyDescent="0.25">
      <c r="C8928" s="34"/>
      <c r="D8928" s="27"/>
      <c r="F8928" s="27"/>
      <c r="G8928" s="35"/>
      <c r="H8928" s="35"/>
      <c r="I8928" s="35"/>
    </row>
    <row r="8929" spans="3:9" ht="22.5" customHeight="1" x14ac:dyDescent="0.25">
      <c r="C8929" s="34"/>
      <c r="D8929" s="27"/>
      <c r="F8929" s="27"/>
      <c r="G8929" s="35"/>
      <c r="H8929" s="35"/>
      <c r="I8929" s="35"/>
    </row>
    <row r="8930" spans="3:9" ht="22.5" customHeight="1" x14ac:dyDescent="0.25">
      <c r="C8930" s="34"/>
      <c r="D8930" s="27"/>
      <c r="F8930" s="27"/>
      <c r="G8930" s="35"/>
      <c r="H8930" s="35"/>
      <c r="I8930" s="35"/>
    </row>
    <row r="8931" spans="3:9" ht="22.5" customHeight="1" x14ac:dyDescent="0.25">
      <c r="C8931" s="34"/>
      <c r="D8931" s="27"/>
      <c r="F8931" s="27"/>
      <c r="G8931" s="35"/>
      <c r="H8931" s="35"/>
      <c r="I8931" s="35"/>
    </row>
    <row r="8932" spans="3:9" ht="22.5" customHeight="1" x14ac:dyDescent="0.25">
      <c r="C8932" s="34"/>
      <c r="D8932" s="27"/>
      <c r="F8932" s="27"/>
      <c r="G8932" s="35"/>
      <c r="H8932" s="35"/>
      <c r="I8932" s="35"/>
    </row>
    <row r="8933" spans="3:9" ht="22.5" customHeight="1" x14ac:dyDescent="0.25">
      <c r="C8933" s="34"/>
      <c r="D8933" s="27"/>
      <c r="F8933" s="27"/>
      <c r="G8933" s="35"/>
      <c r="H8933" s="35"/>
      <c r="I8933" s="35"/>
    </row>
    <row r="8934" spans="3:9" ht="22.5" customHeight="1" x14ac:dyDescent="0.25">
      <c r="C8934" s="34"/>
      <c r="D8934" s="27"/>
      <c r="F8934" s="27"/>
      <c r="G8934" s="35"/>
      <c r="H8934" s="35"/>
      <c r="I8934" s="35"/>
    </row>
    <row r="8935" spans="3:9" ht="22.5" customHeight="1" x14ac:dyDescent="0.25">
      <c r="C8935" s="34"/>
      <c r="D8935" s="27"/>
      <c r="F8935" s="27"/>
      <c r="G8935" s="35"/>
      <c r="H8935" s="35"/>
      <c r="I8935" s="35"/>
    </row>
    <row r="8936" spans="3:9" ht="22.5" customHeight="1" x14ac:dyDescent="0.25">
      <c r="C8936" s="34"/>
      <c r="D8936" s="27"/>
      <c r="F8936" s="27"/>
      <c r="G8936" s="35"/>
      <c r="H8936" s="35"/>
      <c r="I8936" s="35"/>
    </row>
    <row r="8937" spans="3:9" ht="22.5" customHeight="1" x14ac:dyDescent="0.25">
      <c r="C8937" s="34"/>
      <c r="D8937" s="27"/>
      <c r="F8937" s="27"/>
      <c r="G8937" s="35"/>
      <c r="H8937" s="35"/>
      <c r="I8937" s="35"/>
    </row>
    <row r="8938" spans="3:9" ht="22.5" customHeight="1" x14ac:dyDescent="0.25">
      <c r="C8938" s="34"/>
      <c r="D8938" s="27"/>
      <c r="F8938" s="27"/>
      <c r="G8938" s="35"/>
      <c r="H8938" s="35"/>
      <c r="I8938" s="35"/>
    </row>
    <row r="8939" spans="3:9" ht="22.5" customHeight="1" x14ac:dyDescent="0.25">
      <c r="C8939" s="34"/>
      <c r="D8939" s="27"/>
      <c r="F8939" s="27"/>
      <c r="G8939" s="35"/>
      <c r="H8939" s="35"/>
      <c r="I8939" s="35"/>
    </row>
    <row r="8940" spans="3:9" ht="22.5" customHeight="1" x14ac:dyDescent="0.25">
      <c r="C8940" s="34"/>
      <c r="D8940" s="27"/>
      <c r="F8940" s="27"/>
      <c r="G8940" s="35"/>
      <c r="H8940" s="35"/>
      <c r="I8940" s="35"/>
    </row>
    <row r="8941" spans="3:9" ht="22.5" customHeight="1" x14ac:dyDescent="0.25">
      <c r="C8941" s="34"/>
      <c r="D8941" s="27"/>
      <c r="F8941" s="27"/>
      <c r="G8941" s="35"/>
      <c r="H8941" s="35"/>
      <c r="I8941" s="35"/>
    </row>
    <row r="8942" spans="3:9" ht="22.5" customHeight="1" x14ac:dyDescent="0.25">
      <c r="C8942" s="34"/>
      <c r="D8942" s="27"/>
      <c r="F8942" s="27"/>
      <c r="G8942" s="35"/>
      <c r="H8942" s="35"/>
      <c r="I8942" s="35"/>
    </row>
    <row r="8943" spans="3:9" ht="22.5" customHeight="1" x14ac:dyDescent="0.25">
      <c r="C8943" s="34"/>
      <c r="D8943" s="27"/>
      <c r="F8943" s="27"/>
      <c r="G8943" s="35"/>
      <c r="H8943" s="35"/>
      <c r="I8943" s="35"/>
    </row>
    <row r="8944" spans="3:9" ht="22.5" customHeight="1" x14ac:dyDescent="0.25">
      <c r="C8944" s="34"/>
      <c r="D8944" s="27"/>
      <c r="F8944" s="27"/>
      <c r="G8944" s="35"/>
      <c r="H8944" s="35"/>
      <c r="I8944" s="35"/>
    </row>
    <row r="8945" spans="3:9" ht="22.5" customHeight="1" x14ac:dyDescent="0.25">
      <c r="C8945" s="34"/>
      <c r="D8945" s="27"/>
      <c r="F8945" s="27"/>
      <c r="G8945" s="35"/>
      <c r="H8945" s="35"/>
      <c r="I8945" s="35"/>
    </row>
    <row r="8946" spans="3:9" ht="22.5" customHeight="1" x14ac:dyDescent="0.25">
      <c r="C8946" s="34"/>
      <c r="D8946" s="27"/>
      <c r="F8946" s="27"/>
      <c r="G8946" s="35"/>
      <c r="H8946" s="35"/>
      <c r="I8946" s="35"/>
    </row>
    <row r="8947" spans="3:9" ht="22.5" customHeight="1" x14ac:dyDescent="0.25">
      <c r="C8947" s="34"/>
      <c r="D8947" s="27"/>
      <c r="F8947" s="27"/>
      <c r="G8947" s="35"/>
      <c r="H8947" s="35"/>
      <c r="I8947" s="35"/>
    </row>
    <row r="8948" spans="3:9" ht="22.5" customHeight="1" x14ac:dyDescent="0.25">
      <c r="C8948" s="34"/>
      <c r="D8948" s="27"/>
      <c r="F8948" s="27"/>
      <c r="G8948" s="35"/>
      <c r="H8948" s="35"/>
      <c r="I8948" s="35"/>
    </row>
    <row r="8949" spans="3:9" ht="22.5" customHeight="1" x14ac:dyDescent="0.25">
      <c r="C8949" s="34"/>
      <c r="D8949" s="27"/>
      <c r="F8949" s="27"/>
      <c r="G8949" s="35"/>
      <c r="H8949" s="35"/>
      <c r="I8949" s="35"/>
    </row>
    <row r="8950" spans="3:9" ht="22.5" customHeight="1" x14ac:dyDescent="0.25">
      <c r="C8950" s="34"/>
      <c r="D8950" s="27"/>
      <c r="F8950" s="27"/>
      <c r="G8950" s="35"/>
      <c r="H8950" s="35"/>
      <c r="I8950" s="35"/>
    </row>
    <row r="8951" spans="3:9" ht="22.5" customHeight="1" x14ac:dyDescent="0.25">
      <c r="C8951" s="34"/>
      <c r="D8951" s="27"/>
      <c r="F8951" s="27"/>
      <c r="G8951" s="35"/>
      <c r="H8951" s="35"/>
      <c r="I8951" s="35"/>
    </row>
    <row r="8952" spans="3:9" ht="22.5" customHeight="1" x14ac:dyDescent="0.25">
      <c r="C8952" s="34"/>
      <c r="D8952" s="27"/>
      <c r="F8952" s="27"/>
      <c r="G8952" s="35"/>
      <c r="H8952" s="35"/>
      <c r="I8952" s="35"/>
    </row>
    <row r="8953" spans="3:9" ht="22.5" customHeight="1" x14ac:dyDescent="0.25">
      <c r="C8953" s="34"/>
      <c r="D8953" s="27"/>
      <c r="F8953" s="27"/>
      <c r="G8953" s="35"/>
      <c r="H8953" s="35"/>
      <c r="I8953" s="35"/>
    </row>
    <row r="8954" spans="3:9" ht="22.5" customHeight="1" x14ac:dyDescent="0.25">
      <c r="C8954" s="34"/>
      <c r="D8954" s="27"/>
      <c r="F8954" s="27"/>
      <c r="G8954" s="35"/>
      <c r="H8954" s="35"/>
      <c r="I8954" s="35"/>
    </row>
    <row r="8955" spans="3:9" ht="22.5" customHeight="1" x14ac:dyDescent="0.25">
      <c r="C8955" s="34"/>
      <c r="D8955" s="27"/>
      <c r="F8955" s="27"/>
      <c r="G8955" s="35"/>
      <c r="H8955" s="35"/>
      <c r="I8955" s="35"/>
    </row>
    <row r="8956" spans="3:9" ht="22.5" customHeight="1" x14ac:dyDescent="0.25">
      <c r="C8956" s="34"/>
      <c r="D8956" s="27"/>
      <c r="F8956" s="27"/>
      <c r="G8956" s="35"/>
      <c r="H8956" s="35"/>
      <c r="I8956" s="35"/>
    </row>
    <row r="8957" spans="3:9" ht="22.5" customHeight="1" x14ac:dyDescent="0.25">
      <c r="C8957" s="34"/>
      <c r="D8957" s="27"/>
      <c r="F8957" s="27"/>
      <c r="G8957" s="35"/>
      <c r="H8957" s="35"/>
      <c r="I8957" s="35"/>
    </row>
    <row r="8958" spans="3:9" ht="22.5" customHeight="1" x14ac:dyDescent="0.25">
      <c r="C8958" s="34"/>
      <c r="D8958" s="27"/>
      <c r="F8958" s="27"/>
      <c r="G8958" s="35"/>
      <c r="H8958" s="35"/>
      <c r="I8958" s="35"/>
    </row>
    <row r="8959" spans="3:9" ht="22.5" customHeight="1" x14ac:dyDescent="0.25">
      <c r="C8959" s="34"/>
      <c r="D8959" s="27"/>
      <c r="F8959" s="27"/>
      <c r="G8959" s="35"/>
      <c r="H8959" s="35"/>
      <c r="I8959" s="35"/>
    </row>
    <row r="8960" spans="3:9" ht="22.5" customHeight="1" x14ac:dyDescent="0.25">
      <c r="C8960" s="34"/>
      <c r="D8960" s="27"/>
      <c r="F8960" s="27"/>
      <c r="G8960" s="35"/>
      <c r="H8960" s="35"/>
      <c r="I8960" s="35"/>
    </row>
    <row r="8961" spans="3:9" ht="22.5" customHeight="1" x14ac:dyDescent="0.25">
      <c r="C8961" s="34"/>
      <c r="D8961" s="27"/>
      <c r="F8961" s="27"/>
      <c r="G8961" s="35"/>
      <c r="H8961" s="35"/>
      <c r="I8961" s="35"/>
    </row>
    <row r="8962" spans="3:9" ht="22.5" customHeight="1" x14ac:dyDescent="0.25">
      <c r="C8962" s="34"/>
      <c r="D8962" s="27"/>
      <c r="F8962" s="27"/>
      <c r="G8962" s="35"/>
      <c r="H8962" s="35"/>
      <c r="I8962" s="35"/>
    </row>
    <row r="8963" spans="3:9" ht="22.5" customHeight="1" x14ac:dyDescent="0.25">
      <c r="C8963" s="34"/>
      <c r="D8963" s="27"/>
      <c r="F8963" s="27"/>
      <c r="G8963" s="35"/>
      <c r="H8963" s="35"/>
      <c r="I8963" s="35"/>
    </row>
    <row r="8964" spans="3:9" ht="22.5" customHeight="1" x14ac:dyDescent="0.25">
      <c r="C8964" s="34"/>
      <c r="D8964" s="27"/>
      <c r="F8964" s="27"/>
      <c r="G8964" s="35"/>
      <c r="H8964" s="35"/>
      <c r="I8964" s="35"/>
    </row>
    <row r="8965" spans="3:9" ht="22.5" customHeight="1" x14ac:dyDescent="0.25">
      <c r="C8965" s="34"/>
      <c r="D8965" s="27"/>
      <c r="F8965" s="27"/>
      <c r="G8965" s="35"/>
      <c r="H8965" s="35"/>
      <c r="I8965" s="35"/>
    </row>
    <row r="8966" spans="3:9" ht="22.5" customHeight="1" x14ac:dyDescent="0.25">
      <c r="C8966" s="34"/>
      <c r="D8966" s="27"/>
      <c r="F8966" s="27"/>
      <c r="G8966" s="35"/>
      <c r="H8966" s="35"/>
      <c r="I8966" s="35"/>
    </row>
    <row r="8967" spans="3:9" ht="22.5" customHeight="1" x14ac:dyDescent="0.25">
      <c r="C8967" s="34"/>
      <c r="D8967" s="27"/>
      <c r="F8967" s="27"/>
      <c r="G8967" s="35"/>
      <c r="H8967" s="35"/>
      <c r="I8967" s="35"/>
    </row>
    <row r="8968" spans="3:9" ht="22.5" customHeight="1" x14ac:dyDescent="0.25">
      <c r="C8968" s="34"/>
      <c r="D8968" s="27"/>
      <c r="F8968" s="27"/>
      <c r="G8968" s="35"/>
      <c r="H8968" s="35"/>
      <c r="I8968" s="35"/>
    </row>
    <row r="8969" spans="3:9" ht="22.5" customHeight="1" x14ac:dyDescent="0.25">
      <c r="C8969" s="34"/>
      <c r="D8969" s="27"/>
      <c r="F8969" s="27"/>
      <c r="G8969" s="35"/>
      <c r="H8969" s="35"/>
      <c r="I8969" s="35"/>
    </row>
    <row r="8970" spans="3:9" ht="22.5" customHeight="1" x14ac:dyDescent="0.25">
      <c r="C8970" s="34"/>
      <c r="D8970" s="27"/>
      <c r="F8970" s="27"/>
      <c r="G8970" s="35"/>
      <c r="H8970" s="35"/>
      <c r="I8970" s="35"/>
    </row>
    <row r="8971" spans="3:9" ht="22.5" customHeight="1" x14ac:dyDescent="0.25">
      <c r="C8971" s="34"/>
      <c r="D8971" s="27"/>
      <c r="F8971" s="27"/>
      <c r="G8971" s="35"/>
      <c r="H8971" s="35"/>
      <c r="I8971" s="35"/>
    </row>
    <row r="8972" spans="3:9" ht="22.5" customHeight="1" x14ac:dyDescent="0.25">
      <c r="C8972" s="34"/>
      <c r="D8972" s="27"/>
      <c r="F8972" s="27"/>
      <c r="G8972" s="35"/>
      <c r="H8972" s="35"/>
      <c r="I8972" s="35"/>
    </row>
    <row r="8973" spans="3:9" ht="22.5" customHeight="1" x14ac:dyDescent="0.25">
      <c r="C8973" s="34"/>
      <c r="D8973" s="27"/>
      <c r="F8973" s="27"/>
      <c r="G8973" s="35"/>
      <c r="H8973" s="35"/>
      <c r="I8973" s="35"/>
    </row>
    <row r="8974" spans="3:9" ht="22.5" customHeight="1" x14ac:dyDescent="0.25">
      <c r="C8974" s="34"/>
      <c r="D8974" s="27"/>
      <c r="F8974" s="27"/>
      <c r="G8974" s="35"/>
      <c r="H8974" s="35"/>
      <c r="I8974" s="35"/>
    </row>
    <row r="8975" spans="3:9" ht="22.5" customHeight="1" x14ac:dyDescent="0.25">
      <c r="C8975" s="34"/>
      <c r="D8975" s="27"/>
      <c r="F8975" s="27"/>
      <c r="G8975" s="35"/>
      <c r="H8975" s="35"/>
      <c r="I8975" s="35"/>
    </row>
    <row r="8976" spans="3:9" ht="22.5" customHeight="1" x14ac:dyDescent="0.25">
      <c r="C8976" s="34"/>
      <c r="D8976" s="27"/>
      <c r="F8976" s="27"/>
      <c r="G8976" s="35"/>
      <c r="H8976" s="35"/>
      <c r="I8976" s="35"/>
    </row>
    <row r="8977" spans="3:9" ht="22.5" customHeight="1" x14ac:dyDescent="0.25">
      <c r="C8977" s="34"/>
      <c r="D8977" s="27"/>
      <c r="F8977" s="27"/>
      <c r="G8977" s="35"/>
      <c r="H8977" s="35"/>
      <c r="I8977" s="35"/>
    </row>
    <row r="8978" spans="3:9" ht="22.5" customHeight="1" x14ac:dyDescent="0.25">
      <c r="C8978" s="34"/>
      <c r="D8978" s="27"/>
      <c r="F8978" s="27"/>
      <c r="G8978" s="35"/>
      <c r="H8978" s="35"/>
      <c r="I8978" s="35"/>
    </row>
    <row r="8979" spans="3:9" ht="22.5" customHeight="1" x14ac:dyDescent="0.25">
      <c r="C8979" s="34"/>
      <c r="D8979" s="27"/>
      <c r="F8979" s="27"/>
      <c r="G8979" s="35"/>
      <c r="H8979" s="35"/>
      <c r="I8979" s="35"/>
    </row>
    <row r="8980" spans="3:9" ht="22.5" customHeight="1" x14ac:dyDescent="0.25">
      <c r="C8980" s="34"/>
      <c r="D8980" s="27"/>
      <c r="F8980" s="27"/>
      <c r="G8980" s="35"/>
      <c r="H8980" s="35"/>
      <c r="I8980" s="35"/>
    </row>
    <row r="8981" spans="3:9" ht="22.5" customHeight="1" x14ac:dyDescent="0.25">
      <c r="C8981" s="34"/>
      <c r="D8981" s="27"/>
      <c r="F8981" s="27"/>
      <c r="G8981" s="35"/>
      <c r="H8981" s="35"/>
      <c r="I8981" s="35"/>
    </row>
    <row r="8982" spans="3:9" ht="22.5" customHeight="1" x14ac:dyDescent="0.25">
      <c r="C8982" s="34"/>
      <c r="D8982" s="27"/>
      <c r="F8982" s="27"/>
      <c r="G8982" s="35"/>
      <c r="H8982" s="35"/>
      <c r="I8982" s="35"/>
    </row>
    <row r="8983" spans="3:9" ht="22.5" customHeight="1" x14ac:dyDescent="0.25">
      <c r="C8983" s="34"/>
      <c r="D8983" s="27"/>
      <c r="F8983" s="27"/>
      <c r="G8983" s="35"/>
      <c r="H8983" s="35"/>
      <c r="I8983" s="35"/>
    </row>
    <row r="8984" spans="3:9" ht="22.5" customHeight="1" x14ac:dyDescent="0.25">
      <c r="C8984" s="34"/>
      <c r="D8984" s="27"/>
      <c r="F8984" s="27"/>
      <c r="G8984" s="35"/>
      <c r="H8984" s="35"/>
      <c r="I8984" s="35"/>
    </row>
    <row r="8985" spans="3:9" ht="22.5" customHeight="1" x14ac:dyDescent="0.25">
      <c r="C8985" s="34"/>
      <c r="D8985" s="27"/>
      <c r="F8985" s="27"/>
      <c r="G8985" s="35"/>
      <c r="H8985" s="35"/>
      <c r="I8985" s="35"/>
    </row>
    <row r="8986" spans="3:9" ht="22.5" customHeight="1" x14ac:dyDescent="0.25">
      <c r="C8986" s="34"/>
      <c r="D8986" s="27"/>
      <c r="F8986" s="27"/>
      <c r="G8986" s="35"/>
      <c r="H8986" s="35"/>
      <c r="I8986" s="35"/>
    </row>
    <row r="8987" spans="3:9" ht="22.5" customHeight="1" x14ac:dyDescent="0.25">
      <c r="C8987" s="34"/>
      <c r="D8987" s="27"/>
      <c r="F8987" s="27"/>
      <c r="G8987" s="35"/>
      <c r="H8987" s="35"/>
      <c r="I8987" s="35"/>
    </row>
    <row r="8988" spans="3:9" ht="22.5" customHeight="1" x14ac:dyDescent="0.25">
      <c r="C8988" s="34"/>
      <c r="D8988" s="27"/>
      <c r="F8988" s="27"/>
      <c r="G8988" s="35"/>
      <c r="H8988" s="35"/>
      <c r="I8988" s="35"/>
    </row>
    <row r="8989" spans="3:9" ht="22.5" customHeight="1" x14ac:dyDescent="0.25">
      <c r="C8989" s="34"/>
      <c r="D8989" s="27"/>
      <c r="F8989" s="27"/>
      <c r="G8989" s="35"/>
      <c r="H8989" s="35"/>
      <c r="I8989" s="35"/>
    </row>
    <row r="8990" spans="3:9" ht="22.5" customHeight="1" x14ac:dyDescent="0.25">
      <c r="C8990" s="34"/>
      <c r="D8990" s="27"/>
      <c r="F8990" s="27"/>
      <c r="G8990" s="35"/>
      <c r="H8990" s="35"/>
      <c r="I8990" s="35"/>
    </row>
    <row r="8991" spans="3:9" ht="22.5" customHeight="1" x14ac:dyDescent="0.25">
      <c r="C8991" s="34"/>
      <c r="D8991" s="27"/>
      <c r="F8991" s="27"/>
      <c r="G8991" s="35"/>
      <c r="H8991" s="35"/>
      <c r="I8991" s="35"/>
    </row>
    <row r="8992" spans="3:9" ht="22.5" customHeight="1" x14ac:dyDescent="0.25">
      <c r="C8992" s="34"/>
      <c r="D8992" s="27"/>
      <c r="F8992" s="27"/>
      <c r="G8992" s="35"/>
      <c r="H8992" s="35"/>
      <c r="I8992" s="35"/>
    </row>
    <row r="8993" spans="3:9" ht="22.5" customHeight="1" x14ac:dyDescent="0.25">
      <c r="C8993" s="34"/>
      <c r="D8993" s="27"/>
      <c r="F8993" s="27"/>
      <c r="G8993" s="35"/>
      <c r="H8993" s="35"/>
      <c r="I8993" s="35"/>
    </row>
    <row r="8994" spans="3:9" ht="22.5" customHeight="1" x14ac:dyDescent="0.25">
      <c r="C8994" s="34"/>
      <c r="D8994" s="27"/>
      <c r="F8994" s="27"/>
      <c r="G8994" s="35"/>
      <c r="H8994" s="35"/>
      <c r="I8994" s="35"/>
    </row>
    <row r="8995" spans="3:9" ht="22.5" customHeight="1" x14ac:dyDescent="0.25">
      <c r="C8995" s="34"/>
      <c r="D8995" s="27"/>
      <c r="F8995" s="27"/>
      <c r="G8995" s="35"/>
      <c r="H8995" s="35"/>
      <c r="I8995" s="35"/>
    </row>
    <row r="8996" spans="3:9" ht="22.5" customHeight="1" x14ac:dyDescent="0.25">
      <c r="C8996" s="34"/>
      <c r="D8996" s="27"/>
      <c r="F8996" s="27"/>
      <c r="G8996" s="35"/>
      <c r="H8996" s="35"/>
      <c r="I8996" s="35"/>
    </row>
    <row r="8997" spans="3:9" ht="22.5" customHeight="1" x14ac:dyDescent="0.25">
      <c r="C8997" s="34"/>
      <c r="D8997" s="27"/>
      <c r="F8997" s="27"/>
      <c r="G8997" s="35"/>
      <c r="H8997" s="35"/>
      <c r="I8997" s="35"/>
    </row>
    <row r="8998" spans="3:9" ht="22.5" customHeight="1" x14ac:dyDescent="0.25">
      <c r="C8998" s="34"/>
      <c r="D8998" s="27"/>
      <c r="F8998" s="27"/>
      <c r="G8998" s="35"/>
      <c r="H8998" s="35"/>
      <c r="I8998" s="35"/>
    </row>
    <row r="8999" spans="3:9" ht="22.5" customHeight="1" x14ac:dyDescent="0.25">
      <c r="C8999" s="34"/>
      <c r="D8999" s="27"/>
      <c r="F8999" s="27"/>
      <c r="G8999" s="35"/>
      <c r="H8999" s="35"/>
      <c r="I8999" s="35"/>
    </row>
    <row r="9000" spans="3:9" ht="22.5" customHeight="1" x14ac:dyDescent="0.25">
      <c r="C9000" s="34"/>
      <c r="D9000" s="27"/>
      <c r="F9000" s="27"/>
      <c r="G9000" s="35"/>
      <c r="H9000" s="35"/>
      <c r="I9000" s="35"/>
    </row>
    <row r="9001" spans="3:9" ht="22.5" customHeight="1" x14ac:dyDescent="0.25">
      <c r="C9001" s="34"/>
      <c r="D9001" s="27"/>
      <c r="F9001" s="27"/>
      <c r="G9001" s="35"/>
      <c r="H9001" s="35"/>
      <c r="I9001" s="35"/>
    </row>
    <row r="9002" spans="3:9" ht="22.5" customHeight="1" x14ac:dyDescent="0.25">
      <c r="C9002" s="34"/>
      <c r="D9002" s="27"/>
      <c r="F9002" s="27"/>
      <c r="G9002" s="35"/>
      <c r="H9002" s="35"/>
      <c r="I9002" s="35"/>
    </row>
    <row r="9003" spans="3:9" ht="22.5" customHeight="1" x14ac:dyDescent="0.25">
      <c r="C9003" s="34"/>
      <c r="D9003" s="27"/>
      <c r="F9003" s="27"/>
      <c r="G9003" s="35"/>
      <c r="H9003" s="35"/>
      <c r="I9003" s="35"/>
    </row>
    <row r="9004" spans="3:9" ht="22.5" customHeight="1" x14ac:dyDescent="0.25">
      <c r="C9004" s="34"/>
      <c r="D9004" s="27"/>
      <c r="F9004" s="27"/>
      <c r="G9004" s="35"/>
      <c r="H9004" s="35"/>
      <c r="I9004" s="35"/>
    </row>
    <row r="9005" spans="3:9" ht="22.5" customHeight="1" x14ac:dyDescent="0.25">
      <c r="C9005" s="34"/>
      <c r="D9005" s="27"/>
      <c r="F9005" s="27"/>
      <c r="G9005" s="35"/>
      <c r="H9005" s="35"/>
      <c r="I9005" s="35"/>
    </row>
    <row r="9006" spans="3:9" ht="22.5" customHeight="1" x14ac:dyDescent="0.25">
      <c r="C9006" s="34"/>
      <c r="D9006" s="27"/>
      <c r="F9006" s="27"/>
      <c r="G9006" s="35"/>
      <c r="H9006" s="35"/>
      <c r="I9006" s="35"/>
    </row>
    <row r="9007" spans="3:9" ht="22.5" customHeight="1" x14ac:dyDescent="0.25">
      <c r="C9007" s="34"/>
      <c r="D9007" s="27"/>
      <c r="F9007" s="27"/>
      <c r="G9007" s="35"/>
      <c r="H9007" s="35"/>
      <c r="I9007" s="35"/>
    </row>
    <row r="9008" spans="3:9" ht="22.5" customHeight="1" x14ac:dyDescent="0.25">
      <c r="C9008" s="34"/>
      <c r="D9008" s="27"/>
      <c r="F9008" s="27"/>
      <c r="G9008" s="35"/>
      <c r="H9008" s="35"/>
      <c r="I9008" s="35"/>
    </row>
    <row r="9009" spans="3:9" ht="22.5" customHeight="1" x14ac:dyDescent="0.25">
      <c r="C9009" s="34"/>
      <c r="D9009" s="27"/>
      <c r="F9009" s="27"/>
      <c r="G9009" s="35"/>
      <c r="H9009" s="35"/>
      <c r="I9009" s="35"/>
    </row>
    <row r="9010" spans="3:9" ht="22.5" customHeight="1" x14ac:dyDescent="0.25">
      <c r="C9010" s="34"/>
      <c r="D9010" s="27"/>
      <c r="F9010" s="27"/>
      <c r="G9010" s="35"/>
      <c r="H9010" s="35"/>
      <c r="I9010" s="35"/>
    </row>
    <row r="9011" spans="3:9" ht="22.5" customHeight="1" x14ac:dyDescent="0.25">
      <c r="C9011" s="34"/>
      <c r="D9011" s="27"/>
      <c r="F9011" s="27"/>
      <c r="G9011" s="35"/>
      <c r="H9011" s="35"/>
      <c r="I9011" s="35"/>
    </row>
    <row r="9012" spans="3:9" ht="22.5" customHeight="1" x14ac:dyDescent="0.25">
      <c r="C9012" s="34"/>
      <c r="D9012" s="27"/>
      <c r="F9012" s="27"/>
      <c r="G9012" s="35"/>
      <c r="H9012" s="35"/>
      <c r="I9012" s="35"/>
    </row>
    <row r="9013" spans="3:9" ht="22.5" customHeight="1" x14ac:dyDescent="0.25">
      <c r="C9013" s="34"/>
      <c r="D9013" s="27"/>
      <c r="F9013" s="27"/>
      <c r="G9013" s="35"/>
      <c r="H9013" s="35"/>
      <c r="I9013" s="35"/>
    </row>
    <row r="9014" spans="3:9" ht="22.5" customHeight="1" x14ac:dyDescent="0.25">
      <c r="C9014" s="34"/>
      <c r="D9014" s="27"/>
      <c r="F9014" s="27"/>
      <c r="G9014" s="35"/>
      <c r="H9014" s="35"/>
      <c r="I9014" s="35"/>
    </row>
    <row r="9015" spans="3:9" ht="22.5" customHeight="1" x14ac:dyDescent="0.25">
      <c r="C9015" s="34"/>
      <c r="D9015" s="27"/>
      <c r="F9015" s="27"/>
      <c r="G9015" s="35"/>
      <c r="H9015" s="35"/>
      <c r="I9015" s="35"/>
    </row>
    <row r="9016" spans="3:9" ht="22.5" customHeight="1" x14ac:dyDescent="0.25">
      <c r="C9016" s="34"/>
      <c r="D9016" s="27"/>
      <c r="F9016" s="27"/>
      <c r="G9016" s="35"/>
      <c r="H9016" s="35"/>
      <c r="I9016" s="35"/>
    </row>
    <row r="9017" spans="3:9" ht="22.5" customHeight="1" x14ac:dyDescent="0.25">
      <c r="C9017" s="34"/>
      <c r="D9017" s="27"/>
      <c r="F9017" s="27"/>
      <c r="G9017" s="35"/>
      <c r="H9017" s="35"/>
      <c r="I9017" s="35"/>
    </row>
    <row r="9018" spans="3:9" ht="22.5" customHeight="1" x14ac:dyDescent="0.25">
      <c r="C9018" s="34"/>
      <c r="D9018" s="27"/>
      <c r="F9018" s="27"/>
      <c r="G9018" s="35"/>
      <c r="H9018" s="35"/>
      <c r="I9018" s="35"/>
    </row>
    <row r="9019" spans="3:9" ht="22.5" customHeight="1" x14ac:dyDescent="0.25">
      <c r="C9019" s="34"/>
      <c r="D9019" s="27"/>
      <c r="F9019" s="27"/>
      <c r="G9019" s="35"/>
      <c r="H9019" s="35"/>
      <c r="I9019" s="35"/>
    </row>
    <row r="9020" spans="3:9" ht="22.5" customHeight="1" x14ac:dyDescent="0.25">
      <c r="C9020" s="34"/>
      <c r="D9020" s="27"/>
      <c r="F9020" s="27"/>
      <c r="G9020" s="35"/>
      <c r="H9020" s="35"/>
      <c r="I9020" s="35"/>
    </row>
    <row r="9021" spans="3:9" ht="22.5" customHeight="1" x14ac:dyDescent="0.25">
      <c r="C9021" s="34"/>
      <c r="D9021" s="27"/>
      <c r="F9021" s="27"/>
      <c r="G9021" s="35"/>
      <c r="H9021" s="35"/>
      <c r="I9021" s="35"/>
    </row>
    <row r="9022" spans="3:9" ht="22.5" customHeight="1" x14ac:dyDescent="0.25">
      <c r="C9022" s="34"/>
      <c r="D9022" s="27"/>
      <c r="F9022" s="27"/>
      <c r="G9022" s="35"/>
      <c r="H9022" s="35"/>
      <c r="I9022" s="35"/>
    </row>
    <row r="9023" spans="3:9" ht="22.5" customHeight="1" x14ac:dyDescent="0.25">
      <c r="C9023" s="34"/>
      <c r="D9023" s="27"/>
      <c r="F9023" s="27"/>
      <c r="G9023" s="35"/>
      <c r="H9023" s="35"/>
      <c r="I9023" s="35"/>
    </row>
    <row r="9024" spans="3:9" ht="22.5" customHeight="1" x14ac:dyDescent="0.25">
      <c r="C9024" s="34"/>
      <c r="D9024" s="27"/>
      <c r="F9024" s="27"/>
      <c r="G9024" s="35"/>
      <c r="H9024" s="35"/>
      <c r="I9024" s="35"/>
    </row>
    <row r="9025" spans="3:9" ht="22.5" customHeight="1" x14ac:dyDescent="0.25">
      <c r="C9025" s="34"/>
      <c r="D9025" s="27"/>
      <c r="F9025" s="27"/>
      <c r="G9025" s="35"/>
      <c r="H9025" s="35"/>
      <c r="I9025" s="35"/>
    </row>
    <row r="9026" spans="3:9" ht="22.5" customHeight="1" x14ac:dyDescent="0.25">
      <c r="C9026" s="34"/>
      <c r="D9026" s="27"/>
      <c r="F9026" s="27"/>
      <c r="G9026" s="35"/>
      <c r="H9026" s="35"/>
      <c r="I9026" s="35"/>
    </row>
    <row r="9027" spans="3:9" ht="22.5" customHeight="1" x14ac:dyDescent="0.25">
      <c r="C9027" s="34"/>
      <c r="D9027" s="27"/>
      <c r="F9027" s="27"/>
      <c r="G9027" s="35"/>
      <c r="H9027" s="35"/>
      <c r="I9027" s="35"/>
    </row>
    <row r="9028" spans="3:9" ht="22.5" customHeight="1" x14ac:dyDescent="0.25">
      <c r="C9028" s="34"/>
      <c r="D9028" s="27"/>
      <c r="F9028" s="27"/>
      <c r="G9028" s="35"/>
      <c r="H9028" s="35"/>
      <c r="I9028" s="35"/>
    </row>
    <row r="9029" spans="3:9" ht="22.5" customHeight="1" x14ac:dyDescent="0.25">
      <c r="C9029" s="34"/>
      <c r="D9029" s="27"/>
      <c r="F9029" s="27"/>
      <c r="G9029" s="35"/>
      <c r="H9029" s="35"/>
      <c r="I9029" s="35"/>
    </row>
    <row r="9030" spans="3:9" ht="22.5" customHeight="1" x14ac:dyDescent="0.25">
      <c r="C9030" s="34"/>
      <c r="D9030" s="27"/>
      <c r="F9030" s="27"/>
      <c r="G9030" s="35"/>
      <c r="H9030" s="35"/>
      <c r="I9030" s="35"/>
    </row>
    <row r="9031" spans="3:9" ht="22.5" customHeight="1" x14ac:dyDescent="0.25">
      <c r="C9031" s="34"/>
      <c r="D9031" s="27"/>
      <c r="F9031" s="27"/>
      <c r="G9031" s="35"/>
      <c r="H9031" s="35"/>
      <c r="I9031" s="35"/>
    </row>
    <row r="9032" spans="3:9" ht="22.5" customHeight="1" x14ac:dyDescent="0.25">
      <c r="C9032" s="34"/>
      <c r="D9032" s="27"/>
      <c r="F9032" s="27"/>
      <c r="G9032" s="35"/>
      <c r="H9032" s="35"/>
      <c r="I9032" s="35"/>
    </row>
    <row r="9033" spans="3:9" ht="22.5" customHeight="1" x14ac:dyDescent="0.25">
      <c r="C9033" s="34"/>
      <c r="D9033" s="27"/>
      <c r="F9033" s="27"/>
      <c r="G9033" s="35"/>
      <c r="H9033" s="35"/>
      <c r="I9033" s="35"/>
    </row>
    <row r="9034" spans="3:9" ht="22.5" customHeight="1" x14ac:dyDescent="0.25">
      <c r="C9034" s="34"/>
      <c r="D9034" s="27"/>
      <c r="F9034" s="27"/>
      <c r="G9034" s="35"/>
      <c r="H9034" s="35"/>
      <c r="I9034" s="35"/>
    </row>
    <row r="9035" spans="3:9" ht="22.5" customHeight="1" x14ac:dyDescent="0.25">
      <c r="C9035" s="34"/>
      <c r="D9035" s="27"/>
      <c r="F9035" s="27"/>
      <c r="G9035" s="35"/>
      <c r="H9035" s="35"/>
      <c r="I9035" s="35"/>
    </row>
    <row r="9036" spans="3:9" ht="22.5" customHeight="1" x14ac:dyDescent="0.25">
      <c r="C9036" s="34"/>
      <c r="D9036" s="27"/>
      <c r="F9036" s="27"/>
      <c r="G9036" s="35"/>
      <c r="H9036" s="35"/>
      <c r="I9036" s="35"/>
    </row>
    <row r="9037" spans="3:9" ht="22.5" customHeight="1" x14ac:dyDescent="0.25">
      <c r="C9037" s="34"/>
      <c r="D9037" s="27"/>
      <c r="F9037" s="27"/>
      <c r="G9037" s="35"/>
      <c r="H9037" s="35"/>
      <c r="I9037" s="35"/>
    </row>
    <row r="9038" spans="3:9" ht="22.5" customHeight="1" x14ac:dyDescent="0.25">
      <c r="C9038" s="34"/>
      <c r="D9038" s="27"/>
      <c r="F9038" s="27"/>
      <c r="G9038" s="35"/>
      <c r="H9038" s="35"/>
      <c r="I9038" s="35"/>
    </row>
    <row r="9039" spans="3:9" ht="22.5" customHeight="1" x14ac:dyDescent="0.25">
      <c r="C9039" s="34"/>
      <c r="D9039" s="27"/>
      <c r="F9039" s="27"/>
      <c r="G9039" s="35"/>
      <c r="H9039" s="35"/>
      <c r="I9039" s="35"/>
    </row>
    <row r="9040" spans="3:9" ht="22.5" customHeight="1" x14ac:dyDescent="0.25">
      <c r="C9040" s="34"/>
      <c r="D9040" s="27"/>
      <c r="F9040" s="27"/>
      <c r="G9040" s="35"/>
      <c r="H9040" s="35"/>
      <c r="I9040" s="35"/>
    </row>
    <row r="9041" spans="3:9" ht="22.5" customHeight="1" x14ac:dyDescent="0.25">
      <c r="C9041" s="34"/>
      <c r="D9041" s="27"/>
      <c r="F9041" s="27"/>
      <c r="G9041" s="35"/>
      <c r="H9041" s="35"/>
      <c r="I9041" s="35"/>
    </row>
    <row r="9042" spans="3:9" ht="22.5" customHeight="1" x14ac:dyDescent="0.25">
      <c r="C9042" s="34"/>
      <c r="D9042" s="27"/>
      <c r="F9042" s="27"/>
      <c r="G9042" s="35"/>
      <c r="H9042" s="35"/>
      <c r="I9042" s="35"/>
    </row>
    <row r="9043" spans="3:9" ht="22.5" customHeight="1" x14ac:dyDescent="0.25">
      <c r="C9043" s="34"/>
      <c r="D9043" s="27"/>
      <c r="F9043" s="27"/>
      <c r="G9043" s="35"/>
      <c r="H9043" s="35"/>
      <c r="I9043" s="35"/>
    </row>
    <row r="9044" spans="3:9" ht="22.5" customHeight="1" x14ac:dyDescent="0.25">
      <c r="C9044" s="34"/>
      <c r="D9044" s="27"/>
      <c r="F9044" s="27"/>
      <c r="G9044" s="35"/>
      <c r="H9044" s="35"/>
      <c r="I9044" s="35"/>
    </row>
    <row r="9045" spans="3:9" ht="22.5" customHeight="1" x14ac:dyDescent="0.25">
      <c r="C9045" s="34"/>
      <c r="D9045" s="27"/>
      <c r="F9045" s="27"/>
      <c r="G9045" s="35"/>
      <c r="H9045" s="35"/>
      <c r="I9045" s="35"/>
    </row>
    <row r="9046" spans="3:9" ht="22.5" customHeight="1" x14ac:dyDescent="0.25">
      <c r="C9046" s="34"/>
      <c r="D9046" s="27"/>
      <c r="F9046" s="27"/>
      <c r="G9046" s="35"/>
      <c r="H9046" s="35"/>
      <c r="I9046" s="35"/>
    </row>
    <row r="9047" spans="3:9" ht="22.5" customHeight="1" x14ac:dyDescent="0.25">
      <c r="C9047" s="34"/>
      <c r="D9047" s="27"/>
      <c r="F9047" s="27"/>
      <c r="G9047" s="35"/>
      <c r="H9047" s="35"/>
      <c r="I9047" s="35"/>
    </row>
    <row r="9048" spans="3:9" ht="22.5" customHeight="1" x14ac:dyDescent="0.25">
      <c r="C9048" s="34"/>
      <c r="D9048" s="27"/>
      <c r="F9048" s="27"/>
      <c r="G9048" s="35"/>
      <c r="H9048" s="35"/>
      <c r="I9048" s="35"/>
    </row>
    <row r="9049" spans="3:9" ht="22.5" customHeight="1" x14ac:dyDescent="0.25">
      <c r="C9049" s="34"/>
      <c r="D9049" s="27"/>
      <c r="F9049" s="27"/>
      <c r="G9049" s="35"/>
      <c r="H9049" s="35"/>
      <c r="I9049" s="35"/>
    </row>
    <row r="9050" spans="3:9" ht="22.5" customHeight="1" x14ac:dyDescent="0.25">
      <c r="C9050" s="34"/>
      <c r="D9050" s="27"/>
      <c r="F9050" s="27"/>
      <c r="G9050" s="35"/>
      <c r="H9050" s="35"/>
      <c r="I9050" s="35"/>
    </row>
    <row r="9051" spans="3:9" ht="22.5" customHeight="1" x14ac:dyDescent="0.25">
      <c r="C9051" s="34"/>
      <c r="D9051" s="27"/>
      <c r="F9051" s="27"/>
      <c r="G9051" s="35"/>
      <c r="H9051" s="35"/>
      <c r="I9051" s="35"/>
    </row>
    <row r="9052" spans="3:9" ht="22.5" customHeight="1" x14ac:dyDescent="0.25">
      <c r="C9052" s="34"/>
      <c r="D9052" s="27"/>
      <c r="F9052" s="27"/>
      <c r="G9052" s="35"/>
      <c r="H9052" s="35"/>
      <c r="I9052" s="35"/>
    </row>
    <row r="9053" spans="3:9" ht="22.5" customHeight="1" x14ac:dyDescent="0.25">
      <c r="C9053" s="34"/>
      <c r="D9053" s="27"/>
      <c r="F9053" s="27"/>
      <c r="G9053" s="35"/>
      <c r="H9053" s="35"/>
      <c r="I9053" s="35"/>
    </row>
    <row r="9054" spans="3:9" ht="22.5" customHeight="1" x14ac:dyDescent="0.25">
      <c r="C9054" s="34"/>
      <c r="D9054" s="27"/>
      <c r="F9054" s="27"/>
      <c r="G9054" s="35"/>
      <c r="H9054" s="35"/>
      <c r="I9054" s="35"/>
    </row>
    <row r="9055" spans="3:9" ht="22.5" customHeight="1" x14ac:dyDescent="0.25">
      <c r="C9055" s="34"/>
      <c r="D9055" s="27"/>
      <c r="F9055" s="27"/>
      <c r="G9055" s="35"/>
      <c r="H9055" s="35"/>
      <c r="I9055" s="35"/>
    </row>
    <row r="9056" spans="3:9" ht="22.5" customHeight="1" x14ac:dyDescent="0.25">
      <c r="C9056" s="34"/>
      <c r="D9056" s="27"/>
      <c r="F9056" s="27"/>
      <c r="G9056" s="35"/>
      <c r="H9056" s="35"/>
      <c r="I9056" s="35"/>
    </row>
    <row r="9057" spans="3:9" ht="22.5" customHeight="1" x14ac:dyDescent="0.25">
      <c r="C9057" s="34"/>
      <c r="D9057" s="27"/>
      <c r="F9057" s="27"/>
      <c r="G9057" s="35"/>
      <c r="H9057" s="35"/>
      <c r="I9057" s="35"/>
    </row>
    <row r="9058" spans="3:9" ht="22.5" customHeight="1" x14ac:dyDescent="0.25">
      <c r="C9058" s="34"/>
      <c r="D9058" s="27"/>
      <c r="F9058" s="27"/>
      <c r="G9058" s="35"/>
      <c r="H9058" s="35"/>
      <c r="I9058" s="35"/>
    </row>
    <row r="9059" spans="3:9" ht="22.5" customHeight="1" x14ac:dyDescent="0.25">
      <c r="C9059" s="34"/>
      <c r="D9059" s="27"/>
      <c r="F9059" s="27"/>
      <c r="G9059" s="35"/>
      <c r="H9059" s="35"/>
      <c r="I9059" s="35"/>
    </row>
    <row r="9060" spans="3:9" ht="22.5" customHeight="1" x14ac:dyDescent="0.25">
      <c r="C9060" s="34"/>
      <c r="D9060" s="27"/>
      <c r="F9060" s="27"/>
      <c r="G9060" s="35"/>
      <c r="H9060" s="35"/>
      <c r="I9060" s="35"/>
    </row>
    <row r="9061" spans="3:9" ht="22.5" customHeight="1" x14ac:dyDescent="0.25">
      <c r="C9061" s="34"/>
      <c r="D9061" s="27"/>
      <c r="F9061" s="27"/>
      <c r="G9061" s="35"/>
      <c r="H9061" s="35"/>
      <c r="I9061" s="35"/>
    </row>
    <row r="9062" spans="3:9" ht="22.5" customHeight="1" x14ac:dyDescent="0.25">
      <c r="C9062" s="34"/>
      <c r="D9062" s="27"/>
      <c r="F9062" s="27"/>
      <c r="G9062" s="35"/>
      <c r="H9062" s="35"/>
      <c r="I9062" s="35"/>
    </row>
    <row r="9063" spans="3:9" ht="22.5" customHeight="1" x14ac:dyDescent="0.25">
      <c r="C9063" s="34"/>
      <c r="D9063" s="27"/>
      <c r="F9063" s="27"/>
      <c r="G9063" s="35"/>
      <c r="H9063" s="35"/>
      <c r="I9063" s="35"/>
    </row>
    <row r="9064" spans="3:9" ht="22.5" customHeight="1" x14ac:dyDescent="0.25">
      <c r="C9064" s="34"/>
      <c r="D9064" s="27"/>
      <c r="F9064" s="27"/>
      <c r="G9064" s="35"/>
      <c r="H9064" s="35"/>
      <c r="I9064" s="35"/>
    </row>
    <row r="9065" spans="3:9" ht="22.5" customHeight="1" x14ac:dyDescent="0.25">
      <c r="C9065" s="34"/>
      <c r="D9065" s="27"/>
      <c r="F9065" s="27"/>
      <c r="G9065" s="35"/>
      <c r="H9065" s="35"/>
      <c r="I9065" s="35"/>
    </row>
    <row r="9066" spans="3:9" ht="22.5" customHeight="1" x14ac:dyDescent="0.25">
      <c r="C9066" s="34"/>
      <c r="D9066" s="27"/>
      <c r="F9066" s="27"/>
      <c r="G9066" s="35"/>
      <c r="H9066" s="35"/>
      <c r="I9066" s="35"/>
    </row>
    <row r="9067" spans="3:9" ht="22.5" customHeight="1" x14ac:dyDescent="0.25">
      <c r="C9067" s="34"/>
      <c r="D9067" s="27"/>
      <c r="F9067" s="27"/>
      <c r="G9067" s="35"/>
      <c r="H9067" s="35"/>
      <c r="I9067" s="35"/>
    </row>
    <row r="9068" spans="3:9" ht="22.5" customHeight="1" x14ac:dyDescent="0.25">
      <c r="C9068" s="34"/>
      <c r="D9068" s="27"/>
      <c r="F9068" s="27"/>
      <c r="G9068" s="35"/>
      <c r="H9068" s="35"/>
      <c r="I9068" s="35"/>
    </row>
    <row r="9069" spans="3:9" ht="22.5" customHeight="1" x14ac:dyDescent="0.25">
      <c r="C9069" s="34"/>
      <c r="D9069" s="27"/>
      <c r="F9069" s="27"/>
      <c r="G9069" s="35"/>
      <c r="H9069" s="35"/>
      <c r="I9069" s="35"/>
    </row>
    <row r="9070" spans="3:9" ht="22.5" customHeight="1" x14ac:dyDescent="0.25">
      <c r="C9070" s="34"/>
      <c r="D9070" s="27"/>
      <c r="F9070" s="27"/>
      <c r="G9070" s="35"/>
      <c r="H9070" s="35"/>
      <c r="I9070" s="35"/>
    </row>
    <row r="9071" spans="3:9" ht="22.5" customHeight="1" x14ac:dyDescent="0.25">
      <c r="C9071" s="34"/>
      <c r="D9071" s="27"/>
      <c r="F9071" s="27"/>
      <c r="G9071" s="35"/>
      <c r="H9071" s="35"/>
      <c r="I9071" s="35"/>
    </row>
    <row r="9072" spans="3:9" ht="22.5" customHeight="1" x14ac:dyDescent="0.25">
      <c r="C9072" s="34"/>
      <c r="D9072" s="27"/>
      <c r="F9072" s="27"/>
      <c r="G9072" s="35"/>
      <c r="H9072" s="35"/>
      <c r="I9072" s="35"/>
    </row>
    <row r="9073" spans="3:9" ht="22.5" customHeight="1" x14ac:dyDescent="0.25">
      <c r="C9073" s="34"/>
      <c r="D9073" s="27"/>
      <c r="F9073" s="27"/>
      <c r="G9073" s="35"/>
      <c r="H9073" s="35"/>
      <c r="I9073" s="35"/>
    </row>
    <row r="9074" spans="3:9" ht="22.5" customHeight="1" x14ac:dyDescent="0.25">
      <c r="C9074" s="34"/>
      <c r="D9074" s="27"/>
      <c r="F9074" s="27"/>
      <c r="G9074" s="35"/>
      <c r="H9074" s="35"/>
      <c r="I9074" s="35"/>
    </row>
    <row r="9075" spans="3:9" ht="22.5" customHeight="1" x14ac:dyDescent="0.25">
      <c r="C9075" s="34"/>
      <c r="D9075" s="27"/>
      <c r="F9075" s="27"/>
      <c r="G9075" s="35"/>
      <c r="H9075" s="35"/>
      <c r="I9075" s="35"/>
    </row>
    <row r="9076" spans="3:9" ht="22.5" customHeight="1" x14ac:dyDescent="0.25">
      <c r="C9076" s="34"/>
      <c r="D9076" s="27"/>
      <c r="F9076" s="27"/>
      <c r="G9076" s="35"/>
      <c r="H9076" s="35"/>
      <c r="I9076" s="35"/>
    </row>
    <row r="9077" spans="3:9" ht="22.5" customHeight="1" x14ac:dyDescent="0.25">
      <c r="C9077" s="34"/>
      <c r="D9077" s="27"/>
      <c r="F9077" s="27"/>
      <c r="G9077" s="35"/>
      <c r="H9077" s="35"/>
      <c r="I9077" s="35"/>
    </row>
    <row r="9078" spans="3:9" ht="22.5" customHeight="1" x14ac:dyDescent="0.25">
      <c r="C9078" s="34"/>
      <c r="D9078" s="27"/>
      <c r="F9078" s="27"/>
      <c r="G9078" s="35"/>
      <c r="H9078" s="35"/>
      <c r="I9078" s="35"/>
    </row>
    <row r="9079" spans="3:9" ht="22.5" customHeight="1" x14ac:dyDescent="0.25">
      <c r="C9079" s="34"/>
      <c r="D9079" s="27"/>
      <c r="F9079" s="27"/>
      <c r="G9079" s="35"/>
      <c r="H9079" s="35"/>
      <c r="I9079" s="35"/>
    </row>
    <row r="9080" spans="3:9" ht="22.5" customHeight="1" x14ac:dyDescent="0.25">
      <c r="C9080" s="34"/>
      <c r="D9080" s="27"/>
      <c r="F9080" s="27"/>
      <c r="G9080" s="35"/>
      <c r="H9080" s="35"/>
      <c r="I9080" s="35"/>
    </row>
    <row r="9081" spans="3:9" ht="22.5" customHeight="1" x14ac:dyDescent="0.25">
      <c r="C9081" s="34"/>
      <c r="D9081" s="27"/>
      <c r="F9081" s="27"/>
      <c r="G9081" s="35"/>
      <c r="H9081" s="35"/>
      <c r="I9081" s="35"/>
    </row>
    <row r="9082" spans="3:9" ht="22.5" customHeight="1" x14ac:dyDescent="0.25">
      <c r="C9082" s="34"/>
      <c r="D9082" s="27"/>
      <c r="F9082" s="27"/>
      <c r="G9082" s="35"/>
      <c r="H9082" s="35"/>
      <c r="I9082" s="35"/>
    </row>
    <row r="9083" spans="3:9" ht="22.5" customHeight="1" x14ac:dyDescent="0.25">
      <c r="C9083" s="34"/>
      <c r="D9083" s="27"/>
      <c r="F9083" s="27"/>
      <c r="G9083" s="35"/>
      <c r="H9083" s="35"/>
      <c r="I9083" s="35"/>
    </row>
    <row r="9084" spans="3:9" ht="22.5" customHeight="1" x14ac:dyDescent="0.25">
      <c r="C9084" s="34"/>
      <c r="D9084" s="27"/>
      <c r="F9084" s="27"/>
      <c r="G9084" s="35"/>
      <c r="H9084" s="35"/>
      <c r="I9084" s="35"/>
    </row>
    <row r="9085" spans="3:9" ht="22.5" customHeight="1" x14ac:dyDescent="0.25">
      <c r="C9085" s="34"/>
      <c r="D9085" s="27"/>
      <c r="F9085" s="27"/>
      <c r="G9085" s="35"/>
      <c r="H9085" s="35"/>
      <c r="I9085" s="35"/>
    </row>
    <row r="9086" spans="3:9" ht="22.5" customHeight="1" x14ac:dyDescent="0.25">
      <c r="C9086" s="34"/>
      <c r="D9086" s="27"/>
      <c r="F9086" s="27"/>
      <c r="G9086" s="35"/>
      <c r="H9086" s="35"/>
      <c r="I9086" s="35"/>
    </row>
    <row r="9087" spans="3:9" ht="22.5" customHeight="1" x14ac:dyDescent="0.25">
      <c r="C9087" s="34"/>
      <c r="D9087" s="27"/>
      <c r="F9087" s="27"/>
      <c r="G9087" s="35"/>
      <c r="H9087" s="35"/>
      <c r="I9087" s="35"/>
    </row>
    <row r="9088" spans="3:9" ht="22.5" customHeight="1" x14ac:dyDescent="0.25">
      <c r="C9088" s="34"/>
      <c r="D9088" s="27"/>
      <c r="F9088" s="27"/>
      <c r="G9088" s="35"/>
      <c r="H9088" s="35"/>
      <c r="I9088" s="35"/>
    </row>
    <row r="9089" spans="3:9" ht="22.5" customHeight="1" x14ac:dyDescent="0.25">
      <c r="C9089" s="34"/>
      <c r="D9089" s="27"/>
      <c r="F9089" s="27"/>
      <c r="G9089" s="35"/>
      <c r="H9089" s="35"/>
      <c r="I9089" s="35"/>
    </row>
    <row r="9090" spans="3:9" ht="22.5" customHeight="1" x14ac:dyDescent="0.25">
      <c r="C9090" s="34"/>
      <c r="D9090" s="27"/>
      <c r="F9090" s="27"/>
      <c r="G9090" s="35"/>
      <c r="H9090" s="35"/>
      <c r="I9090" s="35"/>
    </row>
    <row r="9091" spans="3:9" ht="22.5" customHeight="1" x14ac:dyDescent="0.25">
      <c r="C9091" s="34"/>
      <c r="D9091" s="27"/>
      <c r="F9091" s="27"/>
      <c r="G9091" s="35"/>
      <c r="H9091" s="35"/>
      <c r="I9091" s="35"/>
    </row>
    <row r="9092" spans="3:9" ht="22.5" customHeight="1" x14ac:dyDescent="0.25">
      <c r="C9092" s="34"/>
      <c r="D9092" s="27"/>
      <c r="F9092" s="27"/>
      <c r="G9092" s="35"/>
      <c r="H9092" s="35"/>
      <c r="I9092" s="35"/>
    </row>
    <row r="9093" spans="3:9" ht="22.5" customHeight="1" x14ac:dyDescent="0.25">
      <c r="C9093" s="34"/>
      <c r="D9093" s="27"/>
      <c r="F9093" s="27"/>
      <c r="G9093" s="35"/>
      <c r="H9093" s="35"/>
      <c r="I9093" s="35"/>
    </row>
    <row r="9094" spans="3:9" ht="22.5" customHeight="1" x14ac:dyDescent="0.25">
      <c r="C9094" s="34"/>
      <c r="D9094" s="27"/>
      <c r="F9094" s="27"/>
      <c r="G9094" s="35"/>
      <c r="H9094" s="35"/>
      <c r="I9094" s="35"/>
    </row>
    <row r="9095" spans="3:9" ht="22.5" customHeight="1" x14ac:dyDescent="0.25">
      <c r="C9095" s="34"/>
      <c r="D9095" s="27"/>
      <c r="F9095" s="27"/>
      <c r="G9095" s="35"/>
      <c r="H9095" s="35"/>
      <c r="I9095" s="35"/>
    </row>
    <row r="9096" spans="3:9" ht="22.5" customHeight="1" x14ac:dyDescent="0.25">
      <c r="C9096" s="34"/>
      <c r="D9096" s="27"/>
      <c r="F9096" s="27"/>
      <c r="G9096" s="35"/>
      <c r="H9096" s="35"/>
      <c r="I9096" s="35"/>
    </row>
    <row r="9097" spans="3:9" ht="22.5" customHeight="1" x14ac:dyDescent="0.25">
      <c r="C9097" s="34"/>
      <c r="D9097" s="27"/>
      <c r="F9097" s="27"/>
      <c r="G9097" s="35"/>
      <c r="H9097" s="35"/>
      <c r="I9097" s="35"/>
    </row>
    <row r="9098" spans="3:9" ht="22.5" customHeight="1" x14ac:dyDescent="0.25">
      <c r="C9098" s="34"/>
      <c r="D9098" s="27"/>
      <c r="F9098" s="27"/>
      <c r="G9098" s="35"/>
      <c r="H9098" s="35"/>
      <c r="I9098" s="35"/>
    </row>
    <row r="9099" spans="3:9" ht="22.5" customHeight="1" x14ac:dyDescent="0.25">
      <c r="C9099" s="34"/>
      <c r="D9099" s="27"/>
      <c r="F9099" s="27"/>
      <c r="G9099" s="35"/>
      <c r="H9099" s="35"/>
      <c r="I9099" s="35"/>
    </row>
    <row r="9100" spans="3:9" ht="22.5" customHeight="1" x14ac:dyDescent="0.25">
      <c r="C9100" s="34"/>
      <c r="D9100" s="27"/>
      <c r="F9100" s="27"/>
      <c r="G9100" s="35"/>
      <c r="H9100" s="35"/>
      <c r="I9100" s="35"/>
    </row>
    <row r="9101" spans="3:9" ht="22.5" customHeight="1" x14ac:dyDescent="0.25">
      <c r="C9101" s="34"/>
      <c r="D9101" s="27"/>
      <c r="F9101" s="27"/>
      <c r="G9101" s="35"/>
      <c r="H9101" s="35"/>
      <c r="I9101" s="35"/>
    </row>
    <row r="9102" spans="3:9" ht="22.5" customHeight="1" x14ac:dyDescent="0.25">
      <c r="C9102" s="34"/>
      <c r="D9102" s="27"/>
      <c r="F9102" s="27"/>
      <c r="G9102" s="35"/>
      <c r="H9102" s="35"/>
      <c r="I9102" s="35"/>
    </row>
    <row r="9103" spans="3:9" ht="22.5" customHeight="1" x14ac:dyDescent="0.25">
      <c r="C9103" s="34"/>
      <c r="D9103" s="27"/>
      <c r="F9103" s="27"/>
      <c r="G9103" s="35"/>
      <c r="H9103" s="35"/>
      <c r="I9103" s="35"/>
    </row>
    <row r="9104" spans="3:9" ht="22.5" customHeight="1" x14ac:dyDescent="0.25">
      <c r="C9104" s="34"/>
      <c r="D9104" s="27"/>
      <c r="F9104" s="27"/>
      <c r="G9104" s="35"/>
      <c r="H9104" s="35"/>
      <c r="I9104" s="35"/>
    </row>
    <row r="9105" spans="3:9" ht="22.5" customHeight="1" x14ac:dyDescent="0.25">
      <c r="C9105" s="34"/>
      <c r="D9105" s="27"/>
      <c r="F9105" s="27"/>
      <c r="G9105" s="35"/>
      <c r="H9105" s="35"/>
      <c r="I9105" s="35"/>
    </row>
    <row r="9106" spans="3:9" ht="22.5" customHeight="1" x14ac:dyDescent="0.25">
      <c r="C9106" s="34"/>
      <c r="D9106" s="27"/>
      <c r="F9106" s="27"/>
      <c r="G9106" s="35"/>
      <c r="H9106" s="35"/>
      <c r="I9106" s="35"/>
    </row>
    <row r="9107" spans="3:9" ht="22.5" customHeight="1" x14ac:dyDescent="0.25">
      <c r="C9107" s="34"/>
      <c r="D9107" s="27"/>
      <c r="F9107" s="27"/>
      <c r="G9107" s="35"/>
      <c r="H9107" s="35"/>
      <c r="I9107" s="35"/>
    </row>
    <row r="9108" spans="3:9" ht="22.5" customHeight="1" x14ac:dyDescent="0.25">
      <c r="C9108" s="34"/>
      <c r="D9108" s="27"/>
      <c r="F9108" s="27"/>
      <c r="G9108" s="35"/>
      <c r="H9108" s="35"/>
      <c r="I9108" s="35"/>
    </row>
    <row r="9109" spans="3:9" ht="22.5" customHeight="1" x14ac:dyDescent="0.25">
      <c r="C9109" s="34"/>
      <c r="D9109" s="27"/>
      <c r="F9109" s="27"/>
      <c r="G9109" s="35"/>
      <c r="H9109" s="35"/>
      <c r="I9109" s="35"/>
    </row>
    <row r="9110" spans="3:9" ht="22.5" customHeight="1" x14ac:dyDescent="0.25">
      <c r="C9110" s="34"/>
      <c r="D9110" s="27"/>
      <c r="F9110" s="27"/>
      <c r="G9110" s="35"/>
      <c r="H9110" s="35"/>
      <c r="I9110" s="35"/>
    </row>
    <row r="9111" spans="3:9" ht="22.5" customHeight="1" x14ac:dyDescent="0.25">
      <c r="C9111" s="34"/>
      <c r="D9111" s="27"/>
      <c r="F9111" s="27"/>
      <c r="G9111" s="35"/>
      <c r="H9111" s="35"/>
      <c r="I9111" s="35"/>
    </row>
    <row r="9112" spans="3:9" ht="22.5" customHeight="1" x14ac:dyDescent="0.25">
      <c r="C9112" s="34"/>
      <c r="D9112" s="27"/>
      <c r="F9112" s="27"/>
      <c r="G9112" s="35"/>
      <c r="H9112" s="35"/>
      <c r="I9112" s="35"/>
    </row>
    <row r="9113" spans="3:9" ht="22.5" customHeight="1" x14ac:dyDescent="0.25">
      <c r="C9113" s="34"/>
      <c r="D9113" s="27"/>
      <c r="F9113" s="27"/>
      <c r="G9113" s="35"/>
      <c r="H9113" s="35"/>
      <c r="I9113" s="35"/>
    </row>
    <row r="9114" spans="3:9" ht="22.5" customHeight="1" x14ac:dyDescent="0.25">
      <c r="C9114" s="34"/>
      <c r="D9114" s="27"/>
      <c r="F9114" s="27"/>
      <c r="G9114" s="35"/>
      <c r="H9114" s="35"/>
      <c r="I9114" s="35"/>
    </row>
    <row r="9115" spans="3:9" ht="22.5" customHeight="1" x14ac:dyDescent="0.25">
      <c r="C9115" s="34"/>
      <c r="D9115" s="27"/>
      <c r="F9115" s="27"/>
      <c r="G9115" s="35"/>
      <c r="H9115" s="35"/>
      <c r="I9115" s="35"/>
    </row>
    <row r="9116" spans="3:9" ht="22.5" customHeight="1" x14ac:dyDescent="0.25">
      <c r="C9116" s="34"/>
      <c r="D9116" s="27"/>
      <c r="F9116" s="27"/>
      <c r="G9116" s="35"/>
      <c r="H9116" s="35"/>
      <c r="I9116" s="35"/>
    </row>
    <row r="9117" spans="3:9" ht="22.5" customHeight="1" x14ac:dyDescent="0.25">
      <c r="C9117" s="34"/>
      <c r="D9117" s="27"/>
      <c r="F9117" s="27"/>
      <c r="G9117" s="35"/>
      <c r="H9117" s="35"/>
      <c r="I9117" s="35"/>
    </row>
    <row r="9118" spans="3:9" ht="22.5" customHeight="1" x14ac:dyDescent="0.25">
      <c r="C9118" s="34"/>
      <c r="D9118" s="27"/>
      <c r="F9118" s="27"/>
      <c r="G9118" s="35"/>
      <c r="H9118" s="35"/>
      <c r="I9118" s="35"/>
    </row>
    <row r="9119" spans="3:9" ht="22.5" customHeight="1" x14ac:dyDescent="0.25">
      <c r="C9119" s="34"/>
      <c r="D9119" s="27"/>
      <c r="F9119" s="27"/>
      <c r="G9119" s="35"/>
      <c r="H9119" s="35"/>
      <c r="I9119" s="35"/>
    </row>
    <row r="9120" spans="3:9" ht="22.5" customHeight="1" x14ac:dyDescent="0.25">
      <c r="C9120" s="34"/>
      <c r="D9120" s="27"/>
      <c r="F9120" s="27"/>
      <c r="G9120" s="35"/>
      <c r="H9120" s="35"/>
      <c r="I9120" s="35"/>
    </row>
    <row r="9121" spans="3:9" ht="22.5" customHeight="1" x14ac:dyDescent="0.25">
      <c r="C9121" s="34"/>
      <c r="D9121" s="27"/>
      <c r="F9121" s="27"/>
      <c r="G9121" s="35"/>
      <c r="H9121" s="35"/>
      <c r="I9121" s="35"/>
    </row>
    <row r="9122" spans="3:9" ht="22.5" customHeight="1" x14ac:dyDescent="0.25">
      <c r="C9122" s="34"/>
      <c r="D9122" s="27"/>
      <c r="F9122" s="27"/>
      <c r="G9122" s="35"/>
      <c r="H9122" s="35"/>
      <c r="I9122" s="35"/>
    </row>
    <row r="9123" spans="3:9" ht="22.5" customHeight="1" x14ac:dyDescent="0.25">
      <c r="C9123" s="34"/>
      <c r="D9123" s="27"/>
      <c r="F9123" s="27"/>
      <c r="G9123" s="35"/>
      <c r="H9123" s="35"/>
      <c r="I9123" s="35"/>
    </row>
    <row r="9124" spans="3:9" ht="22.5" customHeight="1" x14ac:dyDescent="0.25">
      <c r="C9124" s="34"/>
      <c r="D9124" s="27"/>
      <c r="F9124" s="27"/>
      <c r="G9124" s="35"/>
      <c r="H9124" s="35"/>
      <c r="I9124" s="35"/>
    </row>
    <row r="9125" spans="3:9" ht="22.5" customHeight="1" x14ac:dyDescent="0.25">
      <c r="C9125" s="34"/>
      <c r="D9125" s="27"/>
      <c r="F9125" s="27"/>
      <c r="G9125" s="35"/>
      <c r="H9125" s="35"/>
      <c r="I9125" s="35"/>
    </row>
    <row r="9126" spans="3:9" ht="22.5" customHeight="1" x14ac:dyDescent="0.25">
      <c r="C9126" s="34"/>
      <c r="D9126" s="27"/>
      <c r="F9126" s="27"/>
      <c r="G9126" s="35"/>
      <c r="H9126" s="35"/>
      <c r="I9126" s="35"/>
    </row>
    <row r="9127" spans="3:9" ht="22.5" customHeight="1" x14ac:dyDescent="0.25">
      <c r="C9127" s="34"/>
      <c r="D9127" s="27"/>
      <c r="F9127" s="27"/>
      <c r="G9127" s="35"/>
      <c r="H9127" s="35"/>
      <c r="I9127" s="35"/>
    </row>
    <row r="9128" spans="3:9" ht="22.5" customHeight="1" x14ac:dyDescent="0.25">
      <c r="C9128" s="34"/>
      <c r="D9128" s="27"/>
      <c r="F9128" s="27"/>
      <c r="G9128" s="35"/>
      <c r="H9128" s="35"/>
      <c r="I9128" s="35"/>
    </row>
    <row r="9129" spans="3:9" ht="22.5" customHeight="1" x14ac:dyDescent="0.25">
      <c r="C9129" s="34"/>
      <c r="D9129" s="27"/>
      <c r="F9129" s="27"/>
      <c r="G9129" s="35"/>
      <c r="H9129" s="35"/>
      <c r="I9129" s="35"/>
    </row>
    <row r="9130" spans="3:9" ht="22.5" customHeight="1" x14ac:dyDescent="0.25">
      <c r="C9130" s="34"/>
      <c r="D9130" s="27"/>
      <c r="F9130" s="27"/>
      <c r="G9130" s="35"/>
      <c r="H9130" s="35"/>
      <c r="I9130" s="35"/>
    </row>
    <row r="9131" spans="3:9" ht="22.5" customHeight="1" x14ac:dyDescent="0.25">
      <c r="C9131" s="34"/>
      <c r="D9131" s="27"/>
      <c r="F9131" s="27"/>
      <c r="G9131" s="35"/>
      <c r="H9131" s="35"/>
      <c r="I9131" s="35"/>
    </row>
    <row r="9132" spans="3:9" ht="22.5" customHeight="1" x14ac:dyDescent="0.25">
      <c r="C9132" s="34"/>
      <c r="D9132" s="27"/>
      <c r="F9132" s="27"/>
      <c r="G9132" s="35"/>
      <c r="H9132" s="35"/>
      <c r="I9132" s="35"/>
    </row>
    <row r="9133" spans="3:9" ht="22.5" customHeight="1" x14ac:dyDescent="0.25">
      <c r="C9133" s="34"/>
      <c r="D9133" s="27"/>
      <c r="F9133" s="27"/>
      <c r="G9133" s="35"/>
      <c r="H9133" s="35"/>
      <c r="I9133" s="35"/>
    </row>
    <row r="9134" spans="3:9" ht="22.5" customHeight="1" x14ac:dyDescent="0.25">
      <c r="C9134" s="34"/>
      <c r="D9134" s="27"/>
      <c r="F9134" s="27"/>
      <c r="G9134" s="35"/>
      <c r="H9134" s="35"/>
      <c r="I9134" s="35"/>
    </row>
    <row r="9135" spans="3:9" ht="22.5" customHeight="1" x14ac:dyDescent="0.25">
      <c r="C9135" s="34"/>
      <c r="D9135" s="27"/>
      <c r="F9135" s="27"/>
      <c r="G9135" s="35"/>
      <c r="H9135" s="35"/>
      <c r="I9135" s="35"/>
    </row>
    <row r="9136" spans="3:9" ht="22.5" customHeight="1" x14ac:dyDescent="0.25">
      <c r="C9136" s="34"/>
      <c r="D9136" s="27"/>
      <c r="F9136" s="27"/>
      <c r="G9136" s="35"/>
      <c r="H9136" s="35"/>
      <c r="I9136" s="35"/>
    </row>
    <row r="9137" spans="3:9" ht="22.5" customHeight="1" x14ac:dyDescent="0.25">
      <c r="C9137" s="34"/>
      <c r="D9137" s="27"/>
      <c r="F9137" s="27"/>
      <c r="G9137" s="35"/>
      <c r="H9137" s="35"/>
      <c r="I9137" s="35"/>
    </row>
    <row r="9138" spans="3:9" ht="22.5" customHeight="1" x14ac:dyDescent="0.25">
      <c r="C9138" s="34"/>
      <c r="D9138" s="27"/>
      <c r="F9138" s="27"/>
      <c r="G9138" s="35"/>
      <c r="H9138" s="35"/>
      <c r="I9138" s="35"/>
    </row>
    <row r="9139" spans="3:9" ht="22.5" customHeight="1" x14ac:dyDescent="0.25">
      <c r="C9139" s="34"/>
      <c r="D9139" s="27"/>
      <c r="F9139" s="27"/>
      <c r="G9139" s="35"/>
      <c r="H9139" s="35"/>
      <c r="I9139" s="35"/>
    </row>
    <row r="9140" spans="3:9" ht="22.5" customHeight="1" x14ac:dyDescent="0.25">
      <c r="C9140" s="34"/>
      <c r="D9140" s="27"/>
      <c r="F9140" s="27"/>
      <c r="G9140" s="35"/>
      <c r="H9140" s="35"/>
      <c r="I9140" s="35"/>
    </row>
    <row r="9141" spans="3:9" ht="22.5" customHeight="1" x14ac:dyDescent="0.25">
      <c r="C9141" s="34"/>
      <c r="D9141" s="27"/>
      <c r="F9141" s="27"/>
      <c r="G9141" s="35"/>
      <c r="H9141" s="35"/>
      <c r="I9141" s="35"/>
    </row>
    <row r="9142" spans="3:9" ht="22.5" customHeight="1" x14ac:dyDescent="0.25">
      <c r="C9142" s="34"/>
      <c r="D9142" s="27"/>
      <c r="F9142" s="27"/>
      <c r="G9142" s="35"/>
      <c r="H9142" s="35"/>
      <c r="I9142" s="35"/>
    </row>
    <row r="9143" spans="3:9" ht="22.5" customHeight="1" x14ac:dyDescent="0.25">
      <c r="C9143" s="34"/>
      <c r="D9143" s="27"/>
      <c r="F9143" s="27"/>
      <c r="G9143" s="35"/>
      <c r="H9143" s="35"/>
      <c r="I9143" s="35"/>
    </row>
    <row r="9144" spans="3:9" ht="22.5" customHeight="1" x14ac:dyDescent="0.25">
      <c r="C9144" s="34"/>
      <c r="D9144" s="27"/>
      <c r="F9144" s="27"/>
      <c r="G9144" s="35"/>
      <c r="H9144" s="35"/>
      <c r="I9144" s="35"/>
    </row>
    <row r="9145" spans="3:9" ht="22.5" customHeight="1" x14ac:dyDescent="0.25">
      <c r="C9145" s="34"/>
      <c r="D9145" s="27"/>
      <c r="F9145" s="27"/>
      <c r="G9145" s="35"/>
      <c r="H9145" s="35"/>
      <c r="I9145" s="35"/>
    </row>
    <row r="9146" spans="3:9" ht="22.5" customHeight="1" x14ac:dyDescent="0.25">
      <c r="C9146" s="34"/>
      <c r="D9146" s="27"/>
      <c r="F9146" s="27"/>
      <c r="G9146" s="35"/>
      <c r="H9146" s="35"/>
      <c r="I9146" s="35"/>
    </row>
    <row r="9147" spans="3:9" ht="22.5" customHeight="1" x14ac:dyDescent="0.25">
      <c r="C9147" s="34"/>
      <c r="D9147" s="27"/>
      <c r="F9147" s="27"/>
      <c r="G9147" s="35"/>
      <c r="H9147" s="35"/>
      <c r="I9147" s="35"/>
    </row>
    <row r="9148" spans="3:9" ht="22.5" customHeight="1" x14ac:dyDescent="0.25">
      <c r="C9148" s="34"/>
      <c r="D9148" s="27"/>
      <c r="F9148" s="27"/>
      <c r="G9148" s="35"/>
      <c r="H9148" s="35"/>
      <c r="I9148" s="35"/>
    </row>
    <row r="9149" spans="3:9" ht="22.5" customHeight="1" x14ac:dyDescent="0.25">
      <c r="C9149" s="34"/>
      <c r="D9149" s="27"/>
      <c r="F9149" s="27"/>
      <c r="G9149" s="35"/>
      <c r="H9149" s="35"/>
      <c r="I9149" s="35"/>
    </row>
    <row r="9150" spans="3:9" ht="22.5" customHeight="1" x14ac:dyDescent="0.25">
      <c r="C9150" s="34"/>
      <c r="D9150" s="27"/>
      <c r="F9150" s="27"/>
      <c r="G9150" s="35"/>
      <c r="H9150" s="35"/>
      <c r="I9150" s="35"/>
    </row>
    <row r="9151" spans="3:9" ht="22.5" customHeight="1" x14ac:dyDescent="0.25">
      <c r="C9151" s="34"/>
      <c r="D9151" s="27"/>
      <c r="F9151" s="27"/>
      <c r="G9151" s="35"/>
      <c r="H9151" s="35"/>
      <c r="I9151" s="35"/>
    </row>
    <row r="9152" spans="3:9" ht="22.5" customHeight="1" x14ac:dyDescent="0.25">
      <c r="C9152" s="34"/>
      <c r="D9152" s="27"/>
      <c r="F9152" s="27"/>
      <c r="G9152" s="35"/>
      <c r="H9152" s="35"/>
      <c r="I9152" s="35"/>
    </row>
    <row r="9153" spans="3:9" ht="22.5" customHeight="1" x14ac:dyDescent="0.25">
      <c r="C9153" s="34"/>
      <c r="D9153" s="27"/>
      <c r="F9153" s="27"/>
      <c r="G9153" s="35"/>
      <c r="H9153" s="35"/>
      <c r="I9153" s="35"/>
    </row>
    <row r="9154" spans="3:9" ht="22.5" customHeight="1" x14ac:dyDescent="0.25">
      <c r="C9154" s="34"/>
      <c r="D9154" s="27"/>
      <c r="F9154" s="27"/>
      <c r="G9154" s="35"/>
      <c r="H9154" s="35"/>
      <c r="I9154" s="35"/>
    </row>
    <row r="9155" spans="3:9" ht="22.5" customHeight="1" x14ac:dyDescent="0.25">
      <c r="C9155" s="34"/>
      <c r="D9155" s="27"/>
      <c r="F9155" s="27"/>
      <c r="G9155" s="35"/>
      <c r="H9155" s="35"/>
      <c r="I9155" s="35"/>
    </row>
    <row r="9156" spans="3:9" ht="22.5" customHeight="1" x14ac:dyDescent="0.25">
      <c r="C9156" s="34"/>
      <c r="D9156" s="27"/>
      <c r="F9156" s="27"/>
      <c r="G9156" s="35"/>
      <c r="H9156" s="35"/>
      <c r="I9156" s="35"/>
    </row>
    <row r="9157" spans="3:9" ht="22.5" customHeight="1" x14ac:dyDescent="0.25">
      <c r="C9157" s="34"/>
      <c r="D9157" s="27"/>
      <c r="F9157" s="27"/>
      <c r="G9157" s="35"/>
      <c r="H9157" s="35"/>
      <c r="I9157" s="35"/>
    </row>
    <row r="9158" spans="3:9" ht="22.5" customHeight="1" x14ac:dyDescent="0.25">
      <c r="C9158" s="34"/>
      <c r="D9158" s="27"/>
      <c r="F9158" s="27"/>
      <c r="G9158" s="35"/>
      <c r="H9158" s="35"/>
      <c r="I9158" s="35"/>
    </row>
    <row r="9159" spans="3:9" ht="22.5" customHeight="1" x14ac:dyDescent="0.25">
      <c r="C9159" s="34"/>
      <c r="D9159" s="27"/>
      <c r="F9159" s="27"/>
      <c r="G9159" s="35"/>
      <c r="H9159" s="35"/>
      <c r="I9159" s="35"/>
    </row>
    <row r="9160" spans="3:9" ht="22.5" customHeight="1" x14ac:dyDescent="0.25">
      <c r="C9160" s="34"/>
      <c r="D9160" s="27"/>
      <c r="F9160" s="27"/>
      <c r="G9160" s="35"/>
      <c r="H9160" s="35"/>
      <c r="I9160" s="35"/>
    </row>
    <row r="9161" spans="3:9" ht="22.5" customHeight="1" x14ac:dyDescent="0.25">
      <c r="C9161" s="34"/>
      <c r="D9161" s="27"/>
      <c r="F9161" s="27"/>
      <c r="G9161" s="35"/>
      <c r="H9161" s="35"/>
      <c r="I9161" s="35"/>
    </row>
    <row r="9162" spans="3:9" ht="22.5" customHeight="1" x14ac:dyDescent="0.25">
      <c r="C9162" s="34"/>
      <c r="D9162" s="27"/>
      <c r="F9162" s="27"/>
      <c r="G9162" s="35"/>
      <c r="H9162" s="35"/>
      <c r="I9162" s="35"/>
    </row>
    <row r="9163" spans="3:9" ht="22.5" customHeight="1" x14ac:dyDescent="0.25">
      <c r="C9163" s="34"/>
      <c r="D9163" s="27"/>
      <c r="F9163" s="27"/>
      <c r="G9163" s="35"/>
      <c r="H9163" s="35"/>
      <c r="I9163" s="35"/>
    </row>
    <row r="9164" spans="3:9" ht="22.5" customHeight="1" x14ac:dyDescent="0.25">
      <c r="C9164" s="34"/>
      <c r="D9164" s="27"/>
      <c r="F9164" s="27"/>
      <c r="G9164" s="35"/>
      <c r="H9164" s="35"/>
      <c r="I9164" s="35"/>
    </row>
    <row r="9165" spans="3:9" ht="22.5" customHeight="1" x14ac:dyDescent="0.25">
      <c r="C9165" s="34"/>
      <c r="D9165" s="27"/>
      <c r="F9165" s="27"/>
      <c r="G9165" s="35"/>
      <c r="H9165" s="35"/>
      <c r="I9165" s="35"/>
    </row>
    <row r="9166" spans="3:9" ht="22.5" customHeight="1" x14ac:dyDescent="0.25">
      <c r="C9166" s="34"/>
      <c r="D9166" s="27"/>
      <c r="F9166" s="27"/>
      <c r="G9166" s="35"/>
      <c r="H9166" s="35"/>
      <c r="I9166" s="35"/>
    </row>
    <row r="9167" spans="3:9" ht="22.5" customHeight="1" x14ac:dyDescent="0.25">
      <c r="C9167" s="34"/>
      <c r="D9167" s="27"/>
      <c r="F9167" s="27"/>
      <c r="G9167" s="35"/>
      <c r="H9167" s="35"/>
      <c r="I9167" s="35"/>
    </row>
    <row r="9168" spans="3:9" ht="22.5" customHeight="1" x14ac:dyDescent="0.25">
      <c r="C9168" s="34"/>
      <c r="D9168" s="27"/>
      <c r="F9168" s="27"/>
      <c r="G9168" s="35"/>
      <c r="H9168" s="35"/>
      <c r="I9168" s="35"/>
    </row>
    <row r="9169" spans="3:9" ht="22.5" customHeight="1" x14ac:dyDescent="0.25">
      <c r="C9169" s="34"/>
      <c r="D9169" s="27"/>
      <c r="F9169" s="27"/>
      <c r="G9169" s="35"/>
      <c r="H9169" s="35"/>
      <c r="I9169" s="35"/>
    </row>
    <row r="9170" spans="3:9" ht="22.5" customHeight="1" x14ac:dyDescent="0.25">
      <c r="C9170" s="34"/>
      <c r="D9170" s="27"/>
      <c r="F9170" s="27"/>
      <c r="G9170" s="35"/>
      <c r="H9170" s="35"/>
      <c r="I9170" s="35"/>
    </row>
    <row r="9171" spans="3:9" ht="22.5" customHeight="1" x14ac:dyDescent="0.25">
      <c r="C9171" s="34"/>
      <c r="D9171" s="27"/>
      <c r="F9171" s="27"/>
      <c r="G9171" s="35"/>
      <c r="H9171" s="35"/>
      <c r="I9171" s="35"/>
    </row>
    <row r="9172" spans="3:9" ht="22.5" customHeight="1" x14ac:dyDescent="0.25">
      <c r="C9172" s="34"/>
      <c r="D9172" s="27"/>
      <c r="F9172" s="27"/>
      <c r="G9172" s="35"/>
      <c r="H9172" s="35"/>
      <c r="I9172" s="35"/>
    </row>
    <row r="9173" spans="3:9" ht="22.5" customHeight="1" x14ac:dyDescent="0.25">
      <c r="C9173" s="34"/>
      <c r="D9173" s="27"/>
      <c r="F9173" s="27"/>
      <c r="G9173" s="35"/>
      <c r="H9173" s="35"/>
      <c r="I9173" s="35"/>
    </row>
    <row r="9174" spans="3:9" ht="22.5" customHeight="1" x14ac:dyDescent="0.25">
      <c r="C9174" s="34"/>
      <c r="D9174" s="27"/>
      <c r="F9174" s="27"/>
      <c r="G9174" s="35"/>
      <c r="H9174" s="35"/>
      <c r="I9174" s="35"/>
    </row>
    <row r="9175" spans="3:9" ht="22.5" customHeight="1" x14ac:dyDescent="0.25">
      <c r="C9175" s="34"/>
      <c r="D9175" s="27"/>
      <c r="F9175" s="27"/>
      <c r="G9175" s="35"/>
      <c r="H9175" s="35"/>
      <c r="I9175" s="35"/>
    </row>
    <row r="9176" spans="3:9" ht="22.5" customHeight="1" x14ac:dyDescent="0.25">
      <c r="C9176" s="34"/>
      <c r="D9176" s="27"/>
      <c r="F9176" s="27"/>
      <c r="G9176" s="35"/>
      <c r="H9176" s="35"/>
      <c r="I9176" s="35"/>
    </row>
    <row r="9177" spans="3:9" ht="22.5" customHeight="1" x14ac:dyDescent="0.25">
      <c r="C9177" s="34"/>
      <c r="D9177" s="27"/>
      <c r="F9177" s="27"/>
      <c r="G9177" s="35"/>
      <c r="H9177" s="35"/>
      <c r="I9177" s="35"/>
    </row>
    <row r="9178" spans="3:9" ht="22.5" customHeight="1" x14ac:dyDescent="0.25">
      <c r="C9178" s="34"/>
      <c r="D9178" s="27"/>
      <c r="F9178" s="27"/>
      <c r="G9178" s="35"/>
      <c r="H9178" s="35"/>
      <c r="I9178" s="35"/>
    </row>
    <row r="9179" spans="3:9" ht="22.5" customHeight="1" x14ac:dyDescent="0.25">
      <c r="C9179" s="34"/>
      <c r="D9179" s="27"/>
      <c r="F9179" s="27"/>
      <c r="G9179" s="35"/>
      <c r="H9179" s="35"/>
      <c r="I9179" s="35"/>
    </row>
    <row r="9180" spans="3:9" ht="22.5" customHeight="1" x14ac:dyDescent="0.25">
      <c r="C9180" s="34"/>
      <c r="D9180" s="27"/>
      <c r="F9180" s="27"/>
      <c r="G9180" s="35"/>
      <c r="H9180" s="35"/>
      <c r="I9180" s="35"/>
    </row>
    <row r="9181" spans="3:9" ht="22.5" customHeight="1" x14ac:dyDescent="0.25">
      <c r="C9181" s="34"/>
      <c r="D9181" s="27"/>
      <c r="F9181" s="27"/>
      <c r="G9181" s="35"/>
      <c r="H9181" s="35"/>
      <c r="I9181" s="35"/>
    </row>
    <row r="9182" spans="3:9" ht="22.5" customHeight="1" x14ac:dyDescent="0.25">
      <c r="C9182" s="34"/>
      <c r="D9182" s="27"/>
      <c r="F9182" s="27"/>
      <c r="G9182" s="35"/>
      <c r="H9182" s="35"/>
      <c r="I9182" s="35"/>
    </row>
    <row r="9183" spans="3:9" ht="22.5" customHeight="1" x14ac:dyDescent="0.25">
      <c r="C9183" s="34"/>
      <c r="D9183" s="27"/>
      <c r="F9183" s="27"/>
      <c r="G9183" s="35"/>
      <c r="H9183" s="35"/>
      <c r="I9183" s="35"/>
    </row>
    <row r="9184" spans="3:9" ht="22.5" customHeight="1" x14ac:dyDescent="0.25">
      <c r="C9184" s="34"/>
      <c r="D9184" s="27"/>
      <c r="F9184" s="27"/>
      <c r="G9184" s="35"/>
      <c r="H9184" s="35"/>
      <c r="I9184" s="35"/>
    </row>
    <row r="9185" spans="3:9" ht="22.5" customHeight="1" x14ac:dyDescent="0.25">
      <c r="C9185" s="34"/>
      <c r="D9185" s="27"/>
      <c r="F9185" s="27"/>
      <c r="G9185" s="35"/>
      <c r="H9185" s="35"/>
      <c r="I9185" s="35"/>
    </row>
    <row r="9186" spans="3:9" ht="22.5" customHeight="1" x14ac:dyDescent="0.25">
      <c r="C9186" s="34"/>
      <c r="D9186" s="27"/>
      <c r="F9186" s="27"/>
      <c r="G9186" s="35"/>
      <c r="H9186" s="35"/>
      <c r="I9186" s="35"/>
    </row>
    <row r="9187" spans="3:9" ht="22.5" customHeight="1" x14ac:dyDescent="0.25">
      <c r="C9187" s="34"/>
      <c r="D9187" s="27"/>
      <c r="F9187" s="27"/>
      <c r="G9187" s="35"/>
      <c r="H9187" s="35"/>
      <c r="I9187" s="35"/>
    </row>
    <row r="9188" spans="3:9" ht="22.5" customHeight="1" x14ac:dyDescent="0.25">
      <c r="C9188" s="34"/>
      <c r="D9188" s="27"/>
      <c r="F9188" s="27"/>
      <c r="G9188" s="35"/>
      <c r="H9188" s="35"/>
      <c r="I9188" s="35"/>
    </row>
    <row r="9189" spans="3:9" ht="22.5" customHeight="1" x14ac:dyDescent="0.25">
      <c r="C9189" s="34"/>
      <c r="D9189" s="27"/>
      <c r="F9189" s="27"/>
      <c r="G9189" s="35"/>
      <c r="H9189" s="35"/>
      <c r="I9189" s="35"/>
    </row>
    <row r="9190" spans="3:9" ht="22.5" customHeight="1" x14ac:dyDescent="0.25">
      <c r="C9190" s="34"/>
      <c r="D9190" s="27"/>
      <c r="F9190" s="27"/>
      <c r="G9190" s="35"/>
      <c r="H9190" s="35"/>
      <c r="I9190" s="35"/>
    </row>
    <row r="9191" spans="3:9" ht="22.5" customHeight="1" x14ac:dyDescent="0.25">
      <c r="C9191" s="34"/>
      <c r="D9191" s="27"/>
      <c r="F9191" s="27"/>
      <c r="G9191" s="35"/>
      <c r="H9191" s="35"/>
      <c r="I9191" s="35"/>
    </row>
    <row r="9192" spans="3:9" ht="22.5" customHeight="1" x14ac:dyDescent="0.25">
      <c r="C9192" s="34"/>
      <c r="D9192" s="27"/>
      <c r="F9192" s="27"/>
      <c r="G9192" s="35"/>
      <c r="H9192" s="35"/>
      <c r="I9192" s="35"/>
    </row>
    <row r="9193" spans="3:9" ht="22.5" customHeight="1" x14ac:dyDescent="0.25">
      <c r="C9193" s="34"/>
      <c r="D9193" s="27"/>
      <c r="F9193" s="27"/>
      <c r="G9193" s="35"/>
      <c r="H9193" s="35"/>
      <c r="I9193" s="35"/>
    </row>
    <row r="9194" spans="3:9" ht="22.5" customHeight="1" x14ac:dyDescent="0.25">
      <c r="C9194" s="34"/>
      <c r="D9194" s="27"/>
      <c r="F9194" s="27"/>
      <c r="G9194" s="35"/>
      <c r="H9194" s="35"/>
      <c r="I9194" s="35"/>
    </row>
    <row r="9195" spans="3:9" ht="22.5" customHeight="1" x14ac:dyDescent="0.25">
      <c r="C9195" s="34"/>
      <c r="D9195" s="27"/>
      <c r="F9195" s="27"/>
      <c r="G9195" s="35"/>
      <c r="H9195" s="35"/>
      <c r="I9195" s="35"/>
    </row>
    <row r="9196" spans="3:9" ht="22.5" customHeight="1" x14ac:dyDescent="0.25">
      <c r="C9196" s="34"/>
      <c r="D9196" s="27"/>
      <c r="F9196" s="27"/>
      <c r="G9196" s="35"/>
      <c r="H9196" s="35"/>
      <c r="I9196" s="35"/>
    </row>
    <row r="9197" spans="3:9" ht="22.5" customHeight="1" x14ac:dyDescent="0.25">
      <c r="C9197" s="34"/>
      <c r="D9197" s="27"/>
      <c r="F9197" s="27"/>
      <c r="G9197" s="35"/>
      <c r="H9197" s="35"/>
      <c r="I9197" s="35"/>
    </row>
    <row r="9198" spans="3:9" ht="22.5" customHeight="1" x14ac:dyDescent="0.25">
      <c r="C9198" s="34"/>
      <c r="D9198" s="27"/>
      <c r="F9198" s="27"/>
      <c r="G9198" s="35"/>
      <c r="H9198" s="35"/>
      <c r="I9198" s="35"/>
    </row>
    <row r="9199" spans="3:9" ht="22.5" customHeight="1" x14ac:dyDescent="0.25">
      <c r="C9199" s="34"/>
      <c r="D9199" s="27"/>
      <c r="F9199" s="27"/>
      <c r="G9199" s="35"/>
      <c r="H9199" s="35"/>
      <c r="I9199" s="35"/>
    </row>
    <row r="9200" spans="3:9" ht="22.5" customHeight="1" x14ac:dyDescent="0.25">
      <c r="C9200" s="34"/>
      <c r="D9200" s="27"/>
      <c r="F9200" s="27"/>
      <c r="G9200" s="35"/>
      <c r="H9200" s="35"/>
      <c r="I9200" s="35"/>
    </row>
    <row r="9201" spans="3:9" ht="22.5" customHeight="1" x14ac:dyDescent="0.25">
      <c r="C9201" s="34"/>
      <c r="D9201" s="27"/>
      <c r="F9201" s="27"/>
      <c r="G9201" s="35"/>
      <c r="H9201" s="35"/>
      <c r="I9201" s="35"/>
    </row>
    <row r="9202" spans="3:9" ht="22.5" customHeight="1" x14ac:dyDescent="0.25">
      <c r="C9202" s="34"/>
      <c r="D9202" s="27"/>
      <c r="F9202" s="27"/>
      <c r="G9202" s="35"/>
      <c r="H9202" s="35"/>
      <c r="I9202" s="35"/>
    </row>
    <row r="9203" spans="3:9" ht="22.5" customHeight="1" x14ac:dyDescent="0.25">
      <c r="C9203" s="34"/>
      <c r="D9203" s="27"/>
      <c r="F9203" s="27"/>
      <c r="G9203" s="35"/>
      <c r="H9203" s="35"/>
      <c r="I9203" s="35"/>
    </row>
    <row r="9204" spans="3:9" ht="22.5" customHeight="1" x14ac:dyDescent="0.25">
      <c r="C9204" s="34"/>
      <c r="D9204" s="27"/>
      <c r="F9204" s="27"/>
      <c r="G9204" s="35"/>
      <c r="H9204" s="35"/>
      <c r="I9204" s="35"/>
    </row>
    <row r="9205" spans="3:9" ht="22.5" customHeight="1" x14ac:dyDescent="0.25">
      <c r="C9205" s="34"/>
      <c r="D9205" s="27"/>
      <c r="F9205" s="27"/>
      <c r="G9205" s="35"/>
      <c r="H9205" s="35"/>
      <c r="I9205" s="35"/>
    </row>
    <row r="9206" spans="3:9" ht="22.5" customHeight="1" x14ac:dyDescent="0.25">
      <c r="C9206" s="34"/>
      <c r="D9206" s="27"/>
      <c r="F9206" s="27"/>
      <c r="G9206" s="35"/>
      <c r="H9206" s="35"/>
      <c r="I9206" s="35"/>
    </row>
    <row r="9207" spans="3:9" ht="22.5" customHeight="1" x14ac:dyDescent="0.25">
      <c r="C9207" s="34"/>
      <c r="D9207" s="27"/>
      <c r="F9207" s="27"/>
      <c r="G9207" s="35"/>
      <c r="H9207" s="35"/>
      <c r="I9207" s="35"/>
    </row>
    <row r="9208" spans="3:9" ht="22.5" customHeight="1" x14ac:dyDescent="0.25">
      <c r="C9208" s="34"/>
      <c r="D9208" s="27"/>
      <c r="F9208" s="27"/>
      <c r="G9208" s="35"/>
      <c r="H9208" s="35"/>
      <c r="I9208" s="35"/>
    </row>
    <row r="9209" spans="3:9" ht="22.5" customHeight="1" x14ac:dyDescent="0.25">
      <c r="C9209" s="34"/>
      <c r="D9209" s="27"/>
      <c r="F9209" s="27"/>
      <c r="G9209" s="35"/>
      <c r="H9209" s="35"/>
      <c r="I9209" s="35"/>
    </row>
    <row r="9210" spans="3:9" ht="22.5" customHeight="1" x14ac:dyDescent="0.25">
      <c r="C9210" s="34"/>
      <c r="D9210" s="27"/>
      <c r="F9210" s="27"/>
      <c r="G9210" s="35"/>
      <c r="H9210" s="35"/>
      <c r="I9210" s="35"/>
    </row>
    <row r="9211" spans="3:9" ht="22.5" customHeight="1" x14ac:dyDescent="0.25">
      <c r="C9211" s="34"/>
      <c r="D9211" s="27"/>
      <c r="F9211" s="27"/>
      <c r="G9211" s="35"/>
      <c r="H9211" s="35"/>
      <c r="I9211" s="35"/>
    </row>
    <row r="9212" spans="3:9" ht="22.5" customHeight="1" x14ac:dyDescent="0.25">
      <c r="C9212" s="34"/>
      <c r="D9212" s="27"/>
      <c r="F9212" s="27"/>
      <c r="G9212" s="35"/>
      <c r="H9212" s="35"/>
      <c r="I9212" s="35"/>
    </row>
    <row r="9213" spans="3:9" ht="22.5" customHeight="1" x14ac:dyDescent="0.25">
      <c r="C9213" s="34"/>
      <c r="D9213" s="27"/>
      <c r="F9213" s="27"/>
      <c r="G9213" s="35"/>
      <c r="H9213" s="35"/>
      <c r="I9213" s="35"/>
    </row>
    <row r="9214" spans="3:9" ht="22.5" customHeight="1" x14ac:dyDescent="0.25">
      <c r="C9214" s="34"/>
      <c r="D9214" s="27"/>
      <c r="F9214" s="27"/>
      <c r="G9214" s="35"/>
      <c r="H9214" s="35"/>
      <c r="I9214" s="35"/>
    </row>
    <row r="9215" spans="3:9" ht="22.5" customHeight="1" x14ac:dyDescent="0.25">
      <c r="C9215" s="34"/>
      <c r="D9215" s="27"/>
      <c r="F9215" s="27"/>
      <c r="G9215" s="35"/>
      <c r="H9215" s="35"/>
      <c r="I9215" s="35"/>
    </row>
    <row r="9216" spans="3:9" ht="22.5" customHeight="1" x14ac:dyDescent="0.25">
      <c r="C9216" s="34"/>
      <c r="D9216" s="27"/>
      <c r="F9216" s="27"/>
      <c r="G9216" s="35"/>
      <c r="H9216" s="35"/>
      <c r="I9216" s="35"/>
    </row>
    <row r="9217" spans="3:9" ht="22.5" customHeight="1" x14ac:dyDescent="0.25">
      <c r="C9217" s="34"/>
      <c r="D9217" s="27"/>
      <c r="F9217" s="27"/>
      <c r="G9217" s="35"/>
      <c r="H9217" s="35"/>
      <c r="I9217" s="35"/>
    </row>
    <row r="9218" spans="3:9" ht="22.5" customHeight="1" x14ac:dyDescent="0.25">
      <c r="C9218" s="34"/>
      <c r="D9218" s="27"/>
      <c r="F9218" s="27"/>
      <c r="G9218" s="35"/>
      <c r="H9218" s="35"/>
      <c r="I9218" s="35"/>
    </row>
    <row r="9219" spans="3:9" ht="22.5" customHeight="1" x14ac:dyDescent="0.25">
      <c r="C9219" s="34"/>
      <c r="D9219" s="27"/>
      <c r="F9219" s="27"/>
      <c r="G9219" s="35"/>
      <c r="H9219" s="35"/>
      <c r="I9219" s="35"/>
    </row>
    <row r="9220" spans="3:9" ht="22.5" customHeight="1" x14ac:dyDescent="0.25">
      <c r="C9220" s="34"/>
      <c r="D9220" s="27"/>
      <c r="F9220" s="27"/>
      <c r="G9220" s="35"/>
      <c r="H9220" s="35"/>
      <c r="I9220" s="35"/>
    </row>
    <row r="9221" spans="3:9" ht="22.5" customHeight="1" x14ac:dyDescent="0.25">
      <c r="C9221" s="34"/>
      <c r="D9221" s="27"/>
      <c r="F9221" s="27"/>
      <c r="G9221" s="35"/>
      <c r="H9221" s="35"/>
      <c r="I9221" s="35"/>
    </row>
    <row r="9222" spans="3:9" ht="22.5" customHeight="1" x14ac:dyDescent="0.25">
      <c r="C9222" s="34"/>
      <c r="D9222" s="27"/>
      <c r="F9222" s="27"/>
      <c r="G9222" s="35"/>
      <c r="H9222" s="35"/>
      <c r="I9222" s="35"/>
    </row>
    <row r="9223" spans="3:9" ht="22.5" customHeight="1" x14ac:dyDescent="0.25">
      <c r="C9223" s="34"/>
      <c r="D9223" s="27"/>
      <c r="F9223" s="27"/>
      <c r="G9223" s="35"/>
      <c r="H9223" s="35"/>
      <c r="I9223" s="35"/>
    </row>
    <row r="9224" spans="3:9" ht="22.5" customHeight="1" x14ac:dyDescent="0.25">
      <c r="C9224" s="34"/>
      <c r="D9224" s="27"/>
      <c r="F9224" s="27"/>
      <c r="G9224" s="35"/>
      <c r="H9224" s="35"/>
      <c r="I9224" s="35"/>
    </row>
    <row r="9225" spans="3:9" ht="22.5" customHeight="1" x14ac:dyDescent="0.25">
      <c r="C9225" s="34"/>
      <c r="D9225" s="27"/>
      <c r="F9225" s="27"/>
      <c r="G9225" s="35"/>
      <c r="H9225" s="35"/>
      <c r="I9225" s="35"/>
    </row>
    <row r="9226" spans="3:9" ht="22.5" customHeight="1" x14ac:dyDescent="0.25">
      <c r="C9226" s="34"/>
      <c r="D9226" s="27"/>
      <c r="F9226" s="27"/>
      <c r="G9226" s="35"/>
      <c r="H9226" s="35"/>
      <c r="I9226" s="35"/>
    </row>
    <row r="9227" spans="3:9" ht="22.5" customHeight="1" x14ac:dyDescent="0.25">
      <c r="C9227" s="34"/>
      <c r="D9227" s="27"/>
      <c r="F9227" s="27"/>
      <c r="G9227" s="35"/>
      <c r="H9227" s="35"/>
      <c r="I9227" s="35"/>
    </row>
    <row r="9228" spans="3:9" ht="22.5" customHeight="1" x14ac:dyDescent="0.25">
      <c r="C9228" s="34"/>
      <c r="D9228" s="27"/>
      <c r="F9228" s="27"/>
      <c r="G9228" s="35"/>
      <c r="H9228" s="35"/>
      <c r="I9228" s="35"/>
    </row>
    <row r="9229" spans="3:9" ht="22.5" customHeight="1" x14ac:dyDescent="0.25">
      <c r="C9229" s="34"/>
      <c r="D9229" s="27"/>
      <c r="F9229" s="27"/>
      <c r="G9229" s="35"/>
      <c r="H9229" s="35"/>
      <c r="I9229" s="35"/>
    </row>
    <row r="9230" spans="3:9" ht="22.5" customHeight="1" x14ac:dyDescent="0.25">
      <c r="C9230" s="34"/>
      <c r="D9230" s="27"/>
      <c r="F9230" s="27"/>
      <c r="G9230" s="35"/>
      <c r="H9230" s="35"/>
      <c r="I9230" s="35"/>
    </row>
    <row r="9231" spans="3:9" ht="22.5" customHeight="1" x14ac:dyDescent="0.25">
      <c r="C9231" s="34"/>
      <c r="D9231" s="27"/>
      <c r="F9231" s="27"/>
      <c r="G9231" s="35"/>
      <c r="H9231" s="35"/>
      <c r="I9231" s="35"/>
    </row>
    <row r="9232" spans="3:9" ht="22.5" customHeight="1" x14ac:dyDescent="0.25">
      <c r="C9232" s="34"/>
      <c r="D9232" s="27"/>
      <c r="F9232" s="27"/>
      <c r="G9232" s="35"/>
      <c r="H9232" s="35"/>
      <c r="I9232" s="35"/>
    </row>
    <row r="9233" spans="3:9" ht="22.5" customHeight="1" x14ac:dyDescent="0.25">
      <c r="C9233" s="34"/>
      <c r="D9233" s="27"/>
      <c r="F9233" s="27"/>
      <c r="G9233" s="35"/>
      <c r="H9233" s="35"/>
      <c r="I9233" s="35"/>
    </row>
    <row r="9234" spans="3:9" ht="22.5" customHeight="1" x14ac:dyDescent="0.25">
      <c r="C9234" s="34"/>
      <c r="D9234" s="27"/>
      <c r="F9234" s="27"/>
      <c r="G9234" s="35"/>
      <c r="H9234" s="35"/>
      <c r="I9234" s="35"/>
    </row>
    <row r="9235" spans="3:9" ht="22.5" customHeight="1" x14ac:dyDescent="0.25">
      <c r="C9235" s="34"/>
      <c r="D9235" s="27"/>
      <c r="F9235" s="27"/>
      <c r="G9235" s="35"/>
      <c r="H9235" s="35"/>
      <c r="I9235" s="35"/>
    </row>
    <row r="9236" spans="3:9" ht="22.5" customHeight="1" x14ac:dyDescent="0.25">
      <c r="C9236" s="34"/>
      <c r="D9236" s="27"/>
      <c r="F9236" s="27"/>
      <c r="G9236" s="35"/>
      <c r="H9236" s="35"/>
      <c r="I9236" s="35"/>
    </row>
    <row r="9237" spans="3:9" ht="22.5" customHeight="1" x14ac:dyDescent="0.25">
      <c r="C9237" s="34"/>
      <c r="D9237" s="27"/>
      <c r="F9237" s="27"/>
      <c r="G9237" s="35"/>
      <c r="H9237" s="35"/>
      <c r="I9237" s="35"/>
    </row>
    <row r="9238" spans="3:9" ht="22.5" customHeight="1" x14ac:dyDescent="0.25">
      <c r="C9238" s="34"/>
      <c r="D9238" s="27"/>
      <c r="F9238" s="27"/>
      <c r="G9238" s="35"/>
      <c r="H9238" s="35"/>
      <c r="I9238" s="35"/>
    </row>
    <row r="9239" spans="3:9" ht="22.5" customHeight="1" x14ac:dyDescent="0.25">
      <c r="C9239" s="34"/>
      <c r="D9239" s="27"/>
      <c r="F9239" s="27"/>
      <c r="G9239" s="35"/>
      <c r="H9239" s="35"/>
      <c r="I9239" s="35"/>
    </row>
    <row r="9240" spans="3:9" ht="22.5" customHeight="1" x14ac:dyDescent="0.25">
      <c r="C9240" s="34"/>
      <c r="D9240" s="27"/>
      <c r="F9240" s="27"/>
      <c r="G9240" s="35"/>
      <c r="H9240" s="35"/>
      <c r="I9240" s="35"/>
    </row>
    <row r="9241" spans="3:9" ht="22.5" customHeight="1" x14ac:dyDescent="0.25">
      <c r="C9241" s="34"/>
      <c r="D9241" s="27"/>
      <c r="F9241" s="27"/>
      <c r="G9241" s="35"/>
      <c r="H9241" s="35"/>
      <c r="I9241" s="35"/>
    </row>
    <row r="9242" spans="3:9" ht="22.5" customHeight="1" x14ac:dyDescent="0.25">
      <c r="C9242" s="34"/>
      <c r="D9242" s="27"/>
      <c r="F9242" s="27"/>
      <c r="G9242" s="35"/>
      <c r="H9242" s="35"/>
      <c r="I9242" s="35"/>
    </row>
    <row r="9243" spans="3:9" ht="22.5" customHeight="1" x14ac:dyDescent="0.25">
      <c r="C9243" s="34"/>
      <c r="D9243" s="27"/>
      <c r="F9243" s="27"/>
      <c r="G9243" s="35"/>
      <c r="H9243" s="35"/>
      <c r="I9243" s="35"/>
    </row>
    <row r="9244" spans="3:9" ht="22.5" customHeight="1" x14ac:dyDescent="0.25">
      <c r="C9244" s="34"/>
      <c r="D9244" s="27"/>
      <c r="F9244" s="27"/>
      <c r="G9244" s="35"/>
      <c r="H9244" s="35"/>
      <c r="I9244" s="35"/>
    </row>
    <row r="9245" spans="3:9" ht="22.5" customHeight="1" x14ac:dyDescent="0.25">
      <c r="C9245" s="34"/>
      <c r="D9245" s="27"/>
      <c r="F9245" s="27"/>
      <c r="G9245" s="35"/>
      <c r="H9245" s="35"/>
      <c r="I9245" s="35"/>
    </row>
    <row r="9246" spans="3:9" ht="22.5" customHeight="1" x14ac:dyDescent="0.25">
      <c r="C9246" s="34"/>
      <c r="D9246" s="27"/>
      <c r="F9246" s="27"/>
      <c r="G9246" s="35"/>
      <c r="H9246" s="35"/>
      <c r="I9246" s="35"/>
    </row>
    <row r="9247" spans="3:9" ht="22.5" customHeight="1" x14ac:dyDescent="0.25">
      <c r="C9247" s="34"/>
      <c r="D9247" s="27"/>
      <c r="F9247" s="27"/>
      <c r="G9247" s="35"/>
      <c r="H9247" s="35"/>
      <c r="I9247" s="35"/>
    </row>
    <row r="9248" spans="3:9" ht="22.5" customHeight="1" x14ac:dyDescent="0.25">
      <c r="C9248" s="34"/>
      <c r="D9248" s="27"/>
      <c r="F9248" s="27"/>
      <c r="G9248" s="35"/>
      <c r="H9248" s="35"/>
      <c r="I9248" s="35"/>
    </row>
    <row r="9249" spans="3:9" ht="22.5" customHeight="1" x14ac:dyDescent="0.25">
      <c r="C9249" s="34"/>
      <c r="D9249" s="27"/>
      <c r="F9249" s="27"/>
      <c r="G9249" s="35"/>
      <c r="H9249" s="35"/>
      <c r="I9249" s="35"/>
    </row>
    <row r="9250" spans="3:9" ht="22.5" customHeight="1" x14ac:dyDescent="0.25">
      <c r="C9250" s="34"/>
      <c r="D9250" s="27"/>
      <c r="F9250" s="27"/>
      <c r="G9250" s="35"/>
      <c r="H9250" s="35"/>
      <c r="I9250" s="35"/>
    </row>
    <row r="9251" spans="3:9" ht="22.5" customHeight="1" x14ac:dyDescent="0.25">
      <c r="C9251" s="34"/>
      <c r="D9251" s="27"/>
      <c r="F9251" s="27"/>
      <c r="G9251" s="35"/>
      <c r="H9251" s="35"/>
      <c r="I9251" s="35"/>
    </row>
    <row r="9252" spans="3:9" ht="22.5" customHeight="1" x14ac:dyDescent="0.25">
      <c r="C9252" s="34"/>
      <c r="D9252" s="27"/>
      <c r="F9252" s="27"/>
      <c r="G9252" s="35"/>
      <c r="H9252" s="35"/>
      <c r="I9252" s="35"/>
    </row>
    <row r="9253" spans="3:9" ht="22.5" customHeight="1" x14ac:dyDescent="0.25">
      <c r="C9253" s="34"/>
      <c r="D9253" s="27"/>
      <c r="F9253" s="27"/>
      <c r="G9253" s="35"/>
      <c r="H9253" s="35"/>
      <c r="I9253" s="35"/>
    </row>
    <row r="9254" spans="3:9" ht="22.5" customHeight="1" x14ac:dyDescent="0.25">
      <c r="C9254" s="34"/>
      <c r="D9254" s="27"/>
      <c r="F9254" s="27"/>
      <c r="G9254" s="35"/>
      <c r="H9254" s="35"/>
      <c r="I9254" s="35"/>
    </row>
    <row r="9255" spans="3:9" ht="22.5" customHeight="1" x14ac:dyDescent="0.25">
      <c r="C9255" s="34"/>
      <c r="D9255" s="27"/>
      <c r="F9255" s="27"/>
      <c r="G9255" s="35"/>
      <c r="H9255" s="35"/>
      <c r="I9255" s="35"/>
    </row>
    <row r="9256" spans="3:9" ht="22.5" customHeight="1" x14ac:dyDescent="0.25">
      <c r="C9256" s="34"/>
      <c r="D9256" s="27"/>
      <c r="F9256" s="27"/>
      <c r="G9256" s="35"/>
      <c r="H9256" s="35"/>
      <c r="I9256" s="35"/>
    </row>
    <row r="9257" spans="3:9" ht="22.5" customHeight="1" x14ac:dyDescent="0.25">
      <c r="C9257" s="34"/>
      <c r="D9257" s="27"/>
      <c r="F9257" s="27"/>
      <c r="G9257" s="35"/>
      <c r="H9257" s="35"/>
      <c r="I9257" s="35"/>
    </row>
    <row r="9258" spans="3:9" ht="22.5" customHeight="1" x14ac:dyDescent="0.25">
      <c r="C9258" s="34"/>
      <c r="D9258" s="27"/>
      <c r="F9258" s="27"/>
      <c r="G9258" s="35"/>
      <c r="H9258" s="35"/>
      <c r="I9258" s="35"/>
    </row>
    <row r="9259" spans="3:9" ht="22.5" customHeight="1" x14ac:dyDescent="0.25">
      <c r="C9259" s="34"/>
      <c r="D9259" s="27"/>
      <c r="F9259" s="27"/>
      <c r="G9259" s="35"/>
      <c r="H9259" s="35"/>
      <c r="I9259" s="35"/>
    </row>
    <row r="9260" spans="3:9" ht="22.5" customHeight="1" x14ac:dyDescent="0.25">
      <c r="C9260" s="34"/>
      <c r="D9260" s="27"/>
      <c r="F9260" s="27"/>
      <c r="G9260" s="35"/>
      <c r="H9260" s="35"/>
      <c r="I9260" s="35"/>
    </row>
    <row r="9261" spans="3:9" ht="22.5" customHeight="1" x14ac:dyDescent="0.25">
      <c r="C9261" s="34"/>
      <c r="D9261" s="27"/>
      <c r="F9261" s="27"/>
      <c r="G9261" s="35"/>
      <c r="H9261" s="35"/>
      <c r="I9261" s="35"/>
    </row>
    <row r="9262" spans="3:9" ht="22.5" customHeight="1" x14ac:dyDescent="0.25">
      <c r="C9262" s="34"/>
      <c r="D9262" s="27"/>
      <c r="F9262" s="27"/>
      <c r="G9262" s="35"/>
      <c r="H9262" s="35"/>
      <c r="I9262" s="35"/>
    </row>
    <row r="9263" spans="3:9" ht="22.5" customHeight="1" x14ac:dyDescent="0.25">
      <c r="C9263" s="34"/>
      <c r="D9263" s="27"/>
      <c r="F9263" s="27"/>
      <c r="G9263" s="35"/>
      <c r="H9263" s="35"/>
      <c r="I9263" s="35"/>
    </row>
    <row r="9264" spans="3:9" ht="22.5" customHeight="1" x14ac:dyDescent="0.25">
      <c r="C9264" s="34"/>
      <c r="D9264" s="27"/>
      <c r="F9264" s="27"/>
      <c r="G9264" s="35"/>
      <c r="H9264" s="35"/>
      <c r="I9264" s="35"/>
    </row>
    <row r="9265" spans="3:9" ht="22.5" customHeight="1" x14ac:dyDescent="0.25">
      <c r="C9265" s="34"/>
      <c r="D9265" s="27"/>
      <c r="F9265" s="27"/>
      <c r="G9265" s="35"/>
      <c r="H9265" s="35"/>
      <c r="I9265" s="35"/>
    </row>
    <row r="9266" spans="3:9" ht="22.5" customHeight="1" x14ac:dyDescent="0.25">
      <c r="C9266" s="34"/>
      <c r="D9266" s="27"/>
      <c r="F9266" s="27"/>
      <c r="G9266" s="35"/>
      <c r="H9266" s="35"/>
      <c r="I9266" s="35"/>
    </row>
    <row r="9267" spans="3:9" ht="22.5" customHeight="1" x14ac:dyDescent="0.25">
      <c r="C9267" s="34"/>
      <c r="D9267" s="27"/>
      <c r="F9267" s="27"/>
      <c r="G9267" s="35"/>
      <c r="H9267" s="35"/>
      <c r="I9267" s="35"/>
    </row>
    <row r="9268" spans="3:9" ht="22.5" customHeight="1" x14ac:dyDescent="0.25">
      <c r="C9268" s="34"/>
      <c r="D9268" s="27"/>
      <c r="F9268" s="27"/>
      <c r="G9268" s="35"/>
      <c r="H9268" s="35"/>
      <c r="I9268" s="35"/>
    </row>
    <row r="9269" spans="3:9" ht="22.5" customHeight="1" x14ac:dyDescent="0.25">
      <c r="C9269" s="34"/>
      <c r="D9269" s="27"/>
      <c r="F9269" s="27"/>
      <c r="G9269" s="35"/>
      <c r="H9269" s="35"/>
      <c r="I9269" s="35"/>
    </row>
    <row r="9270" spans="3:9" ht="22.5" customHeight="1" x14ac:dyDescent="0.25">
      <c r="C9270" s="34"/>
      <c r="D9270" s="27"/>
      <c r="F9270" s="27"/>
      <c r="G9270" s="35"/>
      <c r="H9270" s="35"/>
      <c r="I9270" s="35"/>
    </row>
    <row r="9271" spans="3:9" ht="22.5" customHeight="1" x14ac:dyDescent="0.25">
      <c r="C9271" s="34"/>
      <c r="D9271" s="27"/>
      <c r="F9271" s="27"/>
      <c r="G9271" s="35"/>
      <c r="H9271" s="35"/>
      <c r="I9271" s="35"/>
    </row>
    <row r="9272" spans="3:9" ht="22.5" customHeight="1" x14ac:dyDescent="0.25">
      <c r="C9272" s="34"/>
      <c r="D9272" s="27"/>
      <c r="F9272" s="27"/>
      <c r="G9272" s="35"/>
      <c r="H9272" s="35"/>
      <c r="I9272" s="35"/>
    </row>
    <row r="9273" spans="3:9" ht="22.5" customHeight="1" x14ac:dyDescent="0.25">
      <c r="C9273" s="34"/>
      <c r="D9273" s="27"/>
      <c r="F9273" s="27"/>
      <c r="G9273" s="35"/>
      <c r="H9273" s="35"/>
      <c r="I9273" s="35"/>
    </row>
    <row r="9274" spans="3:9" ht="22.5" customHeight="1" x14ac:dyDescent="0.25">
      <c r="C9274" s="34"/>
      <c r="D9274" s="27"/>
      <c r="F9274" s="27"/>
      <c r="G9274" s="35"/>
      <c r="H9274" s="35"/>
      <c r="I9274" s="35"/>
    </row>
    <row r="9275" spans="3:9" ht="22.5" customHeight="1" x14ac:dyDescent="0.25">
      <c r="C9275" s="34"/>
      <c r="D9275" s="27"/>
      <c r="F9275" s="27"/>
      <c r="G9275" s="35"/>
      <c r="H9275" s="35"/>
      <c r="I9275" s="35"/>
    </row>
    <row r="9276" spans="3:9" ht="22.5" customHeight="1" x14ac:dyDescent="0.25">
      <c r="C9276" s="34"/>
      <c r="D9276" s="27"/>
      <c r="F9276" s="27"/>
      <c r="G9276" s="35"/>
      <c r="H9276" s="35"/>
      <c r="I9276" s="35"/>
    </row>
    <row r="9277" spans="3:9" ht="22.5" customHeight="1" x14ac:dyDescent="0.25">
      <c r="C9277" s="34"/>
      <c r="D9277" s="27"/>
      <c r="F9277" s="27"/>
      <c r="G9277" s="35"/>
      <c r="H9277" s="35"/>
      <c r="I9277" s="35"/>
    </row>
    <row r="9278" spans="3:9" ht="22.5" customHeight="1" x14ac:dyDescent="0.25">
      <c r="C9278" s="34"/>
      <c r="D9278" s="27"/>
      <c r="F9278" s="27"/>
      <c r="G9278" s="35"/>
      <c r="H9278" s="35"/>
      <c r="I9278" s="35"/>
    </row>
    <row r="9279" spans="3:9" ht="22.5" customHeight="1" x14ac:dyDescent="0.25">
      <c r="C9279" s="34"/>
      <c r="D9279" s="27"/>
      <c r="F9279" s="27"/>
      <c r="G9279" s="35"/>
      <c r="H9279" s="35"/>
      <c r="I9279" s="35"/>
    </row>
    <row r="9280" spans="3:9" ht="22.5" customHeight="1" x14ac:dyDescent="0.25">
      <c r="C9280" s="34"/>
      <c r="D9280" s="27"/>
      <c r="F9280" s="27"/>
      <c r="G9280" s="35"/>
      <c r="H9280" s="35"/>
      <c r="I9280" s="35"/>
    </row>
    <row r="9281" spans="3:9" ht="22.5" customHeight="1" x14ac:dyDescent="0.25">
      <c r="C9281" s="34"/>
      <c r="D9281" s="27"/>
      <c r="F9281" s="27"/>
      <c r="G9281" s="35"/>
      <c r="H9281" s="35"/>
      <c r="I9281" s="35"/>
    </row>
    <row r="9282" spans="3:9" ht="22.5" customHeight="1" x14ac:dyDescent="0.25">
      <c r="C9282" s="34"/>
      <c r="D9282" s="27"/>
      <c r="F9282" s="27"/>
      <c r="G9282" s="35"/>
      <c r="H9282" s="35"/>
      <c r="I9282" s="35"/>
    </row>
    <row r="9283" spans="3:9" ht="22.5" customHeight="1" x14ac:dyDescent="0.25">
      <c r="C9283" s="34"/>
      <c r="D9283" s="27"/>
      <c r="F9283" s="27"/>
      <c r="G9283" s="35"/>
      <c r="H9283" s="35"/>
      <c r="I9283" s="35"/>
    </row>
    <row r="9284" spans="3:9" ht="22.5" customHeight="1" x14ac:dyDescent="0.25">
      <c r="C9284" s="34"/>
      <c r="D9284" s="27"/>
      <c r="F9284" s="27"/>
      <c r="G9284" s="35"/>
      <c r="H9284" s="35"/>
      <c r="I9284" s="35"/>
    </row>
    <row r="9285" spans="3:9" ht="22.5" customHeight="1" x14ac:dyDescent="0.25">
      <c r="C9285" s="34"/>
      <c r="D9285" s="27"/>
      <c r="F9285" s="27"/>
      <c r="G9285" s="35"/>
      <c r="H9285" s="35"/>
      <c r="I9285" s="35"/>
    </row>
    <row r="9286" spans="3:9" ht="22.5" customHeight="1" x14ac:dyDescent="0.25">
      <c r="C9286" s="34"/>
      <c r="D9286" s="27"/>
      <c r="F9286" s="27"/>
      <c r="G9286" s="35"/>
      <c r="H9286" s="35"/>
      <c r="I9286" s="35"/>
    </row>
    <row r="9287" spans="3:9" ht="22.5" customHeight="1" x14ac:dyDescent="0.25">
      <c r="C9287" s="34"/>
      <c r="D9287" s="27"/>
      <c r="F9287" s="27"/>
      <c r="G9287" s="35"/>
      <c r="H9287" s="35"/>
      <c r="I9287" s="35"/>
    </row>
    <row r="9288" spans="3:9" ht="22.5" customHeight="1" x14ac:dyDescent="0.25">
      <c r="C9288" s="34"/>
      <c r="D9288" s="27"/>
      <c r="F9288" s="27"/>
      <c r="G9288" s="35"/>
      <c r="H9288" s="35"/>
      <c r="I9288" s="35"/>
    </row>
    <row r="9289" spans="3:9" ht="22.5" customHeight="1" x14ac:dyDescent="0.25">
      <c r="C9289" s="34"/>
      <c r="D9289" s="27"/>
      <c r="F9289" s="27"/>
      <c r="G9289" s="35"/>
      <c r="H9289" s="35"/>
      <c r="I9289" s="35"/>
    </row>
    <row r="9290" spans="3:9" ht="22.5" customHeight="1" x14ac:dyDescent="0.25">
      <c r="C9290" s="34"/>
      <c r="D9290" s="27"/>
      <c r="F9290" s="27"/>
      <c r="G9290" s="35"/>
      <c r="H9290" s="35"/>
      <c r="I9290" s="35"/>
    </row>
    <row r="9291" spans="3:9" ht="22.5" customHeight="1" x14ac:dyDescent="0.25">
      <c r="C9291" s="34"/>
      <c r="D9291" s="27"/>
      <c r="F9291" s="27"/>
      <c r="G9291" s="35"/>
      <c r="H9291" s="35"/>
      <c r="I9291" s="35"/>
    </row>
    <row r="9292" spans="3:9" ht="22.5" customHeight="1" x14ac:dyDescent="0.25">
      <c r="C9292" s="34"/>
      <c r="D9292" s="27"/>
      <c r="F9292" s="27"/>
      <c r="G9292" s="35"/>
      <c r="H9292" s="35"/>
      <c r="I9292" s="35"/>
    </row>
    <row r="9293" spans="3:9" ht="22.5" customHeight="1" x14ac:dyDescent="0.25">
      <c r="C9293" s="34"/>
      <c r="D9293" s="27"/>
      <c r="F9293" s="27"/>
      <c r="G9293" s="35"/>
      <c r="H9293" s="35"/>
      <c r="I9293" s="35"/>
    </row>
    <row r="9294" spans="3:9" ht="22.5" customHeight="1" x14ac:dyDescent="0.25">
      <c r="C9294" s="34"/>
      <c r="D9294" s="27"/>
      <c r="F9294" s="27"/>
      <c r="G9294" s="35"/>
      <c r="H9294" s="35"/>
      <c r="I9294" s="35"/>
    </row>
    <row r="9295" spans="3:9" ht="22.5" customHeight="1" x14ac:dyDescent="0.25">
      <c r="C9295" s="34"/>
      <c r="D9295" s="27"/>
      <c r="F9295" s="27"/>
      <c r="G9295" s="35"/>
      <c r="H9295" s="35"/>
      <c r="I9295" s="35"/>
    </row>
    <row r="9296" spans="3:9" ht="22.5" customHeight="1" x14ac:dyDescent="0.25">
      <c r="C9296" s="34"/>
      <c r="D9296" s="27"/>
      <c r="F9296" s="27"/>
      <c r="G9296" s="35"/>
      <c r="H9296" s="35"/>
      <c r="I9296" s="35"/>
    </row>
    <row r="9297" spans="3:9" ht="22.5" customHeight="1" x14ac:dyDescent="0.25">
      <c r="C9297" s="34"/>
      <c r="D9297" s="27"/>
      <c r="F9297" s="27"/>
      <c r="G9297" s="35"/>
      <c r="H9297" s="35"/>
      <c r="I9297" s="35"/>
    </row>
    <row r="9298" spans="3:9" ht="22.5" customHeight="1" x14ac:dyDescent="0.25">
      <c r="C9298" s="34"/>
      <c r="D9298" s="27"/>
      <c r="F9298" s="27"/>
      <c r="G9298" s="35"/>
      <c r="H9298" s="35"/>
      <c r="I9298" s="35"/>
    </row>
    <row r="9299" spans="3:9" ht="22.5" customHeight="1" x14ac:dyDescent="0.25">
      <c r="C9299" s="34"/>
      <c r="D9299" s="27"/>
      <c r="F9299" s="27"/>
      <c r="G9299" s="35"/>
      <c r="H9299" s="35"/>
      <c r="I9299" s="35"/>
    </row>
    <row r="9300" spans="3:9" ht="22.5" customHeight="1" x14ac:dyDescent="0.25">
      <c r="C9300" s="34"/>
      <c r="D9300" s="27"/>
      <c r="F9300" s="27"/>
      <c r="G9300" s="35"/>
      <c r="H9300" s="35"/>
      <c r="I9300" s="35"/>
    </row>
    <row r="9301" spans="3:9" ht="22.5" customHeight="1" x14ac:dyDescent="0.25">
      <c r="C9301" s="34"/>
      <c r="D9301" s="27"/>
      <c r="F9301" s="27"/>
      <c r="G9301" s="35"/>
      <c r="H9301" s="35"/>
      <c r="I9301" s="35"/>
    </row>
    <row r="9302" spans="3:9" ht="22.5" customHeight="1" x14ac:dyDescent="0.25">
      <c r="C9302" s="34"/>
      <c r="D9302" s="27"/>
      <c r="F9302" s="27"/>
      <c r="G9302" s="35"/>
      <c r="H9302" s="35"/>
      <c r="I9302" s="35"/>
    </row>
    <row r="9303" spans="3:9" ht="22.5" customHeight="1" x14ac:dyDescent="0.25">
      <c r="C9303" s="34"/>
      <c r="D9303" s="27"/>
      <c r="F9303" s="27"/>
      <c r="G9303" s="35"/>
      <c r="H9303" s="35"/>
      <c r="I9303" s="35"/>
    </row>
    <row r="9304" spans="3:9" ht="22.5" customHeight="1" x14ac:dyDescent="0.25">
      <c r="C9304" s="34"/>
      <c r="D9304" s="27"/>
      <c r="F9304" s="27"/>
      <c r="G9304" s="35"/>
      <c r="H9304" s="35"/>
      <c r="I9304" s="35"/>
    </row>
    <row r="9305" spans="3:9" ht="22.5" customHeight="1" x14ac:dyDescent="0.25">
      <c r="C9305" s="34"/>
      <c r="D9305" s="27"/>
      <c r="F9305" s="27"/>
      <c r="G9305" s="35"/>
      <c r="H9305" s="35"/>
      <c r="I9305" s="35"/>
    </row>
    <row r="9306" spans="3:9" ht="22.5" customHeight="1" x14ac:dyDescent="0.25">
      <c r="C9306" s="34"/>
      <c r="D9306" s="27"/>
      <c r="F9306" s="27"/>
      <c r="G9306" s="35"/>
      <c r="H9306" s="35"/>
      <c r="I9306" s="35"/>
    </row>
    <row r="9307" spans="3:9" ht="22.5" customHeight="1" x14ac:dyDescent="0.25">
      <c r="C9307" s="34"/>
      <c r="D9307" s="27"/>
      <c r="F9307" s="27"/>
      <c r="G9307" s="35"/>
      <c r="H9307" s="35"/>
      <c r="I9307" s="35"/>
    </row>
    <row r="9308" spans="3:9" ht="22.5" customHeight="1" x14ac:dyDescent="0.25">
      <c r="C9308" s="34"/>
      <c r="D9308" s="27"/>
      <c r="F9308" s="27"/>
      <c r="G9308" s="35"/>
      <c r="H9308" s="35"/>
      <c r="I9308" s="35"/>
    </row>
    <row r="9309" spans="3:9" ht="22.5" customHeight="1" x14ac:dyDescent="0.25">
      <c r="C9309" s="34"/>
      <c r="D9309" s="27"/>
      <c r="F9309" s="27"/>
      <c r="G9309" s="35"/>
      <c r="H9309" s="35"/>
      <c r="I9309" s="35"/>
    </row>
    <row r="9310" spans="3:9" ht="22.5" customHeight="1" x14ac:dyDescent="0.25">
      <c r="C9310" s="34"/>
      <c r="D9310" s="27"/>
      <c r="F9310" s="27"/>
      <c r="G9310" s="35"/>
      <c r="H9310" s="35"/>
      <c r="I9310" s="35"/>
    </row>
    <row r="9311" spans="3:9" ht="22.5" customHeight="1" x14ac:dyDescent="0.25">
      <c r="C9311" s="34"/>
      <c r="D9311" s="27"/>
      <c r="F9311" s="27"/>
      <c r="G9311" s="35"/>
      <c r="H9311" s="35"/>
      <c r="I9311" s="35"/>
    </row>
    <row r="9312" spans="3:9" ht="22.5" customHeight="1" x14ac:dyDescent="0.25">
      <c r="C9312" s="34"/>
      <c r="D9312" s="27"/>
      <c r="F9312" s="27"/>
      <c r="G9312" s="35"/>
      <c r="H9312" s="35"/>
      <c r="I9312" s="35"/>
    </row>
    <row r="9313" spans="3:9" ht="22.5" customHeight="1" x14ac:dyDescent="0.25">
      <c r="C9313" s="34"/>
      <c r="D9313" s="27"/>
      <c r="F9313" s="27"/>
      <c r="G9313" s="35"/>
      <c r="H9313" s="35"/>
      <c r="I9313" s="35"/>
    </row>
    <row r="9314" spans="3:9" ht="22.5" customHeight="1" x14ac:dyDescent="0.25">
      <c r="C9314" s="34"/>
      <c r="D9314" s="27"/>
      <c r="F9314" s="27"/>
      <c r="G9314" s="35"/>
      <c r="H9314" s="35"/>
      <c r="I9314" s="35"/>
    </row>
    <row r="9315" spans="3:9" ht="22.5" customHeight="1" x14ac:dyDescent="0.25">
      <c r="C9315" s="34"/>
      <c r="D9315" s="27"/>
      <c r="F9315" s="27"/>
      <c r="G9315" s="35"/>
      <c r="H9315" s="35"/>
      <c r="I9315" s="35"/>
    </row>
    <row r="9316" spans="3:9" ht="22.5" customHeight="1" x14ac:dyDescent="0.25">
      <c r="C9316" s="34"/>
      <c r="D9316" s="27"/>
      <c r="F9316" s="27"/>
      <c r="G9316" s="35"/>
      <c r="H9316" s="35"/>
      <c r="I9316" s="35"/>
    </row>
    <row r="9317" spans="3:9" ht="22.5" customHeight="1" x14ac:dyDescent="0.25">
      <c r="C9317" s="34"/>
      <c r="D9317" s="27"/>
      <c r="F9317" s="27"/>
      <c r="G9317" s="35"/>
      <c r="H9317" s="35"/>
      <c r="I9317" s="35"/>
    </row>
    <row r="9318" spans="3:9" ht="22.5" customHeight="1" x14ac:dyDescent="0.25">
      <c r="C9318" s="34"/>
      <c r="D9318" s="27"/>
      <c r="F9318" s="27"/>
      <c r="G9318" s="35"/>
      <c r="H9318" s="35"/>
      <c r="I9318" s="35"/>
    </row>
    <row r="9319" spans="3:9" ht="22.5" customHeight="1" x14ac:dyDescent="0.25">
      <c r="C9319" s="34"/>
      <c r="D9319" s="27"/>
      <c r="F9319" s="27"/>
      <c r="G9319" s="35"/>
      <c r="H9319" s="35"/>
      <c r="I9319" s="35"/>
    </row>
    <row r="9320" spans="3:9" ht="22.5" customHeight="1" x14ac:dyDescent="0.25">
      <c r="C9320" s="34"/>
      <c r="D9320" s="27"/>
      <c r="F9320" s="27"/>
      <c r="G9320" s="35"/>
      <c r="H9320" s="35"/>
      <c r="I9320" s="35"/>
    </row>
    <row r="9321" spans="3:9" ht="22.5" customHeight="1" x14ac:dyDescent="0.25">
      <c r="C9321" s="34"/>
      <c r="D9321" s="27"/>
      <c r="F9321" s="27"/>
      <c r="G9321" s="35"/>
      <c r="H9321" s="35"/>
      <c r="I9321" s="35"/>
    </row>
    <row r="9322" spans="3:9" ht="22.5" customHeight="1" x14ac:dyDescent="0.25">
      <c r="C9322" s="34"/>
      <c r="D9322" s="27"/>
      <c r="F9322" s="27"/>
      <c r="G9322" s="35"/>
      <c r="H9322" s="35"/>
      <c r="I9322" s="35"/>
    </row>
    <row r="9323" spans="3:9" ht="22.5" customHeight="1" x14ac:dyDescent="0.25">
      <c r="C9323" s="34"/>
      <c r="D9323" s="27"/>
      <c r="F9323" s="27"/>
      <c r="G9323" s="35"/>
      <c r="H9323" s="35"/>
      <c r="I9323" s="35"/>
    </row>
    <row r="9324" spans="3:9" ht="22.5" customHeight="1" x14ac:dyDescent="0.25">
      <c r="C9324" s="34"/>
      <c r="D9324" s="27"/>
      <c r="F9324" s="27"/>
      <c r="G9324" s="35"/>
      <c r="H9324" s="35"/>
      <c r="I9324" s="35"/>
    </row>
    <row r="9325" spans="3:9" ht="22.5" customHeight="1" x14ac:dyDescent="0.25">
      <c r="C9325" s="34"/>
      <c r="D9325" s="27"/>
      <c r="F9325" s="27"/>
      <c r="G9325" s="35"/>
      <c r="H9325" s="35"/>
      <c r="I9325" s="35"/>
    </row>
    <row r="9326" spans="3:9" ht="22.5" customHeight="1" x14ac:dyDescent="0.25">
      <c r="C9326" s="34"/>
      <c r="D9326" s="27"/>
      <c r="F9326" s="27"/>
      <c r="G9326" s="35"/>
      <c r="H9326" s="35"/>
      <c r="I9326" s="35"/>
    </row>
    <row r="9327" spans="3:9" ht="22.5" customHeight="1" x14ac:dyDescent="0.25">
      <c r="C9327" s="34"/>
      <c r="D9327" s="27"/>
      <c r="F9327" s="27"/>
      <c r="G9327" s="35"/>
      <c r="H9327" s="35"/>
      <c r="I9327" s="35"/>
    </row>
    <row r="9328" spans="3:9" ht="22.5" customHeight="1" x14ac:dyDescent="0.25">
      <c r="C9328" s="34"/>
      <c r="D9328" s="27"/>
      <c r="F9328" s="27"/>
      <c r="G9328" s="35"/>
      <c r="H9328" s="35"/>
      <c r="I9328" s="35"/>
    </row>
    <row r="9329" spans="3:9" ht="22.5" customHeight="1" x14ac:dyDescent="0.25">
      <c r="C9329" s="34"/>
      <c r="D9329" s="27"/>
      <c r="F9329" s="27"/>
      <c r="G9329" s="35"/>
      <c r="H9329" s="35"/>
      <c r="I9329" s="35"/>
    </row>
    <row r="9330" spans="3:9" ht="22.5" customHeight="1" x14ac:dyDescent="0.25">
      <c r="C9330" s="34"/>
      <c r="D9330" s="27"/>
      <c r="F9330" s="27"/>
      <c r="G9330" s="35"/>
      <c r="H9330" s="35"/>
      <c r="I9330" s="35"/>
    </row>
    <row r="9331" spans="3:9" ht="22.5" customHeight="1" x14ac:dyDescent="0.25">
      <c r="C9331" s="34"/>
      <c r="D9331" s="27"/>
      <c r="F9331" s="27"/>
      <c r="G9331" s="35"/>
      <c r="H9331" s="35"/>
      <c r="I9331" s="35"/>
    </row>
    <row r="9332" spans="3:9" ht="22.5" customHeight="1" x14ac:dyDescent="0.25">
      <c r="C9332" s="34"/>
      <c r="D9332" s="27"/>
      <c r="F9332" s="27"/>
      <c r="G9332" s="35"/>
      <c r="H9332" s="35"/>
      <c r="I9332" s="35"/>
    </row>
    <row r="9333" spans="3:9" ht="22.5" customHeight="1" x14ac:dyDescent="0.25">
      <c r="C9333" s="34"/>
      <c r="D9333" s="27"/>
      <c r="F9333" s="27"/>
      <c r="G9333" s="35"/>
      <c r="H9333" s="35"/>
      <c r="I9333" s="35"/>
    </row>
    <row r="9334" spans="3:9" ht="22.5" customHeight="1" x14ac:dyDescent="0.25">
      <c r="C9334" s="34"/>
      <c r="D9334" s="27"/>
      <c r="F9334" s="27"/>
      <c r="G9334" s="35"/>
      <c r="H9334" s="35"/>
      <c r="I9334" s="35"/>
    </row>
    <row r="9335" spans="3:9" ht="22.5" customHeight="1" x14ac:dyDescent="0.25">
      <c r="C9335" s="34"/>
      <c r="D9335" s="27"/>
      <c r="F9335" s="27"/>
      <c r="G9335" s="35"/>
      <c r="H9335" s="35"/>
      <c r="I9335" s="35"/>
    </row>
    <row r="9336" spans="3:9" ht="22.5" customHeight="1" x14ac:dyDescent="0.25">
      <c r="C9336" s="34"/>
      <c r="D9336" s="27"/>
      <c r="F9336" s="27"/>
      <c r="G9336" s="35"/>
      <c r="H9336" s="35"/>
      <c r="I9336" s="35"/>
    </row>
    <row r="9337" spans="3:9" ht="22.5" customHeight="1" x14ac:dyDescent="0.25">
      <c r="C9337" s="34"/>
      <c r="D9337" s="27"/>
      <c r="F9337" s="27"/>
      <c r="G9337" s="35"/>
      <c r="H9337" s="35"/>
      <c r="I9337" s="35"/>
    </row>
    <row r="9338" spans="3:9" ht="22.5" customHeight="1" x14ac:dyDescent="0.25">
      <c r="C9338" s="34"/>
      <c r="D9338" s="27"/>
      <c r="F9338" s="27"/>
      <c r="G9338" s="35"/>
      <c r="H9338" s="35"/>
      <c r="I9338" s="35"/>
    </row>
    <row r="9339" spans="3:9" ht="22.5" customHeight="1" x14ac:dyDescent="0.25">
      <c r="C9339" s="34"/>
      <c r="D9339" s="27"/>
      <c r="F9339" s="27"/>
      <c r="G9339" s="35"/>
      <c r="H9339" s="35"/>
      <c r="I9339" s="35"/>
    </row>
    <row r="9340" spans="3:9" ht="22.5" customHeight="1" x14ac:dyDescent="0.25">
      <c r="C9340" s="34"/>
      <c r="D9340" s="27"/>
      <c r="F9340" s="27"/>
      <c r="G9340" s="35"/>
      <c r="H9340" s="35"/>
      <c r="I9340" s="35"/>
    </row>
    <row r="9341" spans="3:9" ht="22.5" customHeight="1" x14ac:dyDescent="0.25">
      <c r="C9341" s="34"/>
      <c r="D9341" s="27"/>
      <c r="F9341" s="27"/>
      <c r="G9341" s="35"/>
      <c r="H9341" s="35"/>
      <c r="I9341" s="35"/>
    </row>
    <row r="9342" spans="3:9" ht="22.5" customHeight="1" x14ac:dyDescent="0.25">
      <c r="C9342" s="34"/>
      <c r="D9342" s="27"/>
      <c r="F9342" s="27"/>
      <c r="G9342" s="35"/>
      <c r="H9342" s="35"/>
      <c r="I9342" s="35"/>
    </row>
    <row r="9343" spans="3:9" ht="22.5" customHeight="1" x14ac:dyDescent="0.25">
      <c r="C9343" s="34"/>
      <c r="D9343" s="27"/>
      <c r="F9343" s="27"/>
      <c r="G9343" s="35"/>
      <c r="H9343" s="35"/>
      <c r="I9343" s="35"/>
    </row>
    <row r="9344" spans="3:9" ht="22.5" customHeight="1" x14ac:dyDescent="0.25">
      <c r="C9344" s="34"/>
      <c r="D9344" s="27"/>
      <c r="F9344" s="27"/>
      <c r="G9344" s="35"/>
      <c r="H9344" s="35"/>
      <c r="I9344" s="35"/>
    </row>
    <row r="9345" spans="3:9" ht="22.5" customHeight="1" x14ac:dyDescent="0.25">
      <c r="C9345" s="34"/>
      <c r="D9345" s="27"/>
      <c r="F9345" s="27"/>
      <c r="G9345" s="35"/>
      <c r="H9345" s="35"/>
      <c r="I9345" s="35"/>
    </row>
    <row r="9346" spans="3:9" ht="22.5" customHeight="1" x14ac:dyDescent="0.25">
      <c r="C9346" s="34"/>
      <c r="D9346" s="27"/>
      <c r="F9346" s="27"/>
      <c r="G9346" s="35"/>
      <c r="H9346" s="35"/>
      <c r="I9346" s="35"/>
    </row>
    <row r="9347" spans="3:9" ht="22.5" customHeight="1" x14ac:dyDescent="0.25">
      <c r="C9347" s="34"/>
      <c r="D9347" s="27"/>
      <c r="F9347" s="27"/>
      <c r="G9347" s="35"/>
      <c r="H9347" s="35"/>
      <c r="I9347" s="35"/>
    </row>
    <row r="9348" spans="3:9" ht="22.5" customHeight="1" x14ac:dyDescent="0.25">
      <c r="C9348" s="34"/>
      <c r="D9348" s="27"/>
      <c r="F9348" s="27"/>
      <c r="G9348" s="35"/>
      <c r="H9348" s="35"/>
      <c r="I9348" s="35"/>
    </row>
    <row r="9349" spans="3:9" ht="22.5" customHeight="1" x14ac:dyDescent="0.25">
      <c r="C9349" s="34"/>
      <c r="D9349" s="27"/>
      <c r="F9349" s="27"/>
      <c r="G9349" s="35"/>
      <c r="H9349" s="35"/>
      <c r="I9349" s="35"/>
    </row>
    <row r="9350" spans="3:9" ht="22.5" customHeight="1" x14ac:dyDescent="0.25">
      <c r="C9350" s="34"/>
      <c r="D9350" s="27"/>
      <c r="F9350" s="27"/>
      <c r="G9350" s="35"/>
      <c r="H9350" s="35"/>
      <c r="I9350" s="35"/>
    </row>
    <row r="9351" spans="3:9" ht="22.5" customHeight="1" x14ac:dyDescent="0.25">
      <c r="C9351" s="34"/>
      <c r="D9351" s="27"/>
      <c r="F9351" s="27"/>
      <c r="G9351" s="35"/>
      <c r="H9351" s="35"/>
      <c r="I9351" s="35"/>
    </row>
    <row r="9352" spans="3:9" ht="22.5" customHeight="1" x14ac:dyDescent="0.25">
      <c r="C9352" s="34"/>
      <c r="D9352" s="27"/>
      <c r="F9352" s="27"/>
      <c r="G9352" s="35"/>
      <c r="H9352" s="35"/>
      <c r="I9352" s="35"/>
    </row>
    <row r="9353" spans="3:9" ht="22.5" customHeight="1" x14ac:dyDescent="0.25">
      <c r="C9353" s="34"/>
      <c r="D9353" s="27"/>
      <c r="F9353" s="27"/>
      <c r="G9353" s="35"/>
      <c r="H9353" s="35"/>
      <c r="I9353" s="35"/>
    </row>
    <row r="9354" spans="3:9" ht="22.5" customHeight="1" x14ac:dyDescent="0.25">
      <c r="C9354" s="34"/>
      <c r="D9354" s="27"/>
      <c r="F9354" s="27"/>
      <c r="G9354" s="35"/>
      <c r="H9354" s="35"/>
      <c r="I9354" s="35"/>
    </row>
    <row r="9355" spans="3:9" ht="22.5" customHeight="1" x14ac:dyDescent="0.25">
      <c r="C9355" s="34"/>
      <c r="D9355" s="27"/>
      <c r="F9355" s="27"/>
      <c r="G9355" s="35"/>
      <c r="H9355" s="35"/>
      <c r="I9355" s="35"/>
    </row>
    <row r="9356" spans="3:9" ht="22.5" customHeight="1" x14ac:dyDescent="0.25">
      <c r="C9356" s="34"/>
      <c r="D9356" s="27"/>
      <c r="F9356" s="27"/>
      <c r="G9356" s="35"/>
      <c r="H9356" s="35"/>
      <c r="I9356" s="35"/>
    </row>
    <row r="9357" spans="3:9" ht="22.5" customHeight="1" x14ac:dyDescent="0.25">
      <c r="C9357" s="34"/>
      <c r="D9357" s="27"/>
      <c r="F9357" s="27"/>
      <c r="G9357" s="35"/>
      <c r="H9357" s="35"/>
      <c r="I9357" s="35"/>
    </row>
    <row r="9358" spans="3:9" ht="22.5" customHeight="1" x14ac:dyDescent="0.25">
      <c r="C9358" s="34"/>
      <c r="D9358" s="27"/>
      <c r="F9358" s="27"/>
      <c r="G9358" s="35"/>
      <c r="H9358" s="35"/>
      <c r="I9358" s="35"/>
    </row>
    <row r="9359" spans="3:9" ht="22.5" customHeight="1" x14ac:dyDescent="0.25">
      <c r="C9359" s="34"/>
      <c r="D9359" s="27"/>
      <c r="F9359" s="27"/>
      <c r="G9359" s="35"/>
      <c r="H9359" s="35"/>
      <c r="I9359" s="35"/>
    </row>
    <row r="9360" spans="3:9" ht="22.5" customHeight="1" x14ac:dyDescent="0.25">
      <c r="C9360" s="34"/>
      <c r="D9360" s="27"/>
      <c r="F9360" s="27"/>
      <c r="G9360" s="35"/>
      <c r="H9360" s="35"/>
      <c r="I9360" s="35"/>
    </row>
    <row r="9361" spans="3:9" ht="22.5" customHeight="1" x14ac:dyDescent="0.25">
      <c r="C9361" s="34"/>
      <c r="D9361" s="27"/>
      <c r="F9361" s="27"/>
      <c r="G9361" s="35"/>
      <c r="H9361" s="35"/>
      <c r="I9361" s="35"/>
    </row>
    <row r="9362" spans="3:9" ht="22.5" customHeight="1" x14ac:dyDescent="0.25">
      <c r="C9362" s="34"/>
      <c r="D9362" s="27"/>
      <c r="F9362" s="27"/>
      <c r="G9362" s="35"/>
      <c r="H9362" s="35"/>
      <c r="I9362" s="35"/>
    </row>
    <row r="9363" spans="3:9" ht="22.5" customHeight="1" x14ac:dyDescent="0.25">
      <c r="C9363" s="34"/>
      <c r="D9363" s="27"/>
      <c r="F9363" s="27"/>
      <c r="G9363" s="35"/>
      <c r="H9363" s="35"/>
      <c r="I9363" s="35"/>
    </row>
    <row r="9364" spans="3:9" ht="22.5" customHeight="1" x14ac:dyDescent="0.25">
      <c r="C9364" s="34"/>
      <c r="D9364" s="27"/>
      <c r="F9364" s="27"/>
      <c r="G9364" s="35"/>
      <c r="H9364" s="35"/>
      <c r="I9364" s="35"/>
    </row>
    <row r="9365" spans="3:9" ht="22.5" customHeight="1" x14ac:dyDescent="0.25">
      <c r="C9365" s="34"/>
      <c r="D9365" s="27"/>
      <c r="F9365" s="27"/>
      <c r="G9365" s="35"/>
      <c r="H9365" s="35"/>
      <c r="I9365" s="35"/>
    </row>
    <row r="9366" spans="3:9" ht="22.5" customHeight="1" x14ac:dyDescent="0.25">
      <c r="C9366" s="34"/>
      <c r="D9366" s="27"/>
      <c r="F9366" s="27"/>
      <c r="G9366" s="35"/>
      <c r="H9366" s="35"/>
      <c r="I9366" s="35"/>
    </row>
    <row r="9367" spans="3:9" ht="22.5" customHeight="1" x14ac:dyDescent="0.25">
      <c r="C9367" s="34"/>
      <c r="D9367" s="27"/>
      <c r="F9367" s="27"/>
      <c r="G9367" s="35"/>
      <c r="H9367" s="35"/>
      <c r="I9367" s="35"/>
    </row>
    <row r="9368" spans="3:9" ht="22.5" customHeight="1" x14ac:dyDescent="0.25">
      <c r="C9368" s="34"/>
      <c r="D9368" s="27"/>
      <c r="F9368" s="27"/>
      <c r="G9368" s="35"/>
      <c r="H9368" s="35"/>
      <c r="I9368" s="35"/>
    </row>
    <row r="9369" spans="3:9" ht="22.5" customHeight="1" x14ac:dyDescent="0.25">
      <c r="C9369" s="34"/>
      <c r="D9369" s="27"/>
      <c r="F9369" s="27"/>
      <c r="G9369" s="35"/>
      <c r="H9369" s="35"/>
      <c r="I9369" s="35"/>
    </row>
    <row r="9370" spans="3:9" ht="22.5" customHeight="1" x14ac:dyDescent="0.25">
      <c r="C9370" s="34"/>
      <c r="D9370" s="27"/>
      <c r="F9370" s="27"/>
      <c r="G9370" s="35"/>
      <c r="H9370" s="35"/>
      <c r="I9370" s="35"/>
    </row>
    <row r="9371" spans="3:9" ht="22.5" customHeight="1" x14ac:dyDescent="0.25">
      <c r="C9371" s="34"/>
      <c r="D9371" s="27"/>
      <c r="F9371" s="27"/>
      <c r="G9371" s="35"/>
      <c r="H9371" s="35"/>
      <c r="I9371" s="35"/>
    </row>
    <row r="9372" spans="3:9" ht="22.5" customHeight="1" x14ac:dyDescent="0.25">
      <c r="C9372" s="34"/>
      <c r="D9372" s="27"/>
      <c r="F9372" s="27"/>
      <c r="G9372" s="35"/>
      <c r="H9372" s="35"/>
      <c r="I9372" s="35"/>
    </row>
    <row r="9373" spans="3:9" ht="22.5" customHeight="1" x14ac:dyDescent="0.25">
      <c r="C9373" s="34"/>
      <c r="D9373" s="27"/>
      <c r="F9373" s="27"/>
      <c r="G9373" s="35"/>
      <c r="H9373" s="35"/>
      <c r="I9373" s="35"/>
    </row>
    <row r="9374" spans="3:9" ht="22.5" customHeight="1" x14ac:dyDescent="0.25">
      <c r="C9374" s="34"/>
      <c r="D9374" s="27"/>
      <c r="F9374" s="27"/>
      <c r="G9374" s="35"/>
      <c r="H9374" s="35"/>
      <c r="I9374" s="35"/>
    </row>
    <row r="9375" spans="3:9" ht="22.5" customHeight="1" x14ac:dyDescent="0.25">
      <c r="C9375" s="34"/>
      <c r="D9375" s="27"/>
      <c r="F9375" s="27"/>
      <c r="G9375" s="35"/>
      <c r="H9375" s="35"/>
      <c r="I9375" s="35"/>
    </row>
    <row r="9376" spans="3:9" ht="22.5" customHeight="1" x14ac:dyDescent="0.25">
      <c r="C9376" s="34"/>
      <c r="D9376" s="27"/>
      <c r="F9376" s="27"/>
      <c r="G9376" s="35"/>
      <c r="H9376" s="35"/>
      <c r="I9376" s="35"/>
    </row>
    <row r="9377" spans="3:9" ht="22.5" customHeight="1" x14ac:dyDescent="0.25">
      <c r="C9377" s="34"/>
      <c r="D9377" s="27"/>
      <c r="F9377" s="27"/>
      <c r="G9377" s="35"/>
      <c r="H9377" s="35"/>
      <c r="I9377" s="35"/>
    </row>
    <row r="9378" spans="3:9" ht="22.5" customHeight="1" x14ac:dyDescent="0.25">
      <c r="C9378" s="34"/>
      <c r="D9378" s="27"/>
      <c r="F9378" s="27"/>
      <c r="G9378" s="35"/>
      <c r="H9378" s="35"/>
      <c r="I9378" s="35"/>
    </row>
    <row r="9379" spans="3:9" ht="22.5" customHeight="1" x14ac:dyDescent="0.25">
      <c r="C9379" s="34"/>
      <c r="D9379" s="27"/>
      <c r="F9379" s="27"/>
      <c r="G9379" s="35"/>
      <c r="H9379" s="35"/>
      <c r="I9379" s="35"/>
    </row>
    <row r="9380" spans="3:9" ht="22.5" customHeight="1" x14ac:dyDescent="0.25">
      <c r="C9380" s="34"/>
      <c r="D9380" s="27"/>
      <c r="F9380" s="27"/>
      <c r="G9380" s="35"/>
      <c r="H9380" s="35"/>
      <c r="I9380" s="35"/>
    </row>
    <row r="9381" spans="3:9" ht="22.5" customHeight="1" x14ac:dyDescent="0.25">
      <c r="C9381" s="34"/>
      <c r="D9381" s="27"/>
      <c r="F9381" s="27"/>
      <c r="G9381" s="35"/>
      <c r="H9381" s="35"/>
      <c r="I9381" s="35"/>
    </row>
    <row r="9382" spans="3:9" ht="22.5" customHeight="1" x14ac:dyDescent="0.25">
      <c r="C9382" s="34"/>
      <c r="D9382" s="27"/>
      <c r="F9382" s="27"/>
      <c r="G9382" s="35"/>
      <c r="H9382" s="35"/>
      <c r="I9382" s="35"/>
    </row>
    <row r="9383" spans="3:9" ht="22.5" customHeight="1" x14ac:dyDescent="0.25">
      <c r="C9383" s="34"/>
      <c r="D9383" s="27"/>
      <c r="F9383" s="27"/>
      <c r="G9383" s="35"/>
      <c r="H9383" s="35"/>
      <c r="I9383" s="35"/>
    </row>
    <row r="9384" spans="3:9" ht="22.5" customHeight="1" x14ac:dyDescent="0.25">
      <c r="C9384" s="34"/>
      <c r="D9384" s="27"/>
      <c r="F9384" s="27"/>
      <c r="G9384" s="35"/>
      <c r="H9384" s="35"/>
      <c r="I9384" s="35"/>
    </row>
    <row r="9385" spans="3:9" ht="22.5" customHeight="1" x14ac:dyDescent="0.25">
      <c r="C9385" s="34"/>
      <c r="D9385" s="27"/>
      <c r="F9385" s="27"/>
      <c r="G9385" s="35"/>
      <c r="H9385" s="35"/>
      <c r="I9385" s="35"/>
    </row>
    <row r="9386" spans="3:9" ht="22.5" customHeight="1" x14ac:dyDescent="0.25">
      <c r="C9386" s="34"/>
      <c r="D9386" s="27"/>
      <c r="F9386" s="27"/>
      <c r="G9386" s="35"/>
      <c r="H9386" s="35"/>
      <c r="I9386" s="35"/>
    </row>
    <row r="9387" spans="3:9" ht="22.5" customHeight="1" x14ac:dyDescent="0.25">
      <c r="C9387" s="34"/>
      <c r="D9387" s="27"/>
      <c r="F9387" s="27"/>
      <c r="G9387" s="35"/>
      <c r="H9387" s="35"/>
      <c r="I9387" s="35"/>
    </row>
    <row r="9388" spans="3:9" ht="22.5" customHeight="1" x14ac:dyDescent="0.25">
      <c r="C9388" s="34"/>
      <c r="D9388" s="27"/>
      <c r="F9388" s="27"/>
      <c r="G9388" s="35"/>
      <c r="H9388" s="35"/>
      <c r="I9388" s="35"/>
    </row>
    <row r="9389" spans="3:9" ht="22.5" customHeight="1" x14ac:dyDescent="0.25">
      <c r="C9389" s="34"/>
      <c r="D9389" s="27"/>
      <c r="F9389" s="27"/>
      <c r="G9389" s="35"/>
      <c r="H9389" s="35"/>
      <c r="I9389" s="35"/>
    </row>
    <row r="9390" spans="3:9" ht="22.5" customHeight="1" x14ac:dyDescent="0.25">
      <c r="C9390" s="34"/>
      <c r="D9390" s="27"/>
      <c r="F9390" s="27"/>
      <c r="G9390" s="35"/>
      <c r="H9390" s="35"/>
      <c r="I9390" s="35"/>
    </row>
    <row r="9391" spans="3:9" ht="22.5" customHeight="1" x14ac:dyDescent="0.25">
      <c r="C9391" s="34"/>
      <c r="D9391" s="27"/>
      <c r="F9391" s="27"/>
      <c r="G9391" s="35"/>
      <c r="H9391" s="35"/>
      <c r="I9391" s="35"/>
    </row>
    <row r="9392" spans="3:9" ht="22.5" customHeight="1" x14ac:dyDescent="0.25">
      <c r="C9392" s="34"/>
      <c r="D9392" s="27"/>
      <c r="F9392" s="27"/>
      <c r="G9392" s="35"/>
      <c r="H9392" s="35"/>
      <c r="I9392" s="35"/>
    </row>
    <row r="9393" spans="3:9" ht="22.5" customHeight="1" x14ac:dyDescent="0.25">
      <c r="C9393" s="34"/>
      <c r="D9393" s="27"/>
      <c r="F9393" s="27"/>
      <c r="G9393" s="35"/>
      <c r="H9393" s="35"/>
      <c r="I9393" s="35"/>
    </row>
    <row r="9394" spans="3:9" ht="22.5" customHeight="1" x14ac:dyDescent="0.25">
      <c r="C9394" s="34"/>
      <c r="D9394" s="27"/>
      <c r="F9394" s="27"/>
      <c r="G9394" s="35"/>
      <c r="H9394" s="35"/>
      <c r="I9394" s="35"/>
    </row>
    <row r="9395" spans="3:9" ht="22.5" customHeight="1" x14ac:dyDescent="0.25">
      <c r="C9395" s="34"/>
      <c r="D9395" s="27"/>
      <c r="F9395" s="27"/>
      <c r="G9395" s="35"/>
      <c r="H9395" s="35"/>
      <c r="I9395" s="35"/>
    </row>
    <row r="9396" spans="3:9" ht="22.5" customHeight="1" x14ac:dyDescent="0.25">
      <c r="C9396" s="34"/>
      <c r="D9396" s="27"/>
      <c r="F9396" s="27"/>
      <c r="G9396" s="35"/>
      <c r="H9396" s="35"/>
      <c r="I9396" s="35"/>
    </row>
    <row r="9397" spans="3:9" ht="22.5" customHeight="1" x14ac:dyDescent="0.25">
      <c r="C9397" s="34"/>
      <c r="D9397" s="27"/>
      <c r="F9397" s="27"/>
      <c r="G9397" s="35"/>
      <c r="H9397" s="35"/>
      <c r="I9397" s="35"/>
    </row>
    <row r="9398" spans="3:9" ht="22.5" customHeight="1" x14ac:dyDescent="0.25">
      <c r="C9398" s="34"/>
      <c r="D9398" s="27"/>
      <c r="F9398" s="27"/>
      <c r="G9398" s="35"/>
      <c r="H9398" s="35"/>
      <c r="I9398" s="35"/>
    </row>
    <row r="9399" spans="3:9" ht="22.5" customHeight="1" x14ac:dyDescent="0.25">
      <c r="C9399" s="34"/>
      <c r="D9399" s="27"/>
      <c r="F9399" s="27"/>
      <c r="G9399" s="35"/>
      <c r="H9399" s="35"/>
      <c r="I9399" s="35"/>
    </row>
    <row r="9400" spans="3:9" ht="22.5" customHeight="1" x14ac:dyDescent="0.25">
      <c r="C9400" s="34"/>
      <c r="D9400" s="27"/>
      <c r="F9400" s="27"/>
      <c r="G9400" s="35"/>
      <c r="H9400" s="35"/>
      <c r="I9400" s="35"/>
    </row>
    <row r="9401" spans="3:9" ht="22.5" customHeight="1" x14ac:dyDescent="0.25">
      <c r="C9401" s="34"/>
      <c r="D9401" s="27"/>
      <c r="F9401" s="27"/>
      <c r="G9401" s="35"/>
      <c r="H9401" s="35"/>
      <c r="I9401" s="35"/>
    </row>
    <row r="9402" spans="3:9" ht="22.5" customHeight="1" x14ac:dyDescent="0.25">
      <c r="C9402" s="34"/>
      <c r="D9402" s="27"/>
      <c r="F9402" s="27"/>
      <c r="G9402" s="35"/>
      <c r="H9402" s="35"/>
      <c r="I9402" s="35"/>
    </row>
    <row r="9403" spans="3:9" ht="22.5" customHeight="1" x14ac:dyDescent="0.25">
      <c r="C9403" s="34"/>
      <c r="D9403" s="27"/>
      <c r="F9403" s="27"/>
      <c r="G9403" s="35"/>
      <c r="H9403" s="35"/>
      <c r="I9403" s="35"/>
    </row>
    <row r="9404" spans="3:9" ht="22.5" customHeight="1" x14ac:dyDescent="0.25">
      <c r="C9404" s="34"/>
      <c r="D9404" s="27"/>
      <c r="F9404" s="27"/>
      <c r="G9404" s="35"/>
      <c r="H9404" s="35"/>
      <c r="I9404" s="35"/>
    </row>
    <row r="9405" spans="3:9" ht="22.5" customHeight="1" x14ac:dyDescent="0.25">
      <c r="C9405" s="34"/>
      <c r="D9405" s="27"/>
      <c r="F9405" s="27"/>
      <c r="G9405" s="35"/>
      <c r="H9405" s="35"/>
      <c r="I9405" s="35"/>
    </row>
    <row r="9406" spans="3:9" ht="22.5" customHeight="1" x14ac:dyDescent="0.25">
      <c r="C9406" s="34"/>
      <c r="D9406" s="27"/>
      <c r="F9406" s="27"/>
      <c r="G9406" s="35"/>
      <c r="H9406" s="35"/>
      <c r="I9406" s="35"/>
    </row>
    <row r="9407" spans="3:9" ht="22.5" customHeight="1" x14ac:dyDescent="0.25">
      <c r="C9407" s="34"/>
      <c r="D9407" s="27"/>
      <c r="F9407" s="27"/>
      <c r="G9407" s="35"/>
      <c r="H9407" s="35"/>
      <c r="I9407" s="35"/>
    </row>
    <row r="9408" spans="3:9" ht="22.5" customHeight="1" x14ac:dyDescent="0.25">
      <c r="C9408" s="34"/>
      <c r="D9408" s="27"/>
      <c r="F9408" s="27"/>
      <c r="G9408" s="35"/>
      <c r="H9408" s="35"/>
      <c r="I9408" s="35"/>
    </row>
    <row r="9409" spans="3:9" ht="22.5" customHeight="1" x14ac:dyDescent="0.25">
      <c r="C9409" s="34"/>
      <c r="D9409" s="27"/>
      <c r="F9409" s="27"/>
      <c r="G9409" s="35"/>
      <c r="H9409" s="35"/>
      <c r="I9409" s="35"/>
    </row>
    <row r="9410" spans="3:9" ht="22.5" customHeight="1" x14ac:dyDescent="0.25">
      <c r="C9410" s="34"/>
      <c r="D9410" s="27"/>
      <c r="F9410" s="27"/>
      <c r="G9410" s="35"/>
      <c r="H9410" s="35"/>
      <c r="I9410" s="35"/>
    </row>
    <row r="9411" spans="3:9" ht="22.5" customHeight="1" x14ac:dyDescent="0.25">
      <c r="C9411" s="34"/>
      <c r="D9411" s="27"/>
      <c r="F9411" s="27"/>
      <c r="G9411" s="35"/>
      <c r="H9411" s="35"/>
      <c r="I9411" s="35"/>
    </row>
    <row r="9412" spans="3:9" ht="22.5" customHeight="1" x14ac:dyDescent="0.25">
      <c r="C9412" s="34"/>
      <c r="D9412" s="27"/>
      <c r="F9412" s="27"/>
      <c r="G9412" s="35"/>
      <c r="H9412" s="35"/>
      <c r="I9412" s="35"/>
    </row>
    <row r="9413" spans="3:9" ht="22.5" customHeight="1" x14ac:dyDescent="0.25">
      <c r="C9413" s="34"/>
      <c r="D9413" s="27"/>
      <c r="F9413" s="27"/>
      <c r="G9413" s="35"/>
      <c r="H9413" s="35"/>
      <c r="I9413" s="35"/>
    </row>
    <row r="9414" spans="3:9" ht="22.5" customHeight="1" x14ac:dyDescent="0.25">
      <c r="C9414" s="34"/>
      <c r="D9414" s="27"/>
      <c r="F9414" s="27"/>
      <c r="G9414" s="35"/>
      <c r="H9414" s="35"/>
      <c r="I9414" s="35"/>
    </row>
    <row r="9415" spans="3:9" ht="22.5" customHeight="1" x14ac:dyDescent="0.25">
      <c r="C9415" s="34"/>
      <c r="D9415" s="27"/>
      <c r="F9415" s="27"/>
      <c r="G9415" s="35"/>
      <c r="H9415" s="35"/>
      <c r="I9415" s="35"/>
    </row>
    <row r="9416" spans="3:9" ht="22.5" customHeight="1" x14ac:dyDescent="0.25">
      <c r="C9416" s="34"/>
      <c r="D9416" s="27"/>
      <c r="F9416" s="27"/>
      <c r="G9416" s="35"/>
      <c r="H9416" s="35"/>
      <c r="I9416" s="35"/>
    </row>
    <row r="9417" spans="3:9" ht="22.5" customHeight="1" x14ac:dyDescent="0.25">
      <c r="C9417" s="34"/>
      <c r="D9417" s="27"/>
      <c r="F9417" s="27"/>
      <c r="G9417" s="35"/>
      <c r="H9417" s="35"/>
      <c r="I9417" s="35"/>
    </row>
    <row r="9418" spans="3:9" ht="22.5" customHeight="1" x14ac:dyDescent="0.25">
      <c r="C9418" s="34"/>
      <c r="D9418" s="27"/>
      <c r="F9418" s="27"/>
      <c r="G9418" s="35"/>
      <c r="H9418" s="35"/>
      <c r="I9418" s="35"/>
    </row>
    <row r="9419" spans="3:9" ht="22.5" customHeight="1" x14ac:dyDescent="0.25">
      <c r="C9419" s="34"/>
      <c r="D9419" s="27"/>
      <c r="F9419" s="27"/>
      <c r="G9419" s="35"/>
      <c r="H9419" s="35"/>
      <c r="I9419" s="35"/>
    </row>
    <row r="9420" spans="3:9" ht="22.5" customHeight="1" x14ac:dyDescent="0.25">
      <c r="C9420" s="34"/>
      <c r="D9420" s="27"/>
      <c r="F9420" s="27"/>
      <c r="G9420" s="35"/>
      <c r="H9420" s="35"/>
      <c r="I9420" s="35"/>
    </row>
    <row r="9421" spans="3:9" ht="22.5" customHeight="1" x14ac:dyDescent="0.25">
      <c r="C9421" s="34"/>
      <c r="D9421" s="27"/>
      <c r="F9421" s="27"/>
      <c r="G9421" s="35"/>
      <c r="H9421" s="35"/>
      <c r="I9421" s="35"/>
    </row>
    <row r="9422" spans="3:9" ht="22.5" customHeight="1" x14ac:dyDescent="0.25">
      <c r="C9422" s="34"/>
      <c r="D9422" s="27"/>
      <c r="F9422" s="27"/>
      <c r="G9422" s="35"/>
      <c r="H9422" s="35"/>
      <c r="I9422" s="35"/>
    </row>
    <row r="9423" spans="3:9" ht="22.5" customHeight="1" x14ac:dyDescent="0.25">
      <c r="C9423" s="34"/>
      <c r="D9423" s="27"/>
      <c r="F9423" s="27"/>
      <c r="G9423" s="35"/>
      <c r="H9423" s="35"/>
      <c r="I9423" s="35"/>
    </row>
    <row r="9424" spans="3:9" ht="22.5" customHeight="1" x14ac:dyDescent="0.25">
      <c r="C9424" s="34"/>
      <c r="D9424" s="27"/>
      <c r="F9424" s="27"/>
      <c r="G9424" s="35"/>
      <c r="H9424" s="35"/>
      <c r="I9424" s="35"/>
    </row>
    <row r="9425" spans="3:9" ht="22.5" customHeight="1" x14ac:dyDescent="0.25">
      <c r="C9425" s="34"/>
      <c r="D9425" s="27"/>
      <c r="F9425" s="27"/>
      <c r="G9425" s="35"/>
      <c r="H9425" s="35"/>
      <c r="I9425" s="35"/>
    </row>
    <row r="9426" spans="3:9" ht="22.5" customHeight="1" x14ac:dyDescent="0.25">
      <c r="C9426" s="34"/>
      <c r="D9426" s="27"/>
      <c r="F9426" s="27"/>
      <c r="G9426" s="35"/>
      <c r="H9426" s="35"/>
      <c r="I9426" s="35"/>
    </row>
    <row r="9427" spans="3:9" ht="22.5" customHeight="1" x14ac:dyDescent="0.25">
      <c r="C9427" s="34"/>
      <c r="D9427" s="27"/>
      <c r="F9427" s="27"/>
      <c r="G9427" s="35"/>
      <c r="H9427" s="35"/>
      <c r="I9427" s="35"/>
    </row>
    <row r="9428" spans="3:9" ht="22.5" customHeight="1" x14ac:dyDescent="0.25">
      <c r="C9428" s="34"/>
      <c r="D9428" s="27"/>
      <c r="F9428" s="27"/>
      <c r="G9428" s="35"/>
      <c r="H9428" s="35"/>
      <c r="I9428" s="35"/>
    </row>
    <row r="9429" spans="3:9" ht="22.5" customHeight="1" x14ac:dyDescent="0.25">
      <c r="C9429" s="34"/>
      <c r="D9429" s="27"/>
      <c r="F9429" s="27"/>
      <c r="G9429" s="35"/>
      <c r="H9429" s="35"/>
      <c r="I9429" s="35"/>
    </row>
    <row r="9430" spans="3:9" ht="22.5" customHeight="1" x14ac:dyDescent="0.25">
      <c r="C9430" s="34"/>
      <c r="D9430" s="27"/>
      <c r="F9430" s="27"/>
      <c r="G9430" s="35"/>
      <c r="H9430" s="35"/>
      <c r="I9430" s="35"/>
    </row>
    <row r="9431" spans="3:9" ht="22.5" customHeight="1" x14ac:dyDescent="0.25">
      <c r="C9431" s="34"/>
      <c r="D9431" s="27"/>
      <c r="F9431" s="27"/>
      <c r="G9431" s="35"/>
      <c r="H9431" s="35"/>
      <c r="I9431" s="35"/>
    </row>
    <row r="9432" spans="3:9" ht="22.5" customHeight="1" x14ac:dyDescent="0.25">
      <c r="C9432" s="34"/>
      <c r="D9432" s="27"/>
      <c r="F9432" s="27"/>
      <c r="G9432" s="35"/>
      <c r="H9432" s="35"/>
      <c r="I9432" s="35"/>
    </row>
    <row r="9433" spans="3:9" ht="22.5" customHeight="1" x14ac:dyDescent="0.25">
      <c r="C9433" s="34"/>
      <c r="D9433" s="27"/>
      <c r="F9433" s="27"/>
      <c r="G9433" s="35"/>
      <c r="H9433" s="35"/>
      <c r="I9433" s="35"/>
    </row>
    <row r="9434" spans="3:9" ht="22.5" customHeight="1" x14ac:dyDescent="0.25">
      <c r="C9434" s="34"/>
      <c r="D9434" s="27"/>
      <c r="F9434" s="27"/>
      <c r="G9434" s="35"/>
      <c r="H9434" s="35"/>
      <c r="I9434" s="35"/>
    </row>
    <row r="9435" spans="3:9" ht="22.5" customHeight="1" x14ac:dyDescent="0.25">
      <c r="C9435" s="34"/>
      <c r="D9435" s="27"/>
      <c r="F9435" s="27"/>
      <c r="G9435" s="35"/>
      <c r="H9435" s="35"/>
      <c r="I9435" s="35"/>
    </row>
    <row r="9436" spans="3:9" ht="22.5" customHeight="1" x14ac:dyDescent="0.25">
      <c r="C9436" s="34"/>
      <c r="D9436" s="27"/>
      <c r="F9436" s="27"/>
      <c r="G9436" s="35"/>
      <c r="H9436" s="35"/>
      <c r="I9436" s="35"/>
    </row>
    <row r="9437" spans="3:9" ht="22.5" customHeight="1" x14ac:dyDescent="0.25">
      <c r="C9437" s="34"/>
      <c r="D9437" s="27"/>
      <c r="F9437" s="27"/>
      <c r="G9437" s="35"/>
      <c r="H9437" s="35"/>
      <c r="I9437" s="35"/>
    </row>
    <row r="9438" spans="3:9" ht="22.5" customHeight="1" x14ac:dyDescent="0.25">
      <c r="C9438" s="34"/>
      <c r="D9438" s="27"/>
      <c r="F9438" s="27"/>
      <c r="G9438" s="35"/>
      <c r="H9438" s="35"/>
      <c r="I9438" s="35"/>
    </row>
    <row r="9439" spans="3:9" ht="22.5" customHeight="1" x14ac:dyDescent="0.25">
      <c r="C9439" s="34"/>
      <c r="D9439" s="27"/>
      <c r="F9439" s="27"/>
      <c r="G9439" s="35"/>
      <c r="H9439" s="35"/>
      <c r="I9439" s="35"/>
    </row>
    <row r="9440" spans="3:9" ht="22.5" customHeight="1" x14ac:dyDescent="0.25">
      <c r="C9440" s="34"/>
      <c r="D9440" s="27"/>
      <c r="F9440" s="27"/>
      <c r="G9440" s="35"/>
      <c r="H9440" s="35"/>
      <c r="I9440" s="35"/>
    </row>
    <row r="9441" spans="3:9" ht="22.5" customHeight="1" x14ac:dyDescent="0.25">
      <c r="C9441" s="34"/>
      <c r="D9441" s="27"/>
      <c r="F9441" s="27"/>
      <c r="G9441" s="35"/>
      <c r="H9441" s="35"/>
      <c r="I9441" s="35"/>
    </row>
    <row r="9442" spans="3:9" ht="22.5" customHeight="1" x14ac:dyDescent="0.25">
      <c r="C9442" s="34"/>
      <c r="D9442" s="27"/>
      <c r="F9442" s="27"/>
      <c r="G9442" s="35"/>
      <c r="H9442" s="35"/>
      <c r="I9442" s="35"/>
    </row>
    <row r="9443" spans="3:9" ht="22.5" customHeight="1" x14ac:dyDescent="0.25">
      <c r="C9443" s="34"/>
      <c r="D9443" s="27"/>
      <c r="F9443" s="27"/>
      <c r="G9443" s="35"/>
      <c r="H9443" s="35"/>
      <c r="I9443" s="35"/>
    </row>
    <row r="9444" spans="3:9" ht="22.5" customHeight="1" x14ac:dyDescent="0.25">
      <c r="C9444" s="34"/>
      <c r="D9444" s="27"/>
      <c r="F9444" s="27"/>
      <c r="G9444" s="35"/>
      <c r="H9444" s="35"/>
      <c r="I9444" s="35"/>
    </row>
    <row r="9445" spans="3:9" ht="22.5" customHeight="1" x14ac:dyDescent="0.25">
      <c r="C9445" s="34"/>
      <c r="D9445" s="27"/>
      <c r="F9445" s="27"/>
      <c r="G9445" s="35"/>
      <c r="H9445" s="35"/>
      <c r="I9445" s="35"/>
    </row>
    <row r="9446" spans="3:9" ht="22.5" customHeight="1" x14ac:dyDescent="0.25">
      <c r="C9446" s="34"/>
      <c r="D9446" s="27"/>
      <c r="F9446" s="27"/>
      <c r="G9446" s="35"/>
      <c r="H9446" s="35"/>
      <c r="I9446" s="35"/>
    </row>
    <row r="9447" spans="3:9" ht="22.5" customHeight="1" x14ac:dyDescent="0.25">
      <c r="C9447" s="34"/>
      <c r="D9447" s="27"/>
      <c r="F9447" s="27"/>
      <c r="G9447" s="35"/>
      <c r="H9447" s="35"/>
      <c r="I9447" s="35"/>
    </row>
    <row r="9448" spans="3:9" ht="22.5" customHeight="1" x14ac:dyDescent="0.25">
      <c r="C9448" s="34"/>
      <c r="D9448" s="27"/>
      <c r="F9448" s="27"/>
      <c r="G9448" s="35"/>
      <c r="H9448" s="35"/>
      <c r="I9448" s="35"/>
    </row>
    <row r="9449" spans="3:9" ht="22.5" customHeight="1" x14ac:dyDescent="0.25">
      <c r="C9449" s="34"/>
      <c r="D9449" s="27"/>
      <c r="F9449" s="27"/>
      <c r="G9449" s="35"/>
      <c r="H9449" s="35"/>
      <c r="I9449" s="35"/>
    </row>
    <row r="9450" spans="3:9" ht="22.5" customHeight="1" x14ac:dyDescent="0.25">
      <c r="C9450" s="34"/>
      <c r="D9450" s="27"/>
      <c r="F9450" s="27"/>
      <c r="G9450" s="35"/>
      <c r="H9450" s="35"/>
      <c r="I9450" s="35"/>
    </row>
    <row r="9451" spans="3:9" ht="22.5" customHeight="1" x14ac:dyDescent="0.25">
      <c r="C9451" s="34"/>
      <c r="D9451" s="27"/>
      <c r="F9451" s="27"/>
      <c r="G9451" s="35"/>
      <c r="H9451" s="35"/>
      <c r="I9451" s="35"/>
    </row>
    <row r="9452" spans="3:9" ht="22.5" customHeight="1" x14ac:dyDescent="0.25">
      <c r="C9452" s="34"/>
      <c r="D9452" s="27"/>
      <c r="F9452" s="27"/>
      <c r="G9452" s="35"/>
      <c r="H9452" s="35"/>
      <c r="I9452" s="35"/>
    </row>
    <row r="9453" spans="3:9" ht="22.5" customHeight="1" x14ac:dyDescent="0.25">
      <c r="C9453" s="34"/>
      <c r="D9453" s="27"/>
      <c r="F9453" s="27"/>
      <c r="G9453" s="35"/>
      <c r="H9453" s="35"/>
      <c r="I9453" s="35"/>
    </row>
    <row r="9454" spans="3:9" ht="22.5" customHeight="1" x14ac:dyDescent="0.25">
      <c r="C9454" s="34"/>
      <c r="D9454" s="27"/>
      <c r="F9454" s="27"/>
      <c r="G9454" s="35"/>
      <c r="H9454" s="35"/>
      <c r="I9454" s="35"/>
    </row>
    <row r="9455" spans="3:9" ht="22.5" customHeight="1" x14ac:dyDescent="0.25">
      <c r="C9455" s="34"/>
      <c r="D9455" s="27"/>
      <c r="F9455" s="27"/>
      <c r="G9455" s="35"/>
      <c r="H9455" s="35"/>
      <c r="I9455" s="35"/>
    </row>
    <row r="9456" spans="3:9" ht="22.5" customHeight="1" x14ac:dyDescent="0.25">
      <c r="C9456" s="34"/>
      <c r="D9456" s="27"/>
      <c r="F9456" s="27"/>
      <c r="G9456" s="35"/>
      <c r="H9456" s="35"/>
      <c r="I9456" s="35"/>
    </row>
    <row r="9457" spans="3:9" ht="22.5" customHeight="1" x14ac:dyDescent="0.25">
      <c r="C9457" s="34"/>
      <c r="D9457" s="27"/>
      <c r="F9457" s="27"/>
      <c r="G9457" s="35"/>
      <c r="H9457" s="35"/>
      <c r="I9457" s="35"/>
    </row>
    <row r="9458" spans="3:9" ht="22.5" customHeight="1" x14ac:dyDescent="0.25">
      <c r="C9458" s="34"/>
      <c r="D9458" s="27"/>
      <c r="F9458" s="27"/>
      <c r="G9458" s="35"/>
      <c r="H9458" s="35"/>
      <c r="I9458" s="35"/>
    </row>
    <row r="9459" spans="3:9" ht="22.5" customHeight="1" x14ac:dyDescent="0.25">
      <c r="C9459" s="34"/>
      <c r="D9459" s="27"/>
      <c r="F9459" s="27"/>
      <c r="G9459" s="35"/>
      <c r="H9459" s="35"/>
      <c r="I9459" s="35"/>
    </row>
    <row r="9460" spans="3:9" ht="22.5" customHeight="1" x14ac:dyDescent="0.25">
      <c r="C9460" s="34"/>
      <c r="D9460" s="27"/>
      <c r="F9460" s="27"/>
      <c r="G9460" s="35"/>
      <c r="H9460" s="35"/>
      <c r="I9460" s="35"/>
    </row>
    <row r="9461" spans="3:9" ht="22.5" customHeight="1" x14ac:dyDescent="0.25">
      <c r="C9461" s="34"/>
      <c r="D9461" s="27"/>
      <c r="F9461" s="27"/>
      <c r="G9461" s="35"/>
      <c r="H9461" s="35"/>
      <c r="I9461" s="35"/>
    </row>
    <row r="9462" spans="3:9" ht="22.5" customHeight="1" x14ac:dyDescent="0.25">
      <c r="C9462" s="34"/>
      <c r="D9462" s="27"/>
      <c r="F9462" s="27"/>
      <c r="G9462" s="35"/>
      <c r="H9462" s="35"/>
      <c r="I9462" s="35"/>
    </row>
    <row r="9463" spans="3:9" ht="22.5" customHeight="1" x14ac:dyDescent="0.25">
      <c r="C9463" s="34"/>
      <c r="D9463" s="27"/>
      <c r="F9463" s="27"/>
      <c r="G9463" s="35"/>
      <c r="H9463" s="35"/>
      <c r="I9463" s="35"/>
    </row>
    <row r="9464" spans="3:9" ht="22.5" customHeight="1" x14ac:dyDescent="0.25">
      <c r="C9464" s="34"/>
      <c r="D9464" s="27"/>
      <c r="F9464" s="27"/>
      <c r="G9464" s="35"/>
      <c r="H9464" s="35"/>
      <c r="I9464" s="35"/>
    </row>
    <row r="9465" spans="3:9" ht="22.5" customHeight="1" x14ac:dyDescent="0.25">
      <c r="C9465" s="34"/>
      <c r="D9465" s="27"/>
      <c r="F9465" s="27"/>
      <c r="G9465" s="35"/>
      <c r="H9465" s="35"/>
      <c r="I9465" s="35"/>
    </row>
    <row r="9466" spans="3:9" ht="22.5" customHeight="1" x14ac:dyDescent="0.25">
      <c r="C9466" s="34"/>
      <c r="D9466" s="27"/>
      <c r="F9466" s="27"/>
      <c r="G9466" s="35"/>
      <c r="H9466" s="35"/>
      <c r="I9466" s="35"/>
    </row>
    <row r="9467" spans="3:9" ht="22.5" customHeight="1" x14ac:dyDescent="0.25">
      <c r="C9467" s="34"/>
      <c r="D9467" s="27"/>
      <c r="F9467" s="27"/>
      <c r="G9467" s="35"/>
      <c r="H9467" s="35"/>
      <c r="I9467" s="35"/>
    </row>
    <row r="9468" spans="3:9" ht="22.5" customHeight="1" x14ac:dyDescent="0.25">
      <c r="C9468" s="34"/>
      <c r="D9468" s="27"/>
      <c r="F9468" s="27"/>
      <c r="G9468" s="35"/>
      <c r="H9468" s="35"/>
      <c r="I9468" s="35"/>
    </row>
    <row r="9469" spans="3:9" ht="22.5" customHeight="1" x14ac:dyDescent="0.25">
      <c r="C9469" s="34"/>
      <c r="D9469" s="27"/>
      <c r="F9469" s="27"/>
      <c r="G9469" s="35"/>
      <c r="H9469" s="35"/>
      <c r="I9469" s="35"/>
    </row>
    <row r="9470" spans="3:9" ht="22.5" customHeight="1" x14ac:dyDescent="0.25">
      <c r="C9470" s="34"/>
      <c r="D9470" s="27"/>
      <c r="F9470" s="27"/>
      <c r="G9470" s="35"/>
      <c r="H9470" s="35"/>
      <c r="I9470" s="35"/>
    </row>
    <row r="9471" spans="3:9" ht="22.5" customHeight="1" x14ac:dyDescent="0.25">
      <c r="C9471" s="34"/>
      <c r="D9471" s="27"/>
      <c r="F9471" s="27"/>
      <c r="G9471" s="35"/>
      <c r="H9471" s="35"/>
      <c r="I9471" s="35"/>
    </row>
    <row r="9472" spans="3:9" ht="22.5" customHeight="1" x14ac:dyDescent="0.25">
      <c r="C9472" s="34"/>
      <c r="D9472" s="27"/>
      <c r="F9472" s="27"/>
      <c r="G9472" s="35"/>
      <c r="H9472" s="35"/>
      <c r="I9472" s="35"/>
    </row>
    <row r="9473" spans="3:9" ht="22.5" customHeight="1" x14ac:dyDescent="0.25">
      <c r="C9473" s="34"/>
      <c r="D9473" s="27"/>
      <c r="F9473" s="27"/>
      <c r="G9473" s="35"/>
      <c r="H9473" s="35"/>
      <c r="I9473" s="35"/>
    </row>
    <row r="9474" spans="3:9" ht="22.5" customHeight="1" x14ac:dyDescent="0.25">
      <c r="C9474" s="34"/>
      <c r="D9474" s="27"/>
      <c r="F9474" s="27"/>
      <c r="G9474" s="35"/>
      <c r="H9474" s="35"/>
      <c r="I9474" s="35"/>
    </row>
    <row r="9475" spans="3:9" ht="22.5" customHeight="1" x14ac:dyDescent="0.25">
      <c r="C9475" s="34"/>
      <c r="D9475" s="27"/>
      <c r="F9475" s="27"/>
      <c r="G9475" s="35"/>
      <c r="H9475" s="35"/>
      <c r="I9475" s="35"/>
    </row>
    <row r="9476" spans="3:9" ht="22.5" customHeight="1" x14ac:dyDescent="0.25">
      <c r="C9476" s="34"/>
      <c r="D9476" s="27"/>
      <c r="F9476" s="27"/>
      <c r="G9476" s="35"/>
      <c r="H9476" s="35"/>
      <c r="I9476" s="35"/>
    </row>
    <row r="9477" spans="3:9" ht="22.5" customHeight="1" x14ac:dyDescent="0.25">
      <c r="C9477" s="34"/>
      <c r="D9477" s="27"/>
      <c r="F9477" s="27"/>
      <c r="G9477" s="35"/>
      <c r="H9477" s="35"/>
      <c r="I9477" s="35"/>
    </row>
    <row r="9478" spans="3:9" ht="22.5" customHeight="1" x14ac:dyDescent="0.25">
      <c r="C9478" s="34"/>
      <c r="D9478" s="27"/>
      <c r="F9478" s="27"/>
      <c r="G9478" s="35"/>
      <c r="H9478" s="35"/>
      <c r="I9478" s="35"/>
    </row>
    <row r="9479" spans="3:9" ht="22.5" customHeight="1" x14ac:dyDescent="0.25">
      <c r="C9479" s="34"/>
      <c r="D9479" s="27"/>
      <c r="F9479" s="27"/>
      <c r="G9479" s="35"/>
      <c r="H9479" s="35"/>
      <c r="I9479" s="35"/>
    </row>
    <row r="9480" spans="3:9" ht="22.5" customHeight="1" x14ac:dyDescent="0.25">
      <c r="C9480" s="34"/>
      <c r="D9480" s="27"/>
      <c r="F9480" s="27"/>
      <c r="G9480" s="35"/>
      <c r="H9480" s="35"/>
      <c r="I9480" s="35"/>
    </row>
    <row r="9481" spans="3:9" ht="22.5" customHeight="1" x14ac:dyDescent="0.25">
      <c r="C9481" s="34"/>
      <c r="D9481" s="27"/>
      <c r="F9481" s="27"/>
      <c r="G9481" s="35"/>
      <c r="H9481" s="35"/>
      <c r="I9481" s="35"/>
    </row>
    <row r="9482" spans="3:9" ht="22.5" customHeight="1" x14ac:dyDescent="0.25">
      <c r="C9482" s="34"/>
      <c r="D9482" s="27"/>
      <c r="F9482" s="27"/>
      <c r="G9482" s="35"/>
      <c r="H9482" s="35"/>
      <c r="I9482" s="35"/>
    </row>
    <row r="9483" spans="3:9" ht="22.5" customHeight="1" x14ac:dyDescent="0.25">
      <c r="C9483" s="34"/>
      <c r="D9483" s="27"/>
      <c r="F9483" s="27"/>
      <c r="G9483" s="35"/>
      <c r="H9483" s="35"/>
      <c r="I9483" s="35"/>
    </row>
    <row r="9484" spans="3:9" ht="22.5" customHeight="1" x14ac:dyDescent="0.25">
      <c r="C9484" s="34"/>
      <c r="D9484" s="27"/>
      <c r="F9484" s="27"/>
      <c r="G9484" s="35"/>
      <c r="H9484" s="35"/>
      <c r="I9484" s="35"/>
    </row>
    <row r="9485" spans="3:9" ht="22.5" customHeight="1" x14ac:dyDescent="0.25">
      <c r="C9485" s="34"/>
      <c r="D9485" s="27"/>
      <c r="F9485" s="27"/>
      <c r="G9485" s="35"/>
      <c r="H9485" s="35"/>
      <c r="I9485" s="35"/>
    </row>
    <row r="9486" spans="3:9" ht="22.5" customHeight="1" x14ac:dyDescent="0.25">
      <c r="C9486" s="34"/>
      <c r="D9486" s="27"/>
      <c r="F9486" s="27"/>
      <c r="G9486" s="35"/>
      <c r="H9486" s="35"/>
      <c r="I9486" s="35"/>
    </row>
    <row r="9487" spans="3:9" ht="22.5" customHeight="1" x14ac:dyDescent="0.25">
      <c r="C9487" s="34"/>
      <c r="D9487" s="27"/>
      <c r="F9487" s="27"/>
      <c r="G9487" s="35"/>
      <c r="H9487" s="35"/>
      <c r="I9487" s="35"/>
    </row>
    <row r="9488" spans="3:9" ht="22.5" customHeight="1" x14ac:dyDescent="0.25">
      <c r="C9488" s="34"/>
      <c r="D9488" s="27"/>
      <c r="F9488" s="27"/>
      <c r="G9488" s="35"/>
      <c r="H9488" s="35"/>
      <c r="I9488" s="35"/>
    </row>
    <row r="9489" spans="3:9" ht="22.5" customHeight="1" x14ac:dyDescent="0.25">
      <c r="C9489" s="34"/>
      <c r="D9489" s="27"/>
      <c r="F9489" s="27"/>
      <c r="G9489" s="35"/>
      <c r="H9489" s="35"/>
      <c r="I9489" s="35"/>
    </row>
    <row r="9490" spans="3:9" ht="22.5" customHeight="1" x14ac:dyDescent="0.25">
      <c r="C9490" s="34"/>
      <c r="D9490" s="27"/>
      <c r="F9490" s="27"/>
      <c r="G9490" s="35"/>
      <c r="H9490" s="35"/>
      <c r="I9490" s="35"/>
    </row>
    <row r="9491" spans="3:9" ht="22.5" customHeight="1" x14ac:dyDescent="0.25">
      <c r="C9491" s="34"/>
      <c r="D9491" s="27"/>
      <c r="F9491" s="27"/>
      <c r="G9491" s="35"/>
      <c r="H9491" s="35"/>
      <c r="I9491" s="35"/>
    </row>
    <row r="9492" spans="3:9" ht="22.5" customHeight="1" x14ac:dyDescent="0.25">
      <c r="C9492" s="34"/>
      <c r="D9492" s="27"/>
      <c r="F9492" s="27"/>
      <c r="G9492" s="35"/>
      <c r="H9492" s="35"/>
      <c r="I9492" s="35"/>
    </row>
    <row r="9493" spans="3:9" ht="22.5" customHeight="1" x14ac:dyDescent="0.25">
      <c r="C9493" s="34"/>
      <c r="D9493" s="27"/>
      <c r="F9493" s="27"/>
      <c r="G9493" s="35"/>
      <c r="H9493" s="35"/>
      <c r="I9493" s="35"/>
    </row>
    <row r="9494" spans="3:9" ht="22.5" customHeight="1" x14ac:dyDescent="0.25">
      <c r="C9494" s="34"/>
      <c r="D9494" s="27"/>
      <c r="F9494" s="27"/>
      <c r="G9494" s="35"/>
      <c r="H9494" s="35"/>
      <c r="I9494" s="35"/>
    </row>
    <row r="9495" spans="3:9" ht="22.5" customHeight="1" x14ac:dyDescent="0.25">
      <c r="C9495" s="34"/>
      <c r="D9495" s="27"/>
      <c r="F9495" s="27"/>
      <c r="G9495" s="35"/>
      <c r="H9495" s="35"/>
      <c r="I9495" s="35"/>
    </row>
    <row r="9496" spans="3:9" ht="22.5" customHeight="1" x14ac:dyDescent="0.25">
      <c r="C9496" s="34"/>
      <c r="D9496" s="27"/>
      <c r="F9496" s="27"/>
      <c r="G9496" s="35"/>
      <c r="H9496" s="35"/>
      <c r="I9496" s="35"/>
    </row>
    <row r="9497" spans="3:9" ht="22.5" customHeight="1" x14ac:dyDescent="0.25">
      <c r="C9497" s="34"/>
      <c r="D9497" s="27"/>
      <c r="F9497" s="27"/>
      <c r="G9497" s="35"/>
      <c r="H9497" s="35"/>
      <c r="I9497" s="35"/>
    </row>
    <row r="9498" spans="3:9" ht="22.5" customHeight="1" x14ac:dyDescent="0.25">
      <c r="C9498" s="34"/>
      <c r="D9498" s="27"/>
      <c r="F9498" s="27"/>
      <c r="G9498" s="35"/>
      <c r="H9498" s="35"/>
      <c r="I9498" s="35"/>
    </row>
    <row r="9499" spans="3:9" ht="22.5" customHeight="1" x14ac:dyDescent="0.25">
      <c r="C9499" s="34"/>
      <c r="D9499" s="27"/>
      <c r="F9499" s="27"/>
      <c r="G9499" s="35"/>
      <c r="H9499" s="35"/>
      <c r="I9499" s="35"/>
    </row>
    <row r="9500" spans="3:9" ht="22.5" customHeight="1" x14ac:dyDescent="0.25">
      <c r="C9500" s="34"/>
      <c r="D9500" s="27"/>
      <c r="F9500" s="27"/>
      <c r="G9500" s="35"/>
      <c r="H9500" s="35"/>
      <c r="I9500" s="35"/>
    </row>
    <row r="9501" spans="3:9" ht="22.5" customHeight="1" x14ac:dyDescent="0.25">
      <c r="C9501" s="34"/>
      <c r="D9501" s="27"/>
      <c r="F9501" s="27"/>
      <c r="G9501" s="35"/>
      <c r="H9501" s="35"/>
      <c r="I9501" s="35"/>
    </row>
    <row r="9502" spans="3:9" ht="22.5" customHeight="1" x14ac:dyDescent="0.25">
      <c r="C9502" s="34"/>
      <c r="D9502" s="27"/>
      <c r="F9502" s="27"/>
      <c r="G9502" s="35"/>
      <c r="H9502" s="35"/>
      <c r="I9502" s="35"/>
    </row>
    <row r="9503" spans="3:9" ht="22.5" customHeight="1" x14ac:dyDescent="0.25">
      <c r="C9503" s="34"/>
      <c r="D9503" s="27"/>
      <c r="F9503" s="27"/>
      <c r="G9503" s="35"/>
      <c r="H9503" s="35"/>
      <c r="I9503" s="35"/>
    </row>
    <row r="9504" spans="3:9" ht="22.5" customHeight="1" x14ac:dyDescent="0.25">
      <c r="C9504" s="34"/>
      <c r="D9504" s="27"/>
      <c r="F9504" s="27"/>
      <c r="G9504" s="35"/>
      <c r="H9504" s="35"/>
      <c r="I9504" s="35"/>
    </row>
    <row r="9505" spans="3:9" ht="22.5" customHeight="1" x14ac:dyDescent="0.25">
      <c r="C9505" s="34"/>
      <c r="D9505" s="27"/>
      <c r="F9505" s="27"/>
      <c r="G9505" s="35"/>
      <c r="H9505" s="35"/>
      <c r="I9505" s="35"/>
    </row>
    <row r="9506" spans="3:9" ht="22.5" customHeight="1" x14ac:dyDescent="0.25">
      <c r="C9506" s="34"/>
      <c r="D9506" s="27"/>
      <c r="F9506" s="27"/>
      <c r="G9506" s="35"/>
      <c r="H9506" s="35"/>
      <c r="I9506" s="35"/>
    </row>
    <row r="9507" spans="3:9" ht="22.5" customHeight="1" x14ac:dyDescent="0.25">
      <c r="C9507" s="34"/>
      <c r="D9507" s="27"/>
      <c r="F9507" s="27"/>
      <c r="G9507" s="35"/>
      <c r="H9507" s="35"/>
      <c r="I9507" s="35"/>
    </row>
    <row r="9508" spans="3:9" ht="22.5" customHeight="1" x14ac:dyDescent="0.25">
      <c r="C9508" s="34"/>
      <c r="D9508" s="27"/>
      <c r="F9508" s="27"/>
      <c r="G9508" s="35"/>
      <c r="H9508" s="35"/>
      <c r="I9508" s="35"/>
    </row>
    <row r="9509" spans="3:9" ht="22.5" customHeight="1" x14ac:dyDescent="0.25">
      <c r="C9509" s="34"/>
      <c r="D9509" s="27"/>
      <c r="F9509" s="27"/>
      <c r="G9509" s="35"/>
      <c r="H9509" s="35"/>
      <c r="I9509" s="35"/>
    </row>
    <row r="9510" spans="3:9" ht="22.5" customHeight="1" x14ac:dyDescent="0.25">
      <c r="C9510" s="34"/>
      <c r="D9510" s="27"/>
      <c r="F9510" s="27"/>
      <c r="G9510" s="35"/>
      <c r="H9510" s="35"/>
      <c r="I9510" s="35"/>
    </row>
    <row r="9511" spans="3:9" ht="22.5" customHeight="1" x14ac:dyDescent="0.25">
      <c r="C9511" s="34"/>
      <c r="D9511" s="27"/>
      <c r="F9511" s="27"/>
      <c r="G9511" s="35"/>
      <c r="H9511" s="35"/>
      <c r="I9511" s="35"/>
    </row>
    <row r="9512" spans="3:9" ht="22.5" customHeight="1" x14ac:dyDescent="0.25">
      <c r="C9512" s="34"/>
      <c r="D9512" s="27"/>
      <c r="F9512" s="27"/>
      <c r="G9512" s="35"/>
      <c r="H9512" s="35"/>
      <c r="I9512" s="35"/>
    </row>
    <row r="9513" spans="3:9" ht="22.5" customHeight="1" x14ac:dyDescent="0.25">
      <c r="C9513" s="34"/>
      <c r="D9513" s="27"/>
      <c r="F9513" s="27"/>
      <c r="G9513" s="35"/>
      <c r="H9513" s="35"/>
      <c r="I9513" s="35"/>
    </row>
    <row r="9514" spans="3:9" ht="22.5" customHeight="1" x14ac:dyDescent="0.25">
      <c r="C9514" s="34"/>
      <c r="D9514" s="27"/>
      <c r="F9514" s="27"/>
      <c r="G9514" s="35"/>
      <c r="H9514" s="35"/>
      <c r="I9514" s="35"/>
    </row>
    <row r="9515" spans="3:9" ht="22.5" customHeight="1" x14ac:dyDescent="0.25">
      <c r="C9515" s="34"/>
      <c r="D9515" s="27"/>
      <c r="F9515" s="27"/>
      <c r="G9515" s="35"/>
      <c r="H9515" s="35"/>
      <c r="I9515" s="35"/>
    </row>
    <row r="9516" spans="3:9" ht="22.5" customHeight="1" x14ac:dyDescent="0.25">
      <c r="C9516" s="34"/>
      <c r="D9516" s="27"/>
      <c r="F9516" s="27"/>
      <c r="G9516" s="35"/>
      <c r="H9516" s="35"/>
      <c r="I9516" s="35"/>
    </row>
    <row r="9517" spans="3:9" ht="22.5" customHeight="1" x14ac:dyDescent="0.25">
      <c r="C9517" s="34"/>
      <c r="D9517" s="27"/>
      <c r="F9517" s="27"/>
      <c r="G9517" s="35"/>
      <c r="H9517" s="35"/>
      <c r="I9517" s="35"/>
    </row>
    <row r="9518" spans="3:9" ht="22.5" customHeight="1" x14ac:dyDescent="0.25">
      <c r="C9518" s="34"/>
      <c r="D9518" s="27"/>
      <c r="F9518" s="27"/>
      <c r="G9518" s="35"/>
      <c r="H9518" s="35"/>
      <c r="I9518" s="35"/>
    </row>
    <row r="9519" spans="3:9" ht="22.5" customHeight="1" x14ac:dyDescent="0.25">
      <c r="C9519" s="34"/>
      <c r="D9519" s="27"/>
      <c r="F9519" s="27"/>
      <c r="G9519" s="35"/>
      <c r="H9519" s="35"/>
      <c r="I9519" s="35"/>
    </row>
    <row r="9520" spans="3:9" ht="22.5" customHeight="1" x14ac:dyDescent="0.25">
      <c r="C9520" s="34"/>
      <c r="D9520" s="27"/>
      <c r="F9520" s="27"/>
      <c r="G9520" s="35"/>
      <c r="H9520" s="35"/>
      <c r="I9520" s="35"/>
    </row>
    <row r="9521" spans="3:9" ht="22.5" customHeight="1" x14ac:dyDescent="0.25">
      <c r="C9521" s="34"/>
      <c r="D9521" s="27"/>
      <c r="F9521" s="27"/>
      <c r="G9521" s="35"/>
      <c r="H9521" s="35"/>
      <c r="I9521" s="35"/>
    </row>
    <row r="9522" spans="3:9" ht="22.5" customHeight="1" x14ac:dyDescent="0.25">
      <c r="C9522" s="34"/>
      <c r="D9522" s="27"/>
      <c r="F9522" s="27"/>
      <c r="G9522" s="35"/>
      <c r="H9522" s="35"/>
      <c r="I9522" s="35"/>
    </row>
    <row r="9523" spans="3:9" ht="22.5" customHeight="1" x14ac:dyDescent="0.25">
      <c r="C9523" s="34"/>
      <c r="D9523" s="27"/>
      <c r="F9523" s="27"/>
      <c r="G9523" s="35"/>
      <c r="H9523" s="35"/>
      <c r="I9523" s="35"/>
    </row>
    <row r="9524" spans="3:9" ht="22.5" customHeight="1" x14ac:dyDescent="0.25">
      <c r="C9524" s="34"/>
      <c r="D9524" s="27"/>
      <c r="F9524" s="27"/>
      <c r="G9524" s="35"/>
      <c r="H9524" s="35"/>
      <c r="I9524" s="35"/>
    </row>
    <row r="9525" spans="3:9" ht="22.5" customHeight="1" x14ac:dyDescent="0.25">
      <c r="C9525" s="34"/>
      <c r="D9525" s="27"/>
      <c r="F9525" s="27"/>
      <c r="G9525" s="35"/>
      <c r="H9525" s="35"/>
      <c r="I9525" s="35"/>
    </row>
    <row r="9526" spans="3:9" ht="22.5" customHeight="1" x14ac:dyDescent="0.25">
      <c r="C9526" s="34"/>
      <c r="D9526" s="27"/>
      <c r="F9526" s="27"/>
      <c r="G9526" s="35"/>
      <c r="H9526" s="35"/>
      <c r="I9526" s="35"/>
    </row>
    <row r="9527" spans="3:9" ht="22.5" customHeight="1" x14ac:dyDescent="0.25">
      <c r="C9527" s="34"/>
      <c r="D9527" s="27"/>
      <c r="F9527" s="27"/>
      <c r="G9527" s="35"/>
      <c r="H9527" s="35"/>
      <c r="I9527" s="35"/>
    </row>
    <row r="9528" spans="3:9" ht="22.5" customHeight="1" x14ac:dyDescent="0.25">
      <c r="C9528" s="34"/>
      <c r="D9528" s="27"/>
      <c r="F9528" s="27"/>
      <c r="G9528" s="35"/>
      <c r="H9528" s="35"/>
      <c r="I9528" s="35"/>
    </row>
    <row r="9529" spans="3:9" ht="22.5" customHeight="1" x14ac:dyDescent="0.25">
      <c r="C9529" s="34"/>
      <c r="D9529" s="27"/>
      <c r="F9529" s="27"/>
      <c r="G9529" s="35"/>
      <c r="H9529" s="35"/>
      <c r="I9529" s="35"/>
    </row>
    <row r="9530" spans="3:9" ht="22.5" customHeight="1" x14ac:dyDescent="0.25">
      <c r="C9530" s="34"/>
      <c r="D9530" s="27"/>
      <c r="F9530" s="27"/>
      <c r="G9530" s="35"/>
      <c r="H9530" s="35"/>
      <c r="I9530" s="35"/>
    </row>
    <row r="9531" spans="3:9" ht="22.5" customHeight="1" x14ac:dyDescent="0.25">
      <c r="C9531" s="34"/>
      <c r="D9531" s="27"/>
      <c r="F9531" s="27"/>
      <c r="G9531" s="35"/>
      <c r="H9531" s="35"/>
      <c r="I9531" s="35"/>
    </row>
    <row r="9532" spans="3:9" ht="22.5" customHeight="1" x14ac:dyDescent="0.25">
      <c r="C9532" s="34"/>
      <c r="D9532" s="27"/>
      <c r="F9532" s="27"/>
      <c r="G9532" s="35"/>
      <c r="H9532" s="35"/>
      <c r="I9532" s="35"/>
    </row>
    <row r="9533" spans="3:9" ht="22.5" customHeight="1" x14ac:dyDescent="0.25">
      <c r="C9533" s="34"/>
      <c r="D9533" s="27"/>
      <c r="F9533" s="27"/>
      <c r="G9533" s="35"/>
      <c r="H9533" s="35"/>
      <c r="I9533" s="35"/>
    </row>
    <row r="9534" spans="3:9" ht="22.5" customHeight="1" x14ac:dyDescent="0.25">
      <c r="C9534" s="34"/>
      <c r="D9534" s="27"/>
      <c r="F9534" s="27"/>
      <c r="G9534" s="35"/>
      <c r="H9534" s="35"/>
      <c r="I9534" s="35"/>
    </row>
    <row r="9535" spans="3:9" ht="22.5" customHeight="1" x14ac:dyDescent="0.25">
      <c r="C9535" s="34"/>
      <c r="D9535" s="27"/>
      <c r="F9535" s="27"/>
      <c r="G9535" s="35"/>
      <c r="H9535" s="35"/>
      <c r="I9535" s="35"/>
    </row>
    <row r="9536" spans="3:9" ht="22.5" customHeight="1" x14ac:dyDescent="0.25">
      <c r="C9536" s="34"/>
      <c r="D9536" s="27"/>
      <c r="F9536" s="27"/>
      <c r="G9536" s="35"/>
      <c r="H9536" s="35"/>
      <c r="I9536" s="35"/>
    </row>
    <row r="9537" spans="3:9" ht="22.5" customHeight="1" x14ac:dyDescent="0.25">
      <c r="C9537" s="34"/>
      <c r="D9537" s="27"/>
      <c r="F9537" s="27"/>
      <c r="G9537" s="35"/>
      <c r="H9537" s="35"/>
      <c r="I9537" s="35"/>
    </row>
    <row r="9538" spans="3:9" ht="22.5" customHeight="1" x14ac:dyDescent="0.25">
      <c r="C9538" s="34"/>
      <c r="D9538" s="27"/>
      <c r="F9538" s="27"/>
      <c r="G9538" s="35"/>
      <c r="H9538" s="35"/>
      <c r="I9538" s="35"/>
    </row>
    <row r="9539" spans="3:9" ht="22.5" customHeight="1" x14ac:dyDescent="0.25">
      <c r="C9539" s="34"/>
      <c r="D9539" s="27"/>
      <c r="F9539" s="27"/>
      <c r="G9539" s="35"/>
      <c r="H9539" s="35"/>
      <c r="I9539" s="35"/>
    </row>
    <row r="9540" spans="3:9" ht="22.5" customHeight="1" x14ac:dyDescent="0.25">
      <c r="C9540" s="34"/>
      <c r="D9540" s="27"/>
      <c r="F9540" s="27"/>
      <c r="G9540" s="35"/>
      <c r="H9540" s="35"/>
      <c r="I9540" s="35"/>
    </row>
    <row r="9541" spans="3:9" ht="22.5" customHeight="1" x14ac:dyDescent="0.25">
      <c r="C9541" s="34"/>
      <c r="D9541" s="27"/>
      <c r="F9541" s="27"/>
      <c r="G9541" s="35"/>
      <c r="H9541" s="35"/>
      <c r="I9541" s="35"/>
    </row>
    <row r="9542" spans="3:9" ht="22.5" customHeight="1" x14ac:dyDescent="0.25">
      <c r="C9542" s="34"/>
      <c r="D9542" s="27"/>
      <c r="F9542" s="27"/>
      <c r="G9542" s="35"/>
      <c r="H9542" s="35"/>
      <c r="I9542" s="35"/>
    </row>
    <row r="9543" spans="3:9" ht="22.5" customHeight="1" x14ac:dyDescent="0.25">
      <c r="C9543" s="34"/>
      <c r="D9543" s="27"/>
      <c r="F9543" s="27"/>
      <c r="G9543" s="35"/>
      <c r="H9543" s="35"/>
      <c r="I9543" s="35"/>
    </row>
    <row r="9544" spans="3:9" ht="22.5" customHeight="1" x14ac:dyDescent="0.25">
      <c r="C9544" s="34"/>
      <c r="D9544" s="27"/>
      <c r="F9544" s="27"/>
      <c r="G9544" s="35"/>
      <c r="H9544" s="35"/>
      <c r="I9544" s="35"/>
    </row>
    <row r="9545" spans="3:9" ht="22.5" customHeight="1" x14ac:dyDescent="0.25">
      <c r="C9545" s="34"/>
      <c r="D9545" s="27"/>
      <c r="F9545" s="27"/>
      <c r="G9545" s="35"/>
      <c r="H9545" s="35"/>
      <c r="I9545" s="35"/>
    </row>
    <row r="9546" spans="3:9" ht="22.5" customHeight="1" x14ac:dyDescent="0.25">
      <c r="C9546" s="34"/>
      <c r="D9546" s="27"/>
      <c r="F9546" s="27"/>
      <c r="G9546" s="35"/>
      <c r="H9546" s="35"/>
      <c r="I9546" s="35"/>
    </row>
    <row r="9547" spans="3:9" ht="22.5" customHeight="1" x14ac:dyDescent="0.25">
      <c r="C9547" s="34"/>
      <c r="D9547" s="27"/>
      <c r="F9547" s="27"/>
      <c r="G9547" s="35"/>
      <c r="H9547" s="35"/>
      <c r="I9547" s="35"/>
    </row>
    <row r="9548" spans="3:9" ht="22.5" customHeight="1" x14ac:dyDescent="0.25">
      <c r="C9548" s="34"/>
      <c r="D9548" s="27"/>
      <c r="F9548" s="27"/>
      <c r="G9548" s="35"/>
      <c r="H9548" s="35"/>
      <c r="I9548" s="35"/>
    </row>
    <row r="9549" spans="3:9" ht="22.5" customHeight="1" x14ac:dyDescent="0.25">
      <c r="C9549" s="34"/>
      <c r="D9549" s="27"/>
      <c r="F9549" s="27"/>
      <c r="G9549" s="35"/>
      <c r="H9549" s="35"/>
      <c r="I9549" s="35"/>
    </row>
    <row r="9550" spans="3:9" ht="22.5" customHeight="1" x14ac:dyDescent="0.25">
      <c r="C9550" s="34"/>
      <c r="D9550" s="27"/>
      <c r="F9550" s="27"/>
      <c r="G9550" s="35"/>
      <c r="H9550" s="35"/>
      <c r="I9550" s="35"/>
    </row>
    <row r="9551" spans="3:9" ht="22.5" customHeight="1" x14ac:dyDescent="0.25">
      <c r="C9551" s="34"/>
      <c r="D9551" s="27"/>
      <c r="F9551" s="27"/>
      <c r="G9551" s="35"/>
      <c r="H9551" s="35"/>
      <c r="I9551" s="35"/>
    </row>
    <row r="9552" spans="3:9" ht="22.5" customHeight="1" x14ac:dyDescent="0.25">
      <c r="C9552" s="34"/>
      <c r="D9552" s="27"/>
      <c r="F9552" s="27"/>
      <c r="G9552" s="35"/>
      <c r="H9552" s="35"/>
      <c r="I9552" s="35"/>
    </row>
    <row r="9553" spans="3:9" ht="22.5" customHeight="1" x14ac:dyDescent="0.25">
      <c r="C9553" s="34"/>
      <c r="D9553" s="27"/>
      <c r="F9553" s="27"/>
      <c r="G9553" s="35"/>
      <c r="H9553" s="35"/>
      <c r="I9553" s="35"/>
    </row>
    <row r="9554" spans="3:9" ht="22.5" customHeight="1" x14ac:dyDescent="0.25">
      <c r="C9554" s="34"/>
      <c r="D9554" s="27"/>
      <c r="F9554" s="27"/>
      <c r="G9554" s="35"/>
      <c r="H9554" s="35"/>
      <c r="I9554" s="35"/>
    </row>
    <row r="9555" spans="3:9" ht="22.5" customHeight="1" x14ac:dyDescent="0.25">
      <c r="C9555" s="34"/>
      <c r="D9555" s="27"/>
      <c r="F9555" s="27"/>
      <c r="G9555" s="35"/>
      <c r="H9555" s="35"/>
      <c r="I9555" s="35"/>
    </row>
    <row r="9556" spans="3:9" ht="22.5" customHeight="1" x14ac:dyDescent="0.25">
      <c r="C9556" s="34"/>
      <c r="D9556" s="27"/>
      <c r="F9556" s="27"/>
      <c r="G9556" s="35"/>
      <c r="H9556" s="35"/>
      <c r="I9556" s="35"/>
    </row>
    <row r="9557" spans="3:9" ht="22.5" customHeight="1" x14ac:dyDescent="0.25">
      <c r="C9557" s="34"/>
      <c r="D9557" s="27"/>
      <c r="F9557" s="27"/>
      <c r="G9557" s="35"/>
      <c r="H9557" s="35"/>
      <c r="I9557" s="35"/>
    </row>
    <row r="9558" spans="3:9" ht="22.5" customHeight="1" x14ac:dyDescent="0.25">
      <c r="C9558" s="34"/>
      <c r="D9558" s="27"/>
      <c r="F9558" s="27"/>
      <c r="G9558" s="35"/>
      <c r="H9558" s="35"/>
      <c r="I9558" s="35"/>
    </row>
    <row r="9559" spans="3:9" ht="22.5" customHeight="1" x14ac:dyDescent="0.25">
      <c r="C9559" s="34"/>
      <c r="D9559" s="27"/>
      <c r="F9559" s="27"/>
      <c r="G9559" s="35"/>
      <c r="H9559" s="35"/>
      <c r="I9559" s="35"/>
    </row>
    <row r="9560" spans="3:9" ht="22.5" customHeight="1" x14ac:dyDescent="0.25">
      <c r="C9560" s="34"/>
      <c r="D9560" s="27"/>
      <c r="F9560" s="27"/>
      <c r="G9560" s="35"/>
      <c r="H9560" s="35"/>
      <c r="I9560" s="35"/>
    </row>
    <row r="9561" spans="3:9" ht="22.5" customHeight="1" x14ac:dyDescent="0.25">
      <c r="C9561" s="34"/>
      <c r="D9561" s="27"/>
      <c r="F9561" s="27"/>
      <c r="G9561" s="35"/>
      <c r="H9561" s="35"/>
      <c r="I9561" s="35"/>
    </row>
    <row r="9562" spans="3:9" ht="22.5" customHeight="1" x14ac:dyDescent="0.25">
      <c r="C9562" s="34"/>
      <c r="D9562" s="27"/>
      <c r="F9562" s="27"/>
      <c r="G9562" s="35"/>
      <c r="H9562" s="35"/>
      <c r="I9562" s="35"/>
    </row>
    <row r="9563" spans="3:9" ht="22.5" customHeight="1" x14ac:dyDescent="0.25">
      <c r="C9563" s="34"/>
      <c r="D9563" s="27"/>
      <c r="F9563" s="27"/>
      <c r="G9563" s="35"/>
      <c r="H9563" s="35"/>
      <c r="I9563" s="35"/>
    </row>
    <row r="9564" spans="3:9" ht="22.5" customHeight="1" x14ac:dyDescent="0.25">
      <c r="C9564" s="34"/>
      <c r="D9564" s="27"/>
      <c r="F9564" s="27"/>
      <c r="G9564" s="35"/>
      <c r="H9564" s="35"/>
      <c r="I9564" s="35"/>
    </row>
    <row r="9565" spans="3:9" ht="22.5" customHeight="1" x14ac:dyDescent="0.25">
      <c r="C9565" s="34"/>
      <c r="D9565" s="27"/>
      <c r="F9565" s="27"/>
      <c r="G9565" s="35"/>
      <c r="H9565" s="35"/>
      <c r="I9565" s="35"/>
    </row>
    <row r="9566" spans="3:9" ht="22.5" customHeight="1" x14ac:dyDescent="0.25">
      <c r="C9566" s="34"/>
      <c r="D9566" s="27"/>
      <c r="F9566" s="27"/>
      <c r="G9566" s="35"/>
      <c r="H9566" s="35"/>
      <c r="I9566" s="35"/>
    </row>
    <row r="9567" spans="3:9" ht="22.5" customHeight="1" x14ac:dyDescent="0.25">
      <c r="C9567" s="34"/>
      <c r="D9567" s="27"/>
      <c r="F9567" s="27"/>
      <c r="G9567" s="35"/>
      <c r="H9567" s="35"/>
      <c r="I9567" s="35"/>
    </row>
    <row r="9568" spans="3:9" ht="22.5" customHeight="1" x14ac:dyDescent="0.25">
      <c r="C9568" s="34"/>
      <c r="D9568" s="27"/>
      <c r="F9568" s="27"/>
      <c r="G9568" s="35"/>
      <c r="H9568" s="35"/>
      <c r="I9568" s="35"/>
    </row>
    <row r="9569" spans="3:9" ht="22.5" customHeight="1" x14ac:dyDescent="0.25">
      <c r="C9569" s="34"/>
      <c r="D9569" s="27"/>
      <c r="F9569" s="27"/>
      <c r="G9569" s="35"/>
      <c r="H9569" s="35"/>
      <c r="I9569" s="35"/>
    </row>
    <row r="9570" spans="3:9" ht="22.5" customHeight="1" x14ac:dyDescent="0.25">
      <c r="C9570" s="34"/>
      <c r="D9570" s="27"/>
      <c r="F9570" s="27"/>
      <c r="G9570" s="35"/>
      <c r="H9570" s="35"/>
      <c r="I9570" s="35"/>
    </row>
    <row r="9571" spans="3:9" ht="22.5" customHeight="1" x14ac:dyDescent="0.25">
      <c r="C9571" s="34"/>
      <c r="D9571" s="27"/>
      <c r="F9571" s="27"/>
      <c r="G9571" s="35"/>
      <c r="H9571" s="35"/>
      <c r="I9571" s="35"/>
    </row>
    <row r="9572" spans="3:9" ht="22.5" customHeight="1" x14ac:dyDescent="0.25">
      <c r="C9572" s="34"/>
      <c r="D9572" s="27"/>
      <c r="F9572" s="27"/>
      <c r="G9572" s="35"/>
      <c r="H9572" s="35"/>
      <c r="I9572" s="35"/>
    </row>
    <row r="9573" spans="3:9" ht="22.5" customHeight="1" x14ac:dyDescent="0.25">
      <c r="C9573" s="34"/>
      <c r="D9573" s="27"/>
      <c r="F9573" s="27"/>
      <c r="G9573" s="35"/>
      <c r="H9573" s="35"/>
      <c r="I9573" s="35"/>
    </row>
    <row r="9574" spans="3:9" ht="22.5" customHeight="1" x14ac:dyDescent="0.25">
      <c r="C9574" s="34"/>
      <c r="D9574" s="27"/>
      <c r="F9574" s="27"/>
      <c r="G9574" s="35"/>
      <c r="H9574" s="35"/>
      <c r="I9574" s="35"/>
    </row>
    <row r="9575" spans="3:9" ht="22.5" customHeight="1" x14ac:dyDescent="0.25">
      <c r="C9575" s="34"/>
      <c r="D9575" s="27"/>
      <c r="F9575" s="27"/>
      <c r="G9575" s="35"/>
      <c r="H9575" s="35"/>
      <c r="I9575" s="35"/>
    </row>
    <row r="9576" spans="3:9" ht="22.5" customHeight="1" x14ac:dyDescent="0.25">
      <c r="C9576" s="34"/>
      <c r="D9576" s="27"/>
      <c r="F9576" s="27"/>
      <c r="G9576" s="35"/>
      <c r="H9576" s="35"/>
      <c r="I9576" s="35"/>
    </row>
    <row r="9577" spans="3:9" ht="22.5" customHeight="1" x14ac:dyDescent="0.25">
      <c r="C9577" s="34"/>
      <c r="D9577" s="27"/>
      <c r="F9577" s="27"/>
      <c r="G9577" s="35"/>
      <c r="H9577" s="35"/>
      <c r="I9577" s="35"/>
    </row>
    <row r="9578" spans="3:9" ht="22.5" customHeight="1" x14ac:dyDescent="0.25">
      <c r="C9578" s="34"/>
      <c r="D9578" s="27"/>
      <c r="F9578" s="27"/>
      <c r="G9578" s="35"/>
      <c r="H9578" s="35"/>
      <c r="I9578" s="35"/>
    </row>
    <row r="9579" spans="3:9" ht="22.5" customHeight="1" x14ac:dyDescent="0.25">
      <c r="C9579" s="34"/>
      <c r="D9579" s="27"/>
      <c r="F9579" s="27"/>
      <c r="G9579" s="35"/>
      <c r="H9579" s="35"/>
      <c r="I9579" s="35"/>
    </row>
    <row r="9580" spans="3:9" ht="22.5" customHeight="1" x14ac:dyDescent="0.25">
      <c r="C9580" s="34"/>
      <c r="D9580" s="27"/>
      <c r="F9580" s="27"/>
      <c r="G9580" s="35"/>
      <c r="H9580" s="35"/>
      <c r="I9580" s="35"/>
    </row>
    <row r="9581" spans="3:9" ht="22.5" customHeight="1" x14ac:dyDescent="0.25">
      <c r="C9581" s="34"/>
      <c r="D9581" s="27"/>
      <c r="F9581" s="27"/>
      <c r="G9581" s="35"/>
      <c r="H9581" s="35"/>
      <c r="I9581" s="35"/>
    </row>
    <row r="9582" spans="3:9" ht="22.5" customHeight="1" x14ac:dyDescent="0.25">
      <c r="C9582" s="34"/>
      <c r="D9582" s="27"/>
      <c r="F9582" s="27"/>
      <c r="G9582" s="35"/>
      <c r="H9582" s="35"/>
      <c r="I9582" s="35"/>
    </row>
    <row r="9583" spans="3:9" ht="22.5" customHeight="1" x14ac:dyDescent="0.25">
      <c r="C9583" s="34"/>
      <c r="D9583" s="27"/>
      <c r="F9583" s="27"/>
      <c r="G9583" s="35"/>
      <c r="H9583" s="35"/>
      <c r="I9583" s="35"/>
    </row>
    <row r="9584" spans="3:9" ht="22.5" customHeight="1" x14ac:dyDescent="0.25">
      <c r="C9584" s="34"/>
      <c r="D9584" s="27"/>
      <c r="F9584" s="27"/>
      <c r="G9584" s="35"/>
      <c r="H9584" s="35"/>
      <c r="I9584" s="35"/>
    </row>
    <row r="9585" spans="3:9" ht="22.5" customHeight="1" x14ac:dyDescent="0.25">
      <c r="C9585" s="34"/>
      <c r="D9585" s="27"/>
      <c r="F9585" s="27"/>
      <c r="G9585" s="35"/>
      <c r="H9585" s="35"/>
      <c r="I9585" s="35"/>
    </row>
    <row r="9586" spans="3:9" ht="22.5" customHeight="1" x14ac:dyDescent="0.25">
      <c r="C9586" s="34"/>
      <c r="D9586" s="27"/>
      <c r="F9586" s="27"/>
      <c r="G9586" s="35"/>
      <c r="H9586" s="35"/>
      <c r="I9586" s="35"/>
    </row>
    <row r="9587" spans="3:9" ht="22.5" customHeight="1" x14ac:dyDescent="0.25">
      <c r="C9587" s="34"/>
      <c r="D9587" s="27"/>
      <c r="F9587" s="27"/>
      <c r="G9587" s="35"/>
      <c r="H9587" s="35"/>
      <c r="I9587" s="35"/>
    </row>
    <row r="9588" spans="3:9" ht="22.5" customHeight="1" x14ac:dyDescent="0.25">
      <c r="C9588" s="34"/>
      <c r="D9588" s="27"/>
      <c r="F9588" s="27"/>
      <c r="G9588" s="35"/>
      <c r="H9588" s="35"/>
      <c r="I9588" s="35"/>
    </row>
    <row r="9589" spans="3:9" ht="22.5" customHeight="1" x14ac:dyDescent="0.25">
      <c r="C9589" s="34"/>
      <c r="D9589" s="27"/>
      <c r="F9589" s="27"/>
      <c r="G9589" s="35"/>
      <c r="H9589" s="35"/>
      <c r="I9589" s="35"/>
    </row>
    <row r="9590" spans="3:9" ht="22.5" customHeight="1" x14ac:dyDescent="0.25">
      <c r="C9590" s="34"/>
      <c r="D9590" s="27"/>
      <c r="F9590" s="27"/>
      <c r="G9590" s="35"/>
      <c r="H9590" s="35"/>
      <c r="I9590" s="35"/>
    </row>
    <row r="9591" spans="3:9" ht="22.5" customHeight="1" x14ac:dyDescent="0.25">
      <c r="C9591" s="34"/>
      <c r="D9591" s="27"/>
      <c r="F9591" s="27"/>
      <c r="G9591" s="35"/>
      <c r="H9591" s="35"/>
      <c r="I9591" s="35"/>
    </row>
    <row r="9592" spans="3:9" ht="22.5" customHeight="1" x14ac:dyDescent="0.25">
      <c r="C9592" s="34"/>
      <c r="D9592" s="27"/>
      <c r="F9592" s="27"/>
      <c r="G9592" s="35"/>
      <c r="H9592" s="35"/>
      <c r="I9592" s="35"/>
    </row>
    <row r="9593" spans="3:9" ht="22.5" customHeight="1" x14ac:dyDescent="0.25">
      <c r="C9593" s="34"/>
      <c r="D9593" s="27"/>
      <c r="F9593" s="27"/>
      <c r="G9593" s="35"/>
      <c r="H9593" s="35"/>
      <c r="I9593" s="35"/>
    </row>
    <row r="9594" spans="3:9" ht="22.5" customHeight="1" x14ac:dyDescent="0.25">
      <c r="C9594" s="34"/>
      <c r="D9594" s="27"/>
      <c r="F9594" s="27"/>
      <c r="G9594" s="35"/>
      <c r="H9594" s="35"/>
      <c r="I9594" s="35"/>
    </row>
    <row r="9595" spans="3:9" ht="22.5" customHeight="1" x14ac:dyDescent="0.25">
      <c r="C9595" s="34"/>
      <c r="D9595" s="27"/>
      <c r="F9595" s="27"/>
      <c r="G9595" s="35"/>
      <c r="H9595" s="35"/>
      <c r="I9595" s="35"/>
    </row>
    <row r="9596" spans="3:9" ht="22.5" customHeight="1" x14ac:dyDescent="0.25">
      <c r="C9596" s="34"/>
      <c r="D9596" s="27"/>
      <c r="F9596" s="27"/>
      <c r="G9596" s="35"/>
      <c r="H9596" s="35"/>
      <c r="I9596" s="35"/>
    </row>
    <row r="9597" spans="3:9" ht="22.5" customHeight="1" x14ac:dyDescent="0.25">
      <c r="C9597" s="34"/>
      <c r="D9597" s="27"/>
      <c r="F9597" s="27"/>
      <c r="G9597" s="35"/>
      <c r="H9597" s="35"/>
      <c r="I9597" s="35"/>
    </row>
    <row r="9598" spans="3:9" ht="22.5" customHeight="1" x14ac:dyDescent="0.25">
      <c r="C9598" s="34"/>
      <c r="D9598" s="27"/>
      <c r="F9598" s="27"/>
      <c r="G9598" s="35"/>
      <c r="H9598" s="35"/>
      <c r="I9598" s="35"/>
    </row>
    <row r="9599" spans="3:9" ht="22.5" customHeight="1" x14ac:dyDescent="0.25">
      <c r="C9599" s="34"/>
      <c r="D9599" s="27"/>
      <c r="F9599" s="27"/>
      <c r="G9599" s="35"/>
      <c r="H9599" s="35"/>
      <c r="I9599" s="35"/>
    </row>
    <row r="9600" spans="3:9" ht="22.5" customHeight="1" x14ac:dyDescent="0.25">
      <c r="C9600" s="34"/>
      <c r="D9600" s="27"/>
      <c r="F9600" s="27"/>
      <c r="G9600" s="35"/>
      <c r="H9600" s="35"/>
      <c r="I9600" s="35"/>
    </row>
    <row r="9601" spans="3:9" ht="22.5" customHeight="1" x14ac:dyDescent="0.25">
      <c r="C9601" s="34"/>
      <c r="D9601" s="27"/>
      <c r="F9601" s="27"/>
      <c r="G9601" s="35"/>
      <c r="H9601" s="35"/>
      <c r="I9601" s="35"/>
    </row>
    <row r="9602" spans="3:9" ht="22.5" customHeight="1" x14ac:dyDescent="0.25">
      <c r="C9602" s="34"/>
      <c r="D9602" s="27"/>
      <c r="F9602" s="27"/>
      <c r="G9602" s="35"/>
      <c r="H9602" s="35"/>
      <c r="I9602" s="35"/>
    </row>
    <row r="9603" spans="3:9" ht="22.5" customHeight="1" x14ac:dyDescent="0.25">
      <c r="C9603" s="34"/>
      <c r="D9603" s="27"/>
      <c r="F9603" s="27"/>
      <c r="G9603" s="35"/>
      <c r="H9603" s="35"/>
      <c r="I9603" s="35"/>
    </row>
    <row r="9604" spans="3:9" ht="22.5" customHeight="1" x14ac:dyDescent="0.25">
      <c r="C9604" s="34"/>
      <c r="D9604" s="27"/>
      <c r="F9604" s="27"/>
      <c r="G9604" s="35"/>
      <c r="H9604" s="35"/>
      <c r="I9604" s="35"/>
    </row>
    <row r="9605" spans="3:9" ht="22.5" customHeight="1" x14ac:dyDescent="0.25">
      <c r="C9605" s="34"/>
      <c r="D9605" s="27"/>
      <c r="F9605" s="27"/>
      <c r="G9605" s="35"/>
      <c r="H9605" s="35"/>
      <c r="I9605" s="35"/>
    </row>
    <row r="9606" spans="3:9" ht="22.5" customHeight="1" x14ac:dyDescent="0.25">
      <c r="C9606" s="34"/>
      <c r="D9606" s="27"/>
      <c r="F9606" s="27"/>
      <c r="G9606" s="35"/>
      <c r="H9606" s="35"/>
      <c r="I9606" s="35"/>
    </row>
    <row r="9607" spans="3:9" ht="22.5" customHeight="1" x14ac:dyDescent="0.25">
      <c r="C9607" s="34"/>
      <c r="D9607" s="27"/>
      <c r="F9607" s="27"/>
      <c r="G9607" s="35"/>
      <c r="H9607" s="35"/>
      <c r="I9607" s="35"/>
    </row>
    <row r="9608" spans="3:9" ht="22.5" customHeight="1" x14ac:dyDescent="0.25">
      <c r="C9608" s="34"/>
      <c r="D9608" s="27"/>
      <c r="F9608" s="27"/>
      <c r="G9608" s="35"/>
      <c r="H9608" s="35"/>
      <c r="I9608" s="35"/>
    </row>
    <row r="9609" spans="3:9" ht="22.5" customHeight="1" x14ac:dyDescent="0.25">
      <c r="C9609" s="34"/>
      <c r="D9609" s="27"/>
      <c r="F9609" s="27"/>
      <c r="G9609" s="35"/>
      <c r="H9609" s="35"/>
      <c r="I9609" s="35"/>
    </row>
    <row r="9610" spans="3:9" ht="22.5" customHeight="1" x14ac:dyDescent="0.25">
      <c r="C9610" s="34"/>
      <c r="D9610" s="27"/>
      <c r="F9610" s="27"/>
      <c r="G9610" s="35"/>
      <c r="H9610" s="35"/>
      <c r="I9610" s="35"/>
    </row>
    <row r="9611" spans="3:9" ht="22.5" customHeight="1" x14ac:dyDescent="0.25">
      <c r="C9611" s="34"/>
      <c r="D9611" s="27"/>
      <c r="F9611" s="27"/>
      <c r="G9611" s="35"/>
      <c r="H9611" s="35"/>
      <c r="I9611" s="35"/>
    </row>
    <row r="9612" spans="3:9" ht="22.5" customHeight="1" x14ac:dyDescent="0.25">
      <c r="C9612" s="34"/>
      <c r="D9612" s="27"/>
      <c r="F9612" s="27"/>
      <c r="G9612" s="35"/>
      <c r="H9612" s="35"/>
      <c r="I9612" s="35"/>
    </row>
    <row r="9613" spans="3:9" ht="22.5" customHeight="1" x14ac:dyDescent="0.25">
      <c r="C9613" s="34"/>
      <c r="D9613" s="27"/>
      <c r="F9613" s="27"/>
      <c r="G9613" s="35"/>
      <c r="H9613" s="35"/>
      <c r="I9613" s="35"/>
    </row>
    <row r="9614" spans="3:9" ht="22.5" customHeight="1" x14ac:dyDescent="0.25">
      <c r="C9614" s="34"/>
      <c r="D9614" s="27"/>
      <c r="F9614" s="27"/>
      <c r="G9614" s="35"/>
      <c r="H9614" s="35"/>
      <c r="I9614" s="35"/>
    </row>
    <row r="9615" spans="3:9" ht="22.5" customHeight="1" x14ac:dyDescent="0.25">
      <c r="C9615" s="34"/>
      <c r="D9615" s="27"/>
      <c r="F9615" s="27"/>
      <c r="G9615" s="35"/>
      <c r="H9615" s="35"/>
      <c r="I9615" s="35"/>
    </row>
    <row r="9616" spans="3:9" ht="22.5" customHeight="1" x14ac:dyDescent="0.25">
      <c r="C9616" s="34"/>
      <c r="D9616" s="27"/>
      <c r="F9616" s="27"/>
      <c r="G9616" s="35"/>
      <c r="H9616" s="35"/>
      <c r="I9616" s="35"/>
    </row>
    <row r="9617" spans="3:9" ht="22.5" customHeight="1" x14ac:dyDescent="0.25">
      <c r="C9617" s="34"/>
      <c r="D9617" s="27"/>
      <c r="F9617" s="27"/>
      <c r="G9617" s="35"/>
      <c r="H9617" s="35"/>
      <c r="I9617" s="35"/>
    </row>
    <row r="9618" spans="3:9" ht="22.5" customHeight="1" x14ac:dyDescent="0.25">
      <c r="C9618" s="34"/>
      <c r="D9618" s="27"/>
      <c r="F9618" s="27"/>
      <c r="G9618" s="35"/>
      <c r="H9618" s="35"/>
      <c r="I9618" s="35"/>
    </row>
    <row r="9619" spans="3:9" ht="22.5" customHeight="1" x14ac:dyDescent="0.25">
      <c r="C9619" s="34"/>
      <c r="D9619" s="27"/>
      <c r="F9619" s="27"/>
      <c r="G9619" s="35"/>
      <c r="H9619" s="35"/>
      <c r="I9619" s="35"/>
    </row>
    <row r="9620" spans="3:9" ht="22.5" customHeight="1" x14ac:dyDescent="0.25">
      <c r="C9620" s="34"/>
      <c r="D9620" s="27"/>
      <c r="F9620" s="27"/>
      <c r="G9620" s="35"/>
      <c r="H9620" s="35"/>
      <c r="I9620" s="35"/>
    </row>
    <row r="9621" spans="3:9" ht="22.5" customHeight="1" x14ac:dyDescent="0.25">
      <c r="C9621" s="34"/>
      <c r="D9621" s="27"/>
      <c r="F9621" s="27"/>
      <c r="G9621" s="35"/>
      <c r="H9621" s="35"/>
      <c r="I9621" s="35"/>
    </row>
    <row r="9622" spans="3:9" ht="22.5" customHeight="1" x14ac:dyDescent="0.25">
      <c r="C9622" s="34"/>
      <c r="D9622" s="27"/>
      <c r="F9622" s="27"/>
      <c r="G9622" s="35"/>
      <c r="H9622" s="35"/>
      <c r="I9622" s="35"/>
    </row>
    <row r="9623" spans="3:9" ht="22.5" customHeight="1" x14ac:dyDescent="0.25">
      <c r="C9623" s="34"/>
      <c r="D9623" s="27"/>
      <c r="F9623" s="27"/>
      <c r="G9623" s="35"/>
      <c r="H9623" s="35"/>
      <c r="I9623" s="35"/>
    </row>
    <row r="9624" spans="3:9" ht="22.5" customHeight="1" x14ac:dyDescent="0.25">
      <c r="C9624" s="34"/>
      <c r="D9624" s="27"/>
      <c r="F9624" s="27"/>
      <c r="G9624" s="35"/>
      <c r="H9624" s="35"/>
      <c r="I9624" s="35"/>
    </row>
    <row r="9625" spans="3:9" ht="22.5" customHeight="1" x14ac:dyDescent="0.25">
      <c r="C9625" s="34"/>
      <c r="D9625" s="27"/>
      <c r="F9625" s="27"/>
      <c r="G9625" s="35"/>
      <c r="H9625" s="35"/>
      <c r="I9625" s="35"/>
    </row>
    <row r="9626" spans="3:9" ht="22.5" customHeight="1" x14ac:dyDescent="0.25">
      <c r="C9626" s="34"/>
      <c r="D9626" s="27"/>
      <c r="F9626" s="27"/>
      <c r="G9626" s="35"/>
      <c r="H9626" s="35"/>
      <c r="I9626" s="35"/>
    </row>
    <row r="9627" spans="3:9" ht="22.5" customHeight="1" x14ac:dyDescent="0.25">
      <c r="C9627" s="34"/>
      <c r="D9627" s="27"/>
      <c r="F9627" s="27"/>
      <c r="G9627" s="35"/>
      <c r="H9627" s="35"/>
      <c r="I9627" s="35"/>
    </row>
    <row r="9628" spans="3:9" ht="22.5" customHeight="1" x14ac:dyDescent="0.25">
      <c r="C9628" s="34"/>
      <c r="D9628" s="27"/>
      <c r="F9628" s="27"/>
      <c r="G9628" s="35"/>
      <c r="H9628" s="35"/>
      <c r="I9628" s="35"/>
    </row>
    <row r="9629" spans="3:9" ht="22.5" customHeight="1" x14ac:dyDescent="0.25">
      <c r="C9629" s="34"/>
      <c r="D9629" s="27"/>
      <c r="F9629" s="27"/>
      <c r="G9629" s="35"/>
      <c r="H9629" s="35"/>
      <c r="I9629" s="35"/>
    </row>
    <row r="9630" spans="3:9" ht="22.5" customHeight="1" x14ac:dyDescent="0.25">
      <c r="C9630" s="34"/>
      <c r="D9630" s="27"/>
      <c r="F9630" s="27"/>
      <c r="G9630" s="35"/>
      <c r="H9630" s="35"/>
      <c r="I9630" s="35"/>
    </row>
    <row r="9631" spans="3:9" ht="22.5" customHeight="1" x14ac:dyDescent="0.25">
      <c r="C9631" s="34"/>
      <c r="D9631" s="27"/>
      <c r="F9631" s="27"/>
      <c r="G9631" s="35"/>
      <c r="H9631" s="35"/>
      <c r="I9631" s="35"/>
    </row>
    <row r="9632" spans="3:9" ht="22.5" customHeight="1" x14ac:dyDescent="0.25">
      <c r="C9632" s="34"/>
      <c r="D9632" s="27"/>
      <c r="F9632" s="27"/>
      <c r="G9632" s="35"/>
      <c r="H9632" s="35"/>
      <c r="I9632" s="35"/>
    </row>
    <row r="9633" spans="3:9" ht="22.5" customHeight="1" x14ac:dyDescent="0.25">
      <c r="C9633" s="34"/>
      <c r="D9633" s="27"/>
      <c r="F9633" s="27"/>
      <c r="G9633" s="35"/>
      <c r="H9633" s="35"/>
      <c r="I9633" s="35"/>
    </row>
    <row r="9634" spans="3:9" ht="22.5" customHeight="1" x14ac:dyDescent="0.25">
      <c r="C9634" s="34"/>
      <c r="D9634" s="27"/>
      <c r="F9634" s="27"/>
      <c r="G9634" s="35"/>
      <c r="H9634" s="35"/>
      <c r="I9634" s="35"/>
    </row>
    <row r="9635" spans="3:9" ht="22.5" customHeight="1" x14ac:dyDescent="0.25">
      <c r="C9635" s="34"/>
      <c r="D9635" s="27"/>
      <c r="F9635" s="27"/>
      <c r="G9635" s="35"/>
      <c r="H9635" s="35"/>
      <c r="I9635" s="35"/>
    </row>
    <row r="9636" spans="3:9" ht="22.5" customHeight="1" x14ac:dyDescent="0.25">
      <c r="C9636" s="34"/>
      <c r="D9636" s="27"/>
      <c r="F9636" s="27"/>
      <c r="G9636" s="35"/>
      <c r="H9636" s="35"/>
      <c r="I9636" s="35"/>
    </row>
    <row r="9637" spans="3:9" ht="22.5" customHeight="1" x14ac:dyDescent="0.25">
      <c r="C9637" s="34"/>
      <c r="D9637" s="27"/>
      <c r="F9637" s="27"/>
      <c r="G9637" s="35"/>
      <c r="H9637" s="35"/>
      <c r="I9637" s="35"/>
    </row>
    <row r="9638" spans="3:9" ht="22.5" customHeight="1" x14ac:dyDescent="0.25">
      <c r="C9638" s="34"/>
      <c r="D9638" s="27"/>
      <c r="F9638" s="27"/>
      <c r="G9638" s="35"/>
      <c r="H9638" s="35"/>
      <c r="I9638" s="35"/>
    </row>
    <row r="9639" spans="3:9" ht="22.5" customHeight="1" x14ac:dyDescent="0.25">
      <c r="C9639" s="34"/>
      <c r="D9639" s="27"/>
      <c r="F9639" s="27"/>
      <c r="G9639" s="35"/>
      <c r="H9639" s="35"/>
      <c r="I9639" s="35"/>
    </row>
    <row r="9640" spans="3:9" ht="22.5" customHeight="1" x14ac:dyDescent="0.25">
      <c r="C9640" s="34"/>
      <c r="D9640" s="27"/>
      <c r="F9640" s="27"/>
      <c r="G9640" s="35"/>
      <c r="H9640" s="35"/>
      <c r="I9640" s="35"/>
    </row>
    <row r="9641" spans="3:9" ht="22.5" customHeight="1" x14ac:dyDescent="0.25">
      <c r="C9641" s="34"/>
      <c r="D9641" s="27"/>
      <c r="F9641" s="27"/>
      <c r="G9641" s="35"/>
      <c r="H9641" s="35"/>
      <c r="I9641" s="35"/>
    </row>
    <row r="9642" spans="3:9" ht="22.5" customHeight="1" x14ac:dyDescent="0.25">
      <c r="C9642" s="34"/>
      <c r="D9642" s="27"/>
      <c r="F9642" s="27"/>
      <c r="G9642" s="35"/>
      <c r="H9642" s="35"/>
      <c r="I9642" s="35"/>
    </row>
    <row r="9643" spans="3:9" ht="22.5" customHeight="1" x14ac:dyDescent="0.25">
      <c r="C9643" s="34"/>
      <c r="D9643" s="27"/>
      <c r="F9643" s="27"/>
      <c r="G9643" s="35"/>
      <c r="H9643" s="35"/>
      <c r="I9643" s="35"/>
    </row>
    <row r="9644" spans="3:9" ht="22.5" customHeight="1" x14ac:dyDescent="0.25">
      <c r="C9644" s="34"/>
      <c r="D9644" s="27"/>
      <c r="F9644" s="27"/>
      <c r="G9644" s="35"/>
      <c r="H9644" s="35"/>
      <c r="I9644" s="35"/>
    </row>
    <row r="9645" spans="3:9" ht="22.5" customHeight="1" x14ac:dyDescent="0.25">
      <c r="C9645" s="34"/>
      <c r="D9645" s="27"/>
      <c r="F9645" s="27"/>
      <c r="G9645" s="35"/>
      <c r="H9645" s="35"/>
      <c r="I9645" s="35"/>
    </row>
    <row r="9646" spans="3:9" ht="22.5" customHeight="1" x14ac:dyDescent="0.25">
      <c r="C9646" s="34"/>
      <c r="D9646" s="27"/>
      <c r="F9646" s="27"/>
      <c r="G9646" s="35"/>
      <c r="H9646" s="35"/>
      <c r="I9646" s="35"/>
    </row>
    <row r="9647" spans="3:9" ht="22.5" customHeight="1" x14ac:dyDescent="0.25">
      <c r="C9647" s="34"/>
      <c r="D9647" s="27"/>
      <c r="F9647" s="27"/>
      <c r="G9647" s="35"/>
      <c r="H9647" s="35"/>
      <c r="I9647" s="35"/>
    </row>
    <row r="9648" spans="3:9" ht="22.5" customHeight="1" x14ac:dyDescent="0.25">
      <c r="C9648" s="34"/>
      <c r="D9648" s="27"/>
      <c r="F9648" s="27"/>
      <c r="G9648" s="35"/>
      <c r="H9648" s="35"/>
      <c r="I9648" s="35"/>
    </row>
    <row r="9649" spans="3:9" ht="22.5" customHeight="1" x14ac:dyDescent="0.25">
      <c r="C9649" s="34"/>
      <c r="D9649" s="27"/>
      <c r="F9649" s="27"/>
      <c r="G9649" s="35"/>
      <c r="H9649" s="35"/>
      <c r="I9649" s="35"/>
    </row>
    <row r="9650" spans="3:9" ht="22.5" customHeight="1" x14ac:dyDescent="0.25">
      <c r="C9650" s="34"/>
      <c r="D9650" s="27"/>
      <c r="F9650" s="27"/>
      <c r="G9650" s="35"/>
      <c r="H9650" s="35"/>
      <c r="I9650" s="35"/>
    </row>
    <row r="9651" spans="3:9" ht="22.5" customHeight="1" x14ac:dyDescent="0.25">
      <c r="C9651" s="34"/>
      <c r="D9651" s="27"/>
      <c r="F9651" s="27"/>
      <c r="G9651" s="35"/>
      <c r="H9651" s="35"/>
      <c r="I9651" s="35"/>
    </row>
    <row r="9652" spans="3:9" ht="22.5" customHeight="1" x14ac:dyDescent="0.25">
      <c r="C9652" s="34"/>
      <c r="D9652" s="27"/>
      <c r="F9652" s="27"/>
      <c r="G9652" s="35"/>
      <c r="H9652" s="35"/>
      <c r="I9652" s="35"/>
    </row>
    <row r="9653" spans="3:9" ht="22.5" customHeight="1" x14ac:dyDescent="0.25">
      <c r="C9653" s="34"/>
      <c r="D9653" s="27"/>
      <c r="F9653" s="27"/>
      <c r="G9653" s="35"/>
      <c r="H9653" s="35"/>
      <c r="I9653" s="35"/>
    </row>
    <row r="9654" spans="3:9" ht="22.5" customHeight="1" x14ac:dyDescent="0.25">
      <c r="C9654" s="34"/>
      <c r="D9654" s="27"/>
      <c r="F9654" s="27"/>
      <c r="G9654" s="35"/>
      <c r="H9654" s="35"/>
      <c r="I9654" s="35"/>
    </row>
    <row r="9655" spans="3:9" ht="22.5" customHeight="1" x14ac:dyDescent="0.25">
      <c r="C9655" s="34"/>
      <c r="D9655" s="27"/>
      <c r="F9655" s="27"/>
      <c r="G9655" s="35"/>
      <c r="H9655" s="35"/>
      <c r="I9655" s="35"/>
    </row>
    <row r="9656" spans="3:9" ht="22.5" customHeight="1" x14ac:dyDescent="0.25">
      <c r="C9656" s="34"/>
      <c r="D9656" s="27"/>
      <c r="F9656" s="27"/>
      <c r="G9656" s="35"/>
      <c r="H9656" s="35"/>
      <c r="I9656" s="35"/>
    </row>
    <row r="9657" spans="3:9" ht="22.5" customHeight="1" x14ac:dyDescent="0.25">
      <c r="C9657" s="34"/>
      <c r="D9657" s="27"/>
      <c r="F9657" s="27"/>
      <c r="G9657" s="35"/>
      <c r="H9657" s="35"/>
      <c r="I9657" s="35"/>
    </row>
    <row r="9658" spans="3:9" ht="22.5" customHeight="1" x14ac:dyDescent="0.25">
      <c r="C9658" s="34"/>
      <c r="D9658" s="27"/>
      <c r="F9658" s="27"/>
      <c r="G9658" s="35"/>
      <c r="H9658" s="35"/>
      <c r="I9658" s="35"/>
    </row>
    <row r="9659" spans="3:9" ht="22.5" customHeight="1" x14ac:dyDescent="0.25">
      <c r="C9659" s="34"/>
      <c r="D9659" s="27"/>
      <c r="F9659" s="27"/>
      <c r="G9659" s="35"/>
      <c r="H9659" s="35"/>
      <c r="I9659" s="35"/>
    </row>
    <row r="9660" spans="3:9" ht="22.5" customHeight="1" x14ac:dyDescent="0.25">
      <c r="C9660" s="34"/>
      <c r="D9660" s="27"/>
      <c r="F9660" s="27"/>
      <c r="G9660" s="35"/>
      <c r="H9660" s="35"/>
      <c r="I9660" s="35"/>
    </row>
    <row r="9661" spans="3:9" ht="22.5" customHeight="1" x14ac:dyDescent="0.25">
      <c r="C9661" s="34"/>
      <c r="D9661" s="27"/>
      <c r="F9661" s="27"/>
      <c r="G9661" s="35"/>
      <c r="H9661" s="35"/>
      <c r="I9661" s="35"/>
    </row>
    <row r="9662" spans="3:9" ht="22.5" customHeight="1" x14ac:dyDescent="0.25">
      <c r="C9662" s="34"/>
      <c r="D9662" s="27"/>
      <c r="F9662" s="27"/>
      <c r="G9662" s="35"/>
      <c r="H9662" s="35"/>
      <c r="I9662" s="35"/>
    </row>
    <row r="9663" spans="3:9" ht="22.5" customHeight="1" x14ac:dyDescent="0.25">
      <c r="C9663" s="34"/>
      <c r="D9663" s="27"/>
      <c r="F9663" s="27"/>
      <c r="G9663" s="35"/>
      <c r="H9663" s="35"/>
      <c r="I9663" s="35"/>
    </row>
    <row r="9664" spans="3:9" ht="22.5" customHeight="1" x14ac:dyDescent="0.25">
      <c r="C9664" s="34"/>
      <c r="D9664" s="27"/>
      <c r="F9664" s="27"/>
      <c r="G9664" s="35"/>
      <c r="H9664" s="35"/>
      <c r="I9664" s="35"/>
    </row>
    <row r="9665" spans="3:9" ht="22.5" customHeight="1" x14ac:dyDescent="0.25">
      <c r="C9665" s="34"/>
      <c r="D9665" s="27"/>
      <c r="F9665" s="27"/>
      <c r="G9665" s="35"/>
      <c r="H9665" s="35"/>
      <c r="I9665" s="35"/>
    </row>
    <row r="9666" spans="3:9" ht="22.5" customHeight="1" x14ac:dyDescent="0.25">
      <c r="C9666" s="34"/>
      <c r="D9666" s="27"/>
      <c r="F9666" s="27"/>
      <c r="G9666" s="35"/>
      <c r="H9666" s="35"/>
      <c r="I9666" s="35"/>
    </row>
    <row r="9667" spans="3:9" ht="22.5" customHeight="1" x14ac:dyDescent="0.25">
      <c r="C9667" s="34"/>
      <c r="D9667" s="27"/>
      <c r="F9667" s="27"/>
      <c r="G9667" s="35"/>
      <c r="H9667" s="35"/>
      <c r="I9667" s="35"/>
    </row>
    <row r="9668" spans="3:9" ht="22.5" customHeight="1" x14ac:dyDescent="0.25">
      <c r="C9668" s="34"/>
      <c r="D9668" s="27"/>
      <c r="F9668" s="27"/>
      <c r="G9668" s="35"/>
      <c r="H9668" s="35"/>
      <c r="I9668" s="35"/>
    </row>
    <row r="9669" spans="3:9" ht="22.5" customHeight="1" x14ac:dyDescent="0.25">
      <c r="C9669" s="34"/>
      <c r="D9669" s="27"/>
      <c r="F9669" s="27"/>
      <c r="G9669" s="35"/>
      <c r="H9669" s="35"/>
      <c r="I9669" s="35"/>
    </row>
    <row r="9670" spans="3:9" ht="22.5" customHeight="1" x14ac:dyDescent="0.25">
      <c r="C9670" s="34"/>
      <c r="D9670" s="27"/>
      <c r="F9670" s="27"/>
      <c r="G9670" s="35"/>
      <c r="H9670" s="35"/>
      <c r="I9670" s="35"/>
    </row>
    <row r="9671" spans="3:9" ht="22.5" customHeight="1" x14ac:dyDescent="0.25">
      <c r="C9671" s="34"/>
      <c r="D9671" s="27"/>
      <c r="F9671" s="27"/>
      <c r="G9671" s="35"/>
      <c r="H9671" s="35"/>
      <c r="I9671" s="35"/>
    </row>
    <row r="9672" spans="3:9" ht="22.5" customHeight="1" x14ac:dyDescent="0.25">
      <c r="C9672" s="34"/>
      <c r="D9672" s="27"/>
      <c r="F9672" s="27"/>
      <c r="G9672" s="35"/>
      <c r="H9672" s="35"/>
      <c r="I9672" s="35"/>
    </row>
    <row r="9673" spans="3:9" ht="22.5" customHeight="1" x14ac:dyDescent="0.25">
      <c r="C9673" s="34"/>
      <c r="D9673" s="27"/>
      <c r="F9673" s="27"/>
      <c r="G9673" s="35"/>
      <c r="H9673" s="35"/>
      <c r="I9673" s="35"/>
    </row>
    <row r="9674" spans="3:9" ht="22.5" customHeight="1" x14ac:dyDescent="0.25">
      <c r="C9674" s="34"/>
      <c r="D9674" s="27"/>
      <c r="F9674" s="27"/>
      <c r="G9674" s="35"/>
      <c r="H9674" s="35"/>
      <c r="I9674" s="35"/>
    </row>
    <row r="9675" spans="3:9" ht="22.5" customHeight="1" x14ac:dyDescent="0.25">
      <c r="C9675" s="34"/>
      <c r="D9675" s="27"/>
      <c r="F9675" s="27"/>
      <c r="G9675" s="35"/>
      <c r="H9675" s="35"/>
      <c r="I9675" s="35"/>
    </row>
    <row r="9676" spans="3:9" ht="22.5" customHeight="1" x14ac:dyDescent="0.25">
      <c r="C9676" s="34"/>
      <c r="D9676" s="27"/>
      <c r="F9676" s="27"/>
      <c r="G9676" s="35"/>
      <c r="H9676" s="35"/>
      <c r="I9676" s="35"/>
    </row>
    <row r="9677" spans="3:9" ht="22.5" customHeight="1" x14ac:dyDescent="0.25">
      <c r="C9677" s="34"/>
      <c r="D9677" s="27"/>
      <c r="F9677" s="27"/>
      <c r="G9677" s="35"/>
      <c r="H9677" s="35"/>
      <c r="I9677" s="35"/>
    </row>
    <row r="9678" spans="3:9" ht="22.5" customHeight="1" x14ac:dyDescent="0.25">
      <c r="C9678" s="34"/>
      <c r="D9678" s="27"/>
      <c r="F9678" s="27"/>
      <c r="G9678" s="35"/>
      <c r="H9678" s="35"/>
      <c r="I9678" s="35"/>
    </row>
    <row r="9679" spans="3:9" ht="22.5" customHeight="1" x14ac:dyDescent="0.25">
      <c r="C9679" s="34"/>
      <c r="D9679" s="27"/>
      <c r="F9679" s="27"/>
      <c r="G9679" s="35"/>
      <c r="H9679" s="35"/>
      <c r="I9679" s="35"/>
    </row>
    <row r="9680" spans="3:9" ht="22.5" customHeight="1" x14ac:dyDescent="0.25">
      <c r="C9680" s="34"/>
      <c r="D9680" s="27"/>
      <c r="F9680" s="27"/>
      <c r="G9680" s="35"/>
      <c r="H9680" s="35"/>
      <c r="I9680" s="35"/>
    </row>
    <row r="9681" spans="3:9" ht="22.5" customHeight="1" x14ac:dyDescent="0.25">
      <c r="C9681" s="34"/>
      <c r="D9681" s="27"/>
      <c r="F9681" s="27"/>
      <c r="G9681" s="35"/>
      <c r="H9681" s="35"/>
      <c r="I9681" s="35"/>
    </row>
    <row r="9682" spans="3:9" ht="22.5" customHeight="1" x14ac:dyDescent="0.25">
      <c r="C9682" s="34"/>
      <c r="D9682" s="27"/>
      <c r="F9682" s="27"/>
      <c r="G9682" s="35"/>
      <c r="H9682" s="35"/>
      <c r="I9682" s="35"/>
    </row>
    <row r="9683" spans="3:9" ht="22.5" customHeight="1" x14ac:dyDescent="0.25">
      <c r="C9683" s="34"/>
      <c r="D9683" s="27"/>
      <c r="F9683" s="27"/>
      <c r="G9683" s="35"/>
      <c r="H9683" s="35"/>
      <c r="I9683" s="35"/>
    </row>
    <row r="9684" spans="3:9" ht="22.5" customHeight="1" x14ac:dyDescent="0.25">
      <c r="C9684" s="34"/>
      <c r="D9684" s="27"/>
      <c r="F9684" s="27"/>
      <c r="G9684" s="35"/>
      <c r="H9684" s="35"/>
      <c r="I9684" s="35"/>
    </row>
    <row r="9685" spans="3:9" ht="22.5" customHeight="1" x14ac:dyDescent="0.25">
      <c r="C9685" s="34"/>
      <c r="D9685" s="27"/>
      <c r="F9685" s="27"/>
      <c r="G9685" s="35"/>
      <c r="H9685" s="35"/>
      <c r="I9685" s="35"/>
    </row>
    <row r="9686" spans="3:9" ht="22.5" customHeight="1" x14ac:dyDescent="0.25">
      <c r="C9686" s="34"/>
      <c r="D9686" s="27"/>
      <c r="F9686" s="27"/>
      <c r="G9686" s="35"/>
      <c r="H9686" s="35"/>
      <c r="I9686" s="35"/>
    </row>
    <row r="9687" spans="3:9" ht="22.5" customHeight="1" x14ac:dyDescent="0.25">
      <c r="C9687" s="34"/>
      <c r="D9687" s="27"/>
      <c r="F9687" s="27"/>
      <c r="G9687" s="35"/>
      <c r="H9687" s="35"/>
      <c r="I9687" s="35"/>
    </row>
    <row r="9688" spans="3:9" ht="22.5" customHeight="1" x14ac:dyDescent="0.25">
      <c r="C9688" s="34"/>
      <c r="D9688" s="27"/>
      <c r="F9688" s="27"/>
      <c r="G9688" s="35"/>
      <c r="H9688" s="35"/>
      <c r="I9688" s="35"/>
    </row>
    <row r="9689" spans="3:9" ht="22.5" customHeight="1" x14ac:dyDescent="0.25">
      <c r="C9689" s="34"/>
      <c r="D9689" s="27"/>
      <c r="F9689" s="27"/>
      <c r="G9689" s="35"/>
      <c r="H9689" s="35"/>
      <c r="I9689" s="35"/>
    </row>
    <row r="9690" spans="3:9" ht="22.5" customHeight="1" x14ac:dyDescent="0.25">
      <c r="C9690" s="34"/>
      <c r="D9690" s="27"/>
      <c r="F9690" s="27"/>
      <c r="G9690" s="35"/>
      <c r="H9690" s="35"/>
      <c r="I9690" s="35"/>
    </row>
    <row r="9691" spans="3:9" ht="22.5" customHeight="1" x14ac:dyDescent="0.25">
      <c r="C9691" s="34"/>
      <c r="D9691" s="27"/>
      <c r="F9691" s="27"/>
      <c r="G9691" s="35"/>
      <c r="H9691" s="35"/>
      <c r="I9691" s="35"/>
    </row>
    <row r="9692" spans="3:9" ht="22.5" customHeight="1" x14ac:dyDescent="0.25">
      <c r="C9692" s="34"/>
      <c r="D9692" s="27"/>
      <c r="F9692" s="27"/>
      <c r="G9692" s="35"/>
      <c r="H9692" s="35"/>
      <c r="I9692" s="35"/>
    </row>
    <row r="9693" spans="3:9" ht="22.5" customHeight="1" x14ac:dyDescent="0.25">
      <c r="C9693" s="34"/>
      <c r="D9693" s="27"/>
      <c r="F9693" s="27"/>
      <c r="G9693" s="35"/>
      <c r="H9693" s="35"/>
      <c r="I9693" s="35"/>
    </row>
    <row r="9694" spans="3:9" ht="22.5" customHeight="1" x14ac:dyDescent="0.25">
      <c r="C9694" s="34"/>
      <c r="D9694" s="27"/>
      <c r="F9694" s="27"/>
      <c r="G9694" s="35"/>
      <c r="H9694" s="35"/>
      <c r="I9694" s="35"/>
    </row>
    <row r="9695" spans="3:9" ht="22.5" customHeight="1" x14ac:dyDescent="0.25">
      <c r="C9695" s="34"/>
      <c r="D9695" s="27"/>
      <c r="F9695" s="27"/>
      <c r="G9695" s="35"/>
      <c r="H9695" s="35"/>
      <c r="I9695" s="35"/>
    </row>
    <row r="9696" spans="3:9" ht="22.5" customHeight="1" x14ac:dyDescent="0.25">
      <c r="C9696" s="34"/>
      <c r="D9696" s="27"/>
      <c r="F9696" s="27"/>
      <c r="G9696" s="35"/>
      <c r="H9696" s="35"/>
      <c r="I9696" s="35"/>
    </row>
    <row r="9697" spans="3:9" ht="22.5" customHeight="1" x14ac:dyDescent="0.25">
      <c r="C9697" s="34"/>
      <c r="D9697" s="27"/>
      <c r="F9697" s="27"/>
      <c r="G9697" s="35"/>
      <c r="H9697" s="35"/>
      <c r="I9697" s="35"/>
    </row>
    <row r="9698" spans="3:9" ht="22.5" customHeight="1" x14ac:dyDescent="0.25">
      <c r="C9698" s="34"/>
      <c r="D9698" s="27"/>
      <c r="F9698" s="27"/>
      <c r="G9698" s="35"/>
      <c r="H9698" s="35"/>
      <c r="I9698" s="35"/>
    </row>
    <row r="9699" spans="3:9" ht="22.5" customHeight="1" x14ac:dyDescent="0.25">
      <c r="C9699" s="34"/>
      <c r="D9699" s="27"/>
      <c r="F9699" s="27"/>
      <c r="G9699" s="35"/>
      <c r="H9699" s="35"/>
      <c r="I9699" s="35"/>
    </row>
    <row r="9700" spans="3:9" ht="22.5" customHeight="1" x14ac:dyDescent="0.25">
      <c r="C9700" s="34"/>
      <c r="D9700" s="27"/>
      <c r="F9700" s="27"/>
      <c r="G9700" s="35"/>
      <c r="H9700" s="35"/>
      <c r="I9700" s="35"/>
    </row>
    <row r="9701" spans="3:9" ht="22.5" customHeight="1" x14ac:dyDescent="0.25">
      <c r="C9701" s="34"/>
      <c r="D9701" s="27"/>
      <c r="F9701" s="27"/>
      <c r="G9701" s="35"/>
      <c r="H9701" s="35"/>
      <c r="I9701" s="35"/>
    </row>
    <row r="9702" spans="3:9" ht="22.5" customHeight="1" x14ac:dyDescent="0.25">
      <c r="C9702" s="34"/>
      <c r="D9702" s="27"/>
      <c r="F9702" s="27"/>
      <c r="G9702" s="35"/>
      <c r="H9702" s="35"/>
      <c r="I9702" s="35"/>
    </row>
    <row r="9703" spans="3:9" ht="22.5" customHeight="1" x14ac:dyDescent="0.25">
      <c r="C9703" s="34"/>
      <c r="D9703" s="27"/>
      <c r="F9703" s="27"/>
      <c r="G9703" s="35"/>
      <c r="H9703" s="35"/>
      <c r="I9703" s="35"/>
    </row>
    <row r="9704" spans="3:9" ht="22.5" customHeight="1" x14ac:dyDescent="0.25">
      <c r="C9704" s="34"/>
      <c r="D9704" s="27"/>
      <c r="F9704" s="27"/>
      <c r="G9704" s="35"/>
      <c r="H9704" s="35"/>
      <c r="I9704" s="35"/>
    </row>
    <row r="9705" spans="3:9" ht="22.5" customHeight="1" x14ac:dyDescent="0.25">
      <c r="C9705" s="34"/>
      <c r="D9705" s="27"/>
      <c r="F9705" s="27"/>
      <c r="G9705" s="35"/>
      <c r="H9705" s="35"/>
      <c r="I9705" s="35"/>
    </row>
    <row r="9706" spans="3:9" ht="22.5" customHeight="1" x14ac:dyDescent="0.25">
      <c r="C9706" s="34"/>
      <c r="D9706" s="27"/>
      <c r="F9706" s="27"/>
      <c r="G9706" s="35"/>
      <c r="H9706" s="35"/>
      <c r="I9706" s="35"/>
    </row>
    <row r="9707" spans="3:9" ht="22.5" customHeight="1" x14ac:dyDescent="0.25">
      <c r="C9707" s="34"/>
      <c r="D9707" s="27"/>
      <c r="F9707" s="27"/>
      <c r="G9707" s="35"/>
      <c r="H9707" s="35"/>
      <c r="I9707" s="35"/>
    </row>
    <row r="9708" spans="3:9" ht="22.5" customHeight="1" x14ac:dyDescent="0.25">
      <c r="C9708" s="34"/>
      <c r="D9708" s="27"/>
      <c r="F9708" s="27"/>
      <c r="G9708" s="35"/>
      <c r="H9708" s="35"/>
      <c r="I9708" s="35"/>
    </row>
    <row r="9709" spans="3:9" ht="22.5" customHeight="1" x14ac:dyDescent="0.25">
      <c r="C9709" s="34"/>
      <c r="D9709" s="27"/>
      <c r="F9709" s="27"/>
      <c r="G9709" s="35"/>
      <c r="H9709" s="35"/>
      <c r="I9709" s="35"/>
    </row>
    <row r="9710" spans="3:9" ht="22.5" customHeight="1" x14ac:dyDescent="0.25">
      <c r="C9710" s="34"/>
      <c r="D9710" s="27"/>
      <c r="F9710" s="27"/>
      <c r="G9710" s="35"/>
      <c r="H9710" s="35"/>
      <c r="I9710" s="35"/>
    </row>
    <row r="9711" spans="3:9" ht="22.5" customHeight="1" x14ac:dyDescent="0.25">
      <c r="C9711" s="34"/>
      <c r="D9711" s="27"/>
      <c r="F9711" s="27"/>
      <c r="G9711" s="35"/>
      <c r="H9711" s="35"/>
      <c r="I9711" s="35"/>
    </row>
    <row r="9712" spans="3:9" ht="22.5" customHeight="1" x14ac:dyDescent="0.25">
      <c r="C9712" s="34"/>
      <c r="D9712" s="27"/>
      <c r="F9712" s="27"/>
      <c r="G9712" s="35"/>
      <c r="H9712" s="35"/>
      <c r="I9712" s="35"/>
    </row>
    <row r="9713" spans="3:9" ht="22.5" customHeight="1" x14ac:dyDescent="0.25">
      <c r="C9713" s="34"/>
      <c r="D9713" s="27"/>
      <c r="F9713" s="27"/>
      <c r="G9713" s="35"/>
      <c r="H9713" s="35"/>
      <c r="I9713" s="35"/>
    </row>
    <row r="9714" spans="3:9" ht="22.5" customHeight="1" x14ac:dyDescent="0.25">
      <c r="C9714" s="34"/>
      <c r="D9714" s="27"/>
      <c r="F9714" s="27"/>
      <c r="G9714" s="35"/>
      <c r="H9714" s="35"/>
      <c r="I9714" s="35"/>
    </row>
    <row r="9715" spans="3:9" ht="22.5" customHeight="1" x14ac:dyDescent="0.25">
      <c r="C9715" s="34"/>
      <c r="D9715" s="27"/>
      <c r="F9715" s="27"/>
      <c r="G9715" s="35"/>
      <c r="H9715" s="35"/>
      <c r="I9715" s="35"/>
    </row>
    <row r="9716" spans="3:9" ht="22.5" customHeight="1" x14ac:dyDescent="0.25">
      <c r="C9716" s="34"/>
      <c r="D9716" s="27"/>
      <c r="F9716" s="27"/>
      <c r="G9716" s="35"/>
      <c r="H9716" s="35"/>
      <c r="I9716" s="35"/>
    </row>
    <row r="9717" spans="3:9" ht="22.5" customHeight="1" x14ac:dyDescent="0.25">
      <c r="C9717" s="34"/>
      <c r="D9717" s="27"/>
      <c r="F9717" s="27"/>
      <c r="G9717" s="35"/>
      <c r="H9717" s="35"/>
      <c r="I9717" s="35"/>
    </row>
    <row r="9718" spans="3:9" ht="22.5" customHeight="1" x14ac:dyDescent="0.25">
      <c r="C9718" s="34"/>
      <c r="D9718" s="27"/>
      <c r="F9718" s="27"/>
      <c r="G9718" s="35"/>
      <c r="H9718" s="35"/>
      <c r="I9718" s="35"/>
    </row>
    <row r="9719" spans="3:9" ht="22.5" customHeight="1" x14ac:dyDescent="0.25">
      <c r="C9719" s="34"/>
      <c r="D9719" s="27"/>
      <c r="F9719" s="27"/>
      <c r="G9719" s="35"/>
      <c r="H9719" s="35"/>
      <c r="I9719" s="35"/>
    </row>
    <row r="9720" spans="3:9" ht="22.5" customHeight="1" x14ac:dyDescent="0.25">
      <c r="C9720" s="34"/>
      <c r="D9720" s="27"/>
      <c r="F9720" s="27"/>
      <c r="G9720" s="35"/>
      <c r="H9720" s="35"/>
      <c r="I9720" s="35"/>
    </row>
    <row r="9721" spans="3:9" ht="22.5" customHeight="1" x14ac:dyDescent="0.25">
      <c r="C9721" s="34"/>
      <c r="D9721" s="27"/>
      <c r="F9721" s="27"/>
      <c r="G9721" s="35"/>
      <c r="H9721" s="35"/>
      <c r="I9721" s="35"/>
    </row>
    <row r="9722" spans="3:9" ht="22.5" customHeight="1" x14ac:dyDescent="0.25">
      <c r="C9722" s="34"/>
      <c r="D9722" s="27"/>
      <c r="F9722" s="27"/>
      <c r="G9722" s="35"/>
      <c r="H9722" s="35"/>
      <c r="I9722" s="35"/>
    </row>
    <row r="9723" spans="3:9" ht="22.5" customHeight="1" x14ac:dyDescent="0.25">
      <c r="C9723" s="34"/>
      <c r="D9723" s="27"/>
      <c r="F9723" s="27"/>
      <c r="G9723" s="35"/>
      <c r="H9723" s="35"/>
      <c r="I9723" s="35"/>
    </row>
    <row r="9724" spans="3:9" ht="22.5" customHeight="1" x14ac:dyDescent="0.25">
      <c r="C9724" s="34"/>
      <c r="D9724" s="27"/>
      <c r="F9724" s="27"/>
      <c r="G9724" s="35"/>
      <c r="H9724" s="35"/>
      <c r="I9724" s="35"/>
    </row>
    <row r="9725" spans="3:9" ht="22.5" customHeight="1" x14ac:dyDescent="0.25">
      <c r="C9725" s="34"/>
      <c r="D9725" s="27"/>
      <c r="F9725" s="27"/>
      <c r="G9725" s="35"/>
      <c r="H9725" s="35"/>
      <c r="I9725" s="35"/>
    </row>
    <row r="9726" spans="3:9" ht="22.5" customHeight="1" x14ac:dyDescent="0.25">
      <c r="C9726" s="34"/>
      <c r="D9726" s="27"/>
      <c r="F9726" s="27"/>
      <c r="G9726" s="35"/>
      <c r="H9726" s="35"/>
      <c r="I9726" s="35"/>
    </row>
    <row r="9727" spans="3:9" ht="22.5" customHeight="1" x14ac:dyDescent="0.25">
      <c r="C9727" s="34"/>
      <c r="D9727" s="27"/>
      <c r="F9727" s="27"/>
      <c r="G9727" s="35"/>
      <c r="H9727" s="35"/>
      <c r="I9727" s="35"/>
    </row>
    <row r="9728" spans="3:9" ht="22.5" customHeight="1" x14ac:dyDescent="0.25">
      <c r="C9728" s="34"/>
      <c r="D9728" s="27"/>
      <c r="F9728" s="27"/>
      <c r="G9728" s="35"/>
      <c r="H9728" s="35"/>
      <c r="I9728" s="35"/>
    </row>
    <row r="9729" spans="3:9" ht="22.5" customHeight="1" x14ac:dyDescent="0.25">
      <c r="C9729" s="34"/>
      <c r="D9729" s="27"/>
      <c r="F9729" s="27"/>
      <c r="G9729" s="35"/>
      <c r="H9729" s="35"/>
      <c r="I9729" s="35"/>
    </row>
    <row r="9730" spans="3:9" ht="22.5" customHeight="1" x14ac:dyDescent="0.25">
      <c r="C9730" s="34"/>
      <c r="D9730" s="27"/>
      <c r="F9730" s="27"/>
      <c r="G9730" s="35"/>
      <c r="H9730" s="35"/>
      <c r="I9730" s="35"/>
    </row>
    <row r="9731" spans="3:9" ht="22.5" customHeight="1" x14ac:dyDescent="0.25">
      <c r="C9731" s="34"/>
      <c r="D9731" s="27"/>
      <c r="F9731" s="27"/>
      <c r="G9731" s="35"/>
      <c r="H9731" s="35"/>
      <c r="I9731" s="35"/>
    </row>
    <row r="9732" spans="3:9" ht="22.5" customHeight="1" x14ac:dyDescent="0.25">
      <c r="C9732" s="34"/>
      <c r="D9732" s="27"/>
      <c r="F9732" s="27"/>
      <c r="G9732" s="35"/>
      <c r="H9732" s="35"/>
      <c r="I9732" s="35"/>
    </row>
    <row r="9733" spans="3:9" ht="22.5" customHeight="1" x14ac:dyDescent="0.25">
      <c r="C9733" s="34"/>
      <c r="D9733" s="27"/>
      <c r="F9733" s="27"/>
      <c r="G9733" s="35"/>
      <c r="H9733" s="35"/>
      <c r="I9733" s="35"/>
    </row>
    <row r="9734" spans="3:9" ht="22.5" customHeight="1" x14ac:dyDescent="0.25">
      <c r="C9734" s="34"/>
      <c r="D9734" s="27"/>
      <c r="F9734" s="27"/>
      <c r="G9734" s="35"/>
      <c r="H9734" s="35"/>
      <c r="I9734" s="35"/>
    </row>
    <row r="9735" spans="3:9" ht="22.5" customHeight="1" x14ac:dyDescent="0.25">
      <c r="C9735" s="34"/>
      <c r="D9735" s="27"/>
      <c r="F9735" s="27"/>
      <c r="G9735" s="35"/>
      <c r="H9735" s="35"/>
      <c r="I9735" s="35"/>
    </row>
    <row r="9736" spans="3:9" ht="22.5" customHeight="1" x14ac:dyDescent="0.25">
      <c r="C9736" s="34"/>
      <c r="D9736" s="27"/>
      <c r="F9736" s="27"/>
      <c r="G9736" s="35"/>
      <c r="H9736" s="35"/>
      <c r="I9736" s="35"/>
    </row>
    <row r="9737" spans="3:9" ht="22.5" customHeight="1" x14ac:dyDescent="0.25">
      <c r="C9737" s="34"/>
      <c r="D9737" s="27"/>
      <c r="F9737" s="27"/>
      <c r="G9737" s="35"/>
      <c r="H9737" s="35"/>
      <c r="I9737" s="35"/>
    </row>
    <row r="9738" spans="3:9" ht="22.5" customHeight="1" x14ac:dyDescent="0.25">
      <c r="C9738" s="34"/>
      <c r="D9738" s="27"/>
      <c r="F9738" s="27"/>
      <c r="G9738" s="35"/>
      <c r="H9738" s="35"/>
      <c r="I9738" s="35"/>
    </row>
    <row r="9739" spans="3:9" ht="22.5" customHeight="1" x14ac:dyDescent="0.25">
      <c r="C9739" s="34"/>
      <c r="D9739" s="27"/>
      <c r="F9739" s="27"/>
      <c r="G9739" s="35"/>
      <c r="H9739" s="35"/>
      <c r="I9739" s="35"/>
    </row>
    <row r="9740" spans="3:9" ht="22.5" customHeight="1" x14ac:dyDescent="0.25">
      <c r="C9740" s="34"/>
      <c r="D9740" s="27"/>
      <c r="F9740" s="27"/>
      <c r="G9740" s="35"/>
      <c r="H9740" s="35"/>
      <c r="I9740" s="35"/>
    </row>
    <row r="9741" spans="3:9" ht="22.5" customHeight="1" x14ac:dyDescent="0.25">
      <c r="C9741" s="34"/>
      <c r="D9741" s="27"/>
      <c r="F9741" s="27"/>
      <c r="G9741" s="35"/>
      <c r="H9741" s="35"/>
      <c r="I9741" s="35"/>
    </row>
    <row r="9742" spans="3:9" ht="22.5" customHeight="1" x14ac:dyDescent="0.25">
      <c r="C9742" s="34"/>
      <c r="D9742" s="27"/>
      <c r="F9742" s="27"/>
      <c r="G9742" s="35"/>
      <c r="H9742" s="35"/>
      <c r="I9742" s="35"/>
    </row>
    <row r="9743" spans="3:9" ht="22.5" customHeight="1" x14ac:dyDescent="0.25">
      <c r="C9743" s="34"/>
      <c r="D9743" s="27"/>
      <c r="F9743" s="27"/>
      <c r="G9743" s="35"/>
      <c r="H9743" s="35"/>
      <c r="I9743" s="35"/>
    </row>
    <row r="9744" spans="3:9" ht="22.5" customHeight="1" x14ac:dyDescent="0.25">
      <c r="C9744" s="34"/>
      <c r="D9744" s="27"/>
      <c r="F9744" s="27"/>
      <c r="G9744" s="35"/>
      <c r="H9744" s="35"/>
      <c r="I9744" s="35"/>
    </row>
    <row r="9745" spans="3:9" ht="22.5" customHeight="1" x14ac:dyDescent="0.25">
      <c r="C9745" s="34"/>
      <c r="D9745" s="27"/>
      <c r="F9745" s="27"/>
      <c r="G9745" s="35"/>
      <c r="H9745" s="35"/>
      <c r="I9745" s="35"/>
    </row>
    <row r="9746" spans="3:9" ht="22.5" customHeight="1" x14ac:dyDescent="0.25">
      <c r="C9746" s="34"/>
      <c r="D9746" s="27"/>
      <c r="F9746" s="27"/>
      <c r="G9746" s="35"/>
      <c r="H9746" s="35"/>
      <c r="I9746" s="35"/>
    </row>
    <row r="9747" spans="3:9" ht="22.5" customHeight="1" x14ac:dyDescent="0.25">
      <c r="C9747" s="34"/>
      <c r="D9747" s="27"/>
      <c r="F9747" s="27"/>
      <c r="G9747" s="35"/>
      <c r="H9747" s="35"/>
      <c r="I9747" s="35"/>
    </row>
    <row r="9748" spans="3:9" ht="22.5" customHeight="1" x14ac:dyDescent="0.25">
      <c r="C9748" s="34"/>
      <c r="D9748" s="27"/>
      <c r="F9748" s="27"/>
      <c r="G9748" s="35"/>
      <c r="H9748" s="35"/>
      <c r="I9748" s="35"/>
    </row>
    <row r="9749" spans="3:9" ht="22.5" customHeight="1" x14ac:dyDescent="0.25">
      <c r="C9749" s="34"/>
      <c r="D9749" s="27"/>
      <c r="F9749" s="27"/>
      <c r="G9749" s="35"/>
      <c r="H9749" s="35"/>
      <c r="I9749" s="35"/>
    </row>
    <row r="9750" spans="3:9" ht="22.5" customHeight="1" x14ac:dyDescent="0.25">
      <c r="C9750" s="34"/>
      <c r="D9750" s="27"/>
      <c r="F9750" s="27"/>
      <c r="G9750" s="35"/>
      <c r="H9750" s="35"/>
      <c r="I9750" s="35"/>
    </row>
    <row r="9751" spans="3:9" ht="22.5" customHeight="1" x14ac:dyDescent="0.25">
      <c r="C9751" s="34"/>
      <c r="D9751" s="27"/>
      <c r="F9751" s="27"/>
      <c r="G9751" s="35"/>
      <c r="H9751" s="35"/>
      <c r="I9751" s="35"/>
    </row>
    <row r="9752" spans="3:9" ht="22.5" customHeight="1" x14ac:dyDescent="0.25">
      <c r="C9752" s="34"/>
      <c r="D9752" s="27"/>
      <c r="F9752" s="27"/>
      <c r="G9752" s="35"/>
      <c r="H9752" s="35"/>
      <c r="I9752" s="35"/>
    </row>
    <row r="9753" spans="3:9" ht="22.5" customHeight="1" x14ac:dyDescent="0.25">
      <c r="C9753" s="34"/>
      <c r="D9753" s="27"/>
      <c r="F9753" s="27"/>
      <c r="G9753" s="35"/>
      <c r="H9753" s="35"/>
      <c r="I9753" s="35"/>
    </row>
    <row r="9754" spans="3:9" ht="22.5" customHeight="1" x14ac:dyDescent="0.25">
      <c r="C9754" s="34"/>
      <c r="D9754" s="27"/>
      <c r="F9754" s="27"/>
      <c r="G9754" s="35"/>
      <c r="H9754" s="35"/>
      <c r="I9754" s="35"/>
    </row>
    <row r="9755" spans="3:9" ht="22.5" customHeight="1" x14ac:dyDescent="0.25">
      <c r="C9755" s="34"/>
      <c r="D9755" s="27"/>
      <c r="F9755" s="27"/>
      <c r="G9755" s="35"/>
      <c r="H9755" s="35"/>
      <c r="I9755" s="35"/>
    </row>
    <row r="9756" spans="3:9" ht="22.5" customHeight="1" x14ac:dyDescent="0.25">
      <c r="C9756" s="34"/>
      <c r="D9756" s="27"/>
      <c r="F9756" s="27"/>
      <c r="G9756" s="35"/>
      <c r="H9756" s="35"/>
      <c r="I9756" s="35"/>
    </row>
    <row r="9757" spans="3:9" ht="22.5" customHeight="1" x14ac:dyDescent="0.25">
      <c r="C9757" s="34"/>
      <c r="D9757" s="27"/>
      <c r="F9757" s="27"/>
      <c r="G9757" s="35"/>
      <c r="H9757" s="35"/>
      <c r="I9757" s="35"/>
    </row>
    <row r="9758" spans="3:9" ht="22.5" customHeight="1" x14ac:dyDescent="0.25">
      <c r="C9758" s="34"/>
      <c r="D9758" s="27"/>
      <c r="F9758" s="27"/>
      <c r="G9758" s="35"/>
      <c r="H9758" s="35"/>
      <c r="I9758" s="35"/>
    </row>
    <row r="9759" spans="3:9" ht="22.5" customHeight="1" x14ac:dyDescent="0.25">
      <c r="C9759" s="34"/>
      <c r="D9759" s="27"/>
      <c r="F9759" s="27"/>
      <c r="G9759" s="35"/>
      <c r="H9759" s="35"/>
      <c r="I9759" s="35"/>
    </row>
    <row r="9760" spans="3:9" ht="22.5" customHeight="1" x14ac:dyDescent="0.25">
      <c r="C9760" s="34"/>
      <c r="D9760" s="27"/>
      <c r="F9760" s="27"/>
      <c r="G9760" s="35"/>
      <c r="H9760" s="35"/>
      <c r="I9760" s="35"/>
    </row>
    <row r="9761" spans="3:9" ht="22.5" customHeight="1" x14ac:dyDescent="0.25">
      <c r="C9761" s="34"/>
      <c r="D9761" s="27"/>
      <c r="F9761" s="27"/>
      <c r="G9761" s="35"/>
      <c r="H9761" s="35"/>
      <c r="I9761" s="35"/>
    </row>
    <row r="9762" spans="3:9" ht="22.5" customHeight="1" x14ac:dyDescent="0.25">
      <c r="C9762" s="34"/>
      <c r="D9762" s="27"/>
      <c r="F9762" s="27"/>
      <c r="G9762" s="35"/>
      <c r="H9762" s="35"/>
      <c r="I9762" s="35"/>
    </row>
    <row r="9763" spans="3:9" ht="22.5" customHeight="1" x14ac:dyDescent="0.25">
      <c r="C9763" s="34"/>
      <c r="D9763" s="27"/>
      <c r="F9763" s="27"/>
      <c r="G9763" s="35"/>
      <c r="H9763" s="35"/>
      <c r="I9763" s="35"/>
    </row>
    <row r="9764" spans="3:9" ht="22.5" customHeight="1" x14ac:dyDescent="0.25">
      <c r="C9764" s="34"/>
      <c r="D9764" s="27"/>
      <c r="F9764" s="27"/>
      <c r="G9764" s="35"/>
      <c r="H9764" s="35"/>
      <c r="I9764" s="35"/>
    </row>
    <row r="9765" spans="3:9" ht="22.5" customHeight="1" x14ac:dyDescent="0.25">
      <c r="C9765" s="34"/>
      <c r="D9765" s="27"/>
      <c r="F9765" s="27"/>
      <c r="G9765" s="35"/>
      <c r="H9765" s="35"/>
      <c r="I9765" s="35"/>
    </row>
    <row r="9766" spans="3:9" ht="22.5" customHeight="1" x14ac:dyDescent="0.25">
      <c r="C9766" s="34"/>
      <c r="D9766" s="27"/>
      <c r="F9766" s="27"/>
      <c r="G9766" s="35"/>
      <c r="H9766" s="35"/>
      <c r="I9766" s="35"/>
    </row>
    <row r="9767" spans="3:9" ht="22.5" customHeight="1" x14ac:dyDescent="0.25">
      <c r="C9767" s="34"/>
      <c r="D9767" s="27"/>
      <c r="F9767" s="27"/>
      <c r="G9767" s="35"/>
      <c r="H9767" s="35"/>
      <c r="I9767" s="35"/>
    </row>
    <row r="9768" spans="3:9" ht="22.5" customHeight="1" x14ac:dyDescent="0.25">
      <c r="C9768" s="34"/>
      <c r="D9768" s="27"/>
      <c r="F9768" s="27"/>
      <c r="G9768" s="35"/>
      <c r="H9768" s="35"/>
      <c r="I9768" s="35"/>
    </row>
    <row r="9769" spans="3:9" ht="22.5" customHeight="1" x14ac:dyDescent="0.25">
      <c r="C9769" s="34"/>
      <c r="D9769" s="27"/>
      <c r="F9769" s="27"/>
      <c r="G9769" s="35"/>
      <c r="H9769" s="35"/>
      <c r="I9769" s="35"/>
    </row>
    <row r="9770" spans="3:9" ht="22.5" customHeight="1" x14ac:dyDescent="0.25">
      <c r="C9770" s="34"/>
      <c r="D9770" s="27"/>
      <c r="F9770" s="27"/>
      <c r="G9770" s="35"/>
      <c r="H9770" s="35"/>
      <c r="I9770" s="35"/>
    </row>
    <row r="9771" spans="3:9" ht="22.5" customHeight="1" x14ac:dyDescent="0.25">
      <c r="C9771" s="34"/>
      <c r="D9771" s="27"/>
      <c r="F9771" s="27"/>
      <c r="G9771" s="35"/>
      <c r="H9771" s="35"/>
      <c r="I9771" s="35"/>
    </row>
    <row r="9772" spans="3:9" ht="22.5" customHeight="1" x14ac:dyDescent="0.25">
      <c r="C9772" s="34"/>
      <c r="D9772" s="27"/>
      <c r="F9772" s="27"/>
      <c r="G9772" s="35"/>
      <c r="H9772" s="35"/>
      <c r="I9772" s="35"/>
    </row>
    <row r="9773" spans="3:9" ht="22.5" customHeight="1" x14ac:dyDescent="0.25">
      <c r="C9773" s="34"/>
      <c r="D9773" s="27"/>
      <c r="F9773" s="27"/>
      <c r="G9773" s="35"/>
      <c r="H9773" s="35"/>
      <c r="I9773" s="35"/>
    </row>
    <row r="9774" spans="3:9" ht="22.5" customHeight="1" x14ac:dyDescent="0.25">
      <c r="C9774" s="34"/>
      <c r="D9774" s="27"/>
      <c r="F9774" s="27"/>
      <c r="G9774" s="35"/>
      <c r="H9774" s="35"/>
      <c r="I9774" s="35"/>
    </row>
    <row r="9775" spans="3:9" ht="22.5" customHeight="1" x14ac:dyDescent="0.25">
      <c r="C9775" s="34"/>
      <c r="D9775" s="27"/>
      <c r="F9775" s="27"/>
      <c r="G9775" s="35"/>
      <c r="H9775" s="35"/>
      <c r="I9775" s="35"/>
    </row>
    <row r="9776" spans="3:9" ht="22.5" customHeight="1" x14ac:dyDescent="0.25">
      <c r="C9776" s="34"/>
      <c r="D9776" s="27"/>
      <c r="F9776" s="27"/>
      <c r="G9776" s="35"/>
      <c r="H9776" s="35"/>
      <c r="I9776" s="35"/>
    </row>
    <row r="9777" spans="3:9" ht="22.5" customHeight="1" x14ac:dyDescent="0.25">
      <c r="C9777" s="34"/>
      <c r="D9777" s="27"/>
      <c r="F9777" s="27"/>
      <c r="G9777" s="35"/>
      <c r="H9777" s="35"/>
      <c r="I9777" s="35"/>
    </row>
    <row r="9778" spans="3:9" ht="22.5" customHeight="1" x14ac:dyDescent="0.25">
      <c r="C9778" s="34"/>
      <c r="D9778" s="27"/>
      <c r="F9778" s="27"/>
      <c r="G9778" s="35"/>
      <c r="H9778" s="35"/>
      <c r="I9778" s="35"/>
    </row>
    <row r="9779" spans="3:9" ht="22.5" customHeight="1" x14ac:dyDescent="0.25">
      <c r="C9779" s="34"/>
      <c r="D9779" s="27"/>
      <c r="F9779" s="27"/>
      <c r="G9779" s="35"/>
      <c r="H9779" s="35"/>
      <c r="I9779" s="35"/>
    </row>
    <row r="9780" spans="3:9" ht="22.5" customHeight="1" x14ac:dyDescent="0.25">
      <c r="C9780" s="34"/>
      <c r="D9780" s="27"/>
      <c r="F9780" s="27"/>
      <c r="G9780" s="35"/>
      <c r="H9780" s="35"/>
      <c r="I9780" s="35"/>
    </row>
    <row r="9781" spans="3:9" ht="22.5" customHeight="1" x14ac:dyDescent="0.25">
      <c r="C9781" s="34"/>
      <c r="D9781" s="27"/>
      <c r="F9781" s="27"/>
      <c r="G9781" s="35"/>
      <c r="H9781" s="35"/>
      <c r="I9781" s="35"/>
    </row>
    <row r="9782" spans="3:9" ht="22.5" customHeight="1" x14ac:dyDescent="0.25">
      <c r="C9782" s="34"/>
      <c r="D9782" s="27"/>
      <c r="F9782" s="27"/>
      <c r="G9782" s="35"/>
      <c r="H9782" s="35"/>
      <c r="I9782" s="35"/>
    </row>
    <row r="9783" spans="3:9" ht="22.5" customHeight="1" x14ac:dyDescent="0.25">
      <c r="C9783" s="34"/>
      <c r="D9783" s="27"/>
      <c r="F9783" s="27"/>
      <c r="G9783" s="35"/>
      <c r="H9783" s="35"/>
      <c r="I9783" s="35"/>
    </row>
    <row r="9784" spans="3:9" ht="22.5" customHeight="1" x14ac:dyDescent="0.25">
      <c r="C9784" s="34"/>
      <c r="D9784" s="27"/>
      <c r="F9784" s="27"/>
      <c r="G9784" s="35"/>
      <c r="H9784" s="35"/>
      <c r="I9784" s="35"/>
    </row>
    <row r="9785" spans="3:9" ht="22.5" customHeight="1" x14ac:dyDescent="0.25">
      <c r="C9785" s="34"/>
      <c r="D9785" s="27"/>
      <c r="F9785" s="27"/>
      <c r="G9785" s="35"/>
      <c r="H9785" s="35"/>
      <c r="I9785" s="35"/>
    </row>
    <row r="9786" spans="3:9" ht="22.5" customHeight="1" x14ac:dyDescent="0.25">
      <c r="C9786" s="34"/>
      <c r="D9786" s="27"/>
      <c r="F9786" s="27"/>
      <c r="G9786" s="35"/>
      <c r="H9786" s="35"/>
      <c r="I9786" s="35"/>
    </row>
    <row r="9787" spans="3:9" ht="22.5" customHeight="1" x14ac:dyDescent="0.25">
      <c r="C9787" s="34"/>
      <c r="D9787" s="27"/>
      <c r="F9787" s="27"/>
      <c r="G9787" s="35"/>
      <c r="H9787" s="35"/>
      <c r="I9787" s="35"/>
    </row>
    <row r="9788" spans="3:9" ht="22.5" customHeight="1" x14ac:dyDescent="0.25">
      <c r="C9788" s="34"/>
      <c r="D9788" s="27"/>
      <c r="F9788" s="27"/>
      <c r="G9788" s="35"/>
      <c r="H9788" s="35"/>
      <c r="I9788" s="35"/>
    </row>
    <row r="9789" spans="3:9" ht="22.5" customHeight="1" x14ac:dyDescent="0.25">
      <c r="C9789" s="34"/>
      <c r="D9789" s="27"/>
      <c r="F9789" s="27"/>
      <c r="G9789" s="35"/>
      <c r="H9789" s="35"/>
      <c r="I9789" s="35"/>
    </row>
    <row r="9790" spans="3:9" ht="22.5" customHeight="1" x14ac:dyDescent="0.25">
      <c r="C9790" s="34"/>
      <c r="D9790" s="27"/>
      <c r="F9790" s="27"/>
      <c r="G9790" s="35"/>
      <c r="H9790" s="35"/>
      <c r="I9790" s="35"/>
    </row>
    <row r="9791" spans="3:9" ht="22.5" customHeight="1" x14ac:dyDescent="0.25">
      <c r="C9791" s="34"/>
      <c r="D9791" s="27"/>
      <c r="F9791" s="27"/>
      <c r="G9791" s="35"/>
      <c r="H9791" s="35"/>
      <c r="I9791" s="35"/>
    </row>
    <row r="9792" spans="3:9" ht="22.5" customHeight="1" x14ac:dyDescent="0.25">
      <c r="C9792" s="34"/>
      <c r="D9792" s="27"/>
      <c r="F9792" s="27"/>
      <c r="G9792" s="35"/>
      <c r="H9792" s="35"/>
      <c r="I9792" s="35"/>
    </row>
    <row r="9793" spans="3:9" ht="22.5" customHeight="1" x14ac:dyDescent="0.25">
      <c r="C9793" s="34"/>
      <c r="D9793" s="27"/>
      <c r="F9793" s="27"/>
      <c r="G9793" s="35"/>
      <c r="H9793" s="35"/>
      <c r="I9793" s="35"/>
    </row>
    <row r="9794" spans="3:9" ht="22.5" customHeight="1" x14ac:dyDescent="0.25">
      <c r="C9794" s="34"/>
      <c r="D9794" s="27"/>
      <c r="F9794" s="27"/>
      <c r="G9794" s="35"/>
      <c r="H9794" s="35"/>
      <c r="I9794" s="35"/>
    </row>
    <row r="9795" spans="3:9" ht="22.5" customHeight="1" x14ac:dyDescent="0.25">
      <c r="C9795" s="34"/>
      <c r="D9795" s="27"/>
      <c r="F9795" s="27"/>
      <c r="G9795" s="35"/>
      <c r="H9795" s="35"/>
      <c r="I9795" s="35"/>
    </row>
    <row r="9796" spans="3:9" ht="22.5" customHeight="1" x14ac:dyDescent="0.25">
      <c r="C9796" s="34"/>
      <c r="D9796" s="27"/>
      <c r="F9796" s="27"/>
      <c r="G9796" s="35"/>
      <c r="H9796" s="35"/>
      <c r="I9796" s="35"/>
    </row>
    <row r="9797" spans="3:9" ht="22.5" customHeight="1" x14ac:dyDescent="0.25">
      <c r="C9797" s="34"/>
      <c r="D9797" s="27"/>
      <c r="F9797" s="27"/>
      <c r="G9797" s="35"/>
      <c r="H9797" s="35"/>
      <c r="I9797" s="35"/>
    </row>
    <row r="9798" spans="3:9" ht="22.5" customHeight="1" x14ac:dyDescent="0.25">
      <c r="C9798" s="34"/>
      <c r="D9798" s="27"/>
      <c r="F9798" s="27"/>
      <c r="G9798" s="35"/>
      <c r="H9798" s="35"/>
      <c r="I9798" s="35"/>
    </row>
    <row r="9799" spans="3:9" ht="22.5" customHeight="1" x14ac:dyDescent="0.25">
      <c r="C9799" s="34"/>
      <c r="D9799" s="27"/>
      <c r="F9799" s="27"/>
      <c r="G9799" s="35"/>
      <c r="H9799" s="35"/>
      <c r="I9799" s="35"/>
    </row>
    <row r="9800" spans="3:9" ht="22.5" customHeight="1" x14ac:dyDescent="0.25">
      <c r="C9800" s="34"/>
      <c r="D9800" s="27"/>
      <c r="F9800" s="27"/>
      <c r="G9800" s="35"/>
      <c r="H9800" s="35"/>
      <c r="I9800" s="35"/>
    </row>
    <row r="9801" spans="3:9" ht="22.5" customHeight="1" x14ac:dyDescent="0.25">
      <c r="C9801" s="34"/>
      <c r="D9801" s="27"/>
      <c r="F9801" s="27"/>
      <c r="G9801" s="35"/>
      <c r="H9801" s="35"/>
      <c r="I9801" s="35"/>
    </row>
    <row r="9802" spans="3:9" ht="22.5" customHeight="1" x14ac:dyDescent="0.25">
      <c r="C9802" s="34"/>
      <c r="D9802" s="27"/>
      <c r="F9802" s="27"/>
      <c r="G9802" s="35"/>
      <c r="H9802" s="35"/>
      <c r="I9802" s="35"/>
    </row>
    <row r="9803" spans="3:9" ht="22.5" customHeight="1" x14ac:dyDescent="0.25">
      <c r="C9803" s="34"/>
      <c r="D9803" s="27"/>
      <c r="F9803" s="27"/>
      <c r="G9803" s="35"/>
      <c r="H9803" s="35"/>
      <c r="I9803" s="35"/>
    </row>
    <row r="9804" spans="3:9" ht="22.5" customHeight="1" x14ac:dyDescent="0.25">
      <c r="C9804" s="34"/>
      <c r="D9804" s="27"/>
      <c r="F9804" s="27"/>
      <c r="G9804" s="35"/>
      <c r="H9804" s="35"/>
      <c r="I9804" s="35"/>
    </row>
    <row r="9805" spans="3:9" ht="22.5" customHeight="1" x14ac:dyDescent="0.25">
      <c r="C9805" s="34"/>
      <c r="D9805" s="27"/>
      <c r="F9805" s="27"/>
      <c r="G9805" s="35"/>
      <c r="H9805" s="35"/>
      <c r="I9805" s="35"/>
    </row>
    <row r="9806" spans="3:9" ht="22.5" customHeight="1" x14ac:dyDescent="0.25">
      <c r="C9806" s="34"/>
      <c r="D9806" s="27"/>
      <c r="F9806" s="27"/>
      <c r="G9806" s="35"/>
      <c r="H9806" s="35"/>
      <c r="I9806" s="35"/>
    </row>
    <row r="9807" spans="3:9" ht="22.5" customHeight="1" x14ac:dyDescent="0.25">
      <c r="C9807" s="34"/>
      <c r="D9807" s="27"/>
      <c r="F9807" s="27"/>
      <c r="G9807" s="35"/>
      <c r="H9807" s="35"/>
      <c r="I9807" s="35"/>
    </row>
    <row r="9808" spans="3:9" ht="22.5" customHeight="1" x14ac:dyDescent="0.25">
      <c r="C9808" s="34"/>
      <c r="D9808" s="27"/>
      <c r="F9808" s="27"/>
      <c r="G9808" s="35"/>
      <c r="H9808" s="35"/>
      <c r="I9808" s="35"/>
    </row>
    <row r="9809" spans="3:9" ht="22.5" customHeight="1" x14ac:dyDescent="0.25">
      <c r="C9809" s="34"/>
      <c r="D9809" s="27"/>
      <c r="F9809" s="27"/>
      <c r="G9809" s="35"/>
      <c r="H9809" s="35"/>
      <c r="I9809" s="35"/>
    </row>
    <row r="9810" spans="3:9" ht="22.5" customHeight="1" x14ac:dyDescent="0.25">
      <c r="C9810" s="34"/>
      <c r="D9810" s="27"/>
      <c r="F9810" s="27"/>
      <c r="G9810" s="35"/>
      <c r="H9810" s="35"/>
      <c r="I9810" s="35"/>
    </row>
    <row r="9811" spans="3:9" ht="22.5" customHeight="1" x14ac:dyDescent="0.25">
      <c r="C9811" s="34"/>
      <c r="D9811" s="27"/>
      <c r="F9811" s="27"/>
      <c r="G9811" s="35"/>
      <c r="H9811" s="35"/>
      <c r="I9811" s="35"/>
    </row>
    <row r="9812" spans="3:9" ht="22.5" customHeight="1" x14ac:dyDescent="0.25">
      <c r="C9812" s="34"/>
      <c r="D9812" s="27"/>
      <c r="F9812" s="27"/>
      <c r="G9812" s="35"/>
      <c r="H9812" s="35"/>
      <c r="I9812" s="35"/>
    </row>
    <row r="9813" spans="3:9" ht="22.5" customHeight="1" x14ac:dyDescent="0.25">
      <c r="C9813" s="34"/>
      <c r="D9813" s="27"/>
      <c r="F9813" s="27"/>
      <c r="G9813" s="35"/>
      <c r="H9813" s="35"/>
      <c r="I9813" s="35"/>
    </row>
    <row r="9814" spans="3:9" ht="22.5" customHeight="1" x14ac:dyDescent="0.25">
      <c r="C9814" s="34"/>
      <c r="D9814" s="27"/>
      <c r="F9814" s="27"/>
      <c r="G9814" s="35"/>
      <c r="H9814" s="35"/>
      <c r="I9814" s="35"/>
    </row>
    <row r="9815" spans="3:9" ht="22.5" customHeight="1" x14ac:dyDescent="0.25">
      <c r="C9815" s="34"/>
      <c r="D9815" s="27"/>
      <c r="F9815" s="27"/>
      <c r="G9815" s="35"/>
      <c r="H9815" s="35"/>
      <c r="I9815" s="35"/>
    </row>
    <row r="9816" spans="3:9" ht="22.5" customHeight="1" x14ac:dyDescent="0.25">
      <c r="C9816" s="34"/>
      <c r="D9816" s="27"/>
      <c r="F9816" s="27"/>
      <c r="G9816" s="35"/>
      <c r="H9816" s="35"/>
      <c r="I9816" s="35"/>
    </row>
    <row r="9817" spans="3:9" ht="22.5" customHeight="1" x14ac:dyDescent="0.25">
      <c r="C9817" s="34"/>
      <c r="D9817" s="27"/>
      <c r="F9817" s="27"/>
      <c r="G9817" s="35"/>
      <c r="H9817" s="35"/>
      <c r="I9817" s="35"/>
    </row>
    <row r="9818" spans="3:9" ht="22.5" customHeight="1" x14ac:dyDescent="0.25">
      <c r="C9818" s="34"/>
      <c r="D9818" s="27"/>
      <c r="F9818" s="27"/>
      <c r="G9818" s="35"/>
      <c r="H9818" s="35"/>
      <c r="I9818" s="35"/>
    </row>
    <row r="9819" spans="3:9" ht="22.5" customHeight="1" x14ac:dyDescent="0.25">
      <c r="C9819" s="34"/>
      <c r="D9819" s="27"/>
      <c r="F9819" s="27"/>
      <c r="G9819" s="35"/>
      <c r="H9819" s="35"/>
      <c r="I9819" s="35"/>
    </row>
    <row r="9820" spans="3:9" ht="22.5" customHeight="1" x14ac:dyDescent="0.25">
      <c r="C9820" s="34"/>
      <c r="D9820" s="27"/>
      <c r="F9820" s="27"/>
      <c r="G9820" s="35"/>
      <c r="H9820" s="35"/>
      <c r="I9820" s="35"/>
    </row>
    <row r="9821" spans="3:9" ht="22.5" customHeight="1" x14ac:dyDescent="0.25">
      <c r="C9821" s="34"/>
      <c r="D9821" s="27"/>
      <c r="F9821" s="27"/>
      <c r="G9821" s="35"/>
      <c r="H9821" s="35"/>
      <c r="I9821" s="35"/>
    </row>
    <row r="9822" spans="3:9" ht="22.5" customHeight="1" x14ac:dyDescent="0.25">
      <c r="C9822" s="34"/>
      <c r="D9822" s="27"/>
      <c r="F9822" s="27"/>
      <c r="G9822" s="35"/>
      <c r="H9822" s="35"/>
      <c r="I9822" s="35"/>
    </row>
    <row r="9823" spans="3:9" ht="22.5" customHeight="1" x14ac:dyDescent="0.25">
      <c r="C9823" s="34"/>
      <c r="D9823" s="27"/>
      <c r="F9823" s="27"/>
      <c r="G9823" s="35"/>
      <c r="H9823" s="35"/>
      <c r="I9823" s="35"/>
    </row>
    <row r="9824" spans="3:9" ht="22.5" customHeight="1" x14ac:dyDescent="0.25">
      <c r="C9824" s="34"/>
      <c r="D9824" s="27"/>
      <c r="F9824" s="27"/>
      <c r="G9824" s="35"/>
      <c r="H9824" s="35"/>
      <c r="I9824" s="35"/>
    </row>
    <row r="9825" spans="3:9" ht="22.5" customHeight="1" x14ac:dyDescent="0.25">
      <c r="C9825" s="34"/>
      <c r="D9825" s="27"/>
      <c r="F9825" s="27"/>
      <c r="G9825" s="35"/>
      <c r="H9825" s="35"/>
      <c r="I9825" s="35"/>
    </row>
    <row r="9826" spans="3:9" ht="22.5" customHeight="1" x14ac:dyDescent="0.25">
      <c r="C9826" s="34"/>
      <c r="D9826" s="27"/>
      <c r="F9826" s="27"/>
      <c r="G9826" s="35"/>
      <c r="H9826" s="35"/>
      <c r="I9826" s="35"/>
    </row>
    <row r="9827" spans="3:9" ht="22.5" customHeight="1" x14ac:dyDescent="0.25">
      <c r="C9827" s="34"/>
      <c r="D9827" s="27"/>
      <c r="F9827" s="27"/>
      <c r="G9827" s="35"/>
      <c r="H9827" s="35"/>
      <c r="I9827" s="35"/>
    </row>
    <row r="9828" spans="3:9" ht="22.5" customHeight="1" x14ac:dyDescent="0.25">
      <c r="C9828" s="34"/>
      <c r="D9828" s="27"/>
      <c r="F9828" s="27"/>
      <c r="G9828" s="35"/>
      <c r="H9828" s="35"/>
      <c r="I9828" s="35"/>
    </row>
    <row r="9829" spans="3:9" ht="22.5" customHeight="1" x14ac:dyDescent="0.25">
      <c r="C9829" s="34"/>
      <c r="D9829" s="27"/>
      <c r="F9829" s="27"/>
      <c r="G9829" s="35"/>
      <c r="H9829" s="35"/>
      <c r="I9829" s="35"/>
    </row>
    <row r="9830" spans="3:9" ht="22.5" customHeight="1" x14ac:dyDescent="0.25">
      <c r="C9830" s="34"/>
      <c r="D9830" s="27"/>
      <c r="F9830" s="27"/>
      <c r="G9830" s="35"/>
      <c r="H9830" s="35"/>
      <c r="I9830" s="35"/>
    </row>
    <row r="9831" spans="3:9" ht="22.5" customHeight="1" x14ac:dyDescent="0.25">
      <c r="C9831" s="34"/>
      <c r="D9831" s="27"/>
      <c r="F9831" s="27"/>
      <c r="G9831" s="35"/>
      <c r="H9831" s="35"/>
      <c r="I9831" s="35"/>
    </row>
    <row r="9832" spans="3:9" ht="22.5" customHeight="1" x14ac:dyDescent="0.25">
      <c r="C9832" s="34"/>
      <c r="D9832" s="27"/>
      <c r="F9832" s="27"/>
      <c r="G9832" s="35"/>
      <c r="H9832" s="35"/>
      <c r="I9832" s="35"/>
    </row>
    <row r="9833" spans="3:9" ht="22.5" customHeight="1" x14ac:dyDescent="0.25">
      <c r="C9833" s="34"/>
      <c r="D9833" s="27"/>
      <c r="F9833" s="27"/>
      <c r="G9833" s="35"/>
      <c r="H9833" s="35"/>
      <c r="I9833" s="35"/>
    </row>
    <row r="9834" spans="3:9" ht="22.5" customHeight="1" x14ac:dyDescent="0.25">
      <c r="C9834" s="34"/>
      <c r="D9834" s="27"/>
      <c r="F9834" s="27"/>
      <c r="G9834" s="35"/>
      <c r="H9834" s="35"/>
      <c r="I9834" s="35"/>
    </row>
    <row r="9835" spans="3:9" ht="22.5" customHeight="1" x14ac:dyDescent="0.25">
      <c r="C9835" s="34"/>
      <c r="D9835" s="27"/>
      <c r="F9835" s="27"/>
      <c r="G9835" s="35"/>
      <c r="H9835" s="35"/>
      <c r="I9835" s="35"/>
    </row>
    <row r="9836" spans="3:9" ht="22.5" customHeight="1" x14ac:dyDescent="0.25">
      <c r="C9836" s="34"/>
      <c r="D9836" s="27"/>
      <c r="F9836" s="27"/>
      <c r="G9836" s="35"/>
      <c r="H9836" s="35"/>
      <c r="I9836" s="35"/>
    </row>
    <row r="9837" spans="3:9" ht="22.5" customHeight="1" x14ac:dyDescent="0.25">
      <c r="C9837" s="34"/>
      <c r="D9837" s="27"/>
      <c r="F9837" s="27"/>
      <c r="G9837" s="35"/>
      <c r="H9837" s="35"/>
      <c r="I9837" s="35"/>
    </row>
    <row r="9838" spans="3:9" ht="22.5" customHeight="1" x14ac:dyDescent="0.25">
      <c r="C9838" s="34"/>
      <c r="D9838" s="27"/>
      <c r="F9838" s="27"/>
      <c r="G9838" s="35"/>
      <c r="H9838" s="35"/>
      <c r="I9838" s="35"/>
    </row>
    <row r="9839" spans="3:9" ht="22.5" customHeight="1" x14ac:dyDescent="0.25">
      <c r="C9839" s="34"/>
      <c r="D9839" s="27"/>
      <c r="F9839" s="27"/>
      <c r="G9839" s="35"/>
      <c r="H9839" s="35"/>
      <c r="I9839" s="35"/>
    </row>
    <row r="9840" spans="3:9" ht="22.5" customHeight="1" x14ac:dyDescent="0.25">
      <c r="C9840" s="34"/>
      <c r="D9840" s="27"/>
      <c r="F9840" s="27"/>
      <c r="G9840" s="35"/>
      <c r="H9840" s="35"/>
      <c r="I9840" s="35"/>
    </row>
    <row r="9841" spans="3:9" ht="22.5" customHeight="1" x14ac:dyDescent="0.25">
      <c r="C9841" s="34"/>
      <c r="D9841" s="27"/>
      <c r="F9841" s="27"/>
      <c r="G9841" s="35"/>
      <c r="H9841" s="35"/>
      <c r="I9841" s="35"/>
    </row>
    <row r="9842" spans="3:9" ht="22.5" customHeight="1" x14ac:dyDescent="0.25">
      <c r="C9842" s="34"/>
      <c r="D9842" s="27"/>
      <c r="F9842" s="27"/>
      <c r="G9842" s="35"/>
      <c r="H9842" s="35"/>
      <c r="I9842" s="35"/>
    </row>
    <row r="9843" spans="3:9" ht="22.5" customHeight="1" x14ac:dyDescent="0.25">
      <c r="C9843" s="34"/>
      <c r="D9843" s="27"/>
      <c r="F9843" s="27"/>
      <c r="G9843" s="35"/>
      <c r="H9843" s="35"/>
      <c r="I9843" s="35"/>
    </row>
    <row r="9844" spans="3:9" ht="22.5" customHeight="1" x14ac:dyDescent="0.25">
      <c r="C9844" s="34"/>
      <c r="D9844" s="27"/>
      <c r="F9844" s="27"/>
      <c r="G9844" s="35"/>
      <c r="H9844" s="35"/>
      <c r="I9844" s="35"/>
    </row>
    <row r="9845" spans="3:9" ht="22.5" customHeight="1" x14ac:dyDescent="0.25">
      <c r="C9845" s="34"/>
      <c r="D9845" s="27"/>
      <c r="F9845" s="27"/>
      <c r="G9845" s="35"/>
      <c r="H9845" s="35"/>
      <c r="I9845" s="35"/>
    </row>
    <row r="9846" spans="3:9" ht="22.5" customHeight="1" x14ac:dyDescent="0.25">
      <c r="C9846" s="34"/>
      <c r="D9846" s="27"/>
      <c r="F9846" s="27"/>
      <c r="G9846" s="35"/>
      <c r="H9846" s="35"/>
      <c r="I9846" s="35"/>
    </row>
    <row r="9847" spans="3:9" ht="22.5" customHeight="1" x14ac:dyDescent="0.25">
      <c r="C9847" s="34"/>
      <c r="D9847" s="27"/>
      <c r="F9847" s="27"/>
      <c r="G9847" s="35"/>
      <c r="H9847" s="35"/>
      <c r="I9847" s="35"/>
    </row>
    <row r="9848" spans="3:9" ht="22.5" customHeight="1" x14ac:dyDescent="0.25">
      <c r="C9848" s="34"/>
      <c r="D9848" s="27"/>
      <c r="F9848" s="27"/>
      <c r="G9848" s="35"/>
      <c r="H9848" s="35"/>
      <c r="I9848" s="35"/>
    </row>
    <row r="9849" spans="3:9" ht="22.5" customHeight="1" x14ac:dyDescent="0.25">
      <c r="C9849" s="34"/>
      <c r="D9849" s="27"/>
      <c r="F9849" s="27"/>
      <c r="G9849" s="35"/>
      <c r="H9849" s="35"/>
      <c r="I9849" s="35"/>
    </row>
    <row r="9850" spans="3:9" ht="22.5" customHeight="1" x14ac:dyDescent="0.25">
      <c r="C9850" s="34"/>
      <c r="D9850" s="27"/>
      <c r="F9850" s="27"/>
      <c r="G9850" s="35"/>
      <c r="H9850" s="35"/>
      <c r="I9850" s="35"/>
    </row>
    <row r="9851" spans="3:9" ht="22.5" customHeight="1" x14ac:dyDescent="0.25">
      <c r="C9851" s="34"/>
      <c r="D9851" s="27"/>
      <c r="F9851" s="27"/>
      <c r="G9851" s="35"/>
      <c r="H9851" s="35"/>
      <c r="I9851" s="35"/>
    </row>
    <row r="9852" spans="3:9" ht="22.5" customHeight="1" x14ac:dyDescent="0.25">
      <c r="C9852" s="34"/>
      <c r="D9852" s="27"/>
      <c r="F9852" s="27"/>
      <c r="G9852" s="35"/>
      <c r="H9852" s="35"/>
      <c r="I9852" s="35"/>
    </row>
    <row r="9853" spans="3:9" ht="22.5" customHeight="1" x14ac:dyDescent="0.25">
      <c r="C9853" s="34"/>
      <c r="D9853" s="27"/>
      <c r="F9853" s="27"/>
      <c r="G9853" s="35"/>
      <c r="H9853" s="35"/>
      <c r="I9853" s="35"/>
    </row>
    <row r="9854" spans="3:9" ht="22.5" customHeight="1" x14ac:dyDescent="0.25">
      <c r="C9854" s="34"/>
      <c r="D9854" s="27"/>
      <c r="F9854" s="27"/>
      <c r="G9854" s="35"/>
      <c r="H9854" s="35"/>
      <c r="I9854" s="35"/>
    </row>
    <row r="9855" spans="3:9" ht="22.5" customHeight="1" x14ac:dyDescent="0.25">
      <c r="C9855" s="34"/>
      <c r="D9855" s="27"/>
      <c r="F9855" s="27"/>
      <c r="G9855" s="35"/>
      <c r="H9855" s="35"/>
      <c r="I9855" s="35"/>
    </row>
    <row r="9856" spans="3:9" ht="22.5" customHeight="1" x14ac:dyDescent="0.25">
      <c r="C9856" s="34"/>
      <c r="D9856" s="27"/>
      <c r="F9856" s="27"/>
      <c r="G9856" s="35"/>
      <c r="H9856" s="35"/>
      <c r="I9856" s="35"/>
    </row>
    <row r="9857" spans="3:9" ht="22.5" customHeight="1" x14ac:dyDescent="0.25">
      <c r="C9857" s="34"/>
      <c r="D9857" s="27"/>
      <c r="F9857" s="27"/>
      <c r="G9857" s="35"/>
      <c r="H9857" s="35"/>
      <c r="I9857" s="35"/>
    </row>
    <row r="9858" spans="3:9" ht="22.5" customHeight="1" x14ac:dyDescent="0.25">
      <c r="C9858" s="34"/>
      <c r="D9858" s="27"/>
      <c r="F9858" s="27"/>
      <c r="G9858" s="35"/>
      <c r="H9858" s="35"/>
      <c r="I9858" s="35"/>
    </row>
    <row r="9859" spans="3:9" ht="22.5" customHeight="1" x14ac:dyDescent="0.25">
      <c r="C9859" s="34"/>
      <c r="D9859" s="27"/>
      <c r="F9859" s="27"/>
      <c r="G9859" s="35"/>
      <c r="H9859" s="35"/>
      <c r="I9859" s="35"/>
    </row>
    <row r="9860" spans="3:9" ht="22.5" customHeight="1" x14ac:dyDescent="0.25">
      <c r="C9860" s="34"/>
      <c r="D9860" s="27"/>
      <c r="F9860" s="27"/>
      <c r="G9860" s="35"/>
      <c r="H9860" s="35"/>
      <c r="I9860" s="35"/>
    </row>
    <row r="9861" spans="3:9" ht="22.5" customHeight="1" x14ac:dyDescent="0.25">
      <c r="C9861" s="34"/>
      <c r="D9861" s="27"/>
      <c r="F9861" s="27"/>
      <c r="G9861" s="35"/>
      <c r="H9861" s="35"/>
      <c r="I9861" s="35"/>
    </row>
    <row r="9862" spans="3:9" ht="22.5" customHeight="1" x14ac:dyDescent="0.25">
      <c r="C9862" s="34"/>
      <c r="D9862" s="27"/>
      <c r="F9862" s="27"/>
      <c r="G9862" s="35"/>
      <c r="H9862" s="35"/>
      <c r="I9862" s="35"/>
    </row>
    <row r="9863" spans="3:9" ht="22.5" customHeight="1" x14ac:dyDescent="0.25">
      <c r="C9863" s="34"/>
      <c r="D9863" s="27"/>
      <c r="F9863" s="27"/>
      <c r="G9863" s="35"/>
      <c r="H9863" s="35"/>
      <c r="I9863" s="35"/>
    </row>
    <row r="9864" spans="3:9" ht="22.5" customHeight="1" x14ac:dyDescent="0.25">
      <c r="C9864" s="34"/>
      <c r="D9864" s="27"/>
      <c r="F9864" s="27"/>
      <c r="G9864" s="35"/>
      <c r="H9864" s="35"/>
      <c r="I9864" s="35"/>
    </row>
    <row r="9865" spans="3:9" ht="22.5" customHeight="1" x14ac:dyDescent="0.25">
      <c r="C9865" s="34"/>
      <c r="D9865" s="27"/>
      <c r="F9865" s="27"/>
      <c r="G9865" s="35"/>
      <c r="H9865" s="35"/>
      <c r="I9865" s="35"/>
    </row>
    <row r="9866" spans="3:9" ht="22.5" customHeight="1" x14ac:dyDescent="0.25">
      <c r="C9866" s="34"/>
      <c r="D9866" s="27"/>
      <c r="F9866" s="27"/>
      <c r="G9866" s="35"/>
      <c r="H9866" s="35"/>
      <c r="I9866" s="35"/>
    </row>
    <row r="9867" spans="3:9" ht="22.5" customHeight="1" x14ac:dyDescent="0.25">
      <c r="C9867" s="34"/>
      <c r="D9867" s="27"/>
      <c r="F9867" s="27"/>
      <c r="G9867" s="35"/>
      <c r="H9867" s="35"/>
      <c r="I9867" s="35"/>
    </row>
    <row r="9868" spans="3:9" ht="22.5" customHeight="1" x14ac:dyDescent="0.25">
      <c r="C9868" s="34"/>
      <c r="D9868" s="27"/>
      <c r="F9868" s="27"/>
      <c r="G9868" s="35"/>
      <c r="H9868" s="35"/>
      <c r="I9868" s="35"/>
    </row>
    <row r="9869" spans="3:9" ht="22.5" customHeight="1" x14ac:dyDescent="0.25">
      <c r="C9869" s="34"/>
      <c r="D9869" s="27"/>
      <c r="F9869" s="27"/>
      <c r="G9869" s="35"/>
      <c r="H9869" s="35"/>
      <c r="I9869" s="35"/>
    </row>
    <row r="9870" spans="3:9" ht="22.5" customHeight="1" x14ac:dyDescent="0.25">
      <c r="C9870" s="34"/>
      <c r="D9870" s="27"/>
      <c r="F9870" s="27"/>
      <c r="G9870" s="35"/>
      <c r="H9870" s="35"/>
      <c r="I9870" s="35"/>
    </row>
    <row r="9871" spans="3:9" ht="22.5" customHeight="1" x14ac:dyDescent="0.25">
      <c r="C9871" s="34"/>
      <c r="D9871" s="27"/>
      <c r="F9871" s="27"/>
      <c r="G9871" s="35"/>
      <c r="H9871" s="35"/>
      <c r="I9871" s="35"/>
    </row>
    <row r="9872" spans="3:9" ht="22.5" customHeight="1" x14ac:dyDescent="0.25">
      <c r="C9872" s="34"/>
      <c r="D9872" s="27"/>
      <c r="F9872" s="27"/>
      <c r="G9872" s="35"/>
      <c r="H9872" s="35"/>
      <c r="I9872" s="35"/>
    </row>
    <row r="9873" spans="3:9" ht="22.5" customHeight="1" x14ac:dyDescent="0.25">
      <c r="C9873" s="34"/>
      <c r="D9873" s="27"/>
      <c r="F9873" s="27"/>
      <c r="G9873" s="35"/>
      <c r="H9873" s="35"/>
      <c r="I9873" s="35"/>
    </row>
    <row r="9874" spans="3:9" ht="22.5" customHeight="1" x14ac:dyDescent="0.25">
      <c r="C9874" s="34"/>
      <c r="D9874" s="27"/>
      <c r="F9874" s="27"/>
      <c r="G9874" s="35"/>
      <c r="H9874" s="35"/>
      <c r="I9874" s="35"/>
    </row>
    <row r="9875" spans="3:9" ht="22.5" customHeight="1" x14ac:dyDescent="0.25">
      <c r="C9875" s="34"/>
      <c r="D9875" s="27"/>
      <c r="F9875" s="27"/>
      <c r="G9875" s="35"/>
      <c r="H9875" s="35"/>
      <c r="I9875" s="35"/>
    </row>
    <row r="9876" spans="3:9" ht="22.5" customHeight="1" x14ac:dyDescent="0.25">
      <c r="C9876" s="34"/>
      <c r="D9876" s="27"/>
      <c r="F9876" s="27"/>
      <c r="G9876" s="35"/>
      <c r="H9876" s="35"/>
      <c r="I9876" s="35"/>
    </row>
    <row r="9877" spans="3:9" ht="22.5" customHeight="1" x14ac:dyDescent="0.25">
      <c r="C9877" s="34"/>
      <c r="D9877" s="27"/>
      <c r="F9877" s="27"/>
      <c r="G9877" s="35"/>
      <c r="H9877" s="35"/>
      <c r="I9877" s="35"/>
    </row>
    <row r="9878" spans="3:9" ht="22.5" customHeight="1" x14ac:dyDescent="0.25">
      <c r="C9878" s="34"/>
      <c r="D9878" s="27"/>
      <c r="F9878" s="27"/>
      <c r="G9878" s="35"/>
      <c r="H9878" s="35"/>
      <c r="I9878" s="35"/>
    </row>
    <row r="9879" spans="3:9" ht="22.5" customHeight="1" x14ac:dyDescent="0.25">
      <c r="C9879" s="34"/>
      <c r="D9879" s="27"/>
      <c r="F9879" s="27"/>
      <c r="G9879" s="35"/>
      <c r="H9879" s="35"/>
      <c r="I9879" s="35"/>
    </row>
    <row r="9880" spans="3:9" ht="22.5" customHeight="1" x14ac:dyDescent="0.25">
      <c r="C9880" s="34"/>
      <c r="D9880" s="27"/>
      <c r="F9880" s="27"/>
      <c r="G9880" s="35"/>
      <c r="H9880" s="35"/>
      <c r="I9880" s="35"/>
    </row>
    <row r="9881" spans="3:9" ht="22.5" customHeight="1" x14ac:dyDescent="0.25">
      <c r="C9881" s="34"/>
      <c r="D9881" s="27"/>
      <c r="F9881" s="27"/>
      <c r="G9881" s="35"/>
      <c r="H9881" s="35"/>
      <c r="I9881" s="35"/>
    </row>
    <row r="9882" spans="3:9" ht="22.5" customHeight="1" x14ac:dyDescent="0.25">
      <c r="C9882" s="34"/>
      <c r="D9882" s="27"/>
      <c r="F9882" s="27"/>
      <c r="G9882" s="35"/>
      <c r="H9882" s="35"/>
      <c r="I9882" s="35"/>
    </row>
    <row r="9883" spans="3:9" ht="22.5" customHeight="1" x14ac:dyDescent="0.25">
      <c r="C9883" s="34"/>
      <c r="D9883" s="27"/>
      <c r="F9883" s="27"/>
      <c r="G9883" s="35"/>
      <c r="H9883" s="35"/>
      <c r="I9883" s="35"/>
    </row>
    <row r="9884" spans="3:9" ht="22.5" customHeight="1" x14ac:dyDescent="0.25">
      <c r="C9884" s="34"/>
      <c r="D9884" s="27"/>
      <c r="F9884" s="27"/>
      <c r="G9884" s="35"/>
      <c r="H9884" s="35"/>
      <c r="I9884" s="35"/>
    </row>
    <row r="9885" spans="3:9" ht="22.5" customHeight="1" x14ac:dyDescent="0.25">
      <c r="C9885" s="34"/>
      <c r="D9885" s="27"/>
      <c r="F9885" s="27"/>
      <c r="G9885" s="35"/>
      <c r="H9885" s="35"/>
      <c r="I9885" s="35"/>
    </row>
    <row r="9886" spans="3:9" ht="22.5" customHeight="1" x14ac:dyDescent="0.25">
      <c r="C9886" s="34"/>
      <c r="D9886" s="27"/>
      <c r="F9886" s="27"/>
      <c r="G9886" s="35"/>
      <c r="H9886" s="35"/>
      <c r="I9886" s="35"/>
    </row>
    <row r="9887" spans="3:9" ht="22.5" customHeight="1" x14ac:dyDescent="0.25">
      <c r="C9887" s="34"/>
      <c r="D9887" s="27"/>
      <c r="F9887" s="27"/>
      <c r="G9887" s="35"/>
      <c r="H9887" s="35"/>
      <c r="I9887" s="35"/>
    </row>
    <row r="9888" spans="3:9" ht="22.5" customHeight="1" x14ac:dyDescent="0.25">
      <c r="C9888" s="34"/>
      <c r="D9888" s="27"/>
      <c r="F9888" s="27"/>
      <c r="G9888" s="35"/>
      <c r="H9888" s="35"/>
      <c r="I9888" s="35"/>
    </row>
    <row r="9889" spans="3:9" ht="22.5" customHeight="1" x14ac:dyDescent="0.25">
      <c r="C9889" s="34"/>
      <c r="D9889" s="27"/>
      <c r="F9889" s="27"/>
      <c r="G9889" s="35"/>
      <c r="H9889" s="35"/>
      <c r="I9889" s="35"/>
    </row>
    <row r="9890" spans="3:9" ht="22.5" customHeight="1" x14ac:dyDescent="0.25">
      <c r="C9890" s="34"/>
      <c r="D9890" s="27"/>
      <c r="F9890" s="27"/>
      <c r="G9890" s="35"/>
      <c r="H9890" s="35"/>
      <c r="I9890" s="35"/>
    </row>
    <row r="9891" spans="3:9" ht="22.5" customHeight="1" x14ac:dyDescent="0.25">
      <c r="C9891" s="34"/>
      <c r="D9891" s="27"/>
      <c r="F9891" s="27"/>
      <c r="G9891" s="35"/>
      <c r="H9891" s="35"/>
      <c r="I9891" s="35"/>
    </row>
    <row r="9892" spans="3:9" ht="22.5" customHeight="1" x14ac:dyDescent="0.25">
      <c r="C9892" s="34"/>
      <c r="D9892" s="27"/>
      <c r="F9892" s="27"/>
      <c r="G9892" s="35"/>
      <c r="H9892" s="35"/>
      <c r="I9892" s="35"/>
    </row>
    <row r="9893" spans="3:9" ht="22.5" customHeight="1" x14ac:dyDescent="0.25">
      <c r="C9893" s="34"/>
      <c r="D9893" s="27"/>
      <c r="F9893" s="27"/>
      <c r="G9893" s="35"/>
      <c r="H9893" s="35"/>
      <c r="I9893" s="35"/>
    </row>
    <row r="9894" spans="3:9" ht="22.5" customHeight="1" x14ac:dyDescent="0.25">
      <c r="C9894" s="34"/>
      <c r="D9894" s="27"/>
      <c r="F9894" s="27"/>
      <c r="G9894" s="35"/>
      <c r="H9894" s="35"/>
      <c r="I9894" s="35"/>
    </row>
    <row r="9895" spans="3:9" ht="22.5" customHeight="1" x14ac:dyDescent="0.25">
      <c r="C9895" s="34"/>
      <c r="D9895" s="27"/>
      <c r="F9895" s="27"/>
      <c r="G9895" s="35"/>
      <c r="H9895" s="35"/>
      <c r="I9895" s="35"/>
    </row>
    <row r="9896" spans="3:9" ht="22.5" customHeight="1" x14ac:dyDescent="0.25">
      <c r="C9896" s="34"/>
      <c r="D9896" s="27"/>
      <c r="F9896" s="27"/>
      <c r="G9896" s="35"/>
      <c r="H9896" s="35"/>
      <c r="I9896" s="35"/>
    </row>
    <row r="9897" spans="3:9" ht="22.5" customHeight="1" x14ac:dyDescent="0.25">
      <c r="C9897" s="34"/>
      <c r="D9897" s="27"/>
      <c r="F9897" s="27"/>
      <c r="G9897" s="35"/>
      <c r="H9897" s="35"/>
      <c r="I9897" s="35"/>
    </row>
    <row r="9898" spans="3:9" ht="22.5" customHeight="1" x14ac:dyDescent="0.25">
      <c r="C9898" s="34"/>
      <c r="D9898" s="27"/>
      <c r="F9898" s="27"/>
      <c r="G9898" s="35"/>
      <c r="H9898" s="35"/>
      <c r="I9898" s="35"/>
    </row>
    <row r="9899" spans="3:9" ht="22.5" customHeight="1" x14ac:dyDescent="0.25">
      <c r="C9899" s="34"/>
      <c r="D9899" s="27"/>
      <c r="F9899" s="27"/>
      <c r="G9899" s="35"/>
      <c r="H9899" s="35"/>
      <c r="I9899" s="35"/>
    </row>
    <row r="9900" spans="3:9" ht="22.5" customHeight="1" x14ac:dyDescent="0.25">
      <c r="C9900" s="34"/>
      <c r="D9900" s="27"/>
      <c r="F9900" s="27"/>
      <c r="G9900" s="35"/>
      <c r="H9900" s="35"/>
      <c r="I9900" s="35"/>
    </row>
    <row r="9901" spans="3:9" ht="22.5" customHeight="1" x14ac:dyDescent="0.25">
      <c r="C9901" s="34"/>
      <c r="D9901" s="27"/>
      <c r="F9901" s="27"/>
      <c r="G9901" s="35"/>
      <c r="H9901" s="35"/>
      <c r="I9901" s="35"/>
    </row>
    <row r="9902" spans="3:9" ht="22.5" customHeight="1" x14ac:dyDescent="0.25">
      <c r="C9902" s="34"/>
      <c r="D9902" s="27"/>
      <c r="F9902" s="27"/>
      <c r="G9902" s="35"/>
      <c r="H9902" s="35"/>
      <c r="I9902" s="35"/>
    </row>
    <row r="9903" spans="3:9" ht="22.5" customHeight="1" x14ac:dyDescent="0.25">
      <c r="C9903" s="34"/>
      <c r="D9903" s="27"/>
      <c r="F9903" s="27"/>
      <c r="G9903" s="35"/>
      <c r="H9903" s="35"/>
      <c r="I9903" s="35"/>
    </row>
    <row r="9904" spans="3:9" ht="22.5" customHeight="1" x14ac:dyDescent="0.25">
      <c r="C9904" s="34"/>
      <c r="D9904" s="27"/>
      <c r="F9904" s="27"/>
      <c r="G9904" s="35"/>
      <c r="H9904" s="35"/>
      <c r="I9904" s="35"/>
    </row>
    <row r="9905" spans="3:9" ht="22.5" customHeight="1" x14ac:dyDescent="0.25">
      <c r="C9905" s="34"/>
      <c r="D9905" s="27"/>
      <c r="F9905" s="27"/>
      <c r="G9905" s="35"/>
      <c r="H9905" s="35"/>
      <c r="I9905" s="35"/>
    </row>
    <row r="9906" spans="3:9" ht="22.5" customHeight="1" x14ac:dyDescent="0.25">
      <c r="C9906" s="34"/>
      <c r="D9906" s="27"/>
      <c r="F9906" s="27"/>
      <c r="G9906" s="35"/>
      <c r="H9906" s="35"/>
      <c r="I9906" s="35"/>
    </row>
    <row r="9907" spans="3:9" ht="22.5" customHeight="1" x14ac:dyDescent="0.25">
      <c r="C9907" s="34"/>
      <c r="D9907" s="27"/>
      <c r="F9907" s="27"/>
      <c r="G9907" s="35"/>
      <c r="H9907" s="35"/>
      <c r="I9907" s="35"/>
    </row>
    <row r="9908" spans="3:9" ht="22.5" customHeight="1" x14ac:dyDescent="0.25">
      <c r="C9908" s="34"/>
      <c r="D9908" s="27"/>
      <c r="F9908" s="27"/>
      <c r="G9908" s="35"/>
      <c r="H9908" s="35"/>
      <c r="I9908" s="35"/>
    </row>
    <row r="9909" spans="3:9" ht="22.5" customHeight="1" x14ac:dyDescent="0.25">
      <c r="C9909" s="34"/>
      <c r="D9909" s="27"/>
      <c r="F9909" s="27"/>
      <c r="G9909" s="35"/>
      <c r="H9909" s="35"/>
      <c r="I9909" s="35"/>
    </row>
    <row r="9910" spans="3:9" ht="22.5" customHeight="1" x14ac:dyDescent="0.25">
      <c r="C9910" s="34"/>
      <c r="D9910" s="27"/>
      <c r="F9910" s="27"/>
      <c r="G9910" s="35"/>
      <c r="H9910" s="35"/>
      <c r="I9910" s="35"/>
    </row>
    <row r="9911" spans="3:9" ht="22.5" customHeight="1" x14ac:dyDescent="0.25">
      <c r="C9911" s="34"/>
      <c r="D9911" s="27"/>
      <c r="F9911" s="27"/>
      <c r="G9911" s="35"/>
      <c r="H9911" s="35"/>
      <c r="I9911" s="35"/>
    </row>
    <row r="9912" spans="3:9" ht="22.5" customHeight="1" x14ac:dyDescent="0.25">
      <c r="C9912" s="34"/>
      <c r="D9912" s="27"/>
      <c r="F9912" s="27"/>
      <c r="G9912" s="35"/>
      <c r="H9912" s="35"/>
      <c r="I9912" s="35"/>
    </row>
    <row r="9913" spans="3:9" ht="22.5" customHeight="1" x14ac:dyDescent="0.25">
      <c r="C9913" s="34"/>
      <c r="D9913" s="27"/>
      <c r="F9913" s="27"/>
      <c r="G9913" s="35"/>
      <c r="H9913" s="35"/>
      <c r="I9913" s="35"/>
    </row>
    <row r="9914" spans="3:9" ht="22.5" customHeight="1" x14ac:dyDescent="0.25">
      <c r="C9914" s="34"/>
      <c r="D9914" s="27"/>
      <c r="F9914" s="27"/>
      <c r="G9914" s="35"/>
      <c r="H9914" s="35"/>
      <c r="I9914" s="35"/>
    </row>
    <row r="9915" spans="3:9" ht="22.5" customHeight="1" x14ac:dyDescent="0.25">
      <c r="C9915" s="34"/>
      <c r="D9915" s="27"/>
      <c r="F9915" s="27"/>
      <c r="G9915" s="35"/>
      <c r="H9915" s="35"/>
      <c r="I9915" s="35"/>
    </row>
    <row r="9916" spans="3:9" ht="22.5" customHeight="1" x14ac:dyDescent="0.25">
      <c r="C9916" s="34"/>
      <c r="D9916" s="27"/>
      <c r="F9916" s="27"/>
      <c r="G9916" s="35"/>
      <c r="H9916" s="35"/>
      <c r="I9916" s="35"/>
    </row>
    <row r="9917" spans="3:9" ht="22.5" customHeight="1" x14ac:dyDescent="0.25">
      <c r="C9917" s="34"/>
      <c r="D9917" s="27"/>
      <c r="F9917" s="27"/>
      <c r="G9917" s="35"/>
      <c r="H9917" s="35"/>
      <c r="I9917" s="35"/>
    </row>
    <row r="9918" spans="3:9" ht="22.5" customHeight="1" x14ac:dyDescent="0.25">
      <c r="C9918" s="34"/>
      <c r="D9918" s="27"/>
      <c r="F9918" s="27"/>
      <c r="G9918" s="35"/>
      <c r="H9918" s="35"/>
      <c r="I9918" s="35"/>
    </row>
    <row r="9919" spans="3:9" ht="22.5" customHeight="1" x14ac:dyDescent="0.25">
      <c r="C9919" s="34"/>
      <c r="D9919" s="27"/>
      <c r="F9919" s="27"/>
      <c r="G9919" s="35"/>
      <c r="H9919" s="35"/>
      <c r="I9919" s="35"/>
    </row>
    <row r="9920" spans="3:9" ht="22.5" customHeight="1" x14ac:dyDescent="0.25">
      <c r="C9920" s="34"/>
      <c r="D9920" s="27"/>
      <c r="F9920" s="27"/>
      <c r="G9920" s="35"/>
      <c r="H9920" s="35"/>
      <c r="I9920" s="35"/>
    </row>
    <row r="9921" spans="3:9" ht="22.5" customHeight="1" x14ac:dyDescent="0.25">
      <c r="C9921" s="34"/>
      <c r="D9921" s="27"/>
      <c r="F9921" s="27"/>
      <c r="G9921" s="35"/>
      <c r="H9921" s="35"/>
      <c r="I9921" s="35"/>
    </row>
    <row r="9922" spans="3:9" ht="22.5" customHeight="1" x14ac:dyDescent="0.25">
      <c r="C9922" s="34"/>
      <c r="D9922" s="27"/>
      <c r="F9922" s="27"/>
      <c r="G9922" s="35"/>
      <c r="H9922" s="35"/>
      <c r="I9922" s="35"/>
    </row>
    <row r="9923" spans="3:9" ht="22.5" customHeight="1" x14ac:dyDescent="0.25">
      <c r="C9923" s="34"/>
      <c r="D9923" s="27"/>
      <c r="F9923" s="27"/>
      <c r="G9923" s="35"/>
      <c r="H9923" s="35"/>
      <c r="I9923" s="35"/>
    </row>
    <row r="9924" spans="3:9" ht="22.5" customHeight="1" x14ac:dyDescent="0.25">
      <c r="C9924" s="34"/>
      <c r="D9924" s="27"/>
      <c r="F9924" s="27"/>
      <c r="G9924" s="35"/>
      <c r="H9924" s="35"/>
      <c r="I9924" s="35"/>
    </row>
    <row r="9925" spans="3:9" ht="22.5" customHeight="1" x14ac:dyDescent="0.25">
      <c r="C9925" s="34"/>
      <c r="D9925" s="27"/>
      <c r="F9925" s="27"/>
      <c r="G9925" s="35"/>
      <c r="H9925" s="35"/>
      <c r="I9925" s="35"/>
    </row>
    <row r="9926" spans="3:9" ht="22.5" customHeight="1" x14ac:dyDescent="0.25">
      <c r="C9926" s="34"/>
      <c r="D9926" s="27"/>
      <c r="F9926" s="27"/>
      <c r="G9926" s="35"/>
      <c r="H9926" s="35"/>
      <c r="I9926" s="35"/>
    </row>
    <row r="9927" spans="3:9" ht="22.5" customHeight="1" x14ac:dyDescent="0.25">
      <c r="C9927" s="34"/>
      <c r="D9927" s="27"/>
      <c r="F9927" s="27"/>
      <c r="G9927" s="35"/>
      <c r="H9927" s="35"/>
      <c r="I9927" s="35"/>
    </row>
    <row r="9928" spans="3:9" ht="22.5" customHeight="1" x14ac:dyDescent="0.25">
      <c r="C9928" s="34"/>
      <c r="D9928" s="27"/>
      <c r="F9928" s="27"/>
      <c r="G9928" s="35"/>
      <c r="H9928" s="35"/>
      <c r="I9928" s="35"/>
    </row>
    <row r="9929" spans="3:9" ht="22.5" customHeight="1" x14ac:dyDescent="0.25">
      <c r="C9929" s="34"/>
      <c r="D9929" s="27"/>
      <c r="F9929" s="27"/>
      <c r="G9929" s="35"/>
      <c r="H9929" s="35"/>
      <c r="I9929" s="35"/>
    </row>
    <row r="9930" spans="3:9" ht="22.5" customHeight="1" x14ac:dyDescent="0.25">
      <c r="C9930" s="34"/>
      <c r="D9930" s="27"/>
      <c r="F9930" s="27"/>
      <c r="G9930" s="35"/>
      <c r="H9930" s="35"/>
      <c r="I9930" s="35"/>
    </row>
    <row r="9931" spans="3:9" ht="22.5" customHeight="1" x14ac:dyDescent="0.25">
      <c r="C9931" s="34"/>
      <c r="D9931" s="27"/>
      <c r="F9931" s="27"/>
      <c r="G9931" s="35"/>
      <c r="H9931" s="35"/>
      <c r="I9931" s="35"/>
    </row>
    <row r="9932" spans="3:9" ht="22.5" customHeight="1" x14ac:dyDescent="0.25">
      <c r="C9932" s="34"/>
      <c r="D9932" s="27"/>
      <c r="F9932" s="27"/>
      <c r="G9932" s="35"/>
      <c r="H9932" s="35"/>
      <c r="I9932" s="35"/>
    </row>
    <row r="9933" spans="3:9" ht="22.5" customHeight="1" x14ac:dyDescent="0.25">
      <c r="C9933" s="34"/>
      <c r="D9933" s="27"/>
      <c r="F9933" s="27"/>
      <c r="G9933" s="35"/>
      <c r="H9933" s="35"/>
      <c r="I9933" s="35"/>
    </row>
    <row r="9934" spans="3:9" ht="22.5" customHeight="1" x14ac:dyDescent="0.25">
      <c r="C9934" s="34"/>
      <c r="D9934" s="27"/>
      <c r="F9934" s="27"/>
      <c r="G9934" s="35"/>
      <c r="H9934" s="35"/>
      <c r="I9934" s="35"/>
    </row>
    <row r="9935" spans="3:9" ht="22.5" customHeight="1" x14ac:dyDescent="0.25">
      <c r="C9935" s="34"/>
      <c r="D9935" s="27"/>
      <c r="F9935" s="27"/>
      <c r="G9935" s="35"/>
      <c r="H9935" s="35"/>
      <c r="I9935" s="35"/>
    </row>
    <row r="9936" spans="3:9" ht="22.5" customHeight="1" x14ac:dyDescent="0.25">
      <c r="C9936" s="34"/>
      <c r="D9936" s="27"/>
      <c r="F9936" s="27"/>
      <c r="G9936" s="35"/>
      <c r="H9936" s="35"/>
      <c r="I9936" s="35"/>
    </row>
    <row r="9937" spans="3:9" ht="22.5" customHeight="1" x14ac:dyDescent="0.25">
      <c r="C9937" s="34"/>
      <c r="D9937" s="27"/>
      <c r="F9937" s="27"/>
      <c r="G9937" s="35"/>
      <c r="H9937" s="35"/>
      <c r="I9937" s="35"/>
    </row>
    <row r="9938" spans="3:9" ht="22.5" customHeight="1" x14ac:dyDescent="0.25">
      <c r="C9938" s="34"/>
      <c r="D9938" s="27"/>
      <c r="F9938" s="27"/>
      <c r="G9938" s="35"/>
      <c r="H9938" s="35"/>
      <c r="I9938" s="35"/>
    </row>
    <row r="9939" spans="3:9" ht="22.5" customHeight="1" x14ac:dyDescent="0.25">
      <c r="C9939" s="34"/>
      <c r="D9939" s="27"/>
      <c r="F9939" s="27"/>
      <c r="G9939" s="35"/>
      <c r="H9939" s="35"/>
      <c r="I9939" s="35"/>
    </row>
    <row r="9940" spans="3:9" ht="22.5" customHeight="1" x14ac:dyDescent="0.25">
      <c r="C9940" s="34"/>
      <c r="D9940" s="27"/>
      <c r="F9940" s="27"/>
      <c r="G9940" s="35"/>
      <c r="H9940" s="35"/>
      <c r="I9940" s="35"/>
    </row>
    <row r="9941" spans="3:9" ht="22.5" customHeight="1" x14ac:dyDescent="0.25">
      <c r="C9941" s="34"/>
      <c r="D9941" s="27"/>
      <c r="F9941" s="27"/>
      <c r="G9941" s="35"/>
      <c r="H9941" s="35"/>
      <c r="I9941" s="35"/>
    </row>
    <row r="9942" spans="3:9" ht="22.5" customHeight="1" x14ac:dyDescent="0.25">
      <c r="C9942" s="34"/>
      <c r="D9942" s="27"/>
      <c r="F9942" s="27"/>
      <c r="G9942" s="35"/>
      <c r="H9942" s="35"/>
      <c r="I9942" s="35"/>
    </row>
    <row r="9943" spans="3:9" ht="22.5" customHeight="1" x14ac:dyDescent="0.25">
      <c r="C9943" s="34"/>
      <c r="D9943" s="27"/>
      <c r="F9943" s="27"/>
      <c r="G9943" s="35"/>
      <c r="H9943" s="35"/>
      <c r="I9943" s="35"/>
    </row>
    <row r="9944" spans="3:9" ht="22.5" customHeight="1" x14ac:dyDescent="0.25">
      <c r="C9944" s="34"/>
      <c r="D9944" s="27"/>
      <c r="F9944" s="27"/>
      <c r="G9944" s="35"/>
      <c r="H9944" s="35"/>
      <c r="I9944" s="35"/>
    </row>
    <row r="9945" spans="3:9" ht="22.5" customHeight="1" x14ac:dyDescent="0.25">
      <c r="C9945" s="34"/>
      <c r="D9945" s="27"/>
      <c r="F9945" s="27"/>
      <c r="G9945" s="35"/>
      <c r="H9945" s="35"/>
      <c r="I9945" s="35"/>
    </row>
    <row r="9946" spans="3:9" ht="22.5" customHeight="1" x14ac:dyDescent="0.25">
      <c r="C9946" s="34"/>
      <c r="D9946" s="27"/>
      <c r="F9946" s="27"/>
      <c r="G9946" s="35"/>
      <c r="H9946" s="35"/>
      <c r="I9946" s="35"/>
    </row>
    <row r="9947" spans="3:9" ht="22.5" customHeight="1" x14ac:dyDescent="0.25">
      <c r="C9947" s="34"/>
      <c r="D9947" s="27"/>
      <c r="F9947" s="27"/>
      <c r="G9947" s="35"/>
      <c r="H9947" s="35"/>
      <c r="I9947" s="35"/>
    </row>
    <row r="9948" spans="3:9" ht="22.5" customHeight="1" x14ac:dyDescent="0.25">
      <c r="C9948" s="34"/>
      <c r="D9948" s="27"/>
      <c r="F9948" s="27"/>
      <c r="G9948" s="35"/>
      <c r="H9948" s="35"/>
      <c r="I9948" s="35"/>
    </row>
    <row r="9949" spans="3:9" ht="22.5" customHeight="1" x14ac:dyDescent="0.25">
      <c r="C9949" s="34"/>
      <c r="D9949" s="27"/>
      <c r="F9949" s="27"/>
      <c r="G9949" s="35"/>
      <c r="H9949" s="35"/>
      <c r="I9949" s="35"/>
    </row>
    <row r="9950" spans="3:9" ht="22.5" customHeight="1" x14ac:dyDescent="0.25">
      <c r="C9950" s="34"/>
      <c r="D9950" s="27"/>
      <c r="F9950" s="27"/>
      <c r="G9950" s="35"/>
      <c r="H9950" s="35"/>
      <c r="I9950" s="35"/>
    </row>
    <row r="9951" spans="3:9" ht="22.5" customHeight="1" x14ac:dyDescent="0.25">
      <c r="C9951" s="34"/>
      <c r="D9951" s="27"/>
      <c r="F9951" s="27"/>
      <c r="G9951" s="35"/>
      <c r="H9951" s="35"/>
      <c r="I9951" s="35"/>
    </row>
    <row r="9952" spans="3:9" ht="22.5" customHeight="1" x14ac:dyDescent="0.25">
      <c r="C9952" s="34"/>
      <c r="D9952" s="27"/>
      <c r="F9952" s="27"/>
      <c r="G9952" s="35"/>
      <c r="H9952" s="35"/>
      <c r="I9952" s="35"/>
    </row>
    <row r="9953" spans="3:9" ht="22.5" customHeight="1" x14ac:dyDescent="0.25">
      <c r="C9953" s="34"/>
      <c r="D9953" s="27"/>
      <c r="F9953" s="27"/>
      <c r="G9953" s="35"/>
      <c r="H9953" s="35"/>
      <c r="I9953" s="35"/>
    </row>
    <row r="9954" spans="3:9" ht="22.5" customHeight="1" x14ac:dyDescent="0.25">
      <c r="C9954" s="34"/>
      <c r="D9954" s="27"/>
      <c r="F9954" s="27"/>
      <c r="G9954" s="35"/>
      <c r="H9954" s="35"/>
      <c r="I9954" s="35"/>
    </row>
    <row r="9955" spans="3:9" ht="22.5" customHeight="1" x14ac:dyDescent="0.25">
      <c r="C9955" s="34"/>
      <c r="D9955" s="27"/>
      <c r="F9955" s="27"/>
      <c r="G9955" s="35"/>
      <c r="H9955" s="35"/>
      <c r="I9955" s="35"/>
    </row>
    <row r="9956" spans="3:9" ht="22.5" customHeight="1" x14ac:dyDescent="0.25">
      <c r="C9956" s="34"/>
      <c r="D9956" s="27"/>
      <c r="F9956" s="27"/>
      <c r="G9956" s="35"/>
      <c r="H9956" s="35"/>
      <c r="I9956" s="35"/>
    </row>
    <row r="9957" spans="3:9" ht="22.5" customHeight="1" x14ac:dyDescent="0.25">
      <c r="C9957" s="34"/>
      <c r="D9957" s="27"/>
      <c r="F9957" s="27"/>
      <c r="G9957" s="35"/>
      <c r="H9957" s="35"/>
      <c r="I9957" s="35"/>
    </row>
    <row r="9958" spans="3:9" ht="22.5" customHeight="1" x14ac:dyDescent="0.25">
      <c r="C9958" s="34"/>
      <c r="D9958" s="27"/>
      <c r="F9958" s="27"/>
      <c r="G9958" s="35"/>
      <c r="H9958" s="35"/>
      <c r="I9958" s="35"/>
    </row>
    <row r="9959" spans="3:9" ht="22.5" customHeight="1" x14ac:dyDescent="0.25">
      <c r="C9959" s="34"/>
      <c r="D9959" s="27"/>
      <c r="F9959" s="27"/>
      <c r="G9959" s="35"/>
      <c r="H9959" s="35"/>
      <c r="I9959" s="35"/>
    </row>
    <row r="9960" spans="3:9" ht="22.5" customHeight="1" x14ac:dyDescent="0.25">
      <c r="C9960" s="34"/>
      <c r="D9960" s="27"/>
      <c r="F9960" s="27"/>
      <c r="G9960" s="35"/>
      <c r="H9960" s="35"/>
      <c r="I9960" s="35"/>
    </row>
    <row r="9961" spans="3:9" ht="22.5" customHeight="1" x14ac:dyDescent="0.25">
      <c r="C9961" s="34"/>
      <c r="D9961" s="27"/>
      <c r="F9961" s="27"/>
      <c r="G9961" s="35"/>
      <c r="H9961" s="35"/>
      <c r="I9961" s="35"/>
    </row>
    <row r="9962" spans="3:9" ht="22.5" customHeight="1" x14ac:dyDescent="0.25">
      <c r="C9962" s="34"/>
      <c r="D9962" s="27"/>
      <c r="F9962" s="27"/>
      <c r="G9962" s="35"/>
      <c r="H9962" s="35"/>
      <c r="I9962" s="35"/>
    </row>
    <row r="9963" spans="3:9" ht="22.5" customHeight="1" x14ac:dyDescent="0.25">
      <c r="C9963" s="34"/>
      <c r="D9963" s="27"/>
      <c r="F9963" s="27"/>
      <c r="G9963" s="35"/>
      <c r="H9963" s="35"/>
      <c r="I9963" s="35"/>
    </row>
    <row r="9964" spans="3:9" ht="22.5" customHeight="1" x14ac:dyDescent="0.25">
      <c r="C9964" s="34"/>
      <c r="D9964" s="27"/>
      <c r="F9964" s="27"/>
      <c r="G9964" s="35"/>
      <c r="H9964" s="35"/>
      <c r="I9964" s="35"/>
    </row>
    <row r="9965" spans="3:9" ht="22.5" customHeight="1" x14ac:dyDescent="0.25">
      <c r="C9965" s="34"/>
      <c r="D9965" s="27"/>
      <c r="F9965" s="27"/>
      <c r="G9965" s="35"/>
      <c r="H9965" s="35"/>
      <c r="I9965" s="35"/>
    </row>
    <row r="9966" spans="3:9" ht="22.5" customHeight="1" x14ac:dyDescent="0.25">
      <c r="C9966" s="34"/>
      <c r="D9966" s="27"/>
      <c r="F9966" s="27"/>
      <c r="G9966" s="35"/>
      <c r="H9966" s="35"/>
      <c r="I9966" s="35"/>
    </row>
    <row r="9967" spans="3:9" ht="22.5" customHeight="1" x14ac:dyDescent="0.25">
      <c r="C9967" s="34"/>
      <c r="D9967" s="27"/>
      <c r="F9967" s="27"/>
      <c r="G9967" s="35"/>
      <c r="H9967" s="35"/>
      <c r="I9967" s="35"/>
    </row>
    <row r="9968" spans="3:9" ht="22.5" customHeight="1" x14ac:dyDescent="0.25">
      <c r="C9968" s="34"/>
      <c r="D9968" s="27"/>
      <c r="F9968" s="27"/>
      <c r="G9968" s="35"/>
      <c r="H9968" s="35"/>
      <c r="I9968" s="35"/>
    </row>
    <row r="9969" spans="3:9" ht="22.5" customHeight="1" x14ac:dyDescent="0.25">
      <c r="C9969" s="34"/>
      <c r="D9969" s="27"/>
      <c r="F9969" s="27"/>
      <c r="G9969" s="35"/>
      <c r="H9969" s="35"/>
      <c r="I9969" s="35"/>
    </row>
    <row r="9970" spans="3:9" ht="22.5" customHeight="1" x14ac:dyDescent="0.25">
      <c r="C9970" s="34"/>
      <c r="D9970" s="27"/>
      <c r="F9970" s="27"/>
      <c r="G9970" s="35"/>
      <c r="H9970" s="35"/>
      <c r="I9970" s="35"/>
    </row>
    <row r="9971" spans="3:9" ht="22.5" customHeight="1" x14ac:dyDescent="0.25">
      <c r="C9971" s="34"/>
      <c r="D9971" s="27"/>
      <c r="F9971" s="27"/>
      <c r="G9971" s="35"/>
      <c r="H9971" s="35"/>
      <c r="I9971" s="35"/>
    </row>
    <row r="9972" spans="3:9" ht="22.5" customHeight="1" x14ac:dyDescent="0.25">
      <c r="C9972" s="34"/>
      <c r="D9972" s="27"/>
      <c r="F9972" s="27"/>
      <c r="G9972" s="35"/>
      <c r="H9972" s="35"/>
      <c r="I9972" s="35"/>
    </row>
    <row r="9973" spans="3:9" ht="22.5" customHeight="1" x14ac:dyDescent="0.25">
      <c r="C9973" s="34"/>
      <c r="D9973" s="27"/>
      <c r="F9973" s="27"/>
      <c r="G9973" s="35"/>
      <c r="H9973" s="35"/>
      <c r="I9973" s="35"/>
    </row>
    <row r="9974" spans="3:9" ht="22.5" customHeight="1" x14ac:dyDescent="0.25">
      <c r="C9974" s="34"/>
      <c r="D9974" s="27"/>
      <c r="F9974" s="27"/>
      <c r="G9974" s="35"/>
      <c r="H9974" s="35"/>
      <c r="I9974" s="35"/>
    </row>
    <row r="9975" spans="3:9" ht="22.5" customHeight="1" x14ac:dyDescent="0.25">
      <c r="C9975" s="34"/>
      <c r="D9975" s="27"/>
      <c r="F9975" s="27"/>
      <c r="G9975" s="35"/>
      <c r="H9975" s="35"/>
      <c r="I9975" s="35"/>
    </row>
    <row r="9976" spans="3:9" ht="22.5" customHeight="1" x14ac:dyDescent="0.25">
      <c r="C9976" s="34"/>
      <c r="D9976" s="27"/>
      <c r="F9976" s="27"/>
      <c r="G9976" s="35"/>
      <c r="H9976" s="35"/>
      <c r="I9976" s="35"/>
    </row>
    <row r="9977" spans="3:9" ht="22.5" customHeight="1" x14ac:dyDescent="0.25">
      <c r="C9977" s="34"/>
      <c r="D9977" s="27"/>
      <c r="F9977" s="27"/>
      <c r="G9977" s="35"/>
      <c r="H9977" s="35"/>
      <c r="I9977" s="35"/>
    </row>
    <row r="9978" spans="3:9" ht="22.5" customHeight="1" x14ac:dyDescent="0.25">
      <c r="C9978" s="34"/>
      <c r="D9978" s="27"/>
      <c r="F9978" s="27"/>
      <c r="G9978" s="35"/>
      <c r="H9978" s="35"/>
      <c r="I9978" s="35"/>
    </row>
    <row r="9979" spans="3:9" ht="22.5" customHeight="1" x14ac:dyDescent="0.25">
      <c r="C9979" s="34"/>
      <c r="D9979" s="27"/>
      <c r="F9979" s="27"/>
      <c r="G9979" s="35"/>
      <c r="H9979" s="35"/>
      <c r="I9979" s="35"/>
    </row>
    <row r="9980" spans="3:9" ht="22.5" customHeight="1" x14ac:dyDescent="0.25">
      <c r="C9980" s="34"/>
      <c r="D9980" s="27"/>
      <c r="F9980" s="27"/>
      <c r="G9980" s="35"/>
      <c r="H9980" s="35"/>
      <c r="I9980" s="35"/>
    </row>
    <row r="9981" spans="3:9" ht="22.5" customHeight="1" x14ac:dyDescent="0.25">
      <c r="C9981" s="34"/>
      <c r="D9981" s="27"/>
      <c r="F9981" s="27"/>
      <c r="G9981" s="35"/>
      <c r="H9981" s="35"/>
      <c r="I9981" s="35"/>
    </row>
    <row r="9982" spans="3:9" ht="22.5" customHeight="1" x14ac:dyDescent="0.25">
      <c r="C9982" s="34"/>
      <c r="D9982" s="27"/>
      <c r="F9982" s="27"/>
      <c r="G9982" s="35"/>
      <c r="H9982" s="35"/>
      <c r="I9982" s="35"/>
    </row>
    <row r="9983" spans="3:9" ht="22.5" customHeight="1" x14ac:dyDescent="0.25">
      <c r="C9983" s="34"/>
      <c r="D9983" s="27"/>
      <c r="F9983" s="27"/>
      <c r="G9983" s="35"/>
      <c r="H9983" s="35"/>
      <c r="I9983" s="35"/>
    </row>
    <row r="9984" spans="3:9" ht="22.5" customHeight="1" x14ac:dyDescent="0.25">
      <c r="C9984" s="34"/>
      <c r="D9984" s="27"/>
      <c r="F9984" s="27"/>
      <c r="G9984" s="35"/>
      <c r="H9984" s="35"/>
      <c r="I9984" s="35"/>
    </row>
    <row r="9985" spans="3:9" ht="22.5" customHeight="1" x14ac:dyDescent="0.25">
      <c r="C9985" s="34"/>
      <c r="D9985" s="27"/>
      <c r="F9985" s="27"/>
      <c r="G9985" s="35"/>
      <c r="H9985" s="35"/>
      <c r="I9985" s="35"/>
    </row>
    <row r="9986" spans="3:9" ht="22.5" customHeight="1" x14ac:dyDescent="0.25">
      <c r="C9986" s="34"/>
      <c r="D9986" s="27"/>
      <c r="F9986" s="27"/>
      <c r="G9986" s="35"/>
      <c r="H9986" s="35"/>
      <c r="I9986" s="35"/>
    </row>
    <row r="9987" spans="3:9" ht="22.5" customHeight="1" x14ac:dyDescent="0.25">
      <c r="C9987" s="34"/>
      <c r="D9987" s="27"/>
      <c r="F9987" s="27"/>
      <c r="G9987" s="35"/>
      <c r="H9987" s="35"/>
      <c r="I9987" s="35"/>
    </row>
    <row r="9988" spans="3:9" ht="22.5" customHeight="1" x14ac:dyDescent="0.25">
      <c r="C9988" s="34"/>
      <c r="D9988" s="27"/>
      <c r="F9988" s="27"/>
      <c r="G9988" s="35"/>
      <c r="H9988" s="35"/>
      <c r="I9988" s="35"/>
    </row>
    <row r="9989" spans="3:9" ht="22.5" customHeight="1" x14ac:dyDescent="0.25">
      <c r="C9989" s="34"/>
      <c r="D9989" s="27"/>
      <c r="F9989" s="27"/>
      <c r="G9989" s="35"/>
      <c r="H9989" s="35"/>
      <c r="I9989" s="35"/>
    </row>
    <row r="9990" spans="3:9" ht="22.5" customHeight="1" x14ac:dyDescent="0.25">
      <c r="C9990" s="34"/>
      <c r="D9990" s="27"/>
      <c r="F9990" s="27"/>
      <c r="G9990" s="35"/>
      <c r="H9990" s="35"/>
      <c r="I9990" s="35"/>
    </row>
    <row r="9991" spans="3:9" ht="22.5" customHeight="1" x14ac:dyDescent="0.25">
      <c r="C9991" s="34"/>
      <c r="D9991" s="27"/>
      <c r="F9991" s="27"/>
      <c r="G9991" s="35"/>
      <c r="H9991" s="35"/>
      <c r="I9991" s="35"/>
    </row>
    <row r="9992" spans="3:9" ht="22.5" customHeight="1" x14ac:dyDescent="0.25">
      <c r="C9992" s="34"/>
      <c r="D9992" s="27"/>
      <c r="F9992" s="27"/>
      <c r="G9992" s="35"/>
      <c r="H9992" s="35"/>
      <c r="I9992" s="35"/>
    </row>
    <row r="9993" spans="3:9" ht="22.5" customHeight="1" x14ac:dyDescent="0.25">
      <c r="C9993" s="34"/>
      <c r="D9993" s="27"/>
      <c r="F9993" s="27"/>
      <c r="G9993" s="35"/>
      <c r="H9993" s="35"/>
      <c r="I9993" s="35"/>
    </row>
    <row r="9994" spans="3:9" ht="22.5" customHeight="1" x14ac:dyDescent="0.25">
      <c r="C9994" s="34"/>
      <c r="D9994" s="27"/>
      <c r="F9994" s="27"/>
      <c r="G9994" s="35"/>
      <c r="H9994" s="35"/>
      <c r="I9994" s="35"/>
    </row>
    <row r="9995" spans="3:9" ht="22.5" customHeight="1" x14ac:dyDescent="0.25">
      <c r="C9995" s="34"/>
      <c r="D9995" s="27"/>
      <c r="F9995" s="27"/>
      <c r="G9995" s="35"/>
      <c r="H9995" s="35"/>
      <c r="I9995" s="35"/>
    </row>
    <row r="9996" spans="3:9" ht="22.5" customHeight="1" x14ac:dyDescent="0.25">
      <c r="C9996" s="34"/>
      <c r="D9996" s="27"/>
      <c r="F9996" s="27"/>
      <c r="G9996" s="35"/>
      <c r="H9996" s="35"/>
      <c r="I9996" s="35"/>
    </row>
    <row r="9997" spans="3:9" ht="22.5" customHeight="1" x14ac:dyDescent="0.25">
      <c r="C9997" s="34"/>
      <c r="D9997" s="27"/>
      <c r="F9997" s="27"/>
      <c r="G9997" s="35"/>
      <c r="H9997" s="35"/>
      <c r="I9997" s="35"/>
    </row>
    <row r="9998" spans="3:9" ht="22.5" customHeight="1" x14ac:dyDescent="0.25">
      <c r="C9998" s="34"/>
      <c r="D9998" s="27"/>
      <c r="F9998" s="27"/>
      <c r="G9998" s="35"/>
      <c r="H9998" s="35"/>
      <c r="I9998" s="35"/>
    </row>
    <row r="9999" spans="3:9" ht="22.5" customHeight="1" x14ac:dyDescent="0.25">
      <c r="C9999" s="34"/>
      <c r="D9999" s="27"/>
      <c r="F9999" s="27"/>
      <c r="G9999" s="35"/>
      <c r="H9999" s="35"/>
      <c r="I9999" s="35"/>
    </row>
    <row r="10000" spans="3:9" ht="22.5" customHeight="1" x14ac:dyDescent="0.25">
      <c r="C10000" s="34"/>
      <c r="D10000" s="27"/>
      <c r="F10000" s="27"/>
      <c r="G10000" s="35"/>
      <c r="H10000" s="35"/>
      <c r="I10000" s="35"/>
    </row>
    <row r="10001" spans="3:9" ht="22.5" customHeight="1" x14ac:dyDescent="0.25">
      <c r="C10001" s="34"/>
      <c r="D10001" s="27"/>
      <c r="F10001" s="27"/>
      <c r="G10001" s="35"/>
      <c r="H10001" s="35"/>
      <c r="I10001" s="35"/>
    </row>
    <row r="10002" spans="3:9" ht="22.5" customHeight="1" x14ac:dyDescent="0.25">
      <c r="C10002" s="34"/>
      <c r="D10002" s="27"/>
      <c r="F10002" s="27"/>
      <c r="G10002" s="35"/>
      <c r="H10002" s="35"/>
      <c r="I10002" s="35"/>
    </row>
    <row r="10003" spans="3:9" ht="22.5" customHeight="1" x14ac:dyDescent="0.25">
      <c r="C10003" s="34"/>
      <c r="D10003" s="27"/>
      <c r="F10003" s="27"/>
      <c r="G10003" s="35"/>
      <c r="H10003" s="35"/>
      <c r="I10003" s="35"/>
    </row>
    <row r="10004" spans="3:9" ht="22.5" customHeight="1" x14ac:dyDescent="0.25">
      <c r="C10004" s="34"/>
      <c r="D10004" s="27"/>
      <c r="F10004" s="27"/>
      <c r="G10004" s="35"/>
      <c r="H10004" s="35"/>
      <c r="I10004" s="35"/>
    </row>
    <row r="10005" spans="3:9" ht="22.5" customHeight="1" x14ac:dyDescent="0.25">
      <c r="C10005" s="34"/>
      <c r="D10005" s="27"/>
      <c r="F10005" s="27"/>
      <c r="G10005" s="35"/>
      <c r="H10005" s="35"/>
      <c r="I10005" s="35"/>
    </row>
    <row r="10006" spans="3:9" ht="22.5" customHeight="1" x14ac:dyDescent="0.25">
      <c r="C10006" s="34"/>
      <c r="D10006" s="27"/>
      <c r="F10006" s="27"/>
      <c r="G10006" s="35"/>
      <c r="H10006" s="35"/>
      <c r="I10006" s="35"/>
    </row>
    <row r="10007" spans="3:9" ht="22.5" customHeight="1" x14ac:dyDescent="0.25">
      <c r="C10007" s="34"/>
      <c r="D10007" s="27"/>
      <c r="F10007" s="27"/>
      <c r="G10007" s="35"/>
      <c r="H10007" s="35"/>
      <c r="I10007" s="35"/>
    </row>
    <row r="10008" spans="3:9" ht="22.5" customHeight="1" x14ac:dyDescent="0.25">
      <c r="C10008" s="34"/>
      <c r="D10008" s="27"/>
      <c r="F10008" s="27"/>
      <c r="G10008" s="35"/>
      <c r="H10008" s="35"/>
      <c r="I10008" s="35"/>
    </row>
    <row r="10009" spans="3:9" ht="22.5" customHeight="1" x14ac:dyDescent="0.25">
      <c r="C10009" s="34"/>
      <c r="D10009" s="27"/>
      <c r="F10009" s="27"/>
      <c r="G10009" s="35"/>
      <c r="H10009" s="35"/>
      <c r="I10009" s="35"/>
    </row>
    <row r="10010" spans="3:9" ht="22.5" customHeight="1" x14ac:dyDescent="0.25">
      <c r="C10010" s="34"/>
      <c r="D10010" s="27"/>
      <c r="F10010" s="27"/>
      <c r="G10010" s="35"/>
      <c r="H10010" s="35"/>
      <c r="I10010" s="35"/>
    </row>
    <row r="10011" spans="3:9" ht="22.5" customHeight="1" x14ac:dyDescent="0.25">
      <c r="C10011" s="34"/>
      <c r="D10011" s="27"/>
      <c r="F10011" s="27"/>
      <c r="G10011" s="35"/>
      <c r="H10011" s="35"/>
      <c r="I10011" s="35"/>
    </row>
    <row r="10012" spans="3:9" ht="22.5" customHeight="1" x14ac:dyDescent="0.25">
      <c r="C10012" s="34"/>
      <c r="D10012" s="27"/>
      <c r="F10012" s="27"/>
      <c r="G10012" s="35"/>
      <c r="H10012" s="35"/>
      <c r="I10012" s="35"/>
    </row>
    <row r="10013" spans="3:9" ht="22.5" customHeight="1" x14ac:dyDescent="0.25">
      <c r="C10013" s="34"/>
      <c r="D10013" s="27"/>
      <c r="F10013" s="27"/>
      <c r="G10013" s="35"/>
      <c r="H10013" s="35"/>
      <c r="I10013" s="35"/>
    </row>
    <row r="10014" spans="3:9" ht="22.5" customHeight="1" x14ac:dyDescent="0.25">
      <c r="C10014" s="34"/>
      <c r="D10014" s="27"/>
      <c r="F10014" s="27"/>
      <c r="G10014" s="35"/>
      <c r="H10014" s="35"/>
      <c r="I10014" s="35"/>
    </row>
    <row r="10015" spans="3:9" ht="22.5" customHeight="1" x14ac:dyDescent="0.25">
      <c r="C10015" s="34"/>
      <c r="D10015" s="27"/>
      <c r="F10015" s="27"/>
      <c r="G10015" s="35"/>
      <c r="H10015" s="35"/>
      <c r="I10015" s="35"/>
    </row>
    <row r="10016" spans="3:9" ht="22.5" customHeight="1" x14ac:dyDescent="0.25">
      <c r="C10016" s="34"/>
      <c r="D10016" s="27"/>
      <c r="F10016" s="27"/>
      <c r="G10016" s="35"/>
      <c r="H10016" s="35"/>
      <c r="I10016" s="35"/>
    </row>
    <row r="10017" spans="3:9" ht="22.5" customHeight="1" x14ac:dyDescent="0.25">
      <c r="C10017" s="34"/>
      <c r="D10017" s="27"/>
      <c r="F10017" s="27"/>
      <c r="G10017" s="35"/>
      <c r="H10017" s="35"/>
      <c r="I10017" s="35"/>
    </row>
    <row r="10018" spans="3:9" ht="22.5" customHeight="1" x14ac:dyDescent="0.25">
      <c r="C10018" s="34"/>
      <c r="D10018" s="27"/>
      <c r="F10018" s="27"/>
      <c r="G10018" s="35"/>
      <c r="H10018" s="35"/>
      <c r="I10018" s="35"/>
    </row>
    <row r="10019" spans="3:9" ht="22.5" customHeight="1" x14ac:dyDescent="0.25">
      <c r="C10019" s="34"/>
      <c r="D10019" s="27"/>
      <c r="F10019" s="27"/>
      <c r="G10019" s="35"/>
      <c r="H10019" s="35"/>
      <c r="I10019" s="35"/>
    </row>
    <row r="10020" spans="3:9" ht="22.5" customHeight="1" x14ac:dyDescent="0.25">
      <c r="C10020" s="34"/>
      <c r="D10020" s="27"/>
      <c r="F10020" s="27"/>
      <c r="G10020" s="35"/>
      <c r="H10020" s="35"/>
      <c r="I10020" s="35"/>
    </row>
    <row r="10021" spans="3:9" ht="22.5" customHeight="1" x14ac:dyDescent="0.25">
      <c r="C10021" s="34"/>
      <c r="D10021" s="27"/>
      <c r="F10021" s="27"/>
      <c r="G10021" s="35"/>
      <c r="H10021" s="35"/>
      <c r="I10021" s="35"/>
    </row>
    <row r="10022" spans="3:9" ht="22.5" customHeight="1" x14ac:dyDescent="0.25">
      <c r="C10022" s="34"/>
      <c r="D10022" s="27"/>
      <c r="F10022" s="27"/>
      <c r="G10022" s="35"/>
      <c r="H10022" s="35"/>
      <c r="I10022" s="35"/>
    </row>
    <row r="10023" spans="3:9" ht="22.5" customHeight="1" x14ac:dyDescent="0.25">
      <c r="C10023" s="34"/>
      <c r="D10023" s="27"/>
      <c r="F10023" s="27"/>
      <c r="G10023" s="35"/>
      <c r="H10023" s="35"/>
      <c r="I10023" s="35"/>
    </row>
    <row r="10024" spans="3:9" ht="22.5" customHeight="1" x14ac:dyDescent="0.25">
      <c r="C10024" s="34"/>
      <c r="D10024" s="27"/>
      <c r="F10024" s="27"/>
      <c r="G10024" s="35"/>
      <c r="H10024" s="35"/>
      <c r="I10024" s="35"/>
    </row>
    <row r="10025" spans="3:9" ht="22.5" customHeight="1" x14ac:dyDescent="0.25">
      <c r="C10025" s="34"/>
      <c r="D10025" s="27"/>
      <c r="F10025" s="27"/>
      <c r="G10025" s="35"/>
      <c r="H10025" s="35"/>
      <c r="I10025" s="35"/>
    </row>
    <row r="10026" spans="3:9" ht="22.5" customHeight="1" x14ac:dyDescent="0.25">
      <c r="C10026" s="34"/>
      <c r="D10026" s="27"/>
      <c r="F10026" s="27"/>
      <c r="G10026" s="35"/>
      <c r="H10026" s="35"/>
      <c r="I10026" s="35"/>
    </row>
    <row r="10027" spans="3:9" ht="22.5" customHeight="1" x14ac:dyDescent="0.25">
      <c r="C10027" s="34"/>
      <c r="D10027" s="27"/>
      <c r="F10027" s="27"/>
      <c r="G10027" s="35"/>
      <c r="H10027" s="35"/>
      <c r="I10027" s="35"/>
    </row>
    <row r="10028" spans="3:9" ht="22.5" customHeight="1" x14ac:dyDescent="0.25">
      <c r="C10028" s="34"/>
      <c r="D10028" s="27"/>
      <c r="F10028" s="27"/>
      <c r="G10028" s="35"/>
      <c r="H10028" s="35"/>
      <c r="I10028" s="35"/>
    </row>
    <row r="10029" spans="3:9" ht="22.5" customHeight="1" x14ac:dyDescent="0.25">
      <c r="C10029" s="34"/>
      <c r="D10029" s="27"/>
      <c r="F10029" s="27"/>
      <c r="G10029" s="35"/>
      <c r="H10029" s="35"/>
      <c r="I10029" s="35"/>
    </row>
    <row r="10030" spans="3:9" ht="22.5" customHeight="1" x14ac:dyDescent="0.25">
      <c r="C10030" s="34"/>
      <c r="D10030" s="27"/>
      <c r="F10030" s="27"/>
      <c r="G10030" s="35"/>
      <c r="H10030" s="35"/>
      <c r="I10030" s="35"/>
    </row>
    <row r="10031" spans="3:9" ht="22.5" customHeight="1" x14ac:dyDescent="0.25">
      <c r="C10031" s="34"/>
      <c r="D10031" s="27"/>
      <c r="F10031" s="27"/>
      <c r="G10031" s="35"/>
      <c r="H10031" s="35"/>
      <c r="I10031" s="35"/>
    </row>
    <row r="10032" spans="3:9" ht="22.5" customHeight="1" x14ac:dyDescent="0.25">
      <c r="C10032" s="34"/>
      <c r="D10032" s="27"/>
      <c r="F10032" s="27"/>
      <c r="G10032" s="35"/>
      <c r="H10032" s="35"/>
      <c r="I10032" s="35"/>
    </row>
    <row r="10033" spans="3:9" ht="22.5" customHeight="1" x14ac:dyDescent="0.25">
      <c r="C10033" s="34"/>
      <c r="D10033" s="27"/>
      <c r="F10033" s="27"/>
      <c r="G10033" s="35"/>
      <c r="H10033" s="35"/>
      <c r="I10033" s="35"/>
    </row>
    <row r="10034" spans="3:9" ht="22.5" customHeight="1" x14ac:dyDescent="0.25">
      <c r="C10034" s="34"/>
      <c r="D10034" s="27"/>
      <c r="F10034" s="27"/>
      <c r="G10034" s="35"/>
      <c r="H10034" s="35"/>
      <c r="I10034" s="35"/>
    </row>
    <row r="10035" spans="3:9" ht="22.5" customHeight="1" x14ac:dyDescent="0.25">
      <c r="C10035" s="34"/>
      <c r="D10035" s="27"/>
      <c r="F10035" s="27"/>
      <c r="G10035" s="35"/>
      <c r="H10035" s="35"/>
      <c r="I10035" s="35"/>
    </row>
    <row r="10036" spans="3:9" ht="22.5" customHeight="1" x14ac:dyDescent="0.25">
      <c r="C10036" s="34"/>
      <c r="D10036" s="27"/>
      <c r="F10036" s="27"/>
      <c r="G10036" s="35"/>
      <c r="H10036" s="35"/>
      <c r="I10036" s="35"/>
    </row>
    <row r="10037" spans="3:9" ht="22.5" customHeight="1" x14ac:dyDescent="0.25">
      <c r="C10037" s="34"/>
      <c r="D10037" s="27"/>
      <c r="F10037" s="27"/>
      <c r="G10037" s="35"/>
      <c r="H10037" s="35"/>
      <c r="I10037" s="35"/>
    </row>
    <row r="10038" spans="3:9" ht="22.5" customHeight="1" x14ac:dyDescent="0.25">
      <c r="C10038" s="34"/>
      <c r="D10038" s="27"/>
      <c r="F10038" s="27"/>
      <c r="G10038" s="35"/>
      <c r="H10038" s="35"/>
      <c r="I10038" s="35"/>
    </row>
    <row r="10039" spans="3:9" ht="22.5" customHeight="1" x14ac:dyDescent="0.25">
      <c r="C10039" s="34"/>
      <c r="D10039" s="27"/>
      <c r="F10039" s="27"/>
      <c r="G10039" s="35"/>
      <c r="H10039" s="35"/>
      <c r="I10039" s="35"/>
    </row>
    <row r="10040" spans="3:9" ht="22.5" customHeight="1" x14ac:dyDescent="0.25">
      <c r="C10040" s="34"/>
      <c r="D10040" s="27"/>
      <c r="F10040" s="27"/>
      <c r="G10040" s="35"/>
      <c r="H10040" s="35"/>
      <c r="I10040" s="35"/>
    </row>
    <row r="10041" spans="3:9" ht="22.5" customHeight="1" x14ac:dyDescent="0.25">
      <c r="C10041" s="34"/>
      <c r="D10041" s="27"/>
      <c r="F10041" s="27"/>
      <c r="G10041" s="35"/>
      <c r="H10041" s="35"/>
      <c r="I10041" s="35"/>
    </row>
    <row r="10042" spans="3:9" ht="22.5" customHeight="1" x14ac:dyDescent="0.25">
      <c r="C10042" s="34"/>
      <c r="D10042" s="27"/>
      <c r="F10042" s="27"/>
      <c r="G10042" s="35"/>
      <c r="H10042" s="35"/>
      <c r="I10042" s="35"/>
    </row>
    <row r="10043" spans="3:9" ht="22.5" customHeight="1" x14ac:dyDescent="0.25">
      <c r="C10043" s="34"/>
      <c r="D10043" s="27"/>
      <c r="F10043" s="27"/>
      <c r="G10043" s="35"/>
      <c r="H10043" s="35"/>
      <c r="I10043" s="35"/>
    </row>
    <row r="10044" spans="3:9" ht="22.5" customHeight="1" x14ac:dyDescent="0.25">
      <c r="C10044" s="34"/>
      <c r="D10044" s="27"/>
      <c r="F10044" s="27"/>
      <c r="G10044" s="35"/>
      <c r="H10044" s="35"/>
      <c r="I10044" s="35"/>
    </row>
    <row r="10045" spans="3:9" ht="22.5" customHeight="1" x14ac:dyDescent="0.25">
      <c r="C10045" s="34"/>
      <c r="D10045" s="27"/>
      <c r="F10045" s="27"/>
      <c r="G10045" s="35"/>
      <c r="H10045" s="35"/>
      <c r="I10045" s="35"/>
    </row>
    <row r="10046" spans="3:9" ht="22.5" customHeight="1" x14ac:dyDescent="0.25">
      <c r="C10046" s="34"/>
      <c r="D10046" s="27"/>
      <c r="F10046" s="27"/>
      <c r="G10046" s="35"/>
      <c r="H10046" s="35"/>
      <c r="I10046" s="35"/>
    </row>
    <row r="10047" spans="3:9" ht="22.5" customHeight="1" x14ac:dyDescent="0.25">
      <c r="C10047" s="34"/>
      <c r="D10047" s="27"/>
      <c r="F10047" s="27"/>
      <c r="G10047" s="35"/>
      <c r="H10047" s="35"/>
      <c r="I10047" s="35"/>
    </row>
    <row r="10048" spans="3:9" ht="22.5" customHeight="1" x14ac:dyDescent="0.25">
      <c r="C10048" s="34"/>
      <c r="D10048" s="27"/>
      <c r="F10048" s="27"/>
      <c r="G10048" s="35"/>
      <c r="H10048" s="35"/>
      <c r="I10048" s="35"/>
    </row>
    <row r="10049" spans="3:9" ht="22.5" customHeight="1" x14ac:dyDescent="0.25">
      <c r="C10049" s="34"/>
      <c r="D10049" s="27"/>
      <c r="F10049" s="27"/>
      <c r="G10049" s="35"/>
      <c r="H10049" s="35"/>
      <c r="I10049" s="35"/>
    </row>
    <row r="10050" spans="3:9" ht="22.5" customHeight="1" x14ac:dyDescent="0.25">
      <c r="C10050" s="34"/>
      <c r="D10050" s="27"/>
      <c r="F10050" s="27"/>
      <c r="G10050" s="35"/>
      <c r="H10050" s="35"/>
      <c r="I10050" s="35"/>
    </row>
    <row r="10051" spans="3:9" ht="22.5" customHeight="1" x14ac:dyDescent="0.25">
      <c r="C10051" s="34"/>
      <c r="D10051" s="27"/>
      <c r="F10051" s="27"/>
      <c r="G10051" s="35"/>
      <c r="H10051" s="35"/>
      <c r="I10051" s="35"/>
    </row>
    <row r="10052" spans="3:9" ht="22.5" customHeight="1" x14ac:dyDescent="0.25">
      <c r="C10052" s="34"/>
      <c r="D10052" s="27"/>
      <c r="F10052" s="27"/>
      <c r="G10052" s="35"/>
      <c r="H10052" s="35"/>
      <c r="I10052" s="35"/>
    </row>
    <row r="10053" spans="3:9" ht="22.5" customHeight="1" x14ac:dyDescent="0.25">
      <c r="C10053" s="34"/>
      <c r="D10053" s="27"/>
      <c r="F10053" s="27"/>
      <c r="G10053" s="35"/>
      <c r="H10053" s="35"/>
      <c r="I10053" s="35"/>
    </row>
    <row r="10054" spans="3:9" ht="22.5" customHeight="1" x14ac:dyDescent="0.25">
      <c r="C10054" s="34"/>
      <c r="D10054" s="27"/>
      <c r="F10054" s="27"/>
      <c r="G10054" s="35"/>
      <c r="H10054" s="35"/>
      <c r="I10054" s="35"/>
    </row>
    <row r="10055" spans="3:9" ht="22.5" customHeight="1" x14ac:dyDescent="0.25">
      <c r="C10055" s="34"/>
      <c r="D10055" s="27"/>
      <c r="F10055" s="27"/>
      <c r="G10055" s="35"/>
      <c r="H10055" s="35"/>
      <c r="I10055" s="35"/>
    </row>
    <row r="10056" spans="3:9" ht="22.5" customHeight="1" x14ac:dyDescent="0.25">
      <c r="C10056" s="34"/>
      <c r="D10056" s="27"/>
      <c r="F10056" s="27"/>
      <c r="G10056" s="35"/>
      <c r="H10056" s="35"/>
      <c r="I10056" s="35"/>
    </row>
    <row r="10057" spans="3:9" ht="22.5" customHeight="1" x14ac:dyDescent="0.25">
      <c r="C10057" s="34"/>
      <c r="D10057" s="27"/>
      <c r="F10057" s="27"/>
      <c r="G10057" s="35"/>
      <c r="H10057" s="35"/>
      <c r="I10057" s="35"/>
    </row>
    <row r="10058" spans="3:9" ht="22.5" customHeight="1" x14ac:dyDescent="0.25">
      <c r="C10058" s="34"/>
      <c r="D10058" s="27"/>
      <c r="F10058" s="27"/>
      <c r="G10058" s="35"/>
      <c r="H10058" s="35"/>
      <c r="I10058" s="35"/>
    </row>
    <row r="10059" spans="3:9" ht="22.5" customHeight="1" x14ac:dyDescent="0.25">
      <c r="C10059" s="34"/>
      <c r="D10059" s="27"/>
      <c r="F10059" s="27"/>
      <c r="G10059" s="35"/>
      <c r="H10059" s="35"/>
      <c r="I10059" s="35"/>
    </row>
    <row r="10060" spans="3:9" ht="22.5" customHeight="1" x14ac:dyDescent="0.25">
      <c r="C10060" s="34"/>
      <c r="D10060" s="27"/>
      <c r="F10060" s="27"/>
      <c r="G10060" s="35"/>
      <c r="H10060" s="35"/>
      <c r="I10060" s="35"/>
    </row>
    <row r="10061" spans="3:9" ht="22.5" customHeight="1" x14ac:dyDescent="0.25">
      <c r="C10061" s="34"/>
      <c r="D10061" s="27"/>
      <c r="F10061" s="27"/>
      <c r="G10061" s="35"/>
      <c r="H10061" s="35"/>
      <c r="I10061" s="35"/>
    </row>
    <row r="10062" spans="3:9" ht="22.5" customHeight="1" x14ac:dyDescent="0.25">
      <c r="C10062" s="34"/>
      <c r="D10062" s="27"/>
      <c r="F10062" s="27"/>
      <c r="G10062" s="35"/>
      <c r="H10062" s="35"/>
      <c r="I10062" s="35"/>
    </row>
    <row r="10063" spans="3:9" ht="22.5" customHeight="1" x14ac:dyDescent="0.25">
      <c r="C10063" s="34"/>
      <c r="D10063" s="27"/>
      <c r="F10063" s="27"/>
      <c r="G10063" s="35"/>
      <c r="H10063" s="35"/>
      <c r="I10063" s="35"/>
    </row>
    <row r="10064" spans="3:9" ht="22.5" customHeight="1" x14ac:dyDescent="0.25">
      <c r="C10064" s="34"/>
      <c r="D10064" s="27"/>
      <c r="F10064" s="27"/>
      <c r="G10064" s="35"/>
      <c r="H10064" s="35"/>
      <c r="I10064" s="35"/>
    </row>
    <row r="10065" spans="3:9" ht="22.5" customHeight="1" x14ac:dyDescent="0.25">
      <c r="C10065" s="34"/>
      <c r="D10065" s="27"/>
      <c r="F10065" s="27"/>
      <c r="G10065" s="35"/>
      <c r="H10065" s="35"/>
      <c r="I10065" s="35"/>
    </row>
    <row r="10066" spans="3:9" ht="22.5" customHeight="1" x14ac:dyDescent="0.25">
      <c r="C10066" s="34"/>
      <c r="D10066" s="27"/>
      <c r="F10066" s="27"/>
      <c r="G10066" s="35"/>
      <c r="H10066" s="35"/>
      <c r="I10066" s="35"/>
    </row>
    <row r="10067" spans="3:9" ht="22.5" customHeight="1" x14ac:dyDescent="0.25">
      <c r="C10067" s="34"/>
      <c r="D10067" s="27"/>
      <c r="F10067" s="27"/>
      <c r="G10067" s="35"/>
      <c r="H10067" s="35"/>
      <c r="I10067" s="35"/>
    </row>
    <row r="10068" spans="3:9" ht="22.5" customHeight="1" x14ac:dyDescent="0.25">
      <c r="C10068" s="34"/>
      <c r="D10068" s="27"/>
      <c r="F10068" s="27"/>
      <c r="G10068" s="35"/>
      <c r="H10068" s="35"/>
      <c r="I10068" s="35"/>
    </row>
    <row r="10069" spans="3:9" ht="22.5" customHeight="1" x14ac:dyDescent="0.25">
      <c r="C10069" s="34"/>
      <c r="D10069" s="27"/>
      <c r="F10069" s="27"/>
      <c r="G10069" s="35"/>
      <c r="H10069" s="35"/>
      <c r="I10069" s="35"/>
    </row>
    <row r="10070" spans="3:9" ht="22.5" customHeight="1" x14ac:dyDescent="0.25">
      <c r="C10070" s="34"/>
      <c r="D10070" s="27"/>
      <c r="F10070" s="27"/>
      <c r="G10070" s="35"/>
      <c r="H10070" s="35"/>
      <c r="I10070" s="35"/>
    </row>
    <row r="10071" spans="3:9" ht="22.5" customHeight="1" x14ac:dyDescent="0.25">
      <c r="C10071" s="34"/>
      <c r="D10071" s="27"/>
      <c r="F10071" s="27"/>
      <c r="G10071" s="35"/>
      <c r="H10071" s="35"/>
      <c r="I10071" s="35"/>
    </row>
    <row r="10072" spans="3:9" ht="22.5" customHeight="1" x14ac:dyDescent="0.25">
      <c r="C10072" s="34"/>
      <c r="D10072" s="27"/>
      <c r="F10072" s="27"/>
      <c r="G10072" s="35"/>
      <c r="H10072" s="35"/>
      <c r="I10072" s="35"/>
    </row>
    <row r="10073" spans="3:9" ht="22.5" customHeight="1" x14ac:dyDescent="0.25">
      <c r="C10073" s="34"/>
      <c r="D10073" s="27"/>
      <c r="F10073" s="27"/>
      <c r="G10073" s="35"/>
      <c r="H10073" s="35"/>
      <c r="I10073" s="35"/>
    </row>
    <row r="10074" spans="3:9" ht="22.5" customHeight="1" x14ac:dyDescent="0.25">
      <c r="C10074" s="34"/>
      <c r="D10074" s="27"/>
      <c r="F10074" s="27"/>
      <c r="G10074" s="35"/>
      <c r="H10074" s="35"/>
      <c r="I10074" s="35"/>
    </row>
    <row r="10075" spans="3:9" ht="22.5" customHeight="1" x14ac:dyDescent="0.25">
      <c r="C10075" s="34"/>
      <c r="D10075" s="27"/>
      <c r="F10075" s="27"/>
      <c r="G10075" s="35"/>
      <c r="H10075" s="35"/>
      <c r="I10075" s="35"/>
    </row>
    <row r="10076" spans="3:9" ht="22.5" customHeight="1" x14ac:dyDescent="0.25">
      <c r="C10076" s="34"/>
      <c r="D10076" s="27"/>
      <c r="F10076" s="27"/>
      <c r="G10076" s="35"/>
      <c r="H10076" s="35"/>
      <c r="I10076" s="35"/>
    </row>
    <row r="10077" spans="3:9" ht="22.5" customHeight="1" x14ac:dyDescent="0.25">
      <c r="C10077" s="34"/>
      <c r="D10077" s="27"/>
      <c r="F10077" s="27"/>
      <c r="G10077" s="35"/>
      <c r="H10077" s="35"/>
      <c r="I10077" s="35"/>
    </row>
    <row r="10078" spans="3:9" ht="22.5" customHeight="1" x14ac:dyDescent="0.25">
      <c r="C10078" s="34"/>
      <c r="D10078" s="27"/>
      <c r="F10078" s="27"/>
      <c r="G10078" s="35"/>
      <c r="H10078" s="35"/>
      <c r="I10078" s="35"/>
    </row>
    <row r="10079" spans="3:9" ht="22.5" customHeight="1" x14ac:dyDescent="0.25">
      <c r="C10079" s="34"/>
      <c r="D10079" s="27"/>
      <c r="F10079" s="27"/>
      <c r="G10079" s="35"/>
      <c r="H10079" s="35"/>
      <c r="I10079" s="35"/>
    </row>
    <row r="10080" spans="3:9" ht="22.5" customHeight="1" x14ac:dyDescent="0.25">
      <c r="C10080" s="34"/>
      <c r="D10080" s="27"/>
      <c r="F10080" s="27"/>
      <c r="G10080" s="35"/>
      <c r="H10080" s="35"/>
      <c r="I10080" s="35"/>
    </row>
    <row r="10081" spans="3:9" ht="22.5" customHeight="1" x14ac:dyDescent="0.25">
      <c r="C10081" s="34"/>
      <c r="D10081" s="27"/>
      <c r="F10081" s="27"/>
      <c r="G10081" s="35"/>
      <c r="H10081" s="35"/>
      <c r="I10081" s="35"/>
    </row>
    <row r="10082" spans="3:9" ht="22.5" customHeight="1" x14ac:dyDescent="0.25">
      <c r="C10082" s="34"/>
      <c r="D10082" s="27"/>
      <c r="F10082" s="27"/>
      <c r="G10082" s="35"/>
      <c r="H10082" s="35"/>
      <c r="I10082" s="35"/>
    </row>
    <row r="10083" spans="3:9" ht="22.5" customHeight="1" x14ac:dyDescent="0.25">
      <c r="C10083" s="34"/>
      <c r="D10083" s="27"/>
      <c r="F10083" s="27"/>
      <c r="G10083" s="35"/>
      <c r="H10083" s="35"/>
      <c r="I10083" s="35"/>
    </row>
    <row r="10084" spans="3:9" ht="22.5" customHeight="1" x14ac:dyDescent="0.25">
      <c r="C10084" s="34"/>
      <c r="D10084" s="27"/>
      <c r="F10084" s="27"/>
      <c r="G10084" s="35"/>
      <c r="H10084" s="35"/>
      <c r="I10084" s="35"/>
    </row>
    <row r="10085" spans="3:9" ht="22.5" customHeight="1" x14ac:dyDescent="0.25">
      <c r="C10085" s="34"/>
      <c r="D10085" s="27"/>
      <c r="F10085" s="27"/>
      <c r="G10085" s="35"/>
      <c r="H10085" s="35"/>
      <c r="I10085" s="35"/>
    </row>
    <row r="10086" spans="3:9" ht="22.5" customHeight="1" x14ac:dyDescent="0.25">
      <c r="C10086" s="34"/>
      <c r="D10086" s="27"/>
      <c r="F10086" s="27"/>
      <c r="G10086" s="35"/>
      <c r="H10086" s="35"/>
      <c r="I10086" s="35"/>
    </row>
    <row r="10087" spans="3:9" ht="22.5" customHeight="1" x14ac:dyDescent="0.25">
      <c r="C10087" s="34"/>
      <c r="D10087" s="27"/>
      <c r="F10087" s="27"/>
      <c r="G10087" s="35"/>
      <c r="H10087" s="35"/>
      <c r="I10087" s="35"/>
    </row>
    <row r="10088" spans="3:9" ht="22.5" customHeight="1" x14ac:dyDescent="0.25">
      <c r="C10088" s="34"/>
      <c r="D10088" s="27"/>
      <c r="F10088" s="27"/>
      <c r="G10088" s="35"/>
      <c r="H10088" s="35"/>
      <c r="I10088" s="35"/>
    </row>
    <row r="10089" spans="3:9" ht="22.5" customHeight="1" x14ac:dyDescent="0.25">
      <c r="C10089" s="34"/>
      <c r="D10089" s="27"/>
      <c r="F10089" s="27"/>
      <c r="G10089" s="35"/>
      <c r="H10089" s="35"/>
      <c r="I10089" s="35"/>
    </row>
    <row r="10090" spans="3:9" ht="22.5" customHeight="1" x14ac:dyDescent="0.25">
      <c r="C10090" s="34"/>
      <c r="D10090" s="27"/>
      <c r="F10090" s="27"/>
      <c r="G10090" s="35"/>
      <c r="H10090" s="35"/>
      <c r="I10090" s="35"/>
    </row>
    <row r="10091" spans="3:9" ht="22.5" customHeight="1" x14ac:dyDescent="0.25">
      <c r="C10091" s="34"/>
      <c r="D10091" s="27"/>
      <c r="F10091" s="27"/>
      <c r="G10091" s="35"/>
      <c r="H10091" s="35"/>
      <c r="I10091" s="35"/>
    </row>
    <row r="10092" spans="3:9" ht="22.5" customHeight="1" x14ac:dyDescent="0.25">
      <c r="C10092" s="34"/>
      <c r="D10092" s="27"/>
      <c r="F10092" s="27"/>
      <c r="G10092" s="35"/>
      <c r="H10092" s="35"/>
      <c r="I10092" s="35"/>
    </row>
    <row r="10093" spans="3:9" ht="22.5" customHeight="1" x14ac:dyDescent="0.25">
      <c r="C10093" s="34"/>
      <c r="D10093" s="27"/>
      <c r="F10093" s="27"/>
      <c r="G10093" s="35"/>
      <c r="H10093" s="35"/>
      <c r="I10093" s="35"/>
    </row>
    <row r="10094" spans="3:9" ht="22.5" customHeight="1" x14ac:dyDescent="0.25">
      <c r="C10094" s="34"/>
      <c r="D10094" s="27"/>
      <c r="F10094" s="27"/>
      <c r="G10094" s="35"/>
      <c r="H10094" s="35"/>
      <c r="I10094" s="35"/>
    </row>
    <row r="10095" spans="3:9" ht="22.5" customHeight="1" x14ac:dyDescent="0.25">
      <c r="C10095" s="34"/>
      <c r="D10095" s="27"/>
      <c r="F10095" s="27"/>
      <c r="G10095" s="35"/>
      <c r="H10095" s="35"/>
      <c r="I10095" s="35"/>
    </row>
    <row r="10096" spans="3:9" ht="22.5" customHeight="1" x14ac:dyDescent="0.25">
      <c r="C10096" s="34"/>
      <c r="D10096" s="27"/>
      <c r="F10096" s="27"/>
      <c r="G10096" s="35"/>
      <c r="H10096" s="35"/>
      <c r="I10096" s="35"/>
    </row>
    <row r="10097" spans="3:9" ht="22.5" customHeight="1" x14ac:dyDescent="0.25">
      <c r="C10097" s="34"/>
      <c r="D10097" s="27"/>
      <c r="F10097" s="27"/>
      <c r="G10097" s="35"/>
      <c r="H10097" s="35"/>
      <c r="I10097" s="35"/>
    </row>
    <row r="10098" spans="3:9" ht="22.5" customHeight="1" x14ac:dyDescent="0.25">
      <c r="C10098" s="34"/>
      <c r="D10098" s="27"/>
      <c r="F10098" s="27"/>
      <c r="G10098" s="35"/>
      <c r="H10098" s="35"/>
      <c r="I10098" s="35"/>
    </row>
    <row r="10099" spans="3:9" ht="22.5" customHeight="1" x14ac:dyDescent="0.25">
      <c r="C10099" s="34"/>
      <c r="D10099" s="27"/>
      <c r="F10099" s="27"/>
      <c r="G10099" s="35"/>
      <c r="H10099" s="35"/>
      <c r="I10099" s="35"/>
    </row>
    <row r="10100" spans="3:9" ht="22.5" customHeight="1" x14ac:dyDescent="0.25">
      <c r="C10100" s="34"/>
      <c r="D10100" s="27"/>
      <c r="F10100" s="27"/>
      <c r="G10100" s="35"/>
      <c r="H10100" s="35"/>
      <c r="I10100" s="35"/>
    </row>
    <row r="10101" spans="3:9" ht="22.5" customHeight="1" x14ac:dyDescent="0.25">
      <c r="C10101" s="34"/>
      <c r="D10101" s="27"/>
      <c r="F10101" s="27"/>
      <c r="G10101" s="35"/>
      <c r="H10101" s="35"/>
      <c r="I10101" s="35"/>
    </row>
    <row r="10102" spans="3:9" ht="22.5" customHeight="1" x14ac:dyDescent="0.25">
      <c r="C10102" s="34"/>
      <c r="D10102" s="27"/>
      <c r="F10102" s="27"/>
      <c r="G10102" s="35"/>
      <c r="H10102" s="35"/>
      <c r="I10102" s="35"/>
    </row>
    <row r="10103" spans="3:9" ht="22.5" customHeight="1" x14ac:dyDescent="0.25">
      <c r="C10103" s="34"/>
      <c r="D10103" s="27"/>
      <c r="F10103" s="27"/>
      <c r="G10103" s="35"/>
      <c r="H10103" s="35"/>
      <c r="I10103" s="35"/>
    </row>
    <row r="10104" spans="3:9" ht="22.5" customHeight="1" x14ac:dyDescent="0.25">
      <c r="C10104" s="34"/>
      <c r="D10104" s="27"/>
      <c r="F10104" s="27"/>
      <c r="G10104" s="35"/>
      <c r="H10104" s="35"/>
      <c r="I10104" s="35"/>
    </row>
    <row r="10105" spans="3:9" ht="22.5" customHeight="1" x14ac:dyDescent="0.25">
      <c r="C10105" s="34"/>
      <c r="D10105" s="27"/>
      <c r="F10105" s="27"/>
      <c r="G10105" s="35"/>
      <c r="H10105" s="35"/>
      <c r="I10105" s="35"/>
    </row>
    <row r="10106" spans="3:9" ht="22.5" customHeight="1" x14ac:dyDescent="0.25">
      <c r="C10106" s="34"/>
      <c r="D10106" s="27"/>
      <c r="F10106" s="27"/>
      <c r="G10106" s="35"/>
      <c r="H10106" s="35"/>
      <c r="I10106" s="35"/>
    </row>
    <row r="10107" spans="3:9" ht="22.5" customHeight="1" x14ac:dyDescent="0.25">
      <c r="C10107" s="34"/>
      <c r="D10107" s="27"/>
      <c r="F10107" s="27"/>
      <c r="G10107" s="35"/>
      <c r="H10107" s="35"/>
      <c r="I10107" s="35"/>
    </row>
    <row r="10108" spans="3:9" ht="22.5" customHeight="1" x14ac:dyDescent="0.25">
      <c r="C10108" s="34"/>
      <c r="D10108" s="27"/>
      <c r="F10108" s="27"/>
      <c r="G10108" s="35"/>
      <c r="H10108" s="35"/>
      <c r="I10108" s="35"/>
    </row>
    <row r="10109" spans="3:9" ht="22.5" customHeight="1" x14ac:dyDescent="0.25">
      <c r="C10109" s="34"/>
      <c r="D10109" s="27"/>
      <c r="F10109" s="27"/>
      <c r="G10109" s="35"/>
      <c r="H10109" s="35"/>
      <c r="I10109" s="35"/>
    </row>
    <row r="10110" spans="3:9" ht="22.5" customHeight="1" x14ac:dyDescent="0.25">
      <c r="C10110" s="34"/>
      <c r="D10110" s="27"/>
      <c r="F10110" s="27"/>
      <c r="G10110" s="35"/>
      <c r="H10110" s="35"/>
      <c r="I10110" s="35"/>
    </row>
    <row r="10111" spans="3:9" ht="22.5" customHeight="1" x14ac:dyDescent="0.25">
      <c r="C10111" s="34"/>
      <c r="D10111" s="27"/>
      <c r="F10111" s="27"/>
      <c r="G10111" s="35"/>
      <c r="H10111" s="35"/>
      <c r="I10111" s="35"/>
    </row>
    <row r="10112" spans="3:9" ht="22.5" customHeight="1" x14ac:dyDescent="0.25">
      <c r="C10112" s="34"/>
      <c r="D10112" s="27"/>
      <c r="F10112" s="27"/>
      <c r="G10112" s="35"/>
      <c r="H10112" s="35"/>
      <c r="I10112" s="35"/>
    </row>
    <row r="10113" spans="3:9" ht="22.5" customHeight="1" x14ac:dyDescent="0.25">
      <c r="C10113" s="34"/>
      <c r="D10113" s="27"/>
      <c r="F10113" s="27"/>
      <c r="G10113" s="35"/>
      <c r="H10113" s="35"/>
      <c r="I10113" s="35"/>
    </row>
    <row r="10114" spans="3:9" ht="22.5" customHeight="1" x14ac:dyDescent="0.25">
      <c r="C10114" s="34"/>
      <c r="D10114" s="27"/>
      <c r="F10114" s="27"/>
      <c r="G10114" s="35"/>
      <c r="H10114" s="35"/>
      <c r="I10114" s="35"/>
    </row>
    <row r="10115" spans="3:9" ht="22.5" customHeight="1" x14ac:dyDescent="0.25">
      <c r="C10115" s="34"/>
      <c r="D10115" s="27"/>
      <c r="F10115" s="27"/>
      <c r="G10115" s="35"/>
      <c r="H10115" s="35"/>
      <c r="I10115" s="35"/>
    </row>
    <row r="10116" spans="3:9" ht="22.5" customHeight="1" x14ac:dyDescent="0.25">
      <c r="C10116" s="34"/>
      <c r="D10116" s="27"/>
      <c r="F10116" s="27"/>
      <c r="G10116" s="35"/>
      <c r="H10116" s="35"/>
      <c r="I10116" s="35"/>
    </row>
    <row r="10117" spans="3:9" ht="22.5" customHeight="1" x14ac:dyDescent="0.25">
      <c r="C10117" s="34"/>
      <c r="D10117" s="27"/>
      <c r="F10117" s="27"/>
      <c r="G10117" s="35"/>
      <c r="H10117" s="35"/>
      <c r="I10117" s="35"/>
    </row>
    <row r="10118" spans="3:9" ht="22.5" customHeight="1" x14ac:dyDescent="0.25">
      <c r="C10118" s="34"/>
      <c r="D10118" s="27"/>
      <c r="F10118" s="27"/>
      <c r="G10118" s="35"/>
      <c r="H10118" s="35"/>
      <c r="I10118" s="35"/>
    </row>
    <row r="10119" spans="3:9" ht="22.5" customHeight="1" x14ac:dyDescent="0.25">
      <c r="C10119" s="34"/>
      <c r="D10119" s="27"/>
      <c r="F10119" s="27"/>
      <c r="G10119" s="35"/>
      <c r="H10119" s="35"/>
      <c r="I10119" s="35"/>
    </row>
    <row r="10120" spans="3:9" ht="22.5" customHeight="1" x14ac:dyDescent="0.25">
      <c r="C10120" s="34"/>
      <c r="D10120" s="27"/>
      <c r="F10120" s="27"/>
      <c r="G10120" s="35"/>
      <c r="H10120" s="35"/>
      <c r="I10120" s="35"/>
    </row>
    <row r="10121" spans="3:9" ht="22.5" customHeight="1" x14ac:dyDescent="0.25">
      <c r="C10121" s="34"/>
      <c r="D10121" s="27"/>
      <c r="F10121" s="27"/>
      <c r="G10121" s="35"/>
      <c r="H10121" s="35"/>
      <c r="I10121" s="35"/>
    </row>
    <row r="10122" spans="3:9" ht="22.5" customHeight="1" x14ac:dyDescent="0.25">
      <c r="C10122" s="34"/>
      <c r="D10122" s="27"/>
      <c r="F10122" s="27"/>
      <c r="G10122" s="35"/>
      <c r="H10122" s="35"/>
      <c r="I10122" s="35"/>
    </row>
    <row r="10123" spans="3:9" ht="22.5" customHeight="1" x14ac:dyDescent="0.25">
      <c r="C10123" s="34"/>
      <c r="D10123" s="27"/>
      <c r="F10123" s="27"/>
      <c r="G10123" s="35"/>
      <c r="H10123" s="35"/>
      <c r="I10123" s="35"/>
    </row>
    <row r="10124" spans="3:9" ht="22.5" customHeight="1" x14ac:dyDescent="0.25">
      <c r="C10124" s="34"/>
      <c r="D10124" s="27"/>
      <c r="F10124" s="27"/>
      <c r="G10124" s="35"/>
      <c r="H10124" s="35"/>
      <c r="I10124" s="35"/>
    </row>
    <row r="10125" spans="3:9" ht="22.5" customHeight="1" x14ac:dyDescent="0.25">
      <c r="C10125" s="34"/>
      <c r="D10125" s="27"/>
      <c r="F10125" s="27"/>
      <c r="G10125" s="35"/>
      <c r="H10125" s="35"/>
      <c r="I10125" s="35"/>
    </row>
    <row r="10126" spans="3:9" ht="22.5" customHeight="1" x14ac:dyDescent="0.25">
      <c r="C10126" s="34"/>
      <c r="D10126" s="27"/>
      <c r="F10126" s="27"/>
      <c r="G10126" s="35"/>
      <c r="H10126" s="35"/>
      <c r="I10126" s="35"/>
    </row>
    <row r="10127" spans="3:9" ht="22.5" customHeight="1" x14ac:dyDescent="0.25">
      <c r="C10127" s="34"/>
      <c r="D10127" s="27"/>
      <c r="F10127" s="27"/>
      <c r="G10127" s="35"/>
      <c r="H10127" s="35"/>
      <c r="I10127" s="35"/>
    </row>
    <row r="10128" spans="3:9" ht="22.5" customHeight="1" x14ac:dyDescent="0.25">
      <c r="C10128" s="34"/>
      <c r="D10128" s="27"/>
      <c r="F10128" s="27"/>
      <c r="G10128" s="35"/>
      <c r="H10128" s="35"/>
      <c r="I10128" s="35"/>
    </row>
    <row r="10129" spans="3:9" ht="22.5" customHeight="1" x14ac:dyDescent="0.25">
      <c r="C10129" s="34"/>
      <c r="D10129" s="27"/>
      <c r="F10129" s="27"/>
      <c r="G10129" s="35"/>
      <c r="H10129" s="35"/>
      <c r="I10129" s="35"/>
    </row>
    <row r="10130" spans="3:9" ht="22.5" customHeight="1" x14ac:dyDescent="0.25">
      <c r="C10130" s="34"/>
      <c r="D10130" s="27"/>
      <c r="F10130" s="27"/>
      <c r="G10130" s="35"/>
      <c r="H10130" s="35"/>
      <c r="I10130" s="35"/>
    </row>
    <row r="10131" spans="3:9" ht="22.5" customHeight="1" x14ac:dyDescent="0.25">
      <c r="C10131" s="34"/>
      <c r="D10131" s="27"/>
      <c r="F10131" s="27"/>
      <c r="G10131" s="35"/>
      <c r="H10131" s="35"/>
      <c r="I10131" s="35"/>
    </row>
    <row r="10132" spans="3:9" ht="22.5" customHeight="1" x14ac:dyDescent="0.25">
      <c r="C10132" s="34"/>
      <c r="D10132" s="27"/>
      <c r="F10132" s="27"/>
      <c r="G10132" s="35"/>
      <c r="H10132" s="35"/>
      <c r="I10132" s="35"/>
    </row>
    <row r="10133" spans="3:9" ht="22.5" customHeight="1" x14ac:dyDescent="0.25">
      <c r="C10133" s="34"/>
      <c r="D10133" s="27"/>
      <c r="F10133" s="27"/>
      <c r="G10133" s="35"/>
      <c r="H10133" s="35"/>
      <c r="I10133" s="35"/>
    </row>
    <row r="10134" spans="3:9" ht="22.5" customHeight="1" x14ac:dyDescent="0.25">
      <c r="C10134" s="34"/>
      <c r="D10134" s="27"/>
      <c r="F10134" s="27"/>
      <c r="G10134" s="35"/>
      <c r="H10134" s="35"/>
      <c r="I10134" s="35"/>
    </row>
    <row r="10135" spans="3:9" ht="22.5" customHeight="1" x14ac:dyDescent="0.25">
      <c r="C10135" s="34"/>
      <c r="D10135" s="27"/>
      <c r="F10135" s="27"/>
      <c r="G10135" s="35"/>
      <c r="H10135" s="35"/>
      <c r="I10135" s="35"/>
    </row>
    <row r="10136" spans="3:9" ht="22.5" customHeight="1" x14ac:dyDescent="0.25">
      <c r="C10136" s="34"/>
      <c r="D10136" s="27"/>
      <c r="F10136" s="27"/>
      <c r="G10136" s="35"/>
      <c r="H10136" s="35"/>
      <c r="I10136" s="35"/>
    </row>
    <row r="10137" spans="3:9" ht="22.5" customHeight="1" x14ac:dyDescent="0.25">
      <c r="C10137" s="34"/>
      <c r="D10137" s="27"/>
      <c r="F10137" s="27"/>
      <c r="G10137" s="35"/>
      <c r="H10137" s="35"/>
      <c r="I10137" s="35"/>
    </row>
    <row r="10138" spans="3:9" ht="22.5" customHeight="1" x14ac:dyDescent="0.25">
      <c r="C10138" s="34"/>
      <c r="D10138" s="27"/>
      <c r="F10138" s="27"/>
      <c r="G10138" s="35"/>
      <c r="H10138" s="35"/>
      <c r="I10138" s="35"/>
    </row>
    <row r="10139" spans="3:9" ht="22.5" customHeight="1" x14ac:dyDescent="0.25">
      <c r="C10139" s="34"/>
      <c r="D10139" s="27"/>
      <c r="F10139" s="27"/>
      <c r="G10139" s="35"/>
      <c r="H10139" s="35"/>
      <c r="I10139" s="35"/>
    </row>
    <row r="10140" spans="3:9" ht="22.5" customHeight="1" x14ac:dyDescent="0.25">
      <c r="C10140" s="34"/>
      <c r="D10140" s="27"/>
      <c r="F10140" s="27"/>
      <c r="G10140" s="35"/>
      <c r="H10140" s="35"/>
      <c r="I10140" s="35"/>
    </row>
    <row r="10141" spans="3:9" ht="22.5" customHeight="1" x14ac:dyDescent="0.25">
      <c r="C10141" s="34"/>
      <c r="D10141" s="27"/>
      <c r="F10141" s="27"/>
      <c r="G10141" s="35"/>
      <c r="H10141" s="35"/>
      <c r="I10141" s="35"/>
    </row>
    <row r="10142" spans="3:9" ht="22.5" customHeight="1" x14ac:dyDescent="0.25">
      <c r="C10142" s="34"/>
      <c r="D10142" s="27"/>
      <c r="F10142" s="27"/>
      <c r="G10142" s="35"/>
      <c r="H10142" s="35"/>
      <c r="I10142" s="35"/>
    </row>
    <row r="10143" spans="3:9" ht="22.5" customHeight="1" x14ac:dyDescent="0.25">
      <c r="C10143" s="34"/>
      <c r="D10143" s="27"/>
      <c r="F10143" s="27"/>
      <c r="G10143" s="35"/>
      <c r="H10143" s="35"/>
      <c r="I10143" s="35"/>
    </row>
    <row r="10144" spans="3:9" ht="22.5" customHeight="1" x14ac:dyDescent="0.25">
      <c r="C10144" s="34"/>
      <c r="D10144" s="27"/>
      <c r="F10144" s="27"/>
      <c r="G10144" s="35"/>
      <c r="H10144" s="35"/>
      <c r="I10144" s="35"/>
    </row>
    <row r="10145" spans="3:9" ht="22.5" customHeight="1" x14ac:dyDescent="0.25">
      <c r="C10145" s="34"/>
      <c r="D10145" s="27"/>
      <c r="F10145" s="27"/>
      <c r="G10145" s="35"/>
      <c r="H10145" s="35"/>
      <c r="I10145" s="35"/>
    </row>
    <row r="10146" spans="3:9" ht="22.5" customHeight="1" x14ac:dyDescent="0.25">
      <c r="C10146" s="34"/>
      <c r="D10146" s="27"/>
      <c r="F10146" s="27"/>
      <c r="G10146" s="35"/>
      <c r="H10146" s="35"/>
      <c r="I10146" s="35"/>
    </row>
    <row r="10147" spans="3:9" ht="22.5" customHeight="1" x14ac:dyDescent="0.25">
      <c r="C10147" s="34"/>
      <c r="D10147" s="27"/>
      <c r="F10147" s="27"/>
      <c r="G10147" s="35"/>
      <c r="H10147" s="35"/>
      <c r="I10147" s="35"/>
    </row>
    <row r="10148" spans="3:9" ht="22.5" customHeight="1" x14ac:dyDescent="0.25">
      <c r="C10148" s="34"/>
      <c r="D10148" s="27"/>
      <c r="F10148" s="27"/>
      <c r="G10148" s="35"/>
      <c r="H10148" s="35"/>
      <c r="I10148" s="35"/>
    </row>
    <row r="10149" spans="3:9" ht="22.5" customHeight="1" x14ac:dyDescent="0.25">
      <c r="C10149" s="34"/>
      <c r="D10149" s="27"/>
      <c r="F10149" s="27"/>
      <c r="G10149" s="35"/>
      <c r="H10149" s="35"/>
      <c r="I10149" s="35"/>
    </row>
    <row r="10150" spans="3:9" ht="22.5" customHeight="1" x14ac:dyDescent="0.25">
      <c r="C10150" s="34"/>
      <c r="D10150" s="27"/>
      <c r="F10150" s="27"/>
      <c r="G10150" s="35"/>
      <c r="H10150" s="35"/>
      <c r="I10150" s="35"/>
    </row>
    <row r="10151" spans="3:9" ht="22.5" customHeight="1" x14ac:dyDescent="0.25">
      <c r="C10151" s="34"/>
      <c r="D10151" s="27"/>
      <c r="F10151" s="27"/>
      <c r="G10151" s="35"/>
      <c r="H10151" s="35"/>
      <c r="I10151" s="35"/>
    </row>
    <row r="10152" spans="3:9" ht="22.5" customHeight="1" x14ac:dyDescent="0.25">
      <c r="C10152" s="34"/>
      <c r="D10152" s="27"/>
      <c r="F10152" s="27"/>
      <c r="G10152" s="35"/>
      <c r="H10152" s="35"/>
      <c r="I10152" s="35"/>
    </row>
    <row r="10153" spans="3:9" ht="22.5" customHeight="1" x14ac:dyDescent="0.25">
      <c r="C10153" s="34"/>
      <c r="D10153" s="27"/>
      <c r="F10153" s="27"/>
      <c r="G10153" s="35"/>
      <c r="H10153" s="35"/>
      <c r="I10153" s="35"/>
    </row>
    <row r="10154" spans="3:9" ht="22.5" customHeight="1" x14ac:dyDescent="0.25">
      <c r="C10154" s="34"/>
      <c r="D10154" s="27"/>
      <c r="F10154" s="27"/>
      <c r="G10154" s="35"/>
      <c r="H10154" s="35"/>
      <c r="I10154" s="35"/>
    </row>
    <row r="10155" spans="3:9" ht="22.5" customHeight="1" x14ac:dyDescent="0.25">
      <c r="C10155" s="34"/>
      <c r="D10155" s="27"/>
      <c r="F10155" s="27"/>
      <c r="G10155" s="35"/>
      <c r="H10155" s="35"/>
      <c r="I10155" s="35"/>
    </row>
    <row r="10156" spans="3:9" ht="22.5" customHeight="1" x14ac:dyDescent="0.25">
      <c r="C10156" s="34"/>
      <c r="D10156" s="27"/>
      <c r="F10156" s="27"/>
      <c r="G10156" s="35"/>
      <c r="H10156" s="35"/>
      <c r="I10156" s="35"/>
    </row>
    <row r="10157" spans="3:9" ht="22.5" customHeight="1" x14ac:dyDescent="0.25">
      <c r="C10157" s="34"/>
      <c r="D10157" s="27"/>
      <c r="F10157" s="27"/>
      <c r="G10157" s="35"/>
      <c r="H10157" s="35"/>
      <c r="I10157" s="35"/>
    </row>
    <row r="10158" spans="3:9" ht="22.5" customHeight="1" x14ac:dyDescent="0.25">
      <c r="C10158" s="34"/>
      <c r="D10158" s="27"/>
      <c r="F10158" s="27"/>
      <c r="G10158" s="35"/>
      <c r="H10158" s="35"/>
      <c r="I10158" s="35"/>
    </row>
    <row r="10159" spans="3:9" ht="22.5" customHeight="1" x14ac:dyDescent="0.25">
      <c r="C10159" s="34"/>
      <c r="D10159" s="27"/>
      <c r="F10159" s="27"/>
      <c r="G10159" s="35"/>
      <c r="H10159" s="35"/>
      <c r="I10159" s="35"/>
    </row>
    <row r="10160" spans="3:9" ht="22.5" customHeight="1" x14ac:dyDescent="0.25">
      <c r="C10160" s="34"/>
      <c r="D10160" s="27"/>
      <c r="F10160" s="27"/>
      <c r="G10160" s="35"/>
      <c r="H10160" s="35"/>
      <c r="I10160" s="35"/>
    </row>
    <row r="10161" spans="3:9" ht="22.5" customHeight="1" x14ac:dyDescent="0.25">
      <c r="C10161" s="34"/>
      <c r="D10161" s="27"/>
      <c r="F10161" s="27"/>
      <c r="G10161" s="35"/>
      <c r="H10161" s="35"/>
      <c r="I10161" s="35"/>
    </row>
    <row r="10162" spans="3:9" ht="22.5" customHeight="1" x14ac:dyDescent="0.25">
      <c r="C10162" s="34"/>
      <c r="D10162" s="27"/>
      <c r="F10162" s="27"/>
      <c r="G10162" s="35"/>
      <c r="H10162" s="35"/>
      <c r="I10162" s="35"/>
    </row>
    <row r="10163" spans="3:9" ht="22.5" customHeight="1" x14ac:dyDescent="0.25">
      <c r="C10163" s="34"/>
      <c r="D10163" s="27"/>
      <c r="F10163" s="27"/>
      <c r="G10163" s="35"/>
      <c r="H10163" s="35"/>
      <c r="I10163" s="35"/>
    </row>
    <row r="10164" spans="3:9" ht="22.5" customHeight="1" x14ac:dyDescent="0.25">
      <c r="C10164" s="34"/>
      <c r="D10164" s="27"/>
      <c r="F10164" s="27"/>
      <c r="G10164" s="35"/>
      <c r="H10164" s="35"/>
      <c r="I10164" s="35"/>
    </row>
    <row r="10165" spans="3:9" ht="22.5" customHeight="1" x14ac:dyDescent="0.25">
      <c r="C10165" s="34"/>
      <c r="D10165" s="27"/>
      <c r="F10165" s="27"/>
      <c r="G10165" s="35"/>
      <c r="H10165" s="35"/>
      <c r="I10165" s="35"/>
    </row>
    <row r="10166" spans="3:9" ht="22.5" customHeight="1" x14ac:dyDescent="0.25">
      <c r="C10166" s="34"/>
      <c r="D10166" s="27"/>
      <c r="F10166" s="27"/>
      <c r="G10166" s="35"/>
      <c r="H10166" s="35"/>
      <c r="I10166" s="35"/>
    </row>
    <row r="10167" spans="3:9" ht="22.5" customHeight="1" x14ac:dyDescent="0.25">
      <c r="C10167" s="34"/>
      <c r="D10167" s="27"/>
      <c r="F10167" s="27"/>
      <c r="G10167" s="35"/>
      <c r="H10167" s="35"/>
      <c r="I10167" s="35"/>
    </row>
    <row r="10168" spans="3:9" ht="22.5" customHeight="1" x14ac:dyDescent="0.25">
      <c r="C10168" s="34"/>
      <c r="D10168" s="27"/>
      <c r="F10168" s="27"/>
      <c r="G10168" s="35"/>
      <c r="H10168" s="35"/>
      <c r="I10168" s="35"/>
    </row>
    <row r="10169" spans="3:9" ht="22.5" customHeight="1" x14ac:dyDescent="0.25">
      <c r="C10169" s="34"/>
      <c r="D10169" s="27"/>
      <c r="F10169" s="27"/>
      <c r="G10169" s="35"/>
      <c r="H10169" s="35"/>
      <c r="I10169" s="35"/>
    </row>
    <row r="10170" spans="3:9" ht="22.5" customHeight="1" x14ac:dyDescent="0.25">
      <c r="C10170" s="34"/>
      <c r="D10170" s="27"/>
      <c r="F10170" s="27"/>
      <c r="G10170" s="35"/>
      <c r="H10170" s="35"/>
      <c r="I10170" s="35"/>
    </row>
    <row r="10171" spans="3:9" ht="22.5" customHeight="1" x14ac:dyDescent="0.25">
      <c r="C10171" s="34"/>
      <c r="D10171" s="27"/>
      <c r="F10171" s="27"/>
      <c r="G10171" s="35"/>
      <c r="H10171" s="35"/>
      <c r="I10171" s="35"/>
    </row>
    <row r="10172" spans="3:9" ht="22.5" customHeight="1" x14ac:dyDescent="0.25">
      <c r="C10172" s="34"/>
      <c r="D10172" s="27"/>
      <c r="F10172" s="27"/>
      <c r="G10172" s="35"/>
      <c r="H10172" s="35"/>
      <c r="I10172" s="35"/>
    </row>
    <row r="10173" spans="3:9" ht="22.5" customHeight="1" x14ac:dyDescent="0.25">
      <c r="C10173" s="34"/>
      <c r="D10173" s="27"/>
      <c r="F10173" s="27"/>
      <c r="G10173" s="35"/>
      <c r="H10173" s="35"/>
      <c r="I10173" s="35"/>
    </row>
    <row r="10174" spans="3:9" ht="22.5" customHeight="1" x14ac:dyDescent="0.25">
      <c r="C10174" s="34"/>
      <c r="D10174" s="27"/>
      <c r="F10174" s="27"/>
      <c r="G10174" s="35"/>
      <c r="H10174" s="35"/>
      <c r="I10174" s="35"/>
    </row>
    <row r="10175" spans="3:9" ht="22.5" customHeight="1" x14ac:dyDescent="0.25">
      <c r="C10175" s="34"/>
      <c r="D10175" s="27"/>
      <c r="F10175" s="27"/>
      <c r="G10175" s="35"/>
      <c r="H10175" s="35"/>
      <c r="I10175" s="35"/>
    </row>
    <row r="10176" spans="3:9" ht="22.5" customHeight="1" x14ac:dyDescent="0.25">
      <c r="C10176" s="34"/>
      <c r="D10176" s="27"/>
      <c r="F10176" s="27"/>
      <c r="G10176" s="35"/>
      <c r="H10176" s="35"/>
      <c r="I10176" s="35"/>
    </row>
    <row r="10177" spans="3:9" ht="22.5" customHeight="1" x14ac:dyDescent="0.25">
      <c r="C10177" s="34"/>
      <c r="D10177" s="27"/>
      <c r="F10177" s="27"/>
      <c r="G10177" s="35"/>
      <c r="H10177" s="35"/>
      <c r="I10177" s="35"/>
    </row>
    <row r="10178" spans="3:9" ht="22.5" customHeight="1" x14ac:dyDescent="0.25">
      <c r="C10178" s="34"/>
      <c r="D10178" s="27"/>
      <c r="F10178" s="27"/>
      <c r="G10178" s="35"/>
      <c r="H10178" s="35"/>
      <c r="I10178" s="35"/>
    </row>
    <row r="10179" spans="3:9" ht="22.5" customHeight="1" x14ac:dyDescent="0.25">
      <c r="C10179" s="34"/>
      <c r="D10179" s="27"/>
      <c r="F10179" s="27"/>
      <c r="G10179" s="35"/>
      <c r="H10179" s="35"/>
      <c r="I10179" s="35"/>
    </row>
    <row r="10180" spans="3:9" ht="22.5" customHeight="1" x14ac:dyDescent="0.25">
      <c r="C10180" s="34"/>
      <c r="D10180" s="27"/>
      <c r="F10180" s="27"/>
      <c r="G10180" s="35"/>
      <c r="H10180" s="35"/>
      <c r="I10180" s="35"/>
    </row>
    <row r="10181" spans="3:9" ht="22.5" customHeight="1" x14ac:dyDescent="0.25">
      <c r="C10181" s="34"/>
      <c r="D10181" s="27"/>
      <c r="F10181" s="27"/>
      <c r="G10181" s="35"/>
      <c r="H10181" s="35"/>
      <c r="I10181" s="35"/>
    </row>
    <row r="10182" spans="3:9" ht="22.5" customHeight="1" x14ac:dyDescent="0.25">
      <c r="C10182" s="34"/>
      <c r="D10182" s="27"/>
      <c r="F10182" s="27"/>
      <c r="G10182" s="35"/>
      <c r="H10182" s="35"/>
      <c r="I10182" s="35"/>
    </row>
    <row r="10183" spans="3:9" ht="22.5" customHeight="1" x14ac:dyDescent="0.25">
      <c r="C10183" s="34"/>
      <c r="D10183" s="27"/>
      <c r="F10183" s="27"/>
      <c r="G10183" s="35"/>
      <c r="H10183" s="35"/>
      <c r="I10183" s="35"/>
    </row>
    <row r="10184" spans="3:9" ht="22.5" customHeight="1" x14ac:dyDescent="0.25">
      <c r="C10184" s="34"/>
      <c r="D10184" s="27"/>
      <c r="F10184" s="27"/>
      <c r="G10184" s="35"/>
      <c r="H10184" s="35"/>
      <c r="I10184" s="35"/>
    </row>
    <row r="10185" spans="3:9" ht="22.5" customHeight="1" x14ac:dyDescent="0.25">
      <c r="C10185" s="34"/>
      <c r="D10185" s="27"/>
      <c r="F10185" s="27"/>
      <c r="G10185" s="35"/>
      <c r="H10185" s="35"/>
      <c r="I10185" s="35"/>
    </row>
    <row r="10186" spans="3:9" ht="22.5" customHeight="1" x14ac:dyDescent="0.25">
      <c r="C10186" s="34"/>
      <c r="D10186" s="27"/>
      <c r="F10186" s="27"/>
      <c r="G10186" s="35"/>
      <c r="H10186" s="35"/>
      <c r="I10186" s="35"/>
    </row>
    <row r="10187" spans="3:9" ht="22.5" customHeight="1" x14ac:dyDescent="0.25">
      <c r="C10187" s="34"/>
      <c r="D10187" s="27"/>
      <c r="F10187" s="27"/>
      <c r="G10187" s="35"/>
      <c r="H10187" s="35"/>
      <c r="I10187" s="35"/>
    </row>
    <row r="10188" spans="3:9" ht="22.5" customHeight="1" x14ac:dyDescent="0.25">
      <c r="C10188" s="34"/>
      <c r="D10188" s="27"/>
      <c r="F10188" s="27"/>
      <c r="G10188" s="35"/>
      <c r="H10188" s="35"/>
      <c r="I10188" s="35"/>
    </row>
    <row r="10189" spans="3:9" ht="22.5" customHeight="1" x14ac:dyDescent="0.25">
      <c r="C10189" s="34"/>
      <c r="D10189" s="27"/>
      <c r="F10189" s="27"/>
      <c r="G10189" s="35"/>
      <c r="H10189" s="35"/>
      <c r="I10189" s="35"/>
    </row>
    <row r="10190" spans="3:9" ht="22.5" customHeight="1" x14ac:dyDescent="0.25">
      <c r="C10190" s="34"/>
      <c r="D10190" s="27"/>
      <c r="F10190" s="27"/>
      <c r="G10190" s="35"/>
      <c r="H10190" s="35"/>
      <c r="I10190" s="35"/>
    </row>
    <row r="10191" spans="3:9" ht="22.5" customHeight="1" x14ac:dyDescent="0.25">
      <c r="C10191" s="34"/>
      <c r="D10191" s="27"/>
      <c r="F10191" s="27"/>
      <c r="G10191" s="35"/>
      <c r="H10191" s="35"/>
      <c r="I10191" s="35"/>
    </row>
    <row r="10192" spans="3:9" ht="22.5" customHeight="1" x14ac:dyDescent="0.25">
      <c r="C10192" s="34"/>
      <c r="D10192" s="27"/>
      <c r="F10192" s="27"/>
      <c r="G10192" s="35"/>
      <c r="H10192" s="35"/>
      <c r="I10192" s="35"/>
    </row>
    <row r="10193" spans="3:9" ht="22.5" customHeight="1" x14ac:dyDescent="0.25">
      <c r="C10193" s="34"/>
      <c r="D10193" s="27"/>
      <c r="F10193" s="27"/>
      <c r="G10193" s="35"/>
      <c r="H10193" s="35"/>
      <c r="I10193" s="35"/>
    </row>
    <row r="10194" spans="3:9" ht="22.5" customHeight="1" x14ac:dyDescent="0.25">
      <c r="C10194" s="34"/>
      <c r="D10194" s="27"/>
      <c r="F10194" s="27"/>
      <c r="G10194" s="35"/>
      <c r="H10194" s="35"/>
      <c r="I10194" s="35"/>
    </row>
    <row r="10195" spans="3:9" ht="22.5" customHeight="1" x14ac:dyDescent="0.25">
      <c r="C10195" s="34"/>
      <c r="D10195" s="27"/>
      <c r="F10195" s="27"/>
      <c r="G10195" s="35"/>
      <c r="H10195" s="35"/>
      <c r="I10195" s="35"/>
    </row>
    <row r="10196" spans="3:9" ht="22.5" customHeight="1" x14ac:dyDescent="0.25">
      <c r="C10196" s="34"/>
      <c r="D10196" s="27"/>
      <c r="F10196" s="27"/>
      <c r="G10196" s="35"/>
      <c r="H10196" s="35"/>
      <c r="I10196" s="35"/>
    </row>
    <row r="10197" spans="3:9" ht="22.5" customHeight="1" x14ac:dyDescent="0.25">
      <c r="C10197" s="34"/>
      <c r="D10197" s="27"/>
      <c r="F10197" s="27"/>
      <c r="G10197" s="35"/>
      <c r="H10197" s="35"/>
      <c r="I10197" s="35"/>
    </row>
    <row r="10198" spans="3:9" ht="22.5" customHeight="1" x14ac:dyDescent="0.25">
      <c r="C10198" s="34"/>
      <c r="D10198" s="27"/>
      <c r="F10198" s="27"/>
      <c r="G10198" s="35"/>
      <c r="H10198" s="35"/>
      <c r="I10198" s="35"/>
    </row>
    <row r="10199" spans="3:9" ht="22.5" customHeight="1" x14ac:dyDescent="0.25">
      <c r="C10199" s="34"/>
      <c r="D10199" s="27"/>
      <c r="F10199" s="27"/>
      <c r="G10199" s="35"/>
      <c r="H10199" s="35"/>
      <c r="I10199" s="35"/>
    </row>
    <row r="10200" spans="3:9" ht="22.5" customHeight="1" x14ac:dyDescent="0.25">
      <c r="C10200" s="34"/>
      <c r="D10200" s="27"/>
      <c r="F10200" s="27"/>
      <c r="G10200" s="35"/>
      <c r="H10200" s="35"/>
      <c r="I10200" s="35"/>
    </row>
    <row r="10201" spans="3:9" ht="22.5" customHeight="1" x14ac:dyDescent="0.25">
      <c r="C10201" s="34"/>
      <c r="D10201" s="27"/>
      <c r="F10201" s="27"/>
      <c r="G10201" s="35"/>
      <c r="H10201" s="35"/>
      <c r="I10201" s="35"/>
    </row>
    <row r="10202" spans="3:9" ht="22.5" customHeight="1" x14ac:dyDescent="0.25">
      <c r="C10202" s="34"/>
      <c r="D10202" s="27"/>
      <c r="F10202" s="27"/>
      <c r="G10202" s="35"/>
      <c r="H10202" s="35"/>
      <c r="I10202" s="35"/>
    </row>
    <row r="10203" spans="3:9" ht="22.5" customHeight="1" x14ac:dyDescent="0.25">
      <c r="C10203" s="34"/>
      <c r="D10203" s="27"/>
      <c r="F10203" s="27"/>
      <c r="G10203" s="35"/>
      <c r="H10203" s="35"/>
      <c r="I10203" s="35"/>
    </row>
    <row r="10204" spans="3:9" ht="22.5" customHeight="1" x14ac:dyDescent="0.25">
      <c r="C10204" s="34"/>
      <c r="D10204" s="27"/>
      <c r="F10204" s="27"/>
      <c r="G10204" s="35"/>
      <c r="H10204" s="35"/>
      <c r="I10204" s="35"/>
    </row>
    <row r="10205" spans="3:9" ht="22.5" customHeight="1" x14ac:dyDescent="0.25">
      <c r="C10205" s="34"/>
      <c r="D10205" s="27"/>
      <c r="F10205" s="27"/>
      <c r="G10205" s="35"/>
      <c r="H10205" s="35"/>
      <c r="I10205" s="35"/>
    </row>
    <row r="10206" spans="3:9" ht="22.5" customHeight="1" x14ac:dyDescent="0.25">
      <c r="C10206" s="34"/>
      <c r="D10206" s="27"/>
      <c r="F10206" s="27"/>
      <c r="G10206" s="35"/>
      <c r="H10206" s="35"/>
      <c r="I10206" s="35"/>
    </row>
    <row r="10207" spans="3:9" ht="22.5" customHeight="1" x14ac:dyDescent="0.25">
      <c r="C10207" s="34"/>
      <c r="D10207" s="27"/>
      <c r="F10207" s="27"/>
      <c r="G10207" s="35"/>
      <c r="H10207" s="35"/>
      <c r="I10207" s="35"/>
    </row>
    <row r="10208" spans="3:9" ht="22.5" customHeight="1" x14ac:dyDescent="0.25">
      <c r="C10208" s="34"/>
      <c r="D10208" s="27"/>
      <c r="F10208" s="27"/>
      <c r="G10208" s="35"/>
      <c r="H10208" s="35"/>
      <c r="I10208" s="35"/>
    </row>
    <row r="10209" spans="3:9" ht="22.5" customHeight="1" x14ac:dyDescent="0.25">
      <c r="C10209" s="34"/>
      <c r="D10209" s="27"/>
      <c r="F10209" s="27"/>
      <c r="G10209" s="35"/>
      <c r="H10209" s="35"/>
      <c r="I10209" s="35"/>
    </row>
    <row r="10210" spans="3:9" ht="22.5" customHeight="1" x14ac:dyDescent="0.25">
      <c r="C10210" s="34"/>
      <c r="D10210" s="27"/>
      <c r="F10210" s="27"/>
      <c r="G10210" s="35"/>
      <c r="H10210" s="35"/>
      <c r="I10210" s="35"/>
    </row>
    <row r="10211" spans="3:9" ht="22.5" customHeight="1" x14ac:dyDescent="0.25">
      <c r="C10211" s="34"/>
      <c r="D10211" s="27"/>
      <c r="F10211" s="27"/>
      <c r="G10211" s="35"/>
      <c r="H10211" s="35"/>
      <c r="I10211" s="35"/>
    </row>
    <row r="10212" spans="3:9" ht="22.5" customHeight="1" x14ac:dyDescent="0.25">
      <c r="C10212" s="34"/>
      <c r="D10212" s="27"/>
      <c r="F10212" s="27"/>
      <c r="G10212" s="35"/>
      <c r="H10212" s="35"/>
      <c r="I10212" s="35"/>
    </row>
    <row r="10213" spans="3:9" ht="22.5" customHeight="1" x14ac:dyDescent="0.25">
      <c r="C10213" s="34"/>
      <c r="D10213" s="27"/>
      <c r="F10213" s="27"/>
      <c r="G10213" s="35"/>
      <c r="H10213" s="35"/>
      <c r="I10213" s="35"/>
    </row>
    <row r="10214" spans="3:9" ht="22.5" customHeight="1" x14ac:dyDescent="0.25">
      <c r="C10214" s="34"/>
      <c r="D10214" s="27"/>
      <c r="F10214" s="27"/>
      <c r="G10214" s="35"/>
      <c r="H10214" s="35"/>
      <c r="I10214" s="35"/>
    </row>
    <row r="10215" spans="3:9" ht="22.5" customHeight="1" x14ac:dyDescent="0.25">
      <c r="C10215" s="34"/>
      <c r="D10215" s="27"/>
      <c r="F10215" s="27"/>
      <c r="G10215" s="35"/>
      <c r="H10215" s="35"/>
      <c r="I10215" s="35"/>
    </row>
    <row r="10216" spans="3:9" ht="22.5" customHeight="1" x14ac:dyDescent="0.25">
      <c r="C10216" s="34"/>
      <c r="D10216" s="27"/>
      <c r="F10216" s="27"/>
      <c r="G10216" s="35"/>
      <c r="H10216" s="35"/>
      <c r="I10216" s="35"/>
    </row>
    <row r="10217" spans="3:9" ht="22.5" customHeight="1" x14ac:dyDescent="0.25">
      <c r="C10217" s="34"/>
      <c r="D10217" s="27"/>
      <c r="F10217" s="27"/>
      <c r="G10217" s="35"/>
      <c r="H10217" s="35"/>
      <c r="I10217" s="35"/>
    </row>
    <row r="10218" spans="3:9" ht="22.5" customHeight="1" x14ac:dyDescent="0.25">
      <c r="C10218" s="34"/>
      <c r="D10218" s="27"/>
      <c r="F10218" s="27"/>
      <c r="G10218" s="35"/>
      <c r="H10218" s="35"/>
      <c r="I10218" s="35"/>
    </row>
    <row r="10219" spans="3:9" ht="22.5" customHeight="1" x14ac:dyDescent="0.25">
      <c r="C10219" s="34"/>
      <c r="D10219" s="27"/>
      <c r="F10219" s="27"/>
      <c r="G10219" s="35"/>
      <c r="H10219" s="35"/>
      <c r="I10219" s="35"/>
    </row>
    <row r="10220" spans="3:9" ht="22.5" customHeight="1" x14ac:dyDescent="0.25">
      <c r="C10220" s="34"/>
      <c r="D10220" s="27"/>
      <c r="F10220" s="27"/>
      <c r="G10220" s="35"/>
      <c r="H10220" s="35"/>
      <c r="I10220" s="35"/>
    </row>
    <row r="10221" spans="3:9" ht="22.5" customHeight="1" x14ac:dyDescent="0.25">
      <c r="C10221" s="34"/>
      <c r="D10221" s="27"/>
      <c r="F10221" s="27"/>
      <c r="G10221" s="35"/>
      <c r="H10221" s="35"/>
      <c r="I10221" s="35"/>
    </row>
    <row r="10222" spans="3:9" ht="22.5" customHeight="1" x14ac:dyDescent="0.25">
      <c r="C10222" s="34"/>
      <c r="D10222" s="27"/>
      <c r="F10222" s="27"/>
      <c r="G10222" s="35"/>
      <c r="H10222" s="35"/>
      <c r="I10222" s="35"/>
    </row>
    <row r="10223" spans="3:9" ht="22.5" customHeight="1" x14ac:dyDescent="0.25">
      <c r="C10223" s="34"/>
      <c r="D10223" s="27"/>
      <c r="F10223" s="27"/>
      <c r="G10223" s="35"/>
      <c r="H10223" s="35"/>
      <c r="I10223" s="35"/>
    </row>
    <row r="10224" spans="3:9" ht="22.5" customHeight="1" x14ac:dyDescent="0.25">
      <c r="C10224" s="34"/>
      <c r="D10224" s="27"/>
      <c r="F10224" s="27"/>
      <c r="G10224" s="35"/>
      <c r="H10224" s="35"/>
      <c r="I10224" s="35"/>
    </row>
    <row r="10225" spans="3:9" ht="22.5" customHeight="1" x14ac:dyDescent="0.25">
      <c r="C10225" s="34"/>
      <c r="D10225" s="27"/>
      <c r="F10225" s="27"/>
      <c r="G10225" s="35"/>
      <c r="H10225" s="35"/>
      <c r="I10225" s="35"/>
    </row>
    <row r="10226" spans="3:9" ht="22.5" customHeight="1" x14ac:dyDescent="0.25">
      <c r="C10226" s="34"/>
      <c r="D10226" s="27"/>
      <c r="F10226" s="27"/>
      <c r="G10226" s="35"/>
      <c r="H10226" s="35"/>
      <c r="I10226" s="35"/>
    </row>
    <row r="10227" spans="3:9" ht="22.5" customHeight="1" x14ac:dyDescent="0.25">
      <c r="C10227" s="34"/>
      <c r="D10227" s="27"/>
      <c r="F10227" s="27"/>
      <c r="G10227" s="35"/>
      <c r="H10227" s="35"/>
      <c r="I10227" s="35"/>
    </row>
    <row r="10228" spans="3:9" ht="22.5" customHeight="1" x14ac:dyDescent="0.25">
      <c r="C10228" s="34"/>
      <c r="D10228" s="27"/>
      <c r="F10228" s="27"/>
      <c r="G10228" s="35"/>
      <c r="H10228" s="35"/>
      <c r="I10228" s="35"/>
    </row>
    <row r="10229" spans="3:9" ht="22.5" customHeight="1" x14ac:dyDescent="0.25">
      <c r="C10229" s="34"/>
      <c r="D10229" s="27"/>
      <c r="F10229" s="27"/>
      <c r="G10229" s="35"/>
      <c r="H10229" s="35"/>
      <c r="I10229" s="35"/>
    </row>
    <row r="10230" spans="3:9" ht="22.5" customHeight="1" x14ac:dyDescent="0.25">
      <c r="C10230" s="34"/>
      <c r="D10230" s="27"/>
      <c r="F10230" s="27"/>
      <c r="G10230" s="35"/>
      <c r="H10230" s="35"/>
      <c r="I10230" s="35"/>
    </row>
    <row r="10231" spans="3:9" ht="22.5" customHeight="1" x14ac:dyDescent="0.25">
      <c r="C10231" s="34"/>
      <c r="D10231" s="27"/>
      <c r="F10231" s="27"/>
      <c r="G10231" s="35"/>
      <c r="H10231" s="35"/>
      <c r="I10231" s="35"/>
    </row>
    <row r="10232" spans="3:9" ht="22.5" customHeight="1" x14ac:dyDescent="0.25">
      <c r="C10232" s="34"/>
      <c r="D10232" s="27"/>
      <c r="F10232" s="27"/>
      <c r="G10232" s="35"/>
      <c r="H10232" s="35"/>
      <c r="I10232" s="35"/>
    </row>
    <row r="10233" spans="3:9" ht="22.5" customHeight="1" x14ac:dyDescent="0.25">
      <c r="C10233" s="34"/>
      <c r="D10233" s="27"/>
      <c r="F10233" s="27"/>
      <c r="G10233" s="35"/>
      <c r="H10233" s="35"/>
      <c r="I10233" s="35"/>
    </row>
    <row r="10234" spans="3:9" ht="22.5" customHeight="1" x14ac:dyDescent="0.25">
      <c r="C10234" s="34"/>
      <c r="D10234" s="27"/>
      <c r="F10234" s="27"/>
      <c r="G10234" s="35"/>
      <c r="H10234" s="35"/>
      <c r="I10234" s="35"/>
    </row>
    <row r="10235" spans="3:9" ht="22.5" customHeight="1" x14ac:dyDescent="0.25">
      <c r="C10235" s="34"/>
      <c r="D10235" s="27"/>
      <c r="F10235" s="27"/>
      <c r="G10235" s="35"/>
      <c r="H10235" s="35"/>
      <c r="I10235" s="35"/>
    </row>
    <row r="10236" spans="3:9" ht="22.5" customHeight="1" x14ac:dyDescent="0.25">
      <c r="C10236" s="34"/>
      <c r="D10236" s="27"/>
      <c r="F10236" s="27"/>
      <c r="G10236" s="35"/>
      <c r="H10236" s="35"/>
      <c r="I10236" s="35"/>
    </row>
    <row r="10237" spans="3:9" ht="22.5" customHeight="1" x14ac:dyDescent="0.25">
      <c r="C10237" s="34"/>
      <c r="D10237" s="27"/>
      <c r="F10237" s="27"/>
      <c r="G10237" s="35"/>
      <c r="H10237" s="35"/>
      <c r="I10237" s="35"/>
    </row>
    <row r="10238" spans="3:9" ht="22.5" customHeight="1" x14ac:dyDescent="0.25">
      <c r="C10238" s="34"/>
      <c r="D10238" s="27"/>
      <c r="F10238" s="27"/>
      <c r="G10238" s="35"/>
      <c r="H10238" s="35"/>
      <c r="I10238" s="35"/>
    </row>
    <row r="10239" spans="3:9" ht="22.5" customHeight="1" x14ac:dyDescent="0.25">
      <c r="C10239" s="34"/>
      <c r="D10239" s="27"/>
      <c r="F10239" s="27"/>
      <c r="G10239" s="35"/>
      <c r="H10239" s="35"/>
      <c r="I10239" s="35"/>
    </row>
    <row r="10240" spans="3:9" ht="22.5" customHeight="1" x14ac:dyDescent="0.25">
      <c r="C10240" s="34"/>
      <c r="D10240" s="27"/>
      <c r="F10240" s="27"/>
      <c r="G10240" s="35"/>
      <c r="H10240" s="35"/>
      <c r="I10240" s="35"/>
    </row>
    <row r="10241" spans="3:9" ht="22.5" customHeight="1" x14ac:dyDescent="0.25">
      <c r="C10241" s="34"/>
      <c r="D10241" s="27"/>
      <c r="F10241" s="27"/>
      <c r="G10241" s="35"/>
      <c r="H10241" s="35"/>
      <c r="I10241" s="35"/>
    </row>
    <row r="10242" spans="3:9" ht="22.5" customHeight="1" x14ac:dyDescent="0.25">
      <c r="C10242" s="34"/>
      <c r="D10242" s="27"/>
      <c r="F10242" s="27"/>
      <c r="G10242" s="35"/>
      <c r="H10242" s="35"/>
      <c r="I10242" s="35"/>
    </row>
    <row r="10243" spans="3:9" ht="22.5" customHeight="1" x14ac:dyDescent="0.25">
      <c r="C10243" s="34"/>
      <c r="D10243" s="27"/>
      <c r="F10243" s="27"/>
      <c r="G10243" s="35"/>
      <c r="H10243" s="35"/>
      <c r="I10243" s="35"/>
    </row>
    <row r="10244" spans="3:9" ht="22.5" customHeight="1" x14ac:dyDescent="0.25">
      <c r="C10244" s="34"/>
      <c r="D10244" s="27"/>
      <c r="F10244" s="27"/>
      <c r="G10244" s="35"/>
      <c r="H10244" s="35"/>
      <c r="I10244" s="35"/>
    </row>
    <row r="10245" spans="3:9" ht="22.5" customHeight="1" x14ac:dyDescent="0.25">
      <c r="C10245" s="34"/>
      <c r="D10245" s="27"/>
      <c r="F10245" s="27"/>
      <c r="G10245" s="35"/>
      <c r="H10245" s="35"/>
      <c r="I10245" s="35"/>
    </row>
    <row r="10246" spans="3:9" ht="22.5" customHeight="1" x14ac:dyDescent="0.25">
      <c r="C10246" s="34"/>
      <c r="D10246" s="27"/>
      <c r="F10246" s="27"/>
      <c r="G10246" s="35"/>
      <c r="H10246" s="35"/>
      <c r="I10246" s="35"/>
    </row>
    <row r="10247" spans="3:9" ht="22.5" customHeight="1" x14ac:dyDescent="0.25">
      <c r="C10247" s="34"/>
      <c r="D10247" s="27"/>
      <c r="F10247" s="27"/>
      <c r="G10247" s="35"/>
      <c r="H10247" s="35"/>
      <c r="I10247" s="35"/>
    </row>
    <row r="10248" spans="3:9" ht="22.5" customHeight="1" x14ac:dyDescent="0.25">
      <c r="C10248" s="34"/>
      <c r="D10248" s="27"/>
      <c r="F10248" s="27"/>
      <c r="G10248" s="35"/>
      <c r="H10248" s="35"/>
      <c r="I10248" s="35"/>
    </row>
    <row r="10249" spans="3:9" ht="22.5" customHeight="1" x14ac:dyDescent="0.25">
      <c r="C10249" s="34"/>
      <c r="D10249" s="27"/>
      <c r="F10249" s="27"/>
      <c r="G10249" s="35"/>
      <c r="H10249" s="35"/>
      <c r="I10249" s="35"/>
    </row>
    <row r="10250" spans="3:9" ht="22.5" customHeight="1" x14ac:dyDescent="0.25">
      <c r="C10250" s="34"/>
      <c r="D10250" s="27"/>
      <c r="F10250" s="27"/>
      <c r="G10250" s="35"/>
      <c r="H10250" s="35"/>
      <c r="I10250" s="35"/>
    </row>
    <row r="10251" spans="3:9" ht="22.5" customHeight="1" x14ac:dyDescent="0.25">
      <c r="C10251" s="34"/>
      <c r="D10251" s="27"/>
      <c r="F10251" s="27"/>
      <c r="G10251" s="35"/>
      <c r="H10251" s="35"/>
      <c r="I10251" s="35"/>
    </row>
    <row r="10252" spans="3:9" ht="22.5" customHeight="1" x14ac:dyDescent="0.25">
      <c r="C10252" s="34"/>
      <c r="D10252" s="27"/>
      <c r="F10252" s="27"/>
      <c r="G10252" s="35"/>
      <c r="H10252" s="35"/>
      <c r="I10252" s="35"/>
    </row>
    <row r="10253" spans="3:9" ht="22.5" customHeight="1" x14ac:dyDescent="0.25">
      <c r="C10253" s="34"/>
      <c r="D10253" s="27"/>
      <c r="F10253" s="27"/>
      <c r="G10253" s="35"/>
      <c r="H10253" s="35"/>
      <c r="I10253" s="35"/>
    </row>
    <row r="10254" spans="3:9" ht="22.5" customHeight="1" x14ac:dyDescent="0.25">
      <c r="C10254" s="34"/>
      <c r="D10254" s="27"/>
      <c r="F10254" s="27"/>
      <c r="G10254" s="35"/>
      <c r="H10254" s="35"/>
      <c r="I10254" s="35"/>
    </row>
    <row r="10255" spans="3:9" ht="22.5" customHeight="1" x14ac:dyDescent="0.25">
      <c r="C10255" s="34"/>
      <c r="D10255" s="27"/>
      <c r="F10255" s="27"/>
      <c r="G10255" s="35"/>
      <c r="H10255" s="35"/>
      <c r="I10255" s="35"/>
    </row>
    <row r="10256" spans="3:9" ht="22.5" customHeight="1" x14ac:dyDescent="0.25">
      <c r="C10256" s="34"/>
      <c r="D10256" s="27"/>
      <c r="F10256" s="27"/>
      <c r="G10256" s="35"/>
      <c r="H10256" s="35"/>
      <c r="I10256" s="35"/>
    </row>
    <row r="10257" spans="3:9" ht="22.5" customHeight="1" x14ac:dyDescent="0.25">
      <c r="C10257" s="34"/>
      <c r="D10257" s="27"/>
      <c r="F10257" s="27"/>
      <c r="G10257" s="35"/>
      <c r="H10257" s="35"/>
      <c r="I10257" s="35"/>
    </row>
    <row r="10258" spans="3:9" ht="22.5" customHeight="1" x14ac:dyDescent="0.25">
      <c r="C10258" s="34"/>
      <c r="D10258" s="27"/>
      <c r="F10258" s="27"/>
      <c r="G10258" s="35"/>
      <c r="H10258" s="35"/>
      <c r="I10258" s="35"/>
    </row>
    <row r="10259" spans="3:9" ht="22.5" customHeight="1" x14ac:dyDescent="0.25">
      <c r="C10259" s="34"/>
      <c r="D10259" s="27"/>
      <c r="F10259" s="27"/>
      <c r="G10259" s="35"/>
      <c r="H10259" s="35"/>
      <c r="I10259" s="35"/>
    </row>
    <row r="10260" spans="3:9" ht="22.5" customHeight="1" x14ac:dyDescent="0.25">
      <c r="C10260" s="34"/>
      <c r="D10260" s="27"/>
      <c r="F10260" s="27"/>
      <c r="G10260" s="35"/>
      <c r="H10260" s="35"/>
      <c r="I10260" s="35"/>
    </row>
    <row r="10261" spans="3:9" ht="22.5" customHeight="1" x14ac:dyDescent="0.25">
      <c r="C10261" s="34"/>
      <c r="D10261" s="27"/>
      <c r="F10261" s="27"/>
      <c r="G10261" s="35"/>
      <c r="H10261" s="35"/>
      <c r="I10261" s="35"/>
    </row>
    <row r="10262" spans="3:9" ht="22.5" customHeight="1" x14ac:dyDescent="0.25">
      <c r="C10262" s="34"/>
      <c r="D10262" s="27"/>
      <c r="F10262" s="27"/>
      <c r="G10262" s="35"/>
      <c r="H10262" s="35"/>
      <c r="I10262" s="35"/>
    </row>
    <row r="10263" spans="3:9" ht="22.5" customHeight="1" x14ac:dyDescent="0.25">
      <c r="C10263" s="34"/>
      <c r="D10263" s="27"/>
      <c r="F10263" s="27"/>
      <c r="G10263" s="35"/>
      <c r="H10263" s="35"/>
      <c r="I10263" s="35"/>
    </row>
    <row r="10264" spans="3:9" ht="22.5" customHeight="1" x14ac:dyDescent="0.25">
      <c r="C10264" s="34"/>
      <c r="D10264" s="27"/>
      <c r="F10264" s="27"/>
      <c r="G10264" s="35"/>
      <c r="H10264" s="35"/>
      <c r="I10264" s="35"/>
    </row>
    <row r="10265" spans="3:9" ht="22.5" customHeight="1" x14ac:dyDescent="0.25">
      <c r="C10265" s="34"/>
      <c r="D10265" s="27"/>
      <c r="F10265" s="27"/>
      <c r="G10265" s="35"/>
      <c r="H10265" s="35"/>
      <c r="I10265" s="35"/>
    </row>
    <row r="10266" spans="3:9" ht="22.5" customHeight="1" x14ac:dyDescent="0.25">
      <c r="C10266" s="34"/>
      <c r="D10266" s="27"/>
      <c r="F10266" s="27"/>
      <c r="G10266" s="35"/>
      <c r="H10266" s="35"/>
      <c r="I10266" s="35"/>
    </row>
    <row r="10267" spans="3:9" ht="22.5" customHeight="1" x14ac:dyDescent="0.25">
      <c r="C10267" s="34"/>
      <c r="D10267" s="27"/>
      <c r="F10267" s="27"/>
      <c r="G10267" s="35"/>
      <c r="H10267" s="35"/>
      <c r="I10267" s="35"/>
    </row>
    <row r="10268" spans="3:9" ht="22.5" customHeight="1" x14ac:dyDescent="0.25">
      <c r="C10268" s="34"/>
      <c r="D10268" s="27"/>
      <c r="F10268" s="27"/>
      <c r="G10268" s="35"/>
      <c r="H10268" s="35"/>
      <c r="I10268" s="35"/>
    </row>
    <row r="10269" spans="3:9" ht="22.5" customHeight="1" x14ac:dyDescent="0.25">
      <c r="C10269" s="34"/>
      <c r="D10269" s="27"/>
      <c r="F10269" s="27"/>
      <c r="G10269" s="35"/>
      <c r="H10269" s="35"/>
      <c r="I10269" s="35"/>
    </row>
    <row r="10270" spans="3:9" ht="22.5" customHeight="1" x14ac:dyDescent="0.25">
      <c r="C10270" s="34"/>
      <c r="D10270" s="27"/>
      <c r="F10270" s="27"/>
      <c r="G10270" s="35"/>
      <c r="H10270" s="35"/>
      <c r="I10270" s="35"/>
    </row>
    <row r="10271" spans="3:9" ht="22.5" customHeight="1" x14ac:dyDescent="0.25">
      <c r="C10271" s="34"/>
      <c r="D10271" s="27"/>
      <c r="F10271" s="27"/>
      <c r="G10271" s="35"/>
      <c r="H10271" s="35"/>
      <c r="I10271" s="35"/>
    </row>
    <row r="10272" spans="3:9" ht="22.5" customHeight="1" x14ac:dyDescent="0.25">
      <c r="C10272" s="34"/>
      <c r="D10272" s="27"/>
      <c r="F10272" s="27"/>
      <c r="G10272" s="35"/>
      <c r="H10272" s="35"/>
      <c r="I10272" s="35"/>
    </row>
    <row r="10273" spans="3:9" ht="22.5" customHeight="1" x14ac:dyDescent="0.25">
      <c r="C10273" s="34"/>
      <c r="D10273" s="27"/>
      <c r="F10273" s="27"/>
      <c r="G10273" s="35"/>
      <c r="H10273" s="35"/>
      <c r="I10273" s="35"/>
    </row>
    <row r="10274" spans="3:9" ht="22.5" customHeight="1" x14ac:dyDescent="0.25">
      <c r="C10274" s="34"/>
      <c r="D10274" s="27"/>
      <c r="F10274" s="27"/>
      <c r="G10274" s="35"/>
      <c r="H10274" s="35"/>
      <c r="I10274" s="35"/>
    </row>
    <row r="10275" spans="3:9" ht="22.5" customHeight="1" x14ac:dyDescent="0.25">
      <c r="C10275" s="34"/>
      <c r="D10275" s="27"/>
      <c r="F10275" s="27"/>
      <c r="G10275" s="35"/>
      <c r="H10275" s="35"/>
      <c r="I10275" s="35"/>
    </row>
    <row r="10276" spans="3:9" ht="22.5" customHeight="1" x14ac:dyDescent="0.25">
      <c r="C10276" s="34"/>
      <c r="D10276" s="27"/>
      <c r="F10276" s="27"/>
      <c r="G10276" s="35"/>
      <c r="H10276" s="35"/>
      <c r="I10276" s="35"/>
    </row>
    <row r="10277" spans="3:9" ht="22.5" customHeight="1" x14ac:dyDescent="0.25">
      <c r="C10277" s="34"/>
      <c r="D10277" s="27"/>
      <c r="F10277" s="27"/>
      <c r="G10277" s="35"/>
      <c r="H10277" s="35"/>
      <c r="I10277" s="35"/>
    </row>
    <row r="10278" spans="3:9" ht="22.5" customHeight="1" x14ac:dyDescent="0.25">
      <c r="C10278" s="34"/>
      <c r="D10278" s="27"/>
      <c r="F10278" s="27"/>
      <c r="G10278" s="35"/>
      <c r="H10278" s="35"/>
      <c r="I10278" s="35"/>
    </row>
    <row r="10279" spans="3:9" ht="22.5" customHeight="1" x14ac:dyDescent="0.25">
      <c r="C10279" s="34"/>
      <c r="D10279" s="27"/>
      <c r="F10279" s="27"/>
      <c r="G10279" s="35"/>
      <c r="H10279" s="35"/>
      <c r="I10279" s="35"/>
    </row>
    <row r="10280" spans="3:9" ht="22.5" customHeight="1" x14ac:dyDescent="0.25">
      <c r="C10280" s="34"/>
      <c r="D10280" s="27"/>
      <c r="F10280" s="27"/>
      <c r="G10280" s="35"/>
      <c r="H10280" s="35"/>
      <c r="I10280" s="35"/>
    </row>
    <row r="10281" spans="3:9" ht="22.5" customHeight="1" x14ac:dyDescent="0.25">
      <c r="C10281" s="34"/>
      <c r="D10281" s="27"/>
      <c r="F10281" s="27"/>
      <c r="G10281" s="35"/>
      <c r="H10281" s="35"/>
      <c r="I10281" s="35"/>
    </row>
    <row r="10282" spans="3:9" ht="22.5" customHeight="1" x14ac:dyDescent="0.25">
      <c r="C10282" s="34"/>
      <c r="D10282" s="27"/>
      <c r="F10282" s="27"/>
      <c r="G10282" s="35"/>
      <c r="H10282" s="35"/>
      <c r="I10282" s="35"/>
    </row>
    <row r="10283" spans="3:9" ht="22.5" customHeight="1" x14ac:dyDescent="0.25">
      <c r="C10283" s="34"/>
      <c r="D10283" s="27"/>
      <c r="F10283" s="27"/>
      <c r="G10283" s="35"/>
      <c r="H10283" s="35"/>
      <c r="I10283" s="35"/>
    </row>
    <row r="10284" spans="3:9" ht="22.5" customHeight="1" x14ac:dyDescent="0.25">
      <c r="C10284" s="34"/>
      <c r="D10284" s="27"/>
      <c r="F10284" s="27"/>
      <c r="G10284" s="35"/>
      <c r="H10284" s="35"/>
      <c r="I10284" s="35"/>
    </row>
    <row r="10285" spans="3:9" ht="22.5" customHeight="1" x14ac:dyDescent="0.25">
      <c r="C10285" s="34"/>
      <c r="D10285" s="27"/>
      <c r="F10285" s="27"/>
      <c r="G10285" s="35"/>
      <c r="H10285" s="35"/>
      <c r="I10285" s="35"/>
    </row>
    <row r="10286" spans="3:9" ht="22.5" customHeight="1" x14ac:dyDescent="0.25">
      <c r="C10286" s="34"/>
      <c r="D10286" s="27"/>
      <c r="F10286" s="27"/>
      <c r="G10286" s="35"/>
      <c r="H10286" s="35"/>
      <c r="I10286" s="35"/>
    </row>
    <row r="10287" spans="3:9" ht="22.5" customHeight="1" x14ac:dyDescent="0.25">
      <c r="C10287" s="34"/>
      <c r="D10287" s="27"/>
      <c r="F10287" s="27"/>
      <c r="G10287" s="35"/>
      <c r="H10287" s="35"/>
      <c r="I10287" s="35"/>
    </row>
    <row r="10288" spans="3:9" ht="22.5" customHeight="1" x14ac:dyDescent="0.25">
      <c r="C10288" s="34"/>
      <c r="D10288" s="27"/>
      <c r="F10288" s="27"/>
      <c r="G10288" s="35"/>
      <c r="H10288" s="35"/>
      <c r="I10288" s="35"/>
    </row>
    <row r="10289" spans="3:9" ht="22.5" customHeight="1" x14ac:dyDescent="0.25">
      <c r="C10289" s="34"/>
      <c r="D10289" s="27"/>
      <c r="F10289" s="27"/>
      <c r="G10289" s="35"/>
      <c r="H10289" s="35"/>
      <c r="I10289" s="35"/>
    </row>
    <row r="10290" spans="3:9" ht="22.5" customHeight="1" x14ac:dyDescent="0.25">
      <c r="C10290" s="34"/>
      <c r="D10290" s="27"/>
      <c r="F10290" s="27"/>
      <c r="G10290" s="35"/>
      <c r="H10290" s="35"/>
      <c r="I10290" s="35"/>
    </row>
    <row r="10291" spans="3:9" ht="22.5" customHeight="1" x14ac:dyDescent="0.25">
      <c r="C10291" s="34"/>
      <c r="D10291" s="27"/>
      <c r="F10291" s="27"/>
      <c r="G10291" s="35"/>
      <c r="H10291" s="35"/>
      <c r="I10291" s="35"/>
    </row>
    <row r="10292" spans="3:9" ht="22.5" customHeight="1" x14ac:dyDescent="0.25">
      <c r="C10292" s="34"/>
      <c r="D10292" s="27"/>
      <c r="F10292" s="27"/>
      <c r="G10292" s="35"/>
      <c r="H10292" s="35"/>
      <c r="I10292" s="35"/>
    </row>
    <row r="10293" spans="3:9" ht="22.5" customHeight="1" x14ac:dyDescent="0.25">
      <c r="C10293" s="34"/>
      <c r="D10293" s="27"/>
      <c r="F10293" s="27"/>
      <c r="G10293" s="35"/>
      <c r="H10293" s="35"/>
      <c r="I10293" s="35"/>
    </row>
    <row r="10294" spans="3:9" ht="22.5" customHeight="1" x14ac:dyDescent="0.25">
      <c r="C10294" s="34"/>
      <c r="D10294" s="27"/>
      <c r="F10294" s="27"/>
      <c r="G10294" s="35"/>
      <c r="H10294" s="35"/>
      <c r="I10294" s="35"/>
    </row>
    <row r="10295" spans="3:9" ht="22.5" customHeight="1" x14ac:dyDescent="0.25">
      <c r="C10295" s="34"/>
      <c r="D10295" s="27"/>
      <c r="F10295" s="27"/>
      <c r="G10295" s="35"/>
      <c r="H10295" s="35"/>
      <c r="I10295" s="35"/>
    </row>
    <row r="10296" spans="3:9" ht="22.5" customHeight="1" x14ac:dyDescent="0.25">
      <c r="C10296" s="34"/>
      <c r="D10296" s="27"/>
      <c r="F10296" s="27"/>
      <c r="G10296" s="35"/>
      <c r="H10296" s="35"/>
      <c r="I10296" s="35"/>
    </row>
    <row r="10297" spans="3:9" ht="22.5" customHeight="1" x14ac:dyDescent="0.25">
      <c r="C10297" s="34"/>
      <c r="D10297" s="27"/>
      <c r="F10297" s="27"/>
      <c r="G10297" s="35"/>
      <c r="H10297" s="35"/>
      <c r="I10297" s="35"/>
    </row>
    <row r="10298" spans="3:9" ht="22.5" customHeight="1" x14ac:dyDescent="0.25">
      <c r="C10298" s="34"/>
      <c r="D10298" s="27"/>
      <c r="F10298" s="27"/>
      <c r="G10298" s="35"/>
      <c r="H10298" s="35"/>
      <c r="I10298" s="35"/>
    </row>
    <row r="10299" spans="3:9" ht="22.5" customHeight="1" x14ac:dyDescent="0.25">
      <c r="C10299" s="34"/>
      <c r="D10299" s="27"/>
      <c r="F10299" s="27"/>
      <c r="G10299" s="35"/>
      <c r="H10299" s="35"/>
      <c r="I10299" s="35"/>
    </row>
    <row r="10300" spans="3:9" ht="22.5" customHeight="1" x14ac:dyDescent="0.25">
      <c r="C10300" s="34"/>
      <c r="D10300" s="27"/>
      <c r="F10300" s="27"/>
      <c r="G10300" s="35"/>
      <c r="H10300" s="35"/>
      <c r="I10300" s="35"/>
    </row>
    <row r="10301" spans="3:9" ht="22.5" customHeight="1" x14ac:dyDescent="0.25">
      <c r="C10301" s="34"/>
      <c r="D10301" s="27"/>
      <c r="F10301" s="27"/>
      <c r="G10301" s="35"/>
      <c r="H10301" s="35"/>
      <c r="I10301" s="35"/>
    </row>
    <row r="10302" spans="3:9" ht="22.5" customHeight="1" x14ac:dyDescent="0.25">
      <c r="C10302" s="34"/>
      <c r="D10302" s="27"/>
      <c r="F10302" s="27"/>
      <c r="G10302" s="35"/>
      <c r="H10302" s="35"/>
      <c r="I10302" s="35"/>
    </row>
    <row r="10303" spans="3:9" ht="22.5" customHeight="1" x14ac:dyDescent="0.25">
      <c r="C10303" s="34"/>
      <c r="D10303" s="27"/>
      <c r="F10303" s="27"/>
      <c r="G10303" s="35"/>
      <c r="H10303" s="35"/>
      <c r="I10303" s="35"/>
    </row>
    <row r="10304" spans="3:9" ht="22.5" customHeight="1" x14ac:dyDescent="0.25">
      <c r="C10304" s="34"/>
      <c r="D10304" s="27"/>
      <c r="F10304" s="27"/>
      <c r="G10304" s="35"/>
      <c r="H10304" s="35"/>
      <c r="I10304" s="35"/>
    </row>
    <row r="10305" spans="3:9" ht="22.5" customHeight="1" x14ac:dyDescent="0.25">
      <c r="C10305" s="34"/>
      <c r="D10305" s="27"/>
      <c r="F10305" s="27"/>
      <c r="G10305" s="35"/>
      <c r="H10305" s="35"/>
      <c r="I10305" s="35"/>
    </row>
    <row r="10306" spans="3:9" ht="22.5" customHeight="1" x14ac:dyDescent="0.25">
      <c r="C10306" s="34"/>
      <c r="D10306" s="27"/>
      <c r="F10306" s="27"/>
      <c r="G10306" s="35"/>
      <c r="H10306" s="35"/>
      <c r="I10306" s="35"/>
    </row>
    <row r="10307" spans="3:9" ht="22.5" customHeight="1" x14ac:dyDescent="0.25">
      <c r="C10307" s="34"/>
      <c r="D10307" s="27"/>
      <c r="F10307" s="27"/>
      <c r="G10307" s="35"/>
      <c r="H10307" s="35"/>
      <c r="I10307" s="35"/>
    </row>
    <row r="10308" spans="3:9" ht="22.5" customHeight="1" x14ac:dyDescent="0.25">
      <c r="C10308" s="34"/>
      <c r="D10308" s="27"/>
      <c r="F10308" s="27"/>
      <c r="G10308" s="35"/>
      <c r="H10308" s="35"/>
      <c r="I10308" s="35"/>
    </row>
    <row r="10309" spans="3:9" ht="22.5" customHeight="1" x14ac:dyDescent="0.25">
      <c r="C10309" s="34"/>
      <c r="D10309" s="27"/>
      <c r="F10309" s="27"/>
      <c r="G10309" s="35"/>
      <c r="H10309" s="35"/>
      <c r="I10309" s="35"/>
    </row>
    <row r="10310" spans="3:9" ht="22.5" customHeight="1" x14ac:dyDescent="0.25">
      <c r="C10310" s="34"/>
      <c r="D10310" s="27"/>
      <c r="F10310" s="27"/>
      <c r="G10310" s="35"/>
      <c r="H10310" s="35"/>
      <c r="I10310" s="35"/>
    </row>
    <row r="10311" spans="3:9" ht="22.5" customHeight="1" x14ac:dyDescent="0.25">
      <c r="C10311" s="34"/>
      <c r="D10311" s="27"/>
      <c r="F10311" s="27"/>
      <c r="G10311" s="35"/>
      <c r="H10311" s="35"/>
      <c r="I10311" s="35"/>
    </row>
    <row r="10312" spans="3:9" ht="22.5" customHeight="1" x14ac:dyDescent="0.25">
      <c r="C10312" s="34"/>
      <c r="D10312" s="27"/>
      <c r="F10312" s="27"/>
      <c r="G10312" s="35"/>
      <c r="H10312" s="35"/>
      <c r="I10312" s="35"/>
    </row>
    <row r="10313" spans="3:9" ht="22.5" customHeight="1" x14ac:dyDescent="0.25">
      <c r="C10313" s="34"/>
      <c r="D10313" s="27"/>
      <c r="F10313" s="27"/>
      <c r="G10313" s="35"/>
      <c r="H10313" s="35"/>
      <c r="I10313" s="35"/>
    </row>
    <row r="10314" spans="3:9" ht="22.5" customHeight="1" x14ac:dyDescent="0.25">
      <c r="C10314" s="34"/>
      <c r="D10314" s="27"/>
      <c r="F10314" s="27"/>
      <c r="G10314" s="35"/>
      <c r="H10314" s="35"/>
      <c r="I10314" s="35"/>
    </row>
    <row r="10315" spans="3:9" ht="22.5" customHeight="1" x14ac:dyDescent="0.25">
      <c r="C10315" s="34"/>
      <c r="D10315" s="27"/>
      <c r="F10315" s="27"/>
      <c r="G10315" s="35"/>
      <c r="H10315" s="35"/>
      <c r="I10315" s="35"/>
    </row>
    <row r="10316" spans="3:9" ht="22.5" customHeight="1" x14ac:dyDescent="0.25">
      <c r="C10316" s="34"/>
      <c r="D10316" s="27"/>
      <c r="F10316" s="27"/>
      <c r="G10316" s="35"/>
      <c r="H10316" s="35"/>
      <c r="I10316" s="35"/>
    </row>
    <row r="10317" spans="3:9" ht="22.5" customHeight="1" x14ac:dyDescent="0.25">
      <c r="C10317" s="34"/>
      <c r="D10317" s="27"/>
      <c r="F10317" s="27"/>
      <c r="G10317" s="35"/>
      <c r="H10317" s="35"/>
      <c r="I10317" s="35"/>
    </row>
    <row r="10318" spans="3:9" ht="22.5" customHeight="1" x14ac:dyDescent="0.25">
      <c r="C10318" s="34"/>
      <c r="D10318" s="27"/>
      <c r="F10318" s="27"/>
      <c r="G10318" s="35"/>
      <c r="H10318" s="35"/>
      <c r="I10318" s="35"/>
    </row>
    <row r="10319" spans="3:9" ht="22.5" customHeight="1" x14ac:dyDescent="0.25">
      <c r="C10319" s="34"/>
      <c r="D10319" s="27"/>
      <c r="F10319" s="27"/>
      <c r="G10319" s="35"/>
      <c r="H10319" s="35"/>
      <c r="I10319" s="35"/>
    </row>
    <row r="10320" spans="3:9" ht="22.5" customHeight="1" x14ac:dyDescent="0.25">
      <c r="C10320" s="34"/>
      <c r="D10320" s="27"/>
      <c r="F10320" s="27"/>
      <c r="G10320" s="35"/>
      <c r="H10320" s="35"/>
      <c r="I10320" s="35"/>
    </row>
    <row r="10321" spans="3:9" ht="22.5" customHeight="1" x14ac:dyDescent="0.25">
      <c r="C10321" s="34"/>
      <c r="D10321" s="27"/>
      <c r="F10321" s="27"/>
      <c r="G10321" s="35"/>
      <c r="H10321" s="35"/>
      <c r="I10321" s="35"/>
    </row>
    <row r="10322" spans="3:9" ht="22.5" customHeight="1" x14ac:dyDescent="0.25">
      <c r="C10322" s="34"/>
      <c r="D10322" s="27"/>
      <c r="F10322" s="27"/>
      <c r="G10322" s="35"/>
      <c r="H10322" s="35"/>
      <c r="I10322" s="35"/>
    </row>
    <row r="10323" spans="3:9" ht="22.5" customHeight="1" x14ac:dyDescent="0.25">
      <c r="C10323" s="34"/>
      <c r="D10323" s="27"/>
      <c r="F10323" s="27"/>
      <c r="G10323" s="35"/>
      <c r="H10323" s="35"/>
      <c r="I10323" s="35"/>
    </row>
    <row r="10324" spans="3:9" ht="22.5" customHeight="1" x14ac:dyDescent="0.25">
      <c r="C10324" s="34"/>
      <c r="D10324" s="27"/>
      <c r="F10324" s="27"/>
      <c r="G10324" s="35"/>
      <c r="H10324" s="35"/>
      <c r="I10324" s="35"/>
    </row>
    <row r="10325" spans="3:9" ht="22.5" customHeight="1" x14ac:dyDescent="0.25">
      <c r="C10325" s="34"/>
      <c r="D10325" s="27"/>
      <c r="F10325" s="27"/>
      <c r="G10325" s="35"/>
      <c r="H10325" s="35"/>
      <c r="I10325" s="35"/>
    </row>
    <row r="10326" spans="3:9" ht="22.5" customHeight="1" x14ac:dyDescent="0.25">
      <c r="C10326" s="34"/>
      <c r="D10326" s="27"/>
      <c r="F10326" s="27"/>
      <c r="G10326" s="35"/>
      <c r="H10326" s="35"/>
      <c r="I10326" s="35"/>
    </row>
    <row r="10327" spans="3:9" ht="22.5" customHeight="1" x14ac:dyDescent="0.25">
      <c r="C10327" s="34"/>
      <c r="D10327" s="27"/>
      <c r="F10327" s="27"/>
      <c r="G10327" s="35"/>
      <c r="H10327" s="35"/>
      <c r="I10327" s="35"/>
    </row>
    <row r="10328" spans="3:9" ht="22.5" customHeight="1" x14ac:dyDescent="0.25">
      <c r="C10328" s="34"/>
      <c r="D10328" s="27"/>
      <c r="F10328" s="27"/>
      <c r="G10328" s="35"/>
      <c r="H10328" s="35"/>
      <c r="I10328" s="35"/>
    </row>
    <row r="10329" spans="3:9" ht="22.5" customHeight="1" x14ac:dyDescent="0.25">
      <c r="C10329" s="34"/>
      <c r="D10329" s="27"/>
      <c r="F10329" s="27"/>
      <c r="G10329" s="35"/>
      <c r="H10329" s="35"/>
      <c r="I10329" s="35"/>
    </row>
    <row r="10330" spans="3:9" ht="22.5" customHeight="1" x14ac:dyDescent="0.25">
      <c r="C10330" s="34"/>
      <c r="D10330" s="27"/>
      <c r="F10330" s="27"/>
      <c r="G10330" s="35"/>
      <c r="H10330" s="35"/>
      <c r="I10330" s="35"/>
    </row>
    <row r="10331" spans="3:9" ht="22.5" customHeight="1" x14ac:dyDescent="0.25">
      <c r="C10331" s="34"/>
      <c r="D10331" s="27"/>
      <c r="F10331" s="27"/>
      <c r="G10331" s="35"/>
      <c r="H10331" s="35"/>
      <c r="I10331" s="35"/>
    </row>
    <row r="10332" spans="3:9" ht="22.5" customHeight="1" x14ac:dyDescent="0.25">
      <c r="C10332" s="34"/>
      <c r="D10332" s="27"/>
      <c r="F10332" s="27"/>
      <c r="G10332" s="35"/>
      <c r="H10332" s="35"/>
      <c r="I10332" s="35"/>
    </row>
    <row r="10333" spans="3:9" ht="22.5" customHeight="1" x14ac:dyDescent="0.25">
      <c r="C10333" s="34"/>
      <c r="D10333" s="27"/>
      <c r="F10333" s="27"/>
      <c r="G10333" s="35"/>
      <c r="H10333" s="35"/>
      <c r="I10333" s="35"/>
    </row>
    <row r="10334" spans="3:9" ht="22.5" customHeight="1" x14ac:dyDescent="0.25">
      <c r="C10334" s="34"/>
      <c r="D10334" s="27"/>
      <c r="F10334" s="27"/>
      <c r="G10334" s="35"/>
      <c r="H10334" s="35"/>
      <c r="I10334" s="35"/>
    </row>
    <row r="10335" spans="3:9" ht="22.5" customHeight="1" x14ac:dyDescent="0.25">
      <c r="C10335" s="34"/>
      <c r="D10335" s="27"/>
      <c r="F10335" s="27"/>
      <c r="G10335" s="35"/>
      <c r="H10335" s="35"/>
      <c r="I10335" s="35"/>
    </row>
    <row r="10336" spans="3:9" ht="22.5" customHeight="1" x14ac:dyDescent="0.25">
      <c r="C10336" s="34"/>
      <c r="D10336" s="27"/>
      <c r="F10336" s="27"/>
      <c r="G10336" s="35"/>
      <c r="H10336" s="35"/>
      <c r="I10336" s="35"/>
    </row>
    <row r="10337" spans="3:9" ht="22.5" customHeight="1" x14ac:dyDescent="0.25">
      <c r="C10337" s="34"/>
      <c r="D10337" s="27"/>
      <c r="F10337" s="27"/>
      <c r="G10337" s="35"/>
      <c r="H10337" s="35"/>
      <c r="I10337" s="35"/>
    </row>
    <row r="10338" spans="3:9" ht="22.5" customHeight="1" x14ac:dyDescent="0.25">
      <c r="C10338" s="34"/>
      <c r="D10338" s="27"/>
      <c r="F10338" s="27"/>
      <c r="G10338" s="35"/>
      <c r="H10338" s="35"/>
      <c r="I10338" s="35"/>
    </row>
    <row r="10339" spans="3:9" ht="22.5" customHeight="1" x14ac:dyDescent="0.25">
      <c r="C10339" s="34"/>
      <c r="D10339" s="27"/>
      <c r="F10339" s="27"/>
      <c r="G10339" s="35"/>
      <c r="H10339" s="35"/>
      <c r="I10339" s="35"/>
    </row>
    <row r="10340" spans="3:9" ht="22.5" customHeight="1" x14ac:dyDescent="0.25">
      <c r="C10340" s="34"/>
      <c r="D10340" s="27"/>
      <c r="F10340" s="27"/>
      <c r="G10340" s="35"/>
      <c r="H10340" s="35"/>
      <c r="I10340" s="35"/>
    </row>
    <row r="10341" spans="3:9" ht="22.5" customHeight="1" x14ac:dyDescent="0.25">
      <c r="C10341" s="34"/>
      <c r="D10341" s="27"/>
      <c r="F10341" s="27"/>
      <c r="G10341" s="35"/>
      <c r="H10341" s="35"/>
      <c r="I10341" s="35"/>
    </row>
    <row r="10342" spans="3:9" ht="22.5" customHeight="1" x14ac:dyDescent="0.25">
      <c r="C10342" s="34"/>
      <c r="D10342" s="27"/>
      <c r="F10342" s="27"/>
      <c r="G10342" s="35"/>
      <c r="H10342" s="35"/>
      <c r="I10342" s="35"/>
    </row>
    <row r="10343" spans="3:9" ht="22.5" customHeight="1" x14ac:dyDescent="0.25">
      <c r="C10343" s="34"/>
      <c r="D10343" s="27"/>
      <c r="F10343" s="27"/>
      <c r="G10343" s="35"/>
      <c r="H10343" s="35"/>
      <c r="I10343" s="35"/>
    </row>
    <row r="10344" spans="3:9" ht="22.5" customHeight="1" x14ac:dyDescent="0.25">
      <c r="C10344" s="34"/>
      <c r="D10344" s="27"/>
      <c r="F10344" s="27"/>
      <c r="G10344" s="35"/>
      <c r="H10344" s="35"/>
      <c r="I10344" s="35"/>
    </row>
    <row r="10345" spans="3:9" ht="22.5" customHeight="1" x14ac:dyDescent="0.25">
      <c r="C10345" s="34"/>
      <c r="D10345" s="27"/>
      <c r="F10345" s="27"/>
      <c r="G10345" s="35"/>
      <c r="H10345" s="35"/>
      <c r="I10345" s="35"/>
    </row>
    <row r="10346" spans="3:9" ht="22.5" customHeight="1" x14ac:dyDescent="0.25">
      <c r="C10346" s="34"/>
      <c r="D10346" s="27"/>
      <c r="F10346" s="27"/>
      <c r="G10346" s="35"/>
      <c r="H10346" s="35"/>
      <c r="I10346" s="35"/>
    </row>
    <row r="10347" spans="3:9" ht="22.5" customHeight="1" x14ac:dyDescent="0.25">
      <c r="C10347" s="34"/>
      <c r="D10347" s="27"/>
      <c r="F10347" s="27"/>
      <c r="G10347" s="35"/>
      <c r="H10347" s="35"/>
      <c r="I10347" s="35"/>
    </row>
    <row r="10348" spans="3:9" ht="22.5" customHeight="1" x14ac:dyDescent="0.25">
      <c r="C10348" s="34"/>
      <c r="D10348" s="27"/>
      <c r="F10348" s="27"/>
      <c r="G10348" s="35"/>
      <c r="H10348" s="35"/>
      <c r="I10348" s="35"/>
    </row>
    <row r="10349" spans="3:9" ht="22.5" customHeight="1" x14ac:dyDescent="0.25">
      <c r="C10349" s="34"/>
      <c r="D10349" s="27"/>
      <c r="F10349" s="27"/>
      <c r="G10349" s="35"/>
      <c r="H10349" s="35"/>
      <c r="I10349" s="35"/>
    </row>
    <row r="10350" spans="3:9" ht="22.5" customHeight="1" x14ac:dyDescent="0.25">
      <c r="C10350" s="34"/>
      <c r="D10350" s="27"/>
      <c r="F10350" s="27"/>
      <c r="G10350" s="35"/>
      <c r="H10350" s="35"/>
      <c r="I10350" s="35"/>
    </row>
    <row r="10351" spans="3:9" ht="22.5" customHeight="1" x14ac:dyDescent="0.25">
      <c r="C10351" s="34"/>
      <c r="D10351" s="27"/>
      <c r="F10351" s="27"/>
      <c r="G10351" s="35"/>
      <c r="H10351" s="35"/>
      <c r="I10351" s="35"/>
    </row>
    <row r="10352" spans="3:9" ht="22.5" customHeight="1" x14ac:dyDescent="0.25">
      <c r="C10352" s="34"/>
      <c r="D10352" s="27"/>
      <c r="F10352" s="27"/>
      <c r="G10352" s="35"/>
      <c r="H10352" s="35"/>
      <c r="I10352" s="35"/>
    </row>
    <row r="10353" spans="3:9" ht="22.5" customHeight="1" x14ac:dyDescent="0.25">
      <c r="C10353" s="34"/>
      <c r="D10353" s="27"/>
      <c r="F10353" s="27"/>
      <c r="G10353" s="35"/>
      <c r="H10353" s="35"/>
      <c r="I10353" s="35"/>
    </row>
    <row r="10354" spans="3:9" ht="22.5" customHeight="1" x14ac:dyDescent="0.25">
      <c r="C10354" s="34"/>
      <c r="D10354" s="27"/>
      <c r="F10354" s="27"/>
      <c r="G10354" s="35"/>
      <c r="H10354" s="35"/>
      <c r="I10354" s="35"/>
    </row>
    <row r="10355" spans="3:9" ht="22.5" customHeight="1" x14ac:dyDescent="0.25">
      <c r="C10355" s="34"/>
      <c r="D10355" s="27"/>
      <c r="F10355" s="27"/>
      <c r="G10355" s="35"/>
      <c r="H10355" s="35"/>
      <c r="I10355" s="35"/>
    </row>
    <row r="10356" spans="3:9" ht="22.5" customHeight="1" x14ac:dyDescent="0.25">
      <c r="C10356" s="34"/>
      <c r="D10356" s="27"/>
      <c r="F10356" s="27"/>
      <c r="G10356" s="35"/>
      <c r="H10356" s="35"/>
      <c r="I10356" s="35"/>
    </row>
    <row r="10357" spans="3:9" ht="22.5" customHeight="1" x14ac:dyDescent="0.25">
      <c r="C10357" s="34"/>
      <c r="D10357" s="27"/>
      <c r="F10357" s="27"/>
      <c r="G10357" s="35"/>
      <c r="H10357" s="35"/>
      <c r="I10357" s="35"/>
    </row>
    <row r="10358" spans="3:9" ht="22.5" customHeight="1" x14ac:dyDescent="0.25">
      <c r="C10358" s="34"/>
      <c r="D10358" s="27"/>
      <c r="F10358" s="27"/>
      <c r="G10358" s="35"/>
      <c r="H10358" s="35"/>
      <c r="I10358" s="35"/>
    </row>
    <row r="10359" spans="3:9" ht="22.5" customHeight="1" x14ac:dyDescent="0.25">
      <c r="C10359" s="34"/>
      <c r="D10359" s="27"/>
      <c r="F10359" s="27"/>
      <c r="G10359" s="35"/>
      <c r="H10359" s="35"/>
      <c r="I10359" s="35"/>
    </row>
    <row r="10360" spans="3:9" ht="22.5" customHeight="1" x14ac:dyDescent="0.25">
      <c r="C10360" s="34"/>
      <c r="D10360" s="27"/>
      <c r="F10360" s="27"/>
      <c r="G10360" s="35"/>
      <c r="H10360" s="35"/>
      <c r="I10360" s="35"/>
    </row>
    <row r="10361" spans="3:9" ht="22.5" customHeight="1" x14ac:dyDescent="0.25">
      <c r="C10361" s="34"/>
      <c r="D10361" s="27"/>
      <c r="F10361" s="27"/>
      <c r="G10361" s="35"/>
      <c r="H10361" s="35"/>
      <c r="I10361" s="35"/>
    </row>
    <row r="10362" spans="3:9" ht="22.5" customHeight="1" x14ac:dyDescent="0.25">
      <c r="C10362" s="34"/>
      <c r="D10362" s="27"/>
      <c r="F10362" s="27"/>
      <c r="G10362" s="35"/>
      <c r="H10362" s="35"/>
      <c r="I10362" s="35"/>
    </row>
    <row r="10363" spans="3:9" ht="22.5" customHeight="1" x14ac:dyDescent="0.25">
      <c r="C10363" s="34"/>
      <c r="D10363" s="27"/>
      <c r="F10363" s="27"/>
      <c r="G10363" s="35"/>
      <c r="H10363" s="35"/>
      <c r="I10363" s="35"/>
    </row>
    <row r="10364" spans="3:9" ht="22.5" customHeight="1" x14ac:dyDescent="0.25">
      <c r="C10364" s="34"/>
      <c r="D10364" s="27"/>
      <c r="F10364" s="27"/>
      <c r="G10364" s="35"/>
      <c r="H10364" s="35"/>
      <c r="I10364" s="35"/>
    </row>
    <row r="10365" spans="3:9" ht="22.5" customHeight="1" x14ac:dyDescent="0.25">
      <c r="C10365" s="34"/>
      <c r="D10365" s="27"/>
      <c r="F10365" s="27"/>
      <c r="G10365" s="35"/>
      <c r="H10365" s="35"/>
      <c r="I10365" s="35"/>
    </row>
    <row r="10366" spans="3:9" ht="22.5" customHeight="1" x14ac:dyDescent="0.25">
      <c r="C10366" s="34"/>
      <c r="D10366" s="27"/>
      <c r="F10366" s="27"/>
      <c r="G10366" s="35"/>
      <c r="H10366" s="35"/>
      <c r="I10366" s="35"/>
    </row>
    <row r="10367" spans="3:9" ht="22.5" customHeight="1" x14ac:dyDescent="0.25">
      <c r="C10367" s="34"/>
      <c r="D10367" s="27"/>
      <c r="F10367" s="27"/>
      <c r="G10367" s="35"/>
      <c r="H10367" s="35"/>
      <c r="I10367" s="35"/>
    </row>
    <row r="10368" spans="3:9" ht="22.5" customHeight="1" x14ac:dyDescent="0.25">
      <c r="C10368" s="34"/>
      <c r="D10368" s="27"/>
      <c r="F10368" s="27"/>
      <c r="G10368" s="35"/>
      <c r="H10368" s="35"/>
      <c r="I10368" s="35"/>
    </row>
    <row r="10369" spans="3:9" ht="22.5" customHeight="1" x14ac:dyDescent="0.25">
      <c r="C10369" s="34"/>
      <c r="D10369" s="27"/>
      <c r="F10369" s="27"/>
      <c r="G10369" s="35"/>
      <c r="H10369" s="35"/>
      <c r="I10369" s="35"/>
    </row>
    <row r="10370" spans="3:9" ht="22.5" customHeight="1" x14ac:dyDescent="0.25">
      <c r="C10370" s="34"/>
      <c r="D10370" s="27"/>
      <c r="F10370" s="27"/>
      <c r="G10370" s="35"/>
      <c r="H10370" s="35"/>
      <c r="I10370" s="35"/>
    </row>
    <row r="10371" spans="3:9" ht="22.5" customHeight="1" x14ac:dyDescent="0.25">
      <c r="C10371" s="34"/>
      <c r="D10371" s="27"/>
      <c r="F10371" s="27"/>
      <c r="G10371" s="35"/>
      <c r="H10371" s="35"/>
      <c r="I10371" s="35"/>
    </row>
    <row r="10372" spans="3:9" ht="22.5" customHeight="1" x14ac:dyDescent="0.25">
      <c r="C10372" s="34"/>
      <c r="D10372" s="27"/>
      <c r="F10372" s="27"/>
      <c r="G10372" s="35"/>
      <c r="H10372" s="35"/>
      <c r="I10372" s="35"/>
    </row>
    <row r="10373" spans="3:9" ht="22.5" customHeight="1" x14ac:dyDescent="0.25">
      <c r="C10373" s="34"/>
      <c r="D10373" s="27"/>
      <c r="F10373" s="27"/>
      <c r="G10373" s="35"/>
      <c r="H10373" s="35"/>
      <c r="I10373" s="35"/>
    </row>
    <row r="10374" spans="3:9" ht="22.5" customHeight="1" x14ac:dyDescent="0.25">
      <c r="C10374" s="34"/>
      <c r="D10374" s="27"/>
      <c r="F10374" s="27"/>
      <c r="G10374" s="35"/>
      <c r="H10374" s="35"/>
      <c r="I10374" s="35"/>
    </row>
    <row r="10375" spans="3:9" ht="22.5" customHeight="1" x14ac:dyDescent="0.25">
      <c r="C10375" s="34"/>
      <c r="D10375" s="27"/>
      <c r="F10375" s="27"/>
      <c r="G10375" s="35"/>
      <c r="H10375" s="35"/>
      <c r="I10375" s="35"/>
    </row>
    <row r="10376" spans="3:9" ht="22.5" customHeight="1" x14ac:dyDescent="0.25">
      <c r="C10376" s="34"/>
      <c r="D10376" s="27"/>
      <c r="F10376" s="27"/>
      <c r="G10376" s="35"/>
      <c r="H10376" s="35"/>
      <c r="I10376" s="35"/>
    </row>
    <row r="10377" spans="3:9" ht="22.5" customHeight="1" x14ac:dyDescent="0.25">
      <c r="C10377" s="34"/>
      <c r="D10377" s="27"/>
      <c r="F10377" s="27"/>
      <c r="G10377" s="35"/>
      <c r="H10377" s="35"/>
      <c r="I10377" s="35"/>
    </row>
    <row r="10378" spans="3:9" ht="22.5" customHeight="1" x14ac:dyDescent="0.25">
      <c r="C10378" s="34"/>
      <c r="D10378" s="27"/>
      <c r="F10378" s="27"/>
      <c r="G10378" s="35"/>
      <c r="H10378" s="35"/>
      <c r="I10378" s="35"/>
    </row>
    <row r="10379" spans="3:9" ht="22.5" customHeight="1" x14ac:dyDescent="0.25">
      <c r="C10379" s="34"/>
      <c r="D10379" s="27"/>
      <c r="F10379" s="27"/>
      <c r="G10379" s="35"/>
      <c r="H10379" s="35"/>
      <c r="I10379" s="35"/>
    </row>
    <row r="10380" spans="3:9" ht="22.5" customHeight="1" x14ac:dyDescent="0.25">
      <c r="C10380" s="34"/>
      <c r="D10380" s="27"/>
      <c r="F10380" s="27"/>
      <c r="G10380" s="35"/>
      <c r="H10380" s="35"/>
      <c r="I10380" s="35"/>
    </row>
    <row r="10381" spans="3:9" ht="22.5" customHeight="1" x14ac:dyDescent="0.25">
      <c r="C10381" s="34"/>
      <c r="D10381" s="27"/>
      <c r="F10381" s="27"/>
      <c r="G10381" s="35"/>
      <c r="H10381" s="35"/>
      <c r="I10381" s="35"/>
    </row>
    <row r="10382" spans="3:9" ht="22.5" customHeight="1" x14ac:dyDescent="0.25">
      <c r="C10382" s="34"/>
      <c r="D10382" s="27"/>
      <c r="F10382" s="27"/>
      <c r="G10382" s="35"/>
      <c r="H10382" s="35"/>
      <c r="I10382" s="35"/>
    </row>
    <row r="10383" spans="3:9" ht="22.5" customHeight="1" x14ac:dyDescent="0.25">
      <c r="C10383" s="34"/>
      <c r="D10383" s="27"/>
      <c r="F10383" s="27"/>
      <c r="G10383" s="35"/>
      <c r="H10383" s="35"/>
      <c r="I10383" s="35"/>
    </row>
    <row r="10384" spans="3:9" ht="22.5" customHeight="1" x14ac:dyDescent="0.25">
      <c r="C10384" s="34"/>
      <c r="D10384" s="27"/>
      <c r="F10384" s="27"/>
      <c r="G10384" s="35"/>
      <c r="H10384" s="35"/>
      <c r="I10384" s="35"/>
    </row>
    <row r="10385" spans="3:9" ht="22.5" customHeight="1" x14ac:dyDescent="0.25">
      <c r="C10385" s="34"/>
      <c r="D10385" s="27"/>
      <c r="F10385" s="27"/>
      <c r="G10385" s="35"/>
      <c r="H10385" s="35"/>
      <c r="I10385" s="35"/>
    </row>
    <row r="10386" spans="3:9" ht="22.5" customHeight="1" x14ac:dyDescent="0.25">
      <c r="C10386" s="34"/>
      <c r="D10386" s="27"/>
      <c r="F10386" s="27"/>
      <c r="G10386" s="35"/>
      <c r="H10386" s="35"/>
      <c r="I10386" s="35"/>
    </row>
    <row r="10387" spans="3:9" ht="22.5" customHeight="1" x14ac:dyDescent="0.25">
      <c r="C10387" s="34"/>
      <c r="D10387" s="27"/>
      <c r="F10387" s="27"/>
      <c r="G10387" s="35"/>
      <c r="H10387" s="35"/>
      <c r="I10387" s="35"/>
    </row>
    <row r="10388" spans="3:9" ht="22.5" customHeight="1" x14ac:dyDescent="0.25">
      <c r="C10388" s="34"/>
      <c r="D10388" s="27"/>
      <c r="F10388" s="27"/>
      <c r="G10388" s="35"/>
      <c r="H10388" s="35"/>
      <c r="I10388" s="35"/>
    </row>
    <row r="10389" spans="3:9" ht="22.5" customHeight="1" x14ac:dyDescent="0.25">
      <c r="C10389" s="34"/>
      <c r="D10389" s="27"/>
      <c r="F10389" s="27"/>
      <c r="G10389" s="35"/>
      <c r="H10389" s="35"/>
      <c r="I10389" s="35"/>
    </row>
    <row r="10390" spans="3:9" ht="22.5" customHeight="1" x14ac:dyDescent="0.25">
      <c r="C10390" s="34"/>
      <c r="D10390" s="27"/>
      <c r="F10390" s="27"/>
      <c r="G10390" s="35"/>
      <c r="H10390" s="35"/>
      <c r="I10390" s="35"/>
    </row>
    <row r="10391" spans="3:9" ht="22.5" customHeight="1" x14ac:dyDescent="0.25">
      <c r="C10391" s="34"/>
      <c r="D10391" s="27"/>
      <c r="F10391" s="27"/>
      <c r="G10391" s="35"/>
      <c r="H10391" s="35"/>
      <c r="I10391" s="35"/>
    </row>
    <row r="10392" spans="3:9" ht="22.5" customHeight="1" x14ac:dyDescent="0.25">
      <c r="C10392" s="34"/>
      <c r="D10392" s="27"/>
      <c r="F10392" s="27"/>
      <c r="G10392" s="35"/>
      <c r="H10392" s="35"/>
      <c r="I10392" s="35"/>
    </row>
    <row r="10393" spans="3:9" ht="22.5" customHeight="1" x14ac:dyDescent="0.25">
      <c r="C10393" s="34"/>
      <c r="D10393" s="27"/>
      <c r="F10393" s="27"/>
      <c r="G10393" s="35"/>
      <c r="H10393" s="35"/>
      <c r="I10393" s="35"/>
    </row>
    <row r="10394" spans="3:9" ht="22.5" customHeight="1" x14ac:dyDescent="0.25">
      <c r="C10394" s="34"/>
      <c r="D10394" s="27"/>
      <c r="F10394" s="27"/>
      <c r="G10394" s="35"/>
      <c r="H10394" s="35"/>
      <c r="I10394" s="35"/>
    </row>
    <row r="10395" spans="3:9" ht="22.5" customHeight="1" x14ac:dyDescent="0.25">
      <c r="C10395" s="34"/>
      <c r="D10395" s="27"/>
      <c r="F10395" s="27"/>
      <c r="G10395" s="35"/>
      <c r="H10395" s="35"/>
      <c r="I10395" s="35"/>
    </row>
    <row r="10396" spans="3:9" ht="22.5" customHeight="1" x14ac:dyDescent="0.25">
      <c r="C10396" s="34"/>
      <c r="D10396" s="27"/>
      <c r="F10396" s="27"/>
      <c r="G10396" s="35"/>
      <c r="H10396" s="35"/>
      <c r="I10396" s="35"/>
    </row>
    <row r="10397" spans="3:9" ht="22.5" customHeight="1" x14ac:dyDescent="0.25">
      <c r="C10397" s="34"/>
      <c r="D10397" s="27"/>
      <c r="F10397" s="27"/>
      <c r="G10397" s="35"/>
      <c r="H10397" s="35"/>
      <c r="I10397" s="35"/>
    </row>
    <row r="10398" spans="3:9" ht="22.5" customHeight="1" x14ac:dyDescent="0.25">
      <c r="C10398" s="34"/>
      <c r="D10398" s="27"/>
      <c r="F10398" s="27"/>
      <c r="G10398" s="35"/>
      <c r="H10398" s="35"/>
      <c r="I10398" s="35"/>
    </row>
    <row r="10399" spans="3:9" ht="22.5" customHeight="1" x14ac:dyDescent="0.25">
      <c r="C10399" s="34"/>
      <c r="D10399" s="27"/>
      <c r="F10399" s="27"/>
      <c r="G10399" s="35"/>
      <c r="H10399" s="35"/>
      <c r="I10399" s="35"/>
    </row>
    <row r="10400" spans="3:9" ht="22.5" customHeight="1" x14ac:dyDescent="0.25">
      <c r="C10400" s="34"/>
      <c r="D10400" s="27"/>
      <c r="F10400" s="27"/>
      <c r="G10400" s="35"/>
      <c r="H10400" s="35"/>
      <c r="I10400" s="35"/>
    </row>
    <row r="10401" spans="3:9" ht="22.5" customHeight="1" x14ac:dyDescent="0.25">
      <c r="C10401" s="34"/>
      <c r="D10401" s="27"/>
      <c r="F10401" s="27"/>
      <c r="G10401" s="35"/>
      <c r="H10401" s="35"/>
      <c r="I10401" s="35"/>
    </row>
    <row r="10402" spans="3:9" ht="22.5" customHeight="1" x14ac:dyDescent="0.25">
      <c r="C10402" s="34"/>
      <c r="D10402" s="27"/>
      <c r="F10402" s="27"/>
      <c r="G10402" s="35"/>
      <c r="H10402" s="35"/>
      <c r="I10402" s="35"/>
    </row>
    <row r="10403" spans="3:9" ht="22.5" customHeight="1" x14ac:dyDescent="0.25">
      <c r="C10403" s="34"/>
      <c r="D10403" s="27"/>
      <c r="F10403" s="27"/>
      <c r="G10403" s="35"/>
      <c r="H10403" s="35"/>
      <c r="I10403" s="35"/>
    </row>
    <row r="10404" spans="3:9" ht="22.5" customHeight="1" x14ac:dyDescent="0.25">
      <c r="C10404" s="34"/>
      <c r="D10404" s="27"/>
      <c r="F10404" s="27"/>
      <c r="G10404" s="35"/>
      <c r="H10404" s="35"/>
      <c r="I10404" s="35"/>
    </row>
    <row r="10405" spans="3:9" ht="22.5" customHeight="1" x14ac:dyDescent="0.25">
      <c r="C10405" s="34"/>
      <c r="D10405" s="27"/>
      <c r="F10405" s="27"/>
      <c r="G10405" s="35"/>
      <c r="H10405" s="35"/>
      <c r="I10405" s="35"/>
    </row>
    <row r="10406" spans="3:9" ht="22.5" customHeight="1" x14ac:dyDescent="0.25">
      <c r="C10406" s="34"/>
      <c r="D10406" s="27"/>
      <c r="F10406" s="27"/>
      <c r="G10406" s="35"/>
      <c r="H10406" s="35"/>
      <c r="I10406" s="35"/>
    </row>
    <row r="10407" spans="3:9" ht="22.5" customHeight="1" x14ac:dyDescent="0.25">
      <c r="C10407" s="34"/>
      <c r="D10407" s="27"/>
      <c r="F10407" s="27"/>
      <c r="G10407" s="35"/>
      <c r="H10407" s="35"/>
      <c r="I10407" s="35"/>
    </row>
    <row r="10408" spans="3:9" ht="22.5" customHeight="1" x14ac:dyDescent="0.25">
      <c r="C10408" s="34"/>
      <c r="D10408" s="27"/>
      <c r="F10408" s="27"/>
      <c r="G10408" s="35"/>
      <c r="H10408" s="35"/>
      <c r="I10408" s="35"/>
    </row>
    <row r="10409" spans="3:9" ht="22.5" customHeight="1" x14ac:dyDescent="0.25">
      <c r="C10409" s="34"/>
      <c r="D10409" s="27"/>
      <c r="F10409" s="27"/>
      <c r="G10409" s="35"/>
      <c r="H10409" s="35"/>
      <c r="I10409" s="35"/>
    </row>
    <row r="10410" spans="3:9" ht="22.5" customHeight="1" x14ac:dyDescent="0.25">
      <c r="C10410" s="34"/>
      <c r="D10410" s="27"/>
      <c r="F10410" s="27"/>
      <c r="G10410" s="35"/>
      <c r="H10410" s="35"/>
      <c r="I10410" s="35"/>
    </row>
    <row r="10411" spans="3:9" ht="22.5" customHeight="1" x14ac:dyDescent="0.25">
      <c r="C10411" s="34"/>
      <c r="D10411" s="27"/>
      <c r="F10411" s="27"/>
      <c r="G10411" s="35"/>
      <c r="H10411" s="35"/>
      <c r="I10411" s="35"/>
    </row>
    <row r="10412" spans="3:9" ht="22.5" customHeight="1" x14ac:dyDescent="0.25">
      <c r="C10412" s="34"/>
      <c r="D10412" s="27"/>
      <c r="F10412" s="27"/>
      <c r="G10412" s="35"/>
      <c r="H10412" s="35"/>
      <c r="I10412" s="35"/>
    </row>
    <row r="10413" spans="3:9" ht="22.5" customHeight="1" x14ac:dyDescent="0.25">
      <c r="C10413" s="34"/>
      <c r="D10413" s="27"/>
      <c r="F10413" s="27"/>
      <c r="G10413" s="35"/>
      <c r="H10413" s="35"/>
      <c r="I10413" s="35"/>
    </row>
    <row r="10414" spans="3:9" ht="22.5" customHeight="1" x14ac:dyDescent="0.25">
      <c r="C10414" s="34"/>
      <c r="D10414" s="27"/>
      <c r="F10414" s="27"/>
      <c r="G10414" s="35"/>
      <c r="H10414" s="35"/>
      <c r="I10414" s="35"/>
    </row>
    <row r="10415" spans="3:9" ht="22.5" customHeight="1" x14ac:dyDescent="0.25">
      <c r="C10415" s="34"/>
      <c r="D10415" s="27"/>
      <c r="F10415" s="27"/>
      <c r="G10415" s="35"/>
      <c r="H10415" s="35"/>
      <c r="I10415" s="35"/>
    </row>
    <row r="10416" spans="3:9" ht="22.5" customHeight="1" x14ac:dyDescent="0.25">
      <c r="C10416" s="34"/>
      <c r="D10416" s="27"/>
      <c r="F10416" s="27"/>
      <c r="G10416" s="35"/>
      <c r="H10416" s="35"/>
      <c r="I10416" s="35"/>
    </row>
    <row r="10417" spans="3:9" ht="22.5" customHeight="1" x14ac:dyDescent="0.25">
      <c r="C10417" s="34"/>
      <c r="D10417" s="27"/>
      <c r="F10417" s="27"/>
      <c r="G10417" s="35"/>
      <c r="H10417" s="35"/>
      <c r="I10417" s="35"/>
    </row>
    <row r="10418" spans="3:9" ht="22.5" customHeight="1" x14ac:dyDescent="0.25">
      <c r="C10418" s="34"/>
      <c r="D10418" s="27"/>
      <c r="F10418" s="27"/>
      <c r="G10418" s="35"/>
      <c r="H10418" s="35"/>
      <c r="I10418" s="35"/>
    </row>
    <row r="10419" spans="3:9" ht="22.5" customHeight="1" x14ac:dyDescent="0.25">
      <c r="C10419" s="34"/>
      <c r="D10419" s="27"/>
      <c r="F10419" s="27"/>
      <c r="G10419" s="35"/>
      <c r="H10419" s="35"/>
      <c r="I10419" s="35"/>
    </row>
    <row r="10420" spans="3:9" ht="22.5" customHeight="1" x14ac:dyDescent="0.25">
      <c r="C10420" s="34"/>
      <c r="D10420" s="27"/>
      <c r="F10420" s="27"/>
      <c r="G10420" s="35"/>
      <c r="H10420" s="35"/>
      <c r="I10420" s="35"/>
    </row>
    <row r="10421" spans="3:9" ht="22.5" customHeight="1" x14ac:dyDescent="0.25">
      <c r="C10421" s="34"/>
      <c r="D10421" s="27"/>
      <c r="F10421" s="27"/>
      <c r="G10421" s="35"/>
      <c r="H10421" s="35"/>
      <c r="I10421" s="35"/>
    </row>
    <row r="10422" spans="3:9" ht="22.5" customHeight="1" x14ac:dyDescent="0.25">
      <c r="C10422" s="34"/>
      <c r="D10422" s="27"/>
      <c r="F10422" s="27"/>
      <c r="G10422" s="35"/>
      <c r="H10422" s="35"/>
      <c r="I10422" s="35"/>
    </row>
    <row r="10423" spans="3:9" ht="22.5" customHeight="1" x14ac:dyDescent="0.25">
      <c r="C10423" s="34"/>
      <c r="D10423" s="27"/>
      <c r="F10423" s="27"/>
      <c r="G10423" s="35"/>
      <c r="H10423" s="35"/>
      <c r="I10423" s="35"/>
    </row>
    <row r="10424" spans="3:9" ht="22.5" customHeight="1" x14ac:dyDescent="0.25">
      <c r="C10424" s="34"/>
      <c r="D10424" s="27"/>
      <c r="F10424" s="27"/>
      <c r="G10424" s="35"/>
      <c r="H10424" s="35"/>
      <c r="I10424" s="35"/>
    </row>
    <row r="10425" spans="3:9" ht="22.5" customHeight="1" x14ac:dyDescent="0.25">
      <c r="C10425" s="34"/>
      <c r="D10425" s="27"/>
      <c r="F10425" s="27"/>
      <c r="G10425" s="35"/>
      <c r="H10425" s="35"/>
      <c r="I10425" s="35"/>
    </row>
    <row r="10426" spans="3:9" ht="22.5" customHeight="1" x14ac:dyDescent="0.25">
      <c r="C10426" s="34"/>
      <c r="D10426" s="27"/>
      <c r="F10426" s="27"/>
      <c r="G10426" s="35"/>
      <c r="H10426" s="35"/>
      <c r="I10426" s="35"/>
    </row>
    <row r="10427" spans="3:9" ht="22.5" customHeight="1" x14ac:dyDescent="0.25">
      <c r="C10427" s="34"/>
      <c r="D10427" s="27"/>
      <c r="F10427" s="27"/>
      <c r="G10427" s="35"/>
      <c r="H10427" s="35"/>
      <c r="I10427" s="35"/>
    </row>
    <row r="10428" spans="3:9" ht="22.5" customHeight="1" x14ac:dyDescent="0.25">
      <c r="C10428" s="34"/>
      <c r="D10428" s="27"/>
      <c r="F10428" s="27"/>
      <c r="G10428" s="35"/>
      <c r="H10428" s="35"/>
      <c r="I10428" s="35"/>
    </row>
    <row r="10429" spans="3:9" ht="22.5" customHeight="1" x14ac:dyDescent="0.25">
      <c r="C10429" s="34"/>
      <c r="D10429" s="27"/>
      <c r="F10429" s="27"/>
      <c r="G10429" s="35"/>
      <c r="H10429" s="35"/>
      <c r="I10429" s="35"/>
    </row>
    <row r="10430" spans="3:9" ht="22.5" customHeight="1" x14ac:dyDescent="0.25">
      <c r="C10430" s="34"/>
      <c r="D10430" s="27"/>
      <c r="F10430" s="27"/>
      <c r="G10430" s="35"/>
      <c r="H10430" s="35"/>
      <c r="I10430" s="35"/>
    </row>
    <row r="10431" spans="3:9" ht="22.5" customHeight="1" x14ac:dyDescent="0.25">
      <c r="C10431" s="34"/>
      <c r="D10431" s="27"/>
      <c r="F10431" s="27"/>
      <c r="G10431" s="35"/>
      <c r="H10431" s="35"/>
      <c r="I10431" s="35"/>
    </row>
    <row r="10432" spans="3:9" ht="22.5" customHeight="1" x14ac:dyDescent="0.25">
      <c r="C10432" s="34"/>
      <c r="D10432" s="27"/>
      <c r="F10432" s="27"/>
      <c r="G10432" s="35"/>
      <c r="H10432" s="35"/>
      <c r="I10432" s="35"/>
    </row>
    <row r="10433" spans="3:9" ht="22.5" customHeight="1" x14ac:dyDescent="0.25">
      <c r="C10433" s="34"/>
      <c r="D10433" s="27"/>
      <c r="F10433" s="27"/>
      <c r="G10433" s="35"/>
      <c r="H10433" s="35"/>
      <c r="I10433" s="35"/>
    </row>
    <row r="10434" spans="3:9" ht="22.5" customHeight="1" x14ac:dyDescent="0.25">
      <c r="C10434" s="34"/>
      <c r="D10434" s="27"/>
      <c r="F10434" s="27"/>
      <c r="G10434" s="35"/>
      <c r="H10434" s="35"/>
      <c r="I10434" s="35"/>
    </row>
    <row r="10435" spans="3:9" ht="22.5" customHeight="1" x14ac:dyDescent="0.25">
      <c r="C10435" s="34"/>
      <c r="D10435" s="27"/>
      <c r="F10435" s="27"/>
      <c r="G10435" s="35"/>
      <c r="H10435" s="35"/>
      <c r="I10435" s="35"/>
    </row>
    <row r="10436" spans="3:9" ht="22.5" customHeight="1" x14ac:dyDescent="0.25">
      <c r="C10436" s="34"/>
      <c r="D10436" s="27"/>
      <c r="F10436" s="27"/>
      <c r="G10436" s="35"/>
      <c r="H10436" s="35"/>
      <c r="I10436" s="35"/>
    </row>
    <row r="10437" spans="3:9" ht="22.5" customHeight="1" x14ac:dyDescent="0.25">
      <c r="C10437" s="34"/>
      <c r="D10437" s="27"/>
      <c r="F10437" s="27"/>
      <c r="G10437" s="35"/>
      <c r="H10437" s="35"/>
      <c r="I10437" s="35"/>
    </row>
    <row r="10438" spans="3:9" ht="22.5" customHeight="1" x14ac:dyDescent="0.25">
      <c r="C10438" s="34"/>
      <c r="D10438" s="27"/>
      <c r="F10438" s="27"/>
      <c r="G10438" s="35"/>
      <c r="H10438" s="35"/>
      <c r="I10438" s="35"/>
    </row>
    <row r="10439" spans="3:9" ht="22.5" customHeight="1" x14ac:dyDescent="0.25">
      <c r="C10439" s="34"/>
      <c r="D10439" s="27"/>
      <c r="F10439" s="27"/>
      <c r="G10439" s="35"/>
      <c r="H10439" s="35"/>
      <c r="I10439" s="35"/>
    </row>
    <row r="10440" spans="3:9" ht="22.5" customHeight="1" x14ac:dyDescent="0.25">
      <c r="C10440" s="34"/>
      <c r="D10440" s="27"/>
      <c r="F10440" s="27"/>
      <c r="G10440" s="35"/>
      <c r="H10440" s="35"/>
      <c r="I10440" s="35"/>
    </row>
    <row r="10441" spans="3:9" ht="22.5" customHeight="1" x14ac:dyDescent="0.25">
      <c r="C10441" s="34"/>
      <c r="D10441" s="27"/>
      <c r="F10441" s="27"/>
      <c r="G10441" s="35"/>
      <c r="H10441" s="35"/>
      <c r="I10441" s="35"/>
    </row>
    <row r="10442" spans="3:9" ht="22.5" customHeight="1" x14ac:dyDescent="0.25">
      <c r="C10442" s="34"/>
      <c r="D10442" s="27"/>
      <c r="F10442" s="27"/>
      <c r="G10442" s="35"/>
      <c r="H10442" s="35"/>
      <c r="I10442" s="35"/>
    </row>
    <row r="10443" spans="3:9" ht="22.5" customHeight="1" x14ac:dyDescent="0.25">
      <c r="C10443" s="34"/>
      <c r="D10443" s="27"/>
      <c r="F10443" s="27"/>
      <c r="G10443" s="35"/>
      <c r="H10443" s="35"/>
      <c r="I10443" s="35"/>
    </row>
    <row r="10444" spans="3:9" ht="22.5" customHeight="1" x14ac:dyDescent="0.25">
      <c r="C10444" s="34"/>
      <c r="D10444" s="27"/>
      <c r="F10444" s="27"/>
      <c r="G10444" s="35"/>
      <c r="H10444" s="35"/>
      <c r="I10444" s="35"/>
    </row>
    <row r="10445" spans="3:9" ht="22.5" customHeight="1" x14ac:dyDescent="0.25">
      <c r="C10445" s="34"/>
      <c r="D10445" s="27"/>
      <c r="F10445" s="27"/>
      <c r="G10445" s="35"/>
      <c r="H10445" s="35"/>
      <c r="I10445" s="35"/>
    </row>
    <row r="10446" spans="3:9" ht="22.5" customHeight="1" x14ac:dyDescent="0.25">
      <c r="C10446" s="34"/>
      <c r="D10446" s="27"/>
      <c r="F10446" s="27"/>
      <c r="G10446" s="35"/>
      <c r="H10446" s="35"/>
      <c r="I10446" s="35"/>
    </row>
    <row r="10447" spans="3:9" ht="22.5" customHeight="1" x14ac:dyDescent="0.25">
      <c r="C10447" s="34"/>
      <c r="D10447" s="27"/>
      <c r="F10447" s="27"/>
      <c r="G10447" s="35"/>
      <c r="H10447" s="35"/>
      <c r="I10447" s="35"/>
    </row>
    <row r="10448" spans="3:9" ht="22.5" customHeight="1" x14ac:dyDescent="0.25">
      <c r="C10448" s="34"/>
      <c r="D10448" s="27"/>
      <c r="F10448" s="27"/>
      <c r="G10448" s="35"/>
      <c r="H10448" s="35"/>
      <c r="I10448" s="35"/>
    </row>
    <row r="10449" spans="3:9" ht="22.5" customHeight="1" x14ac:dyDescent="0.25">
      <c r="C10449" s="34"/>
      <c r="D10449" s="27"/>
      <c r="F10449" s="27"/>
      <c r="G10449" s="35"/>
      <c r="H10449" s="35"/>
      <c r="I10449" s="35"/>
    </row>
    <row r="10450" spans="3:9" ht="22.5" customHeight="1" x14ac:dyDescent="0.25">
      <c r="C10450" s="34"/>
      <c r="D10450" s="27"/>
      <c r="F10450" s="27"/>
      <c r="G10450" s="35"/>
      <c r="H10450" s="35"/>
      <c r="I10450" s="35"/>
    </row>
    <row r="10451" spans="3:9" ht="22.5" customHeight="1" x14ac:dyDescent="0.25">
      <c r="C10451" s="34"/>
      <c r="D10451" s="27"/>
      <c r="F10451" s="27"/>
      <c r="G10451" s="35"/>
      <c r="H10451" s="35"/>
      <c r="I10451" s="35"/>
    </row>
    <row r="10452" spans="3:9" ht="22.5" customHeight="1" x14ac:dyDescent="0.25">
      <c r="C10452" s="34"/>
      <c r="D10452" s="27"/>
      <c r="F10452" s="27"/>
      <c r="G10452" s="35"/>
      <c r="H10452" s="35"/>
      <c r="I10452" s="35"/>
    </row>
    <row r="10453" spans="3:9" ht="22.5" customHeight="1" x14ac:dyDescent="0.25">
      <c r="C10453" s="34"/>
      <c r="D10453" s="27"/>
      <c r="F10453" s="27"/>
      <c r="G10453" s="35"/>
      <c r="H10453" s="35"/>
      <c r="I10453" s="35"/>
    </row>
    <row r="10454" spans="3:9" ht="22.5" customHeight="1" x14ac:dyDescent="0.25">
      <c r="C10454" s="34"/>
      <c r="D10454" s="27"/>
      <c r="F10454" s="27"/>
      <c r="G10454" s="35"/>
      <c r="H10454" s="35"/>
      <c r="I10454" s="35"/>
    </row>
    <row r="10455" spans="3:9" ht="22.5" customHeight="1" x14ac:dyDescent="0.25">
      <c r="C10455" s="34"/>
      <c r="D10455" s="27"/>
      <c r="F10455" s="27"/>
      <c r="G10455" s="35"/>
      <c r="H10455" s="35"/>
      <c r="I10455" s="35"/>
    </row>
    <row r="10456" spans="3:9" ht="22.5" customHeight="1" x14ac:dyDescent="0.25">
      <c r="C10456" s="34"/>
      <c r="D10456" s="27"/>
      <c r="F10456" s="27"/>
      <c r="G10456" s="35"/>
      <c r="H10456" s="35"/>
      <c r="I10456" s="35"/>
    </row>
    <row r="10457" spans="3:9" ht="22.5" customHeight="1" x14ac:dyDescent="0.25">
      <c r="C10457" s="34"/>
      <c r="D10457" s="27"/>
      <c r="F10457" s="27"/>
      <c r="G10457" s="35"/>
      <c r="H10457" s="35"/>
      <c r="I10457" s="35"/>
    </row>
    <row r="10458" spans="3:9" ht="22.5" customHeight="1" x14ac:dyDescent="0.25">
      <c r="C10458" s="34"/>
      <c r="D10458" s="27"/>
      <c r="F10458" s="27"/>
      <c r="G10458" s="35"/>
      <c r="H10458" s="35"/>
      <c r="I10458" s="35"/>
    </row>
    <row r="10459" spans="3:9" ht="22.5" customHeight="1" x14ac:dyDescent="0.25">
      <c r="C10459" s="34"/>
      <c r="D10459" s="27"/>
      <c r="F10459" s="27"/>
      <c r="G10459" s="35"/>
      <c r="H10459" s="35"/>
      <c r="I10459" s="35"/>
    </row>
    <row r="10460" spans="3:9" ht="22.5" customHeight="1" x14ac:dyDescent="0.25">
      <c r="C10460" s="34"/>
      <c r="D10460" s="27"/>
      <c r="F10460" s="27"/>
      <c r="G10460" s="35"/>
      <c r="H10460" s="35"/>
      <c r="I10460" s="35"/>
    </row>
    <row r="10461" spans="3:9" ht="22.5" customHeight="1" x14ac:dyDescent="0.25">
      <c r="C10461" s="34"/>
      <c r="D10461" s="27"/>
      <c r="F10461" s="27"/>
      <c r="G10461" s="35"/>
      <c r="H10461" s="35"/>
      <c r="I10461" s="35"/>
    </row>
    <row r="10462" spans="3:9" ht="22.5" customHeight="1" x14ac:dyDescent="0.25">
      <c r="C10462" s="34"/>
      <c r="D10462" s="27"/>
      <c r="F10462" s="27"/>
      <c r="G10462" s="35"/>
      <c r="H10462" s="35"/>
      <c r="I10462" s="35"/>
    </row>
    <row r="10463" spans="3:9" ht="22.5" customHeight="1" x14ac:dyDescent="0.25">
      <c r="C10463" s="34"/>
      <c r="D10463" s="27"/>
      <c r="F10463" s="27"/>
      <c r="G10463" s="35"/>
      <c r="H10463" s="35"/>
      <c r="I10463" s="35"/>
    </row>
    <row r="10464" spans="3:9" ht="22.5" customHeight="1" x14ac:dyDescent="0.25">
      <c r="C10464" s="34"/>
      <c r="D10464" s="27"/>
      <c r="F10464" s="27"/>
      <c r="G10464" s="35"/>
      <c r="H10464" s="35"/>
      <c r="I10464" s="35"/>
    </row>
    <row r="10465" spans="3:9" ht="22.5" customHeight="1" x14ac:dyDescent="0.25">
      <c r="C10465" s="34"/>
      <c r="D10465" s="27"/>
      <c r="F10465" s="27"/>
      <c r="G10465" s="35"/>
      <c r="H10465" s="35"/>
      <c r="I10465" s="35"/>
    </row>
    <row r="10466" spans="3:9" ht="22.5" customHeight="1" x14ac:dyDescent="0.25">
      <c r="C10466" s="34"/>
      <c r="D10466" s="27"/>
      <c r="F10466" s="27"/>
      <c r="G10466" s="35"/>
      <c r="H10466" s="35"/>
      <c r="I10466" s="35"/>
    </row>
    <row r="10467" spans="3:9" ht="22.5" customHeight="1" x14ac:dyDescent="0.25">
      <c r="C10467" s="34"/>
      <c r="D10467" s="27"/>
      <c r="F10467" s="27"/>
      <c r="G10467" s="35"/>
      <c r="H10467" s="35"/>
      <c r="I10467" s="35"/>
    </row>
    <row r="10468" spans="3:9" ht="22.5" customHeight="1" x14ac:dyDescent="0.25">
      <c r="C10468" s="34"/>
      <c r="D10468" s="27"/>
      <c r="F10468" s="27"/>
      <c r="G10468" s="35"/>
      <c r="H10468" s="35"/>
      <c r="I10468" s="35"/>
    </row>
    <row r="10469" spans="3:9" ht="22.5" customHeight="1" x14ac:dyDescent="0.25">
      <c r="C10469" s="34"/>
      <c r="D10469" s="27"/>
      <c r="F10469" s="27"/>
      <c r="G10469" s="35"/>
      <c r="H10469" s="35"/>
      <c r="I10469" s="35"/>
    </row>
    <row r="10470" spans="3:9" ht="22.5" customHeight="1" x14ac:dyDescent="0.25">
      <c r="C10470" s="34"/>
      <c r="D10470" s="27"/>
      <c r="F10470" s="27"/>
      <c r="G10470" s="35"/>
      <c r="H10470" s="35"/>
      <c r="I10470" s="35"/>
    </row>
    <row r="10471" spans="3:9" ht="22.5" customHeight="1" x14ac:dyDescent="0.25">
      <c r="C10471" s="34"/>
      <c r="D10471" s="27"/>
      <c r="F10471" s="27"/>
      <c r="G10471" s="35"/>
      <c r="H10471" s="35"/>
      <c r="I10471" s="35"/>
    </row>
    <row r="10472" spans="3:9" ht="22.5" customHeight="1" x14ac:dyDescent="0.25">
      <c r="C10472" s="34"/>
      <c r="D10472" s="27"/>
      <c r="F10472" s="27"/>
      <c r="G10472" s="35"/>
      <c r="H10472" s="35"/>
      <c r="I10472" s="35"/>
    </row>
    <row r="10473" spans="3:9" ht="22.5" customHeight="1" x14ac:dyDescent="0.25">
      <c r="C10473" s="34"/>
      <c r="D10473" s="27"/>
      <c r="F10473" s="27"/>
      <c r="G10473" s="35"/>
      <c r="H10473" s="35"/>
      <c r="I10473" s="35"/>
    </row>
    <row r="10474" spans="3:9" ht="22.5" customHeight="1" x14ac:dyDescent="0.25">
      <c r="C10474" s="34"/>
      <c r="D10474" s="27"/>
      <c r="F10474" s="27"/>
      <c r="G10474" s="35"/>
      <c r="H10474" s="35"/>
      <c r="I10474" s="35"/>
    </row>
    <row r="10475" spans="3:9" ht="22.5" customHeight="1" x14ac:dyDescent="0.25">
      <c r="C10475" s="34"/>
      <c r="D10475" s="27"/>
      <c r="F10475" s="27"/>
      <c r="G10475" s="35"/>
      <c r="H10475" s="35"/>
      <c r="I10475" s="35"/>
    </row>
    <row r="10476" spans="3:9" ht="22.5" customHeight="1" x14ac:dyDescent="0.25">
      <c r="C10476" s="34"/>
      <c r="D10476" s="27"/>
      <c r="F10476" s="27"/>
      <c r="G10476" s="35"/>
      <c r="H10476" s="35"/>
      <c r="I10476" s="35"/>
    </row>
    <row r="10477" spans="3:9" ht="22.5" customHeight="1" x14ac:dyDescent="0.25">
      <c r="C10477" s="34"/>
      <c r="D10477" s="27"/>
      <c r="F10477" s="27"/>
      <c r="G10477" s="35"/>
      <c r="H10477" s="35"/>
      <c r="I10477" s="35"/>
    </row>
    <row r="10478" spans="3:9" ht="22.5" customHeight="1" x14ac:dyDescent="0.25">
      <c r="C10478" s="34"/>
      <c r="D10478" s="27"/>
      <c r="F10478" s="27"/>
      <c r="G10478" s="35"/>
      <c r="H10478" s="35"/>
      <c r="I10478" s="35"/>
    </row>
    <row r="10479" spans="3:9" ht="22.5" customHeight="1" x14ac:dyDescent="0.25">
      <c r="C10479" s="34"/>
      <c r="D10479" s="27"/>
      <c r="F10479" s="27"/>
      <c r="G10479" s="35"/>
      <c r="H10479" s="35"/>
      <c r="I10479" s="35"/>
    </row>
    <row r="10480" spans="3:9" ht="22.5" customHeight="1" x14ac:dyDescent="0.25">
      <c r="C10480" s="34"/>
      <c r="D10480" s="27"/>
      <c r="F10480" s="27"/>
      <c r="G10480" s="35"/>
      <c r="H10480" s="35"/>
      <c r="I10480" s="35"/>
    </row>
    <row r="10481" spans="3:9" ht="22.5" customHeight="1" x14ac:dyDescent="0.25">
      <c r="C10481" s="34"/>
      <c r="D10481" s="27"/>
      <c r="F10481" s="27"/>
      <c r="G10481" s="35"/>
      <c r="H10481" s="35"/>
      <c r="I10481" s="35"/>
    </row>
    <row r="10482" spans="3:9" ht="22.5" customHeight="1" x14ac:dyDescent="0.25">
      <c r="C10482" s="34"/>
      <c r="D10482" s="27"/>
      <c r="F10482" s="27"/>
      <c r="G10482" s="35"/>
      <c r="H10482" s="35"/>
      <c r="I10482" s="35"/>
    </row>
    <row r="10483" spans="3:9" ht="22.5" customHeight="1" x14ac:dyDescent="0.25">
      <c r="C10483" s="34"/>
      <c r="D10483" s="27"/>
      <c r="F10483" s="27"/>
      <c r="G10483" s="35"/>
      <c r="H10483" s="35"/>
      <c r="I10483" s="35"/>
    </row>
    <row r="10484" spans="3:9" ht="22.5" customHeight="1" x14ac:dyDescent="0.25">
      <c r="C10484" s="34"/>
      <c r="D10484" s="27"/>
      <c r="F10484" s="27"/>
      <c r="G10484" s="35"/>
      <c r="H10484" s="35"/>
      <c r="I10484" s="35"/>
    </row>
    <row r="10485" spans="3:9" ht="22.5" customHeight="1" x14ac:dyDescent="0.25">
      <c r="C10485" s="34"/>
      <c r="D10485" s="27"/>
      <c r="F10485" s="27"/>
      <c r="G10485" s="35"/>
      <c r="H10485" s="35"/>
      <c r="I10485" s="35"/>
    </row>
    <row r="10486" spans="3:9" ht="22.5" customHeight="1" x14ac:dyDescent="0.25">
      <c r="C10486" s="34"/>
      <c r="D10486" s="27"/>
      <c r="F10486" s="27"/>
      <c r="G10486" s="35"/>
      <c r="H10486" s="35"/>
      <c r="I10486" s="35"/>
    </row>
    <row r="10487" spans="3:9" ht="22.5" customHeight="1" x14ac:dyDescent="0.25">
      <c r="C10487" s="34"/>
      <c r="D10487" s="27"/>
      <c r="F10487" s="27"/>
      <c r="G10487" s="35"/>
      <c r="H10487" s="35"/>
      <c r="I10487" s="35"/>
    </row>
    <row r="10488" spans="3:9" ht="22.5" customHeight="1" x14ac:dyDescent="0.25">
      <c r="C10488" s="34"/>
      <c r="D10488" s="27"/>
      <c r="F10488" s="27"/>
      <c r="G10488" s="35"/>
      <c r="H10488" s="35"/>
      <c r="I10488" s="35"/>
    </row>
    <row r="10489" spans="3:9" ht="22.5" customHeight="1" x14ac:dyDescent="0.25">
      <c r="C10489" s="34"/>
      <c r="D10489" s="27"/>
      <c r="F10489" s="27"/>
      <c r="G10489" s="35"/>
      <c r="H10489" s="35"/>
      <c r="I10489" s="35"/>
    </row>
    <row r="10490" spans="3:9" ht="22.5" customHeight="1" x14ac:dyDescent="0.25">
      <c r="C10490" s="34"/>
      <c r="D10490" s="27"/>
      <c r="F10490" s="27"/>
      <c r="G10490" s="35"/>
      <c r="H10490" s="35"/>
      <c r="I10490" s="35"/>
    </row>
    <row r="10491" spans="3:9" ht="22.5" customHeight="1" x14ac:dyDescent="0.25">
      <c r="C10491" s="34"/>
      <c r="D10491" s="27"/>
      <c r="F10491" s="27"/>
      <c r="G10491" s="35"/>
      <c r="H10491" s="35"/>
      <c r="I10491" s="35"/>
    </row>
    <row r="10492" spans="3:9" ht="22.5" customHeight="1" x14ac:dyDescent="0.25">
      <c r="C10492" s="34"/>
      <c r="D10492" s="27"/>
      <c r="F10492" s="27"/>
      <c r="G10492" s="35"/>
      <c r="H10492" s="35"/>
      <c r="I10492" s="35"/>
    </row>
    <row r="10493" spans="3:9" ht="22.5" customHeight="1" x14ac:dyDescent="0.25">
      <c r="C10493" s="34"/>
      <c r="D10493" s="27"/>
      <c r="F10493" s="27"/>
      <c r="G10493" s="35"/>
      <c r="H10493" s="35"/>
      <c r="I10493" s="35"/>
    </row>
    <row r="10494" spans="3:9" ht="22.5" customHeight="1" x14ac:dyDescent="0.25">
      <c r="C10494" s="34"/>
      <c r="D10494" s="27"/>
      <c r="F10494" s="27"/>
      <c r="G10494" s="35"/>
      <c r="H10494" s="35"/>
      <c r="I10494" s="35"/>
    </row>
    <row r="10495" spans="3:9" ht="22.5" customHeight="1" x14ac:dyDescent="0.25">
      <c r="C10495" s="34"/>
      <c r="D10495" s="27"/>
      <c r="F10495" s="27"/>
      <c r="G10495" s="35"/>
      <c r="H10495" s="35"/>
      <c r="I10495" s="35"/>
    </row>
    <row r="10496" spans="3:9" ht="22.5" customHeight="1" x14ac:dyDescent="0.25">
      <c r="C10496" s="34"/>
      <c r="D10496" s="27"/>
      <c r="F10496" s="27"/>
      <c r="G10496" s="35"/>
      <c r="H10496" s="35"/>
      <c r="I10496" s="35"/>
    </row>
    <row r="10497" spans="3:9" ht="22.5" customHeight="1" x14ac:dyDescent="0.25">
      <c r="C10497" s="34"/>
      <c r="D10497" s="27"/>
      <c r="F10497" s="27"/>
      <c r="G10497" s="35"/>
      <c r="H10497" s="35"/>
      <c r="I10497" s="35"/>
    </row>
    <row r="10498" spans="3:9" ht="22.5" customHeight="1" x14ac:dyDescent="0.25">
      <c r="C10498" s="34"/>
      <c r="D10498" s="27"/>
      <c r="F10498" s="27"/>
      <c r="G10498" s="35"/>
      <c r="H10498" s="35"/>
      <c r="I10498" s="35"/>
    </row>
    <row r="10499" spans="3:9" ht="22.5" customHeight="1" x14ac:dyDescent="0.25">
      <c r="C10499" s="34"/>
      <c r="D10499" s="27"/>
      <c r="F10499" s="27"/>
      <c r="G10499" s="35"/>
      <c r="H10499" s="35"/>
      <c r="I10499" s="35"/>
    </row>
    <row r="10500" spans="3:9" ht="22.5" customHeight="1" x14ac:dyDescent="0.25">
      <c r="C10500" s="34"/>
      <c r="D10500" s="27"/>
      <c r="F10500" s="27"/>
      <c r="G10500" s="35"/>
      <c r="H10500" s="35"/>
      <c r="I10500" s="35"/>
    </row>
    <row r="10501" spans="3:9" ht="22.5" customHeight="1" x14ac:dyDescent="0.25">
      <c r="C10501" s="34"/>
      <c r="D10501" s="27"/>
      <c r="F10501" s="27"/>
      <c r="G10501" s="35"/>
      <c r="H10501" s="35"/>
      <c r="I10501" s="35"/>
    </row>
    <row r="10502" spans="3:9" ht="22.5" customHeight="1" x14ac:dyDescent="0.25">
      <c r="C10502" s="34"/>
      <c r="D10502" s="27"/>
      <c r="F10502" s="27"/>
      <c r="G10502" s="35"/>
      <c r="H10502" s="35"/>
      <c r="I10502" s="35"/>
    </row>
    <row r="10503" spans="3:9" ht="22.5" customHeight="1" x14ac:dyDescent="0.25">
      <c r="C10503" s="34"/>
      <c r="D10503" s="27"/>
      <c r="F10503" s="27"/>
      <c r="G10503" s="35"/>
      <c r="H10503" s="35"/>
      <c r="I10503" s="35"/>
    </row>
    <row r="10504" spans="3:9" ht="22.5" customHeight="1" x14ac:dyDescent="0.25">
      <c r="C10504" s="34"/>
      <c r="D10504" s="27"/>
      <c r="F10504" s="27"/>
      <c r="G10504" s="35"/>
      <c r="H10504" s="35"/>
      <c r="I10504" s="35"/>
    </row>
    <row r="10505" spans="3:9" ht="22.5" customHeight="1" x14ac:dyDescent="0.25">
      <c r="C10505" s="34"/>
      <c r="D10505" s="27"/>
      <c r="F10505" s="27"/>
      <c r="G10505" s="35"/>
      <c r="H10505" s="35"/>
      <c r="I10505" s="35"/>
    </row>
    <row r="10506" spans="3:9" ht="22.5" customHeight="1" x14ac:dyDescent="0.25">
      <c r="C10506" s="34"/>
      <c r="D10506" s="27"/>
      <c r="F10506" s="27"/>
      <c r="G10506" s="35"/>
      <c r="H10506" s="35"/>
      <c r="I10506" s="35"/>
    </row>
    <row r="10507" spans="3:9" ht="22.5" customHeight="1" x14ac:dyDescent="0.25">
      <c r="C10507" s="34"/>
      <c r="D10507" s="27"/>
      <c r="F10507" s="27"/>
      <c r="G10507" s="35"/>
      <c r="H10507" s="35"/>
      <c r="I10507" s="35"/>
    </row>
    <row r="10508" spans="3:9" ht="22.5" customHeight="1" x14ac:dyDescent="0.25">
      <c r="C10508" s="34"/>
      <c r="D10508" s="27"/>
      <c r="F10508" s="27"/>
      <c r="G10508" s="35"/>
      <c r="H10508" s="35"/>
      <c r="I10508" s="35"/>
    </row>
    <row r="10509" spans="3:9" ht="22.5" customHeight="1" x14ac:dyDescent="0.25">
      <c r="C10509" s="34"/>
      <c r="D10509" s="27"/>
      <c r="F10509" s="27"/>
      <c r="G10509" s="35"/>
      <c r="H10509" s="35"/>
      <c r="I10509" s="35"/>
    </row>
    <row r="10510" spans="3:9" ht="22.5" customHeight="1" x14ac:dyDescent="0.25">
      <c r="C10510" s="34"/>
      <c r="D10510" s="27"/>
      <c r="F10510" s="27"/>
      <c r="G10510" s="35"/>
      <c r="H10510" s="35"/>
      <c r="I10510" s="35"/>
    </row>
    <row r="10511" spans="3:9" ht="22.5" customHeight="1" x14ac:dyDescent="0.25">
      <c r="C10511" s="34"/>
      <c r="D10511" s="27"/>
      <c r="F10511" s="27"/>
      <c r="G10511" s="35"/>
      <c r="H10511" s="35"/>
      <c r="I10511" s="35"/>
    </row>
    <row r="10512" spans="3:9" ht="22.5" customHeight="1" x14ac:dyDescent="0.25">
      <c r="C10512" s="34"/>
      <c r="D10512" s="27"/>
      <c r="F10512" s="27"/>
      <c r="G10512" s="35"/>
      <c r="H10512" s="35"/>
      <c r="I10512" s="35"/>
    </row>
    <row r="10513" spans="3:9" ht="22.5" customHeight="1" x14ac:dyDescent="0.25">
      <c r="C10513" s="34"/>
      <c r="D10513" s="27"/>
      <c r="F10513" s="27"/>
      <c r="G10513" s="35"/>
      <c r="H10513" s="35"/>
      <c r="I10513" s="35"/>
    </row>
    <row r="10514" spans="3:9" ht="22.5" customHeight="1" x14ac:dyDescent="0.25">
      <c r="C10514" s="34"/>
      <c r="D10514" s="27"/>
      <c r="F10514" s="27"/>
      <c r="G10514" s="35"/>
      <c r="H10514" s="35"/>
      <c r="I10514" s="35"/>
    </row>
    <row r="10515" spans="3:9" ht="22.5" customHeight="1" x14ac:dyDescent="0.25">
      <c r="C10515" s="34"/>
      <c r="D10515" s="27"/>
      <c r="F10515" s="27"/>
      <c r="G10515" s="35"/>
      <c r="H10515" s="35"/>
      <c r="I10515" s="35"/>
    </row>
    <row r="10516" spans="3:9" ht="22.5" customHeight="1" x14ac:dyDescent="0.25">
      <c r="C10516" s="34"/>
      <c r="D10516" s="27"/>
      <c r="F10516" s="27"/>
      <c r="G10516" s="35"/>
      <c r="H10516" s="35"/>
      <c r="I10516" s="35"/>
    </row>
    <row r="10517" spans="3:9" ht="22.5" customHeight="1" x14ac:dyDescent="0.25">
      <c r="C10517" s="34"/>
      <c r="D10517" s="27"/>
      <c r="F10517" s="27"/>
      <c r="G10517" s="35"/>
      <c r="H10517" s="35"/>
      <c r="I10517" s="35"/>
    </row>
    <row r="10518" spans="3:9" ht="22.5" customHeight="1" x14ac:dyDescent="0.25">
      <c r="C10518" s="34"/>
      <c r="D10518" s="27"/>
      <c r="F10518" s="27"/>
      <c r="G10518" s="35"/>
      <c r="H10518" s="35"/>
      <c r="I10518" s="35"/>
    </row>
    <row r="10519" spans="3:9" ht="22.5" customHeight="1" x14ac:dyDescent="0.25">
      <c r="C10519" s="34"/>
      <c r="D10519" s="27"/>
      <c r="F10519" s="27"/>
      <c r="G10519" s="35"/>
      <c r="H10519" s="35"/>
      <c r="I10519" s="35"/>
    </row>
    <row r="10520" spans="3:9" ht="22.5" customHeight="1" x14ac:dyDescent="0.25">
      <c r="C10520" s="34"/>
      <c r="D10520" s="27"/>
      <c r="F10520" s="27"/>
      <c r="G10520" s="35"/>
      <c r="H10520" s="35"/>
      <c r="I10520" s="35"/>
    </row>
    <row r="10521" spans="3:9" ht="22.5" customHeight="1" x14ac:dyDescent="0.25">
      <c r="C10521" s="34"/>
      <c r="D10521" s="27"/>
      <c r="F10521" s="27"/>
      <c r="G10521" s="35"/>
      <c r="H10521" s="35"/>
      <c r="I10521" s="35"/>
    </row>
    <row r="10522" spans="3:9" ht="22.5" customHeight="1" x14ac:dyDescent="0.25">
      <c r="C10522" s="34"/>
      <c r="D10522" s="27"/>
      <c r="F10522" s="27"/>
      <c r="G10522" s="35"/>
      <c r="H10522" s="35"/>
      <c r="I10522" s="35"/>
    </row>
    <row r="10523" spans="3:9" ht="22.5" customHeight="1" x14ac:dyDescent="0.25">
      <c r="C10523" s="34"/>
      <c r="D10523" s="27"/>
      <c r="F10523" s="27"/>
      <c r="G10523" s="35"/>
      <c r="H10523" s="35"/>
      <c r="I10523" s="35"/>
    </row>
    <row r="10524" spans="3:9" ht="22.5" customHeight="1" x14ac:dyDescent="0.25">
      <c r="C10524" s="34"/>
      <c r="D10524" s="27"/>
      <c r="F10524" s="27"/>
      <c r="G10524" s="35"/>
      <c r="H10524" s="35"/>
      <c r="I10524" s="35"/>
    </row>
    <row r="10525" spans="3:9" ht="22.5" customHeight="1" x14ac:dyDescent="0.25">
      <c r="C10525" s="34"/>
      <c r="D10525" s="27"/>
      <c r="F10525" s="27"/>
      <c r="G10525" s="35"/>
      <c r="H10525" s="35"/>
      <c r="I10525" s="35"/>
    </row>
    <row r="10526" spans="3:9" ht="22.5" customHeight="1" x14ac:dyDescent="0.25">
      <c r="C10526" s="34"/>
      <c r="D10526" s="27"/>
      <c r="F10526" s="27"/>
      <c r="G10526" s="35"/>
      <c r="H10526" s="35"/>
      <c r="I10526" s="35"/>
    </row>
    <row r="10527" spans="3:9" ht="22.5" customHeight="1" x14ac:dyDescent="0.25">
      <c r="C10527" s="34"/>
      <c r="D10527" s="27"/>
      <c r="F10527" s="27"/>
      <c r="G10527" s="35"/>
      <c r="H10527" s="35"/>
      <c r="I10527" s="35"/>
    </row>
    <row r="10528" spans="3:9" ht="22.5" customHeight="1" x14ac:dyDescent="0.25">
      <c r="C10528" s="34"/>
      <c r="D10528" s="27"/>
      <c r="F10528" s="27"/>
      <c r="G10528" s="35"/>
      <c r="H10528" s="35"/>
      <c r="I10528" s="35"/>
    </row>
    <row r="10529" spans="3:9" ht="22.5" customHeight="1" x14ac:dyDescent="0.25">
      <c r="C10529" s="34"/>
      <c r="D10529" s="27"/>
      <c r="F10529" s="27"/>
      <c r="G10529" s="35"/>
      <c r="H10529" s="35"/>
      <c r="I10529" s="35"/>
    </row>
    <row r="10530" spans="3:9" ht="22.5" customHeight="1" x14ac:dyDescent="0.25">
      <c r="C10530" s="34"/>
      <c r="D10530" s="27"/>
      <c r="F10530" s="27"/>
      <c r="G10530" s="35"/>
      <c r="H10530" s="35"/>
      <c r="I10530" s="35"/>
    </row>
    <row r="10531" spans="3:9" ht="22.5" customHeight="1" x14ac:dyDescent="0.25">
      <c r="C10531" s="34"/>
      <c r="D10531" s="27"/>
      <c r="F10531" s="27"/>
      <c r="G10531" s="35"/>
      <c r="H10531" s="35"/>
      <c r="I10531" s="35"/>
    </row>
    <row r="10532" spans="3:9" ht="22.5" customHeight="1" x14ac:dyDescent="0.25">
      <c r="C10532" s="34"/>
      <c r="D10532" s="27"/>
      <c r="F10532" s="27"/>
      <c r="G10532" s="35"/>
      <c r="H10532" s="35"/>
      <c r="I10532" s="35"/>
    </row>
    <row r="10533" spans="3:9" ht="22.5" customHeight="1" x14ac:dyDescent="0.25">
      <c r="C10533" s="34"/>
      <c r="D10533" s="27"/>
      <c r="F10533" s="27"/>
      <c r="G10533" s="35"/>
      <c r="H10533" s="35"/>
      <c r="I10533" s="35"/>
    </row>
    <row r="10534" spans="3:9" ht="22.5" customHeight="1" x14ac:dyDescent="0.25">
      <c r="C10534" s="34"/>
      <c r="D10534" s="27"/>
      <c r="F10534" s="27"/>
      <c r="G10534" s="35"/>
      <c r="H10534" s="35"/>
      <c r="I10534" s="35"/>
    </row>
    <row r="10535" spans="3:9" ht="22.5" customHeight="1" x14ac:dyDescent="0.25">
      <c r="C10535" s="34"/>
      <c r="D10535" s="27"/>
      <c r="F10535" s="27"/>
      <c r="G10535" s="35"/>
      <c r="H10535" s="35"/>
      <c r="I10535" s="35"/>
    </row>
    <row r="10536" spans="3:9" ht="22.5" customHeight="1" x14ac:dyDescent="0.25">
      <c r="C10536" s="34"/>
      <c r="D10536" s="27"/>
      <c r="F10536" s="27"/>
      <c r="G10536" s="35"/>
      <c r="H10536" s="35"/>
      <c r="I10536" s="35"/>
    </row>
    <row r="10537" spans="3:9" ht="22.5" customHeight="1" x14ac:dyDescent="0.25">
      <c r="C10537" s="34"/>
      <c r="D10537" s="27"/>
      <c r="F10537" s="27"/>
      <c r="G10537" s="35"/>
      <c r="H10537" s="35"/>
      <c r="I10537" s="35"/>
    </row>
    <row r="10538" spans="3:9" ht="22.5" customHeight="1" x14ac:dyDescent="0.25">
      <c r="C10538" s="34"/>
      <c r="D10538" s="27"/>
      <c r="F10538" s="27"/>
      <c r="G10538" s="35"/>
      <c r="H10538" s="35"/>
      <c r="I10538" s="35"/>
    </row>
    <row r="10539" spans="3:9" ht="22.5" customHeight="1" x14ac:dyDescent="0.25">
      <c r="C10539" s="34"/>
      <c r="D10539" s="27"/>
      <c r="F10539" s="27"/>
      <c r="G10539" s="35"/>
      <c r="H10539" s="35"/>
      <c r="I10539" s="35"/>
    </row>
    <row r="10540" spans="3:9" ht="22.5" customHeight="1" x14ac:dyDescent="0.25">
      <c r="C10540" s="34"/>
      <c r="D10540" s="27"/>
      <c r="F10540" s="27"/>
      <c r="G10540" s="35"/>
      <c r="H10540" s="35"/>
      <c r="I10540" s="35"/>
    </row>
    <row r="10541" spans="3:9" ht="22.5" customHeight="1" x14ac:dyDescent="0.25">
      <c r="C10541" s="34"/>
      <c r="D10541" s="27"/>
      <c r="F10541" s="27"/>
      <c r="G10541" s="35"/>
      <c r="H10541" s="35"/>
      <c r="I10541" s="35"/>
    </row>
    <row r="10542" spans="3:9" ht="22.5" customHeight="1" x14ac:dyDescent="0.25">
      <c r="C10542" s="34"/>
      <c r="D10542" s="27"/>
      <c r="F10542" s="27"/>
      <c r="G10542" s="35"/>
      <c r="H10542" s="35"/>
      <c r="I10542" s="35"/>
    </row>
    <row r="10543" spans="3:9" ht="22.5" customHeight="1" x14ac:dyDescent="0.25">
      <c r="C10543" s="34"/>
      <c r="D10543" s="27"/>
      <c r="F10543" s="27"/>
      <c r="G10543" s="35"/>
      <c r="H10543" s="35"/>
      <c r="I10543" s="35"/>
    </row>
    <row r="10544" spans="3:9" ht="22.5" customHeight="1" x14ac:dyDescent="0.25">
      <c r="C10544" s="34"/>
      <c r="D10544" s="27"/>
      <c r="F10544" s="27"/>
      <c r="G10544" s="35"/>
      <c r="H10544" s="35"/>
      <c r="I10544" s="35"/>
    </row>
    <row r="10545" spans="3:9" ht="22.5" customHeight="1" x14ac:dyDescent="0.25">
      <c r="C10545" s="34"/>
      <c r="D10545" s="27"/>
      <c r="F10545" s="27"/>
      <c r="G10545" s="35"/>
      <c r="H10545" s="35"/>
      <c r="I10545" s="35"/>
    </row>
    <row r="10546" spans="3:9" ht="22.5" customHeight="1" x14ac:dyDescent="0.25">
      <c r="C10546" s="34"/>
      <c r="D10546" s="27"/>
      <c r="F10546" s="27"/>
      <c r="G10546" s="35"/>
      <c r="H10546" s="35"/>
      <c r="I10546" s="35"/>
    </row>
    <row r="10547" spans="3:9" ht="22.5" customHeight="1" x14ac:dyDescent="0.25">
      <c r="C10547" s="34"/>
      <c r="D10547" s="27"/>
      <c r="F10547" s="27"/>
      <c r="G10547" s="35"/>
      <c r="H10547" s="35"/>
      <c r="I10547" s="35"/>
    </row>
    <row r="10548" spans="3:9" ht="22.5" customHeight="1" x14ac:dyDescent="0.25">
      <c r="C10548" s="34"/>
      <c r="D10548" s="27"/>
      <c r="F10548" s="27"/>
      <c r="G10548" s="35"/>
      <c r="H10548" s="35"/>
      <c r="I10548" s="35"/>
    </row>
    <row r="10549" spans="3:9" ht="22.5" customHeight="1" x14ac:dyDescent="0.25">
      <c r="C10549" s="34"/>
      <c r="D10549" s="27"/>
      <c r="F10549" s="27"/>
      <c r="G10549" s="35"/>
      <c r="H10549" s="35"/>
      <c r="I10549" s="35"/>
    </row>
    <row r="10550" spans="3:9" ht="22.5" customHeight="1" x14ac:dyDescent="0.25">
      <c r="C10550" s="34"/>
      <c r="D10550" s="27"/>
      <c r="F10550" s="27"/>
      <c r="G10550" s="35"/>
      <c r="H10550" s="35"/>
      <c r="I10550" s="35"/>
    </row>
    <row r="10551" spans="3:9" ht="22.5" customHeight="1" x14ac:dyDescent="0.25">
      <c r="C10551" s="34"/>
      <c r="D10551" s="27"/>
      <c r="F10551" s="27"/>
      <c r="G10551" s="35"/>
      <c r="H10551" s="35"/>
      <c r="I10551" s="35"/>
    </row>
    <row r="10552" spans="3:9" ht="22.5" customHeight="1" x14ac:dyDescent="0.25">
      <c r="C10552" s="34"/>
      <c r="D10552" s="27"/>
      <c r="F10552" s="27"/>
      <c r="G10552" s="35"/>
      <c r="H10552" s="35"/>
      <c r="I10552" s="35"/>
    </row>
    <row r="10553" spans="3:9" ht="22.5" customHeight="1" x14ac:dyDescent="0.25">
      <c r="C10553" s="34"/>
      <c r="D10553" s="27"/>
      <c r="F10553" s="27"/>
      <c r="G10553" s="35"/>
      <c r="H10553" s="35"/>
      <c r="I10553" s="35"/>
    </row>
    <row r="10554" spans="3:9" ht="22.5" customHeight="1" x14ac:dyDescent="0.25">
      <c r="C10554" s="34"/>
      <c r="D10554" s="27"/>
      <c r="F10554" s="27"/>
      <c r="G10554" s="35"/>
      <c r="H10554" s="35"/>
      <c r="I10554" s="35"/>
    </row>
    <row r="10555" spans="3:9" ht="22.5" customHeight="1" x14ac:dyDescent="0.25">
      <c r="C10555" s="34"/>
      <c r="D10555" s="27"/>
      <c r="F10555" s="27"/>
      <c r="G10555" s="35"/>
      <c r="H10555" s="35"/>
      <c r="I10555" s="35"/>
    </row>
    <row r="10556" spans="3:9" ht="22.5" customHeight="1" x14ac:dyDescent="0.25">
      <c r="C10556" s="34"/>
      <c r="D10556" s="27"/>
      <c r="F10556" s="27"/>
      <c r="G10556" s="35"/>
      <c r="H10556" s="35"/>
      <c r="I10556" s="35"/>
    </row>
    <row r="10557" spans="3:9" ht="22.5" customHeight="1" x14ac:dyDescent="0.25">
      <c r="C10557" s="34"/>
      <c r="D10557" s="27"/>
      <c r="F10557" s="27"/>
      <c r="G10557" s="35"/>
      <c r="H10557" s="35"/>
      <c r="I10557" s="35"/>
    </row>
    <row r="10558" spans="3:9" ht="22.5" customHeight="1" x14ac:dyDescent="0.25">
      <c r="C10558" s="34"/>
      <c r="D10558" s="27"/>
      <c r="F10558" s="27"/>
      <c r="G10558" s="35"/>
      <c r="H10558" s="35"/>
      <c r="I10558" s="35"/>
    </row>
    <row r="10559" spans="3:9" ht="22.5" customHeight="1" x14ac:dyDescent="0.25">
      <c r="C10559" s="34"/>
      <c r="D10559" s="27"/>
      <c r="F10559" s="27"/>
      <c r="G10559" s="35"/>
      <c r="H10559" s="35"/>
      <c r="I10559" s="35"/>
    </row>
    <row r="10560" spans="3:9" ht="22.5" customHeight="1" x14ac:dyDescent="0.25">
      <c r="C10560" s="34"/>
      <c r="D10560" s="27"/>
      <c r="F10560" s="27"/>
      <c r="G10560" s="35"/>
      <c r="H10560" s="35"/>
      <c r="I10560" s="35"/>
    </row>
    <row r="10561" spans="3:9" ht="22.5" customHeight="1" x14ac:dyDescent="0.25">
      <c r="C10561" s="34"/>
      <c r="D10561" s="27"/>
      <c r="F10561" s="27"/>
      <c r="G10561" s="35"/>
      <c r="H10561" s="35"/>
      <c r="I10561" s="35"/>
    </row>
    <row r="10562" spans="3:9" ht="22.5" customHeight="1" x14ac:dyDescent="0.25">
      <c r="C10562" s="34"/>
      <c r="D10562" s="27"/>
      <c r="F10562" s="27"/>
      <c r="G10562" s="35"/>
      <c r="H10562" s="35"/>
      <c r="I10562" s="35"/>
    </row>
    <row r="10563" spans="3:9" ht="22.5" customHeight="1" x14ac:dyDescent="0.25">
      <c r="C10563" s="34"/>
      <c r="D10563" s="27"/>
      <c r="F10563" s="27"/>
      <c r="G10563" s="35"/>
      <c r="H10563" s="35"/>
      <c r="I10563" s="35"/>
    </row>
    <row r="10564" spans="3:9" ht="22.5" customHeight="1" x14ac:dyDescent="0.25">
      <c r="C10564" s="34"/>
      <c r="D10564" s="27"/>
      <c r="F10564" s="27"/>
      <c r="G10564" s="35"/>
      <c r="H10564" s="35"/>
      <c r="I10564" s="35"/>
    </row>
    <row r="10565" spans="3:9" ht="22.5" customHeight="1" x14ac:dyDescent="0.25">
      <c r="C10565" s="34"/>
      <c r="D10565" s="27"/>
      <c r="F10565" s="27"/>
      <c r="G10565" s="35"/>
      <c r="H10565" s="35"/>
      <c r="I10565" s="35"/>
    </row>
    <row r="10566" spans="3:9" ht="22.5" customHeight="1" x14ac:dyDescent="0.25">
      <c r="C10566" s="34"/>
      <c r="D10566" s="27"/>
      <c r="F10566" s="27"/>
      <c r="G10566" s="35"/>
      <c r="H10566" s="35"/>
      <c r="I10566" s="35"/>
    </row>
    <row r="10567" spans="3:9" ht="22.5" customHeight="1" x14ac:dyDescent="0.25">
      <c r="C10567" s="34"/>
      <c r="D10567" s="27"/>
      <c r="F10567" s="27"/>
      <c r="G10567" s="35"/>
      <c r="H10567" s="35"/>
      <c r="I10567" s="35"/>
    </row>
    <row r="10568" spans="3:9" ht="22.5" customHeight="1" x14ac:dyDescent="0.25">
      <c r="C10568" s="34"/>
      <c r="D10568" s="27"/>
      <c r="F10568" s="27"/>
      <c r="G10568" s="35"/>
      <c r="H10568" s="35"/>
      <c r="I10568" s="35"/>
    </row>
    <row r="10569" spans="3:9" ht="22.5" customHeight="1" x14ac:dyDescent="0.25">
      <c r="C10569" s="34"/>
      <c r="D10569" s="27"/>
      <c r="F10569" s="27"/>
      <c r="G10569" s="35"/>
      <c r="H10569" s="35"/>
      <c r="I10569" s="35"/>
    </row>
    <row r="10570" spans="3:9" ht="22.5" customHeight="1" x14ac:dyDescent="0.25">
      <c r="C10570" s="34"/>
      <c r="D10570" s="27"/>
      <c r="F10570" s="27"/>
      <c r="G10570" s="35"/>
      <c r="H10570" s="35"/>
      <c r="I10570" s="35"/>
    </row>
    <row r="10571" spans="3:9" ht="22.5" customHeight="1" x14ac:dyDescent="0.25">
      <c r="C10571" s="34"/>
      <c r="D10571" s="27"/>
      <c r="F10571" s="27"/>
      <c r="G10571" s="35"/>
      <c r="H10571" s="35"/>
      <c r="I10571" s="35"/>
    </row>
    <row r="10572" spans="3:9" ht="22.5" customHeight="1" x14ac:dyDescent="0.25">
      <c r="C10572" s="34"/>
      <c r="D10572" s="27"/>
      <c r="F10572" s="27"/>
      <c r="G10572" s="35"/>
      <c r="H10572" s="35"/>
      <c r="I10572" s="35"/>
    </row>
    <row r="10573" spans="3:9" ht="22.5" customHeight="1" x14ac:dyDescent="0.25">
      <c r="C10573" s="34"/>
      <c r="D10573" s="27"/>
      <c r="F10573" s="27"/>
      <c r="G10573" s="35"/>
      <c r="H10573" s="35"/>
      <c r="I10573" s="35"/>
    </row>
    <row r="10574" spans="3:9" ht="22.5" customHeight="1" x14ac:dyDescent="0.25">
      <c r="C10574" s="34"/>
      <c r="D10574" s="27"/>
      <c r="F10574" s="27"/>
      <c r="G10574" s="35"/>
      <c r="H10574" s="35"/>
      <c r="I10574" s="35"/>
    </row>
    <row r="10575" spans="3:9" ht="22.5" customHeight="1" x14ac:dyDescent="0.25">
      <c r="C10575" s="34"/>
      <c r="D10575" s="27"/>
      <c r="F10575" s="27"/>
      <c r="G10575" s="35"/>
      <c r="H10575" s="35"/>
      <c r="I10575" s="35"/>
    </row>
    <row r="10576" spans="3:9" ht="22.5" customHeight="1" x14ac:dyDescent="0.25">
      <c r="C10576" s="34"/>
      <c r="D10576" s="27"/>
      <c r="F10576" s="27"/>
      <c r="G10576" s="35"/>
      <c r="H10576" s="35"/>
      <c r="I10576" s="35"/>
    </row>
    <row r="10577" spans="3:9" ht="22.5" customHeight="1" x14ac:dyDescent="0.25">
      <c r="C10577" s="34"/>
      <c r="D10577" s="27"/>
      <c r="F10577" s="27"/>
      <c r="G10577" s="35"/>
      <c r="H10577" s="35"/>
      <c r="I10577" s="35"/>
    </row>
    <row r="10578" spans="3:9" ht="22.5" customHeight="1" x14ac:dyDescent="0.25">
      <c r="C10578" s="34"/>
      <c r="D10578" s="27"/>
      <c r="F10578" s="27"/>
      <c r="G10578" s="35"/>
      <c r="H10578" s="35"/>
      <c r="I10578" s="35"/>
    </row>
    <row r="10579" spans="3:9" ht="22.5" customHeight="1" x14ac:dyDescent="0.25">
      <c r="C10579" s="34"/>
      <c r="D10579" s="27"/>
      <c r="F10579" s="27"/>
      <c r="G10579" s="35"/>
      <c r="H10579" s="35"/>
      <c r="I10579" s="35"/>
    </row>
    <row r="10580" spans="3:9" ht="22.5" customHeight="1" x14ac:dyDescent="0.25">
      <c r="C10580" s="34"/>
      <c r="D10580" s="27"/>
      <c r="F10580" s="27"/>
      <c r="G10580" s="35"/>
      <c r="H10580" s="35"/>
      <c r="I10580" s="35"/>
    </row>
    <row r="10581" spans="3:9" ht="22.5" customHeight="1" x14ac:dyDescent="0.25">
      <c r="C10581" s="34"/>
      <c r="D10581" s="27"/>
      <c r="F10581" s="27"/>
      <c r="G10581" s="35"/>
      <c r="H10581" s="35"/>
      <c r="I10581" s="35"/>
    </row>
    <row r="10582" spans="3:9" ht="22.5" customHeight="1" x14ac:dyDescent="0.25">
      <c r="C10582" s="34"/>
      <c r="D10582" s="27"/>
      <c r="F10582" s="27"/>
      <c r="G10582" s="35"/>
      <c r="H10582" s="35"/>
      <c r="I10582" s="35"/>
    </row>
    <row r="10583" spans="3:9" ht="22.5" customHeight="1" x14ac:dyDescent="0.25">
      <c r="C10583" s="34"/>
      <c r="D10583" s="27"/>
      <c r="F10583" s="27"/>
      <c r="G10583" s="35"/>
      <c r="H10583" s="35"/>
      <c r="I10583" s="35"/>
    </row>
    <row r="10584" spans="3:9" ht="22.5" customHeight="1" x14ac:dyDescent="0.25">
      <c r="C10584" s="34"/>
      <c r="D10584" s="27"/>
      <c r="F10584" s="27"/>
      <c r="G10584" s="35"/>
      <c r="H10584" s="35"/>
      <c r="I10584" s="35"/>
    </row>
    <row r="10585" spans="3:9" ht="22.5" customHeight="1" x14ac:dyDescent="0.25">
      <c r="C10585" s="34"/>
      <c r="D10585" s="27"/>
      <c r="F10585" s="27"/>
      <c r="G10585" s="35"/>
      <c r="H10585" s="35"/>
      <c r="I10585" s="35"/>
    </row>
    <row r="10586" spans="3:9" ht="22.5" customHeight="1" x14ac:dyDescent="0.25">
      <c r="C10586" s="34"/>
      <c r="D10586" s="27"/>
      <c r="F10586" s="27"/>
      <c r="G10586" s="35"/>
      <c r="H10586" s="35"/>
      <c r="I10586" s="35"/>
    </row>
    <row r="10587" spans="3:9" ht="22.5" customHeight="1" x14ac:dyDescent="0.25">
      <c r="C10587" s="34"/>
      <c r="D10587" s="27"/>
      <c r="F10587" s="27"/>
      <c r="G10587" s="35"/>
      <c r="H10587" s="35"/>
      <c r="I10587" s="35"/>
    </row>
    <row r="10588" spans="3:9" ht="22.5" customHeight="1" x14ac:dyDescent="0.25">
      <c r="C10588" s="34"/>
      <c r="D10588" s="27"/>
      <c r="F10588" s="27"/>
      <c r="G10588" s="35"/>
      <c r="H10588" s="35"/>
      <c r="I10588" s="35"/>
    </row>
    <row r="10589" spans="3:9" ht="22.5" customHeight="1" x14ac:dyDescent="0.25">
      <c r="C10589" s="34"/>
      <c r="D10589" s="27"/>
      <c r="F10589" s="27"/>
      <c r="G10589" s="35"/>
      <c r="H10589" s="35"/>
      <c r="I10589" s="35"/>
    </row>
    <row r="10590" spans="3:9" ht="22.5" customHeight="1" x14ac:dyDescent="0.25">
      <c r="C10590" s="34"/>
      <c r="D10590" s="27"/>
      <c r="F10590" s="27"/>
      <c r="G10590" s="35"/>
      <c r="H10590" s="35"/>
      <c r="I10590" s="35"/>
    </row>
    <row r="10591" spans="3:9" ht="22.5" customHeight="1" x14ac:dyDescent="0.25">
      <c r="C10591" s="34"/>
      <c r="D10591" s="27"/>
      <c r="F10591" s="27"/>
      <c r="G10591" s="35"/>
      <c r="H10591" s="35"/>
      <c r="I10591" s="35"/>
    </row>
    <row r="10592" spans="3:9" ht="22.5" customHeight="1" x14ac:dyDescent="0.25">
      <c r="C10592" s="34"/>
      <c r="D10592" s="27"/>
      <c r="F10592" s="27"/>
      <c r="G10592" s="35"/>
      <c r="H10592" s="35"/>
      <c r="I10592" s="35"/>
    </row>
    <row r="10593" spans="3:9" ht="22.5" customHeight="1" x14ac:dyDescent="0.25">
      <c r="C10593" s="34"/>
      <c r="D10593" s="27"/>
      <c r="F10593" s="27"/>
      <c r="G10593" s="35"/>
      <c r="H10593" s="35"/>
      <c r="I10593" s="35"/>
    </row>
    <row r="10594" spans="3:9" ht="22.5" customHeight="1" x14ac:dyDescent="0.25">
      <c r="C10594" s="34"/>
      <c r="D10594" s="27"/>
      <c r="F10594" s="27"/>
      <c r="G10594" s="35"/>
      <c r="H10594" s="35"/>
      <c r="I10594" s="35"/>
    </row>
    <row r="10595" spans="3:9" ht="22.5" customHeight="1" x14ac:dyDescent="0.25">
      <c r="C10595" s="34"/>
      <c r="D10595" s="27"/>
      <c r="F10595" s="27"/>
      <c r="G10595" s="35"/>
      <c r="H10595" s="35"/>
      <c r="I10595" s="35"/>
    </row>
    <row r="10596" spans="3:9" ht="22.5" customHeight="1" x14ac:dyDescent="0.25">
      <c r="C10596" s="34"/>
      <c r="D10596" s="27"/>
      <c r="F10596" s="27"/>
      <c r="G10596" s="35"/>
      <c r="H10596" s="35"/>
      <c r="I10596" s="35"/>
    </row>
    <row r="10597" spans="3:9" ht="22.5" customHeight="1" x14ac:dyDescent="0.25">
      <c r="C10597" s="34"/>
      <c r="D10597" s="27"/>
      <c r="F10597" s="27"/>
      <c r="G10597" s="35"/>
      <c r="H10597" s="35"/>
      <c r="I10597" s="35"/>
    </row>
    <row r="10598" spans="3:9" ht="22.5" customHeight="1" x14ac:dyDescent="0.25">
      <c r="C10598" s="34"/>
      <c r="D10598" s="27"/>
      <c r="F10598" s="27"/>
      <c r="G10598" s="35"/>
      <c r="H10598" s="35"/>
      <c r="I10598" s="35"/>
    </row>
    <row r="10599" spans="3:9" ht="22.5" customHeight="1" x14ac:dyDescent="0.25">
      <c r="C10599" s="34"/>
      <c r="D10599" s="27"/>
      <c r="F10599" s="27"/>
      <c r="G10599" s="35"/>
      <c r="H10599" s="35"/>
      <c r="I10599" s="35"/>
    </row>
    <row r="10600" spans="3:9" ht="22.5" customHeight="1" x14ac:dyDescent="0.25">
      <c r="C10600" s="34"/>
      <c r="D10600" s="27"/>
      <c r="F10600" s="27"/>
      <c r="G10600" s="35"/>
      <c r="H10600" s="35"/>
      <c r="I10600" s="35"/>
    </row>
    <row r="10601" spans="3:9" ht="22.5" customHeight="1" x14ac:dyDescent="0.25">
      <c r="C10601" s="34"/>
      <c r="D10601" s="27"/>
      <c r="F10601" s="27"/>
      <c r="G10601" s="35"/>
      <c r="H10601" s="35"/>
      <c r="I10601" s="35"/>
    </row>
    <row r="10602" spans="3:9" ht="22.5" customHeight="1" x14ac:dyDescent="0.25">
      <c r="C10602" s="34"/>
      <c r="D10602" s="27"/>
      <c r="F10602" s="27"/>
      <c r="G10602" s="35"/>
      <c r="H10602" s="35"/>
      <c r="I10602" s="35"/>
    </row>
    <row r="10603" spans="3:9" ht="22.5" customHeight="1" x14ac:dyDescent="0.25">
      <c r="C10603" s="34"/>
      <c r="D10603" s="27"/>
      <c r="F10603" s="27"/>
      <c r="G10603" s="35"/>
      <c r="H10603" s="35"/>
      <c r="I10603" s="35"/>
    </row>
    <row r="10604" spans="3:9" ht="22.5" customHeight="1" x14ac:dyDescent="0.25">
      <c r="C10604" s="34"/>
      <c r="D10604" s="27"/>
      <c r="F10604" s="27"/>
      <c r="G10604" s="35"/>
      <c r="H10604" s="35"/>
      <c r="I10604" s="35"/>
    </row>
    <row r="10605" spans="3:9" ht="22.5" customHeight="1" x14ac:dyDescent="0.25">
      <c r="C10605" s="34"/>
      <c r="D10605" s="27"/>
      <c r="F10605" s="27"/>
      <c r="G10605" s="35"/>
      <c r="H10605" s="35"/>
      <c r="I10605" s="35"/>
    </row>
    <row r="10606" spans="3:9" ht="22.5" customHeight="1" x14ac:dyDescent="0.25">
      <c r="C10606" s="34"/>
      <c r="D10606" s="27"/>
      <c r="F10606" s="27"/>
      <c r="G10606" s="35"/>
      <c r="H10606" s="35"/>
      <c r="I10606" s="35"/>
    </row>
    <row r="10607" spans="3:9" ht="22.5" customHeight="1" x14ac:dyDescent="0.25">
      <c r="C10607" s="34"/>
      <c r="D10607" s="27"/>
      <c r="F10607" s="27"/>
      <c r="G10607" s="35"/>
      <c r="H10607" s="35"/>
      <c r="I10607" s="35"/>
    </row>
    <row r="10608" spans="3:9" ht="22.5" customHeight="1" x14ac:dyDescent="0.25">
      <c r="C10608" s="34"/>
      <c r="D10608" s="27"/>
      <c r="F10608" s="27"/>
      <c r="G10608" s="35"/>
      <c r="H10608" s="35"/>
      <c r="I10608" s="35"/>
    </row>
    <row r="10609" spans="3:9" ht="22.5" customHeight="1" x14ac:dyDescent="0.25">
      <c r="C10609" s="34"/>
      <c r="D10609" s="27"/>
      <c r="F10609" s="27"/>
      <c r="G10609" s="35"/>
      <c r="H10609" s="35"/>
      <c r="I10609" s="35"/>
    </row>
    <row r="10610" spans="3:9" ht="22.5" customHeight="1" x14ac:dyDescent="0.25">
      <c r="C10610" s="34"/>
      <c r="D10610" s="27"/>
      <c r="F10610" s="27"/>
      <c r="G10610" s="35"/>
      <c r="H10610" s="35"/>
      <c r="I10610" s="35"/>
    </row>
    <row r="10611" spans="3:9" ht="22.5" customHeight="1" x14ac:dyDescent="0.25">
      <c r="C10611" s="34"/>
      <c r="D10611" s="27"/>
      <c r="F10611" s="27"/>
      <c r="G10611" s="35"/>
      <c r="H10611" s="35"/>
      <c r="I10611" s="35"/>
    </row>
    <row r="10612" spans="3:9" ht="22.5" customHeight="1" x14ac:dyDescent="0.25">
      <c r="C10612" s="34"/>
      <c r="D10612" s="27"/>
      <c r="F10612" s="27"/>
      <c r="G10612" s="35"/>
      <c r="H10612" s="35"/>
      <c r="I10612" s="35"/>
    </row>
    <row r="10613" spans="3:9" ht="22.5" customHeight="1" x14ac:dyDescent="0.25">
      <c r="C10613" s="34"/>
      <c r="D10613" s="27"/>
      <c r="F10613" s="27"/>
      <c r="G10613" s="35"/>
      <c r="H10613" s="35"/>
      <c r="I10613" s="35"/>
    </row>
    <row r="10614" spans="3:9" ht="22.5" customHeight="1" x14ac:dyDescent="0.25">
      <c r="C10614" s="34"/>
      <c r="D10614" s="27"/>
      <c r="F10614" s="27"/>
      <c r="G10614" s="35"/>
      <c r="H10614" s="35"/>
      <c r="I10614" s="35"/>
    </row>
    <row r="10615" spans="3:9" ht="22.5" customHeight="1" x14ac:dyDescent="0.25">
      <c r="C10615" s="34"/>
      <c r="D10615" s="27"/>
      <c r="F10615" s="27"/>
      <c r="G10615" s="35"/>
      <c r="H10615" s="35"/>
      <c r="I10615" s="35"/>
    </row>
    <row r="10616" spans="3:9" ht="22.5" customHeight="1" x14ac:dyDescent="0.25">
      <c r="C10616" s="34"/>
      <c r="D10616" s="27"/>
      <c r="F10616" s="27"/>
      <c r="G10616" s="35"/>
      <c r="H10616" s="35"/>
      <c r="I10616" s="35"/>
    </row>
    <row r="10617" spans="3:9" ht="22.5" customHeight="1" x14ac:dyDescent="0.25">
      <c r="C10617" s="34"/>
      <c r="D10617" s="27"/>
      <c r="F10617" s="27"/>
      <c r="G10617" s="35"/>
      <c r="H10617" s="35"/>
      <c r="I10617" s="35"/>
    </row>
    <row r="10618" spans="3:9" ht="22.5" customHeight="1" x14ac:dyDescent="0.25">
      <c r="C10618" s="34"/>
      <c r="D10618" s="27"/>
      <c r="F10618" s="27"/>
      <c r="G10618" s="35"/>
      <c r="H10618" s="35"/>
      <c r="I10618" s="35"/>
    </row>
    <row r="10619" spans="3:9" ht="22.5" customHeight="1" x14ac:dyDescent="0.25">
      <c r="C10619" s="34"/>
      <c r="D10619" s="27"/>
      <c r="F10619" s="27"/>
      <c r="G10619" s="35"/>
      <c r="H10619" s="35"/>
      <c r="I10619" s="35"/>
    </row>
    <row r="10620" spans="3:9" ht="22.5" customHeight="1" x14ac:dyDescent="0.25">
      <c r="C10620" s="34"/>
      <c r="D10620" s="27"/>
      <c r="F10620" s="27"/>
      <c r="G10620" s="35"/>
      <c r="H10620" s="35"/>
      <c r="I10620" s="35"/>
    </row>
    <row r="10621" spans="3:9" ht="22.5" customHeight="1" x14ac:dyDescent="0.25">
      <c r="C10621" s="34"/>
      <c r="D10621" s="27"/>
      <c r="F10621" s="27"/>
      <c r="G10621" s="35"/>
      <c r="H10621" s="35"/>
      <c r="I10621" s="35"/>
    </row>
    <row r="10622" spans="3:9" ht="22.5" customHeight="1" x14ac:dyDescent="0.25">
      <c r="C10622" s="34"/>
      <c r="D10622" s="27"/>
      <c r="F10622" s="27"/>
      <c r="G10622" s="35"/>
      <c r="H10622" s="35"/>
      <c r="I10622" s="35"/>
    </row>
    <row r="10623" spans="3:9" ht="22.5" customHeight="1" x14ac:dyDescent="0.25">
      <c r="C10623" s="34"/>
      <c r="D10623" s="27"/>
      <c r="F10623" s="27"/>
      <c r="G10623" s="35"/>
      <c r="H10623" s="35"/>
      <c r="I10623" s="35"/>
    </row>
    <row r="10624" spans="3:9" ht="22.5" customHeight="1" x14ac:dyDescent="0.25">
      <c r="C10624" s="34"/>
      <c r="D10624" s="27"/>
      <c r="F10624" s="27"/>
      <c r="G10624" s="35"/>
      <c r="H10624" s="35"/>
      <c r="I10624" s="35"/>
    </row>
    <row r="10625" spans="3:9" ht="22.5" customHeight="1" x14ac:dyDescent="0.25">
      <c r="C10625" s="34"/>
      <c r="D10625" s="27"/>
      <c r="F10625" s="27"/>
      <c r="G10625" s="35"/>
      <c r="H10625" s="35"/>
      <c r="I10625" s="35"/>
    </row>
    <row r="10626" spans="3:9" ht="22.5" customHeight="1" x14ac:dyDescent="0.25">
      <c r="C10626" s="34"/>
      <c r="D10626" s="27"/>
      <c r="F10626" s="27"/>
      <c r="G10626" s="35"/>
      <c r="H10626" s="35"/>
      <c r="I10626" s="35"/>
    </row>
    <row r="10627" spans="3:9" ht="22.5" customHeight="1" x14ac:dyDescent="0.25">
      <c r="C10627" s="34"/>
      <c r="D10627" s="27"/>
      <c r="F10627" s="27"/>
      <c r="G10627" s="35"/>
      <c r="H10627" s="35"/>
      <c r="I10627" s="35"/>
    </row>
    <row r="10628" spans="3:9" ht="22.5" customHeight="1" x14ac:dyDescent="0.25">
      <c r="C10628" s="34"/>
      <c r="D10628" s="27"/>
      <c r="F10628" s="27"/>
      <c r="G10628" s="35"/>
      <c r="H10628" s="35"/>
      <c r="I10628" s="35"/>
    </row>
    <row r="10629" spans="3:9" ht="22.5" customHeight="1" x14ac:dyDescent="0.25">
      <c r="C10629" s="34"/>
      <c r="D10629" s="27"/>
      <c r="F10629" s="27"/>
      <c r="G10629" s="35"/>
      <c r="H10629" s="35"/>
      <c r="I10629" s="35"/>
    </row>
    <row r="10630" spans="3:9" ht="22.5" customHeight="1" x14ac:dyDescent="0.25">
      <c r="C10630" s="34"/>
      <c r="D10630" s="27"/>
      <c r="F10630" s="27"/>
      <c r="G10630" s="35"/>
      <c r="H10630" s="35"/>
      <c r="I10630" s="35"/>
    </row>
    <row r="10631" spans="3:9" ht="22.5" customHeight="1" x14ac:dyDescent="0.25">
      <c r="C10631" s="34"/>
      <c r="D10631" s="27"/>
      <c r="F10631" s="27"/>
      <c r="G10631" s="35"/>
      <c r="H10631" s="35"/>
      <c r="I10631" s="35"/>
    </row>
    <row r="10632" spans="3:9" ht="22.5" customHeight="1" x14ac:dyDescent="0.25">
      <c r="C10632" s="34"/>
      <c r="D10632" s="27"/>
      <c r="F10632" s="27"/>
      <c r="G10632" s="35"/>
      <c r="H10632" s="35"/>
      <c r="I10632" s="35"/>
    </row>
    <row r="10633" spans="3:9" ht="22.5" customHeight="1" x14ac:dyDescent="0.25">
      <c r="C10633" s="34"/>
      <c r="D10633" s="27"/>
      <c r="F10633" s="27"/>
      <c r="G10633" s="35"/>
      <c r="H10633" s="35"/>
      <c r="I10633" s="35"/>
    </row>
    <row r="10634" spans="3:9" ht="22.5" customHeight="1" x14ac:dyDescent="0.25">
      <c r="C10634" s="34"/>
      <c r="D10634" s="27"/>
      <c r="F10634" s="27"/>
      <c r="G10634" s="35"/>
      <c r="H10634" s="35"/>
      <c r="I10634" s="35"/>
    </row>
    <row r="10635" spans="3:9" ht="22.5" customHeight="1" x14ac:dyDescent="0.25">
      <c r="C10635" s="34"/>
      <c r="D10635" s="27"/>
      <c r="F10635" s="27"/>
      <c r="G10635" s="35"/>
      <c r="H10635" s="35"/>
      <c r="I10635" s="35"/>
    </row>
    <row r="10636" spans="3:9" ht="22.5" customHeight="1" x14ac:dyDescent="0.25">
      <c r="C10636" s="34"/>
      <c r="D10636" s="27"/>
      <c r="F10636" s="27"/>
      <c r="G10636" s="35"/>
      <c r="H10636" s="35"/>
      <c r="I10636" s="35"/>
    </row>
    <row r="10637" spans="3:9" ht="22.5" customHeight="1" x14ac:dyDescent="0.25">
      <c r="C10637" s="34"/>
      <c r="D10637" s="27"/>
      <c r="F10637" s="27"/>
      <c r="G10637" s="35"/>
      <c r="H10637" s="35"/>
      <c r="I10637" s="35"/>
    </row>
    <row r="10638" spans="3:9" ht="22.5" customHeight="1" x14ac:dyDescent="0.25">
      <c r="C10638" s="34"/>
      <c r="D10638" s="27"/>
      <c r="F10638" s="27"/>
      <c r="G10638" s="35"/>
      <c r="H10638" s="35"/>
      <c r="I10638" s="35"/>
    </row>
    <row r="10639" spans="3:9" ht="22.5" customHeight="1" x14ac:dyDescent="0.25">
      <c r="C10639" s="34"/>
      <c r="D10639" s="27"/>
      <c r="F10639" s="27"/>
      <c r="G10639" s="35"/>
      <c r="H10639" s="35"/>
      <c r="I10639" s="35"/>
    </row>
    <row r="10640" spans="3:9" ht="22.5" customHeight="1" x14ac:dyDescent="0.25">
      <c r="C10640" s="34"/>
      <c r="D10640" s="27"/>
      <c r="F10640" s="27"/>
      <c r="G10640" s="35"/>
      <c r="H10640" s="35"/>
      <c r="I10640" s="35"/>
    </row>
    <row r="10641" spans="3:9" ht="22.5" customHeight="1" x14ac:dyDescent="0.25">
      <c r="C10641" s="34"/>
      <c r="D10641" s="27"/>
      <c r="F10641" s="27"/>
      <c r="G10641" s="35"/>
      <c r="H10641" s="35"/>
      <c r="I10641" s="35"/>
    </row>
    <row r="10642" spans="3:9" ht="22.5" customHeight="1" x14ac:dyDescent="0.25">
      <c r="C10642" s="34"/>
      <c r="D10642" s="27"/>
      <c r="F10642" s="27"/>
      <c r="G10642" s="35"/>
      <c r="H10642" s="35"/>
      <c r="I10642" s="35"/>
    </row>
    <row r="10643" spans="3:9" ht="22.5" customHeight="1" x14ac:dyDescent="0.25">
      <c r="C10643" s="34"/>
      <c r="D10643" s="27"/>
      <c r="F10643" s="27"/>
      <c r="G10643" s="35"/>
      <c r="H10643" s="35"/>
      <c r="I10643" s="35"/>
    </row>
    <row r="10644" spans="3:9" ht="22.5" customHeight="1" x14ac:dyDescent="0.25">
      <c r="C10644" s="34"/>
      <c r="D10644" s="27"/>
      <c r="F10644" s="27"/>
      <c r="G10644" s="35"/>
      <c r="H10644" s="35"/>
      <c r="I10644" s="35"/>
    </row>
    <row r="10645" spans="3:9" ht="22.5" customHeight="1" x14ac:dyDescent="0.25">
      <c r="C10645" s="34"/>
      <c r="D10645" s="27"/>
      <c r="F10645" s="27"/>
      <c r="G10645" s="35"/>
      <c r="H10645" s="35"/>
      <c r="I10645" s="35"/>
    </row>
    <row r="10646" spans="3:9" ht="22.5" customHeight="1" x14ac:dyDescent="0.25">
      <c r="C10646" s="34"/>
      <c r="D10646" s="27"/>
      <c r="F10646" s="27"/>
      <c r="G10646" s="35"/>
      <c r="H10646" s="35"/>
      <c r="I10646" s="35"/>
    </row>
    <row r="10647" spans="3:9" ht="22.5" customHeight="1" x14ac:dyDescent="0.25">
      <c r="C10647" s="34"/>
      <c r="D10647" s="27"/>
      <c r="F10647" s="27"/>
      <c r="G10647" s="35"/>
      <c r="H10647" s="35"/>
      <c r="I10647" s="35"/>
    </row>
    <row r="10648" spans="3:9" ht="22.5" customHeight="1" x14ac:dyDescent="0.25">
      <c r="C10648" s="34"/>
      <c r="D10648" s="27"/>
      <c r="F10648" s="27"/>
      <c r="G10648" s="35"/>
      <c r="H10648" s="35"/>
      <c r="I10648" s="35"/>
    </row>
    <row r="10649" spans="3:9" ht="22.5" customHeight="1" x14ac:dyDescent="0.25">
      <c r="C10649" s="34"/>
      <c r="D10649" s="27"/>
      <c r="F10649" s="27"/>
      <c r="G10649" s="35"/>
      <c r="H10649" s="35"/>
      <c r="I10649" s="35"/>
    </row>
    <row r="10650" spans="3:9" ht="22.5" customHeight="1" x14ac:dyDescent="0.25">
      <c r="C10650" s="34"/>
      <c r="D10650" s="27"/>
      <c r="F10650" s="27"/>
      <c r="G10650" s="35"/>
      <c r="H10650" s="35"/>
      <c r="I10650" s="35"/>
    </row>
    <row r="10651" spans="3:9" ht="22.5" customHeight="1" x14ac:dyDescent="0.25">
      <c r="C10651" s="34"/>
      <c r="D10651" s="27"/>
      <c r="F10651" s="27"/>
      <c r="G10651" s="35"/>
      <c r="H10651" s="35"/>
      <c r="I10651" s="35"/>
    </row>
    <row r="10652" spans="3:9" ht="22.5" customHeight="1" x14ac:dyDescent="0.25">
      <c r="C10652" s="34"/>
      <c r="D10652" s="27"/>
      <c r="F10652" s="27"/>
      <c r="G10652" s="35"/>
      <c r="H10652" s="35"/>
      <c r="I10652" s="35"/>
    </row>
    <row r="10653" spans="3:9" ht="22.5" customHeight="1" x14ac:dyDescent="0.25">
      <c r="C10653" s="34"/>
      <c r="D10653" s="27"/>
      <c r="F10653" s="27"/>
      <c r="G10653" s="35"/>
      <c r="H10653" s="35"/>
      <c r="I10653" s="35"/>
    </row>
    <row r="10654" spans="3:9" ht="22.5" customHeight="1" x14ac:dyDescent="0.25">
      <c r="C10654" s="34"/>
      <c r="D10654" s="27"/>
      <c r="F10654" s="27"/>
      <c r="G10654" s="35"/>
      <c r="H10654" s="35"/>
      <c r="I10654" s="35"/>
    </row>
    <row r="10655" spans="3:9" ht="22.5" customHeight="1" x14ac:dyDescent="0.25">
      <c r="C10655" s="34"/>
      <c r="D10655" s="27"/>
      <c r="F10655" s="27"/>
      <c r="G10655" s="35"/>
      <c r="H10655" s="35"/>
      <c r="I10655" s="35"/>
    </row>
    <row r="10656" spans="3:9" ht="22.5" customHeight="1" x14ac:dyDescent="0.25">
      <c r="C10656" s="34"/>
      <c r="D10656" s="27"/>
      <c r="F10656" s="27"/>
      <c r="G10656" s="35"/>
      <c r="H10656" s="35"/>
      <c r="I10656" s="35"/>
    </row>
    <row r="10657" spans="3:9" ht="22.5" customHeight="1" x14ac:dyDescent="0.25">
      <c r="C10657" s="34"/>
      <c r="D10657" s="27"/>
      <c r="F10657" s="27"/>
      <c r="G10657" s="35"/>
      <c r="H10657" s="35"/>
      <c r="I10657" s="35"/>
    </row>
    <row r="10658" spans="3:9" ht="22.5" customHeight="1" x14ac:dyDescent="0.25">
      <c r="C10658" s="34"/>
      <c r="D10658" s="27"/>
      <c r="F10658" s="27"/>
      <c r="G10658" s="35"/>
      <c r="H10658" s="35"/>
      <c r="I10658" s="35"/>
    </row>
    <row r="10659" spans="3:9" ht="22.5" customHeight="1" x14ac:dyDescent="0.25">
      <c r="C10659" s="34"/>
      <c r="D10659" s="27"/>
      <c r="F10659" s="27"/>
      <c r="G10659" s="35"/>
      <c r="H10659" s="35"/>
      <c r="I10659" s="35"/>
    </row>
    <row r="10660" spans="3:9" ht="22.5" customHeight="1" x14ac:dyDescent="0.25">
      <c r="C10660" s="34"/>
      <c r="D10660" s="27"/>
      <c r="F10660" s="27"/>
      <c r="G10660" s="35"/>
      <c r="H10660" s="35"/>
      <c r="I10660" s="35"/>
    </row>
    <row r="10661" spans="3:9" ht="22.5" customHeight="1" x14ac:dyDescent="0.25">
      <c r="C10661" s="34"/>
      <c r="D10661" s="27"/>
      <c r="F10661" s="27"/>
      <c r="G10661" s="35"/>
      <c r="H10661" s="35"/>
      <c r="I10661" s="35"/>
    </row>
    <row r="10662" spans="3:9" ht="22.5" customHeight="1" x14ac:dyDescent="0.25">
      <c r="C10662" s="34"/>
      <c r="D10662" s="27"/>
      <c r="F10662" s="27"/>
      <c r="G10662" s="35"/>
      <c r="H10662" s="35"/>
      <c r="I10662" s="35"/>
    </row>
    <row r="10663" spans="3:9" ht="22.5" customHeight="1" x14ac:dyDescent="0.25">
      <c r="C10663" s="34"/>
      <c r="D10663" s="27"/>
      <c r="F10663" s="27"/>
      <c r="G10663" s="35"/>
      <c r="H10663" s="35"/>
      <c r="I10663" s="35"/>
    </row>
    <row r="10664" spans="3:9" ht="22.5" customHeight="1" x14ac:dyDescent="0.25">
      <c r="C10664" s="34"/>
      <c r="D10664" s="27"/>
      <c r="F10664" s="27"/>
      <c r="G10664" s="35"/>
      <c r="H10664" s="35"/>
      <c r="I10664" s="35"/>
    </row>
    <row r="10665" spans="3:9" ht="22.5" customHeight="1" x14ac:dyDescent="0.25">
      <c r="C10665" s="34"/>
      <c r="D10665" s="27"/>
      <c r="F10665" s="27"/>
      <c r="G10665" s="35"/>
      <c r="H10665" s="35"/>
      <c r="I10665" s="35"/>
    </row>
    <row r="10666" spans="3:9" ht="22.5" customHeight="1" x14ac:dyDescent="0.25">
      <c r="C10666" s="34"/>
      <c r="D10666" s="27"/>
      <c r="F10666" s="27"/>
      <c r="G10666" s="35"/>
      <c r="H10666" s="35"/>
      <c r="I10666" s="35"/>
    </row>
    <row r="10667" spans="3:9" ht="22.5" customHeight="1" x14ac:dyDescent="0.25">
      <c r="C10667" s="34"/>
      <c r="D10667" s="27"/>
      <c r="F10667" s="27"/>
      <c r="G10667" s="35"/>
      <c r="H10667" s="35"/>
      <c r="I10667" s="35"/>
    </row>
    <row r="10668" spans="3:9" ht="22.5" customHeight="1" x14ac:dyDescent="0.25">
      <c r="C10668" s="34"/>
      <c r="D10668" s="27"/>
      <c r="F10668" s="27"/>
      <c r="G10668" s="35"/>
      <c r="H10668" s="35"/>
      <c r="I10668" s="35"/>
    </row>
    <row r="10669" spans="3:9" ht="22.5" customHeight="1" x14ac:dyDescent="0.25">
      <c r="C10669" s="34"/>
      <c r="D10669" s="27"/>
      <c r="F10669" s="27"/>
      <c r="G10669" s="35"/>
      <c r="H10669" s="35"/>
      <c r="I10669" s="35"/>
    </row>
    <row r="10670" spans="3:9" ht="22.5" customHeight="1" x14ac:dyDescent="0.25">
      <c r="C10670" s="34"/>
      <c r="D10670" s="27"/>
      <c r="F10670" s="27"/>
      <c r="G10670" s="35"/>
      <c r="H10670" s="35"/>
      <c r="I10670" s="35"/>
    </row>
    <row r="10671" spans="3:9" ht="22.5" customHeight="1" x14ac:dyDescent="0.25">
      <c r="C10671" s="34"/>
      <c r="D10671" s="27"/>
      <c r="F10671" s="27"/>
      <c r="G10671" s="35"/>
      <c r="H10671" s="35"/>
      <c r="I10671" s="35"/>
    </row>
    <row r="10672" spans="3:9" ht="22.5" customHeight="1" x14ac:dyDescent="0.25">
      <c r="C10672" s="34"/>
      <c r="D10672" s="27"/>
      <c r="F10672" s="27"/>
      <c r="G10672" s="35"/>
      <c r="H10672" s="35"/>
      <c r="I10672" s="35"/>
    </row>
    <row r="10673" spans="3:9" ht="22.5" customHeight="1" x14ac:dyDescent="0.25">
      <c r="C10673" s="34"/>
      <c r="D10673" s="27"/>
      <c r="F10673" s="27"/>
      <c r="G10673" s="35"/>
      <c r="H10673" s="35"/>
      <c r="I10673" s="35"/>
    </row>
    <row r="10674" spans="3:9" ht="22.5" customHeight="1" x14ac:dyDescent="0.25">
      <c r="C10674" s="34"/>
      <c r="D10674" s="27"/>
      <c r="F10674" s="27"/>
      <c r="G10674" s="35"/>
      <c r="H10674" s="35"/>
      <c r="I10674" s="35"/>
    </row>
    <row r="10675" spans="3:9" ht="22.5" customHeight="1" x14ac:dyDescent="0.25">
      <c r="C10675" s="34"/>
      <c r="D10675" s="27"/>
      <c r="F10675" s="27"/>
      <c r="G10675" s="35"/>
      <c r="H10675" s="35"/>
      <c r="I10675" s="35"/>
    </row>
    <row r="10676" spans="3:9" ht="22.5" customHeight="1" x14ac:dyDescent="0.25">
      <c r="C10676" s="34"/>
      <c r="D10676" s="27"/>
      <c r="F10676" s="27"/>
      <c r="G10676" s="35"/>
      <c r="H10676" s="35"/>
      <c r="I10676" s="35"/>
    </row>
    <row r="10677" spans="3:9" ht="22.5" customHeight="1" x14ac:dyDescent="0.25">
      <c r="C10677" s="34"/>
      <c r="D10677" s="27"/>
      <c r="F10677" s="27"/>
      <c r="G10677" s="35"/>
      <c r="H10677" s="35"/>
      <c r="I10677" s="35"/>
    </row>
    <row r="10678" spans="3:9" ht="22.5" customHeight="1" x14ac:dyDescent="0.25">
      <c r="C10678" s="34"/>
      <c r="D10678" s="27"/>
      <c r="F10678" s="27"/>
      <c r="G10678" s="35"/>
      <c r="H10678" s="35"/>
      <c r="I10678" s="35"/>
    </row>
    <row r="10679" spans="3:9" ht="22.5" customHeight="1" x14ac:dyDescent="0.25">
      <c r="C10679" s="34"/>
      <c r="D10679" s="27"/>
      <c r="F10679" s="27"/>
      <c r="G10679" s="35"/>
      <c r="H10679" s="35"/>
      <c r="I10679" s="35"/>
    </row>
    <row r="10680" spans="3:9" ht="22.5" customHeight="1" x14ac:dyDescent="0.25">
      <c r="C10680" s="34"/>
      <c r="D10680" s="27"/>
      <c r="F10680" s="27"/>
      <c r="G10680" s="35"/>
      <c r="H10680" s="35"/>
      <c r="I10680" s="35"/>
    </row>
    <row r="10681" spans="3:9" ht="22.5" customHeight="1" x14ac:dyDescent="0.25">
      <c r="C10681" s="34"/>
      <c r="D10681" s="27"/>
      <c r="F10681" s="27"/>
      <c r="G10681" s="35"/>
      <c r="H10681" s="35"/>
      <c r="I10681" s="35"/>
    </row>
    <row r="10682" spans="3:9" ht="22.5" customHeight="1" x14ac:dyDescent="0.25">
      <c r="C10682" s="34"/>
      <c r="D10682" s="27"/>
      <c r="F10682" s="27"/>
      <c r="G10682" s="35"/>
      <c r="H10682" s="35"/>
      <c r="I10682" s="35"/>
    </row>
    <row r="10683" spans="3:9" ht="22.5" customHeight="1" x14ac:dyDescent="0.25">
      <c r="C10683" s="34"/>
      <c r="D10683" s="27"/>
      <c r="F10683" s="27"/>
      <c r="G10683" s="35"/>
      <c r="H10683" s="35"/>
      <c r="I10683" s="35"/>
    </row>
    <row r="10684" spans="3:9" ht="22.5" customHeight="1" x14ac:dyDescent="0.25">
      <c r="C10684" s="34"/>
      <c r="D10684" s="27"/>
      <c r="F10684" s="27"/>
      <c r="G10684" s="35"/>
      <c r="H10684" s="35"/>
      <c r="I10684" s="35"/>
    </row>
    <row r="10685" spans="3:9" ht="22.5" customHeight="1" x14ac:dyDescent="0.25">
      <c r="C10685" s="34"/>
      <c r="D10685" s="27"/>
      <c r="F10685" s="27"/>
      <c r="G10685" s="35"/>
      <c r="H10685" s="35"/>
      <c r="I10685" s="35"/>
    </row>
    <row r="10686" spans="3:9" ht="22.5" customHeight="1" x14ac:dyDescent="0.25">
      <c r="C10686" s="34"/>
      <c r="D10686" s="27"/>
      <c r="F10686" s="27"/>
      <c r="G10686" s="35"/>
      <c r="H10686" s="35"/>
      <c r="I10686" s="35"/>
    </row>
    <row r="10687" spans="3:9" ht="22.5" customHeight="1" x14ac:dyDescent="0.25">
      <c r="C10687" s="34"/>
      <c r="D10687" s="27"/>
      <c r="F10687" s="27"/>
      <c r="G10687" s="35"/>
      <c r="H10687" s="35"/>
      <c r="I10687" s="35"/>
    </row>
    <row r="10688" spans="3:9" ht="22.5" customHeight="1" x14ac:dyDescent="0.25">
      <c r="C10688" s="34"/>
      <c r="D10688" s="27"/>
      <c r="F10688" s="27"/>
      <c r="G10688" s="35"/>
      <c r="H10688" s="35"/>
      <c r="I10688" s="35"/>
    </row>
    <row r="10689" spans="3:9" ht="22.5" customHeight="1" x14ac:dyDescent="0.25">
      <c r="C10689" s="34"/>
      <c r="D10689" s="27"/>
      <c r="F10689" s="27"/>
      <c r="G10689" s="35"/>
      <c r="H10689" s="35"/>
      <c r="I10689" s="35"/>
    </row>
    <row r="10690" spans="3:9" ht="22.5" customHeight="1" x14ac:dyDescent="0.25">
      <c r="C10690" s="34"/>
      <c r="D10690" s="27"/>
      <c r="F10690" s="27"/>
      <c r="G10690" s="35"/>
      <c r="H10690" s="35"/>
      <c r="I10690" s="35"/>
    </row>
    <row r="10691" spans="3:9" ht="22.5" customHeight="1" x14ac:dyDescent="0.25">
      <c r="C10691" s="34"/>
      <c r="D10691" s="27"/>
      <c r="F10691" s="27"/>
      <c r="G10691" s="35"/>
      <c r="H10691" s="35"/>
      <c r="I10691" s="35"/>
    </row>
    <row r="10692" spans="3:9" ht="22.5" customHeight="1" x14ac:dyDescent="0.25">
      <c r="C10692" s="34"/>
      <c r="D10692" s="27"/>
      <c r="F10692" s="27"/>
      <c r="G10692" s="35"/>
      <c r="H10692" s="35"/>
      <c r="I10692" s="35"/>
    </row>
    <row r="10693" spans="3:9" ht="22.5" customHeight="1" x14ac:dyDescent="0.25">
      <c r="C10693" s="34"/>
      <c r="D10693" s="27"/>
      <c r="F10693" s="27"/>
      <c r="G10693" s="35"/>
      <c r="H10693" s="35"/>
      <c r="I10693" s="35"/>
    </row>
    <row r="10694" spans="3:9" ht="22.5" customHeight="1" x14ac:dyDescent="0.25">
      <c r="C10694" s="34"/>
      <c r="D10694" s="27"/>
      <c r="F10694" s="27"/>
      <c r="G10694" s="35"/>
      <c r="H10694" s="35"/>
      <c r="I10694" s="35"/>
    </row>
    <row r="10695" spans="3:9" ht="22.5" customHeight="1" x14ac:dyDescent="0.25">
      <c r="C10695" s="34"/>
      <c r="D10695" s="27"/>
      <c r="F10695" s="27"/>
      <c r="G10695" s="35"/>
      <c r="H10695" s="35"/>
      <c r="I10695" s="35"/>
    </row>
    <row r="10696" spans="3:9" ht="22.5" customHeight="1" x14ac:dyDescent="0.25">
      <c r="C10696" s="34"/>
      <c r="D10696" s="27"/>
      <c r="F10696" s="27"/>
      <c r="G10696" s="35"/>
      <c r="H10696" s="35"/>
      <c r="I10696" s="35"/>
    </row>
    <row r="10697" spans="3:9" ht="22.5" customHeight="1" x14ac:dyDescent="0.25">
      <c r="C10697" s="34"/>
      <c r="D10697" s="27"/>
      <c r="F10697" s="27"/>
      <c r="G10697" s="35"/>
      <c r="H10697" s="35"/>
      <c r="I10697" s="35"/>
    </row>
    <row r="10698" spans="3:9" ht="22.5" customHeight="1" x14ac:dyDescent="0.25">
      <c r="C10698" s="34"/>
      <c r="D10698" s="27"/>
      <c r="F10698" s="27"/>
      <c r="G10698" s="35"/>
      <c r="H10698" s="35"/>
      <c r="I10698" s="35"/>
    </row>
    <row r="10699" spans="3:9" ht="22.5" customHeight="1" x14ac:dyDescent="0.25">
      <c r="C10699" s="34"/>
      <c r="D10699" s="27"/>
      <c r="F10699" s="27"/>
      <c r="G10699" s="35"/>
      <c r="H10699" s="35"/>
      <c r="I10699" s="35"/>
    </row>
    <row r="10700" spans="3:9" ht="22.5" customHeight="1" x14ac:dyDescent="0.25">
      <c r="C10700" s="34"/>
      <c r="D10700" s="27"/>
      <c r="F10700" s="27"/>
      <c r="G10700" s="35"/>
      <c r="H10700" s="35"/>
      <c r="I10700" s="35"/>
    </row>
    <row r="10701" spans="3:9" ht="22.5" customHeight="1" x14ac:dyDescent="0.25">
      <c r="C10701" s="34"/>
      <c r="D10701" s="27"/>
      <c r="F10701" s="27"/>
      <c r="G10701" s="35"/>
      <c r="H10701" s="35"/>
      <c r="I10701" s="35"/>
    </row>
    <row r="10702" spans="3:9" ht="22.5" customHeight="1" x14ac:dyDescent="0.25">
      <c r="C10702" s="34"/>
      <c r="D10702" s="27"/>
      <c r="F10702" s="27"/>
      <c r="G10702" s="35"/>
      <c r="H10702" s="35"/>
      <c r="I10702" s="35"/>
    </row>
    <row r="10703" spans="3:9" ht="22.5" customHeight="1" x14ac:dyDescent="0.25">
      <c r="C10703" s="34"/>
      <c r="D10703" s="27"/>
      <c r="F10703" s="27"/>
      <c r="G10703" s="35"/>
      <c r="H10703" s="35"/>
      <c r="I10703" s="35"/>
    </row>
    <row r="10704" spans="3:9" ht="22.5" customHeight="1" x14ac:dyDescent="0.25">
      <c r="C10704" s="34"/>
      <c r="D10704" s="27"/>
      <c r="F10704" s="27"/>
      <c r="G10704" s="35"/>
      <c r="H10704" s="35"/>
      <c r="I10704" s="35"/>
    </row>
    <row r="10705" spans="3:9" ht="22.5" customHeight="1" x14ac:dyDescent="0.25">
      <c r="C10705" s="34"/>
      <c r="D10705" s="27"/>
      <c r="F10705" s="27"/>
      <c r="G10705" s="35"/>
      <c r="H10705" s="35"/>
      <c r="I10705" s="35"/>
    </row>
    <row r="10706" spans="3:9" ht="22.5" customHeight="1" x14ac:dyDescent="0.25">
      <c r="C10706" s="34"/>
      <c r="D10706" s="27"/>
      <c r="F10706" s="27"/>
      <c r="G10706" s="35"/>
      <c r="H10706" s="35"/>
      <c r="I10706" s="35"/>
    </row>
    <row r="10707" spans="3:9" ht="22.5" customHeight="1" x14ac:dyDescent="0.25">
      <c r="C10707" s="34"/>
      <c r="D10707" s="27"/>
      <c r="F10707" s="27"/>
      <c r="G10707" s="35"/>
      <c r="H10707" s="35"/>
      <c r="I10707" s="35"/>
    </row>
    <row r="10708" spans="3:9" ht="22.5" customHeight="1" x14ac:dyDescent="0.25">
      <c r="C10708" s="34"/>
      <c r="D10708" s="27"/>
      <c r="F10708" s="27"/>
      <c r="G10708" s="35"/>
      <c r="H10708" s="35"/>
      <c r="I10708" s="35"/>
    </row>
    <row r="10709" spans="3:9" ht="22.5" customHeight="1" x14ac:dyDescent="0.25">
      <c r="C10709" s="34"/>
      <c r="D10709" s="27"/>
      <c r="F10709" s="27"/>
      <c r="G10709" s="35"/>
      <c r="H10709" s="35"/>
      <c r="I10709" s="35"/>
    </row>
    <row r="10710" spans="3:9" ht="22.5" customHeight="1" x14ac:dyDescent="0.25">
      <c r="C10710" s="34"/>
      <c r="D10710" s="27"/>
      <c r="F10710" s="27"/>
      <c r="G10710" s="35"/>
      <c r="H10710" s="35"/>
      <c r="I10710" s="35"/>
    </row>
    <row r="10711" spans="3:9" ht="22.5" customHeight="1" x14ac:dyDescent="0.25">
      <c r="C10711" s="34"/>
      <c r="D10711" s="27"/>
      <c r="F10711" s="27"/>
      <c r="G10711" s="35"/>
      <c r="H10711" s="35"/>
      <c r="I10711" s="35"/>
    </row>
    <row r="10712" spans="3:9" ht="22.5" customHeight="1" x14ac:dyDescent="0.25">
      <c r="C10712" s="34"/>
      <c r="D10712" s="27"/>
      <c r="F10712" s="27"/>
      <c r="G10712" s="35"/>
      <c r="H10712" s="35"/>
      <c r="I10712" s="35"/>
    </row>
    <row r="10713" spans="3:9" ht="22.5" customHeight="1" x14ac:dyDescent="0.25">
      <c r="C10713" s="34"/>
      <c r="D10713" s="27"/>
      <c r="F10713" s="27"/>
      <c r="G10713" s="35"/>
      <c r="H10713" s="35"/>
      <c r="I10713" s="35"/>
    </row>
    <row r="10714" spans="3:9" ht="22.5" customHeight="1" x14ac:dyDescent="0.25">
      <c r="C10714" s="34"/>
      <c r="D10714" s="27"/>
      <c r="F10714" s="27"/>
      <c r="G10714" s="35"/>
      <c r="H10714" s="35"/>
      <c r="I10714" s="35"/>
    </row>
    <row r="10715" spans="3:9" ht="22.5" customHeight="1" x14ac:dyDescent="0.25">
      <c r="C10715" s="34"/>
      <c r="D10715" s="27"/>
      <c r="F10715" s="27"/>
      <c r="G10715" s="35"/>
      <c r="H10715" s="35"/>
      <c r="I10715" s="35"/>
    </row>
    <row r="10716" spans="3:9" ht="22.5" customHeight="1" x14ac:dyDescent="0.25">
      <c r="C10716" s="34"/>
      <c r="D10716" s="27"/>
      <c r="F10716" s="27"/>
      <c r="G10716" s="35"/>
      <c r="H10716" s="35"/>
      <c r="I10716" s="35"/>
    </row>
    <row r="10717" spans="3:9" ht="22.5" customHeight="1" x14ac:dyDescent="0.25">
      <c r="C10717" s="34"/>
      <c r="D10717" s="27"/>
      <c r="F10717" s="27"/>
      <c r="G10717" s="35"/>
      <c r="H10717" s="35"/>
      <c r="I10717" s="35"/>
    </row>
    <row r="10718" spans="3:9" ht="22.5" customHeight="1" x14ac:dyDescent="0.25">
      <c r="C10718" s="34"/>
      <c r="D10718" s="27"/>
      <c r="F10718" s="27"/>
      <c r="G10718" s="35"/>
      <c r="H10718" s="35"/>
      <c r="I10718" s="35"/>
    </row>
    <row r="10719" spans="3:9" ht="22.5" customHeight="1" x14ac:dyDescent="0.25">
      <c r="C10719" s="34"/>
      <c r="D10719" s="27"/>
      <c r="F10719" s="27"/>
      <c r="G10719" s="35"/>
      <c r="H10719" s="35"/>
      <c r="I10719" s="35"/>
    </row>
    <row r="10720" spans="3:9" ht="22.5" customHeight="1" x14ac:dyDescent="0.25">
      <c r="C10720" s="34"/>
      <c r="D10720" s="27"/>
      <c r="F10720" s="27"/>
      <c r="G10720" s="35"/>
      <c r="H10720" s="35"/>
      <c r="I10720" s="35"/>
    </row>
    <row r="10721" spans="3:9" ht="22.5" customHeight="1" x14ac:dyDescent="0.25">
      <c r="C10721" s="34"/>
      <c r="D10721" s="27"/>
      <c r="F10721" s="27"/>
      <c r="G10721" s="35"/>
      <c r="H10721" s="35"/>
      <c r="I10721" s="35"/>
    </row>
    <row r="10722" spans="3:9" ht="22.5" customHeight="1" x14ac:dyDescent="0.25">
      <c r="C10722" s="34"/>
      <c r="D10722" s="27"/>
      <c r="F10722" s="27"/>
      <c r="G10722" s="35"/>
      <c r="H10722" s="35"/>
      <c r="I10722" s="35"/>
    </row>
    <row r="10723" spans="3:9" ht="22.5" customHeight="1" x14ac:dyDescent="0.25">
      <c r="C10723" s="34"/>
      <c r="D10723" s="27"/>
      <c r="F10723" s="27"/>
      <c r="G10723" s="35"/>
      <c r="H10723" s="35"/>
      <c r="I10723" s="35"/>
    </row>
    <row r="10724" spans="3:9" ht="22.5" customHeight="1" x14ac:dyDescent="0.25">
      <c r="C10724" s="34"/>
      <c r="D10724" s="27"/>
      <c r="F10724" s="27"/>
      <c r="G10724" s="35"/>
      <c r="H10724" s="35"/>
      <c r="I10724" s="35"/>
    </row>
    <row r="10725" spans="3:9" ht="22.5" customHeight="1" x14ac:dyDescent="0.25">
      <c r="C10725" s="34"/>
      <c r="D10725" s="27"/>
      <c r="F10725" s="27"/>
      <c r="G10725" s="35"/>
      <c r="H10725" s="35"/>
      <c r="I10725" s="35"/>
    </row>
    <row r="10726" spans="3:9" ht="22.5" customHeight="1" x14ac:dyDescent="0.25">
      <c r="C10726" s="34"/>
      <c r="D10726" s="27"/>
      <c r="F10726" s="27"/>
      <c r="G10726" s="35"/>
      <c r="H10726" s="35"/>
      <c r="I10726" s="35"/>
    </row>
    <row r="10727" spans="3:9" ht="22.5" customHeight="1" x14ac:dyDescent="0.25">
      <c r="C10727" s="34"/>
      <c r="D10727" s="27"/>
      <c r="F10727" s="27"/>
      <c r="G10727" s="35"/>
      <c r="H10727" s="35"/>
      <c r="I10727" s="35"/>
    </row>
    <row r="10728" spans="3:9" ht="22.5" customHeight="1" x14ac:dyDescent="0.25">
      <c r="C10728" s="34"/>
      <c r="D10728" s="27"/>
      <c r="F10728" s="27"/>
      <c r="G10728" s="35"/>
      <c r="H10728" s="35"/>
      <c r="I10728" s="35"/>
    </row>
    <row r="10729" spans="3:9" ht="22.5" customHeight="1" x14ac:dyDescent="0.25">
      <c r="C10729" s="34"/>
      <c r="D10729" s="27"/>
      <c r="F10729" s="27"/>
      <c r="G10729" s="35"/>
      <c r="H10729" s="35"/>
      <c r="I10729" s="35"/>
    </row>
    <row r="10730" spans="3:9" ht="22.5" customHeight="1" x14ac:dyDescent="0.25">
      <c r="C10730" s="34"/>
      <c r="D10730" s="27"/>
      <c r="F10730" s="27"/>
      <c r="G10730" s="35"/>
      <c r="H10730" s="35"/>
      <c r="I10730" s="35"/>
    </row>
    <row r="10731" spans="3:9" ht="22.5" customHeight="1" x14ac:dyDescent="0.25">
      <c r="C10731" s="34"/>
      <c r="D10731" s="27"/>
      <c r="F10731" s="27"/>
      <c r="G10731" s="35"/>
      <c r="H10731" s="35"/>
      <c r="I10731" s="35"/>
    </row>
    <row r="10732" spans="3:9" ht="22.5" customHeight="1" x14ac:dyDescent="0.25">
      <c r="C10732" s="34"/>
      <c r="D10732" s="27"/>
      <c r="F10732" s="27"/>
      <c r="G10732" s="35"/>
      <c r="H10732" s="35"/>
      <c r="I10732" s="35"/>
    </row>
    <row r="10733" spans="3:9" ht="22.5" customHeight="1" x14ac:dyDescent="0.25">
      <c r="C10733" s="34"/>
      <c r="D10733" s="27"/>
      <c r="F10733" s="27"/>
      <c r="G10733" s="35"/>
      <c r="H10733" s="35"/>
      <c r="I10733" s="35"/>
    </row>
    <row r="10734" spans="3:9" ht="22.5" customHeight="1" x14ac:dyDescent="0.25">
      <c r="C10734" s="34"/>
      <c r="D10734" s="27"/>
      <c r="F10734" s="27"/>
      <c r="G10734" s="35"/>
      <c r="H10734" s="35"/>
      <c r="I10734" s="35"/>
    </row>
    <row r="10735" spans="3:9" ht="22.5" customHeight="1" x14ac:dyDescent="0.25">
      <c r="C10735" s="34"/>
      <c r="D10735" s="27"/>
      <c r="F10735" s="27"/>
      <c r="G10735" s="35"/>
      <c r="H10735" s="35"/>
      <c r="I10735" s="35"/>
    </row>
    <row r="10736" spans="3:9" ht="22.5" customHeight="1" x14ac:dyDescent="0.25">
      <c r="C10736" s="34"/>
      <c r="D10736" s="27"/>
      <c r="F10736" s="27"/>
      <c r="G10736" s="35"/>
      <c r="H10736" s="35"/>
      <c r="I10736" s="35"/>
    </row>
    <row r="10737" spans="3:9" ht="22.5" customHeight="1" x14ac:dyDescent="0.25">
      <c r="C10737" s="34"/>
      <c r="D10737" s="27"/>
      <c r="F10737" s="27"/>
      <c r="G10737" s="35"/>
      <c r="H10737" s="35"/>
      <c r="I10737" s="35"/>
    </row>
    <row r="10738" spans="3:9" ht="22.5" customHeight="1" x14ac:dyDescent="0.25">
      <c r="C10738" s="34"/>
      <c r="D10738" s="27"/>
      <c r="F10738" s="27"/>
      <c r="G10738" s="35"/>
      <c r="H10738" s="35"/>
      <c r="I10738" s="35"/>
    </row>
    <row r="10739" spans="3:9" ht="22.5" customHeight="1" x14ac:dyDescent="0.25">
      <c r="C10739" s="34"/>
      <c r="D10739" s="27"/>
      <c r="F10739" s="27"/>
      <c r="G10739" s="35"/>
      <c r="H10739" s="35"/>
      <c r="I10739" s="35"/>
    </row>
    <row r="10740" spans="3:9" ht="22.5" customHeight="1" x14ac:dyDescent="0.25">
      <c r="C10740" s="34"/>
      <c r="D10740" s="27"/>
      <c r="F10740" s="27"/>
      <c r="G10740" s="35"/>
      <c r="H10740" s="35"/>
      <c r="I10740" s="35"/>
    </row>
    <row r="10741" spans="3:9" ht="22.5" customHeight="1" x14ac:dyDescent="0.25">
      <c r="C10741" s="34"/>
      <c r="D10741" s="27"/>
      <c r="F10741" s="27"/>
      <c r="G10741" s="35"/>
      <c r="H10741" s="35"/>
      <c r="I10741" s="35"/>
    </row>
    <row r="10742" spans="3:9" ht="22.5" customHeight="1" x14ac:dyDescent="0.25">
      <c r="C10742" s="34"/>
      <c r="D10742" s="27"/>
      <c r="F10742" s="27"/>
      <c r="G10742" s="35"/>
      <c r="H10742" s="35"/>
      <c r="I10742" s="35"/>
    </row>
    <row r="10743" spans="3:9" ht="22.5" customHeight="1" x14ac:dyDescent="0.25">
      <c r="C10743" s="34"/>
      <c r="D10743" s="27"/>
      <c r="F10743" s="27"/>
      <c r="G10743" s="35"/>
      <c r="H10743" s="35"/>
      <c r="I10743" s="35"/>
    </row>
    <row r="10744" spans="3:9" ht="22.5" customHeight="1" x14ac:dyDescent="0.25">
      <c r="C10744" s="34"/>
      <c r="D10744" s="27"/>
      <c r="F10744" s="27"/>
      <c r="G10744" s="35"/>
      <c r="H10744" s="35"/>
      <c r="I10744" s="35"/>
    </row>
    <row r="10745" spans="3:9" ht="22.5" customHeight="1" x14ac:dyDescent="0.25">
      <c r="C10745" s="34"/>
      <c r="D10745" s="27"/>
      <c r="F10745" s="27"/>
      <c r="G10745" s="35"/>
      <c r="H10745" s="35"/>
      <c r="I10745" s="35"/>
    </row>
    <row r="10746" spans="3:9" ht="22.5" customHeight="1" x14ac:dyDescent="0.25">
      <c r="C10746" s="34"/>
      <c r="D10746" s="27"/>
      <c r="F10746" s="27"/>
      <c r="G10746" s="35"/>
      <c r="H10746" s="35"/>
      <c r="I10746" s="35"/>
    </row>
    <row r="10747" spans="3:9" ht="22.5" customHeight="1" x14ac:dyDescent="0.25">
      <c r="C10747" s="34"/>
      <c r="D10747" s="27"/>
      <c r="F10747" s="27"/>
      <c r="G10747" s="35"/>
      <c r="H10747" s="35"/>
      <c r="I10747" s="35"/>
    </row>
    <row r="10748" spans="3:9" ht="22.5" customHeight="1" x14ac:dyDescent="0.25">
      <c r="C10748" s="34"/>
      <c r="D10748" s="27"/>
      <c r="F10748" s="27"/>
      <c r="G10748" s="35"/>
      <c r="H10748" s="35"/>
      <c r="I10748" s="35"/>
    </row>
    <row r="10749" spans="3:9" ht="22.5" customHeight="1" x14ac:dyDescent="0.25">
      <c r="C10749" s="34"/>
      <c r="D10749" s="27"/>
      <c r="F10749" s="27"/>
      <c r="G10749" s="35"/>
      <c r="H10749" s="35"/>
      <c r="I10749" s="35"/>
    </row>
    <row r="10750" spans="3:9" ht="22.5" customHeight="1" x14ac:dyDescent="0.25">
      <c r="C10750" s="34"/>
      <c r="D10750" s="27"/>
      <c r="F10750" s="27"/>
      <c r="G10750" s="35"/>
      <c r="H10750" s="35"/>
      <c r="I10750" s="35"/>
    </row>
    <row r="10751" spans="3:9" ht="22.5" customHeight="1" x14ac:dyDescent="0.25">
      <c r="C10751" s="34"/>
      <c r="D10751" s="27"/>
      <c r="F10751" s="27"/>
      <c r="G10751" s="35"/>
      <c r="H10751" s="35"/>
      <c r="I10751" s="35"/>
    </row>
    <row r="10752" spans="3:9" ht="22.5" customHeight="1" x14ac:dyDescent="0.25">
      <c r="C10752" s="34"/>
      <c r="D10752" s="27"/>
      <c r="F10752" s="27"/>
      <c r="G10752" s="35"/>
      <c r="H10752" s="35"/>
      <c r="I10752" s="35"/>
    </row>
    <row r="10753" spans="3:9" ht="22.5" customHeight="1" x14ac:dyDescent="0.25">
      <c r="C10753" s="34"/>
      <c r="D10753" s="27"/>
      <c r="F10753" s="27"/>
      <c r="G10753" s="35"/>
      <c r="H10753" s="35"/>
      <c r="I10753" s="35"/>
    </row>
    <row r="10754" spans="3:9" ht="22.5" customHeight="1" x14ac:dyDescent="0.25">
      <c r="C10754" s="34"/>
      <c r="D10754" s="27"/>
      <c r="F10754" s="27"/>
      <c r="G10754" s="35"/>
      <c r="H10754" s="35"/>
      <c r="I10754" s="35"/>
    </row>
    <row r="10755" spans="3:9" ht="22.5" customHeight="1" x14ac:dyDescent="0.25">
      <c r="C10755" s="34"/>
      <c r="D10755" s="27"/>
      <c r="F10755" s="27"/>
      <c r="G10755" s="35"/>
      <c r="H10755" s="35"/>
      <c r="I10755" s="35"/>
    </row>
    <row r="10756" spans="3:9" ht="22.5" customHeight="1" x14ac:dyDescent="0.25">
      <c r="C10756" s="34"/>
      <c r="D10756" s="27"/>
      <c r="F10756" s="27"/>
      <c r="G10756" s="35"/>
      <c r="H10756" s="35"/>
      <c r="I10756" s="35"/>
    </row>
    <row r="10757" spans="3:9" ht="22.5" customHeight="1" x14ac:dyDescent="0.25">
      <c r="C10757" s="34"/>
      <c r="D10757" s="27"/>
      <c r="F10757" s="27"/>
      <c r="G10757" s="35"/>
      <c r="H10757" s="35"/>
      <c r="I10757" s="35"/>
    </row>
    <row r="10758" spans="3:9" ht="22.5" customHeight="1" x14ac:dyDescent="0.25">
      <c r="C10758" s="34"/>
      <c r="D10758" s="27"/>
      <c r="F10758" s="27"/>
      <c r="G10758" s="35"/>
      <c r="H10758" s="35"/>
      <c r="I10758" s="35"/>
    </row>
    <row r="10759" spans="3:9" ht="22.5" customHeight="1" x14ac:dyDescent="0.25">
      <c r="C10759" s="34"/>
      <c r="D10759" s="27"/>
      <c r="F10759" s="27"/>
      <c r="G10759" s="35"/>
      <c r="H10759" s="35"/>
      <c r="I10759" s="35"/>
    </row>
    <row r="10760" spans="3:9" ht="22.5" customHeight="1" x14ac:dyDescent="0.25">
      <c r="C10760" s="34"/>
      <c r="D10760" s="27"/>
      <c r="F10760" s="27"/>
      <c r="G10760" s="35"/>
      <c r="H10760" s="35"/>
      <c r="I10760" s="35"/>
    </row>
    <row r="10761" spans="3:9" ht="22.5" customHeight="1" x14ac:dyDescent="0.25">
      <c r="C10761" s="34"/>
      <c r="D10761" s="27"/>
      <c r="F10761" s="27"/>
      <c r="G10761" s="35"/>
      <c r="H10761" s="35"/>
      <c r="I10761" s="35"/>
    </row>
    <row r="10762" spans="3:9" ht="22.5" customHeight="1" x14ac:dyDescent="0.25">
      <c r="C10762" s="34"/>
      <c r="D10762" s="27"/>
      <c r="F10762" s="27"/>
      <c r="G10762" s="35"/>
      <c r="H10762" s="35"/>
      <c r="I10762" s="35"/>
    </row>
    <row r="10763" spans="3:9" ht="22.5" customHeight="1" x14ac:dyDescent="0.25">
      <c r="C10763" s="34"/>
      <c r="D10763" s="27"/>
      <c r="F10763" s="27"/>
      <c r="G10763" s="35"/>
      <c r="H10763" s="35"/>
      <c r="I10763" s="35"/>
    </row>
    <row r="10764" spans="3:9" ht="22.5" customHeight="1" x14ac:dyDescent="0.25">
      <c r="C10764" s="34"/>
      <c r="D10764" s="27"/>
      <c r="F10764" s="27"/>
      <c r="G10764" s="35"/>
      <c r="H10764" s="35"/>
      <c r="I10764" s="35"/>
    </row>
    <row r="10765" spans="3:9" ht="22.5" customHeight="1" x14ac:dyDescent="0.25">
      <c r="C10765" s="34"/>
      <c r="D10765" s="27"/>
      <c r="F10765" s="27"/>
      <c r="G10765" s="35"/>
      <c r="H10765" s="35"/>
      <c r="I10765" s="35"/>
    </row>
    <row r="10766" spans="3:9" ht="22.5" customHeight="1" x14ac:dyDescent="0.25">
      <c r="C10766" s="34"/>
      <c r="D10766" s="27"/>
      <c r="F10766" s="27"/>
      <c r="G10766" s="35"/>
      <c r="H10766" s="35"/>
      <c r="I10766" s="35"/>
    </row>
    <row r="10767" spans="3:9" ht="22.5" customHeight="1" x14ac:dyDescent="0.25">
      <c r="C10767" s="34"/>
      <c r="D10767" s="27"/>
      <c r="F10767" s="27"/>
      <c r="G10767" s="35"/>
      <c r="H10767" s="35"/>
      <c r="I10767" s="35"/>
    </row>
    <row r="10768" spans="3:9" ht="22.5" customHeight="1" x14ac:dyDescent="0.25">
      <c r="C10768" s="34"/>
      <c r="D10768" s="27"/>
      <c r="F10768" s="27"/>
      <c r="G10768" s="35"/>
      <c r="H10768" s="35"/>
      <c r="I10768" s="35"/>
    </row>
    <row r="10769" spans="3:9" ht="22.5" customHeight="1" x14ac:dyDescent="0.25">
      <c r="C10769" s="34"/>
      <c r="D10769" s="27"/>
      <c r="F10769" s="27"/>
      <c r="G10769" s="35"/>
      <c r="H10769" s="35"/>
      <c r="I10769" s="35"/>
    </row>
    <row r="10770" spans="3:9" ht="22.5" customHeight="1" x14ac:dyDescent="0.25">
      <c r="C10770" s="34"/>
      <c r="D10770" s="27"/>
      <c r="F10770" s="27"/>
      <c r="G10770" s="35"/>
      <c r="H10770" s="35"/>
      <c r="I10770" s="35"/>
    </row>
    <row r="10771" spans="3:9" ht="22.5" customHeight="1" x14ac:dyDescent="0.25">
      <c r="C10771" s="34"/>
      <c r="D10771" s="27"/>
      <c r="F10771" s="27"/>
      <c r="G10771" s="35"/>
      <c r="H10771" s="35"/>
      <c r="I10771" s="35"/>
    </row>
    <row r="10772" spans="3:9" ht="22.5" customHeight="1" x14ac:dyDescent="0.25">
      <c r="C10772" s="34"/>
      <c r="D10772" s="27"/>
      <c r="F10772" s="27"/>
      <c r="G10772" s="35"/>
      <c r="H10772" s="35"/>
      <c r="I10772" s="35"/>
    </row>
    <row r="10773" spans="3:9" ht="22.5" customHeight="1" x14ac:dyDescent="0.25">
      <c r="C10773" s="34"/>
      <c r="D10773" s="27"/>
      <c r="F10773" s="27"/>
      <c r="G10773" s="35"/>
      <c r="H10773" s="35"/>
      <c r="I10773" s="35"/>
    </row>
    <row r="10774" spans="3:9" ht="22.5" customHeight="1" x14ac:dyDescent="0.25">
      <c r="C10774" s="34"/>
      <c r="D10774" s="27"/>
      <c r="F10774" s="27"/>
      <c r="G10774" s="35"/>
      <c r="H10774" s="35"/>
      <c r="I10774" s="35"/>
    </row>
    <row r="10775" spans="3:9" ht="22.5" customHeight="1" x14ac:dyDescent="0.25">
      <c r="C10775" s="34"/>
      <c r="D10775" s="27"/>
      <c r="F10775" s="27"/>
      <c r="G10775" s="35"/>
      <c r="H10775" s="35"/>
      <c r="I10775" s="35"/>
    </row>
    <row r="10776" spans="3:9" ht="22.5" customHeight="1" x14ac:dyDescent="0.25">
      <c r="C10776" s="34"/>
      <c r="D10776" s="27"/>
      <c r="F10776" s="27"/>
      <c r="G10776" s="35"/>
      <c r="H10776" s="35"/>
      <c r="I10776" s="35"/>
    </row>
    <row r="10777" spans="3:9" ht="22.5" customHeight="1" x14ac:dyDescent="0.25">
      <c r="C10777" s="34"/>
      <c r="D10777" s="27"/>
      <c r="F10777" s="27"/>
      <c r="G10777" s="35"/>
      <c r="H10777" s="35"/>
      <c r="I10777" s="35"/>
    </row>
    <row r="10778" spans="3:9" ht="22.5" customHeight="1" x14ac:dyDescent="0.25">
      <c r="C10778" s="34"/>
      <c r="D10778" s="27"/>
      <c r="F10778" s="27"/>
      <c r="G10778" s="35"/>
      <c r="H10778" s="35"/>
      <c r="I10778" s="35"/>
    </row>
    <row r="10779" spans="3:9" ht="22.5" customHeight="1" x14ac:dyDescent="0.25">
      <c r="C10779" s="34"/>
      <c r="D10779" s="27"/>
      <c r="F10779" s="27"/>
      <c r="G10779" s="35"/>
      <c r="H10779" s="35"/>
      <c r="I10779" s="35"/>
    </row>
    <row r="10780" spans="3:9" ht="22.5" customHeight="1" x14ac:dyDescent="0.25">
      <c r="C10780" s="34"/>
      <c r="D10780" s="27"/>
      <c r="F10780" s="27"/>
      <c r="G10780" s="35"/>
      <c r="H10780" s="35"/>
      <c r="I10780" s="35"/>
    </row>
    <row r="10781" spans="3:9" ht="22.5" customHeight="1" x14ac:dyDescent="0.25">
      <c r="C10781" s="34"/>
      <c r="D10781" s="27"/>
      <c r="F10781" s="27"/>
      <c r="G10781" s="35"/>
      <c r="H10781" s="35"/>
      <c r="I10781" s="35"/>
    </row>
    <row r="10782" spans="3:9" ht="22.5" customHeight="1" x14ac:dyDescent="0.25">
      <c r="C10782" s="34"/>
      <c r="D10782" s="27"/>
      <c r="F10782" s="27"/>
      <c r="G10782" s="35"/>
      <c r="H10782" s="35"/>
      <c r="I10782" s="35"/>
    </row>
    <row r="10783" spans="3:9" ht="22.5" customHeight="1" x14ac:dyDescent="0.25">
      <c r="C10783" s="34"/>
      <c r="D10783" s="27"/>
      <c r="F10783" s="27"/>
      <c r="G10783" s="35"/>
      <c r="H10783" s="35"/>
      <c r="I10783" s="35"/>
    </row>
    <row r="10784" spans="3:9" ht="22.5" customHeight="1" x14ac:dyDescent="0.25">
      <c r="C10784" s="34"/>
      <c r="D10784" s="27"/>
      <c r="F10784" s="27"/>
      <c r="G10784" s="35"/>
      <c r="H10784" s="35"/>
      <c r="I10784" s="35"/>
    </row>
    <row r="10785" spans="3:9" ht="22.5" customHeight="1" x14ac:dyDescent="0.25">
      <c r="C10785" s="34"/>
      <c r="D10785" s="27"/>
      <c r="F10785" s="27"/>
      <c r="G10785" s="35"/>
      <c r="H10785" s="35"/>
      <c r="I10785" s="35"/>
    </row>
    <row r="10786" spans="3:9" ht="22.5" customHeight="1" x14ac:dyDescent="0.25">
      <c r="C10786" s="34"/>
      <c r="D10786" s="27"/>
      <c r="F10786" s="27"/>
      <c r="G10786" s="35"/>
      <c r="H10786" s="35"/>
      <c r="I10786" s="35"/>
    </row>
    <row r="10787" spans="3:9" ht="22.5" customHeight="1" x14ac:dyDescent="0.25">
      <c r="C10787" s="34"/>
      <c r="D10787" s="27"/>
      <c r="F10787" s="27"/>
      <c r="G10787" s="35"/>
      <c r="H10787" s="35"/>
      <c r="I10787" s="35"/>
    </row>
    <row r="10788" spans="3:9" ht="22.5" customHeight="1" x14ac:dyDescent="0.25">
      <c r="C10788" s="34"/>
      <c r="D10788" s="27"/>
      <c r="F10788" s="27"/>
      <c r="G10788" s="35"/>
      <c r="H10788" s="35"/>
      <c r="I10788" s="35"/>
    </row>
    <row r="10789" spans="3:9" ht="22.5" customHeight="1" x14ac:dyDescent="0.25">
      <c r="C10789" s="34"/>
      <c r="D10789" s="27"/>
      <c r="F10789" s="27"/>
      <c r="G10789" s="35"/>
      <c r="H10789" s="35"/>
      <c r="I10789" s="35"/>
    </row>
    <row r="10790" spans="3:9" ht="22.5" customHeight="1" x14ac:dyDescent="0.25">
      <c r="C10790" s="34"/>
      <c r="D10790" s="27"/>
      <c r="F10790" s="27"/>
      <c r="G10790" s="35"/>
      <c r="H10790" s="35"/>
      <c r="I10790" s="35"/>
    </row>
    <row r="10791" spans="3:9" ht="22.5" customHeight="1" x14ac:dyDescent="0.25">
      <c r="C10791" s="34"/>
      <c r="D10791" s="27"/>
      <c r="F10791" s="27"/>
      <c r="G10791" s="35"/>
      <c r="H10791" s="35"/>
      <c r="I10791" s="35"/>
    </row>
    <row r="10792" spans="3:9" ht="22.5" customHeight="1" x14ac:dyDescent="0.25">
      <c r="C10792" s="34"/>
      <c r="D10792" s="27"/>
      <c r="F10792" s="27"/>
      <c r="G10792" s="35"/>
      <c r="H10792" s="35"/>
      <c r="I10792" s="35"/>
    </row>
    <row r="10793" spans="3:9" ht="22.5" customHeight="1" x14ac:dyDescent="0.25">
      <c r="C10793" s="34"/>
      <c r="D10793" s="27"/>
      <c r="F10793" s="27"/>
      <c r="G10793" s="35"/>
      <c r="H10793" s="35"/>
      <c r="I10793" s="35"/>
    </row>
    <row r="10794" spans="3:9" ht="22.5" customHeight="1" x14ac:dyDescent="0.25">
      <c r="C10794" s="34"/>
      <c r="D10794" s="27"/>
      <c r="F10794" s="27"/>
      <c r="G10794" s="35"/>
      <c r="H10794" s="35"/>
      <c r="I10794" s="35"/>
    </row>
    <row r="10795" spans="3:9" ht="22.5" customHeight="1" x14ac:dyDescent="0.25">
      <c r="C10795" s="34"/>
      <c r="D10795" s="27"/>
      <c r="F10795" s="27"/>
      <c r="G10795" s="35"/>
      <c r="H10795" s="35"/>
      <c r="I10795" s="35"/>
    </row>
    <row r="10796" spans="3:9" ht="22.5" customHeight="1" x14ac:dyDescent="0.25">
      <c r="C10796" s="34"/>
      <c r="D10796" s="27"/>
      <c r="F10796" s="27"/>
      <c r="G10796" s="35"/>
      <c r="H10796" s="35"/>
      <c r="I10796" s="35"/>
    </row>
    <row r="10797" spans="3:9" ht="22.5" customHeight="1" x14ac:dyDescent="0.25">
      <c r="C10797" s="34"/>
      <c r="D10797" s="27"/>
      <c r="F10797" s="27"/>
      <c r="G10797" s="35"/>
      <c r="H10797" s="35"/>
      <c r="I10797" s="35"/>
    </row>
    <row r="10798" spans="3:9" ht="22.5" customHeight="1" x14ac:dyDescent="0.25">
      <c r="C10798" s="34"/>
      <c r="D10798" s="27"/>
      <c r="F10798" s="27"/>
      <c r="G10798" s="35"/>
      <c r="H10798" s="35"/>
      <c r="I10798" s="35"/>
    </row>
    <row r="10799" spans="3:9" ht="22.5" customHeight="1" x14ac:dyDescent="0.25">
      <c r="C10799" s="34"/>
      <c r="D10799" s="27"/>
      <c r="F10799" s="27"/>
      <c r="G10799" s="35"/>
      <c r="H10799" s="35"/>
      <c r="I10799" s="35"/>
    </row>
    <row r="10800" spans="3:9" ht="22.5" customHeight="1" x14ac:dyDescent="0.25">
      <c r="C10800" s="34"/>
      <c r="D10800" s="27"/>
      <c r="F10800" s="27"/>
      <c r="G10800" s="35"/>
      <c r="H10800" s="35"/>
      <c r="I10800" s="35"/>
    </row>
    <row r="10801" spans="3:9" ht="22.5" customHeight="1" x14ac:dyDescent="0.25">
      <c r="C10801" s="34"/>
      <c r="D10801" s="27"/>
      <c r="F10801" s="27"/>
      <c r="G10801" s="35"/>
      <c r="H10801" s="35"/>
      <c r="I10801" s="35"/>
    </row>
    <row r="10802" spans="3:9" ht="22.5" customHeight="1" x14ac:dyDescent="0.25">
      <c r="C10802" s="34"/>
      <c r="D10802" s="27"/>
      <c r="F10802" s="27"/>
      <c r="G10802" s="35"/>
      <c r="H10802" s="35"/>
      <c r="I10802" s="35"/>
    </row>
    <row r="10803" spans="3:9" ht="22.5" customHeight="1" x14ac:dyDescent="0.25">
      <c r="C10803" s="34"/>
      <c r="D10803" s="27"/>
      <c r="F10803" s="27"/>
      <c r="G10803" s="35"/>
      <c r="H10803" s="35"/>
      <c r="I10803" s="35"/>
    </row>
    <row r="10804" spans="3:9" ht="22.5" customHeight="1" x14ac:dyDescent="0.25">
      <c r="C10804" s="34"/>
      <c r="D10804" s="27"/>
      <c r="F10804" s="27"/>
      <c r="G10804" s="35"/>
      <c r="H10804" s="35"/>
      <c r="I10804" s="35"/>
    </row>
    <row r="10805" spans="3:9" ht="22.5" customHeight="1" x14ac:dyDescent="0.25">
      <c r="C10805" s="34"/>
      <c r="D10805" s="27"/>
      <c r="F10805" s="27"/>
      <c r="G10805" s="35"/>
      <c r="H10805" s="35"/>
      <c r="I10805" s="35"/>
    </row>
    <row r="10806" spans="3:9" ht="22.5" customHeight="1" x14ac:dyDescent="0.25">
      <c r="C10806" s="34"/>
      <c r="D10806" s="27"/>
      <c r="F10806" s="27"/>
      <c r="G10806" s="35"/>
      <c r="H10806" s="35"/>
      <c r="I10806" s="35"/>
    </row>
    <row r="10807" spans="3:9" ht="22.5" customHeight="1" x14ac:dyDescent="0.25">
      <c r="C10807" s="34"/>
      <c r="D10807" s="27"/>
      <c r="F10807" s="27"/>
      <c r="G10807" s="35"/>
      <c r="H10807" s="35"/>
      <c r="I10807" s="35"/>
    </row>
    <row r="10808" spans="3:9" ht="22.5" customHeight="1" x14ac:dyDescent="0.25">
      <c r="C10808" s="34"/>
      <c r="D10808" s="27"/>
      <c r="F10808" s="27"/>
      <c r="G10808" s="35"/>
      <c r="H10808" s="35"/>
      <c r="I10808" s="35"/>
    </row>
    <row r="10809" spans="3:9" ht="22.5" customHeight="1" x14ac:dyDescent="0.25">
      <c r="C10809" s="34"/>
      <c r="D10809" s="27"/>
      <c r="F10809" s="27"/>
      <c r="G10809" s="35"/>
      <c r="H10809" s="35"/>
      <c r="I10809" s="35"/>
    </row>
    <row r="10810" spans="3:9" ht="22.5" customHeight="1" x14ac:dyDescent="0.25">
      <c r="C10810" s="34"/>
      <c r="D10810" s="27"/>
      <c r="F10810" s="27"/>
      <c r="G10810" s="35"/>
      <c r="H10810" s="35"/>
      <c r="I10810" s="35"/>
    </row>
    <row r="10811" spans="3:9" ht="22.5" customHeight="1" x14ac:dyDescent="0.25">
      <c r="C10811" s="34"/>
      <c r="D10811" s="27"/>
      <c r="F10811" s="27"/>
      <c r="G10811" s="35"/>
      <c r="H10811" s="35"/>
      <c r="I10811" s="35"/>
    </row>
    <row r="10812" spans="3:9" ht="22.5" customHeight="1" x14ac:dyDescent="0.25">
      <c r="C10812" s="34"/>
      <c r="D10812" s="27"/>
      <c r="F10812" s="27"/>
      <c r="G10812" s="35"/>
      <c r="H10812" s="35"/>
      <c r="I10812" s="35"/>
    </row>
    <row r="10813" spans="3:9" ht="22.5" customHeight="1" x14ac:dyDescent="0.25">
      <c r="C10813" s="34"/>
      <c r="D10813" s="27"/>
      <c r="F10813" s="27"/>
      <c r="G10813" s="35"/>
      <c r="H10813" s="35"/>
      <c r="I10813" s="35"/>
    </row>
    <row r="10814" spans="3:9" ht="22.5" customHeight="1" x14ac:dyDescent="0.25">
      <c r="C10814" s="34"/>
      <c r="D10814" s="27"/>
      <c r="F10814" s="27"/>
      <c r="G10814" s="35"/>
      <c r="H10814" s="35"/>
      <c r="I10814" s="35"/>
    </row>
    <row r="10815" spans="3:9" ht="22.5" customHeight="1" x14ac:dyDescent="0.25">
      <c r="C10815" s="34"/>
      <c r="D10815" s="27"/>
      <c r="F10815" s="27"/>
      <c r="G10815" s="35"/>
      <c r="H10815" s="35"/>
      <c r="I10815" s="35"/>
    </row>
    <row r="10816" spans="3:9" ht="22.5" customHeight="1" x14ac:dyDescent="0.25">
      <c r="C10816" s="34"/>
      <c r="D10816" s="27"/>
      <c r="F10816" s="27"/>
      <c r="G10816" s="35"/>
      <c r="H10816" s="35"/>
      <c r="I10816" s="35"/>
    </row>
    <row r="10817" spans="3:9" ht="22.5" customHeight="1" x14ac:dyDescent="0.25">
      <c r="C10817" s="34"/>
      <c r="D10817" s="27"/>
      <c r="F10817" s="27"/>
      <c r="G10817" s="35"/>
      <c r="H10817" s="35"/>
      <c r="I10817" s="35"/>
    </row>
    <row r="10818" spans="3:9" ht="22.5" customHeight="1" x14ac:dyDescent="0.25">
      <c r="C10818" s="34"/>
      <c r="D10818" s="27"/>
      <c r="F10818" s="27"/>
      <c r="G10818" s="35"/>
      <c r="H10818" s="35"/>
      <c r="I10818" s="35"/>
    </row>
    <row r="10819" spans="3:9" ht="22.5" customHeight="1" x14ac:dyDescent="0.25">
      <c r="C10819" s="34"/>
      <c r="D10819" s="27"/>
      <c r="F10819" s="27"/>
      <c r="G10819" s="35"/>
      <c r="H10819" s="35"/>
      <c r="I10819" s="35"/>
    </row>
    <row r="10820" spans="3:9" ht="22.5" customHeight="1" x14ac:dyDescent="0.25">
      <c r="C10820" s="34"/>
      <c r="D10820" s="27"/>
      <c r="F10820" s="27"/>
      <c r="G10820" s="35"/>
      <c r="H10820" s="35"/>
      <c r="I10820" s="35"/>
    </row>
    <row r="10821" spans="3:9" ht="22.5" customHeight="1" x14ac:dyDescent="0.25">
      <c r="C10821" s="34"/>
      <c r="D10821" s="27"/>
      <c r="F10821" s="27"/>
      <c r="G10821" s="35"/>
      <c r="H10821" s="35"/>
      <c r="I10821" s="35"/>
    </row>
    <row r="10822" spans="3:9" ht="22.5" customHeight="1" x14ac:dyDescent="0.25">
      <c r="C10822" s="34"/>
      <c r="D10822" s="27"/>
      <c r="F10822" s="27"/>
      <c r="G10822" s="35"/>
      <c r="H10822" s="35"/>
      <c r="I10822" s="35"/>
    </row>
    <row r="10823" spans="3:9" ht="22.5" customHeight="1" x14ac:dyDescent="0.25">
      <c r="C10823" s="34"/>
      <c r="D10823" s="27"/>
      <c r="F10823" s="27"/>
      <c r="G10823" s="35"/>
      <c r="H10823" s="35"/>
      <c r="I10823" s="35"/>
    </row>
    <row r="10824" spans="3:9" ht="22.5" customHeight="1" x14ac:dyDescent="0.25">
      <c r="C10824" s="34"/>
      <c r="D10824" s="27"/>
      <c r="F10824" s="27"/>
      <c r="G10824" s="35"/>
      <c r="H10824" s="35"/>
      <c r="I10824" s="35"/>
    </row>
    <row r="10825" spans="3:9" ht="22.5" customHeight="1" x14ac:dyDescent="0.25">
      <c r="C10825" s="34"/>
      <c r="D10825" s="27"/>
      <c r="F10825" s="27"/>
      <c r="G10825" s="35"/>
      <c r="H10825" s="35"/>
      <c r="I10825" s="35"/>
    </row>
    <row r="10826" spans="3:9" ht="22.5" customHeight="1" x14ac:dyDescent="0.25">
      <c r="C10826" s="34"/>
      <c r="D10826" s="27"/>
      <c r="F10826" s="27"/>
      <c r="G10826" s="35"/>
      <c r="H10826" s="35"/>
      <c r="I10826" s="35"/>
    </row>
    <row r="10827" spans="3:9" ht="22.5" customHeight="1" x14ac:dyDescent="0.25">
      <c r="C10827" s="34"/>
      <c r="D10827" s="27"/>
      <c r="F10827" s="27"/>
      <c r="G10827" s="35"/>
      <c r="H10827" s="35"/>
      <c r="I10827" s="35"/>
    </row>
    <row r="10828" spans="3:9" ht="22.5" customHeight="1" x14ac:dyDescent="0.25">
      <c r="C10828" s="34"/>
      <c r="D10828" s="27"/>
      <c r="F10828" s="27"/>
      <c r="G10828" s="35"/>
      <c r="H10828" s="35"/>
      <c r="I10828" s="35"/>
    </row>
    <row r="10829" spans="3:9" ht="22.5" customHeight="1" x14ac:dyDescent="0.25">
      <c r="C10829" s="34"/>
      <c r="D10829" s="27"/>
      <c r="F10829" s="27"/>
      <c r="G10829" s="35"/>
      <c r="H10829" s="35"/>
      <c r="I10829" s="35"/>
    </row>
    <row r="10830" spans="3:9" ht="22.5" customHeight="1" x14ac:dyDescent="0.25">
      <c r="C10830" s="34"/>
      <c r="D10830" s="27"/>
      <c r="F10830" s="27"/>
      <c r="G10830" s="35"/>
      <c r="H10830" s="35"/>
      <c r="I10830" s="35"/>
    </row>
    <row r="10831" spans="3:9" ht="22.5" customHeight="1" x14ac:dyDescent="0.25">
      <c r="C10831" s="34"/>
      <c r="D10831" s="27"/>
      <c r="F10831" s="27"/>
      <c r="G10831" s="35"/>
      <c r="H10831" s="35"/>
      <c r="I10831" s="35"/>
    </row>
    <row r="10832" spans="3:9" ht="22.5" customHeight="1" x14ac:dyDescent="0.25">
      <c r="C10832" s="34"/>
      <c r="D10832" s="27"/>
      <c r="F10832" s="27"/>
      <c r="G10832" s="35"/>
      <c r="H10832" s="35"/>
      <c r="I10832" s="35"/>
    </row>
    <row r="10833" spans="3:9" ht="22.5" customHeight="1" x14ac:dyDescent="0.25">
      <c r="C10833" s="34"/>
      <c r="D10833" s="27"/>
      <c r="F10833" s="27"/>
      <c r="G10833" s="35"/>
      <c r="H10833" s="35"/>
      <c r="I10833" s="35"/>
    </row>
    <row r="10834" spans="3:9" ht="22.5" customHeight="1" x14ac:dyDescent="0.25">
      <c r="C10834" s="34"/>
      <c r="D10834" s="27"/>
      <c r="F10834" s="27"/>
      <c r="G10834" s="35"/>
      <c r="H10834" s="35"/>
      <c r="I10834" s="35"/>
    </row>
    <row r="10835" spans="3:9" ht="22.5" customHeight="1" x14ac:dyDescent="0.25">
      <c r="C10835" s="34"/>
      <c r="D10835" s="27"/>
      <c r="F10835" s="27"/>
      <c r="G10835" s="35"/>
      <c r="H10835" s="35"/>
      <c r="I10835" s="35"/>
    </row>
    <row r="10836" spans="3:9" ht="22.5" customHeight="1" x14ac:dyDescent="0.25">
      <c r="C10836" s="34"/>
      <c r="D10836" s="27"/>
      <c r="F10836" s="27"/>
      <c r="G10836" s="35"/>
      <c r="H10836" s="35"/>
      <c r="I10836" s="35"/>
    </row>
    <row r="10837" spans="3:9" ht="22.5" customHeight="1" x14ac:dyDescent="0.25">
      <c r="C10837" s="34"/>
      <c r="D10837" s="27"/>
      <c r="F10837" s="27"/>
      <c r="G10837" s="35"/>
      <c r="H10837" s="35"/>
      <c r="I10837" s="35"/>
    </row>
    <row r="10838" spans="3:9" ht="22.5" customHeight="1" x14ac:dyDescent="0.25">
      <c r="C10838" s="34"/>
      <c r="D10838" s="27"/>
      <c r="F10838" s="27"/>
      <c r="G10838" s="35"/>
      <c r="H10838" s="35"/>
      <c r="I10838" s="35"/>
    </row>
    <row r="10839" spans="3:9" ht="22.5" customHeight="1" x14ac:dyDescent="0.25">
      <c r="C10839" s="34"/>
      <c r="D10839" s="27"/>
      <c r="F10839" s="27"/>
      <c r="G10839" s="35"/>
      <c r="H10839" s="35"/>
      <c r="I10839" s="35"/>
    </row>
    <row r="10840" spans="3:9" ht="22.5" customHeight="1" x14ac:dyDescent="0.25">
      <c r="C10840" s="34"/>
      <c r="D10840" s="27"/>
      <c r="F10840" s="27"/>
      <c r="G10840" s="35"/>
      <c r="H10840" s="35"/>
      <c r="I10840" s="35"/>
    </row>
    <row r="10841" spans="3:9" ht="22.5" customHeight="1" x14ac:dyDescent="0.25">
      <c r="C10841" s="34"/>
      <c r="D10841" s="27"/>
      <c r="F10841" s="27"/>
      <c r="G10841" s="35"/>
      <c r="H10841" s="35"/>
      <c r="I10841" s="35"/>
    </row>
    <row r="10842" spans="3:9" ht="22.5" customHeight="1" x14ac:dyDescent="0.25">
      <c r="C10842" s="34"/>
      <c r="D10842" s="27"/>
      <c r="F10842" s="27"/>
      <c r="G10842" s="35"/>
      <c r="H10842" s="35"/>
      <c r="I10842" s="35"/>
    </row>
    <row r="10843" spans="3:9" ht="22.5" customHeight="1" x14ac:dyDescent="0.25">
      <c r="C10843" s="34"/>
      <c r="D10843" s="27"/>
      <c r="F10843" s="27"/>
      <c r="G10843" s="35"/>
      <c r="H10843" s="35"/>
      <c r="I10843" s="35"/>
    </row>
    <row r="10844" spans="3:9" ht="22.5" customHeight="1" x14ac:dyDescent="0.25">
      <c r="C10844" s="34"/>
      <c r="D10844" s="27"/>
      <c r="F10844" s="27"/>
      <c r="G10844" s="35"/>
      <c r="H10844" s="35"/>
      <c r="I10844" s="35"/>
    </row>
    <row r="10845" spans="3:9" ht="22.5" customHeight="1" x14ac:dyDescent="0.25">
      <c r="C10845" s="34"/>
      <c r="D10845" s="27"/>
      <c r="F10845" s="27"/>
      <c r="G10845" s="35"/>
      <c r="H10845" s="35"/>
      <c r="I10845" s="35"/>
    </row>
    <row r="10846" spans="3:9" ht="22.5" customHeight="1" x14ac:dyDescent="0.25">
      <c r="C10846" s="34"/>
      <c r="D10846" s="27"/>
      <c r="F10846" s="27"/>
      <c r="G10846" s="35"/>
      <c r="H10846" s="35"/>
      <c r="I10846" s="35"/>
    </row>
    <row r="10847" spans="3:9" ht="22.5" customHeight="1" x14ac:dyDescent="0.25">
      <c r="C10847" s="34"/>
      <c r="D10847" s="27"/>
      <c r="F10847" s="27"/>
      <c r="G10847" s="35"/>
      <c r="H10847" s="35"/>
      <c r="I10847" s="35"/>
    </row>
    <row r="10848" spans="3:9" ht="22.5" customHeight="1" x14ac:dyDescent="0.25">
      <c r="C10848" s="34"/>
      <c r="D10848" s="27"/>
      <c r="F10848" s="27"/>
      <c r="G10848" s="35"/>
      <c r="H10848" s="35"/>
      <c r="I10848" s="35"/>
    </row>
    <row r="10849" spans="3:9" ht="22.5" customHeight="1" x14ac:dyDescent="0.25">
      <c r="C10849" s="34"/>
      <c r="D10849" s="27"/>
      <c r="F10849" s="27"/>
      <c r="G10849" s="35"/>
      <c r="H10849" s="35"/>
      <c r="I10849" s="35"/>
    </row>
    <row r="10850" spans="3:9" ht="22.5" customHeight="1" x14ac:dyDescent="0.25">
      <c r="C10850" s="34"/>
      <c r="D10850" s="27"/>
      <c r="F10850" s="27"/>
      <c r="G10850" s="35"/>
      <c r="H10850" s="35"/>
      <c r="I10850" s="35"/>
    </row>
    <row r="10851" spans="3:9" ht="22.5" customHeight="1" x14ac:dyDescent="0.25">
      <c r="C10851" s="34"/>
      <c r="D10851" s="27"/>
      <c r="F10851" s="27"/>
      <c r="G10851" s="35"/>
      <c r="H10851" s="35"/>
      <c r="I10851" s="35"/>
    </row>
    <row r="10852" spans="3:9" ht="22.5" customHeight="1" x14ac:dyDescent="0.25">
      <c r="C10852" s="34"/>
      <c r="D10852" s="27"/>
      <c r="F10852" s="27"/>
      <c r="G10852" s="35"/>
      <c r="H10852" s="35"/>
      <c r="I10852" s="35"/>
    </row>
    <row r="10853" spans="3:9" ht="22.5" customHeight="1" x14ac:dyDescent="0.25">
      <c r="C10853" s="34"/>
      <c r="D10853" s="27"/>
      <c r="F10853" s="27"/>
      <c r="G10853" s="35"/>
      <c r="H10853" s="35"/>
      <c r="I10853" s="35"/>
    </row>
    <row r="10854" spans="3:9" ht="22.5" customHeight="1" x14ac:dyDescent="0.25">
      <c r="C10854" s="34"/>
      <c r="D10854" s="27"/>
      <c r="F10854" s="27"/>
      <c r="G10854" s="35"/>
      <c r="H10854" s="35"/>
      <c r="I10854" s="35"/>
    </row>
    <row r="10855" spans="3:9" ht="22.5" customHeight="1" x14ac:dyDescent="0.25">
      <c r="C10855" s="34"/>
      <c r="D10855" s="27"/>
      <c r="F10855" s="27"/>
      <c r="G10855" s="35"/>
      <c r="H10855" s="35"/>
      <c r="I10855" s="35"/>
    </row>
    <row r="10856" spans="3:9" ht="22.5" customHeight="1" x14ac:dyDescent="0.25">
      <c r="C10856" s="34"/>
      <c r="D10856" s="27"/>
      <c r="F10856" s="27"/>
      <c r="G10856" s="35"/>
      <c r="H10856" s="35"/>
      <c r="I10856" s="35"/>
    </row>
    <row r="10857" spans="3:9" ht="22.5" customHeight="1" x14ac:dyDescent="0.25">
      <c r="C10857" s="34"/>
      <c r="D10857" s="27"/>
      <c r="F10857" s="27"/>
      <c r="G10857" s="35"/>
      <c r="H10857" s="35"/>
      <c r="I10857" s="35"/>
    </row>
    <row r="10858" spans="3:9" ht="22.5" customHeight="1" x14ac:dyDescent="0.25">
      <c r="C10858" s="34"/>
      <c r="D10858" s="27"/>
      <c r="F10858" s="27"/>
      <c r="G10858" s="35"/>
      <c r="H10858" s="35"/>
      <c r="I10858" s="35"/>
    </row>
    <row r="10859" spans="3:9" ht="22.5" customHeight="1" x14ac:dyDescent="0.25">
      <c r="C10859" s="34"/>
      <c r="D10859" s="27"/>
      <c r="F10859" s="27"/>
      <c r="G10859" s="35"/>
      <c r="H10859" s="35"/>
      <c r="I10859" s="35"/>
    </row>
    <row r="10860" spans="3:9" ht="22.5" customHeight="1" x14ac:dyDescent="0.25">
      <c r="C10860" s="34"/>
      <c r="D10860" s="27"/>
      <c r="F10860" s="27"/>
      <c r="G10860" s="35"/>
      <c r="H10860" s="35"/>
      <c r="I10860" s="35"/>
    </row>
    <row r="10861" spans="3:9" ht="22.5" customHeight="1" x14ac:dyDescent="0.25">
      <c r="C10861" s="34"/>
      <c r="D10861" s="27"/>
      <c r="F10861" s="27"/>
      <c r="G10861" s="35"/>
      <c r="H10861" s="35"/>
      <c r="I10861" s="35"/>
    </row>
    <row r="10862" spans="3:9" ht="22.5" customHeight="1" x14ac:dyDescent="0.25">
      <c r="C10862" s="34"/>
      <c r="D10862" s="27"/>
      <c r="F10862" s="27"/>
      <c r="G10862" s="35"/>
      <c r="H10862" s="35"/>
      <c r="I10862" s="35"/>
    </row>
    <row r="10863" spans="3:9" ht="22.5" customHeight="1" x14ac:dyDescent="0.25">
      <c r="C10863" s="34"/>
      <c r="D10863" s="27"/>
      <c r="F10863" s="27"/>
      <c r="G10863" s="35"/>
      <c r="H10863" s="35"/>
      <c r="I10863" s="35"/>
    </row>
    <row r="10864" spans="3:9" ht="22.5" customHeight="1" x14ac:dyDescent="0.25">
      <c r="C10864" s="34"/>
      <c r="D10864" s="27"/>
      <c r="F10864" s="27"/>
      <c r="G10864" s="35"/>
      <c r="H10864" s="35"/>
      <c r="I10864" s="35"/>
    </row>
    <row r="10865" spans="3:9" ht="22.5" customHeight="1" x14ac:dyDescent="0.25">
      <c r="C10865" s="34"/>
      <c r="D10865" s="27"/>
      <c r="F10865" s="27"/>
      <c r="G10865" s="35"/>
      <c r="H10865" s="35"/>
      <c r="I10865" s="35"/>
    </row>
    <row r="10866" spans="3:9" ht="22.5" customHeight="1" x14ac:dyDescent="0.25">
      <c r="C10866" s="34"/>
      <c r="D10866" s="27"/>
      <c r="F10866" s="27"/>
      <c r="G10866" s="35"/>
      <c r="H10866" s="35"/>
      <c r="I10866" s="35"/>
    </row>
    <row r="10867" spans="3:9" ht="22.5" customHeight="1" x14ac:dyDescent="0.25">
      <c r="C10867" s="34"/>
      <c r="D10867" s="27"/>
      <c r="F10867" s="27"/>
      <c r="G10867" s="35"/>
      <c r="H10867" s="35"/>
      <c r="I10867" s="35"/>
    </row>
    <row r="10868" spans="3:9" ht="22.5" customHeight="1" x14ac:dyDescent="0.25">
      <c r="C10868" s="34"/>
      <c r="D10868" s="27"/>
      <c r="F10868" s="27"/>
      <c r="G10868" s="35"/>
      <c r="H10868" s="35"/>
      <c r="I10868" s="35"/>
    </row>
    <row r="10869" spans="3:9" ht="22.5" customHeight="1" x14ac:dyDescent="0.25">
      <c r="C10869" s="34"/>
      <c r="D10869" s="27"/>
      <c r="F10869" s="27"/>
      <c r="G10869" s="35"/>
      <c r="H10869" s="35"/>
      <c r="I10869" s="35"/>
    </row>
    <row r="10870" spans="3:9" ht="22.5" customHeight="1" x14ac:dyDescent="0.25">
      <c r="C10870" s="34"/>
      <c r="D10870" s="27"/>
      <c r="F10870" s="27"/>
      <c r="G10870" s="35"/>
      <c r="H10870" s="35"/>
      <c r="I10870" s="35"/>
    </row>
    <row r="10871" spans="3:9" ht="22.5" customHeight="1" x14ac:dyDescent="0.25">
      <c r="C10871" s="34"/>
      <c r="D10871" s="27"/>
      <c r="F10871" s="27"/>
      <c r="G10871" s="35"/>
      <c r="H10871" s="35"/>
      <c r="I10871" s="35"/>
    </row>
    <row r="10872" spans="3:9" ht="22.5" customHeight="1" x14ac:dyDescent="0.25">
      <c r="C10872" s="34"/>
      <c r="D10872" s="27"/>
      <c r="F10872" s="27"/>
      <c r="G10872" s="35"/>
      <c r="H10872" s="35"/>
      <c r="I10872" s="35"/>
    </row>
    <row r="10873" spans="3:9" ht="22.5" customHeight="1" x14ac:dyDescent="0.25">
      <c r="C10873" s="34"/>
      <c r="D10873" s="27"/>
      <c r="F10873" s="27"/>
      <c r="G10873" s="35"/>
      <c r="H10873" s="35"/>
      <c r="I10873" s="35"/>
    </row>
    <row r="10874" spans="3:9" ht="22.5" customHeight="1" x14ac:dyDescent="0.25">
      <c r="C10874" s="34"/>
      <c r="D10874" s="27"/>
      <c r="F10874" s="27"/>
      <c r="G10874" s="35"/>
      <c r="H10874" s="35"/>
      <c r="I10874" s="35"/>
    </row>
    <row r="10875" spans="3:9" ht="22.5" customHeight="1" x14ac:dyDescent="0.25">
      <c r="C10875" s="34"/>
      <c r="D10875" s="27"/>
      <c r="F10875" s="27"/>
      <c r="G10875" s="35"/>
      <c r="H10875" s="35"/>
      <c r="I10875" s="35"/>
    </row>
    <row r="10876" spans="3:9" ht="22.5" customHeight="1" x14ac:dyDescent="0.25">
      <c r="C10876" s="34"/>
      <c r="D10876" s="27"/>
      <c r="F10876" s="27"/>
      <c r="G10876" s="35"/>
      <c r="H10876" s="35"/>
      <c r="I10876" s="35"/>
    </row>
    <row r="10877" spans="3:9" ht="22.5" customHeight="1" x14ac:dyDescent="0.25">
      <c r="C10877" s="34"/>
      <c r="D10877" s="27"/>
      <c r="F10877" s="27"/>
      <c r="G10877" s="35"/>
      <c r="H10877" s="35"/>
      <c r="I10877" s="35"/>
    </row>
    <row r="10878" spans="3:9" ht="22.5" customHeight="1" x14ac:dyDescent="0.25">
      <c r="C10878" s="34"/>
      <c r="D10878" s="27"/>
      <c r="F10878" s="27"/>
      <c r="G10878" s="35"/>
      <c r="H10878" s="35"/>
      <c r="I10878" s="35"/>
    </row>
    <row r="10879" spans="3:9" ht="22.5" customHeight="1" x14ac:dyDescent="0.25">
      <c r="C10879" s="34"/>
      <c r="D10879" s="27"/>
      <c r="F10879" s="27"/>
      <c r="G10879" s="35"/>
      <c r="H10879" s="35"/>
      <c r="I10879" s="35"/>
    </row>
    <row r="10880" spans="3:9" ht="22.5" customHeight="1" x14ac:dyDescent="0.25">
      <c r="C10880" s="34"/>
      <c r="D10880" s="27"/>
      <c r="F10880" s="27"/>
      <c r="G10880" s="35"/>
      <c r="H10880" s="35"/>
      <c r="I10880" s="35"/>
    </row>
    <row r="10881" spans="3:9" ht="22.5" customHeight="1" x14ac:dyDescent="0.25">
      <c r="C10881" s="34"/>
      <c r="D10881" s="27"/>
      <c r="F10881" s="27"/>
      <c r="G10881" s="35"/>
      <c r="H10881" s="35"/>
      <c r="I10881" s="35"/>
    </row>
    <row r="10882" spans="3:9" ht="22.5" customHeight="1" x14ac:dyDescent="0.25">
      <c r="C10882" s="34"/>
      <c r="D10882" s="27"/>
      <c r="F10882" s="27"/>
      <c r="G10882" s="35"/>
      <c r="H10882" s="35"/>
      <c r="I10882" s="35"/>
    </row>
    <row r="10883" spans="3:9" ht="22.5" customHeight="1" x14ac:dyDescent="0.25">
      <c r="C10883" s="34"/>
      <c r="D10883" s="27"/>
      <c r="F10883" s="27"/>
      <c r="G10883" s="35"/>
      <c r="H10883" s="35"/>
      <c r="I10883" s="35"/>
    </row>
    <row r="10884" spans="3:9" ht="22.5" customHeight="1" x14ac:dyDescent="0.25">
      <c r="C10884" s="34"/>
      <c r="D10884" s="27"/>
      <c r="F10884" s="27"/>
      <c r="G10884" s="35"/>
      <c r="H10884" s="35"/>
      <c r="I10884" s="35"/>
    </row>
    <row r="10885" spans="3:9" ht="22.5" customHeight="1" x14ac:dyDescent="0.25">
      <c r="C10885" s="34"/>
      <c r="D10885" s="27"/>
      <c r="F10885" s="27"/>
      <c r="G10885" s="35"/>
      <c r="H10885" s="35"/>
      <c r="I10885" s="35"/>
    </row>
    <row r="10886" spans="3:9" ht="22.5" customHeight="1" x14ac:dyDescent="0.25">
      <c r="C10886" s="34"/>
      <c r="D10886" s="27"/>
      <c r="F10886" s="27"/>
      <c r="G10886" s="35"/>
      <c r="H10886" s="35"/>
      <c r="I10886" s="35"/>
    </row>
    <row r="10887" spans="3:9" ht="22.5" customHeight="1" x14ac:dyDescent="0.25">
      <c r="C10887" s="34"/>
      <c r="D10887" s="27"/>
      <c r="F10887" s="27"/>
      <c r="G10887" s="35"/>
      <c r="H10887" s="35"/>
      <c r="I10887" s="35"/>
    </row>
    <row r="10888" spans="3:9" ht="22.5" customHeight="1" x14ac:dyDescent="0.25">
      <c r="C10888" s="34"/>
      <c r="D10888" s="27"/>
      <c r="F10888" s="27"/>
      <c r="G10888" s="35"/>
      <c r="H10888" s="35"/>
      <c r="I10888" s="35"/>
    </row>
    <row r="10889" spans="3:9" ht="22.5" customHeight="1" x14ac:dyDescent="0.25">
      <c r="C10889" s="34"/>
      <c r="D10889" s="27"/>
      <c r="F10889" s="27"/>
      <c r="G10889" s="35"/>
      <c r="H10889" s="35"/>
      <c r="I10889" s="35"/>
    </row>
    <row r="10890" spans="3:9" ht="22.5" customHeight="1" x14ac:dyDescent="0.25">
      <c r="C10890" s="34"/>
      <c r="D10890" s="27"/>
      <c r="F10890" s="27"/>
      <c r="G10890" s="35"/>
      <c r="H10890" s="35"/>
      <c r="I10890" s="35"/>
    </row>
    <row r="10891" spans="3:9" ht="22.5" customHeight="1" x14ac:dyDescent="0.25">
      <c r="C10891" s="34"/>
      <c r="D10891" s="27"/>
      <c r="F10891" s="27"/>
      <c r="G10891" s="35"/>
      <c r="H10891" s="35"/>
      <c r="I10891" s="35"/>
    </row>
    <row r="10892" spans="3:9" ht="22.5" customHeight="1" x14ac:dyDescent="0.25">
      <c r="C10892" s="34"/>
      <c r="D10892" s="27"/>
      <c r="F10892" s="27"/>
      <c r="G10892" s="35"/>
      <c r="H10892" s="35"/>
      <c r="I10892" s="35"/>
    </row>
    <row r="10893" spans="3:9" ht="22.5" customHeight="1" x14ac:dyDescent="0.25">
      <c r="C10893" s="34"/>
      <c r="D10893" s="27"/>
      <c r="F10893" s="27"/>
      <c r="G10893" s="35"/>
      <c r="H10893" s="35"/>
      <c r="I10893" s="35"/>
    </row>
    <row r="10894" spans="3:9" ht="22.5" customHeight="1" x14ac:dyDescent="0.25">
      <c r="C10894" s="34"/>
      <c r="D10894" s="27"/>
      <c r="F10894" s="27"/>
      <c r="G10894" s="35"/>
      <c r="H10894" s="35"/>
      <c r="I10894" s="35"/>
    </row>
    <row r="10895" spans="3:9" ht="22.5" customHeight="1" x14ac:dyDescent="0.25">
      <c r="C10895" s="34"/>
      <c r="D10895" s="27"/>
      <c r="F10895" s="27"/>
      <c r="G10895" s="35"/>
      <c r="H10895" s="35"/>
      <c r="I10895" s="35"/>
    </row>
    <row r="10896" spans="3:9" ht="22.5" customHeight="1" x14ac:dyDescent="0.25">
      <c r="C10896" s="34"/>
      <c r="D10896" s="27"/>
      <c r="F10896" s="27"/>
      <c r="G10896" s="35"/>
      <c r="H10896" s="35"/>
      <c r="I10896" s="35"/>
    </row>
    <row r="10897" spans="3:9" ht="22.5" customHeight="1" x14ac:dyDescent="0.25">
      <c r="C10897" s="34"/>
      <c r="D10897" s="27"/>
      <c r="F10897" s="27"/>
      <c r="G10897" s="35"/>
      <c r="H10897" s="35"/>
      <c r="I10897" s="35"/>
    </row>
    <row r="10898" spans="3:9" ht="22.5" customHeight="1" x14ac:dyDescent="0.25">
      <c r="C10898" s="34"/>
      <c r="D10898" s="27"/>
      <c r="F10898" s="27"/>
      <c r="G10898" s="35"/>
      <c r="H10898" s="35"/>
      <c r="I10898" s="35"/>
    </row>
    <row r="10899" spans="3:9" ht="22.5" customHeight="1" x14ac:dyDescent="0.25">
      <c r="C10899" s="34"/>
      <c r="D10899" s="27"/>
      <c r="F10899" s="27"/>
      <c r="G10899" s="35"/>
      <c r="H10899" s="35"/>
      <c r="I10899" s="35"/>
    </row>
    <row r="10900" spans="3:9" ht="22.5" customHeight="1" x14ac:dyDescent="0.25">
      <c r="C10900" s="34"/>
      <c r="D10900" s="27"/>
      <c r="F10900" s="27"/>
      <c r="G10900" s="35"/>
      <c r="H10900" s="35"/>
      <c r="I10900" s="35"/>
    </row>
    <row r="10901" spans="3:9" ht="22.5" customHeight="1" x14ac:dyDescent="0.25">
      <c r="C10901" s="34"/>
      <c r="D10901" s="27"/>
      <c r="F10901" s="27"/>
      <c r="G10901" s="35"/>
      <c r="H10901" s="35"/>
      <c r="I10901" s="35"/>
    </row>
    <row r="10902" spans="3:9" ht="22.5" customHeight="1" x14ac:dyDescent="0.25">
      <c r="C10902" s="34"/>
      <c r="D10902" s="27"/>
      <c r="F10902" s="27"/>
      <c r="G10902" s="35"/>
      <c r="H10902" s="35"/>
      <c r="I10902" s="35"/>
    </row>
    <row r="10903" spans="3:9" ht="22.5" customHeight="1" x14ac:dyDescent="0.25">
      <c r="C10903" s="34"/>
      <c r="D10903" s="27"/>
      <c r="F10903" s="27"/>
      <c r="G10903" s="35"/>
      <c r="H10903" s="35"/>
      <c r="I10903" s="35"/>
    </row>
    <row r="10904" spans="3:9" ht="22.5" customHeight="1" x14ac:dyDescent="0.25">
      <c r="C10904" s="34"/>
      <c r="D10904" s="27"/>
      <c r="F10904" s="27"/>
      <c r="G10904" s="35"/>
      <c r="H10904" s="35"/>
      <c r="I10904" s="35"/>
    </row>
    <row r="10905" spans="3:9" ht="22.5" customHeight="1" x14ac:dyDescent="0.25">
      <c r="C10905" s="34"/>
      <c r="D10905" s="27"/>
      <c r="F10905" s="27"/>
      <c r="G10905" s="35"/>
      <c r="H10905" s="35"/>
      <c r="I10905" s="35"/>
    </row>
    <row r="10906" spans="3:9" ht="22.5" customHeight="1" x14ac:dyDescent="0.25">
      <c r="C10906" s="34"/>
      <c r="D10906" s="27"/>
      <c r="F10906" s="27"/>
      <c r="G10906" s="35"/>
      <c r="H10906" s="35"/>
      <c r="I10906" s="35"/>
    </row>
    <row r="10907" spans="3:9" ht="22.5" customHeight="1" x14ac:dyDescent="0.25">
      <c r="C10907" s="34"/>
      <c r="D10907" s="27"/>
      <c r="F10907" s="27"/>
      <c r="G10907" s="35"/>
      <c r="H10907" s="35"/>
      <c r="I10907" s="35"/>
    </row>
    <row r="10908" spans="3:9" ht="22.5" customHeight="1" x14ac:dyDescent="0.25">
      <c r="C10908" s="34"/>
      <c r="D10908" s="27"/>
      <c r="F10908" s="27"/>
      <c r="G10908" s="35"/>
      <c r="H10908" s="35"/>
      <c r="I10908" s="35"/>
    </row>
    <row r="10909" spans="3:9" ht="22.5" customHeight="1" x14ac:dyDescent="0.25">
      <c r="C10909" s="34"/>
      <c r="D10909" s="27"/>
      <c r="F10909" s="27"/>
      <c r="G10909" s="35"/>
      <c r="H10909" s="35"/>
      <c r="I10909" s="35"/>
    </row>
    <row r="10910" spans="3:9" ht="22.5" customHeight="1" x14ac:dyDescent="0.25">
      <c r="C10910" s="34"/>
      <c r="D10910" s="27"/>
      <c r="F10910" s="27"/>
      <c r="G10910" s="35"/>
      <c r="H10910" s="35"/>
      <c r="I10910" s="35"/>
    </row>
    <row r="10911" spans="3:9" ht="22.5" customHeight="1" x14ac:dyDescent="0.25">
      <c r="C10911" s="34"/>
      <c r="D10911" s="27"/>
      <c r="F10911" s="27"/>
      <c r="G10911" s="35"/>
      <c r="H10911" s="35"/>
      <c r="I10911" s="35"/>
    </row>
    <row r="10912" spans="3:9" ht="22.5" customHeight="1" x14ac:dyDescent="0.25">
      <c r="C10912" s="34"/>
      <c r="D10912" s="27"/>
      <c r="F10912" s="27"/>
      <c r="G10912" s="35"/>
      <c r="H10912" s="35"/>
      <c r="I10912" s="35"/>
    </row>
    <row r="10913" spans="3:9" ht="22.5" customHeight="1" x14ac:dyDescent="0.25">
      <c r="C10913" s="34"/>
      <c r="D10913" s="27"/>
      <c r="F10913" s="27"/>
      <c r="G10913" s="35"/>
      <c r="H10913" s="35"/>
      <c r="I10913" s="35"/>
    </row>
    <row r="10914" spans="3:9" ht="22.5" customHeight="1" x14ac:dyDescent="0.25">
      <c r="C10914" s="34"/>
      <c r="D10914" s="27"/>
      <c r="F10914" s="27"/>
      <c r="G10914" s="35"/>
      <c r="H10914" s="35"/>
      <c r="I10914" s="35"/>
    </row>
    <row r="10915" spans="3:9" ht="22.5" customHeight="1" x14ac:dyDescent="0.25">
      <c r="C10915" s="34"/>
      <c r="D10915" s="27"/>
      <c r="F10915" s="27"/>
      <c r="G10915" s="35"/>
      <c r="H10915" s="35"/>
      <c r="I10915" s="35"/>
    </row>
    <row r="10916" spans="3:9" ht="22.5" customHeight="1" x14ac:dyDescent="0.25">
      <c r="C10916" s="34"/>
      <c r="D10916" s="27"/>
      <c r="F10916" s="27"/>
      <c r="G10916" s="35"/>
      <c r="H10916" s="35"/>
      <c r="I10916" s="35"/>
    </row>
    <row r="10917" spans="3:9" ht="22.5" customHeight="1" x14ac:dyDescent="0.25">
      <c r="C10917" s="34"/>
      <c r="D10917" s="27"/>
      <c r="F10917" s="27"/>
      <c r="G10917" s="35"/>
      <c r="H10917" s="35"/>
      <c r="I10917" s="35"/>
    </row>
    <row r="10918" spans="3:9" ht="22.5" customHeight="1" x14ac:dyDescent="0.25">
      <c r="C10918" s="34"/>
      <c r="D10918" s="27"/>
      <c r="F10918" s="27"/>
      <c r="G10918" s="35"/>
      <c r="H10918" s="35"/>
      <c r="I10918" s="35"/>
    </row>
    <row r="10919" spans="3:9" ht="22.5" customHeight="1" x14ac:dyDescent="0.25">
      <c r="C10919" s="34"/>
      <c r="D10919" s="27"/>
      <c r="F10919" s="27"/>
      <c r="G10919" s="35"/>
      <c r="H10919" s="35"/>
      <c r="I10919" s="35"/>
    </row>
    <row r="10920" spans="3:9" ht="22.5" customHeight="1" x14ac:dyDescent="0.25">
      <c r="C10920" s="34"/>
      <c r="D10920" s="27"/>
      <c r="F10920" s="27"/>
      <c r="G10920" s="35"/>
      <c r="H10920" s="35"/>
      <c r="I10920" s="35"/>
    </row>
    <row r="10921" spans="3:9" ht="22.5" customHeight="1" x14ac:dyDescent="0.25">
      <c r="C10921" s="34"/>
      <c r="D10921" s="27"/>
      <c r="F10921" s="27"/>
      <c r="G10921" s="35"/>
      <c r="H10921" s="35"/>
      <c r="I10921" s="35"/>
    </row>
    <row r="10922" spans="3:9" ht="22.5" customHeight="1" x14ac:dyDescent="0.25">
      <c r="C10922" s="34"/>
      <c r="D10922" s="27"/>
      <c r="F10922" s="27"/>
      <c r="G10922" s="35"/>
      <c r="H10922" s="35"/>
      <c r="I10922" s="35"/>
    </row>
    <row r="10923" spans="3:9" ht="22.5" customHeight="1" x14ac:dyDescent="0.25">
      <c r="C10923" s="34"/>
      <c r="D10923" s="27"/>
      <c r="F10923" s="27"/>
      <c r="G10923" s="35"/>
      <c r="H10923" s="35"/>
      <c r="I10923" s="35"/>
    </row>
    <row r="10924" spans="3:9" ht="22.5" customHeight="1" x14ac:dyDescent="0.25">
      <c r="C10924" s="34"/>
      <c r="D10924" s="27"/>
      <c r="F10924" s="27"/>
      <c r="G10924" s="35"/>
      <c r="H10924" s="35"/>
      <c r="I10924" s="35"/>
    </row>
    <row r="10925" spans="3:9" ht="22.5" customHeight="1" x14ac:dyDescent="0.25">
      <c r="C10925" s="34"/>
      <c r="D10925" s="27"/>
      <c r="F10925" s="27"/>
      <c r="G10925" s="35"/>
      <c r="H10925" s="35"/>
      <c r="I10925" s="35"/>
    </row>
    <row r="10926" spans="3:9" ht="22.5" customHeight="1" x14ac:dyDescent="0.25">
      <c r="C10926" s="34"/>
      <c r="D10926" s="27"/>
      <c r="F10926" s="27"/>
      <c r="G10926" s="35"/>
      <c r="H10926" s="35"/>
      <c r="I10926" s="35"/>
    </row>
    <row r="10927" spans="3:9" ht="22.5" customHeight="1" x14ac:dyDescent="0.25">
      <c r="C10927" s="34"/>
      <c r="D10927" s="27"/>
      <c r="F10927" s="27"/>
      <c r="G10927" s="35"/>
      <c r="H10927" s="35"/>
      <c r="I10927" s="35"/>
    </row>
    <row r="10928" spans="3:9" ht="22.5" customHeight="1" x14ac:dyDescent="0.25">
      <c r="C10928" s="34"/>
      <c r="D10928" s="27"/>
      <c r="F10928" s="27"/>
      <c r="G10928" s="35"/>
      <c r="H10928" s="35"/>
      <c r="I10928" s="35"/>
    </row>
    <row r="10929" spans="3:9" ht="22.5" customHeight="1" x14ac:dyDescent="0.25">
      <c r="C10929" s="34"/>
      <c r="D10929" s="27"/>
      <c r="F10929" s="27"/>
      <c r="G10929" s="35"/>
      <c r="H10929" s="35"/>
      <c r="I10929" s="35"/>
    </row>
    <row r="10930" spans="3:9" ht="22.5" customHeight="1" x14ac:dyDescent="0.25">
      <c r="C10930" s="34"/>
      <c r="D10930" s="27"/>
      <c r="F10930" s="27"/>
      <c r="G10930" s="35"/>
      <c r="H10930" s="35"/>
      <c r="I10930" s="35"/>
    </row>
    <row r="10931" spans="3:9" ht="22.5" customHeight="1" x14ac:dyDescent="0.25">
      <c r="C10931" s="34"/>
      <c r="D10931" s="27"/>
      <c r="F10931" s="27"/>
      <c r="G10931" s="35"/>
      <c r="H10931" s="35"/>
      <c r="I10931" s="35"/>
    </row>
    <row r="10932" spans="3:9" ht="22.5" customHeight="1" x14ac:dyDescent="0.25">
      <c r="C10932" s="34"/>
      <c r="D10932" s="27"/>
      <c r="F10932" s="27"/>
      <c r="G10932" s="35"/>
      <c r="H10932" s="35"/>
      <c r="I10932" s="35"/>
    </row>
    <row r="10933" spans="3:9" ht="22.5" customHeight="1" x14ac:dyDescent="0.25">
      <c r="C10933" s="34"/>
      <c r="D10933" s="27"/>
      <c r="F10933" s="27"/>
      <c r="G10933" s="35"/>
      <c r="H10933" s="35"/>
      <c r="I10933" s="35"/>
    </row>
    <row r="10934" spans="3:9" ht="22.5" customHeight="1" x14ac:dyDescent="0.25">
      <c r="C10934" s="34"/>
      <c r="D10934" s="27"/>
      <c r="F10934" s="27"/>
      <c r="G10934" s="35"/>
      <c r="H10934" s="35"/>
      <c r="I10934" s="35"/>
    </row>
    <row r="10935" spans="3:9" ht="22.5" customHeight="1" x14ac:dyDescent="0.25">
      <c r="C10935" s="34"/>
      <c r="D10935" s="27"/>
      <c r="F10935" s="27"/>
      <c r="G10935" s="35"/>
      <c r="H10935" s="35"/>
      <c r="I10935" s="35"/>
    </row>
    <row r="10936" spans="3:9" ht="22.5" customHeight="1" x14ac:dyDescent="0.25">
      <c r="C10936" s="34"/>
      <c r="D10936" s="27"/>
      <c r="F10936" s="27"/>
      <c r="G10936" s="35"/>
      <c r="H10936" s="35"/>
      <c r="I10936" s="35"/>
    </row>
    <row r="10937" spans="3:9" ht="22.5" customHeight="1" x14ac:dyDescent="0.25">
      <c r="C10937" s="34"/>
      <c r="D10937" s="27"/>
      <c r="F10937" s="27"/>
      <c r="G10937" s="35"/>
      <c r="H10937" s="35"/>
      <c r="I10937" s="35"/>
    </row>
    <row r="10938" spans="3:9" ht="22.5" customHeight="1" x14ac:dyDescent="0.25">
      <c r="C10938" s="34"/>
      <c r="D10938" s="27"/>
      <c r="F10938" s="27"/>
      <c r="G10938" s="35"/>
      <c r="H10938" s="35"/>
      <c r="I10938" s="35"/>
    </row>
    <row r="10939" spans="3:9" ht="22.5" customHeight="1" x14ac:dyDescent="0.25">
      <c r="C10939" s="34"/>
      <c r="D10939" s="27"/>
      <c r="F10939" s="27"/>
      <c r="G10939" s="35"/>
      <c r="H10939" s="35"/>
      <c r="I10939" s="35"/>
    </row>
    <row r="10940" spans="3:9" ht="22.5" customHeight="1" x14ac:dyDescent="0.25">
      <c r="C10940" s="34"/>
      <c r="D10940" s="27"/>
      <c r="F10940" s="27"/>
      <c r="G10940" s="35"/>
      <c r="H10940" s="35"/>
      <c r="I10940" s="35"/>
    </row>
    <row r="10941" spans="3:9" ht="22.5" customHeight="1" x14ac:dyDescent="0.25">
      <c r="C10941" s="34"/>
      <c r="D10941" s="27"/>
      <c r="F10941" s="27"/>
      <c r="G10941" s="35"/>
      <c r="H10941" s="35"/>
      <c r="I10941" s="35"/>
    </row>
    <row r="10942" spans="3:9" ht="22.5" customHeight="1" x14ac:dyDescent="0.25">
      <c r="C10942" s="34"/>
      <c r="D10942" s="27"/>
      <c r="F10942" s="27"/>
      <c r="G10942" s="35"/>
      <c r="H10942" s="35"/>
      <c r="I10942" s="35"/>
    </row>
    <row r="10943" spans="3:9" ht="22.5" customHeight="1" x14ac:dyDescent="0.25">
      <c r="C10943" s="34"/>
      <c r="D10943" s="27"/>
      <c r="F10943" s="27"/>
      <c r="G10943" s="35"/>
      <c r="H10943" s="35"/>
      <c r="I10943" s="35"/>
    </row>
    <row r="10944" spans="3:9" ht="22.5" customHeight="1" x14ac:dyDescent="0.25">
      <c r="C10944" s="34"/>
      <c r="D10944" s="27"/>
      <c r="F10944" s="27"/>
      <c r="G10944" s="35"/>
      <c r="H10944" s="35"/>
      <c r="I10944" s="35"/>
    </row>
    <row r="10945" spans="3:9" ht="22.5" customHeight="1" x14ac:dyDescent="0.25">
      <c r="C10945" s="34"/>
      <c r="D10945" s="27"/>
      <c r="F10945" s="27"/>
      <c r="G10945" s="35"/>
      <c r="H10945" s="35"/>
      <c r="I10945" s="35"/>
    </row>
    <row r="10946" spans="3:9" ht="22.5" customHeight="1" x14ac:dyDescent="0.25">
      <c r="C10946" s="34"/>
      <c r="D10946" s="27"/>
      <c r="F10946" s="27"/>
      <c r="G10946" s="35"/>
      <c r="H10946" s="35"/>
      <c r="I10946" s="35"/>
    </row>
    <row r="10947" spans="3:9" ht="22.5" customHeight="1" x14ac:dyDescent="0.25">
      <c r="C10947" s="34"/>
      <c r="D10947" s="27"/>
      <c r="F10947" s="27"/>
      <c r="G10947" s="35"/>
      <c r="H10947" s="35"/>
      <c r="I10947" s="35"/>
    </row>
    <row r="10948" spans="3:9" ht="22.5" customHeight="1" x14ac:dyDescent="0.25">
      <c r="C10948" s="34"/>
      <c r="D10948" s="27"/>
      <c r="F10948" s="27"/>
      <c r="G10948" s="35"/>
      <c r="H10948" s="35"/>
      <c r="I10948" s="35"/>
    </row>
    <row r="10949" spans="3:9" ht="22.5" customHeight="1" x14ac:dyDescent="0.25">
      <c r="C10949" s="34"/>
      <c r="D10949" s="27"/>
      <c r="F10949" s="27"/>
      <c r="G10949" s="35"/>
      <c r="H10949" s="35"/>
      <c r="I10949" s="35"/>
    </row>
    <row r="10950" spans="3:9" ht="22.5" customHeight="1" x14ac:dyDescent="0.25">
      <c r="C10950" s="34"/>
      <c r="D10950" s="27"/>
      <c r="F10950" s="27"/>
      <c r="G10950" s="35"/>
      <c r="H10950" s="35"/>
      <c r="I10950" s="35"/>
    </row>
    <row r="10951" spans="3:9" ht="22.5" customHeight="1" x14ac:dyDescent="0.25">
      <c r="C10951" s="34"/>
      <c r="D10951" s="27"/>
      <c r="F10951" s="27"/>
      <c r="G10951" s="35"/>
      <c r="H10951" s="35"/>
      <c r="I10951" s="35"/>
    </row>
    <row r="10952" spans="3:9" ht="22.5" customHeight="1" x14ac:dyDescent="0.25">
      <c r="C10952" s="34"/>
      <c r="D10952" s="27"/>
      <c r="F10952" s="27"/>
      <c r="G10952" s="35"/>
      <c r="H10952" s="35"/>
      <c r="I10952" s="35"/>
    </row>
    <row r="10953" spans="3:9" ht="22.5" customHeight="1" x14ac:dyDescent="0.25">
      <c r="C10953" s="34"/>
      <c r="D10953" s="27"/>
      <c r="F10953" s="27"/>
      <c r="G10953" s="35"/>
      <c r="H10953" s="35"/>
      <c r="I10953" s="35"/>
    </row>
    <row r="10954" spans="3:9" ht="22.5" customHeight="1" x14ac:dyDescent="0.25">
      <c r="C10954" s="34"/>
      <c r="D10954" s="27"/>
      <c r="F10954" s="27"/>
      <c r="G10954" s="35"/>
      <c r="H10954" s="35"/>
      <c r="I10954" s="35"/>
    </row>
    <row r="10955" spans="3:9" ht="22.5" customHeight="1" x14ac:dyDescent="0.25">
      <c r="C10955" s="34"/>
      <c r="D10955" s="27"/>
      <c r="F10955" s="27"/>
      <c r="G10955" s="35"/>
      <c r="H10955" s="35"/>
      <c r="I10955" s="35"/>
    </row>
    <row r="10956" spans="3:9" ht="22.5" customHeight="1" x14ac:dyDescent="0.25">
      <c r="C10956" s="34"/>
      <c r="D10956" s="27"/>
      <c r="F10956" s="27"/>
      <c r="G10956" s="35"/>
      <c r="H10956" s="35"/>
      <c r="I10956" s="35"/>
    </row>
    <row r="10957" spans="3:9" ht="22.5" customHeight="1" x14ac:dyDescent="0.25">
      <c r="C10957" s="34"/>
      <c r="D10957" s="27"/>
      <c r="F10957" s="27"/>
      <c r="G10957" s="35"/>
      <c r="H10957" s="35"/>
      <c r="I10957" s="35"/>
    </row>
    <row r="10958" spans="3:9" ht="22.5" customHeight="1" x14ac:dyDescent="0.25">
      <c r="C10958" s="34"/>
      <c r="D10958" s="27"/>
      <c r="F10958" s="27"/>
      <c r="G10958" s="35"/>
      <c r="H10958" s="35"/>
      <c r="I10958" s="35"/>
    </row>
    <row r="10959" spans="3:9" ht="22.5" customHeight="1" x14ac:dyDescent="0.25">
      <c r="C10959" s="34"/>
      <c r="D10959" s="27"/>
      <c r="F10959" s="27"/>
      <c r="G10959" s="35"/>
      <c r="H10959" s="35"/>
      <c r="I10959" s="35"/>
    </row>
    <row r="10960" spans="3:9" ht="22.5" customHeight="1" x14ac:dyDescent="0.25">
      <c r="C10960" s="34"/>
      <c r="D10960" s="27"/>
      <c r="F10960" s="27"/>
      <c r="G10960" s="35"/>
      <c r="H10960" s="35"/>
      <c r="I10960" s="35"/>
    </row>
    <row r="10961" spans="3:9" ht="22.5" customHeight="1" x14ac:dyDescent="0.25">
      <c r="C10961" s="34"/>
      <c r="D10961" s="27"/>
      <c r="F10961" s="27"/>
      <c r="G10961" s="35"/>
      <c r="H10961" s="35"/>
      <c r="I10961" s="35"/>
    </row>
    <row r="10962" spans="3:9" ht="22.5" customHeight="1" x14ac:dyDescent="0.25">
      <c r="C10962" s="34"/>
      <c r="D10962" s="27"/>
      <c r="F10962" s="27"/>
      <c r="G10962" s="35"/>
      <c r="H10962" s="35"/>
      <c r="I10962" s="35"/>
    </row>
    <row r="10963" spans="3:9" ht="22.5" customHeight="1" x14ac:dyDescent="0.25">
      <c r="C10963" s="34"/>
      <c r="D10963" s="27"/>
      <c r="F10963" s="27"/>
      <c r="G10963" s="35"/>
      <c r="H10963" s="35"/>
      <c r="I10963" s="35"/>
    </row>
    <row r="10964" spans="3:9" ht="22.5" customHeight="1" x14ac:dyDescent="0.25">
      <c r="C10964" s="34"/>
      <c r="D10964" s="27"/>
      <c r="F10964" s="27"/>
      <c r="G10964" s="35"/>
      <c r="H10964" s="35"/>
      <c r="I10964" s="35"/>
    </row>
    <row r="10965" spans="3:9" ht="22.5" customHeight="1" x14ac:dyDescent="0.25">
      <c r="C10965" s="34"/>
      <c r="D10965" s="27"/>
      <c r="F10965" s="27"/>
      <c r="G10965" s="35"/>
      <c r="H10965" s="35"/>
      <c r="I10965" s="35"/>
    </row>
    <row r="10966" spans="3:9" ht="22.5" customHeight="1" x14ac:dyDescent="0.25">
      <c r="C10966" s="34"/>
      <c r="D10966" s="27"/>
      <c r="F10966" s="27"/>
      <c r="G10966" s="35"/>
      <c r="H10966" s="35"/>
      <c r="I10966" s="35"/>
    </row>
    <row r="10967" spans="3:9" ht="22.5" customHeight="1" x14ac:dyDescent="0.25">
      <c r="C10967" s="34"/>
      <c r="D10967" s="27"/>
      <c r="F10967" s="27"/>
      <c r="G10967" s="35"/>
      <c r="H10967" s="35"/>
      <c r="I10967" s="35"/>
    </row>
    <row r="10968" spans="3:9" ht="22.5" customHeight="1" x14ac:dyDescent="0.25">
      <c r="C10968" s="34"/>
      <c r="D10968" s="27"/>
      <c r="F10968" s="27"/>
      <c r="G10968" s="35"/>
      <c r="H10968" s="35"/>
      <c r="I10968" s="35"/>
    </row>
    <row r="10969" spans="3:9" ht="22.5" customHeight="1" x14ac:dyDescent="0.25">
      <c r="C10969" s="34"/>
      <c r="D10969" s="27"/>
      <c r="F10969" s="27"/>
      <c r="G10969" s="35"/>
      <c r="H10969" s="35"/>
      <c r="I10969" s="35"/>
    </row>
    <row r="10970" spans="3:9" ht="22.5" customHeight="1" x14ac:dyDescent="0.25">
      <c r="C10970" s="34"/>
      <c r="D10970" s="27"/>
      <c r="F10970" s="27"/>
      <c r="G10970" s="35"/>
      <c r="H10970" s="35"/>
      <c r="I10970" s="35"/>
    </row>
    <row r="10971" spans="3:9" ht="22.5" customHeight="1" x14ac:dyDescent="0.25">
      <c r="C10971" s="34"/>
      <c r="D10971" s="27"/>
      <c r="F10971" s="27"/>
      <c r="G10971" s="35"/>
      <c r="H10971" s="35"/>
      <c r="I10971" s="35"/>
    </row>
    <row r="10972" spans="3:9" ht="22.5" customHeight="1" x14ac:dyDescent="0.25">
      <c r="C10972" s="34"/>
      <c r="D10972" s="27"/>
      <c r="F10972" s="27"/>
      <c r="G10972" s="35"/>
      <c r="H10972" s="35"/>
      <c r="I10972" s="35"/>
    </row>
    <row r="10973" spans="3:9" ht="22.5" customHeight="1" x14ac:dyDescent="0.25">
      <c r="C10973" s="34"/>
      <c r="D10973" s="27"/>
      <c r="F10973" s="27"/>
      <c r="G10973" s="35"/>
      <c r="H10973" s="35"/>
      <c r="I10973" s="35"/>
    </row>
    <row r="10974" spans="3:9" ht="22.5" customHeight="1" x14ac:dyDescent="0.25">
      <c r="C10974" s="34"/>
      <c r="D10974" s="27"/>
      <c r="F10974" s="27"/>
      <c r="G10974" s="35"/>
      <c r="H10974" s="35"/>
      <c r="I10974" s="35"/>
    </row>
    <row r="10975" spans="3:9" ht="22.5" customHeight="1" x14ac:dyDescent="0.25">
      <c r="C10975" s="34"/>
      <c r="D10975" s="27"/>
      <c r="F10975" s="27"/>
      <c r="G10975" s="35"/>
      <c r="H10975" s="35"/>
      <c r="I10975" s="35"/>
    </row>
    <row r="10976" spans="3:9" ht="22.5" customHeight="1" x14ac:dyDescent="0.25">
      <c r="C10976" s="34"/>
      <c r="D10976" s="27"/>
      <c r="F10976" s="27"/>
      <c r="G10976" s="35"/>
      <c r="H10976" s="35"/>
      <c r="I10976" s="35"/>
    </row>
    <row r="10977" spans="3:9" ht="22.5" customHeight="1" x14ac:dyDescent="0.25">
      <c r="C10977" s="34"/>
      <c r="D10977" s="27"/>
      <c r="F10977" s="27"/>
      <c r="G10977" s="35"/>
      <c r="H10977" s="35"/>
      <c r="I10977" s="35"/>
    </row>
    <row r="10978" spans="3:9" ht="22.5" customHeight="1" x14ac:dyDescent="0.25">
      <c r="C10978" s="34"/>
      <c r="D10978" s="27"/>
      <c r="F10978" s="27"/>
      <c r="G10978" s="35"/>
      <c r="H10978" s="35"/>
      <c r="I10978" s="35"/>
    </row>
    <row r="10979" spans="3:9" ht="22.5" customHeight="1" x14ac:dyDescent="0.25">
      <c r="C10979" s="34"/>
      <c r="D10979" s="27"/>
      <c r="F10979" s="27"/>
      <c r="G10979" s="35"/>
      <c r="H10979" s="35"/>
      <c r="I10979" s="35"/>
    </row>
    <row r="10980" spans="3:9" ht="22.5" customHeight="1" x14ac:dyDescent="0.25">
      <c r="C10980" s="34"/>
      <c r="D10980" s="27"/>
      <c r="F10980" s="27"/>
      <c r="G10980" s="35"/>
      <c r="H10980" s="35"/>
      <c r="I10980" s="35"/>
    </row>
    <row r="10981" spans="3:9" ht="22.5" customHeight="1" x14ac:dyDescent="0.25">
      <c r="C10981" s="34"/>
      <c r="D10981" s="27"/>
      <c r="F10981" s="27"/>
      <c r="G10981" s="35"/>
      <c r="H10981" s="35"/>
      <c r="I10981" s="35"/>
    </row>
    <row r="10982" spans="3:9" ht="22.5" customHeight="1" x14ac:dyDescent="0.25">
      <c r="C10982" s="34"/>
      <c r="D10982" s="27"/>
      <c r="F10982" s="27"/>
      <c r="G10982" s="35"/>
      <c r="H10982" s="35"/>
      <c r="I10982" s="35"/>
    </row>
    <row r="10983" spans="3:9" ht="22.5" customHeight="1" x14ac:dyDescent="0.25">
      <c r="C10983" s="34"/>
      <c r="D10983" s="27"/>
      <c r="F10983" s="27"/>
      <c r="G10983" s="35"/>
      <c r="H10983" s="35"/>
      <c r="I10983" s="35"/>
    </row>
    <row r="10984" spans="3:9" ht="22.5" customHeight="1" x14ac:dyDescent="0.25">
      <c r="C10984" s="34"/>
      <c r="D10984" s="27"/>
      <c r="F10984" s="27"/>
      <c r="G10984" s="35"/>
      <c r="H10984" s="35"/>
      <c r="I10984" s="35"/>
    </row>
    <row r="10985" spans="3:9" ht="22.5" customHeight="1" x14ac:dyDescent="0.25">
      <c r="C10985" s="34"/>
      <c r="D10985" s="27"/>
      <c r="F10985" s="27"/>
      <c r="G10985" s="35"/>
      <c r="H10985" s="35"/>
      <c r="I10985" s="35"/>
    </row>
    <row r="10986" spans="3:9" ht="22.5" customHeight="1" x14ac:dyDescent="0.25">
      <c r="C10986" s="34"/>
      <c r="D10986" s="27"/>
      <c r="F10986" s="27"/>
      <c r="G10986" s="35"/>
      <c r="H10986" s="35"/>
      <c r="I10986" s="35"/>
    </row>
    <row r="10987" spans="3:9" ht="22.5" customHeight="1" x14ac:dyDescent="0.25">
      <c r="C10987" s="34"/>
      <c r="D10987" s="27"/>
      <c r="F10987" s="27"/>
      <c r="G10987" s="35"/>
      <c r="H10987" s="35"/>
      <c r="I10987" s="35"/>
    </row>
    <row r="10988" spans="3:9" ht="22.5" customHeight="1" x14ac:dyDescent="0.25">
      <c r="C10988" s="34"/>
      <c r="D10988" s="27"/>
      <c r="F10988" s="27"/>
      <c r="G10988" s="35"/>
      <c r="H10988" s="35"/>
      <c r="I10988" s="35"/>
    </row>
    <row r="10989" spans="3:9" ht="22.5" customHeight="1" x14ac:dyDescent="0.25">
      <c r="C10989" s="34"/>
      <c r="D10989" s="27"/>
      <c r="F10989" s="27"/>
      <c r="G10989" s="35"/>
      <c r="H10989" s="35"/>
      <c r="I10989" s="35"/>
    </row>
    <row r="10990" spans="3:9" ht="22.5" customHeight="1" x14ac:dyDescent="0.25">
      <c r="C10990" s="34"/>
      <c r="D10990" s="27"/>
      <c r="F10990" s="27"/>
      <c r="G10990" s="35"/>
      <c r="H10990" s="35"/>
      <c r="I10990" s="35"/>
    </row>
    <row r="10991" spans="3:9" ht="22.5" customHeight="1" x14ac:dyDescent="0.25">
      <c r="C10991" s="34"/>
      <c r="D10991" s="27"/>
      <c r="F10991" s="27"/>
      <c r="G10991" s="35"/>
      <c r="H10991" s="35"/>
      <c r="I10991" s="35"/>
    </row>
    <row r="10992" spans="3:9" ht="22.5" customHeight="1" x14ac:dyDescent="0.25">
      <c r="C10992" s="34"/>
      <c r="D10992" s="27"/>
      <c r="F10992" s="27"/>
      <c r="G10992" s="35"/>
      <c r="H10992" s="35"/>
      <c r="I10992" s="35"/>
    </row>
    <row r="10993" spans="3:9" ht="22.5" customHeight="1" x14ac:dyDescent="0.25">
      <c r="C10993" s="34"/>
      <c r="D10993" s="27"/>
      <c r="F10993" s="27"/>
      <c r="G10993" s="35"/>
      <c r="H10993" s="35"/>
      <c r="I10993" s="35"/>
    </row>
    <row r="10994" spans="3:9" ht="22.5" customHeight="1" x14ac:dyDescent="0.25">
      <c r="C10994" s="34"/>
      <c r="D10994" s="27"/>
      <c r="F10994" s="27"/>
      <c r="G10994" s="35"/>
      <c r="H10994" s="35"/>
      <c r="I10994" s="35"/>
    </row>
    <row r="10995" spans="3:9" ht="22.5" customHeight="1" x14ac:dyDescent="0.25">
      <c r="C10995" s="34"/>
      <c r="D10995" s="27"/>
      <c r="F10995" s="27"/>
      <c r="G10995" s="35"/>
      <c r="H10995" s="35"/>
      <c r="I10995" s="35"/>
    </row>
    <row r="10996" spans="3:9" ht="22.5" customHeight="1" x14ac:dyDescent="0.25">
      <c r="C10996" s="34"/>
      <c r="D10996" s="27"/>
      <c r="F10996" s="27"/>
      <c r="G10996" s="35"/>
      <c r="H10996" s="35"/>
      <c r="I10996" s="35"/>
    </row>
    <row r="10997" spans="3:9" ht="22.5" customHeight="1" x14ac:dyDescent="0.25">
      <c r="C10997" s="34"/>
      <c r="D10997" s="27"/>
      <c r="F10997" s="27"/>
      <c r="G10997" s="35"/>
      <c r="H10997" s="35"/>
      <c r="I10997" s="35"/>
    </row>
    <row r="10998" spans="3:9" ht="22.5" customHeight="1" x14ac:dyDescent="0.25">
      <c r="C10998" s="34"/>
      <c r="D10998" s="27"/>
      <c r="F10998" s="27"/>
      <c r="G10998" s="35"/>
      <c r="H10998" s="35"/>
      <c r="I10998" s="35"/>
    </row>
    <row r="10999" spans="3:9" ht="22.5" customHeight="1" x14ac:dyDescent="0.25">
      <c r="C10999" s="34"/>
      <c r="D10999" s="27"/>
      <c r="F10999" s="27"/>
      <c r="G10999" s="35"/>
      <c r="H10999" s="35"/>
      <c r="I10999" s="35"/>
    </row>
    <row r="11000" spans="3:9" ht="22.5" customHeight="1" x14ac:dyDescent="0.25">
      <c r="C11000" s="34"/>
      <c r="D11000" s="27"/>
      <c r="F11000" s="27"/>
      <c r="G11000" s="35"/>
      <c r="H11000" s="35"/>
      <c r="I11000" s="35"/>
    </row>
    <row r="11001" spans="3:9" ht="22.5" customHeight="1" x14ac:dyDescent="0.25">
      <c r="C11001" s="34"/>
      <c r="D11001" s="27"/>
      <c r="F11001" s="27"/>
      <c r="G11001" s="35"/>
      <c r="H11001" s="35"/>
      <c r="I11001" s="35"/>
    </row>
    <row r="11002" spans="3:9" ht="22.5" customHeight="1" x14ac:dyDescent="0.25">
      <c r="C11002" s="34"/>
      <c r="D11002" s="27"/>
      <c r="F11002" s="27"/>
      <c r="G11002" s="35"/>
      <c r="H11002" s="35"/>
      <c r="I11002" s="35"/>
    </row>
    <row r="11003" spans="3:9" ht="22.5" customHeight="1" x14ac:dyDescent="0.25">
      <c r="C11003" s="34"/>
      <c r="D11003" s="27"/>
      <c r="F11003" s="27"/>
      <c r="G11003" s="35"/>
      <c r="H11003" s="35"/>
      <c r="I11003" s="35"/>
    </row>
    <row r="11004" spans="3:9" ht="22.5" customHeight="1" x14ac:dyDescent="0.25">
      <c r="C11004" s="34"/>
      <c r="D11004" s="27"/>
      <c r="F11004" s="27"/>
      <c r="G11004" s="35"/>
      <c r="H11004" s="35"/>
      <c r="I11004" s="35"/>
    </row>
    <row r="11005" spans="3:9" ht="22.5" customHeight="1" x14ac:dyDescent="0.25">
      <c r="C11005" s="34"/>
      <c r="D11005" s="27"/>
      <c r="F11005" s="27"/>
      <c r="G11005" s="35"/>
      <c r="H11005" s="35"/>
      <c r="I11005" s="35"/>
    </row>
    <row r="11006" spans="3:9" ht="22.5" customHeight="1" x14ac:dyDescent="0.25">
      <c r="C11006" s="34"/>
      <c r="D11006" s="27"/>
      <c r="F11006" s="27"/>
      <c r="G11006" s="35"/>
      <c r="H11006" s="35"/>
      <c r="I11006" s="35"/>
    </row>
    <row r="11007" spans="3:9" ht="22.5" customHeight="1" x14ac:dyDescent="0.25">
      <c r="C11007" s="34"/>
      <c r="D11007" s="27"/>
      <c r="F11007" s="27"/>
      <c r="G11007" s="35"/>
      <c r="H11007" s="35"/>
      <c r="I11007" s="35"/>
    </row>
    <row r="11008" spans="3:9" ht="22.5" customHeight="1" x14ac:dyDescent="0.25">
      <c r="C11008" s="34"/>
      <c r="D11008" s="27"/>
      <c r="F11008" s="27"/>
      <c r="G11008" s="35"/>
      <c r="H11008" s="35"/>
      <c r="I11008" s="35"/>
    </row>
    <row r="11009" spans="3:9" ht="22.5" customHeight="1" x14ac:dyDescent="0.25">
      <c r="C11009" s="34"/>
      <c r="D11009" s="27"/>
      <c r="F11009" s="27"/>
      <c r="G11009" s="35"/>
      <c r="H11009" s="35"/>
      <c r="I11009" s="35"/>
    </row>
    <row r="11010" spans="3:9" ht="22.5" customHeight="1" x14ac:dyDescent="0.25">
      <c r="C11010" s="34"/>
      <c r="D11010" s="27"/>
      <c r="F11010" s="27"/>
      <c r="G11010" s="35"/>
      <c r="H11010" s="35"/>
      <c r="I11010" s="35"/>
    </row>
    <row r="11011" spans="3:9" ht="22.5" customHeight="1" x14ac:dyDescent="0.25">
      <c r="C11011" s="34"/>
      <c r="D11011" s="27"/>
      <c r="F11011" s="27"/>
      <c r="G11011" s="35"/>
      <c r="H11011" s="35"/>
      <c r="I11011" s="35"/>
    </row>
    <row r="11012" spans="3:9" ht="22.5" customHeight="1" x14ac:dyDescent="0.25">
      <c r="C11012" s="34"/>
      <c r="D11012" s="27"/>
      <c r="F11012" s="27"/>
      <c r="G11012" s="35"/>
      <c r="H11012" s="35"/>
      <c r="I11012" s="35"/>
    </row>
    <row r="11013" spans="3:9" ht="22.5" customHeight="1" x14ac:dyDescent="0.25">
      <c r="C11013" s="34"/>
      <c r="D11013" s="27"/>
      <c r="F11013" s="27"/>
      <c r="G11013" s="35"/>
      <c r="H11013" s="35"/>
      <c r="I11013" s="35"/>
    </row>
    <row r="11014" spans="3:9" ht="22.5" customHeight="1" x14ac:dyDescent="0.25">
      <c r="C11014" s="34"/>
      <c r="D11014" s="27"/>
      <c r="F11014" s="27"/>
      <c r="G11014" s="35"/>
      <c r="H11014" s="35"/>
      <c r="I11014" s="35"/>
    </row>
    <row r="11015" spans="3:9" ht="22.5" customHeight="1" x14ac:dyDescent="0.25">
      <c r="C11015" s="34"/>
      <c r="D11015" s="27"/>
      <c r="F11015" s="27"/>
      <c r="G11015" s="35"/>
      <c r="H11015" s="35"/>
      <c r="I11015" s="35"/>
    </row>
    <row r="11016" spans="3:9" ht="22.5" customHeight="1" x14ac:dyDescent="0.25">
      <c r="C11016" s="34"/>
      <c r="D11016" s="27"/>
      <c r="F11016" s="27"/>
      <c r="G11016" s="35"/>
      <c r="H11016" s="35"/>
      <c r="I11016" s="35"/>
    </row>
    <row r="11017" spans="3:9" ht="22.5" customHeight="1" x14ac:dyDescent="0.25">
      <c r="C11017" s="34"/>
      <c r="D11017" s="27"/>
      <c r="F11017" s="27"/>
      <c r="G11017" s="35"/>
      <c r="H11017" s="35"/>
      <c r="I11017" s="35"/>
    </row>
    <row r="11018" spans="3:9" ht="22.5" customHeight="1" x14ac:dyDescent="0.25">
      <c r="C11018" s="34"/>
      <c r="D11018" s="27"/>
      <c r="F11018" s="27"/>
      <c r="G11018" s="35"/>
      <c r="H11018" s="35"/>
      <c r="I11018" s="35"/>
    </row>
    <row r="11019" spans="3:9" ht="22.5" customHeight="1" x14ac:dyDescent="0.25">
      <c r="C11019" s="34"/>
      <c r="D11019" s="27"/>
      <c r="F11019" s="27"/>
      <c r="G11019" s="35"/>
      <c r="H11019" s="35"/>
      <c r="I11019" s="35"/>
    </row>
    <row r="11020" spans="3:9" ht="22.5" customHeight="1" x14ac:dyDescent="0.25">
      <c r="C11020" s="34"/>
      <c r="D11020" s="27"/>
      <c r="F11020" s="27"/>
      <c r="G11020" s="35"/>
      <c r="H11020" s="35"/>
      <c r="I11020" s="35"/>
    </row>
    <row r="11021" spans="3:9" ht="22.5" customHeight="1" x14ac:dyDescent="0.25">
      <c r="C11021" s="34"/>
      <c r="D11021" s="27"/>
      <c r="F11021" s="27"/>
      <c r="G11021" s="35"/>
      <c r="H11021" s="35"/>
      <c r="I11021" s="35"/>
    </row>
    <row r="11022" spans="3:9" ht="22.5" customHeight="1" x14ac:dyDescent="0.25">
      <c r="C11022" s="34"/>
      <c r="D11022" s="27"/>
      <c r="F11022" s="27"/>
      <c r="G11022" s="35"/>
      <c r="H11022" s="35"/>
      <c r="I11022" s="35"/>
    </row>
    <row r="11023" spans="3:9" ht="22.5" customHeight="1" x14ac:dyDescent="0.25">
      <c r="C11023" s="34"/>
      <c r="D11023" s="27"/>
      <c r="F11023" s="27"/>
      <c r="G11023" s="35"/>
      <c r="H11023" s="35"/>
      <c r="I11023" s="35"/>
    </row>
    <row r="11024" spans="3:9" ht="22.5" customHeight="1" x14ac:dyDescent="0.25">
      <c r="C11024" s="34"/>
      <c r="D11024" s="27"/>
      <c r="F11024" s="27"/>
      <c r="G11024" s="35"/>
      <c r="H11024" s="35"/>
      <c r="I11024" s="35"/>
    </row>
    <row r="11025" spans="3:9" ht="22.5" customHeight="1" x14ac:dyDescent="0.25">
      <c r="C11025" s="34"/>
      <c r="D11025" s="27"/>
      <c r="F11025" s="27"/>
      <c r="G11025" s="35"/>
      <c r="H11025" s="35"/>
      <c r="I11025" s="35"/>
    </row>
    <row r="11026" spans="3:9" ht="22.5" customHeight="1" x14ac:dyDescent="0.25">
      <c r="C11026" s="34"/>
      <c r="D11026" s="27"/>
      <c r="F11026" s="27"/>
      <c r="G11026" s="35"/>
      <c r="H11026" s="35"/>
      <c r="I11026" s="35"/>
    </row>
    <row r="11027" spans="3:9" ht="22.5" customHeight="1" x14ac:dyDescent="0.25">
      <c r="C11027" s="34"/>
      <c r="D11027" s="27"/>
      <c r="F11027" s="27"/>
      <c r="G11027" s="35"/>
      <c r="H11027" s="35"/>
      <c r="I11027" s="35"/>
    </row>
    <row r="11028" spans="3:9" ht="22.5" customHeight="1" x14ac:dyDescent="0.25">
      <c r="C11028" s="34"/>
      <c r="D11028" s="27"/>
      <c r="F11028" s="27"/>
      <c r="G11028" s="35"/>
      <c r="H11028" s="35"/>
      <c r="I11028" s="35"/>
    </row>
    <row r="11029" spans="3:9" ht="22.5" customHeight="1" x14ac:dyDescent="0.25">
      <c r="C11029" s="34"/>
      <c r="D11029" s="27"/>
      <c r="F11029" s="27"/>
      <c r="G11029" s="35"/>
      <c r="H11029" s="35"/>
      <c r="I11029" s="35"/>
    </row>
    <row r="11030" spans="3:9" ht="22.5" customHeight="1" x14ac:dyDescent="0.25">
      <c r="C11030" s="34"/>
      <c r="D11030" s="27"/>
      <c r="F11030" s="27"/>
      <c r="G11030" s="35"/>
      <c r="H11030" s="35"/>
      <c r="I11030" s="35"/>
    </row>
    <row r="11031" spans="3:9" ht="22.5" customHeight="1" x14ac:dyDescent="0.25">
      <c r="C11031" s="34"/>
      <c r="D11031" s="27"/>
      <c r="F11031" s="27"/>
      <c r="G11031" s="35"/>
      <c r="H11031" s="35"/>
      <c r="I11031" s="35"/>
    </row>
    <row r="11032" spans="3:9" ht="22.5" customHeight="1" x14ac:dyDescent="0.25">
      <c r="C11032" s="34"/>
      <c r="D11032" s="27"/>
      <c r="F11032" s="27"/>
      <c r="G11032" s="35"/>
      <c r="H11032" s="35"/>
      <c r="I11032" s="35"/>
    </row>
    <row r="11033" spans="3:9" ht="22.5" customHeight="1" x14ac:dyDescent="0.25">
      <c r="C11033" s="34"/>
      <c r="D11033" s="27"/>
      <c r="F11033" s="27"/>
      <c r="G11033" s="35"/>
      <c r="H11033" s="35"/>
      <c r="I11033" s="35"/>
    </row>
    <row r="11034" spans="3:9" ht="22.5" customHeight="1" x14ac:dyDescent="0.25">
      <c r="C11034" s="34"/>
      <c r="D11034" s="27"/>
      <c r="F11034" s="27"/>
      <c r="G11034" s="35"/>
      <c r="H11034" s="35"/>
      <c r="I11034" s="35"/>
    </row>
    <row r="11035" spans="3:9" ht="22.5" customHeight="1" x14ac:dyDescent="0.25">
      <c r="C11035" s="34"/>
      <c r="D11035" s="27"/>
      <c r="F11035" s="27"/>
      <c r="G11035" s="35"/>
      <c r="H11035" s="35"/>
      <c r="I11035" s="35"/>
    </row>
    <row r="11036" spans="3:9" ht="22.5" customHeight="1" x14ac:dyDescent="0.25">
      <c r="C11036" s="34"/>
      <c r="D11036" s="27"/>
      <c r="F11036" s="27"/>
      <c r="G11036" s="35"/>
      <c r="H11036" s="35"/>
      <c r="I11036" s="35"/>
    </row>
    <row r="11037" spans="3:9" ht="22.5" customHeight="1" x14ac:dyDescent="0.25">
      <c r="C11037" s="34"/>
      <c r="D11037" s="27"/>
      <c r="F11037" s="27"/>
      <c r="G11037" s="35"/>
      <c r="H11037" s="35"/>
      <c r="I11037" s="35"/>
    </row>
    <row r="11038" spans="3:9" ht="22.5" customHeight="1" x14ac:dyDescent="0.25">
      <c r="C11038" s="34"/>
      <c r="D11038" s="27"/>
      <c r="F11038" s="27"/>
      <c r="G11038" s="35"/>
      <c r="H11038" s="35"/>
      <c r="I11038" s="35"/>
    </row>
    <row r="11039" spans="3:9" ht="22.5" customHeight="1" x14ac:dyDescent="0.25">
      <c r="C11039" s="34"/>
      <c r="D11039" s="27"/>
      <c r="F11039" s="27"/>
      <c r="G11039" s="35"/>
      <c r="H11039" s="35"/>
      <c r="I11039" s="35"/>
    </row>
    <row r="11040" spans="3:9" ht="22.5" customHeight="1" x14ac:dyDescent="0.25">
      <c r="C11040" s="34"/>
      <c r="D11040" s="27"/>
      <c r="F11040" s="27"/>
      <c r="G11040" s="35"/>
      <c r="H11040" s="35"/>
      <c r="I11040" s="35"/>
    </row>
    <row r="11041" spans="3:9" ht="22.5" customHeight="1" x14ac:dyDescent="0.25">
      <c r="C11041" s="34"/>
      <c r="D11041" s="27"/>
      <c r="F11041" s="27"/>
      <c r="G11041" s="35"/>
      <c r="H11041" s="35"/>
      <c r="I11041" s="35"/>
    </row>
    <row r="11042" spans="3:9" ht="22.5" customHeight="1" x14ac:dyDescent="0.25">
      <c r="C11042" s="34"/>
      <c r="D11042" s="27"/>
      <c r="F11042" s="27"/>
      <c r="G11042" s="35"/>
      <c r="H11042" s="35"/>
      <c r="I11042" s="35"/>
    </row>
    <row r="11043" spans="3:9" ht="22.5" customHeight="1" x14ac:dyDescent="0.25">
      <c r="C11043" s="34"/>
      <c r="D11043" s="27"/>
      <c r="F11043" s="27"/>
      <c r="G11043" s="35"/>
      <c r="H11043" s="35"/>
      <c r="I11043" s="35"/>
    </row>
    <row r="11044" spans="3:9" ht="22.5" customHeight="1" x14ac:dyDescent="0.25">
      <c r="C11044" s="34"/>
      <c r="D11044" s="27"/>
      <c r="F11044" s="27"/>
      <c r="G11044" s="35"/>
      <c r="H11044" s="35"/>
      <c r="I11044" s="35"/>
    </row>
    <row r="11045" spans="3:9" ht="22.5" customHeight="1" x14ac:dyDescent="0.25">
      <c r="C11045" s="34"/>
      <c r="D11045" s="27"/>
      <c r="F11045" s="27"/>
      <c r="G11045" s="35"/>
      <c r="H11045" s="35"/>
      <c r="I11045" s="35"/>
    </row>
    <row r="11046" spans="3:9" ht="22.5" customHeight="1" x14ac:dyDescent="0.25">
      <c r="C11046" s="34"/>
      <c r="D11046" s="27"/>
      <c r="F11046" s="27"/>
      <c r="G11046" s="35"/>
      <c r="H11046" s="35"/>
      <c r="I11046" s="35"/>
    </row>
    <row r="11047" spans="3:9" ht="22.5" customHeight="1" x14ac:dyDescent="0.25">
      <c r="C11047" s="34"/>
      <c r="D11047" s="27"/>
      <c r="F11047" s="27"/>
      <c r="G11047" s="35"/>
      <c r="H11047" s="35"/>
      <c r="I11047" s="35"/>
    </row>
    <row r="11048" spans="3:9" ht="22.5" customHeight="1" x14ac:dyDescent="0.25">
      <c r="C11048" s="34"/>
      <c r="D11048" s="27"/>
      <c r="F11048" s="27"/>
      <c r="G11048" s="35"/>
      <c r="H11048" s="35"/>
      <c r="I11048" s="35"/>
    </row>
    <row r="11049" spans="3:9" ht="22.5" customHeight="1" x14ac:dyDescent="0.25">
      <c r="C11049" s="34"/>
      <c r="D11049" s="27"/>
      <c r="F11049" s="27"/>
      <c r="G11049" s="35"/>
      <c r="H11049" s="35"/>
      <c r="I11049" s="35"/>
    </row>
    <row r="11050" spans="3:9" ht="22.5" customHeight="1" x14ac:dyDescent="0.25">
      <c r="C11050" s="34"/>
      <c r="D11050" s="27"/>
      <c r="F11050" s="27"/>
      <c r="G11050" s="35"/>
      <c r="H11050" s="35"/>
      <c r="I11050" s="35"/>
    </row>
    <row r="11051" spans="3:9" ht="22.5" customHeight="1" x14ac:dyDescent="0.25">
      <c r="C11051" s="34"/>
      <c r="D11051" s="27"/>
      <c r="F11051" s="27"/>
      <c r="G11051" s="35"/>
      <c r="H11051" s="35"/>
      <c r="I11051" s="35"/>
    </row>
    <row r="11052" spans="3:9" ht="22.5" customHeight="1" x14ac:dyDescent="0.25">
      <c r="C11052" s="34"/>
      <c r="D11052" s="27"/>
      <c r="F11052" s="27"/>
      <c r="G11052" s="35"/>
      <c r="H11052" s="35"/>
      <c r="I11052" s="35"/>
    </row>
    <row r="11053" spans="3:9" ht="22.5" customHeight="1" x14ac:dyDescent="0.25">
      <c r="C11053" s="34"/>
      <c r="D11053" s="27"/>
      <c r="F11053" s="27"/>
      <c r="G11053" s="35"/>
      <c r="H11053" s="35"/>
      <c r="I11053" s="35"/>
    </row>
    <row r="11054" spans="3:9" ht="22.5" customHeight="1" x14ac:dyDescent="0.25">
      <c r="C11054" s="34"/>
      <c r="D11054" s="27"/>
      <c r="F11054" s="27"/>
      <c r="G11054" s="35"/>
      <c r="H11054" s="35"/>
      <c r="I11054" s="35"/>
    </row>
    <row r="11055" spans="3:9" ht="22.5" customHeight="1" x14ac:dyDescent="0.25">
      <c r="C11055" s="34"/>
      <c r="D11055" s="27"/>
      <c r="F11055" s="27"/>
      <c r="G11055" s="35"/>
      <c r="H11055" s="35"/>
      <c r="I11055" s="35"/>
    </row>
    <row r="11056" spans="3:9" ht="22.5" customHeight="1" x14ac:dyDescent="0.25">
      <c r="C11056" s="34"/>
      <c r="D11056" s="27"/>
      <c r="F11056" s="27"/>
      <c r="G11056" s="35"/>
      <c r="H11056" s="35"/>
      <c r="I11056" s="35"/>
    </row>
    <row r="11057" spans="3:9" ht="22.5" customHeight="1" x14ac:dyDescent="0.25">
      <c r="C11057" s="34"/>
      <c r="D11057" s="27"/>
      <c r="F11057" s="27"/>
      <c r="G11057" s="35"/>
      <c r="H11057" s="35"/>
      <c r="I11057" s="35"/>
    </row>
    <row r="11058" spans="3:9" ht="22.5" customHeight="1" x14ac:dyDescent="0.25">
      <c r="C11058" s="34"/>
      <c r="D11058" s="27"/>
      <c r="F11058" s="27"/>
      <c r="G11058" s="35"/>
      <c r="H11058" s="35"/>
      <c r="I11058" s="35"/>
    </row>
    <row r="11059" spans="3:9" ht="22.5" customHeight="1" x14ac:dyDescent="0.25">
      <c r="C11059" s="34"/>
      <c r="D11059" s="27"/>
      <c r="F11059" s="27"/>
      <c r="G11059" s="35"/>
      <c r="H11059" s="35"/>
      <c r="I11059" s="35"/>
    </row>
    <row r="11060" spans="3:9" ht="22.5" customHeight="1" x14ac:dyDescent="0.25">
      <c r="C11060" s="34"/>
      <c r="D11060" s="27"/>
      <c r="F11060" s="27"/>
      <c r="G11060" s="35"/>
      <c r="H11060" s="35"/>
      <c r="I11060" s="35"/>
    </row>
    <row r="11061" spans="3:9" ht="22.5" customHeight="1" x14ac:dyDescent="0.25">
      <c r="C11061" s="34"/>
      <c r="D11061" s="27"/>
      <c r="F11061" s="27"/>
      <c r="G11061" s="35"/>
      <c r="H11061" s="35"/>
      <c r="I11061" s="35"/>
    </row>
    <row r="11062" spans="3:9" ht="22.5" customHeight="1" x14ac:dyDescent="0.25">
      <c r="C11062" s="34"/>
      <c r="D11062" s="27"/>
      <c r="F11062" s="27"/>
      <c r="G11062" s="35"/>
      <c r="H11062" s="35"/>
      <c r="I11062" s="35"/>
    </row>
    <row r="11063" spans="3:9" ht="22.5" customHeight="1" x14ac:dyDescent="0.25">
      <c r="C11063" s="34"/>
      <c r="D11063" s="27"/>
      <c r="F11063" s="27"/>
      <c r="G11063" s="35"/>
      <c r="H11063" s="35"/>
      <c r="I11063" s="35"/>
    </row>
    <row r="11064" spans="3:9" ht="22.5" customHeight="1" x14ac:dyDescent="0.25">
      <c r="C11064" s="34"/>
      <c r="D11064" s="27"/>
      <c r="F11064" s="27"/>
      <c r="G11064" s="35"/>
      <c r="H11064" s="35"/>
      <c r="I11064" s="35"/>
    </row>
    <row r="11065" spans="3:9" ht="22.5" customHeight="1" x14ac:dyDescent="0.25">
      <c r="C11065" s="34"/>
      <c r="D11065" s="27"/>
      <c r="F11065" s="27"/>
      <c r="G11065" s="35"/>
      <c r="H11065" s="35"/>
      <c r="I11065" s="35"/>
    </row>
    <row r="11066" spans="3:9" ht="22.5" customHeight="1" x14ac:dyDescent="0.25">
      <c r="C11066" s="34"/>
      <c r="D11066" s="27"/>
      <c r="F11066" s="27"/>
      <c r="G11066" s="35"/>
      <c r="H11066" s="35"/>
      <c r="I11066" s="35"/>
    </row>
    <row r="11067" spans="3:9" ht="22.5" customHeight="1" x14ac:dyDescent="0.25">
      <c r="C11067" s="34"/>
      <c r="D11067" s="27"/>
      <c r="F11067" s="27"/>
      <c r="G11067" s="35"/>
      <c r="H11067" s="35"/>
      <c r="I11067" s="35"/>
    </row>
    <row r="11068" spans="3:9" ht="22.5" customHeight="1" x14ac:dyDescent="0.25">
      <c r="C11068" s="34"/>
      <c r="D11068" s="27"/>
      <c r="F11068" s="27"/>
      <c r="G11068" s="35"/>
      <c r="H11068" s="35"/>
      <c r="I11068" s="35"/>
    </row>
    <row r="11069" spans="3:9" ht="22.5" customHeight="1" x14ac:dyDescent="0.25">
      <c r="C11069" s="34"/>
      <c r="D11069" s="27"/>
      <c r="F11069" s="27"/>
      <c r="G11069" s="35"/>
      <c r="H11069" s="35"/>
      <c r="I11069" s="35"/>
    </row>
    <row r="11070" spans="3:9" ht="22.5" customHeight="1" x14ac:dyDescent="0.25">
      <c r="C11070" s="34"/>
      <c r="D11070" s="27"/>
      <c r="F11070" s="27"/>
      <c r="G11070" s="35"/>
      <c r="H11070" s="35"/>
      <c r="I11070" s="35"/>
    </row>
    <row r="11071" spans="3:9" ht="22.5" customHeight="1" x14ac:dyDescent="0.25">
      <c r="C11071" s="34"/>
      <c r="D11071" s="27"/>
      <c r="F11071" s="27"/>
      <c r="G11071" s="35"/>
      <c r="H11071" s="35"/>
      <c r="I11071" s="35"/>
    </row>
    <row r="11072" spans="3:9" ht="22.5" customHeight="1" x14ac:dyDescent="0.25">
      <c r="C11072" s="34"/>
      <c r="D11072" s="27"/>
      <c r="F11072" s="27"/>
      <c r="G11072" s="35"/>
      <c r="H11072" s="35"/>
      <c r="I11072" s="35"/>
    </row>
    <row r="11073" spans="3:9" ht="22.5" customHeight="1" x14ac:dyDescent="0.25">
      <c r="C11073" s="34"/>
      <c r="D11073" s="27"/>
      <c r="F11073" s="27"/>
      <c r="G11073" s="35"/>
      <c r="H11073" s="35"/>
      <c r="I11073" s="35"/>
    </row>
    <row r="11074" spans="3:9" ht="22.5" customHeight="1" x14ac:dyDescent="0.25">
      <c r="C11074" s="34"/>
      <c r="D11074" s="27"/>
      <c r="F11074" s="27"/>
      <c r="G11074" s="35"/>
      <c r="H11074" s="35"/>
      <c r="I11074" s="35"/>
    </row>
    <row r="11075" spans="3:9" ht="22.5" customHeight="1" x14ac:dyDescent="0.25">
      <c r="C11075" s="34"/>
      <c r="D11075" s="27"/>
      <c r="F11075" s="27"/>
      <c r="G11075" s="35"/>
      <c r="H11075" s="35"/>
      <c r="I11075" s="35"/>
    </row>
    <row r="11076" spans="3:9" ht="22.5" customHeight="1" x14ac:dyDescent="0.25">
      <c r="C11076" s="34"/>
      <c r="D11076" s="27"/>
      <c r="F11076" s="27"/>
      <c r="G11076" s="35"/>
      <c r="H11076" s="35"/>
      <c r="I11076" s="35"/>
    </row>
    <row r="11077" spans="3:9" ht="22.5" customHeight="1" x14ac:dyDescent="0.25">
      <c r="C11077" s="34"/>
      <c r="D11077" s="27"/>
      <c r="F11077" s="27"/>
      <c r="G11077" s="35"/>
      <c r="H11077" s="35"/>
      <c r="I11077" s="35"/>
    </row>
    <row r="11078" spans="3:9" ht="22.5" customHeight="1" x14ac:dyDescent="0.25">
      <c r="C11078" s="34"/>
      <c r="D11078" s="27"/>
      <c r="F11078" s="27"/>
      <c r="G11078" s="35"/>
      <c r="H11078" s="35"/>
      <c r="I11078" s="35"/>
    </row>
    <row r="11079" spans="3:9" ht="22.5" customHeight="1" x14ac:dyDescent="0.25">
      <c r="C11079" s="34"/>
      <c r="D11079" s="27"/>
      <c r="F11079" s="27"/>
      <c r="G11079" s="35"/>
      <c r="H11079" s="35"/>
      <c r="I11079" s="35"/>
    </row>
    <row r="11080" spans="3:9" ht="22.5" customHeight="1" x14ac:dyDescent="0.25">
      <c r="C11080" s="34"/>
      <c r="D11080" s="27"/>
      <c r="F11080" s="27"/>
      <c r="G11080" s="35"/>
      <c r="H11080" s="35"/>
      <c r="I11080" s="35"/>
    </row>
    <row r="11081" spans="3:9" ht="22.5" customHeight="1" x14ac:dyDescent="0.25">
      <c r="C11081" s="34"/>
      <c r="D11081" s="27"/>
      <c r="F11081" s="27"/>
      <c r="G11081" s="35"/>
      <c r="H11081" s="35"/>
      <c r="I11081" s="35"/>
    </row>
    <row r="11082" spans="3:9" ht="22.5" customHeight="1" x14ac:dyDescent="0.25">
      <c r="C11082" s="34"/>
      <c r="D11082" s="27"/>
      <c r="F11082" s="27"/>
      <c r="G11082" s="35"/>
      <c r="H11082" s="35"/>
      <c r="I11082" s="35"/>
    </row>
    <row r="11083" spans="3:9" ht="22.5" customHeight="1" x14ac:dyDescent="0.25">
      <c r="C11083" s="34"/>
      <c r="D11083" s="27"/>
      <c r="F11083" s="27"/>
      <c r="G11083" s="35"/>
      <c r="H11083" s="35"/>
      <c r="I11083" s="35"/>
    </row>
    <row r="11084" spans="3:9" ht="22.5" customHeight="1" x14ac:dyDescent="0.25">
      <c r="C11084" s="34"/>
      <c r="D11084" s="27"/>
      <c r="F11084" s="27"/>
      <c r="G11084" s="35"/>
      <c r="H11084" s="35"/>
      <c r="I11084" s="35"/>
    </row>
    <row r="11085" spans="3:9" ht="22.5" customHeight="1" x14ac:dyDescent="0.25">
      <c r="C11085" s="34"/>
      <c r="D11085" s="27"/>
      <c r="F11085" s="27"/>
      <c r="G11085" s="35"/>
      <c r="H11085" s="35"/>
      <c r="I11085" s="35"/>
    </row>
    <row r="11086" spans="3:9" ht="22.5" customHeight="1" x14ac:dyDescent="0.25">
      <c r="C11086" s="34"/>
      <c r="D11086" s="27"/>
      <c r="F11086" s="27"/>
      <c r="G11086" s="35"/>
      <c r="H11086" s="35"/>
      <c r="I11086" s="35"/>
    </row>
    <row r="11087" spans="3:9" ht="22.5" customHeight="1" x14ac:dyDescent="0.25">
      <c r="C11087" s="34"/>
      <c r="D11087" s="27"/>
      <c r="F11087" s="27"/>
      <c r="G11087" s="35"/>
      <c r="H11087" s="35"/>
      <c r="I11087" s="35"/>
    </row>
    <row r="11088" spans="3:9" ht="22.5" customHeight="1" x14ac:dyDescent="0.25">
      <c r="C11088" s="34"/>
      <c r="D11088" s="27"/>
      <c r="F11088" s="27"/>
      <c r="G11088" s="35"/>
      <c r="H11088" s="35"/>
      <c r="I11088" s="35"/>
    </row>
    <row r="11089" spans="3:9" ht="22.5" customHeight="1" x14ac:dyDescent="0.25">
      <c r="C11089" s="34"/>
      <c r="D11089" s="27"/>
      <c r="F11089" s="27"/>
      <c r="G11089" s="35"/>
      <c r="H11089" s="35"/>
      <c r="I11089" s="35"/>
    </row>
    <row r="11090" spans="3:9" ht="22.5" customHeight="1" x14ac:dyDescent="0.25">
      <c r="C11090" s="34"/>
      <c r="D11090" s="27"/>
      <c r="F11090" s="27"/>
      <c r="G11090" s="35"/>
      <c r="H11090" s="35"/>
      <c r="I11090" s="35"/>
    </row>
    <row r="11091" spans="3:9" ht="22.5" customHeight="1" x14ac:dyDescent="0.25">
      <c r="C11091" s="34"/>
      <c r="D11091" s="27"/>
      <c r="F11091" s="27"/>
      <c r="G11091" s="35"/>
      <c r="H11091" s="35"/>
      <c r="I11091" s="35"/>
    </row>
    <row r="11092" spans="3:9" ht="22.5" customHeight="1" x14ac:dyDescent="0.25">
      <c r="C11092" s="34"/>
      <c r="D11092" s="27"/>
      <c r="F11092" s="27"/>
      <c r="G11092" s="35"/>
      <c r="H11092" s="35"/>
      <c r="I11092" s="35"/>
    </row>
    <row r="11093" spans="3:9" ht="22.5" customHeight="1" x14ac:dyDescent="0.25">
      <c r="C11093" s="34"/>
      <c r="D11093" s="27"/>
      <c r="F11093" s="27"/>
      <c r="G11093" s="35"/>
      <c r="H11093" s="35"/>
      <c r="I11093" s="35"/>
    </row>
    <row r="11094" spans="3:9" ht="22.5" customHeight="1" x14ac:dyDescent="0.25">
      <c r="C11094" s="34"/>
      <c r="D11094" s="27"/>
      <c r="F11094" s="27"/>
      <c r="G11094" s="35"/>
      <c r="H11094" s="35"/>
      <c r="I11094" s="35"/>
    </row>
    <row r="11095" spans="3:9" ht="22.5" customHeight="1" x14ac:dyDescent="0.25">
      <c r="C11095" s="34"/>
      <c r="D11095" s="27"/>
      <c r="F11095" s="27"/>
      <c r="G11095" s="35"/>
      <c r="H11095" s="35"/>
      <c r="I11095" s="35"/>
    </row>
    <row r="11096" spans="3:9" ht="22.5" customHeight="1" x14ac:dyDescent="0.25">
      <c r="C11096" s="34"/>
      <c r="D11096" s="27"/>
      <c r="F11096" s="27"/>
      <c r="G11096" s="35"/>
      <c r="H11096" s="35"/>
      <c r="I11096" s="35"/>
    </row>
    <row r="11097" spans="3:9" ht="22.5" customHeight="1" x14ac:dyDescent="0.25">
      <c r="C11097" s="34"/>
      <c r="D11097" s="27"/>
      <c r="F11097" s="27"/>
      <c r="G11097" s="35"/>
      <c r="H11097" s="35"/>
      <c r="I11097" s="35"/>
    </row>
    <row r="11098" spans="3:9" ht="22.5" customHeight="1" x14ac:dyDescent="0.25">
      <c r="C11098" s="34"/>
      <c r="D11098" s="27"/>
      <c r="F11098" s="27"/>
      <c r="G11098" s="35"/>
      <c r="H11098" s="35"/>
      <c r="I11098" s="35"/>
    </row>
    <row r="11099" spans="3:9" ht="22.5" customHeight="1" x14ac:dyDescent="0.25">
      <c r="C11099" s="34"/>
      <c r="D11099" s="27"/>
      <c r="F11099" s="27"/>
      <c r="G11099" s="35"/>
      <c r="H11099" s="35"/>
      <c r="I11099" s="35"/>
    </row>
    <row r="11100" spans="3:9" ht="22.5" customHeight="1" x14ac:dyDescent="0.25">
      <c r="C11100" s="34"/>
      <c r="D11100" s="27"/>
      <c r="F11100" s="27"/>
      <c r="G11100" s="35"/>
      <c r="H11100" s="35"/>
      <c r="I11100" s="35"/>
    </row>
    <row r="11101" spans="3:9" ht="22.5" customHeight="1" x14ac:dyDescent="0.25">
      <c r="C11101" s="34"/>
      <c r="D11101" s="27"/>
      <c r="F11101" s="27"/>
      <c r="G11101" s="35"/>
      <c r="H11101" s="35"/>
      <c r="I11101" s="35"/>
    </row>
    <row r="11102" spans="3:9" ht="22.5" customHeight="1" x14ac:dyDescent="0.25">
      <c r="C11102" s="34"/>
      <c r="D11102" s="27"/>
      <c r="F11102" s="27"/>
      <c r="G11102" s="35"/>
      <c r="H11102" s="35"/>
      <c r="I11102" s="35"/>
    </row>
    <row r="11103" spans="3:9" ht="22.5" customHeight="1" x14ac:dyDescent="0.25">
      <c r="C11103" s="34"/>
      <c r="D11103" s="27"/>
      <c r="F11103" s="27"/>
      <c r="G11103" s="35"/>
      <c r="H11103" s="35"/>
      <c r="I11103" s="35"/>
    </row>
    <row r="11104" spans="3:9" ht="22.5" customHeight="1" x14ac:dyDescent="0.25">
      <c r="C11104" s="34"/>
      <c r="D11104" s="27"/>
      <c r="F11104" s="27"/>
      <c r="G11104" s="35"/>
      <c r="H11104" s="35"/>
      <c r="I11104" s="35"/>
    </row>
    <row r="11105" spans="3:9" ht="22.5" customHeight="1" x14ac:dyDescent="0.25">
      <c r="C11105" s="34"/>
      <c r="D11105" s="27"/>
      <c r="F11105" s="27"/>
      <c r="G11105" s="35"/>
      <c r="H11105" s="35"/>
      <c r="I11105" s="35"/>
    </row>
    <row r="11106" spans="3:9" ht="22.5" customHeight="1" x14ac:dyDescent="0.25">
      <c r="C11106" s="34"/>
      <c r="D11106" s="27"/>
      <c r="F11106" s="27"/>
      <c r="G11106" s="35"/>
      <c r="H11106" s="35"/>
      <c r="I11106" s="35"/>
    </row>
    <row r="11107" spans="3:9" ht="22.5" customHeight="1" x14ac:dyDescent="0.25">
      <c r="C11107" s="34"/>
      <c r="D11107" s="27"/>
      <c r="F11107" s="27"/>
      <c r="G11107" s="35"/>
      <c r="H11107" s="35"/>
      <c r="I11107" s="35"/>
    </row>
    <row r="11108" spans="3:9" ht="22.5" customHeight="1" x14ac:dyDescent="0.25">
      <c r="C11108" s="34"/>
      <c r="D11108" s="27"/>
      <c r="F11108" s="27"/>
      <c r="G11108" s="35"/>
      <c r="H11108" s="35"/>
      <c r="I11108" s="35"/>
    </row>
    <row r="11109" spans="3:9" ht="22.5" customHeight="1" x14ac:dyDescent="0.25">
      <c r="C11109" s="34"/>
      <c r="D11109" s="27"/>
      <c r="F11109" s="27"/>
      <c r="G11109" s="35"/>
      <c r="H11109" s="35"/>
      <c r="I11109" s="35"/>
    </row>
    <row r="11110" spans="3:9" ht="22.5" customHeight="1" x14ac:dyDescent="0.25">
      <c r="C11110" s="34"/>
      <c r="D11110" s="27"/>
      <c r="F11110" s="27"/>
      <c r="G11110" s="35"/>
      <c r="H11110" s="35"/>
      <c r="I11110" s="35"/>
    </row>
    <row r="11111" spans="3:9" ht="22.5" customHeight="1" x14ac:dyDescent="0.25">
      <c r="C11111" s="34"/>
      <c r="D11111" s="27"/>
      <c r="F11111" s="27"/>
      <c r="G11111" s="35"/>
      <c r="H11111" s="35"/>
      <c r="I11111" s="35"/>
    </row>
    <row r="11112" spans="3:9" ht="22.5" customHeight="1" x14ac:dyDescent="0.25">
      <c r="C11112" s="34"/>
      <c r="D11112" s="27"/>
      <c r="F11112" s="27"/>
      <c r="G11112" s="35"/>
      <c r="H11112" s="35"/>
      <c r="I11112" s="35"/>
    </row>
    <row r="11113" spans="3:9" ht="22.5" customHeight="1" x14ac:dyDescent="0.25">
      <c r="C11113" s="34"/>
      <c r="D11113" s="27"/>
      <c r="F11113" s="27"/>
      <c r="G11113" s="35"/>
      <c r="H11113" s="35"/>
      <c r="I11113" s="35"/>
    </row>
    <row r="11114" spans="3:9" ht="22.5" customHeight="1" x14ac:dyDescent="0.25">
      <c r="C11114" s="34"/>
      <c r="D11114" s="27"/>
      <c r="F11114" s="27"/>
      <c r="G11114" s="35"/>
      <c r="H11114" s="35"/>
      <c r="I11114" s="35"/>
    </row>
    <row r="11115" spans="3:9" ht="22.5" customHeight="1" x14ac:dyDescent="0.25">
      <c r="C11115" s="34"/>
      <c r="D11115" s="27"/>
      <c r="F11115" s="27"/>
      <c r="G11115" s="35"/>
      <c r="H11115" s="35"/>
      <c r="I11115" s="35"/>
    </row>
    <row r="11116" spans="3:9" ht="22.5" customHeight="1" x14ac:dyDescent="0.25">
      <c r="C11116" s="34"/>
      <c r="D11116" s="27"/>
      <c r="F11116" s="27"/>
      <c r="G11116" s="35"/>
      <c r="H11116" s="35"/>
      <c r="I11116" s="35"/>
    </row>
    <row r="11117" spans="3:9" ht="22.5" customHeight="1" x14ac:dyDescent="0.25">
      <c r="C11117" s="34"/>
      <c r="D11117" s="27"/>
      <c r="F11117" s="27"/>
      <c r="G11117" s="35"/>
      <c r="H11117" s="35"/>
      <c r="I11117" s="35"/>
    </row>
    <row r="11118" spans="3:9" ht="22.5" customHeight="1" x14ac:dyDescent="0.25">
      <c r="C11118" s="34"/>
      <c r="D11118" s="27"/>
      <c r="F11118" s="27"/>
      <c r="G11118" s="35"/>
      <c r="H11118" s="35"/>
      <c r="I11118" s="35"/>
    </row>
    <row r="11119" spans="3:9" ht="22.5" customHeight="1" x14ac:dyDescent="0.25">
      <c r="C11119" s="34"/>
      <c r="D11119" s="27"/>
      <c r="F11119" s="27"/>
      <c r="G11119" s="35"/>
      <c r="H11119" s="35"/>
      <c r="I11119" s="35"/>
    </row>
    <row r="11120" spans="3:9" ht="22.5" customHeight="1" x14ac:dyDescent="0.25">
      <c r="C11120" s="34"/>
      <c r="D11120" s="27"/>
      <c r="F11120" s="27"/>
      <c r="G11120" s="35"/>
      <c r="H11120" s="35"/>
      <c r="I11120" s="35"/>
    </row>
    <row r="11121" spans="3:9" ht="22.5" customHeight="1" x14ac:dyDescent="0.25">
      <c r="C11121" s="34"/>
      <c r="D11121" s="27"/>
      <c r="F11121" s="27"/>
      <c r="G11121" s="35"/>
      <c r="H11121" s="35"/>
      <c r="I11121" s="35"/>
    </row>
    <row r="11122" spans="3:9" ht="22.5" customHeight="1" x14ac:dyDescent="0.25">
      <c r="C11122" s="34"/>
      <c r="D11122" s="27"/>
      <c r="F11122" s="27"/>
      <c r="G11122" s="35"/>
      <c r="H11122" s="35"/>
      <c r="I11122" s="35"/>
    </row>
    <row r="11123" spans="3:9" ht="22.5" customHeight="1" x14ac:dyDescent="0.25">
      <c r="C11123" s="34"/>
      <c r="D11123" s="27"/>
      <c r="F11123" s="27"/>
      <c r="G11123" s="35"/>
      <c r="H11123" s="35"/>
      <c r="I11123" s="35"/>
    </row>
    <row r="11124" spans="3:9" ht="22.5" customHeight="1" x14ac:dyDescent="0.25">
      <c r="C11124" s="34"/>
      <c r="D11124" s="27"/>
      <c r="F11124" s="27"/>
      <c r="G11124" s="35"/>
      <c r="H11124" s="35"/>
      <c r="I11124" s="35"/>
    </row>
    <row r="11125" spans="3:9" ht="22.5" customHeight="1" x14ac:dyDescent="0.25">
      <c r="C11125" s="34"/>
      <c r="D11125" s="27"/>
      <c r="F11125" s="27"/>
      <c r="G11125" s="35"/>
      <c r="H11125" s="35"/>
      <c r="I11125" s="35"/>
    </row>
    <row r="11126" spans="3:9" ht="22.5" customHeight="1" x14ac:dyDescent="0.25">
      <c r="C11126" s="34"/>
      <c r="D11126" s="27"/>
      <c r="F11126" s="27"/>
      <c r="G11126" s="35"/>
      <c r="H11126" s="35"/>
      <c r="I11126" s="35"/>
    </row>
    <row r="11127" spans="3:9" ht="22.5" customHeight="1" x14ac:dyDescent="0.25">
      <c r="C11127" s="34"/>
      <c r="D11127" s="27"/>
      <c r="F11127" s="27"/>
      <c r="G11127" s="35"/>
      <c r="H11127" s="35"/>
      <c r="I11127" s="35"/>
    </row>
    <row r="11128" spans="3:9" ht="22.5" customHeight="1" x14ac:dyDescent="0.25">
      <c r="C11128" s="34"/>
      <c r="D11128" s="27"/>
      <c r="F11128" s="27"/>
      <c r="G11128" s="35"/>
      <c r="H11128" s="35"/>
      <c r="I11128" s="35"/>
    </row>
    <row r="11129" spans="3:9" ht="22.5" customHeight="1" x14ac:dyDescent="0.25">
      <c r="C11129" s="34"/>
      <c r="D11129" s="27"/>
      <c r="F11129" s="27"/>
      <c r="G11129" s="35"/>
      <c r="H11129" s="35"/>
      <c r="I11129" s="35"/>
    </row>
    <row r="11130" spans="3:9" ht="22.5" customHeight="1" x14ac:dyDescent="0.25">
      <c r="C11130" s="34"/>
      <c r="D11130" s="27"/>
      <c r="F11130" s="27"/>
      <c r="G11130" s="35"/>
      <c r="H11130" s="35"/>
      <c r="I11130" s="35"/>
    </row>
    <row r="11131" spans="3:9" ht="22.5" customHeight="1" x14ac:dyDescent="0.25">
      <c r="C11131" s="34"/>
      <c r="D11131" s="27"/>
      <c r="F11131" s="27"/>
      <c r="G11131" s="35"/>
      <c r="H11131" s="35"/>
      <c r="I11131" s="35"/>
    </row>
    <row r="11132" spans="3:9" ht="22.5" customHeight="1" x14ac:dyDescent="0.25">
      <c r="C11132" s="34"/>
      <c r="D11132" s="27"/>
      <c r="F11132" s="27"/>
      <c r="G11132" s="35"/>
      <c r="H11132" s="35"/>
      <c r="I11132" s="35"/>
    </row>
    <row r="11133" spans="3:9" ht="22.5" customHeight="1" x14ac:dyDescent="0.25">
      <c r="C11133" s="34"/>
      <c r="D11133" s="27"/>
      <c r="F11133" s="27"/>
      <c r="G11133" s="35"/>
      <c r="H11133" s="35"/>
      <c r="I11133" s="35"/>
    </row>
    <row r="11134" spans="3:9" ht="22.5" customHeight="1" x14ac:dyDescent="0.25">
      <c r="C11134" s="34"/>
      <c r="D11134" s="27"/>
      <c r="F11134" s="27"/>
      <c r="G11134" s="35"/>
      <c r="H11134" s="35"/>
      <c r="I11134" s="35"/>
    </row>
    <row r="11135" spans="3:9" ht="22.5" customHeight="1" x14ac:dyDescent="0.25">
      <c r="C11135" s="34"/>
      <c r="D11135" s="27"/>
      <c r="F11135" s="27"/>
      <c r="G11135" s="35"/>
      <c r="H11135" s="35"/>
      <c r="I11135" s="35"/>
    </row>
    <row r="11136" spans="3:9" ht="22.5" customHeight="1" x14ac:dyDescent="0.25">
      <c r="C11136" s="34"/>
      <c r="D11136" s="27"/>
      <c r="F11136" s="27"/>
      <c r="G11136" s="35"/>
      <c r="H11136" s="35"/>
      <c r="I11136" s="35"/>
    </row>
    <row r="11137" spans="3:9" ht="22.5" customHeight="1" x14ac:dyDescent="0.25">
      <c r="C11137" s="34"/>
      <c r="D11137" s="27"/>
      <c r="F11137" s="27"/>
      <c r="G11137" s="35"/>
      <c r="H11137" s="35"/>
      <c r="I11137" s="35"/>
    </row>
    <row r="11138" spans="3:9" ht="22.5" customHeight="1" x14ac:dyDescent="0.25">
      <c r="C11138" s="34"/>
      <c r="D11138" s="27"/>
      <c r="F11138" s="27"/>
      <c r="G11138" s="35"/>
      <c r="H11138" s="35"/>
      <c r="I11138" s="35"/>
    </row>
    <row r="11139" spans="3:9" ht="22.5" customHeight="1" x14ac:dyDescent="0.25">
      <c r="C11139" s="34"/>
      <c r="D11139" s="27"/>
      <c r="F11139" s="27"/>
      <c r="G11139" s="35"/>
      <c r="H11139" s="35"/>
      <c r="I11139" s="35"/>
    </row>
    <row r="11140" spans="3:9" ht="22.5" customHeight="1" x14ac:dyDescent="0.25">
      <c r="C11140" s="34"/>
      <c r="D11140" s="27"/>
      <c r="F11140" s="27"/>
      <c r="G11140" s="35"/>
      <c r="H11140" s="35"/>
      <c r="I11140" s="35"/>
    </row>
    <row r="11141" spans="3:9" ht="22.5" customHeight="1" x14ac:dyDescent="0.25">
      <c r="C11141" s="34"/>
      <c r="D11141" s="27"/>
      <c r="F11141" s="27"/>
      <c r="G11141" s="35"/>
      <c r="H11141" s="35"/>
      <c r="I11141" s="35"/>
    </row>
    <row r="11142" spans="3:9" ht="22.5" customHeight="1" x14ac:dyDescent="0.25">
      <c r="C11142" s="34"/>
      <c r="D11142" s="27"/>
      <c r="F11142" s="27"/>
      <c r="G11142" s="35"/>
      <c r="H11142" s="35"/>
      <c r="I11142" s="35"/>
    </row>
    <row r="11143" spans="3:9" ht="22.5" customHeight="1" x14ac:dyDescent="0.25">
      <c r="C11143" s="34"/>
      <c r="D11143" s="27"/>
      <c r="F11143" s="27"/>
      <c r="G11143" s="35"/>
      <c r="H11143" s="35"/>
      <c r="I11143" s="35"/>
    </row>
    <row r="11144" spans="3:9" ht="22.5" customHeight="1" x14ac:dyDescent="0.25">
      <c r="C11144" s="34"/>
      <c r="D11144" s="27"/>
      <c r="F11144" s="27"/>
      <c r="G11144" s="35"/>
      <c r="H11144" s="35"/>
      <c r="I11144" s="35"/>
    </row>
    <row r="11145" spans="3:9" ht="22.5" customHeight="1" x14ac:dyDescent="0.25">
      <c r="C11145" s="34"/>
      <c r="D11145" s="27"/>
      <c r="F11145" s="27"/>
      <c r="G11145" s="35"/>
      <c r="H11145" s="35"/>
      <c r="I11145" s="35"/>
    </row>
    <row r="11146" spans="3:9" ht="22.5" customHeight="1" x14ac:dyDescent="0.25">
      <c r="C11146" s="34"/>
      <c r="D11146" s="27"/>
      <c r="F11146" s="27"/>
      <c r="G11146" s="35"/>
      <c r="H11146" s="35"/>
      <c r="I11146" s="35"/>
    </row>
    <row r="11147" spans="3:9" ht="22.5" customHeight="1" x14ac:dyDescent="0.25">
      <c r="C11147" s="34"/>
      <c r="D11147" s="27"/>
      <c r="F11147" s="27"/>
      <c r="G11147" s="35"/>
      <c r="H11147" s="35"/>
      <c r="I11147" s="35"/>
    </row>
    <row r="11148" spans="3:9" ht="22.5" customHeight="1" x14ac:dyDescent="0.25">
      <c r="C11148" s="34"/>
      <c r="D11148" s="27"/>
      <c r="F11148" s="27"/>
      <c r="G11148" s="35"/>
      <c r="H11148" s="35"/>
      <c r="I11148" s="35"/>
    </row>
    <row r="11149" spans="3:9" ht="22.5" customHeight="1" x14ac:dyDescent="0.25">
      <c r="C11149" s="34"/>
      <c r="D11149" s="27"/>
      <c r="F11149" s="27"/>
      <c r="G11149" s="35"/>
      <c r="H11149" s="35"/>
      <c r="I11149" s="35"/>
    </row>
    <row r="11150" spans="3:9" ht="22.5" customHeight="1" x14ac:dyDescent="0.25">
      <c r="C11150" s="34"/>
      <c r="D11150" s="27"/>
      <c r="F11150" s="27"/>
      <c r="G11150" s="35"/>
      <c r="H11150" s="35"/>
      <c r="I11150" s="35"/>
    </row>
    <row r="11151" spans="3:9" ht="22.5" customHeight="1" x14ac:dyDescent="0.25">
      <c r="C11151" s="34"/>
      <c r="D11151" s="27"/>
      <c r="F11151" s="27"/>
      <c r="G11151" s="35"/>
      <c r="H11151" s="35"/>
      <c r="I11151" s="35"/>
    </row>
    <row r="11152" spans="3:9" ht="22.5" customHeight="1" x14ac:dyDescent="0.25">
      <c r="C11152" s="34"/>
      <c r="D11152" s="27"/>
      <c r="F11152" s="27"/>
      <c r="G11152" s="35"/>
      <c r="H11152" s="35"/>
      <c r="I11152" s="35"/>
    </row>
    <row r="11153" spans="3:9" ht="22.5" customHeight="1" x14ac:dyDescent="0.25">
      <c r="C11153" s="34"/>
      <c r="D11153" s="27"/>
      <c r="F11153" s="27"/>
      <c r="G11153" s="35"/>
      <c r="H11153" s="35"/>
      <c r="I11153" s="35"/>
    </row>
    <row r="11154" spans="3:9" ht="22.5" customHeight="1" x14ac:dyDescent="0.25">
      <c r="C11154" s="34"/>
      <c r="D11154" s="27"/>
      <c r="F11154" s="27"/>
      <c r="G11154" s="35"/>
      <c r="H11154" s="35"/>
      <c r="I11154" s="35"/>
    </row>
    <row r="11155" spans="3:9" ht="22.5" customHeight="1" x14ac:dyDescent="0.25">
      <c r="C11155" s="34"/>
      <c r="D11155" s="27"/>
      <c r="F11155" s="27"/>
      <c r="G11155" s="35"/>
      <c r="H11155" s="35"/>
      <c r="I11155" s="35"/>
    </row>
    <row r="11156" spans="3:9" ht="22.5" customHeight="1" x14ac:dyDescent="0.25">
      <c r="C11156" s="34"/>
      <c r="D11156" s="27"/>
      <c r="F11156" s="27"/>
      <c r="G11156" s="35"/>
      <c r="H11156" s="35"/>
      <c r="I11156" s="35"/>
    </row>
    <row r="11157" spans="3:9" ht="22.5" customHeight="1" x14ac:dyDescent="0.25">
      <c r="C11157" s="34"/>
      <c r="D11157" s="27"/>
      <c r="F11157" s="27"/>
      <c r="G11157" s="35"/>
      <c r="H11157" s="35"/>
      <c r="I11157" s="35"/>
    </row>
    <row r="11158" spans="3:9" ht="22.5" customHeight="1" x14ac:dyDescent="0.25">
      <c r="C11158" s="34"/>
      <c r="D11158" s="27"/>
      <c r="F11158" s="27"/>
      <c r="G11158" s="35"/>
      <c r="H11158" s="35"/>
      <c r="I11158" s="35"/>
    </row>
    <row r="11159" spans="3:9" ht="22.5" customHeight="1" x14ac:dyDescent="0.25">
      <c r="C11159" s="34"/>
      <c r="D11159" s="27"/>
      <c r="F11159" s="27"/>
      <c r="G11159" s="35"/>
      <c r="H11159" s="35"/>
      <c r="I11159" s="35"/>
    </row>
    <row r="11160" spans="3:9" ht="22.5" customHeight="1" x14ac:dyDescent="0.25">
      <c r="C11160" s="34"/>
      <c r="D11160" s="27"/>
      <c r="F11160" s="27"/>
      <c r="G11160" s="35"/>
      <c r="H11160" s="35"/>
      <c r="I11160" s="35"/>
    </row>
    <row r="11161" spans="3:9" ht="22.5" customHeight="1" x14ac:dyDescent="0.25">
      <c r="C11161" s="34"/>
      <c r="D11161" s="27"/>
      <c r="F11161" s="27"/>
      <c r="G11161" s="35"/>
      <c r="H11161" s="35"/>
      <c r="I11161" s="35"/>
    </row>
    <row r="11162" spans="3:9" ht="22.5" customHeight="1" x14ac:dyDescent="0.25">
      <c r="C11162" s="34"/>
      <c r="D11162" s="27"/>
      <c r="F11162" s="27"/>
      <c r="G11162" s="35"/>
      <c r="H11162" s="35"/>
      <c r="I11162" s="35"/>
    </row>
    <row r="11163" spans="3:9" ht="22.5" customHeight="1" x14ac:dyDescent="0.25">
      <c r="C11163" s="34"/>
      <c r="D11163" s="27"/>
      <c r="F11163" s="27"/>
      <c r="G11163" s="35"/>
      <c r="H11163" s="35"/>
      <c r="I11163" s="35"/>
    </row>
    <row r="11164" spans="3:9" ht="22.5" customHeight="1" x14ac:dyDescent="0.25">
      <c r="C11164" s="34"/>
      <c r="D11164" s="27"/>
      <c r="F11164" s="27"/>
      <c r="G11164" s="35"/>
      <c r="H11164" s="35"/>
      <c r="I11164" s="35"/>
    </row>
    <row r="11165" spans="3:9" ht="22.5" customHeight="1" x14ac:dyDescent="0.25">
      <c r="C11165" s="34"/>
      <c r="D11165" s="27"/>
      <c r="F11165" s="27"/>
      <c r="G11165" s="35"/>
      <c r="H11165" s="35"/>
      <c r="I11165" s="35"/>
    </row>
    <row r="11166" spans="3:9" ht="22.5" customHeight="1" x14ac:dyDescent="0.25">
      <c r="C11166" s="34"/>
      <c r="D11166" s="27"/>
      <c r="F11166" s="27"/>
      <c r="G11166" s="35"/>
      <c r="H11166" s="35"/>
      <c r="I11166" s="35"/>
    </row>
    <row r="11167" spans="3:9" ht="22.5" customHeight="1" x14ac:dyDescent="0.25">
      <c r="C11167" s="34"/>
      <c r="D11167" s="27"/>
      <c r="F11167" s="27"/>
      <c r="G11167" s="35"/>
      <c r="H11167" s="35"/>
      <c r="I11167" s="35"/>
    </row>
    <row r="11168" spans="3:9" ht="22.5" customHeight="1" x14ac:dyDescent="0.25">
      <c r="C11168" s="34"/>
      <c r="D11168" s="27"/>
      <c r="F11168" s="27"/>
      <c r="G11168" s="35"/>
      <c r="H11168" s="35"/>
      <c r="I11168" s="35"/>
    </row>
    <row r="11169" spans="3:9" ht="22.5" customHeight="1" x14ac:dyDescent="0.25">
      <c r="C11169" s="34"/>
      <c r="D11169" s="27"/>
      <c r="F11169" s="27"/>
      <c r="G11169" s="35"/>
      <c r="H11169" s="35"/>
      <c r="I11169" s="35"/>
    </row>
    <row r="11170" spans="3:9" ht="22.5" customHeight="1" x14ac:dyDescent="0.25">
      <c r="C11170" s="34"/>
      <c r="D11170" s="27"/>
      <c r="F11170" s="27"/>
      <c r="G11170" s="35"/>
      <c r="H11170" s="35"/>
      <c r="I11170" s="35"/>
    </row>
    <row r="11171" spans="3:9" ht="22.5" customHeight="1" x14ac:dyDescent="0.25">
      <c r="C11171" s="34"/>
      <c r="D11171" s="27"/>
      <c r="F11171" s="27"/>
      <c r="G11171" s="35"/>
      <c r="H11171" s="35"/>
      <c r="I11171" s="35"/>
    </row>
    <row r="11172" spans="3:9" ht="22.5" customHeight="1" x14ac:dyDescent="0.25">
      <c r="C11172" s="34"/>
      <c r="D11172" s="27"/>
      <c r="F11172" s="27"/>
      <c r="G11172" s="35"/>
      <c r="H11172" s="35"/>
      <c r="I11172" s="35"/>
    </row>
    <row r="11173" spans="3:9" ht="22.5" customHeight="1" x14ac:dyDescent="0.25">
      <c r="C11173" s="34"/>
      <c r="D11173" s="27"/>
      <c r="F11173" s="27"/>
      <c r="G11173" s="35"/>
      <c r="H11173" s="35"/>
      <c r="I11173" s="35"/>
    </row>
    <row r="11174" spans="3:9" ht="22.5" customHeight="1" x14ac:dyDescent="0.25">
      <c r="C11174" s="34"/>
      <c r="D11174" s="27"/>
      <c r="F11174" s="27"/>
      <c r="G11174" s="35"/>
      <c r="H11174" s="35"/>
      <c r="I11174" s="35"/>
    </row>
    <row r="11175" spans="3:9" ht="22.5" customHeight="1" x14ac:dyDescent="0.25">
      <c r="C11175" s="34"/>
      <c r="D11175" s="27"/>
      <c r="F11175" s="27"/>
      <c r="G11175" s="35"/>
      <c r="H11175" s="35"/>
      <c r="I11175" s="35"/>
    </row>
    <row r="11176" spans="3:9" ht="22.5" customHeight="1" x14ac:dyDescent="0.25">
      <c r="C11176" s="34"/>
      <c r="D11176" s="27"/>
      <c r="F11176" s="27"/>
      <c r="G11176" s="35"/>
      <c r="H11176" s="35"/>
      <c r="I11176" s="35"/>
    </row>
    <row r="11177" spans="3:9" ht="22.5" customHeight="1" x14ac:dyDescent="0.25">
      <c r="C11177" s="34"/>
      <c r="D11177" s="27"/>
      <c r="F11177" s="27"/>
      <c r="G11177" s="35"/>
      <c r="H11177" s="35"/>
      <c r="I11177" s="35"/>
    </row>
    <row r="11178" spans="3:9" ht="22.5" customHeight="1" x14ac:dyDescent="0.25">
      <c r="C11178" s="34"/>
      <c r="D11178" s="27"/>
      <c r="F11178" s="27"/>
      <c r="G11178" s="35"/>
      <c r="H11178" s="35"/>
      <c r="I11178" s="35"/>
    </row>
    <row r="11179" spans="3:9" ht="22.5" customHeight="1" x14ac:dyDescent="0.25">
      <c r="C11179" s="34"/>
      <c r="D11179" s="27"/>
      <c r="F11179" s="27"/>
      <c r="G11179" s="35"/>
      <c r="H11179" s="35"/>
      <c r="I11179" s="35"/>
    </row>
    <row r="11180" spans="3:9" ht="22.5" customHeight="1" x14ac:dyDescent="0.25">
      <c r="C11180" s="34"/>
      <c r="D11180" s="27"/>
      <c r="F11180" s="27"/>
      <c r="G11180" s="35"/>
      <c r="H11180" s="35"/>
      <c r="I11180" s="35"/>
    </row>
    <row r="11181" spans="3:9" ht="22.5" customHeight="1" x14ac:dyDescent="0.25">
      <c r="C11181" s="34"/>
      <c r="D11181" s="27"/>
      <c r="F11181" s="27"/>
      <c r="G11181" s="35"/>
      <c r="H11181" s="35"/>
      <c r="I11181" s="35"/>
    </row>
    <row r="11182" spans="3:9" ht="22.5" customHeight="1" x14ac:dyDescent="0.25">
      <c r="C11182" s="34"/>
      <c r="D11182" s="27"/>
      <c r="F11182" s="27"/>
      <c r="G11182" s="35"/>
      <c r="H11182" s="35"/>
      <c r="I11182" s="35"/>
    </row>
    <row r="11183" spans="3:9" ht="22.5" customHeight="1" x14ac:dyDescent="0.25">
      <c r="C11183" s="34"/>
      <c r="D11183" s="27"/>
      <c r="F11183" s="27"/>
      <c r="G11183" s="35"/>
      <c r="H11183" s="35"/>
      <c r="I11183" s="35"/>
    </row>
    <row r="11184" spans="3:9" ht="22.5" customHeight="1" x14ac:dyDescent="0.25">
      <c r="C11184" s="34"/>
      <c r="D11184" s="27"/>
      <c r="F11184" s="27"/>
      <c r="G11184" s="35"/>
      <c r="H11184" s="35"/>
      <c r="I11184" s="35"/>
    </row>
    <row r="11185" spans="3:9" ht="22.5" customHeight="1" x14ac:dyDescent="0.25">
      <c r="C11185" s="34"/>
      <c r="D11185" s="27"/>
      <c r="F11185" s="27"/>
      <c r="G11185" s="35"/>
      <c r="H11185" s="35"/>
      <c r="I11185" s="35"/>
    </row>
    <row r="11186" spans="3:9" ht="22.5" customHeight="1" x14ac:dyDescent="0.25">
      <c r="C11186" s="34"/>
      <c r="D11186" s="27"/>
      <c r="F11186" s="27"/>
      <c r="G11186" s="35"/>
      <c r="H11186" s="35"/>
      <c r="I11186" s="35"/>
    </row>
    <row r="11187" spans="3:9" ht="22.5" customHeight="1" x14ac:dyDescent="0.25">
      <c r="C11187" s="34"/>
      <c r="D11187" s="27"/>
      <c r="F11187" s="27"/>
      <c r="G11187" s="35"/>
      <c r="H11187" s="35"/>
      <c r="I11187" s="35"/>
    </row>
    <row r="11188" spans="3:9" ht="22.5" customHeight="1" x14ac:dyDescent="0.25">
      <c r="C11188" s="34"/>
      <c r="D11188" s="27"/>
      <c r="F11188" s="27"/>
      <c r="G11188" s="35"/>
      <c r="H11188" s="35"/>
      <c r="I11188" s="35"/>
    </row>
    <row r="11189" spans="3:9" ht="22.5" customHeight="1" x14ac:dyDescent="0.25">
      <c r="C11189" s="34"/>
      <c r="D11189" s="27"/>
      <c r="F11189" s="27"/>
      <c r="G11189" s="35"/>
      <c r="H11189" s="35"/>
      <c r="I11189" s="35"/>
    </row>
    <row r="11190" spans="3:9" ht="22.5" customHeight="1" x14ac:dyDescent="0.25">
      <c r="C11190" s="34"/>
      <c r="D11190" s="27"/>
      <c r="F11190" s="27"/>
      <c r="G11190" s="35"/>
      <c r="H11190" s="35"/>
      <c r="I11190" s="35"/>
    </row>
    <row r="11191" spans="3:9" ht="22.5" customHeight="1" x14ac:dyDescent="0.25">
      <c r="C11191" s="34"/>
      <c r="D11191" s="27"/>
      <c r="F11191" s="27"/>
      <c r="G11191" s="35"/>
      <c r="H11191" s="35"/>
      <c r="I11191" s="35"/>
    </row>
    <row r="11192" spans="3:9" ht="22.5" customHeight="1" x14ac:dyDescent="0.25">
      <c r="C11192" s="34"/>
      <c r="D11192" s="27"/>
      <c r="F11192" s="27"/>
      <c r="G11192" s="35"/>
      <c r="H11192" s="35"/>
      <c r="I11192" s="35"/>
    </row>
    <row r="11193" spans="3:9" ht="22.5" customHeight="1" x14ac:dyDescent="0.25">
      <c r="C11193" s="34"/>
      <c r="D11193" s="27"/>
      <c r="F11193" s="27"/>
      <c r="G11193" s="35"/>
      <c r="H11193" s="35"/>
      <c r="I11193" s="35"/>
    </row>
    <row r="11194" spans="3:9" ht="22.5" customHeight="1" x14ac:dyDescent="0.25">
      <c r="C11194" s="34"/>
      <c r="D11194" s="27"/>
      <c r="F11194" s="27"/>
      <c r="G11194" s="35"/>
      <c r="H11194" s="35"/>
      <c r="I11194" s="35"/>
    </row>
    <row r="11195" spans="3:9" ht="22.5" customHeight="1" x14ac:dyDescent="0.25">
      <c r="C11195" s="34"/>
      <c r="D11195" s="27"/>
      <c r="F11195" s="27"/>
      <c r="G11195" s="35"/>
      <c r="H11195" s="35"/>
      <c r="I11195" s="35"/>
    </row>
    <row r="11196" spans="3:9" ht="22.5" customHeight="1" x14ac:dyDescent="0.25">
      <c r="C11196" s="34"/>
      <c r="D11196" s="27"/>
      <c r="F11196" s="27"/>
      <c r="G11196" s="35"/>
      <c r="H11196" s="35"/>
      <c r="I11196" s="35"/>
    </row>
    <row r="11197" spans="3:9" ht="22.5" customHeight="1" x14ac:dyDescent="0.25">
      <c r="C11197" s="34"/>
      <c r="D11197" s="27"/>
      <c r="F11197" s="27"/>
      <c r="G11197" s="35"/>
      <c r="H11197" s="35"/>
      <c r="I11197" s="35"/>
    </row>
    <row r="11198" spans="3:9" ht="22.5" customHeight="1" x14ac:dyDescent="0.25">
      <c r="C11198" s="34"/>
      <c r="D11198" s="27"/>
      <c r="F11198" s="27"/>
      <c r="G11198" s="35"/>
      <c r="H11198" s="35"/>
      <c r="I11198" s="35"/>
    </row>
    <row r="11199" spans="3:9" ht="22.5" customHeight="1" x14ac:dyDescent="0.25">
      <c r="C11199" s="34"/>
      <c r="D11199" s="27"/>
      <c r="F11199" s="27"/>
      <c r="G11199" s="35"/>
      <c r="H11199" s="35"/>
      <c r="I11199" s="35"/>
    </row>
    <row r="11200" spans="3:9" ht="22.5" customHeight="1" x14ac:dyDescent="0.25">
      <c r="C11200" s="34"/>
      <c r="D11200" s="27"/>
      <c r="F11200" s="27"/>
      <c r="G11200" s="35"/>
      <c r="H11200" s="35"/>
      <c r="I11200" s="35"/>
    </row>
    <row r="11201" spans="3:9" ht="22.5" customHeight="1" x14ac:dyDescent="0.25">
      <c r="C11201" s="34"/>
      <c r="D11201" s="27"/>
      <c r="F11201" s="27"/>
      <c r="G11201" s="35"/>
      <c r="H11201" s="35"/>
      <c r="I11201" s="35"/>
    </row>
    <row r="11202" spans="3:9" ht="22.5" customHeight="1" x14ac:dyDescent="0.25">
      <c r="C11202" s="34"/>
      <c r="D11202" s="27"/>
      <c r="F11202" s="27"/>
      <c r="G11202" s="35"/>
      <c r="H11202" s="35"/>
      <c r="I11202" s="35"/>
    </row>
    <row r="11203" spans="3:9" ht="22.5" customHeight="1" x14ac:dyDescent="0.25">
      <c r="C11203" s="34"/>
      <c r="D11203" s="27"/>
      <c r="F11203" s="27"/>
      <c r="G11203" s="35"/>
      <c r="H11203" s="35"/>
      <c r="I11203" s="35"/>
    </row>
    <row r="11204" spans="3:9" ht="22.5" customHeight="1" x14ac:dyDescent="0.25">
      <c r="C11204" s="34"/>
      <c r="D11204" s="27"/>
      <c r="F11204" s="27"/>
      <c r="G11204" s="35"/>
      <c r="H11204" s="35"/>
      <c r="I11204" s="35"/>
    </row>
    <row r="11205" spans="3:9" ht="22.5" customHeight="1" x14ac:dyDescent="0.25">
      <c r="C11205" s="34"/>
      <c r="D11205" s="27"/>
      <c r="F11205" s="27"/>
      <c r="G11205" s="35"/>
      <c r="H11205" s="35"/>
      <c r="I11205" s="35"/>
    </row>
    <row r="11206" spans="3:9" ht="22.5" customHeight="1" x14ac:dyDescent="0.25">
      <c r="C11206" s="34"/>
      <c r="D11206" s="27"/>
      <c r="F11206" s="27"/>
      <c r="G11206" s="35"/>
      <c r="H11206" s="35"/>
      <c r="I11206" s="35"/>
    </row>
    <row r="11207" spans="3:9" ht="22.5" customHeight="1" x14ac:dyDescent="0.25">
      <c r="C11207" s="34"/>
      <c r="D11207" s="27"/>
      <c r="F11207" s="27"/>
      <c r="G11207" s="35"/>
      <c r="H11207" s="35"/>
      <c r="I11207" s="35"/>
    </row>
    <row r="11208" spans="3:9" ht="22.5" customHeight="1" x14ac:dyDescent="0.25">
      <c r="C11208" s="34"/>
      <c r="D11208" s="27"/>
      <c r="F11208" s="27"/>
      <c r="G11208" s="35"/>
      <c r="H11208" s="35"/>
      <c r="I11208" s="35"/>
    </row>
    <row r="11209" spans="3:9" ht="22.5" customHeight="1" x14ac:dyDescent="0.25">
      <c r="C11209" s="34"/>
      <c r="D11209" s="27"/>
      <c r="F11209" s="27"/>
      <c r="G11209" s="35"/>
      <c r="H11209" s="35"/>
      <c r="I11209" s="35"/>
    </row>
    <row r="11210" spans="3:9" ht="22.5" customHeight="1" x14ac:dyDescent="0.25">
      <c r="C11210" s="34"/>
      <c r="D11210" s="27"/>
      <c r="F11210" s="27"/>
      <c r="G11210" s="35"/>
      <c r="H11210" s="35"/>
      <c r="I11210" s="35"/>
    </row>
    <row r="11211" spans="3:9" ht="22.5" customHeight="1" x14ac:dyDescent="0.25">
      <c r="C11211" s="34"/>
      <c r="D11211" s="27"/>
      <c r="F11211" s="27"/>
      <c r="G11211" s="35"/>
      <c r="H11211" s="35"/>
      <c r="I11211" s="35"/>
    </row>
    <row r="11212" spans="3:9" ht="22.5" customHeight="1" x14ac:dyDescent="0.25">
      <c r="C11212" s="34"/>
      <c r="D11212" s="27"/>
      <c r="F11212" s="27"/>
      <c r="G11212" s="35"/>
      <c r="H11212" s="35"/>
      <c r="I11212" s="35"/>
    </row>
    <row r="11213" spans="3:9" ht="22.5" customHeight="1" x14ac:dyDescent="0.25">
      <c r="C11213" s="34"/>
      <c r="D11213" s="27"/>
      <c r="F11213" s="27"/>
      <c r="G11213" s="35"/>
      <c r="H11213" s="35"/>
      <c r="I11213" s="35"/>
    </row>
    <row r="11214" spans="3:9" ht="22.5" customHeight="1" x14ac:dyDescent="0.25">
      <c r="C11214" s="34"/>
      <c r="D11214" s="27"/>
      <c r="F11214" s="27"/>
      <c r="G11214" s="35"/>
      <c r="H11214" s="35"/>
      <c r="I11214" s="35"/>
    </row>
    <row r="11215" spans="3:9" ht="22.5" customHeight="1" x14ac:dyDescent="0.25">
      <c r="C11215" s="34"/>
      <c r="D11215" s="27"/>
      <c r="F11215" s="27"/>
      <c r="G11215" s="35"/>
      <c r="H11215" s="35"/>
      <c r="I11215" s="35"/>
    </row>
    <row r="11216" spans="3:9" ht="22.5" customHeight="1" x14ac:dyDescent="0.25">
      <c r="C11216" s="34"/>
      <c r="D11216" s="27"/>
      <c r="F11216" s="27"/>
      <c r="G11216" s="35"/>
      <c r="H11216" s="35"/>
      <c r="I11216" s="35"/>
    </row>
    <row r="11217" spans="3:9" ht="22.5" customHeight="1" x14ac:dyDescent="0.25">
      <c r="C11217" s="34"/>
      <c r="D11217" s="27"/>
      <c r="F11217" s="27"/>
      <c r="G11217" s="35"/>
      <c r="H11217" s="35"/>
      <c r="I11217" s="35"/>
    </row>
    <row r="11218" spans="3:9" ht="22.5" customHeight="1" x14ac:dyDescent="0.25">
      <c r="C11218" s="34"/>
      <c r="D11218" s="27"/>
      <c r="F11218" s="27"/>
      <c r="G11218" s="35"/>
      <c r="H11218" s="35"/>
      <c r="I11218" s="35"/>
    </row>
    <row r="11219" spans="3:9" ht="22.5" customHeight="1" x14ac:dyDescent="0.25">
      <c r="C11219" s="34"/>
      <c r="D11219" s="27"/>
      <c r="F11219" s="27"/>
      <c r="G11219" s="35"/>
      <c r="H11219" s="35"/>
      <c r="I11219" s="35"/>
    </row>
    <row r="11220" spans="3:9" ht="22.5" customHeight="1" x14ac:dyDescent="0.25">
      <c r="C11220" s="34"/>
      <c r="D11220" s="27"/>
      <c r="F11220" s="27"/>
      <c r="G11220" s="35"/>
      <c r="H11220" s="35"/>
      <c r="I11220" s="35"/>
    </row>
    <row r="11221" spans="3:9" ht="22.5" customHeight="1" x14ac:dyDescent="0.25">
      <c r="C11221" s="34"/>
      <c r="D11221" s="27"/>
      <c r="F11221" s="27"/>
      <c r="G11221" s="35"/>
      <c r="H11221" s="35"/>
      <c r="I11221" s="35"/>
    </row>
    <row r="11222" spans="3:9" ht="22.5" customHeight="1" x14ac:dyDescent="0.25">
      <c r="C11222" s="34"/>
      <c r="D11222" s="27"/>
      <c r="F11222" s="27"/>
      <c r="G11222" s="35"/>
      <c r="H11222" s="35"/>
      <c r="I11222" s="35"/>
    </row>
    <row r="11223" spans="3:9" ht="22.5" customHeight="1" x14ac:dyDescent="0.25">
      <c r="C11223" s="34"/>
      <c r="D11223" s="27"/>
      <c r="F11223" s="27"/>
      <c r="G11223" s="35"/>
      <c r="H11223" s="35"/>
      <c r="I11223" s="35"/>
    </row>
    <row r="11224" spans="3:9" ht="22.5" customHeight="1" x14ac:dyDescent="0.25">
      <c r="C11224" s="34"/>
      <c r="D11224" s="27"/>
      <c r="F11224" s="27"/>
      <c r="G11224" s="35"/>
      <c r="H11224" s="35"/>
      <c r="I11224" s="35"/>
    </row>
    <row r="11225" spans="3:9" ht="22.5" customHeight="1" x14ac:dyDescent="0.25">
      <c r="C11225" s="34"/>
      <c r="D11225" s="27"/>
      <c r="F11225" s="27"/>
      <c r="G11225" s="35"/>
      <c r="H11225" s="35"/>
      <c r="I11225" s="35"/>
    </row>
    <row r="11226" spans="3:9" ht="22.5" customHeight="1" x14ac:dyDescent="0.25">
      <c r="C11226" s="34"/>
      <c r="D11226" s="27"/>
      <c r="F11226" s="27"/>
      <c r="G11226" s="35"/>
      <c r="H11226" s="35"/>
      <c r="I11226" s="35"/>
    </row>
    <row r="11227" spans="3:9" ht="22.5" customHeight="1" x14ac:dyDescent="0.25">
      <c r="C11227" s="34"/>
      <c r="D11227" s="27"/>
      <c r="F11227" s="27"/>
      <c r="G11227" s="35"/>
      <c r="H11227" s="35"/>
      <c r="I11227" s="35"/>
    </row>
    <row r="11228" spans="3:9" ht="22.5" customHeight="1" x14ac:dyDescent="0.25">
      <c r="C11228" s="34"/>
      <c r="D11228" s="27"/>
      <c r="F11228" s="27"/>
      <c r="G11228" s="35"/>
      <c r="H11228" s="35"/>
      <c r="I11228" s="35"/>
    </row>
    <row r="11229" spans="3:9" ht="22.5" customHeight="1" x14ac:dyDescent="0.25">
      <c r="C11229" s="34"/>
      <c r="D11229" s="27"/>
      <c r="F11229" s="27"/>
      <c r="G11229" s="35"/>
      <c r="H11229" s="35"/>
      <c r="I11229" s="35"/>
    </row>
    <row r="11230" spans="3:9" ht="22.5" customHeight="1" x14ac:dyDescent="0.25">
      <c r="C11230" s="34"/>
      <c r="D11230" s="27"/>
      <c r="F11230" s="27"/>
      <c r="G11230" s="35"/>
      <c r="H11230" s="35"/>
      <c r="I11230" s="35"/>
    </row>
    <row r="11231" spans="3:9" ht="22.5" customHeight="1" x14ac:dyDescent="0.25">
      <c r="C11231" s="34"/>
      <c r="D11231" s="27"/>
      <c r="F11231" s="27"/>
      <c r="G11231" s="35"/>
      <c r="H11231" s="35"/>
      <c r="I11231" s="35"/>
    </row>
    <row r="11232" spans="3:9" ht="22.5" customHeight="1" x14ac:dyDescent="0.25">
      <c r="C11232" s="34"/>
      <c r="D11232" s="27"/>
      <c r="F11232" s="27"/>
      <c r="G11232" s="35"/>
      <c r="H11232" s="35"/>
      <c r="I11232" s="35"/>
    </row>
    <row r="11233" spans="3:9" ht="22.5" customHeight="1" x14ac:dyDescent="0.25">
      <c r="C11233" s="34"/>
      <c r="D11233" s="27"/>
      <c r="F11233" s="27"/>
      <c r="G11233" s="35"/>
      <c r="H11233" s="35"/>
      <c r="I11233" s="35"/>
    </row>
    <row r="11234" spans="3:9" ht="22.5" customHeight="1" x14ac:dyDescent="0.25">
      <c r="C11234" s="34"/>
      <c r="D11234" s="27"/>
      <c r="F11234" s="27"/>
      <c r="G11234" s="35"/>
      <c r="H11234" s="35"/>
      <c r="I11234" s="35"/>
    </row>
    <row r="11235" spans="3:9" ht="22.5" customHeight="1" x14ac:dyDescent="0.25">
      <c r="C11235" s="34"/>
      <c r="D11235" s="27"/>
      <c r="F11235" s="27"/>
      <c r="G11235" s="35"/>
      <c r="H11235" s="35"/>
      <c r="I11235" s="35"/>
    </row>
    <row r="11236" spans="3:9" ht="22.5" customHeight="1" x14ac:dyDescent="0.25">
      <c r="C11236" s="34"/>
      <c r="D11236" s="27"/>
      <c r="F11236" s="27"/>
      <c r="G11236" s="35"/>
      <c r="H11236" s="35"/>
      <c r="I11236" s="35"/>
    </row>
    <row r="11237" spans="3:9" ht="22.5" customHeight="1" x14ac:dyDescent="0.25">
      <c r="C11237" s="34"/>
      <c r="D11237" s="27"/>
      <c r="F11237" s="27"/>
      <c r="G11237" s="35"/>
      <c r="H11237" s="35"/>
      <c r="I11237" s="35"/>
    </row>
    <row r="11238" spans="3:9" ht="22.5" customHeight="1" x14ac:dyDescent="0.25">
      <c r="C11238" s="34"/>
      <c r="D11238" s="27"/>
      <c r="F11238" s="27"/>
      <c r="G11238" s="35"/>
      <c r="H11238" s="35"/>
      <c r="I11238" s="35"/>
    </row>
    <row r="11239" spans="3:9" ht="22.5" customHeight="1" x14ac:dyDescent="0.25">
      <c r="C11239" s="34"/>
      <c r="D11239" s="27"/>
      <c r="F11239" s="27"/>
      <c r="G11239" s="35"/>
      <c r="H11239" s="35"/>
      <c r="I11239" s="35"/>
    </row>
    <row r="11240" spans="3:9" ht="22.5" customHeight="1" x14ac:dyDescent="0.25">
      <c r="C11240" s="34"/>
      <c r="D11240" s="27"/>
      <c r="F11240" s="27"/>
      <c r="G11240" s="35"/>
      <c r="H11240" s="35"/>
      <c r="I11240" s="35"/>
    </row>
    <row r="11241" spans="3:9" ht="22.5" customHeight="1" x14ac:dyDescent="0.25">
      <c r="C11241" s="34"/>
      <c r="D11241" s="27"/>
      <c r="F11241" s="27"/>
      <c r="G11241" s="35"/>
      <c r="H11241" s="35"/>
      <c r="I11241" s="35"/>
    </row>
    <row r="11242" spans="3:9" ht="22.5" customHeight="1" x14ac:dyDescent="0.25">
      <c r="C11242" s="34"/>
      <c r="D11242" s="27"/>
      <c r="F11242" s="27"/>
      <c r="G11242" s="35"/>
      <c r="H11242" s="35"/>
      <c r="I11242" s="35"/>
    </row>
    <row r="11243" spans="3:9" ht="22.5" customHeight="1" x14ac:dyDescent="0.25">
      <c r="C11243" s="34"/>
      <c r="D11243" s="27"/>
      <c r="F11243" s="27"/>
      <c r="G11243" s="35"/>
      <c r="H11243" s="35"/>
      <c r="I11243" s="35"/>
    </row>
    <row r="11244" spans="3:9" ht="22.5" customHeight="1" x14ac:dyDescent="0.25">
      <c r="C11244" s="34"/>
      <c r="D11244" s="27"/>
      <c r="F11244" s="27"/>
      <c r="G11244" s="35"/>
      <c r="H11244" s="35"/>
      <c r="I11244" s="35"/>
    </row>
    <row r="11245" spans="3:9" ht="22.5" customHeight="1" x14ac:dyDescent="0.25">
      <c r="C11245" s="34"/>
      <c r="D11245" s="27"/>
      <c r="F11245" s="27"/>
      <c r="G11245" s="35"/>
      <c r="H11245" s="35"/>
      <c r="I11245" s="35"/>
    </row>
    <row r="11246" spans="3:9" ht="22.5" customHeight="1" x14ac:dyDescent="0.25">
      <c r="C11246" s="34"/>
      <c r="D11246" s="27"/>
      <c r="F11246" s="27"/>
      <c r="G11246" s="35"/>
      <c r="H11246" s="35"/>
      <c r="I11246" s="35"/>
    </row>
    <row r="11247" spans="3:9" ht="22.5" customHeight="1" x14ac:dyDescent="0.25">
      <c r="C11247" s="34"/>
      <c r="D11247" s="27"/>
      <c r="F11247" s="27"/>
      <c r="G11247" s="35"/>
      <c r="H11247" s="35"/>
      <c r="I11247" s="35"/>
    </row>
    <row r="11248" spans="3:9" ht="22.5" customHeight="1" x14ac:dyDescent="0.25">
      <c r="C11248" s="34"/>
      <c r="D11248" s="27"/>
      <c r="F11248" s="27"/>
      <c r="G11248" s="35"/>
      <c r="H11248" s="35"/>
      <c r="I11248" s="35"/>
    </row>
    <row r="11249" spans="3:9" ht="22.5" customHeight="1" x14ac:dyDescent="0.25">
      <c r="C11249" s="34"/>
      <c r="D11249" s="27"/>
      <c r="F11249" s="27"/>
      <c r="G11249" s="35"/>
      <c r="H11249" s="35"/>
      <c r="I11249" s="35"/>
    </row>
    <row r="11250" spans="3:9" ht="22.5" customHeight="1" x14ac:dyDescent="0.25">
      <c r="C11250" s="34"/>
      <c r="D11250" s="27"/>
      <c r="F11250" s="27"/>
      <c r="G11250" s="35"/>
      <c r="H11250" s="35"/>
      <c r="I11250" s="35"/>
    </row>
    <row r="11251" spans="3:9" ht="22.5" customHeight="1" x14ac:dyDescent="0.25">
      <c r="C11251" s="34"/>
      <c r="D11251" s="27"/>
      <c r="F11251" s="27"/>
      <c r="G11251" s="35"/>
      <c r="H11251" s="35"/>
      <c r="I11251" s="35"/>
    </row>
    <row r="11252" spans="3:9" ht="22.5" customHeight="1" x14ac:dyDescent="0.25">
      <c r="C11252" s="34"/>
      <c r="D11252" s="27"/>
      <c r="F11252" s="27"/>
      <c r="G11252" s="35"/>
      <c r="H11252" s="35"/>
      <c r="I11252" s="35"/>
    </row>
    <row r="11253" spans="3:9" ht="22.5" customHeight="1" x14ac:dyDescent="0.25">
      <c r="C11253" s="34"/>
      <c r="D11253" s="27"/>
      <c r="F11253" s="27"/>
      <c r="G11253" s="35"/>
      <c r="H11253" s="35"/>
      <c r="I11253" s="35"/>
    </row>
    <row r="11254" spans="3:9" ht="22.5" customHeight="1" x14ac:dyDescent="0.25">
      <c r="C11254" s="34"/>
      <c r="D11254" s="27"/>
      <c r="F11254" s="27"/>
      <c r="G11254" s="35"/>
      <c r="H11254" s="35"/>
      <c r="I11254" s="35"/>
    </row>
    <row r="11255" spans="3:9" ht="22.5" customHeight="1" x14ac:dyDescent="0.25">
      <c r="C11255" s="34"/>
      <c r="D11255" s="27"/>
      <c r="F11255" s="27"/>
      <c r="G11255" s="35"/>
      <c r="H11255" s="35"/>
      <c r="I11255" s="35"/>
    </row>
    <row r="11256" spans="3:9" ht="22.5" customHeight="1" x14ac:dyDescent="0.25">
      <c r="C11256" s="34"/>
      <c r="D11256" s="27"/>
      <c r="F11256" s="27"/>
      <c r="G11256" s="35"/>
      <c r="H11256" s="35"/>
      <c r="I11256" s="35"/>
    </row>
    <row r="11257" spans="3:9" ht="22.5" customHeight="1" x14ac:dyDescent="0.25">
      <c r="C11257" s="34"/>
      <c r="D11257" s="27"/>
      <c r="F11257" s="27"/>
      <c r="G11257" s="35"/>
      <c r="H11257" s="35"/>
      <c r="I11257" s="35"/>
    </row>
    <row r="11258" spans="3:9" ht="22.5" customHeight="1" x14ac:dyDescent="0.25">
      <c r="C11258" s="34"/>
      <c r="D11258" s="27"/>
      <c r="F11258" s="27"/>
      <c r="G11258" s="35"/>
      <c r="H11258" s="35"/>
      <c r="I11258" s="35"/>
    </row>
    <row r="11259" spans="3:9" ht="22.5" customHeight="1" x14ac:dyDescent="0.25">
      <c r="C11259" s="34"/>
      <c r="D11259" s="27"/>
      <c r="F11259" s="27"/>
      <c r="G11259" s="35"/>
      <c r="H11259" s="35"/>
      <c r="I11259" s="35"/>
    </row>
    <row r="11260" spans="3:9" ht="22.5" customHeight="1" x14ac:dyDescent="0.25">
      <c r="C11260" s="34"/>
      <c r="D11260" s="27"/>
      <c r="F11260" s="27"/>
      <c r="G11260" s="35"/>
      <c r="H11260" s="35"/>
      <c r="I11260" s="35"/>
    </row>
    <row r="11261" spans="3:9" ht="22.5" customHeight="1" x14ac:dyDescent="0.25">
      <c r="C11261" s="34"/>
      <c r="D11261" s="27"/>
      <c r="F11261" s="27"/>
      <c r="G11261" s="35"/>
      <c r="H11261" s="35"/>
      <c r="I11261" s="35"/>
    </row>
    <row r="11262" spans="3:9" ht="22.5" customHeight="1" x14ac:dyDescent="0.25">
      <c r="C11262" s="34"/>
      <c r="D11262" s="27"/>
      <c r="F11262" s="27"/>
      <c r="G11262" s="35"/>
      <c r="H11262" s="35"/>
      <c r="I11262" s="35"/>
    </row>
    <row r="11263" spans="3:9" ht="22.5" customHeight="1" x14ac:dyDescent="0.25">
      <c r="C11263" s="34"/>
      <c r="D11263" s="27"/>
      <c r="F11263" s="27"/>
      <c r="G11263" s="35"/>
      <c r="H11263" s="35"/>
      <c r="I11263" s="35"/>
    </row>
    <row r="11264" spans="3:9" ht="22.5" customHeight="1" x14ac:dyDescent="0.25">
      <c r="C11264" s="34"/>
      <c r="D11264" s="27"/>
      <c r="F11264" s="27"/>
      <c r="G11264" s="35"/>
      <c r="H11264" s="35"/>
      <c r="I11264" s="35"/>
    </row>
    <row r="11265" spans="3:9" ht="22.5" customHeight="1" x14ac:dyDescent="0.25">
      <c r="C11265" s="34"/>
      <c r="D11265" s="27"/>
      <c r="F11265" s="27"/>
      <c r="G11265" s="35"/>
      <c r="H11265" s="35"/>
      <c r="I11265" s="35"/>
    </row>
    <row r="11266" spans="3:9" ht="22.5" customHeight="1" x14ac:dyDescent="0.25">
      <c r="C11266" s="34"/>
      <c r="D11266" s="27"/>
      <c r="F11266" s="27"/>
      <c r="G11266" s="35"/>
      <c r="H11266" s="35"/>
      <c r="I11266" s="35"/>
    </row>
    <row r="11267" spans="3:9" ht="22.5" customHeight="1" x14ac:dyDescent="0.25">
      <c r="C11267" s="34"/>
      <c r="D11267" s="27"/>
      <c r="F11267" s="27"/>
      <c r="G11267" s="35"/>
      <c r="H11267" s="35"/>
      <c r="I11267" s="35"/>
    </row>
    <row r="11268" spans="3:9" ht="22.5" customHeight="1" x14ac:dyDescent="0.25">
      <c r="C11268" s="34"/>
      <c r="D11268" s="27"/>
      <c r="F11268" s="27"/>
      <c r="G11268" s="35"/>
      <c r="H11268" s="35"/>
      <c r="I11268" s="35"/>
    </row>
    <row r="11269" spans="3:9" ht="22.5" customHeight="1" x14ac:dyDescent="0.25">
      <c r="C11269" s="34"/>
      <c r="D11269" s="27"/>
      <c r="F11269" s="27"/>
      <c r="G11269" s="35"/>
      <c r="H11269" s="35"/>
      <c r="I11269" s="35"/>
    </row>
    <row r="11270" spans="3:9" ht="22.5" customHeight="1" x14ac:dyDescent="0.25">
      <c r="C11270" s="34"/>
      <c r="D11270" s="27"/>
      <c r="F11270" s="27"/>
      <c r="G11270" s="35"/>
      <c r="H11270" s="35"/>
      <c r="I11270" s="35"/>
    </row>
    <row r="11271" spans="3:9" ht="22.5" customHeight="1" x14ac:dyDescent="0.25">
      <c r="C11271" s="34"/>
      <c r="D11271" s="27"/>
      <c r="F11271" s="27"/>
      <c r="G11271" s="35"/>
      <c r="H11271" s="35"/>
      <c r="I11271" s="35"/>
    </row>
    <row r="11272" spans="3:9" ht="22.5" customHeight="1" x14ac:dyDescent="0.25">
      <c r="C11272" s="34"/>
      <c r="D11272" s="27"/>
      <c r="F11272" s="27"/>
      <c r="G11272" s="35"/>
      <c r="H11272" s="35"/>
      <c r="I11272" s="35"/>
    </row>
    <row r="11273" spans="3:9" ht="22.5" customHeight="1" x14ac:dyDescent="0.25">
      <c r="C11273" s="34"/>
      <c r="D11273" s="27"/>
      <c r="F11273" s="27"/>
      <c r="G11273" s="35"/>
      <c r="H11273" s="35"/>
      <c r="I11273" s="35"/>
    </row>
    <row r="11274" spans="3:9" ht="22.5" customHeight="1" x14ac:dyDescent="0.25">
      <c r="C11274" s="34"/>
      <c r="D11274" s="27"/>
      <c r="F11274" s="27"/>
      <c r="G11274" s="35"/>
      <c r="H11274" s="35"/>
      <c r="I11274" s="35"/>
    </row>
    <row r="11275" spans="3:9" ht="22.5" customHeight="1" x14ac:dyDescent="0.25">
      <c r="C11275" s="34"/>
      <c r="D11275" s="27"/>
      <c r="F11275" s="27"/>
      <c r="G11275" s="35"/>
      <c r="H11275" s="35"/>
      <c r="I11275" s="35"/>
    </row>
    <row r="11276" spans="3:9" ht="22.5" customHeight="1" x14ac:dyDescent="0.25">
      <c r="C11276" s="34"/>
      <c r="D11276" s="27"/>
      <c r="F11276" s="27"/>
      <c r="G11276" s="35"/>
      <c r="H11276" s="35"/>
      <c r="I11276" s="35"/>
    </row>
    <row r="11277" spans="3:9" ht="22.5" customHeight="1" x14ac:dyDescent="0.25">
      <c r="C11277" s="34"/>
      <c r="D11277" s="27"/>
      <c r="F11277" s="27"/>
      <c r="G11277" s="35"/>
      <c r="H11277" s="35"/>
      <c r="I11277" s="35"/>
    </row>
    <row r="11278" spans="3:9" ht="22.5" customHeight="1" x14ac:dyDescent="0.25">
      <c r="C11278" s="34"/>
      <c r="D11278" s="27"/>
      <c r="F11278" s="27"/>
      <c r="G11278" s="35"/>
      <c r="H11278" s="35"/>
      <c r="I11278" s="35"/>
    </row>
    <row r="11279" spans="3:9" ht="22.5" customHeight="1" x14ac:dyDescent="0.25">
      <c r="C11279" s="34"/>
      <c r="D11279" s="27"/>
      <c r="F11279" s="27"/>
      <c r="G11279" s="35"/>
      <c r="H11279" s="35"/>
      <c r="I11279" s="35"/>
    </row>
    <row r="11280" spans="3:9" ht="22.5" customHeight="1" x14ac:dyDescent="0.25">
      <c r="C11280" s="34"/>
      <c r="D11280" s="27"/>
      <c r="F11280" s="27"/>
      <c r="G11280" s="35"/>
      <c r="H11280" s="35"/>
      <c r="I11280" s="35"/>
    </row>
    <row r="11281" spans="3:9" ht="22.5" customHeight="1" x14ac:dyDescent="0.25">
      <c r="C11281" s="34"/>
      <c r="D11281" s="27"/>
      <c r="F11281" s="27"/>
      <c r="G11281" s="35"/>
      <c r="H11281" s="35"/>
      <c r="I11281" s="35"/>
    </row>
    <row r="11282" spans="3:9" ht="22.5" customHeight="1" x14ac:dyDescent="0.25">
      <c r="C11282" s="34"/>
      <c r="D11282" s="27"/>
      <c r="F11282" s="27"/>
      <c r="G11282" s="35"/>
      <c r="H11282" s="35"/>
      <c r="I11282" s="35"/>
    </row>
    <row r="11283" spans="3:9" ht="22.5" customHeight="1" x14ac:dyDescent="0.25">
      <c r="C11283" s="34"/>
      <c r="D11283" s="27"/>
      <c r="F11283" s="27"/>
      <c r="G11283" s="35"/>
      <c r="H11283" s="35"/>
      <c r="I11283" s="35"/>
    </row>
    <row r="11284" spans="3:9" ht="22.5" customHeight="1" x14ac:dyDescent="0.25">
      <c r="C11284" s="34"/>
      <c r="D11284" s="27"/>
      <c r="F11284" s="27"/>
      <c r="G11284" s="35"/>
      <c r="H11284" s="35"/>
      <c r="I11284" s="35"/>
    </row>
    <row r="11285" spans="3:9" ht="22.5" customHeight="1" x14ac:dyDescent="0.25">
      <c r="C11285" s="34"/>
      <c r="D11285" s="27"/>
      <c r="F11285" s="27"/>
      <c r="G11285" s="35"/>
      <c r="H11285" s="35"/>
      <c r="I11285" s="35"/>
    </row>
    <row r="11286" spans="3:9" ht="22.5" customHeight="1" x14ac:dyDescent="0.25">
      <c r="C11286" s="34"/>
      <c r="D11286" s="27"/>
      <c r="F11286" s="27"/>
      <c r="G11286" s="35"/>
      <c r="H11286" s="35"/>
      <c r="I11286" s="35"/>
    </row>
    <row r="11287" spans="3:9" ht="22.5" customHeight="1" x14ac:dyDescent="0.25">
      <c r="C11287" s="34"/>
      <c r="D11287" s="27"/>
      <c r="F11287" s="27"/>
      <c r="G11287" s="35"/>
      <c r="H11287" s="35"/>
      <c r="I11287" s="35"/>
    </row>
    <row r="11288" spans="3:9" ht="22.5" customHeight="1" x14ac:dyDescent="0.25">
      <c r="C11288" s="34"/>
      <c r="D11288" s="27"/>
      <c r="F11288" s="27"/>
      <c r="G11288" s="35"/>
      <c r="H11288" s="35"/>
      <c r="I11288" s="35"/>
    </row>
    <row r="11289" spans="3:9" ht="22.5" customHeight="1" x14ac:dyDescent="0.25">
      <c r="C11289" s="34"/>
      <c r="D11289" s="27"/>
      <c r="F11289" s="27"/>
      <c r="G11289" s="35"/>
      <c r="H11289" s="35"/>
      <c r="I11289" s="35"/>
    </row>
    <row r="11290" spans="3:9" ht="22.5" customHeight="1" x14ac:dyDescent="0.25">
      <c r="C11290" s="34"/>
      <c r="D11290" s="27"/>
      <c r="F11290" s="27"/>
      <c r="G11290" s="35"/>
      <c r="H11290" s="35"/>
      <c r="I11290" s="35"/>
    </row>
    <row r="11291" spans="3:9" ht="22.5" customHeight="1" x14ac:dyDescent="0.25">
      <c r="C11291" s="34"/>
      <c r="D11291" s="27"/>
      <c r="F11291" s="27"/>
      <c r="G11291" s="35"/>
      <c r="H11291" s="35"/>
      <c r="I11291" s="35"/>
    </row>
    <row r="11292" spans="3:9" ht="22.5" customHeight="1" x14ac:dyDescent="0.25">
      <c r="C11292" s="34"/>
      <c r="D11292" s="27"/>
      <c r="F11292" s="27"/>
      <c r="G11292" s="35"/>
      <c r="H11292" s="35"/>
      <c r="I11292" s="35"/>
    </row>
    <row r="11293" spans="3:9" ht="22.5" customHeight="1" x14ac:dyDescent="0.25">
      <c r="C11293" s="34"/>
      <c r="D11293" s="27"/>
      <c r="F11293" s="27"/>
      <c r="G11293" s="35"/>
      <c r="H11293" s="35"/>
      <c r="I11293" s="35"/>
    </row>
    <row r="11294" spans="3:9" ht="22.5" customHeight="1" x14ac:dyDescent="0.25">
      <c r="C11294" s="34"/>
      <c r="D11294" s="27"/>
      <c r="F11294" s="27"/>
      <c r="G11294" s="35"/>
      <c r="H11294" s="35"/>
      <c r="I11294" s="35"/>
    </row>
    <row r="11295" spans="3:9" ht="22.5" customHeight="1" x14ac:dyDescent="0.25">
      <c r="C11295" s="34"/>
      <c r="D11295" s="27"/>
      <c r="F11295" s="27"/>
      <c r="G11295" s="35"/>
      <c r="H11295" s="35"/>
      <c r="I11295" s="35"/>
    </row>
    <row r="11296" spans="3:9" ht="22.5" customHeight="1" x14ac:dyDescent="0.25">
      <c r="C11296" s="34"/>
      <c r="D11296" s="27"/>
      <c r="F11296" s="27"/>
      <c r="G11296" s="35"/>
      <c r="H11296" s="35"/>
      <c r="I11296" s="35"/>
    </row>
    <row r="11297" spans="3:9" ht="22.5" customHeight="1" x14ac:dyDescent="0.25">
      <c r="C11297" s="34"/>
      <c r="D11297" s="27"/>
      <c r="F11297" s="27"/>
      <c r="G11297" s="35"/>
      <c r="H11297" s="35"/>
      <c r="I11297" s="35"/>
    </row>
    <row r="11298" spans="3:9" ht="22.5" customHeight="1" x14ac:dyDescent="0.25">
      <c r="C11298" s="34"/>
      <c r="D11298" s="27"/>
      <c r="F11298" s="27"/>
      <c r="G11298" s="35"/>
      <c r="H11298" s="35"/>
      <c r="I11298" s="35"/>
    </row>
    <row r="11299" spans="3:9" ht="22.5" customHeight="1" x14ac:dyDescent="0.25">
      <c r="C11299" s="34"/>
      <c r="D11299" s="27"/>
      <c r="F11299" s="27"/>
      <c r="G11299" s="35"/>
      <c r="H11299" s="35"/>
      <c r="I11299" s="35"/>
    </row>
    <row r="11300" spans="3:9" ht="22.5" customHeight="1" x14ac:dyDescent="0.25">
      <c r="C11300" s="34"/>
      <c r="D11300" s="27"/>
      <c r="F11300" s="27"/>
      <c r="G11300" s="35"/>
      <c r="H11300" s="35"/>
      <c r="I11300" s="35"/>
    </row>
    <row r="11301" spans="3:9" ht="22.5" customHeight="1" x14ac:dyDescent="0.25">
      <c r="C11301" s="34"/>
      <c r="D11301" s="27"/>
      <c r="F11301" s="27"/>
      <c r="G11301" s="35"/>
      <c r="H11301" s="35"/>
      <c r="I11301" s="35"/>
    </row>
    <row r="11302" spans="3:9" ht="22.5" customHeight="1" x14ac:dyDescent="0.25">
      <c r="C11302" s="34"/>
      <c r="D11302" s="27"/>
      <c r="F11302" s="27"/>
      <c r="G11302" s="35"/>
      <c r="H11302" s="35"/>
      <c r="I11302" s="35"/>
    </row>
    <row r="11303" spans="3:9" ht="22.5" customHeight="1" x14ac:dyDescent="0.25">
      <c r="C11303" s="34"/>
      <c r="D11303" s="27"/>
      <c r="F11303" s="27"/>
      <c r="G11303" s="35"/>
      <c r="H11303" s="35"/>
      <c r="I11303" s="35"/>
    </row>
    <row r="11304" spans="3:9" ht="22.5" customHeight="1" x14ac:dyDescent="0.25">
      <c r="C11304" s="34"/>
      <c r="D11304" s="27"/>
      <c r="F11304" s="27"/>
      <c r="G11304" s="35"/>
      <c r="H11304" s="35"/>
      <c r="I11304" s="35"/>
    </row>
    <row r="11305" spans="3:9" ht="22.5" customHeight="1" x14ac:dyDescent="0.25">
      <c r="C11305" s="34"/>
      <c r="D11305" s="27"/>
      <c r="F11305" s="27"/>
      <c r="G11305" s="35"/>
      <c r="H11305" s="35"/>
      <c r="I11305" s="35"/>
    </row>
    <row r="11306" spans="3:9" ht="22.5" customHeight="1" x14ac:dyDescent="0.25">
      <c r="C11306" s="34"/>
      <c r="D11306" s="27"/>
      <c r="F11306" s="27"/>
      <c r="G11306" s="35"/>
      <c r="H11306" s="35"/>
      <c r="I11306" s="35"/>
    </row>
    <row r="11307" spans="3:9" ht="22.5" customHeight="1" x14ac:dyDescent="0.25">
      <c r="C11307" s="34"/>
      <c r="D11307" s="27"/>
      <c r="F11307" s="27"/>
      <c r="G11307" s="35"/>
      <c r="H11307" s="35"/>
      <c r="I11307" s="35"/>
    </row>
    <row r="11308" spans="3:9" ht="22.5" customHeight="1" x14ac:dyDescent="0.25">
      <c r="C11308" s="34"/>
      <c r="D11308" s="27"/>
      <c r="F11308" s="27"/>
      <c r="G11308" s="35"/>
      <c r="H11308" s="35"/>
      <c r="I11308" s="35"/>
    </row>
    <row r="11309" spans="3:9" ht="22.5" customHeight="1" x14ac:dyDescent="0.25">
      <c r="C11309" s="34"/>
      <c r="D11309" s="27"/>
      <c r="F11309" s="27"/>
      <c r="G11309" s="35"/>
      <c r="H11309" s="35"/>
      <c r="I11309" s="35"/>
    </row>
    <row r="11310" spans="3:9" ht="22.5" customHeight="1" x14ac:dyDescent="0.25">
      <c r="C11310" s="34"/>
      <c r="D11310" s="27"/>
      <c r="F11310" s="27"/>
      <c r="G11310" s="35"/>
      <c r="H11310" s="35"/>
      <c r="I11310" s="35"/>
    </row>
    <row r="11311" spans="3:9" ht="22.5" customHeight="1" x14ac:dyDescent="0.25">
      <c r="C11311" s="34"/>
      <c r="D11311" s="27"/>
      <c r="F11311" s="27"/>
      <c r="G11311" s="35"/>
      <c r="H11311" s="35"/>
      <c r="I11311" s="35"/>
    </row>
    <row r="11312" spans="3:9" ht="22.5" customHeight="1" x14ac:dyDescent="0.25">
      <c r="C11312" s="34"/>
      <c r="D11312" s="27"/>
      <c r="F11312" s="27"/>
      <c r="G11312" s="35"/>
      <c r="H11312" s="35"/>
      <c r="I11312" s="35"/>
    </row>
    <row r="11313" spans="3:9" ht="22.5" customHeight="1" x14ac:dyDescent="0.25">
      <c r="C11313" s="34"/>
      <c r="D11313" s="27"/>
      <c r="F11313" s="27"/>
      <c r="G11313" s="35"/>
      <c r="H11313" s="35"/>
      <c r="I11313" s="35"/>
    </row>
    <row r="11314" spans="3:9" ht="22.5" customHeight="1" x14ac:dyDescent="0.25">
      <c r="C11314" s="34"/>
      <c r="D11314" s="27"/>
      <c r="F11314" s="27"/>
      <c r="G11314" s="35"/>
      <c r="H11314" s="35"/>
      <c r="I11314" s="35"/>
    </row>
    <row r="11315" spans="3:9" ht="22.5" customHeight="1" x14ac:dyDescent="0.25">
      <c r="C11315" s="34"/>
      <c r="D11315" s="27"/>
      <c r="F11315" s="27"/>
      <c r="G11315" s="35"/>
      <c r="H11315" s="35"/>
      <c r="I11315" s="35"/>
    </row>
    <row r="11316" spans="3:9" ht="22.5" customHeight="1" x14ac:dyDescent="0.25">
      <c r="C11316" s="34"/>
      <c r="D11316" s="27"/>
      <c r="F11316" s="27"/>
      <c r="G11316" s="35"/>
      <c r="H11316" s="35"/>
      <c r="I11316" s="35"/>
    </row>
    <row r="11317" spans="3:9" ht="22.5" customHeight="1" x14ac:dyDescent="0.25">
      <c r="C11317" s="34"/>
      <c r="D11317" s="27"/>
      <c r="F11317" s="27"/>
      <c r="G11317" s="35"/>
      <c r="H11317" s="35"/>
      <c r="I11317" s="35"/>
    </row>
    <row r="11318" spans="3:9" ht="22.5" customHeight="1" x14ac:dyDescent="0.25">
      <c r="C11318" s="34"/>
      <c r="D11318" s="27"/>
      <c r="F11318" s="27"/>
      <c r="G11318" s="35"/>
      <c r="H11318" s="35"/>
      <c r="I11318" s="35"/>
    </row>
    <row r="11319" spans="3:9" ht="22.5" customHeight="1" x14ac:dyDescent="0.25">
      <c r="C11319" s="34"/>
      <c r="D11319" s="27"/>
      <c r="F11319" s="27"/>
      <c r="G11319" s="35"/>
      <c r="H11319" s="35"/>
      <c r="I11319" s="35"/>
    </row>
    <row r="11320" spans="3:9" ht="22.5" customHeight="1" x14ac:dyDescent="0.25">
      <c r="C11320" s="34"/>
      <c r="D11320" s="27"/>
      <c r="F11320" s="27"/>
      <c r="G11320" s="35"/>
      <c r="H11320" s="35"/>
      <c r="I11320" s="35"/>
    </row>
    <row r="11321" spans="3:9" ht="22.5" customHeight="1" x14ac:dyDescent="0.25">
      <c r="C11321" s="34"/>
      <c r="D11321" s="27"/>
      <c r="F11321" s="27"/>
      <c r="G11321" s="35"/>
      <c r="H11321" s="35"/>
      <c r="I11321" s="35"/>
    </row>
    <row r="11322" spans="3:9" ht="22.5" customHeight="1" x14ac:dyDescent="0.25">
      <c r="C11322" s="34"/>
      <c r="D11322" s="27"/>
      <c r="F11322" s="27"/>
      <c r="G11322" s="35"/>
      <c r="H11322" s="35"/>
      <c r="I11322" s="35"/>
    </row>
    <row r="11323" spans="3:9" ht="22.5" customHeight="1" x14ac:dyDescent="0.25">
      <c r="C11323" s="34"/>
      <c r="D11323" s="27"/>
      <c r="F11323" s="27"/>
      <c r="G11323" s="35"/>
      <c r="H11323" s="35"/>
      <c r="I11323" s="35"/>
    </row>
    <row r="11324" spans="3:9" ht="22.5" customHeight="1" x14ac:dyDescent="0.25">
      <c r="C11324" s="34"/>
      <c r="D11324" s="27"/>
      <c r="F11324" s="27"/>
      <c r="G11324" s="35"/>
      <c r="H11324" s="35"/>
      <c r="I11324" s="35"/>
    </row>
    <row r="11325" spans="3:9" ht="22.5" customHeight="1" x14ac:dyDescent="0.25">
      <c r="C11325" s="34"/>
      <c r="D11325" s="27"/>
      <c r="F11325" s="27"/>
      <c r="G11325" s="35"/>
      <c r="H11325" s="35"/>
      <c r="I11325" s="35"/>
    </row>
    <row r="11326" spans="3:9" ht="22.5" customHeight="1" x14ac:dyDescent="0.25">
      <c r="C11326" s="34"/>
      <c r="D11326" s="27"/>
      <c r="F11326" s="27"/>
      <c r="G11326" s="35"/>
      <c r="H11326" s="35"/>
      <c r="I11326" s="35"/>
    </row>
    <row r="11327" spans="3:9" ht="22.5" customHeight="1" x14ac:dyDescent="0.25">
      <c r="C11327" s="34"/>
      <c r="D11327" s="27"/>
      <c r="F11327" s="27"/>
      <c r="G11327" s="35"/>
      <c r="H11327" s="35"/>
      <c r="I11327" s="35"/>
    </row>
    <row r="11328" spans="3:9" ht="22.5" customHeight="1" x14ac:dyDescent="0.25">
      <c r="C11328" s="34"/>
      <c r="D11328" s="27"/>
      <c r="F11328" s="27"/>
      <c r="G11328" s="35"/>
      <c r="H11328" s="35"/>
      <c r="I11328" s="35"/>
    </row>
    <row r="11329" spans="3:9" ht="22.5" customHeight="1" x14ac:dyDescent="0.25">
      <c r="C11329" s="34"/>
      <c r="D11329" s="27"/>
      <c r="F11329" s="27"/>
      <c r="G11329" s="35"/>
      <c r="H11329" s="35"/>
      <c r="I11329" s="35"/>
    </row>
    <row r="11330" spans="3:9" ht="22.5" customHeight="1" x14ac:dyDescent="0.25">
      <c r="C11330" s="34"/>
      <c r="D11330" s="27"/>
      <c r="F11330" s="27"/>
      <c r="G11330" s="35"/>
      <c r="H11330" s="35"/>
      <c r="I11330" s="35"/>
    </row>
    <row r="11331" spans="3:9" ht="22.5" customHeight="1" x14ac:dyDescent="0.25">
      <c r="C11331" s="34"/>
      <c r="D11331" s="27"/>
      <c r="F11331" s="27"/>
      <c r="G11331" s="35"/>
      <c r="H11331" s="35"/>
      <c r="I11331" s="35"/>
    </row>
    <row r="11332" spans="3:9" ht="22.5" customHeight="1" x14ac:dyDescent="0.25">
      <c r="C11332" s="34"/>
      <c r="D11332" s="27"/>
      <c r="F11332" s="27"/>
      <c r="G11332" s="35"/>
      <c r="H11332" s="35"/>
      <c r="I11332" s="35"/>
    </row>
    <row r="11333" spans="3:9" ht="22.5" customHeight="1" x14ac:dyDescent="0.25">
      <c r="C11333" s="34"/>
      <c r="D11333" s="27"/>
      <c r="F11333" s="27"/>
      <c r="G11333" s="35"/>
      <c r="H11333" s="35"/>
      <c r="I11333" s="35"/>
    </row>
    <row r="11334" spans="3:9" ht="22.5" customHeight="1" x14ac:dyDescent="0.25">
      <c r="C11334" s="34"/>
      <c r="D11334" s="27"/>
      <c r="F11334" s="27"/>
      <c r="G11334" s="35"/>
      <c r="H11334" s="35"/>
      <c r="I11334" s="35"/>
    </row>
    <row r="11335" spans="3:9" ht="22.5" customHeight="1" x14ac:dyDescent="0.25">
      <c r="C11335" s="34"/>
      <c r="D11335" s="27"/>
      <c r="F11335" s="27"/>
      <c r="G11335" s="35"/>
      <c r="H11335" s="35"/>
      <c r="I11335" s="35"/>
    </row>
    <row r="11336" spans="3:9" ht="22.5" customHeight="1" x14ac:dyDescent="0.25">
      <c r="C11336" s="34"/>
      <c r="D11336" s="27"/>
      <c r="F11336" s="27"/>
      <c r="G11336" s="35"/>
      <c r="H11336" s="35"/>
      <c r="I11336" s="35"/>
    </row>
    <row r="11337" spans="3:9" ht="22.5" customHeight="1" x14ac:dyDescent="0.25">
      <c r="C11337" s="34"/>
      <c r="D11337" s="27"/>
      <c r="F11337" s="27"/>
      <c r="G11337" s="35"/>
      <c r="H11337" s="35"/>
      <c r="I11337" s="35"/>
    </row>
    <row r="11338" spans="3:9" ht="22.5" customHeight="1" x14ac:dyDescent="0.25">
      <c r="C11338" s="34"/>
      <c r="D11338" s="27"/>
      <c r="F11338" s="27"/>
      <c r="G11338" s="35"/>
      <c r="H11338" s="35"/>
      <c r="I11338" s="35"/>
    </row>
    <row r="11339" spans="3:9" ht="22.5" customHeight="1" x14ac:dyDescent="0.25">
      <c r="C11339" s="34"/>
      <c r="D11339" s="27"/>
      <c r="F11339" s="27"/>
      <c r="G11339" s="35"/>
      <c r="H11339" s="35"/>
      <c r="I11339" s="35"/>
    </row>
    <row r="11340" spans="3:9" ht="22.5" customHeight="1" x14ac:dyDescent="0.25">
      <c r="C11340" s="34"/>
      <c r="D11340" s="27"/>
      <c r="F11340" s="27"/>
      <c r="G11340" s="35"/>
      <c r="H11340" s="35"/>
      <c r="I11340" s="35"/>
    </row>
    <row r="11341" spans="3:9" ht="22.5" customHeight="1" x14ac:dyDescent="0.25">
      <c r="C11341" s="34"/>
      <c r="D11341" s="27"/>
      <c r="F11341" s="27"/>
      <c r="G11341" s="35"/>
      <c r="H11341" s="35"/>
      <c r="I11341" s="35"/>
    </row>
    <row r="11342" spans="3:9" ht="22.5" customHeight="1" x14ac:dyDescent="0.25">
      <c r="C11342" s="34"/>
      <c r="D11342" s="27"/>
      <c r="F11342" s="27"/>
      <c r="G11342" s="35"/>
      <c r="H11342" s="35"/>
      <c r="I11342" s="35"/>
    </row>
    <row r="11343" spans="3:9" ht="22.5" customHeight="1" x14ac:dyDescent="0.25">
      <c r="C11343" s="34"/>
      <c r="D11343" s="27"/>
      <c r="F11343" s="27"/>
      <c r="G11343" s="35"/>
      <c r="H11343" s="35"/>
      <c r="I11343" s="35"/>
    </row>
    <row r="11344" spans="3:9" ht="22.5" customHeight="1" x14ac:dyDescent="0.25">
      <c r="C11344" s="34"/>
      <c r="D11344" s="27"/>
      <c r="F11344" s="27"/>
      <c r="G11344" s="35"/>
      <c r="H11344" s="35"/>
      <c r="I11344" s="35"/>
    </row>
    <row r="11345" spans="3:9" ht="22.5" customHeight="1" x14ac:dyDescent="0.25">
      <c r="C11345" s="34"/>
      <c r="D11345" s="27"/>
      <c r="F11345" s="27"/>
      <c r="G11345" s="35"/>
      <c r="H11345" s="35"/>
      <c r="I11345" s="35"/>
    </row>
    <row r="11346" spans="3:9" ht="22.5" customHeight="1" x14ac:dyDescent="0.25">
      <c r="C11346" s="34"/>
      <c r="D11346" s="27"/>
      <c r="F11346" s="27"/>
      <c r="G11346" s="35"/>
      <c r="H11346" s="35"/>
      <c r="I11346" s="35"/>
    </row>
    <row r="11347" spans="3:9" ht="22.5" customHeight="1" x14ac:dyDescent="0.25">
      <c r="C11347" s="34"/>
      <c r="D11347" s="27"/>
      <c r="F11347" s="27"/>
      <c r="G11347" s="35"/>
      <c r="H11347" s="35"/>
      <c r="I11347" s="35"/>
    </row>
    <row r="11348" spans="3:9" ht="22.5" customHeight="1" x14ac:dyDescent="0.25">
      <c r="C11348" s="34"/>
      <c r="D11348" s="27"/>
      <c r="F11348" s="27"/>
      <c r="G11348" s="35"/>
      <c r="H11348" s="35"/>
      <c r="I11348" s="35"/>
    </row>
    <row r="11349" spans="3:9" ht="22.5" customHeight="1" x14ac:dyDescent="0.25">
      <c r="C11349" s="34"/>
      <c r="D11349" s="27"/>
      <c r="F11349" s="27"/>
      <c r="G11349" s="35"/>
      <c r="H11349" s="35"/>
      <c r="I11349" s="35"/>
    </row>
    <row r="11350" spans="3:9" ht="22.5" customHeight="1" x14ac:dyDescent="0.25">
      <c r="C11350" s="34"/>
      <c r="D11350" s="27"/>
      <c r="F11350" s="27"/>
      <c r="G11350" s="35"/>
      <c r="H11350" s="35"/>
      <c r="I11350" s="35"/>
    </row>
    <row r="11351" spans="3:9" ht="22.5" customHeight="1" x14ac:dyDescent="0.25">
      <c r="C11351" s="34"/>
      <c r="D11351" s="27"/>
      <c r="F11351" s="27"/>
      <c r="G11351" s="35"/>
      <c r="H11351" s="35"/>
      <c r="I11351" s="35"/>
    </row>
    <row r="11352" spans="3:9" ht="22.5" customHeight="1" x14ac:dyDescent="0.25">
      <c r="C11352" s="34"/>
      <c r="D11352" s="27"/>
      <c r="F11352" s="27"/>
      <c r="G11352" s="35"/>
      <c r="H11352" s="35"/>
      <c r="I11352" s="35"/>
    </row>
    <row r="11353" spans="3:9" ht="22.5" customHeight="1" x14ac:dyDescent="0.25">
      <c r="C11353" s="34"/>
      <c r="D11353" s="27"/>
      <c r="F11353" s="27"/>
      <c r="G11353" s="35"/>
      <c r="H11353" s="35"/>
      <c r="I11353" s="35"/>
    </row>
    <row r="11354" spans="3:9" ht="22.5" customHeight="1" x14ac:dyDescent="0.25">
      <c r="C11354" s="34"/>
      <c r="D11354" s="27"/>
      <c r="F11354" s="27"/>
      <c r="G11354" s="35"/>
      <c r="H11354" s="35"/>
      <c r="I11354" s="35"/>
    </row>
    <row r="11355" spans="3:9" ht="22.5" customHeight="1" x14ac:dyDescent="0.25">
      <c r="C11355" s="34"/>
      <c r="D11355" s="27"/>
      <c r="F11355" s="27"/>
      <c r="G11355" s="35"/>
      <c r="H11355" s="35"/>
      <c r="I11355" s="35"/>
    </row>
    <row r="11356" spans="3:9" ht="22.5" customHeight="1" x14ac:dyDescent="0.25">
      <c r="C11356" s="34"/>
      <c r="D11356" s="27"/>
      <c r="F11356" s="27"/>
      <c r="G11356" s="35"/>
      <c r="H11356" s="35"/>
      <c r="I11356" s="35"/>
    </row>
    <row r="11357" spans="3:9" ht="22.5" customHeight="1" x14ac:dyDescent="0.25">
      <c r="C11357" s="34"/>
      <c r="D11357" s="27"/>
      <c r="F11357" s="27"/>
      <c r="G11357" s="35"/>
      <c r="H11357" s="35"/>
      <c r="I11357" s="35"/>
    </row>
    <row r="11358" spans="3:9" ht="22.5" customHeight="1" x14ac:dyDescent="0.25">
      <c r="C11358" s="34"/>
      <c r="D11358" s="27"/>
      <c r="F11358" s="27"/>
      <c r="G11358" s="35"/>
      <c r="H11358" s="35"/>
      <c r="I11358" s="35"/>
    </row>
    <row r="11359" spans="3:9" ht="22.5" customHeight="1" x14ac:dyDescent="0.25">
      <c r="C11359" s="34"/>
      <c r="D11359" s="27"/>
      <c r="F11359" s="27"/>
      <c r="G11359" s="35"/>
      <c r="H11359" s="35"/>
      <c r="I11359" s="35"/>
    </row>
    <row r="11360" spans="3:9" ht="22.5" customHeight="1" x14ac:dyDescent="0.25">
      <c r="C11360" s="34"/>
      <c r="D11360" s="27"/>
      <c r="F11360" s="27"/>
      <c r="G11360" s="35"/>
      <c r="H11360" s="35"/>
      <c r="I11360" s="35"/>
    </row>
    <row r="11361" spans="3:9" ht="22.5" customHeight="1" x14ac:dyDescent="0.25">
      <c r="C11361" s="34"/>
      <c r="D11361" s="27"/>
      <c r="F11361" s="27"/>
      <c r="G11361" s="35"/>
      <c r="H11361" s="35"/>
      <c r="I11361" s="35"/>
    </row>
    <row r="11362" spans="3:9" ht="22.5" customHeight="1" x14ac:dyDescent="0.25">
      <c r="C11362" s="34"/>
      <c r="D11362" s="27"/>
      <c r="F11362" s="27"/>
      <c r="G11362" s="35"/>
      <c r="H11362" s="35"/>
      <c r="I11362" s="35"/>
    </row>
    <row r="11363" spans="3:9" ht="22.5" customHeight="1" x14ac:dyDescent="0.25">
      <c r="C11363" s="34"/>
      <c r="D11363" s="27"/>
      <c r="F11363" s="27"/>
      <c r="G11363" s="35"/>
      <c r="H11363" s="35"/>
      <c r="I11363" s="35"/>
    </row>
    <row r="11364" spans="3:9" ht="22.5" customHeight="1" x14ac:dyDescent="0.25">
      <c r="C11364" s="34"/>
      <c r="D11364" s="27"/>
      <c r="F11364" s="27"/>
      <c r="G11364" s="35"/>
      <c r="H11364" s="35"/>
      <c r="I11364" s="35"/>
    </row>
    <row r="11365" spans="3:9" ht="22.5" customHeight="1" x14ac:dyDescent="0.25">
      <c r="C11365" s="34"/>
      <c r="D11365" s="27"/>
      <c r="F11365" s="27"/>
      <c r="G11365" s="35"/>
      <c r="H11365" s="35"/>
      <c r="I11365" s="35"/>
    </row>
    <row r="11366" spans="3:9" ht="22.5" customHeight="1" x14ac:dyDescent="0.25">
      <c r="C11366" s="34"/>
      <c r="D11366" s="27"/>
      <c r="F11366" s="27"/>
      <c r="G11366" s="35"/>
      <c r="H11366" s="35"/>
      <c r="I11366" s="35"/>
    </row>
    <row r="11367" spans="3:9" ht="22.5" customHeight="1" x14ac:dyDescent="0.25">
      <c r="C11367" s="34"/>
      <c r="D11367" s="27"/>
      <c r="F11367" s="27"/>
      <c r="G11367" s="35"/>
      <c r="H11367" s="35"/>
      <c r="I11367" s="35"/>
    </row>
    <row r="11368" spans="3:9" ht="22.5" customHeight="1" x14ac:dyDescent="0.25">
      <c r="C11368" s="34"/>
      <c r="D11368" s="27"/>
      <c r="F11368" s="27"/>
      <c r="G11368" s="35"/>
      <c r="H11368" s="35"/>
      <c r="I11368" s="35"/>
    </row>
    <row r="11369" spans="3:9" ht="22.5" customHeight="1" x14ac:dyDescent="0.25">
      <c r="C11369" s="34"/>
      <c r="D11369" s="27"/>
      <c r="F11369" s="27"/>
      <c r="G11369" s="35"/>
      <c r="H11369" s="35"/>
      <c r="I11369" s="35"/>
    </row>
    <row r="11370" spans="3:9" ht="22.5" customHeight="1" x14ac:dyDescent="0.25">
      <c r="C11370" s="34"/>
      <c r="D11370" s="27"/>
      <c r="F11370" s="27"/>
      <c r="G11370" s="35"/>
      <c r="H11370" s="35"/>
      <c r="I11370" s="35"/>
    </row>
    <row r="11371" spans="3:9" ht="22.5" customHeight="1" x14ac:dyDescent="0.25">
      <c r="C11371" s="34"/>
      <c r="D11371" s="27"/>
      <c r="F11371" s="27"/>
      <c r="G11371" s="35"/>
      <c r="H11371" s="35"/>
      <c r="I11371" s="35"/>
    </row>
    <row r="11372" spans="3:9" ht="22.5" customHeight="1" x14ac:dyDescent="0.25">
      <c r="C11372" s="34"/>
      <c r="D11372" s="27"/>
      <c r="F11372" s="27"/>
      <c r="G11372" s="35"/>
      <c r="H11372" s="35"/>
      <c r="I11372" s="35"/>
    </row>
    <row r="11373" spans="3:9" ht="22.5" customHeight="1" x14ac:dyDescent="0.25">
      <c r="C11373" s="34"/>
      <c r="D11373" s="27"/>
      <c r="F11373" s="27"/>
      <c r="G11373" s="35"/>
      <c r="H11373" s="35"/>
      <c r="I11373" s="35"/>
    </row>
    <row r="11374" spans="3:9" ht="22.5" customHeight="1" x14ac:dyDescent="0.25">
      <c r="C11374" s="34"/>
      <c r="D11374" s="27"/>
      <c r="F11374" s="27"/>
      <c r="G11374" s="35"/>
      <c r="H11374" s="35"/>
      <c r="I11374" s="35"/>
    </row>
    <row r="11375" spans="3:9" ht="22.5" customHeight="1" x14ac:dyDescent="0.25">
      <c r="C11375" s="34"/>
      <c r="D11375" s="27"/>
      <c r="F11375" s="27"/>
      <c r="G11375" s="35"/>
      <c r="H11375" s="35"/>
      <c r="I11375" s="35"/>
    </row>
    <row r="11376" spans="3:9" ht="22.5" customHeight="1" x14ac:dyDescent="0.25">
      <c r="C11376" s="34"/>
      <c r="D11376" s="27"/>
      <c r="F11376" s="27"/>
      <c r="G11376" s="35"/>
      <c r="H11376" s="35"/>
      <c r="I11376" s="35"/>
    </row>
    <row r="11377" spans="3:9" ht="22.5" customHeight="1" x14ac:dyDescent="0.25">
      <c r="C11377" s="34"/>
      <c r="D11377" s="27"/>
      <c r="F11377" s="27"/>
      <c r="G11377" s="35"/>
      <c r="H11377" s="35"/>
      <c r="I11377" s="35"/>
    </row>
    <row r="11378" spans="3:9" ht="22.5" customHeight="1" x14ac:dyDescent="0.25">
      <c r="C11378" s="34"/>
      <c r="D11378" s="27"/>
      <c r="F11378" s="27"/>
      <c r="G11378" s="35"/>
      <c r="H11378" s="35"/>
      <c r="I11378" s="35"/>
    </row>
    <row r="11379" spans="3:9" ht="22.5" customHeight="1" x14ac:dyDescent="0.25">
      <c r="C11379" s="34"/>
      <c r="D11379" s="27"/>
      <c r="F11379" s="27"/>
      <c r="G11379" s="35"/>
      <c r="H11379" s="35"/>
      <c r="I11379" s="35"/>
    </row>
    <row r="11380" spans="3:9" ht="22.5" customHeight="1" x14ac:dyDescent="0.25">
      <c r="C11380" s="34"/>
      <c r="D11380" s="27"/>
      <c r="F11380" s="27"/>
      <c r="G11380" s="35"/>
      <c r="H11380" s="35"/>
      <c r="I11380" s="35"/>
    </row>
    <row r="11381" spans="3:9" ht="22.5" customHeight="1" x14ac:dyDescent="0.25">
      <c r="C11381" s="34"/>
      <c r="D11381" s="27"/>
      <c r="F11381" s="27"/>
      <c r="G11381" s="35"/>
      <c r="H11381" s="35"/>
      <c r="I11381" s="35"/>
    </row>
    <row r="11382" spans="3:9" ht="22.5" customHeight="1" x14ac:dyDescent="0.25">
      <c r="C11382" s="34"/>
      <c r="D11382" s="27"/>
      <c r="F11382" s="27"/>
      <c r="G11382" s="35"/>
      <c r="H11382" s="35"/>
      <c r="I11382" s="35"/>
    </row>
    <row r="11383" spans="3:9" ht="22.5" customHeight="1" x14ac:dyDescent="0.25">
      <c r="C11383" s="34"/>
      <c r="D11383" s="27"/>
      <c r="F11383" s="27"/>
      <c r="G11383" s="35"/>
      <c r="H11383" s="35"/>
      <c r="I11383" s="35"/>
    </row>
    <row r="11384" spans="3:9" ht="22.5" customHeight="1" x14ac:dyDescent="0.25">
      <c r="C11384" s="34"/>
      <c r="D11384" s="27"/>
      <c r="F11384" s="27"/>
      <c r="G11384" s="35"/>
      <c r="H11384" s="35"/>
      <c r="I11384" s="35"/>
    </row>
    <row r="11385" spans="3:9" ht="22.5" customHeight="1" x14ac:dyDescent="0.25">
      <c r="C11385" s="34"/>
      <c r="D11385" s="27"/>
      <c r="F11385" s="27"/>
      <c r="G11385" s="35"/>
      <c r="H11385" s="35"/>
      <c r="I11385" s="35"/>
    </row>
    <row r="11386" spans="3:9" ht="22.5" customHeight="1" x14ac:dyDescent="0.25">
      <c r="C11386" s="34"/>
      <c r="D11386" s="27"/>
      <c r="F11386" s="27"/>
      <c r="G11386" s="35"/>
      <c r="H11386" s="35"/>
      <c r="I11386" s="35"/>
    </row>
    <row r="11387" spans="3:9" ht="22.5" customHeight="1" x14ac:dyDescent="0.25">
      <c r="C11387" s="34"/>
      <c r="D11387" s="27"/>
      <c r="F11387" s="27"/>
      <c r="G11387" s="35"/>
      <c r="H11387" s="35"/>
      <c r="I11387" s="35"/>
    </row>
    <row r="11388" spans="3:9" ht="22.5" customHeight="1" x14ac:dyDescent="0.25">
      <c r="C11388" s="34"/>
      <c r="D11388" s="27"/>
      <c r="F11388" s="27"/>
      <c r="G11388" s="35"/>
      <c r="H11388" s="35"/>
      <c r="I11388" s="35"/>
    </row>
    <row r="11389" spans="3:9" ht="22.5" customHeight="1" x14ac:dyDescent="0.25">
      <c r="C11389" s="34"/>
      <c r="D11389" s="27"/>
      <c r="F11389" s="27"/>
      <c r="G11389" s="35"/>
      <c r="H11389" s="35"/>
      <c r="I11389" s="35"/>
    </row>
    <row r="11390" spans="3:9" ht="22.5" customHeight="1" x14ac:dyDescent="0.25">
      <c r="C11390" s="34"/>
      <c r="D11390" s="27"/>
      <c r="F11390" s="27"/>
      <c r="G11390" s="35"/>
      <c r="H11390" s="35"/>
      <c r="I11390" s="35"/>
    </row>
    <row r="11391" spans="3:9" ht="22.5" customHeight="1" x14ac:dyDescent="0.25">
      <c r="C11391" s="34"/>
      <c r="D11391" s="27"/>
      <c r="F11391" s="27"/>
      <c r="G11391" s="35"/>
      <c r="H11391" s="35"/>
      <c r="I11391" s="35"/>
    </row>
    <row r="11392" spans="3:9" ht="22.5" customHeight="1" x14ac:dyDescent="0.25">
      <c r="C11392" s="34"/>
      <c r="D11392" s="27"/>
      <c r="F11392" s="27"/>
      <c r="G11392" s="35"/>
      <c r="H11392" s="35"/>
      <c r="I11392" s="35"/>
    </row>
    <row r="11393" spans="3:9" ht="22.5" customHeight="1" x14ac:dyDescent="0.25">
      <c r="C11393" s="34"/>
      <c r="D11393" s="27"/>
      <c r="F11393" s="27"/>
      <c r="G11393" s="35"/>
      <c r="H11393" s="35"/>
      <c r="I11393" s="35"/>
    </row>
    <row r="11394" spans="3:9" ht="22.5" customHeight="1" x14ac:dyDescent="0.25">
      <c r="C11394" s="34"/>
      <c r="D11394" s="27"/>
      <c r="F11394" s="27"/>
      <c r="G11394" s="35"/>
      <c r="H11394" s="35"/>
      <c r="I11394" s="35"/>
    </row>
    <row r="11395" spans="3:9" ht="22.5" customHeight="1" x14ac:dyDescent="0.25">
      <c r="C11395" s="34"/>
      <c r="D11395" s="27"/>
      <c r="F11395" s="27"/>
      <c r="G11395" s="35"/>
      <c r="H11395" s="35"/>
      <c r="I11395" s="35"/>
    </row>
    <row r="11396" spans="3:9" ht="22.5" customHeight="1" x14ac:dyDescent="0.25">
      <c r="C11396" s="34"/>
      <c r="D11396" s="27"/>
      <c r="F11396" s="27"/>
      <c r="G11396" s="35"/>
      <c r="H11396" s="35"/>
      <c r="I11396" s="35"/>
    </row>
    <row r="11397" spans="3:9" ht="22.5" customHeight="1" x14ac:dyDescent="0.25">
      <c r="C11397" s="34"/>
      <c r="D11397" s="27"/>
      <c r="F11397" s="27"/>
      <c r="G11397" s="35"/>
      <c r="H11397" s="35"/>
      <c r="I11397" s="35"/>
    </row>
    <row r="11398" spans="3:9" ht="22.5" customHeight="1" x14ac:dyDescent="0.25">
      <c r="C11398" s="34"/>
      <c r="D11398" s="27"/>
      <c r="F11398" s="27"/>
      <c r="G11398" s="35"/>
      <c r="H11398" s="35"/>
      <c r="I11398" s="35"/>
    </row>
    <row r="11399" spans="3:9" ht="22.5" customHeight="1" x14ac:dyDescent="0.25">
      <c r="C11399" s="34"/>
      <c r="D11399" s="27"/>
      <c r="F11399" s="27"/>
      <c r="G11399" s="35"/>
      <c r="H11399" s="35"/>
      <c r="I11399" s="35"/>
    </row>
    <row r="11400" spans="3:9" ht="22.5" customHeight="1" x14ac:dyDescent="0.25">
      <c r="C11400" s="34"/>
      <c r="D11400" s="27"/>
      <c r="F11400" s="27"/>
      <c r="G11400" s="35"/>
      <c r="H11400" s="35"/>
      <c r="I11400" s="35"/>
    </row>
    <row r="11401" spans="3:9" ht="22.5" customHeight="1" x14ac:dyDescent="0.25">
      <c r="C11401" s="34"/>
      <c r="D11401" s="27"/>
      <c r="F11401" s="27"/>
      <c r="G11401" s="35"/>
      <c r="H11401" s="35"/>
      <c r="I11401" s="35"/>
    </row>
    <row r="11402" spans="3:9" ht="22.5" customHeight="1" x14ac:dyDescent="0.25">
      <c r="C11402" s="34"/>
      <c r="D11402" s="27"/>
      <c r="F11402" s="27"/>
      <c r="G11402" s="35"/>
      <c r="H11402" s="35"/>
      <c r="I11402" s="35"/>
    </row>
    <row r="11403" spans="3:9" ht="22.5" customHeight="1" x14ac:dyDescent="0.25">
      <c r="C11403" s="34"/>
      <c r="D11403" s="27"/>
      <c r="F11403" s="27"/>
      <c r="G11403" s="35"/>
      <c r="H11403" s="35"/>
      <c r="I11403" s="35"/>
    </row>
    <row r="11404" spans="3:9" ht="22.5" customHeight="1" x14ac:dyDescent="0.25">
      <c r="C11404" s="34"/>
      <c r="D11404" s="27"/>
      <c r="F11404" s="27"/>
      <c r="G11404" s="35"/>
      <c r="H11404" s="35"/>
      <c r="I11404" s="35"/>
    </row>
    <row r="11405" spans="3:9" ht="22.5" customHeight="1" x14ac:dyDescent="0.25">
      <c r="C11405" s="34"/>
      <c r="D11405" s="27"/>
      <c r="F11405" s="27"/>
      <c r="G11405" s="35"/>
      <c r="H11405" s="35"/>
      <c r="I11405" s="35"/>
    </row>
    <row r="11406" spans="3:9" ht="22.5" customHeight="1" x14ac:dyDescent="0.25">
      <c r="C11406" s="34"/>
      <c r="D11406" s="27"/>
      <c r="F11406" s="27"/>
      <c r="G11406" s="35"/>
      <c r="H11406" s="35"/>
      <c r="I11406" s="35"/>
    </row>
    <row r="11407" spans="3:9" ht="22.5" customHeight="1" x14ac:dyDescent="0.25">
      <c r="C11407" s="34"/>
      <c r="D11407" s="27"/>
      <c r="F11407" s="27"/>
      <c r="G11407" s="35"/>
      <c r="H11407" s="35"/>
      <c r="I11407" s="35"/>
    </row>
    <row r="11408" spans="3:9" ht="22.5" customHeight="1" x14ac:dyDescent="0.25">
      <c r="C11408" s="34"/>
      <c r="D11408" s="27"/>
      <c r="F11408" s="27"/>
      <c r="G11408" s="35"/>
      <c r="H11408" s="35"/>
      <c r="I11408" s="35"/>
    </row>
    <row r="11409" spans="3:9" ht="22.5" customHeight="1" x14ac:dyDescent="0.25">
      <c r="C11409" s="34"/>
      <c r="D11409" s="27"/>
      <c r="F11409" s="27"/>
      <c r="G11409" s="35"/>
      <c r="H11409" s="35"/>
      <c r="I11409" s="35"/>
    </row>
    <row r="11410" spans="3:9" ht="22.5" customHeight="1" x14ac:dyDescent="0.25">
      <c r="C11410" s="34"/>
      <c r="D11410" s="27"/>
      <c r="F11410" s="27"/>
      <c r="G11410" s="35"/>
      <c r="H11410" s="35"/>
      <c r="I11410" s="35"/>
    </row>
    <row r="11411" spans="3:9" ht="22.5" customHeight="1" x14ac:dyDescent="0.25">
      <c r="C11411" s="34"/>
      <c r="D11411" s="27"/>
      <c r="F11411" s="27"/>
      <c r="G11411" s="35"/>
      <c r="H11411" s="35"/>
      <c r="I11411" s="35"/>
    </row>
    <row r="11412" spans="3:9" ht="22.5" customHeight="1" x14ac:dyDescent="0.25">
      <c r="C11412" s="34"/>
      <c r="D11412" s="27"/>
      <c r="F11412" s="27"/>
      <c r="G11412" s="35"/>
      <c r="H11412" s="35"/>
      <c r="I11412" s="35"/>
    </row>
    <row r="11413" spans="3:9" ht="22.5" customHeight="1" x14ac:dyDescent="0.25">
      <c r="C11413" s="34"/>
      <c r="D11413" s="27"/>
      <c r="F11413" s="27"/>
      <c r="G11413" s="35"/>
      <c r="H11413" s="35"/>
      <c r="I11413" s="35"/>
    </row>
    <row r="11414" spans="3:9" ht="22.5" customHeight="1" x14ac:dyDescent="0.25">
      <c r="C11414" s="34"/>
      <c r="D11414" s="27"/>
      <c r="F11414" s="27"/>
      <c r="G11414" s="35"/>
      <c r="H11414" s="35"/>
      <c r="I11414" s="35"/>
    </row>
    <row r="11415" spans="3:9" ht="22.5" customHeight="1" x14ac:dyDescent="0.25">
      <c r="C11415" s="34"/>
      <c r="D11415" s="27"/>
      <c r="F11415" s="27"/>
      <c r="G11415" s="35"/>
      <c r="H11415" s="35"/>
      <c r="I11415" s="35"/>
    </row>
    <row r="11416" spans="3:9" ht="22.5" customHeight="1" x14ac:dyDescent="0.25">
      <c r="C11416" s="34"/>
      <c r="D11416" s="27"/>
      <c r="F11416" s="27"/>
      <c r="G11416" s="35"/>
      <c r="H11416" s="35"/>
      <c r="I11416" s="35"/>
    </row>
    <row r="11417" spans="3:9" ht="22.5" customHeight="1" x14ac:dyDescent="0.25">
      <c r="C11417" s="34"/>
      <c r="D11417" s="27"/>
      <c r="F11417" s="27"/>
      <c r="G11417" s="35"/>
      <c r="H11417" s="35"/>
      <c r="I11417" s="35"/>
    </row>
    <row r="11418" spans="3:9" ht="22.5" customHeight="1" x14ac:dyDescent="0.25">
      <c r="C11418" s="34"/>
      <c r="D11418" s="27"/>
      <c r="F11418" s="27"/>
      <c r="G11418" s="35"/>
      <c r="H11418" s="35"/>
      <c r="I11418" s="35"/>
    </row>
    <row r="11419" spans="3:9" ht="22.5" customHeight="1" x14ac:dyDescent="0.25">
      <c r="C11419" s="34"/>
      <c r="D11419" s="27"/>
      <c r="F11419" s="27"/>
      <c r="G11419" s="35"/>
      <c r="H11419" s="35"/>
      <c r="I11419" s="35"/>
    </row>
    <row r="11420" spans="3:9" ht="22.5" customHeight="1" x14ac:dyDescent="0.25">
      <c r="C11420" s="34"/>
      <c r="D11420" s="27"/>
      <c r="F11420" s="27"/>
      <c r="G11420" s="35"/>
      <c r="H11420" s="35"/>
      <c r="I11420" s="35"/>
    </row>
    <row r="11421" spans="3:9" ht="22.5" customHeight="1" x14ac:dyDescent="0.25">
      <c r="C11421" s="34"/>
      <c r="D11421" s="27"/>
      <c r="F11421" s="27"/>
      <c r="G11421" s="35"/>
      <c r="H11421" s="35"/>
      <c r="I11421" s="35"/>
    </row>
    <row r="11422" spans="3:9" ht="22.5" customHeight="1" x14ac:dyDescent="0.25">
      <c r="C11422" s="34"/>
      <c r="D11422" s="27"/>
      <c r="F11422" s="27"/>
      <c r="G11422" s="35"/>
      <c r="H11422" s="35"/>
      <c r="I11422" s="35"/>
    </row>
    <row r="11423" spans="3:9" ht="22.5" customHeight="1" x14ac:dyDescent="0.25">
      <c r="C11423" s="34"/>
      <c r="D11423" s="27"/>
      <c r="F11423" s="27"/>
      <c r="G11423" s="35"/>
      <c r="H11423" s="35"/>
      <c r="I11423" s="35"/>
    </row>
    <row r="11424" spans="3:9" ht="22.5" customHeight="1" x14ac:dyDescent="0.25">
      <c r="C11424" s="34"/>
      <c r="D11424" s="27"/>
      <c r="F11424" s="27"/>
      <c r="G11424" s="35"/>
      <c r="H11424" s="35"/>
      <c r="I11424" s="35"/>
    </row>
    <row r="11425" spans="3:9" ht="22.5" customHeight="1" x14ac:dyDescent="0.25">
      <c r="C11425" s="34"/>
      <c r="D11425" s="27"/>
      <c r="F11425" s="27"/>
      <c r="G11425" s="35"/>
      <c r="H11425" s="35"/>
      <c r="I11425" s="35"/>
    </row>
    <row r="11426" spans="3:9" ht="22.5" customHeight="1" x14ac:dyDescent="0.25">
      <c r="C11426" s="34"/>
      <c r="D11426" s="27"/>
      <c r="F11426" s="27"/>
      <c r="G11426" s="35"/>
      <c r="H11426" s="35"/>
      <c r="I11426" s="35"/>
    </row>
    <row r="11427" spans="3:9" ht="22.5" customHeight="1" x14ac:dyDescent="0.25">
      <c r="C11427" s="34"/>
      <c r="D11427" s="27"/>
      <c r="F11427" s="27"/>
      <c r="G11427" s="35"/>
      <c r="H11427" s="35"/>
      <c r="I11427" s="35"/>
    </row>
    <row r="11428" spans="3:9" ht="22.5" customHeight="1" x14ac:dyDescent="0.25">
      <c r="C11428" s="34"/>
      <c r="D11428" s="27"/>
      <c r="F11428" s="27"/>
      <c r="G11428" s="35"/>
      <c r="H11428" s="35"/>
      <c r="I11428" s="35"/>
    </row>
    <row r="11429" spans="3:9" ht="22.5" customHeight="1" x14ac:dyDescent="0.25">
      <c r="C11429" s="34"/>
      <c r="D11429" s="27"/>
      <c r="F11429" s="27"/>
      <c r="G11429" s="35"/>
      <c r="H11429" s="35"/>
      <c r="I11429" s="35"/>
    </row>
    <row r="11430" spans="3:9" ht="22.5" customHeight="1" x14ac:dyDescent="0.25">
      <c r="C11430" s="34"/>
      <c r="D11430" s="27"/>
      <c r="F11430" s="27"/>
      <c r="G11430" s="35"/>
      <c r="H11430" s="35"/>
      <c r="I11430" s="35"/>
    </row>
    <row r="11431" spans="3:9" ht="22.5" customHeight="1" x14ac:dyDescent="0.25">
      <c r="C11431" s="34"/>
      <c r="D11431" s="27"/>
      <c r="F11431" s="27"/>
      <c r="G11431" s="35"/>
      <c r="H11431" s="35"/>
      <c r="I11431" s="35"/>
    </row>
    <row r="11432" spans="3:9" ht="22.5" customHeight="1" x14ac:dyDescent="0.25">
      <c r="C11432" s="34"/>
      <c r="D11432" s="27"/>
      <c r="F11432" s="27"/>
      <c r="G11432" s="35"/>
      <c r="H11432" s="35"/>
      <c r="I11432" s="35"/>
    </row>
    <row r="11433" spans="3:9" ht="22.5" customHeight="1" x14ac:dyDescent="0.25">
      <c r="C11433" s="34"/>
      <c r="D11433" s="27"/>
      <c r="F11433" s="27"/>
      <c r="G11433" s="35"/>
      <c r="H11433" s="35"/>
      <c r="I11433" s="35"/>
    </row>
    <row r="11434" spans="3:9" ht="22.5" customHeight="1" x14ac:dyDescent="0.25">
      <c r="C11434" s="34"/>
      <c r="D11434" s="27"/>
      <c r="F11434" s="27"/>
      <c r="G11434" s="35"/>
      <c r="H11434" s="35"/>
      <c r="I11434" s="35"/>
    </row>
    <row r="11435" spans="3:9" ht="22.5" customHeight="1" x14ac:dyDescent="0.25">
      <c r="C11435" s="34"/>
      <c r="D11435" s="27"/>
      <c r="F11435" s="27"/>
      <c r="G11435" s="35"/>
      <c r="H11435" s="35"/>
      <c r="I11435" s="35"/>
    </row>
    <row r="11436" spans="3:9" ht="22.5" customHeight="1" x14ac:dyDescent="0.25">
      <c r="C11436" s="34"/>
      <c r="D11436" s="27"/>
      <c r="F11436" s="27"/>
      <c r="G11436" s="35"/>
      <c r="H11436" s="35"/>
      <c r="I11436" s="35"/>
    </row>
    <row r="11437" spans="3:9" ht="22.5" customHeight="1" x14ac:dyDescent="0.25">
      <c r="C11437" s="34"/>
      <c r="D11437" s="27"/>
      <c r="F11437" s="27"/>
      <c r="G11437" s="35"/>
      <c r="H11437" s="35"/>
      <c r="I11437" s="35"/>
    </row>
    <row r="11438" spans="3:9" ht="22.5" customHeight="1" x14ac:dyDescent="0.25">
      <c r="C11438" s="34"/>
      <c r="D11438" s="27"/>
      <c r="F11438" s="27"/>
      <c r="G11438" s="35"/>
      <c r="H11438" s="35"/>
      <c r="I11438" s="35"/>
    </row>
    <row r="11439" spans="3:9" ht="22.5" customHeight="1" x14ac:dyDescent="0.25">
      <c r="C11439" s="34"/>
      <c r="D11439" s="27"/>
      <c r="F11439" s="27"/>
      <c r="G11439" s="35"/>
      <c r="H11439" s="35"/>
      <c r="I11439" s="35"/>
    </row>
    <row r="11440" spans="3:9" ht="22.5" customHeight="1" x14ac:dyDescent="0.25">
      <c r="C11440" s="34"/>
      <c r="D11440" s="27"/>
      <c r="F11440" s="27"/>
      <c r="G11440" s="35"/>
      <c r="H11440" s="35"/>
      <c r="I11440" s="35"/>
    </row>
    <row r="11441" spans="3:9" ht="22.5" customHeight="1" x14ac:dyDescent="0.25">
      <c r="C11441" s="34"/>
      <c r="D11441" s="27"/>
      <c r="F11441" s="27"/>
      <c r="G11441" s="35"/>
      <c r="H11441" s="35"/>
      <c r="I11441" s="35"/>
    </row>
    <row r="11442" spans="3:9" ht="22.5" customHeight="1" x14ac:dyDescent="0.25">
      <c r="C11442" s="34"/>
      <c r="D11442" s="27"/>
      <c r="F11442" s="27"/>
      <c r="G11442" s="35"/>
      <c r="H11442" s="35"/>
      <c r="I11442" s="35"/>
    </row>
    <row r="11443" spans="3:9" ht="22.5" customHeight="1" x14ac:dyDescent="0.25">
      <c r="C11443" s="34"/>
      <c r="D11443" s="27"/>
      <c r="F11443" s="27"/>
      <c r="G11443" s="35"/>
      <c r="H11443" s="35"/>
      <c r="I11443" s="35"/>
    </row>
    <row r="11444" spans="3:9" ht="22.5" customHeight="1" x14ac:dyDescent="0.25">
      <c r="C11444" s="34"/>
      <c r="D11444" s="27"/>
      <c r="F11444" s="27"/>
      <c r="G11444" s="35"/>
      <c r="H11444" s="35"/>
      <c r="I11444" s="35"/>
    </row>
    <row r="11445" spans="3:9" ht="22.5" customHeight="1" x14ac:dyDescent="0.25">
      <c r="C11445" s="34"/>
      <c r="D11445" s="27"/>
      <c r="F11445" s="27"/>
      <c r="G11445" s="35"/>
      <c r="H11445" s="35"/>
      <c r="I11445" s="35"/>
    </row>
    <row r="11446" spans="3:9" ht="22.5" customHeight="1" x14ac:dyDescent="0.25">
      <c r="C11446" s="34"/>
      <c r="D11446" s="27"/>
      <c r="F11446" s="27"/>
      <c r="G11446" s="35"/>
      <c r="H11446" s="35"/>
      <c r="I11446" s="35"/>
    </row>
    <row r="11447" spans="3:9" ht="22.5" customHeight="1" x14ac:dyDescent="0.25">
      <c r="C11447" s="34"/>
      <c r="D11447" s="27"/>
      <c r="F11447" s="27"/>
      <c r="G11447" s="35"/>
      <c r="H11447" s="35"/>
      <c r="I11447" s="35"/>
    </row>
    <row r="11448" spans="3:9" ht="22.5" customHeight="1" x14ac:dyDescent="0.25">
      <c r="C11448" s="34"/>
      <c r="D11448" s="27"/>
      <c r="F11448" s="27"/>
      <c r="G11448" s="35"/>
      <c r="H11448" s="35"/>
      <c r="I11448" s="35"/>
    </row>
    <row r="11449" spans="3:9" ht="22.5" customHeight="1" x14ac:dyDescent="0.25">
      <c r="C11449" s="34"/>
      <c r="D11449" s="27"/>
      <c r="F11449" s="27"/>
      <c r="G11449" s="35"/>
      <c r="H11449" s="35"/>
      <c r="I11449" s="35"/>
    </row>
    <row r="11450" spans="3:9" ht="22.5" customHeight="1" x14ac:dyDescent="0.25">
      <c r="C11450" s="34"/>
      <c r="D11450" s="27"/>
      <c r="F11450" s="27"/>
      <c r="G11450" s="35"/>
      <c r="H11450" s="35"/>
      <c r="I11450" s="35"/>
    </row>
    <row r="11451" spans="3:9" ht="22.5" customHeight="1" x14ac:dyDescent="0.25">
      <c r="C11451" s="34"/>
      <c r="D11451" s="27"/>
      <c r="F11451" s="27"/>
      <c r="G11451" s="35"/>
      <c r="H11451" s="35"/>
      <c r="I11451" s="35"/>
    </row>
    <row r="11452" spans="3:9" ht="22.5" customHeight="1" x14ac:dyDescent="0.25">
      <c r="C11452" s="34"/>
      <c r="D11452" s="27"/>
      <c r="F11452" s="27"/>
      <c r="G11452" s="35"/>
      <c r="H11452" s="35"/>
      <c r="I11452" s="35"/>
    </row>
    <row r="11453" spans="3:9" ht="22.5" customHeight="1" x14ac:dyDescent="0.25">
      <c r="C11453" s="34"/>
      <c r="D11453" s="27"/>
      <c r="F11453" s="27"/>
      <c r="G11453" s="35"/>
      <c r="H11453" s="35"/>
      <c r="I11453" s="35"/>
    </row>
    <row r="11454" spans="3:9" ht="22.5" customHeight="1" x14ac:dyDescent="0.25">
      <c r="C11454" s="34"/>
      <c r="D11454" s="27"/>
      <c r="F11454" s="27"/>
      <c r="G11454" s="35"/>
      <c r="H11454" s="35"/>
      <c r="I11454" s="35"/>
    </row>
    <row r="11455" spans="3:9" ht="22.5" customHeight="1" x14ac:dyDescent="0.25">
      <c r="C11455" s="34"/>
      <c r="D11455" s="27"/>
      <c r="F11455" s="27"/>
      <c r="G11455" s="35"/>
      <c r="H11455" s="35"/>
      <c r="I11455" s="35"/>
    </row>
    <row r="11456" spans="3:9" ht="22.5" customHeight="1" x14ac:dyDescent="0.25">
      <c r="C11456" s="34"/>
      <c r="D11456" s="27"/>
      <c r="F11456" s="27"/>
      <c r="G11456" s="35"/>
      <c r="H11456" s="35"/>
      <c r="I11456" s="35"/>
    </row>
    <row r="11457" spans="3:9" ht="22.5" customHeight="1" x14ac:dyDescent="0.25">
      <c r="C11457" s="34"/>
      <c r="D11457" s="27"/>
      <c r="F11457" s="27"/>
      <c r="G11457" s="35"/>
      <c r="H11457" s="35"/>
      <c r="I11457" s="35"/>
    </row>
    <row r="11458" spans="3:9" ht="22.5" customHeight="1" x14ac:dyDescent="0.25">
      <c r="C11458" s="34"/>
      <c r="D11458" s="27"/>
      <c r="F11458" s="27"/>
      <c r="G11458" s="35"/>
      <c r="H11458" s="35"/>
      <c r="I11458" s="35"/>
    </row>
    <row r="11459" spans="3:9" ht="22.5" customHeight="1" x14ac:dyDescent="0.25">
      <c r="C11459" s="34"/>
      <c r="D11459" s="27"/>
      <c r="F11459" s="27"/>
      <c r="G11459" s="35"/>
      <c r="H11459" s="35"/>
      <c r="I11459" s="35"/>
    </row>
    <row r="11460" spans="3:9" ht="22.5" customHeight="1" x14ac:dyDescent="0.25">
      <c r="C11460" s="34"/>
      <c r="D11460" s="27"/>
      <c r="F11460" s="27"/>
      <c r="G11460" s="35"/>
      <c r="H11460" s="35"/>
      <c r="I11460" s="35"/>
    </row>
    <row r="11461" spans="3:9" ht="22.5" customHeight="1" x14ac:dyDescent="0.25">
      <c r="C11461" s="34"/>
      <c r="D11461" s="27"/>
      <c r="F11461" s="27"/>
      <c r="G11461" s="35"/>
      <c r="H11461" s="35"/>
      <c r="I11461" s="35"/>
    </row>
    <row r="11462" spans="3:9" ht="22.5" customHeight="1" x14ac:dyDescent="0.25">
      <c r="C11462" s="34"/>
      <c r="D11462" s="27"/>
      <c r="F11462" s="27"/>
      <c r="G11462" s="35"/>
      <c r="H11462" s="35"/>
      <c r="I11462" s="35"/>
    </row>
    <row r="11463" spans="3:9" ht="22.5" customHeight="1" x14ac:dyDescent="0.25">
      <c r="C11463" s="34"/>
      <c r="D11463" s="27"/>
      <c r="F11463" s="27"/>
      <c r="G11463" s="35"/>
      <c r="H11463" s="35"/>
      <c r="I11463" s="35"/>
    </row>
    <row r="11464" spans="3:9" ht="22.5" customHeight="1" x14ac:dyDescent="0.25">
      <c r="C11464" s="34"/>
      <c r="D11464" s="27"/>
      <c r="F11464" s="27"/>
      <c r="G11464" s="35"/>
      <c r="H11464" s="35"/>
      <c r="I11464" s="35"/>
    </row>
    <row r="11465" spans="3:9" ht="22.5" customHeight="1" x14ac:dyDescent="0.25">
      <c r="C11465" s="34"/>
      <c r="D11465" s="27"/>
      <c r="F11465" s="27"/>
      <c r="G11465" s="35"/>
      <c r="H11465" s="35"/>
      <c r="I11465" s="35"/>
    </row>
    <row r="11466" spans="3:9" ht="22.5" customHeight="1" x14ac:dyDescent="0.25">
      <c r="C11466" s="34"/>
      <c r="D11466" s="27"/>
      <c r="F11466" s="27"/>
      <c r="G11466" s="35"/>
      <c r="H11466" s="35"/>
      <c r="I11466" s="35"/>
    </row>
    <row r="11467" spans="3:9" ht="22.5" customHeight="1" x14ac:dyDescent="0.25">
      <c r="C11467" s="34"/>
      <c r="D11467" s="27"/>
      <c r="F11467" s="27"/>
      <c r="G11467" s="35"/>
      <c r="H11467" s="35"/>
      <c r="I11467" s="35"/>
    </row>
    <row r="11468" spans="3:9" ht="22.5" customHeight="1" x14ac:dyDescent="0.25">
      <c r="C11468" s="34"/>
      <c r="D11468" s="27"/>
      <c r="F11468" s="27"/>
      <c r="G11468" s="35"/>
      <c r="H11468" s="35"/>
      <c r="I11468" s="35"/>
    </row>
    <row r="11469" spans="3:9" ht="22.5" customHeight="1" x14ac:dyDescent="0.25">
      <c r="C11469" s="34"/>
      <c r="D11469" s="27"/>
      <c r="F11469" s="27"/>
      <c r="G11469" s="35"/>
      <c r="H11469" s="35"/>
      <c r="I11469" s="35"/>
    </row>
    <row r="11470" spans="3:9" ht="22.5" customHeight="1" x14ac:dyDescent="0.25">
      <c r="C11470" s="34"/>
      <c r="D11470" s="27"/>
      <c r="F11470" s="27"/>
      <c r="G11470" s="35"/>
      <c r="H11470" s="35"/>
      <c r="I11470" s="35"/>
    </row>
    <row r="11471" spans="3:9" ht="22.5" customHeight="1" x14ac:dyDescent="0.25">
      <c r="C11471" s="34"/>
      <c r="D11471" s="27"/>
      <c r="F11471" s="27"/>
      <c r="G11471" s="35"/>
      <c r="H11471" s="35"/>
      <c r="I11471" s="35"/>
    </row>
    <row r="11472" spans="3:9" ht="22.5" customHeight="1" x14ac:dyDescent="0.25">
      <c r="C11472" s="34"/>
      <c r="D11472" s="27"/>
      <c r="F11472" s="27"/>
      <c r="G11472" s="35"/>
      <c r="H11472" s="35"/>
      <c r="I11472" s="35"/>
    </row>
    <row r="11473" spans="3:9" ht="22.5" customHeight="1" x14ac:dyDescent="0.25">
      <c r="C11473" s="34"/>
      <c r="D11473" s="27"/>
      <c r="F11473" s="27"/>
      <c r="G11473" s="35"/>
      <c r="H11473" s="35"/>
      <c r="I11473" s="35"/>
    </row>
    <row r="11474" spans="3:9" ht="22.5" customHeight="1" x14ac:dyDescent="0.25">
      <c r="C11474" s="34"/>
      <c r="D11474" s="27"/>
      <c r="F11474" s="27"/>
      <c r="G11474" s="35"/>
      <c r="H11474" s="35"/>
      <c r="I11474" s="35"/>
    </row>
    <row r="11475" spans="3:9" ht="22.5" customHeight="1" x14ac:dyDescent="0.25">
      <c r="C11475" s="34"/>
      <c r="D11475" s="27"/>
      <c r="F11475" s="27"/>
      <c r="G11475" s="35"/>
      <c r="H11475" s="35"/>
      <c r="I11475" s="35"/>
    </row>
    <row r="11476" spans="3:9" ht="22.5" customHeight="1" x14ac:dyDescent="0.25">
      <c r="C11476" s="34"/>
      <c r="D11476" s="27"/>
      <c r="F11476" s="27"/>
      <c r="G11476" s="35"/>
      <c r="H11476" s="35"/>
      <c r="I11476" s="35"/>
    </row>
    <row r="11477" spans="3:9" ht="22.5" customHeight="1" x14ac:dyDescent="0.25">
      <c r="C11477" s="34"/>
      <c r="D11477" s="27"/>
      <c r="F11477" s="27"/>
      <c r="G11477" s="35"/>
      <c r="H11477" s="35"/>
      <c r="I11477" s="35"/>
    </row>
    <row r="11478" spans="3:9" ht="22.5" customHeight="1" x14ac:dyDescent="0.25">
      <c r="C11478" s="34"/>
      <c r="D11478" s="27"/>
      <c r="F11478" s="27"/>
      <c r="G11478" s="35"/>
      <c r="H11478" s="35"/>
      <c r="I11478" s="35"/>
    </row>
    <row r="11479" spans="3:9" ht="22.5" customHeight="1" x14ac:dyDescent="0.25">
      <c r="C11479" s="34"/>
      <c r="D11479" s="27"/>
      <c r="F11479" s="27"/>
      <c r="G11479" s="35"/>
      <c r="H11479" s="35"/>
      <c r="I11479" s="35"/>
    </row>
    <row r="11480" spans="3:9" ht="22.5" customHeight="1" x14ac:dyDescent="0.25">
      <c r="C11480" s="34"/>
      <c r="D11480" s="27"/>
      <c r="F11480" s="27"/>
      <c r="G11480" s="35"/>
      <c r="H11480" s="35"/>
      <c r="I11480" s="35"/>
    </row>
    <row r="11481" spans="3:9" ht="22.5" customHeight="1" x14ac:dyDescent="0.25">
      <c r="C11481" s="34"/>
      <c r="D11481" s="27"/>
      <c r="F11481" s="27"/>
      <c r="G11481" s="35"/>
      <c r="H11481" s="35"/>
      <c r="I11481" s="35"/>
    </row>
    <row r="11482" spans="3:9" ht="22.5" customHeight="1" x14ac:dyDescent="0.25">
      <c r="C11482" s="34"/>
      <c r="D11482" s="27"/>
      <c r="F11482" s="27"/>
      <c r="G11482" s="35"/>
      <c r="H11482" s="35"/>
      <c r="I11482" s="35"/>
    </row>
    <row r="11483" spans="3:9" ht="22.5" customHeight="1" x14ac:dyDescent="0.25">
      <c r="C11483" s="34"/>
      <c r="D11483" s="27"/>
      <c r="F11483" s="27"/>
      <c r="G11483" s="35"/>
      <c r="H11483" s="35"/>
      <c r="I11483" s="35"/>
    </row>
    <row r="11484" spans="3:9" ht="22.5" customHeight="1" x14ac:dyDescent="0.25">
      <c r="C11484" s="34"/>
      <c r="D11484" s="27"/>
      <c r="F11484" s="27"/>
      <c r="G11484" s="35"/>
      <c r="H11484" s="35"/>
      <c r="I11484" s="35"/>
    </row>
    <row r="11485" spans="3:9" ht="22.5" customHeight="1" x14ac:dyDescent="0.25">
      <c r="C11485" s="34"/>
      <c r="D11485" s="27"/>
      <c r="F11485" s="27"/>
      <c r="G11485" s="35"/>
      <c r="H11485" s="35"/>
      <c r="I11485" s="35"/>
    </row>
    <row r="11486" spans="3:9" ht="22.5" customHeight="1" x14ac:dyDescent="0.25">
      <c r="C11486" s="34"/>
      <c r="D11486" s="27"/>
      <c r="F11486" s="27"/>
      <c r="G11486" s="35"/>
      <c r="H11486" s="35"/>
      <c r="I11486" s="35"/>
    </row>
    <row r="11487" spans="3:9" ht="22.5" customHeight="1" x14ac:dyDescent="0.25">
      <c r="C11487" s="34"/>
      <c r="D11487" s="27"/>
      <c r="F11487" s="27"/>
      <c r="G11487" s="35"/>
      <c r="H11487" s="35"/>
      <c r="I11487" s="35"/>
    </row>
    <row r="11488" spans="3:9" ht="22.5" customHeight="1" x14ac:dyDescent="0.25">
      <c r="C11488" s="34"/>
      <c r="D11488" s="27"/>
      <c r="F11488" s="27"/>
      <c r="G11488" s="35"/>
      <c r="H11488" s="35"/>
      <c r="I11488" s="35"/>
    </row>
    <row r="11489" spans="3:9" ht="22.5" customHeight="1" x14ac:dyDescent="0.25">
      <c r="C11489" s="34"/>
      <c r="D11489" s="27"/>
      <c r="F11489" s="27"/>
      <c r="G11489" s="35"/>
      <c r="H11489" s="35"/>
      <c r="I11489" s="35"/>
    </row>
    <row r="11490" spans="3:9" ht="22.5" customHeight="1" x14ac:dyDescent="0.25">
      <c r="C11490" s="34"/>
      <c r="D11490" s="27"/>
      <c r="F11490" s="27"/>
      <c r="G11490" s="35"/>
      <c r="H11490" s="35"/>
      <c r="I11490" s="35"/>
    </row>
    <row r="11491" spans="3:9" ht="22.5" customHeight="1" x14ac:dyDescent="0.25">
      <c r="C11491" s="34"/>
      <c r="D11491" s="27"/>
      <c r="F11491" s="27"/>
      <c r="G11491" s="35"/>
      <c r="H11491" s="35"/>
      <c r="I11491" s="35"/>
    </row>
    <row r="11492" spans="3:9" ht="22.5" customHeight="1" x14ac:dyDescent="0.25">
      <c r="C11492" s="34"/>
      <c r="D11492" s="27"/>
      <c r="F11492" s="27"/>
      <c r="G11492" s="35"/>
      <c r="H11492" s="35"/>
      <c r="I11492" s="35"/>
    </row>
    <row r="11493" spans="3:9" ht="22.5" customHeight="1" x14ac:dyDescent="0.25">
      <c r="C11493" s="34"/>
      <c r="D11493" s="27"/>
      <c r="F11493" s="27"/>
      <c r="G11493" s="35"/>
      <c r="H11493" s="35"/>
      <c r="I11493" s="35"/>
    </row>
    <row r="11494" spans="3:9" ht="22.5" customHeight="1" x14ac:dyDescent="0.25">
      <c r="C11494" s="34"/>
      <c r="D11494" s="27"/>
      <c r="F11494" s="27"/>
      <c r="G11494" s="35"/>
      <c r="H11494" s="35"/>
      <c r="I11494" s="35"/>
    </row>
    <row r="11495" spans="3:9" ht="22.5" customHeight="1" x14ac:dyDescent="0.25">
      <c r="C11495" s="34"/>
      <c r="D11495" s="27"/>
      <c r="F11495" s="27"/>
      <c r="G11495" s="35"/>
      <c r="H11495" s="35"/>
      <c r="I11495" s="35"/>
    </row>
    <row r="11496" spans="3:9" ht="22.5" customHeight="1" x14ac:dyDescent="0.25">
      <c r="C11496" s="34"/>
      <c r="D11496" s="27"/>
      <c r="F11496" s="27"/>
      <c r="G11496" s="35"/>
      <c r="H11496" s="35"/>
      <c r="I11496" s="35"/>
    </row>
    <row r="11497" spans="3:9" ht="22.5" customHeight="1" x14ac:dyDescent="0.25">
      <c r="C11497" s="34"/>
      <c r="D11497" s="27"/>
      <c r="F11497" s="27"/>
      <c r="G11497" s="35"/>
      <c r="H11497" s="35"/>
      <c r="I11497" s="35"/>
    </row>
    <row r="11498" spans="3:9" ht="22.5" customHeight="1" x14ac:dyDescent="0.25">
      <c r="C11498" s="34"/>
      <c r="D11498" s="27"/>
      <c r="F11498" s="27"/>
      <c r="G11498" s="35"/>
      <c r="H11498" s="35"/>
      <c r="I11498" s="35"/>
    </row>
    <row r="11499" spans="3:9" ht="22.5" customHeight="1" x14ac:dyDescent="0.25">
      <c r="C11499" s="34"/>
      <c r="D11499" s="27"/>
      <c r="F11499" s="27"/>
      <c r="G11499" s="35"/>
      <c r="H11499" s="35"/>
      <c r="I11499" s="35"/>
    </row>
    <row r="11500" spans="3:9" ht="22.5" customHeight="1" x14ac:dyDescent="0.25">
      <c r="C11500" s="34"/>
      <c r="D11500" s="27"/>
      <c r="F11500" s="27"/>
      <c r="G11500" s="35"/>
      <c r="H11500" s="35"/>
      <c r="I11500" s="35"/>
    </row>
    <row r="11501" spans="3:9" ht="22.5" customHeight="1" x14ac:dyDescent="0.25">
      <c r="C11501" s="34"/>
      <c r="D11501" s="27"/>
      <c r="F11501" s="27"/>
      <c r="G11501" s="35"/>
      <c r="H11501" s="35"/>
      <c r="I11501" s="35"/>
    </row>
    <row r="11502" spans="3:9" ht="22.5" customHeight="1" x14ac:dyDescent="0.25">
      <c r="C11502" s="34"/>
      <c r="D11502" s="27"/>
      <c r="F11502" s="27"/>
      <c r="G11502" s="35"/>
      <c r="H11502" s="35"/>
      <c r="I11502" s="35"/>
    </row>
    <row r="11503" spans="3:9" ht="22.5" customHeight="1" x14ac:dyDescent="0.25">
      <c r="C11503" s="34"/>
      <c r="D11503" s="27"/>
      <c r="F11503" s="27"/>
      <c r="G11503" s="35"/>
      <c r="H11503" s="35"/>
      <c r="I11503" s="35"/>
    </row>
    <row r="11504" spans="3:9" ht="22.5" customHeight="1" x14ac:dyDescent="0.25">
      <c r="C11504" s="34"/>
      <c r="D11504" s="27"/>
      <c r="F11504" s="27"/>
      <c r="G11504" s="35"/>
      <c r="H11504" s="35"/>
      <c r="I11504" s="35"/>
    </row>
    <row r="11505" spans="3:9" ht="22.5" customHeight="1" x14ac:dyDescent="0.25">
      <c r="C11505" s="34"/>
      <c r="D11505" s="27"/>
      <c r="F11505" s="27"/>
      <c r="G11505" s="35"/>
      <c r="H11505" s="35"/>
      <c r="I11505" s="35"/>
    </row>
    <row r="11506" spans="3:9" ht="22.5" customHeight="1" x14ac:dyDescent="0.25">
      <c r="C11506" s="34"/>
      <c r="D11506" s="27"/>
      <c r="F11506" s="27"/>
      <c r="G11506" s="35"/>
      <c r="H11506" s="35"/>
      <c r="I11506" s="35"/>
    </row>
    <row r="11507" spans="3:9" ht="22.5" customHeight="1" x14ac:dyDescent="0.25">
      <c r="C11507" s="34"/>
      <c r="D11507" s="27"/>
      <c r="F11507" s="27"/>
      <c r="G11507" s="35"/>
      <c r="H11507" s="35"/>
      <c r="I11507" s="35"/>
    </row>
    <row r="11508" spans="3:9" ht="22.5" customHeight="1" x14ac:dyDescent="0.25">
      <c r="C11508" s="34"/>
      <c r="D11508" s="27"/>
      <c r="F11508" s="27"/>
      <c r="G11508" s="35"/>
      <c r="H11508" s="35"/>
      <c r="I11508" s="35"/>
    </row>
    <row r="11509" spans="3:9" ht="22.5" customHeight="1" x14ac:dyDescent="0.25">
      <c r="C11509" s="34"/>
      <c r="D11509" s="27"/>
      <c r="F11509" s="27"/>
      <c r="G11509" s="35"/>
      <c r="H11509" s="35"/>
      <c r="I11509" s="35"/>
    </row>
    <row r="11510" spans="3:9" ht="22.5" customHeight="1" x14ac:dyDescent="0.25">
      <c r="C11510" s="34"/>
      <c r="D11510" s="27"/>
      <c r="F11510" s="27"/>
      <c r="G11510" s="35"/>
      <c r="H11510" s="35"/>
      <c r="I11510" s="35"/>
    </row>
    <row r="11511" spans="3:9" ht="22.5" customHeight="1" x14ac:dyDescent="0.25">
      <c r="C11511" s="34"/>
      <c r="D11511" s="27"/>
      <c r="F11511" s="27"/>
      <c r="G11511" s="35"/>
      <c r="H11511" s="35"/>
      <c r="I11511" s="35"/>
    </row>
    <row r="11512" spans="3:9" ht="22.5" customHeight="1" x14ac:dyDescent="0.25">
      <c r="C11512" s="34"/>
      <c r="D11512" s="27"/>
      <c r="F11512" s="27"/>
      <c r="G11512" s="35"/>
      <c r="H11512" s="35"/>
      <c r="I11512" s="35"/>
    </row>
    <row r="11513" spans="3:9" ht="22.5" customHeight="1" x14ac:dyDescent="0.25">
      <c r="C11513" s="34"/>
      <c r="D11513" s="27"/>
      <c r="F11513" s="27"/>
      <c r="G11513" s="35"/>
      <c r="H11513" s="35"/>
      <c r="I11513" s="35"/>
    </row>
    <row r="11514" spans="3:9" ht="22.5" customHeight="1" x14ac:dyDescent="0.25">
      <c r="C11514" s="34"/>
      <c r="D11514" s="27"/>
      <c r="F11514" s="27"/>
      <c r="G11514" s="35"/>
      <c r="H11514" s="35"/>
      <c r="I11514" s="35"/>
    </row>
    <row r="11515" spans="3:9" ht="22.5" customHeight="1" x14ac:dyDescent="0.25">
      <c r="C11515" s="34"/>
      <c r="D11515" s="27"/>
      <c r="F11515" s="27"/>
      <c r="G11515" s="35"/>
      <c r="H11515" s="35"/>
      <c r="I11515" s="35"/>
    </row>
    <row r="11516" spans="3:9" ht="22.5" customHeight="1" x14ac:dyDescent="0.25">
      <c r="C11516" s="34"/>
      <c r="D11516" s="27"/>
      <c r="F11516" s="27"/>
      <c r="G11516" s="35"/>
      <c r="H11516" s="35"/>
      <c r="I11516" s="35"/>
    </row>
    <row r="11517" spans="3:9" ht="22.5" customHeight="1" x14ac:dyDescent="0.25">
      <c r="C11517" s="34"/>
      <c r="D11517" s="27"/>
      <c r="F11517" s="27"/>
      <c r="G11517" s="35"/>
      <c r="H11517" s="35"/>
      <c r="I11517" s="35"/>
    </row>
    <row r="11518" spans="3:9" ht="22.5" customHeight="1" x14ac:dyDescent="0.25">
      <c r="C11518" s="34"/>
      <c r="D11518" s="27"/>
      <c r="F11518" s="27"/>
      <c r="G11518" s="35"/>
      <c r="H11518" s="35"/>
      <c r="I11518" s="35"/>
    </row>
    <row r="11519" spans="3:9" ht="22.5" customHeight="1" x14ac:dyDescent="0.25">
      <c r="C11519" s="34"/>
      <c r="D11519" s="27"/>
      <c r="F11519" s="27"/>
      <c r="G11519" s="35"/>
      <c r="H11519" s="35"/>
      <c r="I11519" s="35"/>
    </row>
    <row r="11520" spans="3:9" ht="22.5" customHeight="1" x14ac:dyDescent="0.25">
      <c r="C11520" s="34"/>
      <c r="D11520" s="27"/>
      <c r="F11520" s="27"/>
      <c r="G11520" s="35"/>
      <c r="H11520" s="35"/>
      <c r="I11520" s="35"/>
    </row>
    <row r="11521" spans="3:9" ht="22.5" customHeight="1" x14ac:dyDescent="0.25">
      <c r="C11521" s="34"/>
      <c r="D11521" s="27"/>
      <c r="F11521" s="27"/>
      <c r="G11521" s="35"/>
      <c r="H11521" s="35"/>
      <c r="I11521" s="35"/>
    </row>
    <row r="11522" spans="3:9" ht="22.5" customHeight="1" x14ac:dyDescent="0.25">
      <c r="C11522" s="34"/>
      <c r="D11522" s="27"/>
      <c r="F11522" s="27"/>
      <c r="G11522" s="35"/>
      <c r="H11522" s="35"/>
      <c r="I11522" s="35"/>
    </row>
    <row r="11523" spans="3:9" ht="22.5" customHeight="1" x14ac:dyDescent="0.25">
      <c r="C11523" s="34"/>
      <c r="D11523" s="27"/>
      <c r="F11523" s="27"/>
      <c r="G11523" s="35"/>
      <c r="H11523" s="35"/>
      <c r="I11523" s="35"/>
    </row>
    <row r="11524" spans="3:9" ht="22.5" customHeight="1" x14ac:dyDescent="0.25">
      <c r="C11524" s="34"/>
      <c r="D11524" s="27"/>
      <c r="F11524" s="27"/>
      <c r="G11524" s="35"/>
      <c r="H11524" s="35"/>
      <c r="I11524" s="35"/>
    </row>
    <row r="11525" spans="3:9" ht="22.5" customHeight="1" x14ac:dyDescent="0.25">
      <c r="C11525" s="34"/>
      <c r="D11525" s="27"/>
      <c r="F11525" s="27"/>
      <c r="G11525" s="35"/>
      <c r="H11525" s="35"/>
      <c r="I11525" s="35"/>
    </row>
    <row r="11526" spans="3:9" ht="22.5" customHeight="1" x14ac:dyDescent="0.25">
      <c r="C11526" s="34"/>
      <c r="D11526" s="27"/>
      <c r="F11526" s="27"/>
      <c r="G11526" s="35"/>
      <c r="H11526" s="35"/>
      <c r="I11526" s="35"/>
    </row>
    <row r="11527" spans="3:9" ht="22.5" customHeight="1" x14ac:dyDescent="0.25">
      <c r="C11527" s="34"/>
      <c r="D11527" s="27"/>
      <c r="F11527" s="27"/>
      <c r="G11527" s="35"/>
      <c r="H11527" s="35"/>
      <c r="I11527" s="35"/>
    </row>
    <row r="11528" spans="3:9" ht="22.5" customHeight="1" x14ac:dyDescent="0.25">
      <c r="C11528" s="34"/>
      <c r="D11528" s="27"/>
      <c r="F11528" s="27"/>
      <c r="G11528" s="35"/>
      <c r="H11528" s="35"/>
      <c r="I11528" s="35"/>
    </row>
    <row r="11529" spans="3:9" ht="22.5" customHeight="1" x14ac:dyDescent="0.25">
      <c r="C11529" s="34"/>
      <c r="D11529" s="27"/>
      <c r="F11529" s="27"/>
      <c r="G11529" s="35"/>
      <c r="H11529" s="35"/>
      <c r="I11529" s="35"/>
    </row>
    <row r="11530" spans="3:9" ht="22.5" customHeight="1" x14ac:dyDescent="0.25">
      <c r="C11530" s="34"/>
      <c r="D11530" s="27"/>
      <c r="F11530" s="27"/>
      <c r="G11530" s="35"/>
      <c r="H11530" s="35"/>
      <c r="I11530" s="35"/>
    </row>
    <row r="11531" spans="3:9" ht="22.5" customHeight="1" x14ac:dyDescent="0.25">
      <c r="C11531" s="34"/>
      <c r="D11531" s="27"/>
      <c r="F11531" s="27"/>
      <c r="G11531" s="35"/>
      <c r="H11531" s="35"/>
      <c r="I11531" s="35"/>
    </row>
    <row r="11532" spans="3:9" ht="22.5" customHeight="1" x14ac:dyDescent="0.25">
      <c r="C11532" s="34"/>
      <c r="D11532" s="27"/>
      <c r="F11532" s="27"/>
      <c r="G11532" s="35"/>
      <c r="H11532" s="35"/>
      <c r="I11532" s="35"/>
    </row>
    <row r="11533" spans="3:9" ht="22.5" customHeight="1" x14ac:dyDescent="0.25">
      <c r="C11533" s="34"/>
      <c r="D11533" s="27"/>
      <c r="F11533" s="27"/>
      <c r="G11533" s="35"/>
      <c r="H11533" s="35"/>
      <c r="I11533" s="35"/>
    </row>
    <row r="11534" spans="3:9" ht="22.5" customHeight="1" x14ac:dyDescent="0.25">
      <c r="C11534" s="34"/>
      <c r="D11534" s="27"/>
      <c r="F11534" s="27"/>
      <c r="G11534" s="35"/>
      <c r="H11534" s="35"/>
      <c r="I11534" s="35"/>
    </row>
    <row r="11535" spans="3:9" ht="22.5" customHeight="1" x14ac:dyDescent="0.25">
      <c r="C11535" s="34"/>
      <c r="D11535" s="27"/>
      <c r="F11535" s="27"/>
      <c r="G11535" s="35"/>
      <c r="H11535" s="35"/>
      <c r="I11535" s="35"/>
    </row>
    <row r="11536" spans="3:9" ht="22.5" customHeight="1" x14ac:dyDescent="0.25">
      <c r="C11536" s="34"/>
      <c r="D11536" s="27"/>
      <c r="F11536" s="27"/>
      <c r="G11536" s="35"/>
      <c r="H11536" s="35"/>
      <c r="I11536" s="35"/>
    </row>
    <row r="11537" spans="3:9" ht="22.5" customHeight="1" x14ac:dyDescent="0.25">
      <c r="C11537" s="34"/>
      <c r="D11537" s="27"/>
      <c r="F11537" s="27"/>
      <c r="G11537" s="35"/>
      <c r="H11537" s="35"/>
      <c r="I11537" s="35"/>
    </row>
    <row r="11538" spans="3:9" ht="22.5" customHeight="1" x14ac:dyDescent="0.25">
      <c r="C11538" s="34"/>
      <c r="D11538" s="27"/>
      <c r="F11538" s="27"/>
      <c r="G11538" s="35"/>
      <c r="H11538" s="35"/>
      <c r="I11538" s="35"/>
    </row>
    <row r="11539" spans="3:9" ht="22.5" customHeight="1" x14ac:dyDescent="0.25">
      <c r="C11539" s="34"/>
      <c r="D11539" s="27"/>
      <c r="F11539" s="27"/>
      <c r="G11539" s="35"/>
      <c r="H11539" s="35"/>
      <c r="I11539" s="35"/>
    </row>
    <row r="11540" spans="3:9" ht="22.5" customHeight="1" x14ac:dyDescent="0.25">
      <c r="C11540" s="34"/>
      <c r="D11540" s="27"/>
      <c r="F11540" s="27"/>
      <c r="G11540" s="35"/>
      <c r="H11540" s="35"/>
      <c r="I11540" s="35"/>
    </row>
    <row r="11541" spans="3:9" ht="22.5" customHeight="1" x14ac:dyDescent="0.25">
      <c r="C11541" s="34"/>
      <c r="D11541" s="27"/>
      <c r="F11541" s="27"/>
      <c r="G11541" s="35"/>
      <c r="H11541" s="35"/>
      <c r="I11541" s="35"/>
    </row>
    <row r="11542" spans="3:9" ht="22.5" customHeight="1" x14ac:dyDescent="0.25">
      <c r="C11542" s="34"/>
      <c r="D11542" s="27"/>
      <c r="F11542" s="27"/>
      <c r="G11542" s="35"/>
      <c r="H11542" s="35"/>
      <c r="I11542" s="35"/>
    </row>
    <row r="11543" spans="3:9" ht="22.5" customHeight="1" x14ac:dyDescent="0.25">
      <c r="C11543" s="34"/>
      <c r="D11543" s="27"/>
      <c r="F11543" s="27"/>
      <c r="G11543" s="35"/>
      <c r="H11543" s="35"/>
      <c r="I11543" s="35"/>
    </row>
    <row r="11544" spans="3:9" ht="22.5" customHeight="1" x14ac:dyDescent="0.25">
      <c r="C11544" s="34"/>
      <c r="D11544" s="27"/>
      <c r="F11544" s="27"/>
      <c r="G11544" s="35"/>
      <c r="H11544" s="35"/>
      <c r="I11544" s="35"/>
    </row>
    <row r="11545" spans="3:9" ht="22.5" customHeight="1" x14ac:dyDescent="0.25">
      <c r="C11545" s="34"/>
      <c r="D11545" s="27"/>
      <c r="F11545" s="27"/>
      <c r="G11545" s="35"/>
      <c r="H11545" s="35"/>
      <c r="I11545" s="35"/>
    </row>
    <row r="11546" spans="3:9" ht="22.5" customHeight="1" x14ac:dyDescent="0.25">
      <c r="C11546" s="34"/>
      <c r="D11546" s="27"/>
      <c r="F11546" s="27"/>
      <c r="G11546" s="35"/>
      <c r="H11546" s="35"/>
      <c r="I11546" s="35"/>
    </row>
    <row r="11547" spans="3:9" ht="22.5" customHeight="1" x14ac:dyDescent="0.25">
      <c r="C11547" s="34"/>
      <c r="D11547" s="27"/>
      <c r="F11547" s="27"/>
      <c r="G11547" s="35"/>
      <c r="H11547" s="35"/>
      <c r="I11547" s="35"/>
    </row>
    <row r="11548" spans="3:9" ht="22.5" customHeight="1" x14ac:dyDescent="0.25">
      <c r="C11548" s="34"/>
      <c r="D11548" s="27"/>
      <c r="F11548" s="27"/>
      <c r="G11548" s="35"/>
      <c r="H11548" s="35"/>
      <c r="I11548" s="35"/>
    </row>
    <row r="11549" spans="3:9" ht="22.5" customHeight="1" x14ac:dyDescent="0.25">
      <c r="C11549" s="34"/>
      <c r="D11549" s="27"/>
      <c r="F11549" s="27"/>
      <c r="G11549" s="35"/>
      <c r="H11549" s="35"/>
      <c r="I11549" s="35"/>
    </row>
    <row r="11550" spans="3:9" ht="22.5" customHeight="1" x14ac:dyDescent="0.25">
      <c r="C11550" s="34"/>
      <c r="D11550" s="27"/>
      <c r="F11550" s="27"/>
      <c r="G11550" s="35"/>
      <c r="H11550" s="35"/>
      <c r="I11550" s="35"/>
    </row>
    <row r="11551" spans="3:9" ht="22.5" customHeight="1" x14ac:dyDescent="0.25">
      <c r="C11551" s="34"/>
      <c r="D11551" s="27"/>
      <c r="F11551" s="27"/>
      <c r="G11551" s="35"/>
      <c r="H11551" s="35"/>
      <c r="I11551" s="35"/>
    </row>
    <row r="11552" spans="3:9" ht="22.5" customHeight="1" x14ac:dyDescent="0.25">
      <c r="C11552" s="34"/>
      <c r="D11552" s="27"/>
      <c r="F11552" s="27"/>
      <c r="G11552" s="35"/>
      <c r="H11552" s="35"/>
      <c r="I11552" s="35"/>
    </row>
    <row r="11553" spans="3:9" ht="22.5" customHeight="1" x14ac:dyDescent="0.25">
      <c r="C11553" s="34"/>
      <c r="D11553" s="27"/>
      <c r="F11553" s="27"/>
      <c r="G11553" s="35"/>
      <c r="H11553" s="35"/>
      <c r="I11553" s="35"/>
    </row>
    <row r="11554" spans="3:9" ht="22.5" customHeight="1" x14ac:dyDescent="0.25">
      <c r="C11554" s="34"/>
      <c r="D11554" s="27"/>
      <c r="F11554" s="27"/>
      <c r="G11554" s="35"/>
      <c r="H11554" s="35"/>
      <c r="I11554" s="35"/>
    </row>
    <row r="11555" spans="3:9" ht="22.5" customHeight="1" x14ac:dyDescent="0.25">
      <c r="C11555" s="34"/>
      <c r="D11555" s="27"/>
      <c r="F11555" s="27"/>
      <c r="G11555" s="35"/>
      <c r="H11555" s="35"/>
      <c r="I11555" s="35"/>
    </row>
    <row r="11556" spans="3:9" ht="22.5" customHeight="1" x14ac:dyDescent="0.25">
      <c r="C11556" s="34"/>
      <c r="D11556" s="27"/>
      <c r="F11556" s="27"/>
      <c r="G11556" s="35"/>
      <c r="H11556" s="35"/>
      <c r="I11556" s="35"/>
    </row>
    <row r="11557" spans="3:9" ht="22.5" customHeight="1" x14ac:dyDescent="0.25">
      <c r="C11557" s="34"/>
      <c r="D11557" s="27"/>
      <c r="F11557" s="27"/>
      <c r="G11557" s="35"/>
      <c r="H11557" s="35"/>
      <c r="I11557" s="35"/>
    </row>
    <row r="11558" spans="3:9" ht="22.5" customHeight="1" x14ac:dyDescent="0.25">
      <c r="C11558" s="34"/>
      <c r="D11558" s="27"/>
      <c r="F11558" s="27"/>
      <c r="G11558" s="35"/>
      <c r="H11558" s="35"/>
      <c r="I11558" s="35"/>
    </row>
    <row r="11559" spans="3:9" ht="22.5" customHeight="1" x14ac:dyDescent="0.25">
      <c r="C11559" s="34"/>
      <c r="D11559" s="27"/>
      <c r="F11559" s="27"/>
      <c r="G11559" s="35"/>
      <c r="H11559" s="35"/>
      <c r="I11559" s="35"/>
    </row>
    <row r="11560" spans="3:9" ht="22.5" customHeight="1" x14ac:dyDescent="0.25">
      <c r="C11560" s="34"/>
      <c r="D11560" s="27"/>
      <c r="F11560" s="27"/>
      <c r="G11560" s="35"/>
      <c r="H11560" s="35"/>
      <c r="I11560" s="35"/>
    </row>
    <row r="11561" spans="3:9" ht="22.5" customHeight="1" x14ac:dyDescent="0.25">
      <c r="C11561" s="34"/>
      <c r="D11561" s="27"/>
      <c r="F11561" s="27"/>
      <c r="G11561" s="35"/>
      <c r="H11561" s="35"/>
      <c r="I11561" s="35"/>
    </row>
    <row r="11562" spans="3:9" ht="22.5" customHeight="1" x14ac:dyDescent="0.25">
      <c r="C11562" s="34"/>
      <c r="D11562" s="27"/>
      <c r="F11562" s="27"/>
      <c r="G11562" s="35"/>
      <c r="H11562" s="35"/>
      <c r="I11562" s="35"/>
    </row>
    <row r="11563" spans="3:9" ht="22.5" customHeight="1" x14ac:dyDescent="0.25">
      <c r="C11563" s="34"/>
      <c r="D11563" s="27"/>
      <c r="F11563" s="27"/>
      <c r="G11563" s="35"/>
      <c r="H11563" s="35"/>
      <c r="I11563" s="35"/>
    </row>
    <row r="11564" spans="3:9" ht="22.5" customHeight="1" x14ac:dyDescent="0.25">
      <c r="C11564" s="34"/>
      <c r="D11564" s="27"/>
      <c r="F11564" s="27"/>
      <c r="G11564" s="35"/>
      <c r="H11564" s="35"/>
      <c r="I11564" s="35"/>
    </row>
    <row r="11565" spans="3:9" ht="22.5" customHeight="1" x14ac:dyDescent="0.25">
      <c r="C11565" s="34"/>
      <c r="D11565" s="27"/>
      <c r="F11565" s="27"/>
      <c r="G11565" s="35"/>
      <c r="H11565" s="35"/>
      <c r="I11565" s="35"/>
    </row>
    <row r="11566" spans="3:9" ht="22.5" customHeight="1" x14ac:dyDescent="0.25">
      <c r="C11566" s="34"/>
      <c r="D11566" s="27"/>
      <c r="F11566" s="27"/>
      <c r="G11566" s="35"/>
      <c r="H11566" s="35"/>
      <c r="I11566" s="35"/>
    </row>
    <row r="11567" spans="3:9" ht="22.5" customHeight="1" x14ac:dyDescent="0.25">
      <c r="C11567" s="34"/>
      <c r="D11567" s="27"/>
      <c r="F11567" s="27"/>
      <c r="G11567" s="35"/>
      <c r="H11567" s="35"/>
      <c r="I11567" s="35"/>
    </row>
    <row r="11568" spans="3:9" ht="22.5" customHeight="1" x14ac:dyDescent="0.25">
      <c r="C11568" s="34"/>
      <c r="D11568" s="27"/>
      <c r="F11568" s="27"/>
      <c r="G11568" s="35"/>
      <c r="H11568" s="35"/>
      <c r="I11568" s="35"/>
    </row>
    <row r="11569" spans="3:9" ht="22.5" customHeight="1" x14ac:dyDescent="0.25">
      <c r="C11569" s="34"/>
      <c r="D11569" s="27"/>
      <c r="F11569" s="27"/>
      <c r="G11569" s="35"/>
      <c r="H11569" s="35"/>
      <c r="I11569" s="35"/>
    </row>
    <row r="11570" spans="3:9" ht="22.5" customHeight="1" x14ac:dyDescent="0.25">
      <c r="C11570" s="34"/>
      <c r="D11570" s="27"/>
      <c r="F11570" s="27"/>
      <c r="G11570" s="35"/>
      <c r="H11570" s="35"/>
      <c r="I11570" s="35"/>
    </row>
    <row r="11571" spans="3:9" ht="22.5" customHeight="1" x14ac:dyDescent="0.25">
      <c r="C11571" s="34"/>
      <c r="D11571" s="27"/>
      <c r="F11571" s="27"/>
      <c r="G11571" s="35"/>
      <c r="H11571" s="35"/>
      <c r="I11571" s="35"/>
    </row>
    <row r="11572" spans="3:9" ht="22.5" customHeight="1" x14ac:dyDescent="0.25">
      <c r="C11572" s="34"/>
      <c r="D11572" s="27"/>
      <c r="F11572" s="27"/>
      <c r="G11572" s="35"/>
      <c r="H11572" s="35"/>
      <c r="I11572" s="35"/>
    </row>
    <row r="11573" spans="3:9" ht="22.5" customHeight="1" x14ac:dyDescent="0.25">
      <c r="C11573" s="34"/>
      <c r="D11573" s="27"/>
      <c r="F11573" s="27"/>
      <c r="G11573" s="35"/>
      <c r="H11573" s="35"/>
      <c r="I11573" s="35"/>
    </row>
    <row r="11574" spans="3:9" ht="22.5" customHeight="1" x14ac:dyDescent="0.25">
      <c r="C11574" s="34"/>
      <c r="D11574" s="27"/>
      <c r="F11574" s="27"/>
      <c r="G11574" s="35"/>
      <c r="H11574" s="35"/>
      <c r="I11574" s="35"/>
    </row>
    <row r="11575" spans="3:9" ht="22.5" customHeight="1" x14ac:dyDescent="0.25">
      <c r="C11575" s="34"/>
      <c r="D11575" s="27"/>
      <c r="F11575" s="27"/>
      <c r="G11575" s="35"/>
      <c r="H11575" s="35"/>
      <c r="I11575" s="35"/>
    </row>
    <row r="11576" spans="3:9" ht="22.5" customHeight="1" x14ac:dyDescent="0.25">
      <c r="C11576" s="34"/>
      <c r="D11576" s="27"/>
      <c r="F11576" s="27"/>
      <c r="G11576" s="35"/>
      <c r="H11576" s="35"/>
      <c r="I11576" s="35"/>
    </row>
    <row r="11577" spans="3:9" ht="22.5" customHeight="1" x14ac:dyDescent="0.25">
      <c r="C11577" s="34"/>
      <c r="D11577" s="27"/>
      <c r="F11577" s="27"/>
      <c r="G11577" s="35"/>
      <c r="H11577" s="35"/>
      <c r="I11577" s="35"/>
    </row>
    <row r="11578" spans="3:9" ht="22.5" customHeight="1" x14ac:dyDescent="0.25">
      <c r="C11578" s="34"/>
      <c r="D11578" s="27"/>
      <c r="F11578" s="27"/>
      <c r="G11578" s="35"/>
      <c r="H11578" s="35"/>
      <c r="I11578" s="35"/>
    </row>
    <row r="11579" spans="3:9" ht="22.5" customHeight="1" x14ac:dyDescent="0.25">
      <c r="C11579" s="34"/>
      <c r="D11579" s="27"/>
      <c r="F11579" s="27"/>
      <c r="G11579" s="35"/>
      <c r="H11579" s="35"/>
      <c r="I11579" s="35"/>
    </row>
    <row r="11580" spans="3:9" ht="22.5" customHeight="1" x14ac:dyDescent="0.25">
      <c r="C11580" s="34"/>
      <c r="D11580" s="27"/>
      <c r="F11580" s="27"/>
      <c r="G11580" s="35"/>
      <c r="H11580" s="35"/>
      <c r="I11580" s="35"/>
    </row>
    <row r="11581" spans="3:9" ht="22.5" customHeight="1" x14ac:dyDescent="0.25">
      <c r="C11581" s="34"/>
      <c r="D11581" s="27"/>
      <c r="F11581" s="27"/>
      <c r="G11581" s="35"/>
      <c r="H11581" s="35"/>
      <c r="I11581" s="35"/>
    </row>
    <row r="11582" spans="3:9" ht="22.5" customHeight="1" x14ac:dyDescent="0.25">
      <c r="C11582" s="34"/>
      <c r="D11582" s="27"/>
      <c r="F11582" s="27"/>
      <c r="G11582" s="35"/>
      <c r="H11582" s="35"/>
      <c r="I11582" s="35"/>
    </row>
    <row r="11583" spans="3:9" ht="22.5" customHeight="1" x14ac:dyDescent="0.25">
      <c r="C11583" s="34"/>
      <c r="D11583" s="27"/>
      <c r="F11583" s="27"/>
      <c r="G11583" s="35"/>
      <c r="H11583" s="35"/>
      <c r="I11583" s="35"/>
    </row>
    <row r="11584" spans="3:9" ht="22.5" customHeight="1" x14ac:dyDescent="0.25">
      <c r="C11584" s="34"/>
      <c r="D11584" s="27"/>
      <c r="F11584" s="27"/>
      <c r="G11584" s="35"/>
      <c r="H11584" s="35"/>
      <c r="I11584" s="35"/>
    </row>
    <row r="11585" spans="3:9" ht="22.5" customHeight="1" x14ac:dyDescent="0.25">
      <c r="C11585" s="34"/>
      <c r="D11585" s="27"/>
      <c r="F11585" s="27"/>
      <c r="G11585" s="35"/>
      <c r="H11585" s="35"/>
      <c r="I11585" s="35"/>
    </row>
    <row r="11586" spans="3:9" ht="22.5" customHeight="1" x14ac:dyDescent="0.25">
      <c r="C11586" s="34"/>
      <c r="D11586" s="27"/>
      <c r="F11586" s="27"/>
      <c r="G11586" s="35"/>
      <c r="H11586" s="35"/>
      <c r="I11586" s="35"/>
    </row>
    <row r="11587" spans="3:9" ht="22.5" customHeight="1" x14ac:dyDescent="0.25">
      <c r="C11587" s="34"/>
      <c r="D11587" s="27"/>
      <c r="F11587" s="27"/>
      <c r="G11587" s="35"/>
      <c r="H11587" s="35"/>
      <c r="I11587" s="35"/>
    </row>
    <row r="11588" spans="3:9" ht="22.5" customHeight="1" x14ac:dyDescent="0.25">
      <c r="C11588" s="34"/>
      <c r="D11588" s="27"/>
      <c r="F11588" s="27"/>
      <c r="G11588" s="35"/>
      <c r="H11588" s="35"/>
      <c r="I11588" s="35"/>
    </row>
    <row r="11589" spans="3:9" ht="22.5" customHeight="1" x14ac:dyDescent="0.25">
      <c r="C11589" s="34"/>
      <c r="D11589" s="27"/>
      <c r="F11589" s="27"/>
      <c r="G11589" s="35"/>
      <c r="H11589" s="35"/>
      <c r="I11589" s="35"/>
    </row>
    <row r="11590" spans="3:9" ht="22.5" customHeight="1" x14ac:dyDescent="0.25">
      <c r="C11590" s="34"/>
      <c r="D11590" s="27"/>
      <c r="F11590" s="27"/>
      <c r="G11590" s="35"/>
      <c r="H11590" s="35"/>
      <c r="I11590" s="35"/>
    </row>
    <row r="11591" spans="3:9" ht="22.5" customHeight="1" x14ac:dyDescent="0.25">
      <c r="C11591" s="34"/>
      <c r="D11591" s="27"/>
      <c r="F11591" s="27"/>
      <c r="G11591" s="35"/>
      <c r="H11591" s="35"/>
      <c r="I11591" s="35"/>
    </row>
    <row r="11592" spans="3:9" ht="22.5" customHeight="1" x14ac:dyDescent="0.25">
      <c r="C11592" s="34"/>
      <c r="D11592" s="27"/>
      <c r="F11592" s="27"/>
      <c r="G11592" s="35"/>
      <c r="H11592" s="35"/>
      <c r="I11592" s="35"/>
    </row>
    <row r="11593" spans="3:9" ht="22.5" customHeight="1" x14ac:dyDescent="0.25">
      <c r="C11593" s="34"/>
      <c r="D11593" s="27"/>
      <c r="F11593" s="27"/>
      <c r="G11593" s="35"/>
      <c r="H11593" s="35"/>
      <c r="I11593" s="35"/>
    </row>
    <row r="11594" spans="3:9" ht="22.5" customHeight="1" x14ac:dyDescent="0.25">
      <c r="C11594" s="34"/>
      <c r="D11594" s="27"/>
      <c r="F11594" s="27"/>
      <c r="G11594" s="35"/>
      <c r="H11594" s="35"/>
      <c r="I11594" s="35"/>
    </row>
    <row r="11595" spans="3:9" ht="22.5" customHeight="1" x14ac:dyDescent="0.25">
      <c r="C11595" s="34"/>
      <c r="D11595" s="27"/>
      <c r="F11595" s="27"/>
      <c r="G11595" s="35"/>
      <c r="H11595" s="35"/>
      <c r="I11595" s="35"/>
    </row>
    <row r="11596" spans="3:9" ht="22.5" customHeight="1" x14ac:dyDescent="0.25">
      <c r="C11596" s="34"/>
      <c r="D11596" s="27"/>
      <c r="F11596" s="27"/>
      <c r="G11596" s="35"/>
      <c r="H11596" s="35"/>
      <c r="I11596" s="35"/>
    </row>
    <row r="11597" spans="3:9" ht="22.5" customHeight="1" x14ac:dyDescent="0.25">
      <c r="C11597" s="34"/>
      <c r="D11597" s="27"/>
      <c r="F11597" s="27"/>
      <c r="G11597" s="35"/>
      <c r="H11597" s="35"/>
      <c r="I11597" s="35"/>
    </row>
    <row r="11598" spans="3:9" ht="22.5" customHeight="1" x14ac:dyDescent="0.25">
      <c r="C11598" s="34"/>
      <c r="D11598" s="27"/>
      <c r="F11598" s="27"/>
      <c r="G11598" s="35"/>
      <c r="H11598" s="35"/>
      <c r="I11598" s="35"/>
    </row>
    <row r="11599" spans="3:9" ht="22.5" customHeight="1" x14ac:dyDescent="0.25">
      <c r="C11599" s="34"/>
      <c r="D11599" s="27"/>
      <c r="F11599" s="27"/>
      <c r="G11599" s="35"/>
      <c r="H11599" s="35"/>
      <c r="I11599" s="35"/>
    </row>
    <row r="11600" spans="3:9" ht="22.5" customHeight="1" x14ac:dyDescent="0.25">
      <c r="C11600" s="34"/>
      <c r="D11600" s="27"/>
      <c r="F11600" s="27"/>
      <c r="G11600" s="35"/>
      <c r="H11600" s="35"/>
      <c r="I11600" s="35"/>
    </row>
    <row r="11601" spans="3:9" ht="22.5" customHeight="1" x14ac:dyDescent="0.25">
      <c r="C11601" s="34"/>
      <c r="D11601" s="27"/>
      <c r="F11601" s="27"/>
      <c r="G11601" s="35"/>
      <c r="H11601" s="35"/>
      <c r="I11601" s="35"/>
    </row>
    <row r="11602" spans="3:9" ht="22.5" customHeight="1" x14ac:dyDescent="0.25">
      <c r="C11602" s="34"/>
      <c r="D11602" s="27"/>
      <c r="F11602" s="27"/>
      <c r="G11602" s="35"/>
      <c r="H11602" s="35"/>
      <c r="I11602" s="35"/>
    </row>
    <row r="11603" spans="3:9" ht="22.5" customHeight="1" x14ac:dyDescent="0.25">
      <c r="C11603" s="34"/>
      <c r="D11603" s="27"/>
      <c r="F11603" s="27"/>
      <c r="G11603" s="35"/>
      <c r="H11603" s="35"/>
      <c r="I11603" s="35"/>
    </row>
    <row r="11604" spans="3:9" ht="22.5" customHeight="1" x14ac:dyDescent="0.25">
      <c r="C11604" s="34"/>
      <c r="D11604" s="27"/>
      <c r="F11604" s="27"/>
      <c r="G11604" s="35"/>
      <c r="H11604" s="35"/>
      <c r="I11604" s="35"/>
    </row>
    <row r="11605" spans="3:9" ht="22.5" customHeight="1" x14ac:dyDescent="0.25">
      <c r="C11605" s="34"/>
      <c r="D11605" s="27"/>
      <c r="F11605" s="27"/>
      <c r="G11605" s="35"/>
      <c r="H11605" s="35"/>
      <c r="I11605" s="35"/>
    </row>
    <row r="11606" spans="3:9" ht="22.5" customHeight="1" x14ac:dyDescent="0.25">
      <c r="C11606" s="34"/>
      <c r="D11606" s="27"/>
      <c r="F11606" s="27"/>
      <c r="G11606" s="35"/>
      <c r="H11606" s="35"/>
      <c r="I11606" s="35"/>
    </row>
    <row r="11607" spans="3:9" ht="22.5" customHeight="1" x14ac:dyDescent="0.25">
      <c r="C11607" s="34"/>
      <c r="D11607" s="27"/>
      <c r="F11607" s="27"/>
      <c r="G11607" s="35"/>
      <c r="H11607" s="35"/>
      <c r="I11607" s="35"/>
    </row>
    <row r="11608" spans="3:9" ht="22.5" customHeight="1" x14ac:dyDescent="0.25">
      <c r="C11608" s="34"/>
      <c r="D11608" s="27"/>
      <c r="F11608" s="27"/>
      <c r="G11608" s="35"/>
      <c r="H11608" s="35"/>
      <c r="I11608" s="35"/>
    </row>
    <row r="11609" spans="3:9" ht="22.5" customHeight="1" x14ac:dyDescent="0.25">
      <c r="C11609" s="34"/>
      <c r="D11609" s="27"/>
      <c r="F11609" s="27"/>
      <c r="G11609" s="35"/>
      <c r="H11609" s="35"/>
      <c r="I11609" s="35"/>
    </row>
    <row r="11610" spans="3:9" ht="22.5" customHeight="1" x14ac:dyDescent="0.25">
      <c r="C11610" s="34"/>
      <c r="D11610" s="27"/>
      <c r="F11610" s="27"/>
      <c r="G11610" s="35"/>
      <c r="H11610" s="35"/>
      <c r="I11610" s="35"/>
    </row>
    <row r="11611" spans="3:9" ht="22.5" customHeight="1" x14ac:dyDescent="0.25">
      <c r="C11611" s="34"/>
      <c r="D11611" s="27"/>
      <c r="F11611" s="27"/>
      <c r="G11611" s="35"/>
      <c r="H11611" s="35"/>
      <c r="I11611" s="35"/>
    </row>
    <row r="11612" spans="3:9" ht="22.5" customHeight="1" x14ac:dyDescent="0.25">
      <c r="C11612" s="34"/>
      <c r="D11612" s="27"/>
      <c r="F11612" s="27"/>
      <c r="G11612" s="35"/>
      <c r="H11612" s="35"/>
      <c r="I11612" s="35"/>
    </row>
    <row r="11613" spans="3:9" ht="22.5" customHeight="1" x14ac:dyDescent="0.25">
      <c r="C11613" s="34"/>
      <c r="D11613" s="27"/>
      <c r="F11613" s="27"/>
      <c r="G11613" s="35"/>
      <c r="H11613" s="35"/>
      <c r="I11613" s="35"/>
    </row>
    <row r="11614" spans="3:9" ht="22.5" customHeight="1" x14ac:dyDescent="0.25">
      <c r="C11614" s="34"/>
      <c r="D11614" s="27"/>
      <c r="F11614" s="27"/>
      <c r="G11614" s="35"/>
      <c r="H11614" s="35"/>
      <c r="I11614" s="35"/>
    </row>
    <row r="11615" spans="3:9" ht="22.5" customHeight="1" x14ac:dyDescent="0.25">
      <c r="C11615" s="34"/>
      <c r="D11615" s="27"/>
      <c r="F11615" s="27"/>
      <c r="G11615" s="35"/>
      <c r="H11615" s="35"/>
      <c r="I11615" s="35"/>
    </row>
    <row r="11616" spans="3:9" ht="22.5" customHeight="1" x14ac:dyDescent="0.25">
      <c r="C11616" s="34"/>
      <c r="D11616" s="27"/>
      <c r="F11616" s="27"/>
      <c r="G11616" s="35"/>
      <c r="H11616" s="35"/>
      <c r="I11616" s="35"/>
    </row>
    <row r="11617" spans="3:9" ht="22.5" customHeight="1" x14ac:dyDescent="0.25">
      <c r="C11617" s="34"/>
      <c r="D11617" s="27"/>
      <c r="F11617" s="27"/>
      <c r="G11617" s="35"/>
      <c r="H11617" s="35"/>
      <c r="I11617" s="35"/>
    </row>
    <row r="11618" spans="3:9" ht="22.5" customHeight="1" x14ac:dyDescent="0.25">
      <c r="C11618" s="34"/>
      <c r="D11618" s="27"/>
      <c r="F11618" s="27"/>
      <c r="G11618" s="35"/>
      <c r="H11618" s="35"/>
      <c r="I11618" s="35"/>
    </row>
    <row r="11619" spans="3:9" ht="22.5" customHeight="1" x14ac:dyDescent="0.25">
      <c r="C11619" s="34"/>
      <c r="D11619" s="27"/>
      <c r="F11619" s="27"/>
      <c r="G11619" s="35"/>
      <c r="H11619" s="35"/>
      <c r="I11619" s="35"/>
    </row>
    <row r="11620" spans="3:9" ht="22.5" customHeight="1" x14ac:dyDescent="0.25">
      <c r="C11620" s="34"/>
      <c r="D11620" s="27"/>
      <c r="F11620" s="27"/>
      <c r="G11620" s="35"/>
      <c r="H11620" s="35"/>
      <c r="I11620" s="35"/>
    </row>
    <row r="11621" spans="3:9" ht="22.5" customHeight="1" x14ac:dyDescent="0.25">
      <c r="C11621" s="34"/>
      <c r="D11621" s="27"/>
      <c r="F11621" s="27"/>
      <c r="G11621" s="35"/>
      <c r="H11621" s="35"/>
      <c r="I11621" s="35"/>
    </row>
    <row r="11622" spans="3:9" ht="22.5" customHeight="1" x14ac:dyDescent="0.25">
      <c r="C11622" s="34"/>
      <c r="D11622" s="27"/>
      <c r="F11622" s="27"/>
      <c r="G11622" s="35"/>
      <c r="H11622" s="35"/>
      <c r="I11622" s="35"/>
    </row>
    <row r="11623" spans="3:9" ht="22.5" customHeight="1" x14ac:dyDescent="0.25">
      <c r="C11623" s="34"/>
      <c r="D11623" s="27"/>
      <c r="F11623" s="27"/>
      <c r="G11623" s="35"/>
      <c r="H11623" s="35"/>
      <c r="I11623" s="35"/>
    </row>
    <row r="11624" spans="3:9" ht="22.5" customHeight="1" x14ac:dyDescent="0.25">
      <c r="C11624" s="34"/>
      <c r="D11624" s="27"/>
      <c r="F11624" s="27"/>
      <c r="G11624" s="35"/>
      <c r="H11624" s="35"/>
      <c r="I11624" s="35"/>
    </row>
    <row r="11625" spans="3:9" ht="22.5" customHeight="1" x14ac:dyDescent="0.25">
      <c r="C11625" s="34"/>
      <c r="D11625" s="27"/>
      <c r="F11625" s="27"/>
      <c r="G11625" s="35"/>
      <c r="H11625" s="35"/>
      <c r="I11625" s="35"/>
    </row>
    <row r="11626" spans="3:9" ht="22.5" customHeight="1" x14ac:dyDescent="0.25">
      <c r="C11626" s="34"/>
      <c r="D11626" s="27"/>
      <c r="F11626" s="27"/>
      <c r="G11626" s="35"/>
      <c r="H11626" s="35"/>
      <c r="I11626" s="35"/>
    </row>
    <row r="11627" spans="3:9" ht="22.5" customHeight="1" x14ac:dyDescent="0.25">
      <c r="C11627" s="34"/>
      <c r="D11627" s="27"/>
      <c r="F11627" s="27"/>
      <c r="G11627" s="35"/>
      <c r="H11627" s="35"/>
      <c r="I11627" s="35"/>
    </row>
    <row r="11628" spans="3:9" ht="22.5" customHeight="1" x14ac:dyDescent="0.25">
      <c r="C11628" s="34"/>
      <c r="D11628" s="27"/>
      <c r="F11628" s="27"/>
      <c r="G11628" s="35"/>
      <c r="H11628" s="35"/>
      <c r="I11628" s="35"/>
    </row>
    <row r="11629" spans="3:9" ht="22.5" customHeight="1" x14ac:dyDescent="0.25">
      <c r="C11629" s="34"/>
      <c r="D11629" s="27"/>
      <c r="F11629" s="27"/>
      <c r="G11629" s="35"/>
      <c r="H11629" s="35"/>
      <c r="I11629" s="35"/>
    </row>
    <row r="11630" spans="3:9" ht="22.5" customHeight="1" x14ac:dyDescent="0.25">
      <c r="C11630" s="34"/>
      <c r="D11630" s="27"/>
      <c r="F11630" s="27"/>
      <c r="G11630" s="35"/>
      <c r="H11630" s="35"/>
      <c r="I11630" s="35"/>
    </row>
    <row r="11631" spans="3:9" ht="22.5" customHeight="1" x14ac:dyDescent="0.25">
      <c r="C11631" s="34"/>
      <c r="D11631" s="27"/>
      <c r="F11631" s="27"/>
      <c r="G11631" s="35"/>
      <c r="H11631" s="35"/>
      <c r="I11631" s="35"/>
    </row>
    <row r="11632" spans="3:9" ht="22.5" customHeight="1" x14ac:dyDescent="0.25">
      <c r="C11632" s="34"/>
      <c r="D11632" s="27"/>
      <c r="F11632" s="27"/>
      <c r="G11632" s="35"/>
      <c r="H11632" s="35"/>
      <c r="I11632" s="35"/>
    </row>
    <row r="11633" spans="3:9" ht="22.5" customHeight="1" x14ac:dyDescent="0.25">
      <c r="C11633" s="34"/>
      <c r="D11633" s="27"/>
      <c r="F11633" s="27"/>
      <c r="G11633" s="35"/>
      <c r="H11633" s="35"/>
      <c r="I11633" s="35"/>
    </row>
    <row r="11634" spans="3:9" ht="22.5" customHeight="1" x14ac:dyDescent="0.25">
      <c r="C11634" s="34"/>
      <c r="D11634" s="27"/>
      <c r="F11634" s="27"/>
      <c r="G11634" s="35"/>
      <c r="H11634" s="35"/>
      <c r="I11634" s="35"/>
    </row>
    <row r="11635" spans="3:9" ht="22.5" customHeight="1" x14ac:dyDescent="0.25">
      <c r="C11635" s="34"/>
      <c r="D11635" s="27"/>
      <c r="F11635" s="27"/>
      <c r="G11635" s="35"/>
      <c r="H11635" s="35"/>
      <c r="I11635" s="35"/>
    </row>
    <row r="11636" spans="3:9" ht="22.5" customHeight="1" x14ac:dyDescent="0.25">
      <c r="C11636" s="34"/>
      <c r="D11636" s="27"/>
      <c r="F11636" s="27"/>
      <c r="G11636" s="35"/>
      <c r="H11636" s="35"/>
      <c r="I11636" s="35"/>
    </row>
    <row r="11637" spans="3:9" ht="22.5" customHeight="1" x14ac:dyDescent="0.25">
      <c r="C11637" s="34"/>
      <c r="D11637" s="27"/>
      <c r="F11637" s="27"/>
      <c r="G11637" s="35"/>
      <c r="H11637" s="35"/>
      <c r="I11637" s="35"/>
    </row>
    <row r="11638" spans="3:9" ht="22.5" customHeight="1" x14ac:dyDescent="0.25">
      <c r="C11638" s="34"/>
      <c r="D11638" s="27"/>
      <c r="F11638" s="27"/>
      <c r="G11638" s="35"/>
      <c r="H11638" s="35"/>
      <c r="I11638" s="35"/>
    </row>
    <row r="11639" spans="3:9" ht="22.5" customHeight="1" x14ac:dyDescent="0.25">
      <c r="C11639" s="34"/>
      <c r="D11639" s="27"/>
      <c r="F11639" s="27"/>
      <c r="G11639" s="35"/>
      <c r="H11639" s="35"/>
      <c r="I11639" s="35"/>
    </row>
    <row r="11640" spans="3:9" ht="22.5" customHeight="1" x14ac:dyDescent="0.25">
      <c r="C11640" s="34"/>
      <c r="D11640" s="27"/>
      <c r="F11640" s="27"/>
      <c r="G11640" s="35"/>
      <c r="H11640" s="35"/>
      <c r="I11640" s="35"/>
    </row>
    <row r="11641" spans="3:9" ht="22.5" customHeight="1" x14ac:dyDescent="0.25">
      <c r="C11641" s="34"/>
      <c r="D11641" s="27"/>
      <c r="F11641" s="27"/>
      <c r="G11641" s="35"/>
      <c r="H11641" s="35"/>
      <c r="I11641" s="35"/>
    </row>
    <row r="11642" spans="3:9" ht="22.5" customHeight="1" x14ac:dyDescent="0.25">
      <c r="C11642" s="34"/>
      <c r="D11642" s="27"/>
      <c r="F11642" s="27"/>
      <c r="G11642" s="35"/>
      <c r="H11642" s="35"/>
      <c r="I11642" s="35"/>
    </row>
    <row r="11643" spans="3:9" ht="22.5" customHeight="1" x14ac:dyDescent="0.25">
      <c r="C11643" s="34"/>
      <c r="D11643" s="27"/>
      <c r="F11643" s="27"/>
      <c r="G11643" s="35"/>
      <c r="H11643" s="35"/>
      <c r="I11643" s="35"/>
    </row>
    <row r="11644" spans="3:9" ht="22.5" customHeight="1" x14ac:dyDescent="0.25">
      <c r="C11644" s="34"/>
      <c r="D11644" s="27"/>
      <c r="F11644" s="27"/>
      <c r="G11644" s="35"/>
      <c r="H11644" s="35"/>
      <c r="I11644" s="35"/>
    </row>
    <row r="11645" spans="3:9" ht="22.5" customHeight="1" x14ac:dyDescent="0.25">
      <c r="C11645" s="34"/>
      <c r="D11645" s="27"/>
      <c r="F11645" s="27"/>
      <c r="G11645" s="35"/>
      <c r="H11645" s="35"/>
      <c r="I11645" s="35"/>
    </row>
    <row r="11646" spans="3:9" ht="22.5" customHeight="1" x14ac:dyDescent="0.25">
      <c r="C11646" s="34"/>
      <c r="D11646" s="27"/>
      <c r="F11646" s="27"/>
      <c r="G11646" s="35"/>
      <c r="H11646" s="35"/>
      <c r="I11646" s="35"/>
    </row>
    <row r="11647" spans="3:9" ht="22.5" customHeight="1" x14ac:dyDescent="0.25">
      <c r="C11647" s="34"/>
      <c r="D11647" s="27"/>
      <c r="F11647" s="27"/>
      <c r="G11647" s="35"/>
      <c r="H11647" s="35"/>
      <c r="I11647" s="35"/>
    </row>
    <row r="11648" spans="3:9" ht="22.5" customHeight="1" x14ac:dyDescent="0.25">
      <c r="C11648" s="34"/>
      <c r="D11648" s="27"/>
      <c r="F11648" s="27"/>
      <c r="G11648" s="35"/>
      <c r="H11648" s="35"/>
      <c r="I11648" s="35"/>
    </row>
    <row r="11649" spans="3:9" ht="22.5" customHeight="1" x14ac:dyDescent="0.25">
      <c r="C11649" s="34"/>
      <c r="D11649" s="27"/>
      <c r="F11649" s="27"/>
      <c r="G11649" s="35"/>
      <c r="H11649" s="35"/>
      <c r="I11649" s="35"/>
    </row>
    <row r="11650" spans="3:9" ht="22.5" customHeight="1" x14ac:dyDescent="0.25">
      <c r="C11650" s="34"/>
      <c r="D11650" s="27"/>
      <c r="F11650" s="27"/>
      <c r="G11650" s="35"/>
      <c r="H11650" s="35"/>
      <c r="I11650" s="35"/>
    </row>
    <row r="11651" spans="3:9" ht="22.5" customHeight="1" x14ac:dyDescent="0.25">
      <c r="C11651" s="34"/>
      <c r="D11651" s="27"/>
      <c r="F11651" s="27"/>
      <c r="G11651" s="35"/>
      <c r="H11651" s="35"/>
      <c r="I11651" s="35"/>
    </row>
    <row r="11652" spans="3:9" ht="22.5" customHeight="1" x14ac:dyDescent="0.25">
      <c r="C11652" s="34"/>
      <c r="D11652" s="27"/>
      <c r="F11652" s="27"/>
      <c r="G11652" s="35"/>
      <c r="H11652" s="35"/>
      <c r="I11652" s="35"/>
    </row>
    <row r="11653" spans="3:9" ht="22.5" customHeight="1" x14ac:dyDescent="0.25">
      <c r="C11653" s="34"/>
      <c r="D11653" s="27"/>
      <c r="F11653" s="27"/>
      <c r="G11653" s="35"/>
      <c r="H11653" s="35"/>
      <c r="I11653" s="35"/>
    </row>
    <row r="11654" spans="3:9" ht="22.5" customHeight="1" x14ac:dyDescent="0.25">
      <c r="C11654" s="34"/>
      <c r="D11654" s="27"/>
      <c r="F11654" s="27"/>
      <c r="G11654" s="35"/>
      <c r="H11654" s="35"/>
      <c r="I11654" s="35"/>
    </row>
    <row r="11655" spans="3:9" ht="22.5" customHeight="1" x14ac:dyDescent="0.25">
      <c r="C11655" s="34"/>
      <c r="D11655" s="27"/>
      <c r="F11655" s="27"/>
      <c r="G11655" s="35"/>
      <c r="H11655" s="35"/>
      <c r="I11655" s="35"/>
    </row>
    <row r="11656" spans="3:9" ht="22.5" customHeight="1" x14ac:dyDescent="0.25">
      <c r="C11656" s="34"/>
      <c r="D11656" s="27"/>
      <c r="F11656" s="27"/>
      <c r="G11656" s="35"/>
      <c r="H11656" s="35"/>
      <c r="I11656" s="35"/>
    </row>
    <row r="11657" spans="3:9" ht="22.5" customHeight="1" x14ac:dyDescent="0.25">
      <c r="C11657" s="34"/>
      <c r="D11657" s="27"/>
      <c r="F11657" s="27"/>
      <c r="G11657" s="35"/>
      <c r="H11657" s="35"/>
      <c r="I11657" s="35"/>
    </row>
    <row r="11658" spans="3:9" ht="22.5" customHeight="1" x14ac:dyDescent="0.25">
      <c r="C11658" s="34"/>
      <c r="D11658" s="27"/>
      <c r="F11658" s="27"/>
      <c r="G11658" s="35"/>
      <c r="H11658" s="35"/>
      <c r="I11658" s="35"/>
    </row>
    <row r="11659" spans="3:9" ht="22.5" customHeight="1" x14ac:dyDescent="0.25">
      <c r="C11659" s="34"/>
      <c r="D11659" s="27"/>
      <c r="F11659" s="27"/>
      <c r="G11659" s="35"/>
      <c r="H11659" s="35"/>
      <c r="I11659" s="35"/>
    </row>
    <row r="11660" spans="3:9" ht="22.5" customHeight="1" x14ac:dyDescent="0.25">
      <c r="C11660" s="34"/>
      <c r="D11660" s="27"/>
      <c r="F11660" s="27"/>
      <c r="G11660" s="35"/>
      <c r="H11660" s="35"/>
      <c r="I11660" s="35"/>
    </row>
    <row r="11661" spans="3:9" ht="22.5" customHeight="1" x14ac:dyDescent="0.25">
      <c r="C11661" s="34"/>
      <c r="D11661" s="27"/>
      <c r="F11661" s="27"/>
      <c r="G11661" s="35"/>
      <c r="H11661" s="35"/>
      <c r="I11661" s="35"/>
    </row>
    <row r="11662" spans="3:9" ht="22.5" customHeight="1" x14ac:dyDescent="0.25">
      <c r="C11662" s="34"/>
      <c r="D11662" s="27"/>
      <c r="F11662" s="27"/>
      <c r="G11662" s="35"/>
      <c r="H11662" s="35"/>
      <c r="I11662" s="35"/>
    </row>
    <row r="11663" spans="3:9" ht="22.5" customHeight="1" x14ac:dyDescent="0.25">
      <c r="C11663" s="34"/>
      <c r="D11663" s="27"/>
      <c r="F11663" s="27"/>
      <c r="G11663" s="35"/>
      <c r="H11663" s="35"/>
      <c r="I11663" s="35"/>
    </row>
    <row r="11664" spans="3:9" ht="22.5" customHeight="1" x14ac:dyDescent="0.25">
      <c r="C11664" s="34"/>
      <c r="D11664" s="27"/>
      <c r="F11664" s="27"/>
      <c r="G11664" s="35"/>
      <c r="H11664" s="35"/>
      <c r="I11664" s="35"/>
    </row>
    <row r="11665" spans="3:9" ht="22.5" customHeight="1" x14ac:dyDescent="0.25">
      <c r="C11665" s="34"/>
      <c r="D11665" s="27"/>
      <c r="F11665" s="27"/>
      <c r="G11665" s="35"/>
      <c r="H11665" s="35"/>
      <c r="I11665" s="35"/>
    </row>
    <row r="11666" spans="3:9" ht="22.5" customHeight="1" x14ac:dyDescent="0.25">
      <c r="C11666" s="34"/>
      <c r="D11666" s="27"/>
      <c r="F11666" s="27"/>
      <c r="G11666" s="35"/>
      <c r="H11666" s="35"/>
      <c r="I11666" s="35"/>
    </row>
    <row r="11667" spans="3:9" ht="22.5" customHeight="1" x14ac:dyDescent="0.25">
      <c r="C11667" s="34"/>
      <c r="D11667" s="27"/>
      <c r="F11667" s="27"/>
      <c r="G11667" s="35"/>
      <c r="H11667" s="35"/>
      <c r="I11667" s="35"/>
    </row>
    <row r="11668" spans="3:9" ht="22.5" customHeight="1" x14ac:dyDescent="0.25">
      <c r="C11668" s="34"/>
      <c r="D11668" s="27"/>
      <c r="F11668" s="27"/>
      <c r="G11668" s="35"/>
      <c r="H11668" s="35"/>
      <c r="I11668" s="35"/>
    </row>
    <row r="11669" spans="3:9" ht="22.5" customHeight="1" x14ac:dyDescent="0.25">
      <c r="C11669" s="34"/>
      <c r="D11669" s="27"/>
      <c r="F11669" s="27"/>
      <c r="G11669" s="35"/>
      <c r="H11669" s="35"/>
      <c r="I11669" s="35"/>
    </row>
    <row r="11670" spans="3:9" ht="22.5" customHeight="1" x14ac:dyDescent="0.25">
      <c r="C11670" s="34"/>
      <c r="D11670" s="27"/>
      <c r="F11670" s="27"/>
      <c r="G11670" s="35"/>
      <c r="H11670" s="35"/>
      <c r="I11670" s="35"/>
    </row>
    <row r="11671" spans="3:9" ht="22.5" customHeight="1" x14ac:dyDescent="0.25">
      <c r="C11671" s="34"/>
      <c r="D11671" s="27"/>
      <c r="F11671" s="27"/>
      <c r="G11671" s="35"/>
      <c r="H11671" s="35"/>
      <c r="I11671" s="35"/>
    </row>
    <row r="11672" spans="3:9" ht="22.5" customHeight="1" x14ac:dyDescent="0.25">
      <c r="C11672" s="34"/>
      <c r="D11672" s="27"/>
      <c r="F11672" s="27"/>
      <c r="G11672" s="35"/>
      <c r="H11672" s="35"/>
      <c r="I11672" s="35"/>
    </row>
    <row r="11673" spans="3:9" ht="22.5" customHeight="1" x14ac:dyDescent="0.25">
      <c r="C11673" s="34"/>
      <c r="D11673" s="27"/>
      <c r="F11673" s="27"/>
      <c r="G11673" s="35"/>
      <c r="H11673" s="35"/>
      <c r="I11673" s="35"/>
    </row>
    <row r="11674" spans="3:9" ht="22.5" customHeight="1" x14ac:dyDescent="0.25">
      <c r="C11674" s="34"/>
      <c r="D11674" s="27"/>
      <c r="F11674" s="27"/>
      <c r="G11674" s="35"/>
      <c r="H11674" s="35"/>
      <c r="I11674" s="35"/>
    </row>
    <row r="11675" spans="3:9" ht="22.5" customHeight="1" x14ac:dyDescent="0.25">
      <c r="C11675" s="34"/>
      <c r="D11675" s="27"/>
      <c r="F11675" s="27"/>
      <c r="G11675" s="35"/>
      <c r="H11675" s="35"/>
      <c r="I11675" s="35"/>
    </row>
    <row r="11676" spans="3:9" ht="22.5" customHeight="1" x14ac:dyDescent="0.25">
      <c r="C11676" s="34"/>
      <c r="D11676" s="27"/>
      <c r="F11676" s="27"/>
      <c r="G11676" s="35"/>
      <c r="H11676" s="35"/>
      <c r="I11676" s="35"/>
    </row>
    <row r="11677" spans="3:9" ht="22.5" customHeight="1" x14ac:dyDescent="0.25">
      <c r="C11677" s="34"/>
      <c r="D11677" s="27"/>
      <c r="F11677" s="27"/>
      <c r="G11677" s="35"/>
      <c r="H11677" s="35"/>
      <c r="I11677" s="35"/>
    </row>
    <row r="11678" spans="3:9" ht="22.5" customHeight="1" x14ac:dyDescent="0.25">
      <c r="C11678" s="34"/>
      <c r="D11678" s="27"/>
      <c r="F11678" s="27"/>
      <c r="G11678" s="35"/>
      <c r="H11678" s="35"/>
      <c r="I11678" s="35"/>
    </row>
    <row r="11679" spans="3:9" ht="22.5" customHeight="1" x14ac:dyDescent="0.25">
      <c r="C11679" s="34"/>
      <c r="D11679" s="27"/>
      <c r="F11679" s="27"/>
      <c r="G11679" s="35"/>
      <c r="H11679" s="35"/>
      <c r="I11679" s="35"/>
    </row>
    <row r="11680" spans="3:9" ht="22.5" customHeight="1" x14ac:dyDescent="0.25">
      <c r="C11680" s="34"/>
      <c r="D11680" s="27"/>
      <c r="F11680" s="27"/>
      <c r="G11680" s="35"/>
      <c r="H11680" s="35"/>
      <c r="I11680" s="35"/>
    </row>
    <row r="11681" spans="3:9" ht="22.5" customHeight="1" x14ac:dyDescent="0.25">
      <c r="C11681" s="34"/>
      <c r="D11681" s="27"/>
      <c r="F11681" s="27"/>
      <c r="G11681" s="35"/>
      <c r="H11681" s="35"/>
      <c r="I11681" s="35"/>
    </row>
    <row r="11682" spans="3:9" ht="22.5" customHeight="1" x14ac:dyDescent="0.25">
      <c r="C11682" s="34"/>
      <c r="D11682" s="27"/>
      <c r="F11682" s="27"/>
      <c r="G11682" s="35"/>
      <c r="H11682" s="35"/>
      <c r="I11682" s="35"/>
    </row>
    <row r="11683" spans="3:9" ht="22.5" customHeight="1" x14ac:dyDescent="0.25">
      <c r="C11683" s="34"/>
      <c r="D11683" s="27"/>
      <c r="F11683" s="27"/>
      <c r="G11683" s="35"/>
      <c r="H11683" s="35"/>
      <c r="I11683" s="35"/>
    </row>
    <row r="11684" spans="3:9" ht="22.5" customHeight="1" x14ac:dyDescent="0.25">
      <c r="C11684" s="34"/>
      <c r="D11684" s="27"/>
      <c r="F11684" s="27"/>
      <c r="G11684" s="35"/>
      <c r="H11684" s="35"/>
      <c r="I11684" s="35"/>
    </row>
    <row r="11685" spans="3:9" ht="22.5" customHeight="1" x14ac:dyDescent="0.25">
      <c r="C11685" s="34"/>
      <c r="D11685" s="27"/>
      <c r="F11685" s="27"/>
      <c r="G11685" s="35"/>
      <c r="H11685" s="35"/>
      <c r="I11685" s="35"/>
    </row>
    <row r="11686" spans="3:9" ht="22.5" customHeight="1" x14ac:dyDescent="0.25">
      <c r="C11686" s="34"/>
      <c r="D11686" s="27"/>
      <c r="F11686" s="27"/>
      <c r="G11686" s="35"/>
      <c r="H11686" s="35"/>
      <c r="I11686" s="35"/>
    </row>
    <row r="11687" spans="3:9" ht="22.5" customHeight="1" x14ac:dyDescent="0.25">
      <c r="C11687" s="34"/>
      <c r="D11687" s="27"/>
      <c r="F11687" s="27"/>
      <c r="G11687" s="35"/>
      <c r="H11687" s="35"/>
      <c r="I11687" s="35"/>
    </row>
    <row r="11688" spans="3:9" ht="22.5" customHeight="1" x14ac:dyDescent="0.25">
      <c r="C11688" s="34"/>
      <c r="D11688" s="27"/>
      <c r="F11688" s="27"/>
      <c r="G11688" s="35"/>
      <c r="H11688" s="35"/>
      <c r="I11688" s="35"/>
    </row>
    <row r="11689" spans="3:9" ht="22.5" customHeight="1" x14ac:dyDescent="0.25">
      <c r="C11689" s="34"/>
      <c r="D11689" s="27"/>
      <c r="F11689" s="27"/>
      <c r="G11689" s="35"/>
      <c r="H11689" s="35"/>
      <c r="I11689" s="35"/>
    </row>
    <row r="11690" spans="3:9" ht="22.5" customHeight="1" x14ac:dyDescent="0.25">
      <c r="C11690" s="34"/>
      <c r="D11690" s="27"/>
      <c r="F11690" s="27"/>
      <c r="G11690" s="35"/>
      <c r="H11690" s="35"/>
      <c r="I11690" s="35"/>
    </row>
    <row r="11691" spans="3:9" ht="22.5" customHeight="1" x14ac:dyDescent="0.25">
      <c r="C11691" s="34"/>
      <c r="D11691" s="27"/>
      <c r="F11691" s="27"/>
      <c r="G11691" s="35"/>
      <c r="H11691" s="35"/>
      <c r="I11691" s="35"/>
    </row>
    <row r="11692" spans="3:9" ht="22.5" customHeight="1" x14ac:dyDescent="0.25">
      <c r="C11692" s="34"/>
      <c r="D11692" s="27"/>
      <c r="F11692" s="27"/>
      <c r="G11692" s="35"/>
      <c r="H11692" s="35"/>
      <c r="I11692" s="35"/>
    </row>
    <row r="11693" spans="3:9" ht="22.5" customHeight="1" x14ac:dyDescent="0.25">
      <c r="C11693" s="34"/>
      <c r="D11693" s="27"/>
      <c r="F11693" s="27"/>
      <c r="G11693" s="35"/>
      <c r="H11693" s="35"/>
      <c r="I11693" s="35"/>
    </row>
    <row r="11694" spans="3:9" ht="22.5" customHeight="1" x14ac:dyDescent="0.25">
      <c r="C11694" s="34"/>
      <c r="D11694" s="27"/>
      <c r="F11694" s="27"/>
      <c r="G11694" s="35"/>
      <c r="H11694" s="35"/>
      <c r="I11694" s="35"/>
    </row>
    <row r="11695" spans="3:9" ht="22.5" customHeight="1" x14ac:dyDescent="0.25">
      <c r="C11695" s="34"/>
      <c r="D11695" s="27"/>
      <c r="F11695" s="27"/>
      <c r="G11695" s="35"/>
      <c r="H11695" s="35"/>
      <c r="I11695" s="35"/>
    </row>
    <row r="11696" spans="3:9" ht="22.5" customHeight="1" x14ac:dyDescent="0.25">
      <c r="C11696" s="34"/>
      <c r="D11696" s="27"/>
      <c r="F11696" s="27"/>
      <c r="G11696" s="35"/>
      <c r="H11696" s="35"/>
      <c r="I11696" s="35"/>
    </row>
    <row r="11697" spans="3:9" ht="22.5" customHeight="1" x14ac:dyDescent="0.25">
      <c r="C11697" s="34"/>
      <c r="D11697" s="27"/>
      <c r="F11697" s="27"/>
      <c r="G11697" s="35"/>
      <c r="H11697" s="35"/>
      <c r="I11697" s="35"/>
    </row>
    <row r="11698" spans="3:9" ht="22.5" customHeight="1" x14ac:dyDescent="0.25">
      <c r="C11698" s="34"/>
      <c r="D11698" s="27"/>
      <c r="F11698" s="27"/>
      <c r="G11698" s="35"/>
      <c r="H11698" s="35"/>
      <c r="I11698" s="35"/>
    </row>
    <row r="11699" spans="3:9" ht="22.5" customHeight="1" x14ac:dyDescent="0.25">
      <c r="C11699" s="34"/>
      <c r="D11699" s="27"/>
      <c r="F11699" s="27"/>
      <c r="G11699" s="35"/>
      <c r="H11699" s="35"/>
      <c r="I11699" s="35"/>
    </row>
    <row r="11700" spans="3:9" ht="22.5" customHeight="1" x14ac:dyDescent="0.25">
      <c r="C11700" s="34"/>
      <c r="D11700" s="27"/>
      <c r="F11700" s="27"/>
      <c r="G11700" s="35"/>
      <c r="H11700" s="35"/>
      <c r="I11700" s="35"/>
    </row>
    <row r="11701" spans="3:9" ht="22.5" customHeight="1" x14ac:dyDescent="0.25">
      <c r="C11701" s="34"/>
      <c r="D11701" s="27"/>
      <c r="F11701" s="27"/>
      <c r="G11701" s="35"/>
      <c r="H11701" s="35"/>
      <c r="I11701" s="35"/>
    </row>
    <row r="11702" spans="3:9" ht="22.5" customHeight="1" x14ac:dyDescent="0.25">
      <c r="C11702" s="34"/>
      <c r="D11702" s="27"/>
      <c r="F11702" s="27"/>
      <c r="G11702" s="35"/>
      <c r="H11702" s="35"/>
      <c r="I11702" s="35"/>
    </row>
    <row r="11703" spans="3:9" ht="22.5" customHeight="1" x14ac:dyDescent="0.25">
      <c r="C11703" s="34"/>
      <c r="D11703" s="27"/>
      <c r="F11703" s="27"/>
      <c r="G11703" s="35"/>
      <c r="H11703" s="35"/>
      <c r="I11703" s="35"/>
    </row>
    <row r="11704" spans="3:9" ht="22.5" customHeight="1" x14ac:dyDescent="0.25">
      <c r="C11704" s="34"/>
      <c r="D11704" s="27"/>
      <c r="F11704" s="27"/>
      <c r="G11704" s="35"/>
      <c r="H11704" s="35"/>
      <c r="I11704" s="35"/>
    </row>
    <row r="11705" spans="3:9" ht="22.5" customHeight="1" x14ac:dyDescent="0.25">
      <c r="C11705" s="34"/>
      <c r="D11705" s="27"/>
      <c r="F11705" s="27"/>
      <c r="G11705" s="35"/>
      <c r="H11705" s="35"/>
      <c r="I11705" s="35"/>
    </row>
    <row r="11706" spans="3:9" ht="22.5" customHeight="1" x14ac:dyDescent="0.25">
      <c r="C11706" s="34"/>
      <c r="D11706" s="27"/>
      <c r="F11706" s="27"/>
      <c r="G11706" s="35"/>
      <c r="H11706" s="35"/>
      <c r="I11706" s="35"/>
    </row>
    <row r="11707" spans="3:9" ht="22.5" customHeight="1" x14ac:dyDescent="0.25">
      <c r="C11707" s="34"/>
      <c r="D11707" s="27"/>
      <c r="F11707" s="27"/>
      <c r="G11707" s="35"/>
      <c r="H11707" s="35"/>
      <c r="I11707" s="35"/>
    </row>
    <row r="11708" spans="3:9" ht="22.5" customHeight="1" x14ac:dyDescent="0.25">
      <c r="C11708" s="34"/>
      <c r="D11708" s="27"/>
      <c r="F11708" s="27"/>
      <c r="G11708" s="35"/>
      <c r="H11708" s="35"/>
      <c r="I11708" s="35"/>
    </row>
    <row r="11709" spans="3:9" ht="22.5" customHeight="1" x14ac:dyDescent="0.25">
      <c r="C11709" s="34"/>
      <c r="D11709" s="27"/>
      <c r="F11709" s="27"/>
      <c r="G11709" s="35"/>
      <c r="H11709" s="35"/>
      <c r="I11709" s="35"/>
    </row>
    <row r="11710" spans="3:9" ht="22.5" customHeight="1" x14ac:dyDescent="0.25">
      <c r="C11710" s="34"/>
      <c r="D11710" s="27"/>
      <c r="F11710" s="27"/>
      <c r="G11710" s="35"/>
      <c r="H11710" s="35"/>
      <c r="I11710" s="35"/>
    </row>
    <row r="11711" spans="3:9" ht="22.5" customHeight="1" x14ac:dyDescent="0.25">
      <c r="C11711" s="34"/>
      <c r="D11711" s="27"/>
      <c r="F11711" s="27"/>
      <c r="G11711" s="35"/>
      <c r="H11711" s="35"/>
      <c r="I11711" s="35"/>
    </row>
    <row r="11712" spans="3:9" ht="22.5" customHeight="1" x14ac:dyDescent="0.25">
      <c r="C11712" s="34"/>
      <c r="D11712" s="27"/>
      <c r="F11712" s="27"/>
      <c r="G11712" s="35"/>
      <c r="H11712" s="35"/>
      <c r="I11712" s="35"/>
    </row>
    <row r="11713" spans="3:9" ht="22.5" customHeight="1" x14ac:dyDescent="0.25">
      <c r="C11713" s="34"/>
      <c r="D11713" s="27"/>
      <c r="F11713" s="27"/>
      <c r="G11713" s="35"/>
      <c r="H11713" s="35"/>
      <c r="I11713" s="35"/>
    </row>
    <row r="11714" spans="3:9" ht="22.5" customHeight="1" x14ac:dyDescent="0.25">
      <c r="C11714" s="34"/>
      <c r="D11714" s="27"/>
      <c r="F11714" s="27"/>
      <c r="G11714" s="35"/>
      <c r="H11714" s="35"/>
      <c r="I11714" s="35"/>
    </row>
    <row r="11715" spans="3:9" ht="22.5" customHeight="1" x14ac:dyDescent="0.25">
      <c r="C11715" s="34"/>
      <c r="D11715" s="27"/>
      <c r="F11715" s="27"/>
      <c r="G11715" s="35"/>
      <c r="H11715" s="35"/>
      <c r="I11715" s="35"/>
    </row>
    <row r="11716" spans="3:9" ht="22.5" customHeight="1" x14ac:dyDescent="0.25">
      <c r="C11716" s="34"/>
      <c r="D11716" s="27"/>
      <c r="F11716" s="27"/>
      <c r="G11716" s="35"/>
      <c r="H11716" s="35"/>
      <c r="I11716" s="35"/>
    </row>
    <row r="11717" spans="3:9" ht="22.5" customHeight="1" x14ac:dyDescent="0.25">
      <c r="C11717" s="34"/>
      <c r="D11717" s="27"/>
      <c r="F11717" s="27"/>
      <c r="G11717" s="35"/>
      <c r="H11717" s="35"/>
      <c r="I11717" s="35"/>
    </row>
    <row r="11718" spans="3:9" ht="22.5" customHeight="1" x14ac:dyDescent="0.25">
      <c r="C11718" s="34"/>
      <c r="D11718" s="27"/>
      <c r="F11718" s="27"/>
      <c r="G11718" s="35"/>
      <c r="H11718" s="35"/>
      <c r="I11718" s="35"/>
    </row>
    <row r="11719" spans="3:9" ht="22.5" customHeight="1" x14ac:dyDescent="0.25">
      <c r="C11719" s="34"/>
      <c r="D11719" s="27"/>
      <c r="F11719" s="27"/>
      <c r="G11719" s="35"/>
      <c r="H11719" s="35"/>
      <c r="I11719" s="35"/>
    </row>
    <row r="11720" spans="3:9" ht="22.5" customHeight="1" x14ac:dyDescent="0.25">
      <c r="C11720" s="34"/>
      <c r="D11720" s="27"/>
      <c r="F11720" s="27"/>
      <c r="G11720" s="35"/>
      <c r="H11720" s="35"/>
      <c r="I11720" s="35"/>
    </row>
    <row r="11721" spans="3:9" ht="22.5" customHeight="1" x14ac:dyDescent="0.25">
      <c r="C11721" s="34"/>
      <c r="D11721" s="27"/>
      <c r="F11721" s="27"/>
      <c r="G11721" s="35"/>
      <c r="H11721" s="35"/>
      <c r="I11721" s="35"/>
    </row>
    <row r="11722" spans="3:9" ht="22.5" customHeight="1" x14ac:dyDescent="0.25">
      <c r="C11722" s="34"/>
      <c r="D11722" s="27"/>
      <c r="F11722" s="27"/>
      <c r="G11722" s="35"/>
      <c r="H11722" s="35"/>
      <c r="I11722" s="35"/>
    </row>
    <row r="11723" spans="3:9" ht="22.5" customHeight="1" x14ac:dyDescent="0.25">
      <c r="C11723" s="34"/>
      <c r="D11723" s="27"/>
      <c r="F11723" s="27"/>
      <c r="G11723" s="35"/>
      <c r="H11723" s="35"/>
      <c r="I11723" s="35"/>
    </row>
    <row r="11724" spans="3:9" ht="22.5" customHeight="1" x14ac:dyDescent="0.25">
      <c r="C11724" s="34"/>
      <c r="D11724" s="27"/>
      <c r="F11724" s="27"/>
      <c r="G11724" s="35"/>
      <c r="H11724" s="35"/>
      <c r="I11724" s="35"/>
    </row>
    <row r="11725" spans="3:9" ht="22.5" customHeight="1" x14ac:dyDescent="0.25">
      <c r="C11725" s="34"/>
      <c r="D11725" s="27"/>
      <c r="F11725" s="27"/>
      <c r="G11725" s="35"/>
      <c r="H11725" s="35"/>
      <c r="I11725" s="35"/>
    </row>
    <row r="11726" spans="3:9" ht="22.5" customHeight="1" x14ac:dyDescent="0.25">
      <c r="C11726" s="34"/>
      <c r="D11726" s="27"/>
      <c r="F11726" s="27"/>
      <c r="G11726" s="35"/>
      <c r="H11726" s="35"/>
      <c r="I11726" s="35"/>
    </row>
    <row r="11727" spans="3:9" ht="22.5" customHeight="1" x14ac:dyDescent="0.25">
      <c r="C11727" s="34"/>
      <c r="D11727" s="27"/>
      <c r="F11727" s="27"/>
      <c r="G11727" s="35"/>
      <c r="H11727" s="35"/>
      <c r="I11727" s="35"/>
    </row>
    <row r="11728" spans="3:9" ht="22.5" customHeight="1" x14ac:dyDescent="0.25">
      <c r="C11728" s="34"/>
      <c r="D11728" s="27"/>
      <c r="F11728" s="27"/>
      <c r="G11728" s="35"/>
      <c r="H11728" s="35"/>
      <c r="I11728" s="35"/>
    </row>
    <row r="11729" spans="3:9" ht="22.5" customHeight="1" x14ac:dyDescent="0.25">
      <c r="C11729" s="34"/>
      <c r="D11729" s="27"/>
      <c r="F11729" s="27"/>
      <c r="G11729" s="35"/>
      <c r="H11729" s="35"/>
      <c r="I11729" s="35"/>
    </row>
    <row r="11730" spans="3:9" ht="22.5" customHeight="1" x14ac:dyDescent="0.25">
      <c r="C11730" s="34"/>
      <c r="D11730" s="27"/>
      <c r="F11730" s="27"/>
      <c r="G11730" s="35"/>
      <c r="H11730" s="35"/>
      <c r="I11730" s="35"/>
    </row>
    <row r="11731" spans="3:9" ht="22.5" customHeight="1" x14ac:dyDescent="0.25">
      <c r="C11731" s="34"/>
      <c r="D11731" s="27"/>
      <c r="F11731" s="27"/>
      <c r="G11731" s="35"/>
      <c r="H11731" s="35"/>
      <c r="I11731" s="35"/>
    </row>
    <row r="11732" spans="3:9" ht="22.5" customHeight="1" x14ac:dyDescent="0.25">
      <c r="C11732" s="34"/>
      <c r="D11732" s="27"/>
      <c r="F11732" s="27"/>
      <c r="G11732" s="35"/>
      <c r="H11732" s="35"/>
      <c r="I11732" s="35"/>
    </row>
    <row r="11733" spans="3:9" ht="22.5" customHeight="1" x14ac:dyDescent="0.25">
      <c r="C11733" s="34"/>
      <c r="D11733" s="27"/>
      <c r="F11733" s="27"/>
      <c r="G11733" s="35"/>
      <c r="H11733" s="35"/>
      <c r="I11733" s="35"/>
    </row>
    <row r="11734" spans="3:9" ht="22.5" customHeight="1" x14ac:dyDescent="0.25">
      <c r="C11734" s="34"/>
      <c r="D11734" s="27"/>
      <c r="F11734" s="27"/>
      <c r="G11734" s="35"/>
      <c r="H11734" s="35"/>
      <c r="I11734" s="35"/>
    </row>
    <row r="11735" spans="3:9" ht="22.5" customHeight="1" x14ac:dyDescent="0.25">
      <c r="C11735" s="34"/>
      <c r="D11735" s="27"/>
      <c r="F11735" s="27"/>
      <c r="G11735" s="35"/>
      <c r="H11735" s="35"/>
      <c r="I11735" s="35"/>
    </row>
    <row r="11736" spans="3:9" ht="22.5" customHeight="1" x14ac:dyDescent="0.25">
      <c r="C11736" s="34"/>
      <c r="D11736" s="27"/>
      <c r="F11736" s="27"/>
      <c r="G11736" s="35"/>
      <c r="H11736" s="35"/>
      <c r="I11736" s="35"/>
    </row>
    <row r="11737" spans="3:9" ht="22.5" customHeight="1" x14ac:dyDescent="0.25">
      <c r="C11737" s="34"/>
      <c r="D11737" s="27"/>
      <c r="F11737" s="27"/>
      <c r="G11737" s="35"/>
      <c r="H11737" s="35"/>
      <c r="I11737" s="35"/>
    </row>
    <row r="11738" spans="3:9" ht="22.5" customHeight="1" x14ac:dyDescent="0.25">
      <c r="C11738" s="34"/>
      <c r="D11738" s="27"/>
      <c r="F11738" s="27"/>
      <c r="G11738" s="35"/>
      <c r="H11738" s="35"/>
      <c r="I11738" s="35"/>
    </row>
    <row r="11739" spans="3:9" ht="22.5" customHeight="1" x14ac:dyDescent="0.25">
      <c r="C11739" s="34"/>
      <c r="D11739" s="27"/>
      <c r="F11739" s="27"/>
      <c r="G11739" s="35"/>
      <c r="H11739" s="35"/>
      <c r="I11739" s="35"/>
    </row>
    <row r="11740" spans="3:9" ht="22.5" customHeight="1" x14ac:dyDescent="0.25">
      <c r="C11740" s="34"/>
      <c r="D11740" s="27"/>
      <c r="F11740" s="27"/>
      <c r="G11740" s="35"/>
      <c r="H11740" s="35"/>
      <c r="I11740" s="35"/>
    </row>
    <row r="11741" spans="3:9" ht="22.5" customHeight="1" x14ac:dyDescent="0.25">
      <c r="C11741" s="34"/>
      <c r="D11741" s="27"/>
      <c r="F11741" s="27"/>
      <c r="G11741" s="35"/>
      <c r="H11741" s="35"/>
      <c r="I11741" s="35"/>
    </row>
    <row r="11742" spans="3:9" ht="22.5" customHeight="1" x14ac:dyDescent="0.25">
      <c r="C11742" s="34"/>
      <c r="D11742" s="27"/>
      <c r="F11742" s="27"/>
      <c r="G11742" s="35"/>
      <c r="H11742" s="35"/>
      <c r="I11742" s="35"/>
    </row>
    <row r="11743" spans="3:9" ht="22.5" customHeight="1" x14ac:dyDescent="0.25">
      <c r="C11743" s="34"/>
      <c r="D11743" s="27"/>
      <c r="F11743" s="27"/>
      <c r="G11743" s="35"/>
      <c r="H11743" s="35"/>
      <c r="I11743" s="35"/>
    </row>
    <row r="11744" spans="3:9" ht="22.5" customHeight="1" x14ac:dyDescent="0.25">
      <c r="C11744" s="34"/>
      <c r="D11744" s="27"/>
      <c r="F11744" s="27"/>
      <c r="G11744" s="35"/>
      <c r="H11744" s="35"/>
      <c r="I11744" s="35"/>
    </row>
    <row r="11745" spans="3:9" ht="22.5" customHeight="1" x14ac:dyDescent="0.25">
      <c r="C11745" s="34"/>
      <c r="D11745" s="27"/>
      <c r="F11745" s="27"/>
      <c r="G11745" s="35"/>
      <c r="H11745" s="35"/>
      <c r="I11745" s="35"/>
    </row>
    <row r="11746" spans="3:9" ht="22.5" customHeight="1" x14ac:dyDescent="0.25">
      <c r="C11746" s="34"/>
      <c r="D11746" s="27"/>
      <c r="F11746" s="27"/>
      <c r="G11746" s="35"/>
      <c r="H11746" s="35"/>
      <c r="I11746" s="35"/>
    </row>
    <row r="11747" spans="3:9" ht="22.5" customHeight="1" x14ac:dyDescent="0.25">
      <c r="C11747" s="34"/>
      <c r="D11747" s="27"/>
      <c r="F11747" s="27"/>
      <c r="G11747" s="35"/>
      <c r="H11747" s="35"/>
      <c r="I11747" s="35"/>
    </row>
    <row r="11748" spans="3:9" ht="22.5" customHeight="1" x14ac:dyDescent="0.25">
      <c r="C11748" s="34"/>
      <c r="D11748" s="27"/>
      <c r="F11748" s="27"/>
      <c r="G11748" s="35"/>
      <c r="H11748" s="35"/>
      <c r="I11748" s="35"/>
    </row>
    <row r="11749" spans="3:9" ht="22.5" customHeight="1" x14ac:dyDescent="0.25">
      <c r="C11749" s="34"/>
      <c r="D11749" s="27"/>
      <c r="F11749" s="27"/>
      <c r="G11749" s="35"/>
      <c r="H11749" s="35"/>
      <c r="I11749" s="35"/>
    </row>
    <row r="11750" spans="3:9" ht="22.5" customHeight="1" x14ac:dyDescent="0.25">
      <c r="C11750" s="34"/>
      <c r="D11750" s="27"/>
      <c r="F11750" s="27"/>
      <c r="G11750" s="35"/>
      <c r="H11750" s="35"/>
      <c r="I11750" s="35"/>
    </row>
    <row r="11751" spans="3:9" ht="22.5" customHeight="1" x14ac:dyDescent="0.25">
      <c r="C11751" s="34"/>
      <c r="D11751" s="27"/>
      <c r="F11751" s="27"/>
      <c r="G11751" s="35"/>
      <c r="H11751" s="35"/>
      <c r="I11751" s="35"/>
    </row>
    <row r="11752" spans="3:9" ht="22.5" customHeight="1" x14ac:dyDescent="0.25">
      <c r="C11752" s="34"/>
      <c r="D11752" s="27"/>
      <c r="F11752" s="27"/>
      <c r="G11752" s="35"/>
      <c r="H11752" s="35"/>
      <c r="I11752" s="35"/>
    </row>
    <row r="11753" spans="3:9" ht="22.5" customHeight="1" x14ac:dyDescent="0.25">
      <c r="C11753" s="34"/>
      <c r="D11753" s="27"/>
      <c r="F11753" s="27"/>
      <c r="G11753" s="35"/>
      <c r="H11753" s="35"/>
      <c r="I11753" s="35"/>
    </row>
    <row r="11754" spans="3:9" ht="22.5" customHeight="1" x14ac:dyDescent="0.25">
      <c r="C11754" s="34"/>
      <c r="D11754" s="27"/>
      <c r="F11754" s="27"/>
      <c r="G11754" s="35"/>
      <c r="H11754" s="35"/>
      <c r="I11754" s="35"/>
    </row>
    <row r="11755" spans="3:9" ht="22.5" customHeight="1" x14ac:dyDescent="0.25">
      <c r="C11755" s="34"/>
      <c r="D11755" s="27"/>
      <c r="F11755" s="27"/>
      <c r="G11755" s="35"/>
      <c r="H11755" s="35"/>
      <c r="I11755" s="35"/>
    </row>
    <row r="11756" spans="3:9" ht="22.5" customHeight="1" x14ac:dyDescent="0.25">
      <c r="C11756" s="34"/>
      <c r="D11756" s="27"/>
      <c r="F11756" s="27"/>
      <c r="G11756" s="35"/>
      <c r="H11756" s="35"/>
      <c r="I11756" s="35"/>
    </row>
    <row r="11757" spans="3:9" ht="22.5" customHeight="1" x14ac:dyDescent="0.25">
      <c r="C11757" s="34"/>
      <c r="D11757" s="27"/>
      <c r="F11757" s="27"/>
      <c r="G11757" s="35"/>
      <c r="H11757" s="35"/>
      <c r="I11757" s="35"/>
    </row>
    <row r="11758" spans="3:9" ht="22.5" customHeight="1" x14ac:dyDescent="0.25">
      <c r="C11758" s="34"/>
      <c r="D11758" s="27"/>
      <c r="F11758" s="27"/>
      <c r="G11758" s="35"/>
      <c r="H11758" s="35"/>
      <c r="I11758" s="35"/>
    </row>
    <row r="11759" spans="3:9" ht="22.5" customHeight="1" x14ac:dyDescent="0.25">
      <c r="C11759" s="34"/>
      <c r="D11759" s="27"/>
      <c r="F11759" s="27"/>
      <c r="G11759" s="35"/>
      <c r="H11759" s="35"/>
      <c r="I11759" s="35"/>
    </row>
    <row r="11760" spans="3:9" ht="22.5" customHeight="1" x14ac:dyDescent="0.25">
      <c r="C11760" s="34"/>
      <c r="D11760" s="27"/>
      <c r="F11760" s="27"/>
      <c r="G11760" s="35"/>
      <c r="H11760" s="35"/>
      <c r="I11760" s="35"/>
    </row>
    <row r="11761" spans="3:9" ht="22.5" customHeight="1" x14ac:dyDescent="0.25">
      <c r="C11761" s="34"/>
      <c r="D11761" s="27"/>
      <c r="F11761" s="27"/>
      <c r="G11761" s="35"/>
      <c r="H11761" s="35"/>
      <c r="I11761" s="35"/>
    </row>
    <row r="11762" spans="3:9" ht="22.5" customHeight="1" x14ac:dyDescent="0.25">
      <c r="C11762" s="34"/>
      <c r="D11762" s="27"/>
      <c r="F11762" s="27"/>
      <c r="G11762" s="35"/>
      <c r="H11762" s="35"/>
      <c r="I11762" s="35"/>
    </row>
    <row r="11763" spans="3:9" ht="22.5" customHeight="1" x14ac:dyDescent="0.25">
      <c r="C11763" s="34"/>
      <c r="D11763" s="27"/>
      <c r="F11763" s="27"/>
      <c r="G11763" s="35"/>
      <c r="H11763" s="35"/>
      <c r="I11763" s="35"/>
    </row>
    <row r="11764" spans="3:9" ht="22.5" customHeight="1" x14ac:dyDescent="0.25">
      <c r="C11764" s="34"/>
      <c r="D11764" s="27"/>
      <c r="F11764" s="27"/>
      <c r="G11764" s="35"/>
      <c r="H11764" s="35"/>
      <c r="I11764" s="35"/>
    </row>
    <row r="11765" spans="3:9" ht="22.5" customHeight="1" x14ac:dyDescent="0.25">
      <c r="C11765" s="34"/>
      <c r="D11765" s="27"/>
      <c r="F11765" s="27"/>
      <c r="G11765" s="35"/>
      <c r="H11765" s="35"/>
      <c r="I11765" s="35"/>
    </row>
    <row r="11766" spans="3:9" ht="22.5" customHeight="1" x14ac:dyDescent="0.25">
      <c r="C11766" s="34"/>
      <c r="D11766" s="27"/>
      <c r="F11766" s="27"/>
      <c r="G11766" s="35"/>
      <c r="H11766" s="35"/>
      <c r="I11766" s="35"/>
    </row>
    <row r="11767" spans="3:9" ht="22.5" customHeight="1" x14ac:dyDescent="0.25">
      <c r="C11767" s="34"/>
      <c r="D11767" s="27"/>
      <c r="F11767" s="27"/>
      <c r="G11767" s="35"/>
      <c r="H11767" s="35"/>
      <c r="I11767" s="35"/>
    </row>
    <row r="11768" spans="3:9" ht="22.5" customHeight="1" x14ac:dyDescent="0.25">
      <c r="C11768" s="34"/>
      <c r="D11768" s="27"/>
      <c r="F11768" s="27"/>
      <c r="G11768" s="35"/>
      <c r="H11768" s="35"/>
      <c r="I11768" s="35"/>
    </row>
    <row r="11769" spans="3:9" ht="22.5" customHeight="1" x14ac:dyDescent="0.25">
      <c r="C11769" s="34"/>
      <c r="D11769" s="27"/>
      <c r="F11769" s="27"/>
      <c r="G11769" s="35"/>
      <c r="H11769" s="35"/>
      <c r="I11769" s="35"/>
    </row>
    <row r="11770" spans="3:9" ht="22.5" customHeight="1" x14ac:dyDescent="0.25">
      <c r="C11770" s="34"/>
      <c r="D11770" s="27"/>
      <c r="F11770" s="27"/>
      <c r="G11770" s="35"/>
      <c r="H11770" s="35"/>
      <c r="I11770" s="35"/>
    </row>
    <row r="11771" spans="3:9" ht="22.5" customHeight="1" x14ac:dyDescent="0.25">
      <c r="C11771" s="34"/>
      <c r="D11771" s="27"/>
      <c r="F11771" s="27"/>
      <c r="G11771" s="35"/>
      <c r="H11771" s="35"/>
      <c r="I11771" s="35"/>
    </row>
    <row r="11772" spans="3:9" ht="22.5" customHeight="1" x14ac:dyDescent="0.25">
      <c r="C11772" s="34"/>
      <c r="D11772" s="27"/>
      <c r="F11772" s="27"/>
      <c r="G11772" s="35"/>
      <c r="H11772" s="35"/>
      <c r="I11772" s="35"/>
    </row>
    <row r="11773" spans="3:9" ht="22.5" customHeight="1" x14ac:dyDescent="0.25">
      <c r="C11773" s="34"/>
      <c r="D11773" s="27"/>
      <c r="F11773" s="27"/>
      <c r="G11773" s="35"/>
      <c r="H11773" s="35"/>
      <c r="I11773" s="35"/>
    </row>
    <row r="11774" spans="3:9" ht="22.5" customHeight="1" x14ac:dyDescent="0.25">
      <c r="C11774" s="34"/>
      <c r="D11774" s="27"/>
      <c r="F11774" s="27"/>
      <c r="G11774" s="35"/>
      <c r="H11774" s="35"/>
      <c r="I11774" s="35"/>
    </row>
    <row r="11775" spans="3:9" ht="22.5" customHeight="1" x14ac:dyDescent="0.25">
      <c r="C11775" s="34"/>
      <c r="D11775" s="27"/>
      <c r="F11775" s="27"/>
      <c r="G11775" s="35"/>
      <c r="H11775" s="35"/>
      <c r="I11775" s="35"/>
    </row>
    <row r="11776" spans="3:9" ht="22.5" customHeight="1" x14ac:dyDescent="0.25">
      <c r="C11776" s="34"/>
      <c r="D11776" s="27"/>
      <c r="F11776" s="27"/>
      <c r="G11776" s="35"/>
      <c r="H11776" s="35"/>
      <c r="I11776" s="35"/>
    </row>
    <row r="11777" spans="3:9" ht="22.5" customHeight="1" x14ac:dyDescent="0.25">
      <c r="C11777" s="34"/>
      <c r="D11777" s="27"/>
      <c r="F11777" s="27"/>
      <c r="G11777" s="35"/>
      <c r="H11777" s="35"/>
      <c r="I11777" s="35"/>
    </row>
    <row r="11778" spans="3:9" ht="22.5" customHeight="1" x14ac:dyDescent="0.25">
      <c r="C11778" s="34"/>
      <c r="D11778" s="27"/>
      <c r="F11778" s="27"/>
      <c r="G11778" s="35"/>
      <c r="H11778" s="35"/>
      <c r="I11778" s="35"/>
    </row>
    <row r="11779" spans="3:9" ht="22.5" customHeight="1" x14ac:dyDescent="0.25">
      <c r="C11779" s="34"/>
      <c r="D11779" s="27"/>
      <c r="F11779" s="27"/>
      <c r="G11779" s="35"/>
      <c r="H11779" s="35"/>
      <c r="I11779" s="35"/>
    </row>
    <row r="11780" spans="3:9" ht="22.5" customHeight="1" x14ac:dyDescent="0.25">
      <c r="C11780" s="34"/>
      <c r="D11780" s="27"/>
      <c r="F11780" s="27"/>
      <c r="G11780" s="35"/>
      <c r="H11780" s="35"/>
      <c r="I11780" s="35"/>
    </row>
    <row r="11781" spans="3:9" ht="22.5" customHeight="1" x14ac:dyDescent="0.25">
      <c r="C11781" s="34"/>
      <c r="D11781" s="27"/>
      <c r="F11781" s="27"/>
      <c r="G11781" s="35"/>
      <c r="H11781" s="35"/>
      <c r="I11781" s="35"/>
    </row>
    <row r="11782" spans="3:9" ht="22.5" customHeight="1" x14ac:dyDescent="0.25">
      <c r="C11782" s="34"/>
      <c r="D11782" s="27"/>
      <c r="F11782" s="27"/>
      <c r="G11782" s="35"/>
      <c r="H11782" s="35"/>
      <c r="I11782" s="35"/>
    </row>
    <row r="11783" spans="3:9" ht="22.5" customHeight="1" x14ac:dyDescent="0.25">
      <c r="C11783" s="34"/>
      <c r="D11783" s="27"/>
      <c r="F11783" s="27"/>
      <c r="G11783" s="35"/>
      <c r="H11783" s="35"/>
      <c r="I11783" s="35"/>
    </row>
    <row r="11784" spans="3:9" ht="22.5" customHeight="1" x14ac:dyDescent="0.25">
      <c r="C11784" s="34"/>
      <c r="D11784" s="27"/>
      <c r="F11784" s="27"/>
      <c r="G11784" s="35"/>
      <c r="H11784" s="35"/>
      <c r="I11784" s="35"/>
    </row>
    <row r="11785" spans="3:9" ht="22.5" customHeight="1" x14ac:dyDescent="0.25">
      <c r="C11785" s="34"/>
      <c r="D11785" s="27"/>
      <c r="F11785" s="27"/>
      <c r="G11785" s="35"/>
      <c r="H11785" s="35"/>
      <c r="I11785" s="35"/>
    </row>
    <row r="11786" spans="3:9" ht="22.5" customHeight="1" x14ac:dyDescent="0.25">
      <c r="C11786" s="34"/>
      <c r="D11786" s="27"/>
      <c r="F11786" s="27"/>
      <c r="G11786" s="35"/>
      <c r="H11786" s="35"/>
      <c r="I11786" s="35"/>
    </row>
    <row r="11787" spans="3:9" ht="22.5" customHeight="1" x14ac:dyDescent="0.25">
      <c r="C11787" s="34"/>
      <c r="D11787" s="27"/>
      <c r="F11787" s="27"/>
      <c r="G11787" s="35"/>
      <c r="H11787" s="35"/>
      <c r="I11787" s="35"/>
    </row>
    <row r="11788" spans="3:9" ht="22.5" customHeight="1" x14ac:dyDescent="0.25">
      <c r="C11788" s="34"/>
      <c r="D11788" s="27"/>
      <c r="F11788" s="27"/>
      <c r="G11788" s="35"/>
      <c r="H11788" s="35"/>
      <c r="I11788" s="35"/>
    </row>
    <row r="11789" spans="3:9" ht="22.5" customHeight="1" x14ac:dyDescent="0.25">
      <c r="C11789" s="34"/>
      <c r="D11789" s="27"/>
      <c r="F11789" s="27"/>
      <c r="G11789" s="35"/>
      <c r="H11789" s="35"/>
      <c r="I11789" s="35"/>
    </row>
    <row r="11790" spans="3:9" ht="22.5" customHeight="1" x14ac:dyDescent="0.25">
      <c r="C11790" s="34"/>
      <c r="D11790" s="27"/>
      <c r="F11790" s="27"/>
      <c r="G11790" s="35"/>
      <c r="H11790" s="35"/>
      <c r="I11790" s="35"/>
    </row>
    <row r="11791" spans="3:9" ht="22.5" customHeight="1" x14ac:dyDescent="0.25">
      <c r="C11791" s="34"/>
      <c r="D11791" s="27"/>
      <c r="F11791" s="27"/>
      <c r="G11791" s="35"/>
      <c r="H11791" s="35"/>
      <c r="I11791" s="35"/>
    </row>
    <row r="11792" spans="3:9" ht="22.5" customHeight="1" x14ac:dyDescent="0.25">
      <c r="C11792" s="34"/>
      <c r="D11792" s="27"/>
      <c r="F11792" s="27"/>
      <c r="G11792" s="35"/>
      <c r="H11792" s="35"/>
      <c r="I11792" s="35"/>
    </row>
    <row r="11793" spans="3:9" ht="22.5" customHeight="1" x14ac:dyDescent="0.25">
      <c r="C11793" s="34"/>
      <c r="D11793" s="27"/>
      <c r="F11793" s="27"/>
      <c r="G11793" s="35"/>
      <c r="H11793" s="35"/>
      <c r="I11793" s="35"/>
    </row>
    <row r="11794" spans="3:9" ht="22.5" customHeight="1" x14ac:dyDescent="0.25">
      <c r="C11794" s="34"/>
      <c r="D11794" s="27"/>
      <c r="F11794" s="27"/>
      <c r="G11794" s="35"/>
      <c r="H11794" s="35"/>
      <c r="I11794" s="35"/>
    </row>
    <row r="11795" spans="3:9" ht="22.5" customHeight="1" x14ac:dyDescent="0.25">
      <c r="C11795" s="34"/>
      <c r="D11795" s="27"/>
      <c r="F11795" s="27"/>
      <c r="G11795" s="35"/>
      <c r="H11795" s="35"/>
      <c r="I11795" s="35"/>
    </row>
    <row r="11796" spans="3:9" ht="22.5" customHeight="1" x14ac:dyDescent="0.25">
      <c r="C11796" s="34"/>
      <c r="D11796" s="27"/>
      <c r="F11796" s="27"/>
      <c r="G11796" s="35"/>
      <c r="H11796" s="35"/>
      <c r="I11796" s="35"/>
    </row>
    <row r="11797" spans="3:9" ht="22.5" customHeight="1" x14ac:dyDescent="0.25">
      <c r="C11797" s="34"/>
      <c r="D11797" s="27"/>
      <c r="F11797" s="27"/>
      <c r="G11797" s="35"/>
      <c r="H11797" s="35"/>
      <c r="I11797" s="35"/>
    </row>
    <row r="11798" spans="3:9" ht="22.5" customHeight="1" x14ac:dyDescent="0.25">
      <c r="C11798" s="34"/>
      <c r="D11798" s="27"/>
      <c r="F11798" s="27"/>
      <c r="G11798" s="35"/>
      <c r="H11798" s="35"/>
      <c r="I11798" s="35"/>
    </row>
    <row r="11799" spans="3:9" ht="22.5" customHeight="1" x14ac:dyDescent="0.25">
      <c r="C11799" s="34"/>
      <c r="D11799" s="27"/>
      <c r="F11799" s="27"/>
      <c r="G11799" s="35"/>
      <c r="H11799" s="35"/>
      <c r="I11799" s="35"/>
    </row>
    <row r="11800" spans="3:9" ht="22.5" customHeight="1" x14ac:dyDescent="0.25">
      <c r="C11800" s="34"/>
      <c r="D11800" s="27"/>
      <c r="F11800" s="27"/>
      <c r="G11800" s="35"/>
      <c r="H11800" s="35"/>
      <c r="I11800" s="35"/>
    </row>
    <row r="11801" spans="3:9" ht="22.5" customHeight="1" x14ac:dyDescent="0.25">
      <c r="C11801" s="34"/>
      <c r="D11801" s="27"/>
      <c r="F11801" s="27"/>
      <c r="G11801" s="35"/>
      <c r="H11801" s="35"/>
      <c r="I11801" s="35"/>
    </row>
    <row r="11802" spans="3:9" ht="22.5" customHeight="1" x14ac:dyDescent="0.25">
      <c r="C11802" s="34"/>
      <c r="D11802" s="27"/>
      <c r="F11802" s="27"/>
      <c r="G11802" s="35"/>
      <c r="H11802" s="35"/>
      <c r="I11802" s="35"/>
    </row>
    <row r="11803" spans="3:9" ht="22.5" customHeight="1" x14ac:dyDescent="0.25">
      <c r="C11803" s="34"/>
      <c r="D11803" s="27"/>
      <c r="F11803" s="27"/>
      <c r="G11803" s="35"/>
      <c r="H11803" s="35"/>
      <c r="I11803" s="35"/>
    </row>
    <row r="11804" spans="3:9" ht="22.5" customHeight="1" x14ac:dyDescent="0.25">
      <c r="C11804" s="34"/>
      <c r="D11804" s="27"/>
      <c r="F11804" s="27"/>
      <c r="G11804" s="35"/>
      <c r="H11804" s="35"/>
      <c r="I11804" s="35"/>
    </row>
    <row r="11805" spans="3:9" ht="22.5" customHeight="1" x14ac:dyDescent="0.25">
      <c r="C11805" s="34"/>
      <c r="D11805" s="27"/>
      <c r="F11805" s="27"/>
      <c r="G11805" s="35"/>
      <c r="H11805" s="35"/>
      <c r="I11805" s="35"/>
    </row>
    <row r="11806" spans="3:9" ht="22.5" customHeight="1" x14ac:dyDescent="0.25">
      <c r="C11806" s="34"/>
      <c r="D11806" s="27"/>
      <c r="F11806" s="27"/>
      <c r="G11806" s="35"/>
      <c r="H11806" s="35"/>
      <c r="I11806" s="35"/>
    </row>
    <row r="11807" spans="3:9" ht="22.5" customHeight="1" x14ac:dyDescent="0.25">
      <c r="C11807" s="34"/>
      <c r="D11807" s="27"/>
      <c r="F11807" s="27"/>
      <c r="G11807" s="35"/>
      <c r="H11807" s="35"/>
      <c r="I11807" s="35"/>
    </row>
    <row r="11808" spans="3:9" ht="22.5" customHeight="1" x14ac:dyDescent="0.25">
      <c r="C11808" s="34"/>
      <c r="D11808" s="27"/>
      <c r="F11808" s="27"/>
      <c r="G11808" s="35"/>
      <c r="H11808" s="35"/>
      <c r="I11808" s="35"/>
    </row>
    <row r="11809" spans="3:9" ht="22.5" customHeight="1" x14ac:dyDescent="0.25">
      <c r="C11809" s="34"/>
      <c r="D11809" s="27"/>
      <c r="F11809" s="27"/>
      <c r="G11809" s="35"/>
      <c r="H11809" s="35"/>
      <c r="I11809" s="35"/>
    </row>
    <row r="11810" spans="3:9" ht="22.5" customHeight="1" x14ac:dyDescent="0.25">
      <c r="C11810" s="34"/>
      <c r="D11810" s="27"/>
      <c r="F11810" s="27"/>
      <c r="G11810" s="35"/>
      <c r="H11810" s="35"/>
      <c r="I11810" s="35"/>
    </row>
    <row r="11811" spans="3:9" ht="22.5" customHeight="1" x14ac:dyDescent="0.25">
      <c r="C11811" s="34"/>
      <c r="D11811" s="27"/>
      <c r="F11811" s="27"/>
      <c r="G11811" s="35"/>
      <c r="H11811" s="35"/>
      <c r="I11811" s="35"/>
    </row>
    <row r="11812" spans="3:9" ht="22.5" customHeight="1" x14ac:dyDescent="0.25">
      <c r="C11812" s="34"/>
      <c r="D11812" s="27"/>
      <c r="F11812" s="27"/>
      <c r="G11812" s="35"/>
      <c r="H11812" s="35"/>
      <c r="I11812" s="35"/>
    </row>
    <row r="11813" spans="3:9" ht="22.5" customHeight="1" x14ac:dyDescent="0.25">
      <c r="C11813" s="34"/>
      <c r="D11813" s="27"/>
      <c r="F11813" s="27"/>
      <c r="G11813" s="35"/>
      <c r="H11813" s="35"/>
      <c r="I11813" s="35"/>
    </row>
    <row r="11814" spans="3:9" ht="22.5" customHeight="1" x14ac:dyDescent="0.25">
      <c r="C11814" s="34"/>
      <c r="D11814" s="27"/>
      <c r="F11814" s="27"/>
      <c r="G11814" s="35"/>
      <c r="H11814" s="35"/>
      <c r="I11814" s="35"/>
    </row>
    <row r="11815" spans="3:9" ht="22.5" customHeight="1" x14ac:dyDescent="0.25">
      <c r="C11815" s="34"/>
      <c r="D11815" s="27"/>
      <c r="F11815" s="27"/>
      <c r="G11815" s="35"/>
      <c r="H11815" s="35"/>
      <c r="I11815" s="35"/>
    </row>
    <row r="11816" spans="3:9" ht="22.5" customHeight="1" x14ac:dyDescent="0.25">
      <c r="C11816" s="34"/>
      <c r="D11816" s="27"/>
      <c r="F11816" s="27"/>
      <c r="G11816" s="35"/>
      <c r="H11816" s="35"/>
      <c r="I11816" s="35"/>
    </row>
    <row r="11817" spans="3:9" ht="22.5" customHeight="1" x14ac:dyDescent="0.25">
      <c r="C11817" s="34"/>
      <c r="D11817" s="27"/>
      <c r="F11817" s="27"/>
      <c r="G11817" s="35"/>
      <c r="H11817" s="35"/>
      <c r="I11817" s="35"/>
    </row>
    <row r="11818" spans="3:9" ht="22.5" customHeight="1" x14ac:dyDescent="0.25">
      <c r="C11818" s="34"/>
      <c r="D11818" s="27"/>
      <c r="F11818" s="27"/>
      <c r="G11818" s="35"/>
      <c r="H11818" s="35"/>
      <c r="I11818" s="35"/>
    </row>
    <row r="11819" spans="3:9" ht="22.5" customHeight="1" x14ac:dyDescent="0.25">
      <c r="C11819" s="34"/>
      <c r="D11819" s="27"/>
      <c r="F11819" s="27"/>
      <c r="G11819" s="35"/>
      <c r="H11819" s="35"/>
      <c r="I11819" s="35"/>
    </row>
    <row r="11820" spans="3:9" ht="22.5" customHeight="1" x14ac:dyDescent="0.25">
      <c r="C11820" s="34"/>
      <c r="D11820" s="27"/>
      <c r="F11820" s="27"/>
      <c r="G11820" s="35"/>
      <c r="H11820" s="35"/>
      <c r="I11820" s="35"/>
    </row>
    <row r="11821" spans="3:9" ht="22.5" customHeight="1" x14ac:dyDescent="0.25">
      <c r="C11821" s="34"/>
      <c r="D11821" s="27"/>
      <c r="F11821" s="27"/>
      <c r="G11821" s="35"/>
      <c r="H11821" s="35"/>
      <c r="I11821" s="35"/>
    </row>
    <row r="11822" spans="3:9" ht="22.5" customHeight="1" x14ac:dyDescent="0.25">
      <c r="C11822" s="34"/>
      <c r="D11822" s="27"/>
      <c r="F11822" s="27"/>
      <c r="G11822" s="35"/>
      <c r="H11822" s="35"/>
      <c r="I11822" s="35"/>
    </row>
    <row r="11823" spans="3:9" ht="22.5" customHeight="1" x14ac:dyDescent="0.25">
      <c r="C11823" s="34"/>
      <c r="D11823" s="27"/>
      <c r="F11823" s="27"/>
      <c r="G11823" s="35"/>
      <c r="H11823" s="35"/>
      <c r="I11823" s="35"/>
    </row>
    <row r="11824" spans="3:9" ht="22.5" customHeight="1" x14ac:dyDescent="0.25">
      <c r="C11824" s="34"/>
      <c r="D11824" s="27"/>
      <c r="F11824" s="27"/>
      <c r="G11824" s="35"/>
      <c r="H11824" s="35"/>
      <c r="I11824" s="35"/>
    </row>
    <row r="11825" spans="3:9" ht="22.5" customHeight="1" x14ac:dyDescent="0.25">
      <c r="C11825" s="34"/>
      <c r="D11825" s="27"/>
      <c r="F11825" s="27"/>
      <c r="G11825" s="35"/>
      <c r="H11825" s="35"/>
      <c r="I11825" s="35"/>
    </row>
    <row r="11826" spans="3:9" ht="22.5" customHeight="1" x14ac:dyDescent="0.25">
      <c r="C11826" s="34"/>
      <c r="D11826" s="27"/>
      <c r="F11826" s="27"/>
      <c r="G11826" s="35"/>
      <c r="H11826" s="35"/>
      <c r="I11826" s="35"/>
    </row>
    <row r="11827" spans="3:9" ht="22.5" customHeight="1" x14ac:dyDescent="0.25">
      <c r="C11827" s="34"/>
      <c r="D11827" s="27"/>
      <c r="F11827" s="27"/>
      <c r="G11827" s="35"/>
      <c r="H11827" s="35"/>
      <c r="I11827" s="35"/>
    </row>
    <row r="11828" spans="3:9" ht="22.5" customHeight="1" x14ac:dyDescent="0.25">
      <c r="C11828" s="34"/>
      <c r="D11828" s="27"/>
      <c r="F11828" s="27"/>
      <c r="G11828" s="35"/>
      <c r="H11828" s="35"/>
      <c r="I11828" s="35"/>
    </row>
    <row r="11829" spans="3:9" ht="22.5" customHeight="1" x14ac:dyDescent="0.25">
      <c r="C11829" s="34"/>
      <c r="D11829" s="27"/>
      <c r="F11829" s="27"/>
      <c r="G11829" s="35"/>
      <c r="H11829" s="35"/>
      <c r="I11829" s="35"/>
    </row>
    <row r="11830" spans="3:9" ht="22.5" customHeight="1" x14ac:dyDescent="0.25">
      <c r="C11830" s="34"/>
      <c r="D11830" s="27"/>
      <c r="F11830" s="27"/>
      <c r="G11830" s="35"/>
      <c r="H11830" s="35"/>
      <c r="I11830" s="35"/>
    </row>
    <row r="11831" spans="3:9" ht="22.5" customHeight="1" x14ac:dyDescent="0.25">
      <c r="C11831" s="34"/>
      <c r="D11831" s="27"/>
      <c r="F11831" s="27"/>
      <c r="G11831" s="35"/>
      <c r="H11831" s="35"/>
      <c r="I11831" s="35"/>
    </row>
    <row r="11832" spans="3:9" ht="22.5" customHeight="1" x14ac:dyDescent="0.25">
      <c r="C11832" s="34"/>
      <c r="D11832" s="27"/>
      <c r="F11832" s="27"/>
      <c r="G11832" s="35"/>
      <c r="H11832" s="35"/>
      <c r="I11832" s="35"/>
    </row>
    <row r="11833" spans="3:9" ht="22.5" customHeight="1" x14ac:dyDescent="0.25">
      <c r="C11833" s="34"/>
      <c r="D11833" s="27"/>
      <c r="F11833" s="27"/>
      <c r="G11833" s="35"/>
      <c r="H11833" s="35"/>
      <c r="I11833" s="35"/>
    </row>
    <row r="11834" spans="3:9" ht="22.5" customHeight="1" x14ac:dyDescent="0.25">
      <c r="C11834" s="34"/>
      <c r="D11834" s="27"/>
      <c r="F11834" s="27"/>
      <c r="G11834" s="35"/>
      <c r="H11834" s="35"/>
      <c r="I11834" s="35"/>
    </row>
    <row r="11835" spans="3:9" ht="22.5" customHeight="1" x14ac:dyDescent="0.25">
      <c r="C11835" s="34"/>
      <c r="D11835" s="27"/>
      <c r="F11835" s="27"/>
      <c r="G11835" s="35"/>
      <c r="H11835" s="35"/>
      <c r="I11835" s="35"/>
    </row>
    <row r="11836" spans="3:9" ht="22.5" customHeight="1" x14ac:dyDescent="0.25">
      <c r="C11836" s="34"/>
      <c r="D11836" s="27"/>
      <c r="F11836" s="27"/>
      <c r="G11836" s="35"/>
      <c r="H11836" s="35"/>
      <c r="I11836" s="35"/>
    </row>
    <row r="11837" spans="3:9" ht="22.5" customHeight="1" x14ac:dyDescent="0.25">
      <c r="C11837" s="34"/>
      <c r="D11837" s="27"/>
      <c r="F11837" s="27"/>
      <c r="G11837" s="35"/>
      <c r="H11837" s="35"/>
      <c r="I11837" s="35"/>
    </row>
    <row r="11838" spans="3:9" ht="22.5" customHeight="1" x14ac:dyDescent="0.25">
      <c r="C11838" s="34"/>
      <c r="D11838" s="27"/>
      <c r="F11838" s="27"/>
      <c r="G11838" s="35"/>
      <c r="H11838" s="35"/>
      <c r="I11838" s="35"/>
    </row>
    <row r="11839" spans="3:9" ht="22.5" customHeight="1" x14ac:dyDescent="0.25">
      <c r="C11839" s="34"/>
      <c r="D11839" s="27"/>
      <c r="F11839" s="27"/>
      <c r="G11839" s="35"/>
      <c r="H11839" s="35"/>
      <c r="I11839" s="35"/>
    </row>
    <row r="11840" spans="3:9" ht="22.5" customHeight="1" x14ac:dyDescent="0.25">
      <c r="C11840" s="34"/>
      <c r="D11840" s="27"/>
      <c r="F11840" s="27"/>
      <c r="G11840" s="35"/>
      <c r="H11840" s="35"/>
      <c r="I11840" s="35"/>
    </row>
    <row r="11841" spans="3:9" ht="22.5" customHeight="1" x14ac:dyDescent="0.25">
      <c r="C11841" s="34"/>
      <c r="D11841" s="27"/>
      <c r="F11841" s="27"/>
      <c r="G11841" s="35"/>
      <c r="H11841" s="35"/>
      <c r="I11841" s="35"/>
    </row>
    <row r="11842" spans="3:9" ht="22.5" customHeight="1" x14ac:dyDescent="0.25">
      <c r="C11842" s="34"/>
      <c r="D11842" s="27"/>
      <c r="F11842" s="27"/>
      <c r="G11842" s="35"/>
      <c r="H11842" s="35"/>
      <c r="I11842" s="35"/>
    </row>
    <row r="11843" spans="3:9" ht="22.5" customHeight="1" x14ac:dyDescent="0.25">
      <c r="C11843" s="34"/>
      <c r="D11843" s="27"/>
      <c r="F11843" s="27"/>
      <c r="G11843" s="35"/>
      <c r="H11843" s="35"/>
      <c r="I11843" s="35"/>
    </row>
    <row r="11844" spans="3:9" ht="22.5" customHeight="1" x14ac:dyDescent="0.25">
      <c r="C11844" s="34"/>
      <c r="D11844" s="27"/>
      <c r="F11844" s="27"/>
      <c r="G11844" s="35"/>
      <c r="H11844" s="35"/>
      <c r="I11844" s="35"/>
    </row>
    <row r="11845" spans="3:9" ht="22.5" customHeight="1" x14ac:dyDescent="0.25">
      <c r="C11845" s="34"/>
      <c r="D11845" s="27"/>
      <c r="F11845" s="27"/>
      <c r="G11845" s="35"/>
      <c r="H11845" s="35"/>
      <c r="I11845" s="35"/>
    </row>
    <row r="11846" spans="3:9" ht="22.5" customHeight="1" x14ac:dyDescent="0.25">
      <c r="C11846" s="34"/>
      <c r="D11846" s="27"/>
      <c r="F11846" s="27"/>
      <c r="G11846" s="35"/>
      <c r="H11846" s="35"/>
      <c r="I11846" s="35"/>
    </row>
    <row r="11847" spans="3:9" ht="22.5" customHeight="1" x14ac:dyDescent="0.25">
      <c r="C11847" s="34"/>
      <c r="D11847" s="27"/>
      <c r="F11847" s="27"/>
      <c r="G11847" s="35"/>
      <c r="H11847" s="35"/>
      <c r="I11847" s="35"/>
    </row>
    <row r="11848" spans="3:9" ht="22.5" customHeight="1" x14ac:dyDescent="0.25">
      <c r="C11848" s="34"/>
      <c r="D11848" s="27"/>
      <c r="F11848" s="27"/>
      <c r="G11848" s="35"/>
      <c r="H11848" s="35"/>
      <c r="I11848" s="35"/>
    </row>
    <row r="11849" spans="3:9" ht="22.5" customHeight="1" x14ac:dyDescent="0.25">
      <c r="C11849" s="34"/>
      <c r="D11849" s="27"/>
      <c r="F11849" s="27"/>
      <c r="G11849" s="35"/>
      <c r="H11849" s="35"/>
      <c r="I11849" s="35"/>
    </row>
    <row r="11850" spans="3:9" ht="22.5" customHeight="1" x14ac:dyDescent="0.25">
      <c r="C11850" s="34"/>
      <c r="D11850" s="27"/>
      <c r="F11850" s="27"/>
      <c r="G11850" s="35"/>
      <c r="H11850" s="35"/>
      <c r="I11850" s="35"/>
    </row>
    <row r="11851" spans="3:9" ht="22.5" customHeight="1" x14ac:dyDescent="0.25">
      <c r="C11851" s="34"/>
      <c r="D11851" s="27"/>
      <c r="F11851" s="27"/>
      <c r="G11851" s="35"/>
      <c r="H11851" s="35"/>
      <c r="I11851" s="35"/>
    </row>
    <row r="11852" spans="3:9" ht="22.5" customHeight="1" x14ac:dyDescent="0.25">
      <c r="C11852" s="34"/>
      <c r="D11852" s="27"/>
      <c r="F11852" s="27"/>
      <c r="G11852" s="35"/>
      <c r="H11852" s="35"/>
      <c r="I11852" s="35"/>
    </row>
    <row r="11853" spans="3:9" ht="22.5" customHeight="1" x14ac:dyDescent="0.25">
      <c r="C11853" s="34"/>
      <c r="D11853" s="27"/>
      <c r="F11853" s="27"/>
      <c r="G11853" s="35"/>
      <c r="H11853" s="35"/>
      <c r="I11853" s="35"/>
    </row>
    <row r="11854" spans="3:9" ht="22.5" customHeight="1" x14ac:dyDescent="0.25">
      <c r="C11854" s="34"/>
      <c r="D11854" s="27"/>
      <c r="F11854" s="27"/>
      <c r="G11854" s="35"/>
      <c r="H11854" s="35"/>
      <c r="I11854" s="35"/>
    </row>
    <row r="11855" spans="3:9" ht="22.5" customHeight="1" x14ac:dyDescent="0.25">
      <c r="C11855" s="34"/>
      <c r="D11855" s="27"/>
      <c r="F11855" s="27"/>
      <c r="G11855" s="35"/>
      <c r="H11855" s="35"/>
      <c r="I11855" s="35"/>
    </row>
    <row r="11856" spans="3:9" ht="22.5" customHeight="1" x14ac:dyDescent="0.25">
      <c r="C11856" s="34"/>
      <c r="D11856" s="27"/>
      <c r="F11856" s="27"/>
      <c r="G11856" s="35"/>
      <c r="H11856" s="35"/>
      <c r="I11856" s="35"/>
    </row>
    <row r="11857" spans="3:9" ht="22.5" customHeight="1" x14ac:dyDescent="0.25">
      <c r="C11857" s="34"/>
      <c r="D11857" s="27"/>
      <c r="F11857" s="27"/>
      <c r="G11857" s="35"/>
      <c r="H11857" s="35"/>
      <c r="I11857" s="35"/>
    </row>
    <row r="11858" spans="3:9" ht="22.5" customHeight="1" x14ac:dyDescent="0.25">
      <c r="C11858" s="34"/>
      <c r="D11858" s="27"/>
      <c r="F11858" s="27"/>
      <c r="G11858" s="35"/>
      <c r="H11858" s="35"/>
      <c r="I11858" s="35"/>
    </row>
    <row r="11859" spans="3:9" ht="22.5" customHeight="1" x14ac:dyDescent="0.25">
      <c r="C11859" s="34"/>
      <c r="D11859" s="27"/>
      <c r="F11859" s="27"/>
      <c r="G11859" s="35"/>
      <c r="H11859" s="35"/>
      <c r="I11859" s="35"/>
    </row>
    <row r="11860" spans="3:9" ht="22.5" customHeight="1" x14ac:dyDescent="0.25">
      <c r="C11860" s="34"/>
      <c r="D11860" s="27"/>
      <c r="F11860" s="27"/>
      <c r="G11860" s="35"/>
      <c r="H11860" s="35"/>
      <c r="I11860" s="35"/>
    </row>
    <row r="11861" spans="3:9" ht="22.5" customHeight="1" x14ac:dyDescent="0.25">
      <c r="C11861" s="34"/>
      <c r="D11861" s="27"/>
      <c r="F11861" s="27"/>
      <c r="G11861" s="35"/>
      <c r="H11861" s="35"/>
      <c r="I11861" s="35"/>
    </row>
    <row r="11862" spans="3:9" ht="22.5" customHeight="1" x14ac:dyDescent="0.25">
      <c r="C11862" s="34"/>
      <c r="D11862" s="27"/>
      <c r="F11862" s="27"/>
      <c r="G11862" s="35"/>
      <c r="H11862" s="35"/>
      <c r="I11862" s="35"/>
    </row>
    <row r="11863" spans="3:9" ht="22.5" customHeight="1" x14ac:dyDescent="0.25">
      <c r="C11863" s="34"/>
      <c r="D11863" s="27"/>
      <c r="F11863" s="27"/>
      <c r="G11863" s="35"/>
      <c r="H11863" s="35"/>
      <c r="I11863" s="35"/>
    </row>
    <row r="11864" spans="3:9" ht="22.5" customHeight="1" x14ac:dyDescent="0.25">
      <c r="C11864" s="34"/>
      <c r="D11864" s="27"/>
      <c r="F11864" s="27"/>
      <c r="G11864" s="35"/>
      <c r="H11864" s="35"/>
      <c r="I11864" s="35"/>
    </row>
    <row r="11865" spans="3:9" ht="22.5" customHeight="1" x14ac:dyDescent="0.25">
      <c r="C11865" s="34"/>
      <c r="D11865" s="27"/>
      <c r="F11865" s="27"/>
      <c r="G11865" s="35"/>
      <c r="H11865" s="35"/>
      <c r="I11865" s="35"/>
    </row>
    <row r="11866" spans="3:9" ht="22.5" customHeight="1" x14ac:dyDescent="0.25">
      <c r="C11866" s="34"/>
      <c r="D11866" s="27"/>
      <c r="F11866" s="27"/>
      <c r="G11866" s="35"/>
      <c r="H11866" s="35"/>
      <c r="I11866" s="35"/>
    </row>
    <row r="11867" spans="3:9" ht="22.5" customHeight="1" x14ac:dyDescent="0.25">
      <c r="C11867" s="34"/>
      <c r="D11867" s="27"/>
      <c r="F11867" s="27"/>
      <c r="G11867" s="35"/>
      <c r="H11867" s="35"/>
      <c r="I11867" s="35"/>
    </row>
    <row r="11868" spans="3:9" ht="22.5" customHeight="1" x14ac:dyDescent="0.25">
      <c r="C11868" s="34"/>
      <c r="D11868" s="27"/>
      <c r="F11868" s="27"/>
      <c r="G11868" s="35"/>
      <c r="H11868" s="35"/>
      <c r="I11868" s="35"/>
    </row>
    <row r="11869" spans="3:9" ht="22.5" customHeight="1" x14ac:dyDescent="0.25">
      <c r="C11869" s="34"/>
      <c r="D11869" s="27"/>
      <c r="F11869" s="27"/>
      <c r="G11869" s="35"/>
      <c r="H11869" s="35"/>
      <c r="I11869" s="35"/>
    </row>
    <row r="11870" spans="3:9" ht="22.5" customHeight="1" x14ac:dyDescent="0.25">
      <c r="C11870" s="34"/>
      <c r="D11870" s="27"/>
      <c r="F11870" s="27"/>
      <c r="G11870" s="35"/>
      <c r="H11870" s="35"/>
      <c r="I11870" s="35"/>
    </row>
    <row r="11871" spans="3:9" ht="22.5" customHeight="1" x14ac:dyDescent="0.25">
      <c r="C11871" s="34"/>
      <c r="D11871" s="27"/>
      <c r="F11871" s="27"/>
      <c r="G11871" s="35"/>
      <c r="H11871" s="35"/>
      <c r="I11871" s="35"/>
    </row>
    <row r="11872" spans="3:9" ht="22.5" customHeight="1" x14ac:dyDescent="0.25">
      <c r="C11872" s="34"/>
      <c r="D11872" s="27"/>
      <c r="F11872" s="27"/>
      <c r="G11872" s="35"/>
      <c r="H11872" s="35"/>
      <c r="I11872" s="35"/>
    </row>
    <row r="11873" spans="3:9" ht="22.5" customHeight="1" x14ac:dyDescent="0.25">
      <c r="C11873" s="34"/>
      <c r="D11873" s="27"/>
      <c r="F11873" s="27"/>
      <c r="G11873" s="35"/>
      <c r="H11873" s="35"/>
      <c r="I11873" s="35"/>
    </row>
    <row r="11874" spans="3:9" ht="22.5" customHeight="1" x14ac:dyDescent="0.25">
      <c r="C11874" s="34"/>
      <c r="D11874" s="27"/>
      <c r="F11874" s="27"/>
      <c r="G11874" s="35"/>
      <c r="H11874" s="35"/>
      <c r="I11874" s="35"/>
    </row>
    <row r="11875" spans="3:9" ht="22.5" customHeight="1" x14ac:dyDescent="0.25">
      <c r="C11875" s="34"/>
      <c r="D11875" s="27"/>
      <c r="F11875" s="27"/>
      <c r="G11875" s="35"/>
      <c r="H11875" s="35"/>
      <c r="I11875" s="35"/>
    </row>
    <row r="11876" spans="3:9" ht="22.5" customHeight="1" x14ac:dyDescent="0.25">
      <c r="C11876" s="34"/>
      <c r="D11876" s="27"/>
      <c r="F11876" s="27"/>
      <c r="G11876" s="35"/>
      <c r="H11876" s="35"/>
      <c r="I11876" s="35"/>
    </row>
    <row r="11877" spans="3:9" ht="22.5" customHeight="1" x14ac:dyDescent="0.25">
      <c r="C11877" s="34"/>
      <c r="D11877" s="27"/>
      <c r="F11877" s="27"/>
      <c r="G11877" s="35"/>
      <c r="H11877" s="35"/>
      <c r="I11877" s="35"/>
    </row>
    <row r="11878" spans="3:9" ht="22.5" customHeight="1" x14ac:dyDescent="0.25">
      <c r="C11878" s="34"/>
      <c r="D11878" s="27"/>
      <c r="F11878" s="27"/>
      <c r="G11878" s="35"/>
      <c r="H11878" s="35"/>
      <c r="I11878" s="35"/>
    </row>
    <row r="11879" spans="3:9" ht="22.5" customHeight="1" x14ac:dyDescent="0.25">
      <c r="C11879" s="34"/>
      <c r="D11879" s="27"/>
      <c r="F11879" s="27"/>
      <c r="G11879" s="35"/>
      <c r="H11879" s="35"/>
      <c r="I11879" s="35"/>
    </row>
    <row r="11880" spans="3:9" ht="22.5" customHeight="1" x14ac:dyDescent="0.25">
      <c r="C11880" s="34"/>
      <c r="D11880" s="27"/>
      <c r="F11880" s="27"/>
      <c r="G11880" s="35"/>
      <c r="H11880" s="35"/>
      <c r="I11880" s="35"/>
    </row>
    <row r="11881" spans="3:9" ht="22.5" customHeight="1" x14ac:dyDescent="0.25">
      <c r="C11881" s="34"/>
      <c r="D11881" s="27"/>
      <c r="F11881" s="27"/>
      <c r="G11881" s="35"/>
      <c r="H11881" s="35"/>
      <c r="I11881" s="35"/>
    </row>
    <row r="11882" spans="3:9" ht="22.5" customHeight="1" x14ac:dyDescent="0.25">
      <c r="C11882" s="34"/>
      <c r="D11882" s="27"/>
      <c r="F11882" s="27"/>
      <c r="G11882" s="35"/>
      <c r="H11882" s="35"/>
      <c r="I11882" s="35"/>
    </row>
    <row r="11883" spans="3:9" ht="22.5" customHeight="1" x14ac:dyDescent="0.25">
      <c r="C11883" s="34"/>
      <c r="D11883" s="27"/>
      <c r="F11883" s="27"/>
      <c r="G11883" s="35"/>
      <c r="H11883" s="35"/>
      <c r="I11883" s="35"/>
    </row>
    <row r="11884" spans="3:9" ht="22.5" customHeight="1" x14ac:dyDescent="0.25">
      <c r="C11884" s="34"/>
      <c r="D11884" s="27"/>
      <c r="F11884" s="27"/>
      <c r="G11884" s="35"/>
      <c r="H11884" s="35"/>
      <c r="I11884" s="35"/>
    </row>
    <row r="11885" spans="3:9" ht="22.5" customHeight="1" x14ac:dyDescent="0.25">
      <c r="C11885" s="34"/>
      <c r="D11885" s="27"/>
      <c r="F11885" s="27"/>
      <c r="G11885" s="35"/>
      <c r="H11885" s="35"/>
      <c r="I11885" s="35"/>
    </row>
    <row r="11886" spans="3:9" ht="22.5" customHeight="1" x14ac:dyDescent="0.25">
      <c r="C11886" s="34"/>
      <c r="D11886" s="27"/>
      <c r="F11886" s="27"/>
      <c r="G11886" s="35"/>
      <c r="H11886" s="35"/>
      <c r="I11886" s="35"/>
    </row>
    <row r="11887" spans="3:9" ht="22.5" customHeight="1" x14ac:dyDescent="0.25">
      <c r="C11887" s="34"/>
      <c r="D11887" s="27"/>
      <c r="F11887" s="27"/>
      <c r="G11887" s="35"/>
      <c r="H11887" s="35"/>
      <c r="I11887" s="35"/>
    </row>
    <row r="11888" spans="3:9" ht="22.5" customHeight="1" x14ac:dyDescent="0.25">
      <c r="C11888" s="34"/>
      <c r="D11888" s="27"/>
      <c r="F11888" s="27"/>
      <c r="G11888" s="35"/>
      <c r="H11888" s="35"/>
      <c r="I11888" s="35"/>
    </row>
    <row r="11889" spans="3:9" ht="22.5" customHeight="1" x14ac:dyDescent="0.25">
      <c r="C11889" s="34"/>
      <c r="D11889" s="27"/>
      <c r="F11889" s="27"/>
      <c r="G11889" s="35"/>
      <c r="H11889" s="35"/>
      <c r="I11889" s="35"/>
    </row>
    <row r="11890" spans="3:9" ht="22.5" customHeight="1" x14ac:dyDescent="0.25">
      <c r="C11890" s="34"/>
      <c r="D11890" s="27"/>
      <c r="F11890" s="27"/>
      <c r="G11890" s="35"/>
      <c r="H11890" s="35"/>
      <c r="I11890" s="35"/>
    </row>
    <row r="11891" spans="3:9" ht="22.5" customHeight="1" x14ac:dyDescent="0.25">
      <c r="C11891" s="34"/>
      <c r="D11891" s="27"/>
      <c r="F11891" s="27"/>
      <c r="G11891" s="35"/>
      <c r="H11891" s="35"/>
      <c r="I11891" s="35"/>
    </row>
    <row r="11892" spans="3:9" ht="22.5" customHeight="1" x14ac:dyDescent="0.25">
      <c r="C11892" s="34"/>
      <c r="D11892" s="27"/>
      <c r="F11892" s="27"/>
      <c r="G11892" s="35"/>
      <c r="H11892" s="35"/>
      <c r="I11892" s="35"/>
    </row>
    <row r="11893" spans="3:9" ht="22.5" customHeight="1" x14ac:dyDescent="0.25">
      <c r="C11893" s="34"/>
      <c r="D11893" s="27"/>
      <c r="F11893" s="27"/>
      <c r="G11893" s="35"/>
      <c r="H11893" s="35"/>
      <c r="I11893" s="35"/>
    </row>
    <row r="11894" spans="3:9" ht="22.5" customHeight="1" x14ac:dyDescent="0.25">
      <c r="C11894" s="34"/>
      <c r="D11894" s="27"/>
      <c r="F11894" s="27"/>
      <c r="G11894" s="35"/>
      <c r="H11894" s="35"/>
      <c r="I11894" s="35"/>
    </row>
    <row r="11895" spans="3:9" ht="22.5" customHeight="1" x14ac:dyDescent="0.25">
      <c r="C11895" s="34"/>
      <c r="D11895" s="27"/>
      <c r="F11895" s="27"/>
      <c r="G11895" s="35"/>
      <c r="H11895" s="35"/>
      <c r="I11895" s="35"/>
    </row>
    <row r="11896" spans="3:9" ht="22.5" customHeight="1" x14ac:dyDescent="0.25">
      <c r="C11896" s="34"/>
      <c r="D11896" s="27"/>
      <c r="F11896" s="27"/>
      <c r="G11896" s="35"/>
      <c r="H11896" s="35"/>
      <c r="I11896" s="35"/>
    </row>
    <row r="11897" spans="3:9" ht="22.5" customHeight="1" x14ac:dyDescent="0.25">
      <c r="C11897" s="34"/>
      <c r="D11897" s="27"/>
      <c r="F11897" s="27"/>
      <c r="G11897" s="35"/>
      <c r="H11897" s="35"/>
      <c r="I11897" s="35"/>
    </row>
    <row r="11898" spans="3:9" ht="22.5" customHeight="1" x14ac:dyDescent="0.25">
      <c r="C11898" s="34"/>
      <c r="D11898" s="27"/>
      <c r="F11898" s="27"/>
      <c r="G11898" s="35"/>
      <c r="H11898" s="35"/>
      <c r="I11898" s="35"/>
    </row>
    <row r="11899" spans="3:9" ht="22.5" customHeight="1" x14ac:dyDescent="0.25">
      <c r="C11899" s="34"/>
      <c r="D11899" s="27"/>
      <c r="F11899" s="27"/>
      <c r="G11899" s="35"/>
      <c r="H11899" s="35"/>
      <c r="I11899" s="35"/>
    </row>
    <row r="11900" spans="3:9" ht="22.5" customHeight="1" x14ac:dyDescent="0.25">
      <c r="C11900" s="34"/>
      <c r="D11900" s="27"/>
      <c r="F11900" s="27"/>
      <c r="G11900" s="35"/>
      <c r="H11900" s="35"/>
      <c r="I11900" s="35"/>
    </row>
    <row r="11901" spans="3:9" ht="22.5" customHeight="1" x14ac:dyDescent="0.25">
      <c r="C11901" s="34"/>
      <c r="D11901" s="27"/>
      <c r="F11901" s="27"/>
      <c r="G11901" s="35"/>
      <c r="H11901" s="35"/>
      <c r="I11901" s="35"/>
    </row>
    <row r="11902" spans="3:9" ht="22.5" customHeight="1" x14ac:dyDescent="0.25">
      <c r="C11902" s="34"/>
      <c r="D11902" s="27"/>
      <c r="F11902" s="27"/>
      <c r="G11902" s="35"/>
      <c r="H11902" s="35"/>
      <c r="I11902" s="35"/>
    </row>
    <row r="11903" spans="3:9" ht="22.5" customHeight="1" x14ac:dyDescent="0.25">
      <c r="C11903" s="34"/>
      <c r="D11903" s="27"/>
      <c r="F11903" s="27"/>
      <c r="G11903" s="35"/>
      <c r="H11903" s="35"/>
      <c r="I11903" s="35"/>
    </row>
    <row r="11904" spans="3:9" ht="22.5" customHeight="1" x14ac:dyDescent="0.25">
      <c r="C11904" s="34"/>
      <c r="D11904" s="27"/>
      <c r="F11904" s="27"/>
      <c r="G11904" s="35"/>
      <c r="H11904" s="35"/>
      <c r="I11904" s="35"/>
    </row>
    <row r="11905" spans="3:9" ht="22.5" customHeight="1" x14ac:dyDescent="0.25">
      <c r="C11905" s="34"/>
      <c r="D11905" s="27"/>
      <c r="F11905" s="27"/>
      <c r="G11905" s="35"/>
      <c r="H11905" s="35"/>
      <c r="I11905" s="35"/>
    </row>
    <row r="11906" spans="3:9" ht="22.5" customHeight="1" x14ac:dyDescent="0.25">
      <c r="C11906" s="34"/>
      <c r="D11906" s="27"/>
      <c r="F11906" s="27"/>
      <c r="G11906" s="35"/>
      <c r="H11906" s="35"/>
      <c r="I11906" s="35"/>
    </row>
    <row r="11907" spans="3:9" ht="22.5" customHeight="1" x14ac:dyDescent="0.25">
      <c r="C11907" s="34"/>
      <c r="D11907" s="27"/>
      <c r="F11907" s="27"/>
      <c r="G11907" s="35"/>
      <c r="H11907" s="35"/>
      <c r="I11907" s="35"/>
    </row>
    <row r="11908" spans="3:9" ht="22.5" customHeight="1" x14ac:dyDescent="0.25">
      <c r="C11908" s="34"/>
      <c r="D11908" s="27"/>
      <c r="F11908" s="27"/>
      <c r="G11908" s="35"/>
      <c r="H11908" s="35"/>
      <c r="I11908" s="35"/>
    </row>
    <row r="11909" spans="3:9" ht="22.5" customHeight="1" x14ac:dyDescent="0.25">
      <c r="C11909" s="34"/>
      <c r="D11909" s="27"/>
      <c r="F11909" s="27"/>
      <c r="G11909" s="35"/>
      <c r="H11909" s="35"/>
      <c r="I11909" s="35"/>
    </row>
    <row r="11910" spans="3:9" ht="22.5" customHeight="1" x14ac:dyDescent="0.25">
      <c r="C11910" s="34"/>
      <c r="D11910" s="27"/>
      <c r="F11910" s="27"/>
      <c r="G11910" s="35"/>
      <c r="H11910" s="35"/>
      <c r="I11910" s="35"/>
    </row>
    <row r="11911" spans="3:9" ht="22.5" customHeight="1" x14ac:dyDescent="0.25">
      <c r="C11911" s="34"/>
      <c r="D11911" s="27"/>
      <c r="F11911" s="27"/>
      <c r="G11911" s="35"/>
      <c r="H11911" s="35"/>
      <c r="I11911" s="35"/>
    </row>
    <row r="11912" spans="3:9" ht="22.5" customHeight="1" x14ac:dyDescent="0.25">
      <c r="C11912" s="34"/>
      <c r="D11912" s="27"/>
      <c r="F11912" s="27"/>
      <c r="G11912" s="35"/>
      <c r="H11912" s="35"/>
      <c r="I11912" s="35"/>
    </row>
    <row r="11913" spans="3:9" ht="22.5" customHeight="1" x14ac:dyDescent="0.25">
      <c r="C11913" s="34"/>
      <c r="D11913" s="27"/>
      <c r="F11913" s="27"/>
      <c r="G11913" s="35"/>
      <c r="H11913" s="35"/>
      <c r="I11913" s="35"/>
    </row>
    <row r="11914" spans="3:9" ht="22.5" customHeight="1" x14ac:dyDescent="0.25">
      <c r="C11914" s="34"/>
      <c r="D11914" s="27"/>
      <c r="F11914" s="27"/>
      <c r="G11914" s="35"/>
      <c r="H11914" s="35"/>
      <c r="I11914" s="35"/>
    </row>
    <row r="11915" spans="3:9" ht="22.5" customHeight="1" x14ac:dyDescent="0.25">
      <c r="C11915" s="34"/>
      <c r="D11915" s="27"/>
      <c r="F11915" s="27"/>
      <c r="G11915" s="35"/>
      <c r="H11915" s="35"/>
      <c r="I11915" s="35"/>
    </row>
    <row r="11916" spans="3:9" ht="22.5" customHeight="1" x14ac:dyDescent="0.25">
      <c r="C11916" s="34"/>
      <c r="D11916" s="27"/>
      <c r="F11916" s="27"/>
      <c r="G11916" s="35"/>
      <c r="H11916" s="35"/>
      <c r="I11916" s="35"/>
    </row>
    <row r="11917" spans="3:9" ht="22.5" customHeight="1" x14ac:dyDescent="0.25">
      <c r="C11917" s="34"/>
      <c r="D11917" s="27"/>
      <c r="F11917" s="27"/>
      <c r="G11917" s="35"/>
      <c r="H11917" s="35"/>
      <c r="I11917" s="35"/>
    </row>
    <row r="11918" spans="3:9" ht="22.5" customHeight="1" x14ac:dyDescent="0.25">
      <c r="C11918" s="34"/>
      <c r="D11918" s="27"/>
      <c r="F11918" s="27"/>
      <c r="G11918" s="35"/>
      <c r="H11918" s="35"/>
      <c r="I11918" s="35"/>
    </row>
    <row r="11919" spans="3:9" ht="22.5" customHeight="1" x14ac:dyDescent="0.25">
      <c r="C11919" s="34"/>
      <c r="D11919" s="27"/>
      <c r="F11919" s="27"/>
      <c r="G11919" s="35"/>
      <c r="H11919" s="35"/>
      <c r="I11919" s="35"/>
    </row>
    <row r="11920" spans="3:9" ht="22.5" customHeight="1" x14ac:dyDescent="0.25">
      <c r="C11920" s="34"/>
      <c r="D11920" s="27"/>
      <c r="F11920" s="27"/>
      <c r="G11920" s="35"/>
      <c r="H11920" s="35"/>
      <c r="I11920" s="35"/>
    </row>
    <row r="11921" spans="3:9" ht="22.5" customHeight="1" x14ac:dyDescent="0.25">
      <c r="C11921" s="34"/>
      <c r="D11921" s="27"/>
      <c r="F11921" s="27"/>
      <c r="G11921" s="35"/>
      <c r="H11921" s="35"/>
      <c r="I11921" s="35"/>
    </row>
    <row r="11922" spans="3:9" ht="22.5" customHeight="1" x14ac:dyDescent="0.25">
      <c r="C11922" s="34"/>
      <c r="D11922" s="27"/>
      <c r="F11922" s="27"/>
      <c r="G11922" s="35"/>
      <c r="H11922" s="35"/>
      <c r="I11922" s="35"/>
    </row>
    <row r="11923" spans="3:9" ht="22.5" customHeight="1" x14ac:dyDescent="0.25">
      <c r="C11923" s="34"/>
      <c r="D11923" s="27"/>
      <c r="F11923" s="27"/>
      <c r="G11923" s="35"/>
      <c r="H11923" s="35"/>
      <c r="I11923" s="35"/>
    </row>
    <row r="11924" spans="3:9" ht="22.5" customHeight="1" x14ac:dyDescent="0.25">
      <c r="C11924" s="34"/>
      <c r="D11924" s="27"/>
      <c r="F11924" s="27"/>
      <c r="G11924" s="35"/>
      <c r="H11924" s="35"/>
      <c r="I11924" s="35"/>
    </row>
    <row r="11925" spans="3:9" ht="22.5" customHeight="1" x14ac:dyDescent="0.25">
      <c r="C11925" s="34"/>
      <c r="D11925" s="27"/>
      <c r="F11925" s="27"/>
      <c r="G11925" s="35"/>
      <c r="H11925" s="35"/>
      <c r="I11925" s="35"/>
    </row>
    <row r="11926" spans="3:9" ht="22.5" customHeight="1" x14ac:dyDescent="0.25">
      <c r="C11926" s="34"/>
      <c r="D11926" s="27"/>
      <c r="F11926" s="27"/>
      <c r="G11926" s="35"/>
      <c r="H11926" s="35"/>
      <c r="I11926" s="35"/>
    </row>
    <row r="11927" spans="3:9" ht="22.5" customHeight="1" x14ac:dyDescent="0.25">
      <c r="C11927" s="34"/>
      <c r="D11927" s="27"/>
      <c r="F11927" s="27"/>
      <c r="G11927" s="35"/>
      <c r="H11927" s="35"/>
      <c r="I11927" s="35"/>
    </row>
    <row r="11928" spans="3:9" ht="22.5" customHeight="1" x14ac:dyDescent="0.25">
      <c r="C11928" s="34"/>
      <c r="D11928" s="27"/>
      <c r="F11928" s="27"/>
      <c r="G11928" s="35"/>
      <c r="H11928" s="35"/>
      <c r="I11928" s="35"/>
    </row>
    <row r="11929" spans="3:9" ht="22.5" customHeight="1" x14ac:dyDescent="0.25">
      <c r="C11929" s="34"/>
      <c r="D11929" s="27"/>
      <c r="F11929" s="27"/>
      <c r="G11929" s="35"/>
      <c r="H11929" s="35"/>
      <c r="I11929" s="35"/>
    </row>
    <row r="11930" spans="3:9" ht="22.5" customHeight="1" x14ac:dyDescent="0.25">
      <c r="C11930" s="34"/>
      <c r="D11930" s="27"/>
      <c r="F11930" s="27"/>
      <c r="G11930" s="35"/>
      <c r="H11930" s="35"/>
      <c r="I11930" s="35"/>
    </row>
    <row r="11931" spans="3:9" ht="22.5" customHeight="1" x14ac:dyDescent="0.25">
      <c r="C11931" s="34"/>
      <c r="D11931" s="27"/>
      <c r="F11931" s="27"/>
      <c r="G11931" s="35"/>
      <c r="H11931" s="35"/>
      <c r="I11931" s="35"/>
    </row>
    <row r="11932" spans="3:9" ht="22.5" customHeight="1" x14ac:dyDescent="0.25">
      <c r="C11932" s="34"/>
      <c r="D11932" s="27"/>
      <c r="F11932" s="27"/>
      <c r="G11932" s="35"/>
      <c r="H11932" s="35"/>
      <c r="I11932" s="35"/>
    </row>
    <row r="11933" spans="3:9" ht="22.5" customHeight="1" x14ac:dyDescent="0.25">
      <c r="C11933" s="34"/>
      <c r="D11933" s="27"/>
      <c r="F11933" s="27"/>
      <c r="G11933" s="35"/>
      <c r="H11933" s="35"/>
      <c r="I11933" s="35"/>
    </row>
    <row r="11934" spans="3:9" ht="22.5" customHeight="1" x14ac:dyDescent="0.25">
      <c r="C11934" s="34"/>
      <c r="D11934" s="27"/>
      <c r="F11934" s="27"/>
      <c r="G11934" s="35"/>
      <c r="H11934" s="35"/>
      <c r="I11934" s="35"/>
    </row>
    <row r="11935" spans="3:9" ht="22.5" customHeight="1" x14ac:dyDescent="0.25">
      <c r="C11935" s="34"/>
      <c r="D11935" s="27"/>
      <c r="F11935" s="27"/>
      <c r="G11935" s="35"/>
      <c r="H11935" s="35"/>
      <c r="I11935" s="35"/>
    </row>
    <row r="11936" spans="3:9" ht="22.5" customHeight="1" x14ac:dyDescent="0.25">
      <c r="C11936" s="34"/>
      <c r="D11936" s="27"/>
      <c r="F11936" s="27"/>
      <c r="G11936" s="35"/>
      <c r="H11936" s="35"/>
      <c r="I11936" s="35"/>
    </row>
    <row r="11937" spans="3:9" ht="22.5" customHeight="1" x14ac:dyDescent="0.25">
      <c r="C11937" s="34"/>
      <c r="D11937" s="27"/>
      <c r="F11937" s="27"/>
      <c r="G11937" s="35"/>
      <c r="H11937" s="35"/>
      <c r="I11937" s="35"/>
    </row>
    <row r="11938" spans="3:9" ht="22.5" customHeight="1" x14ac:dyDescent="0.25">
      <c r="C11938" s="34"/>
      <c r="D11938" s="27"/>
      <c r="F11938" s="27"/>
      <c r="G11938" s="35"/>
      <c r="H11938" s="35"/>
      <c r="I11938" s="35"/>
    </row>
    <row r="11939" spans="3:9" ht="22.5" customHeight="1" x14ac:dyDescent="0.25">
      <c r="C11939" s="34"/>
      <c r="D11939" s="27"/>
      <c r="F11939" s="27"/>
      <c r="G11939" s="35"/>
      <c r="H11939" s="35"/>
      <c r="I11939" s="35"/>
    </row>
    <row r="11940" spans="3:9" ht="22.5" customHeight="1" x14ac:dyDescent="0.25">
      <c r="C11940" s="34"/>
      <c r="D11940" s="27"/>
      <c r="F11940" s="27"/>
      <c r="G11940" s="35"/>
      <c r="H11940" s="35"/>
      <c r="I11940" s="35"/>
    </row>
    <row r="11941" spans="3:9" ht="22.5" customHeight="1" x14ac:dyDescent="0.25">
      <c r="C11941" s="34"/>
      <c r="D11941" s="27"/>
      <c r="F11941" s="27"/>
      <c r="G11941" s="35"/>
      <c r="H11941" s="35"/>
      <c r="I11941" s="35"/>
    </row>
    <row r="11942" spans="3:9" ht="22.5" customHeight="1" x14ac:dyDescent="0.25">
      <c r="C11942" s="34"/>
      <c r="D11942" s="27"/>
      <c r="F11942" s="27"/>
      <c r="G11942" s="35"/>
      <c r="H11942" s="35"/>
      <c r="I11942" s="35"/>
    </row>
    <row r="11943" spans="3:9" ht="22.5" customHeight="1" x14ac:dyDescent="0.25">
      <c r="C11943" s="34"/>
      <c r="D11943" s="27"/>
      <c r="F11943" s="27"/>
      <c r="G11943" s="35"/>
      <c r="H11943" s="35"/>
      <c r="I11943" s="35"/>
    </row>
    <row r="11944" spans="3:9" ht="22.5" customHeight="1" x14ac:dyDescent="0.25">
      <c r="C11944" s="34"/>
      <c r="D11944" s="27"/>
      <c r="F11944" s="27"/>
      <c r="G11944" s="35"/>
      <c r="H11944" s="35"/>
      <c r="I11944" s="35"/>
    </row>
    <row r="11945" spans="3:9" ht="22.5" customHeight="1" x14ac:dyDescent="0.25">
      <c r="C11945" s="34"/>
      <c r="D11945" s="27"/>
      <c r="F11945" s="27"/>
      <c r="G11945" s="35"/>
      <c r="H11945" s="35"/>
      <c r="I11945" s="35"/>
    </row>
    <row r="11946" spans="3:9" ht="22.5" customHeight="1" x14ac:dyDescent="0.25">
      <c r="C11946" s="34"/>
      <c r="D11946" s="27"/>
      <c r="F11946" s="27"/>
      <c r="G11946" s="35"/>
      <c r="H11946" s="35"/>
      <c r="I11946" s="35"/>
    </row>
    <row r="11947" spans="3:9" ht="22.5" customHeight="1" x14ac:dyDescent="0.25">
      <c r="C11947" s="34"/>
      <c r="D11947" s="27"/>
      <c r="F11947" s="27"/>
      <c r="G11947" s="35"/>
      <c r="H11947" s="35"/>
      <c r="I11947" s="35"/>
    </row>
    <row r="11948" spans="3:9" ht="22.5" customHeight="1" x14ac:dyDescent="0.25">
      <c r="C11948" s="34"/>
      <c r="D11948" s="27"/>
      <c r="F11948" s="27"/>
      <c r="G11948" s="35"/>
      <c r="H11948" s="35"/>
      <c r="I11948" s="35"/>
    </row>
    <row r="11949" spans="3:9" ht="22.5" customHeight="1" x14ac:dyDescent="0.25">
      <c r="C11949" s="34"/>
      <c r="D11949" s="27"/>
      <c r="F11949" s="27"/>
      <c r="G11949" s="35"/>
      <c r="H11949" s="35"/>
      <c r="I11949" s="35"/>
    </row>
    <row r="11950" spans="3:9" ht="22.5" customHeight="1" x14ac:dyDescent="0.25">
      <c r="C11950" s="34"/>
      <c r="D11950" s="27"/>
      <c r="F11950" s="27"/>
      <c r="G11950" s="35"/>
      <c r="H11950" s="35"/>
      <c r="I11950" s="35"/>
    </row>
    <row r="11951" spans="3:9" ht="22.5" customHeight="1" x14ac:dyDescent="0.25">
      <c r="C11951" s="34"/>
      <c r="D11951" s="27"/>
      <c r="F11951" s="27"/>
      <c r="G11951" s="35"/>
      <c r="H11951" s="35"/>
      <c r="I11951" s="35"/>
    </row>
    <row r="11952" spans="3:9" ht="22.5" customHeight="1" x14ac:dyDescent="0.25">
      <c r="C11952" s="34"/>
      <c r="D11952" s="27"/>
      <c r="F11952" s="27"/>
      <c r="G11952" s="35"/>
      <c r="H11952" s="35"/>
      <c r="I11952" s="35"/>
    </row>
    <row r="11953" spans="3:9" ht="22.5" customHeight="1" x14ac:dyDescent="0.25">
      <c r="C11953" s="34"/>
      <c r="D11953" s="27"/>
      <c r="F11953" s="27"/>
      <c r="G11953" s="35"/>
      <c r="H11953" s="35"/>
      <c r="I11953" s="35"/>
    </row>
    <row r="11954" spans="3:9" ht="22.5" customHeight="1" x14ac:dyDescent="0.25">
      <c r="C11954" s="34"/>
      <c r="D11954" s="27"/>
      <c r="F11954" s="27"/>
      <c r="G11954" s="35"/>
      <c r="H11954" s="35"/>
      <c r="I11954" s="35"/>
    </row>
    <row r="11955" spans="3:9" ht="22.5" customHeight="1" x14ac:dyDescent="0.25">
      <c r="C11955" s="34"/>
      <c r="D11955" s="27"/>
      <c r="F11955" s="27"/>
      <c r="G11955" s="35"/>
      <c r="H11955" s="35"/>
      <c r="I11955" s="35"/>
    </row>
    <row r="11956" spans="3:9" ht="22.5" customHeight="1" x14ac:dyDescent="0.25">
      <c r="C11956" s="34"/>
      <c r="D11956" s="27"/>
      <c r="F11956" s="27"/>
      <c r="G11956" s="35"/>
      <c r="H11956" s="35"/>
      <c r="I11956" s="35"/>
    </row>
    <row r="11957" spans="3:9" ht="22.5" customHeight="1" x14ac:dyDescent="0.25">
      <c r="C11957" s="34"/>
      <c r="D11957" s="27"/>
      <c r="F11957" s="27"/>
      <c r="G11957" s="35"/>
      <c r="H11957" s="35"/>
      <c r="I11957" s="35"/>
    </row>
    <row r="11958" spans="3:9" ht="22.5" customHeight="1" x14ac:dyDescent="0.25">
      <c r="C11958" s="34"/>
      <c r="D11958" s="27"/>
      <c r="F11958" s="27"/>
      <c r="G11958" s="35"/>
      <c r="H11958" s="35"/>
      <c r="I11958" s="35"/>
    </row>
    <row r="11959" spans="3:9" ht="22.5" customHeight="1" x14ac:dyDescent="0.25">
      <c r="C11959" s="34"/>
      <c r="D11959" s="27"/>
      <c r="F11959" s="27"/>
      <c r="G11959" s="35"/>
      <c r="H11959" s="35"/>
      <c r="I11959" s="35"/>
    </row>
    <row r="11960" spans="3:9" ht="22.5" customHeight="1" x14ac:dyDescent="0.25">
      <c r="C11960" s="34"/>
      <c r="D11960" s="27"/>
      <c r="F11960" s="27"/>
      <c r="G11960" s="35"/>
      <c r="H11960" s="35"/>
      <c r="I11960" s="35"/>
    </row>
    <row r="11961" spans="3:9" ht="22.5" customHeight="1" x14ac:dyDescent="0.25">
      <c r="C11961" s="34"/>
      <c r="D11961" s="27"/>
      <c r="F11961" s="27"/>
      <c r="G11961" s="35"/>
      <c r="H11961" s="35"/>
      <c r="I11961" s="35"/>
    </row>
    <row r="11962" spans="3:9" ht="22.5" customHeight="1" x14ac:dyDescent="0.25">
      <c r="C11962" s="34"/>
      <c r="D11962" s="27"/>
      <c r="F11962" s="27"/>
      <c r="G11962" s="35"/>
      <c r="H11962" s="35"/>
      <c r="I11962" s="35"/>
    </row>
    <row r="11963" spans="3:9" ht="22.5" customHeight="1" x14ac:dyDescent="0.25">
      <c r="C11963" s="34"/>
      <c r="D11963" s="27"/>
      <c r="F11963" s="27"/>
      <c r="G11963" s="35"/>
      <c r="H11963" s="35"/>
      <c r="I11963" s="35"/>
    </row>
    <row r="11964" spans="3:9" ht="22.5" customHeight="1" x14ac:dyDescent="0.25">
      <c r="C11964" s="34"/>
      <c r="D11964" s="27"/>
      <c r="F11964" s="27"/>
      <c r="G11964" s="35"/>
      <c r="H11964" s="35"/>
      <c r="I11964" s="35"/>
    </row>
    <row r="11965" spans="3:9" ht="22.5" customHeight="1" x14ac:dyDescent="0.25">
      <c r="C11965" s="34"/>
      <c r="D11965" s="27"/>
      <c r="F11965" s="27"/>
      <c r="G11965" s="35"/>
      <c r="H11965" s="35"/>
      <c r="I11965" s="35"/>
    </row>
    <row r="11966" spans="3:9" ht="22.5" customHeight="1" x14ac:dyDescent="0.25">
      <c r="C11966" s="34"/>
      <c r="D11966" s="27"/>
      <c r="F11966" s="27"/>
      <c r="G11966" s="35"/>
      <c r="H11966" s="35"/>
      <c r="I11966" s="35"/>
    </row>
    <row r="11967" spans="3:9" ht="22.5" customHeight="1" x14ac:dyDescent="0.25">
      <c r="C11967" s="34"/>
      <c r="D11967" s="27"/>
      <c r="F11967" s="27"/>
      <c r="G11967" s="35"/>
      <c r="H11967" s="35"/>
      <c r="I11967" s="35"/>
    </row>
    <row r="11968" spans="3:9" ht="22.5" customHeight="1" x14ac:dyDescent="0.25">
      <c r="C11968" s="34"/>
      <c r="D11968" s="27"/>
      <c r="F11968" s="27"/>
      <c r="G11968" s="35"/>
      <c r="H11968" s="35"/>
      <c r="I11968" s="35"/>
    </row>
    <row r="11969" spans="3:9" ht="22.5" customHeight="1" x14ac:dyDescent="0.25">
      <c r="C11969" s="34"/>
      <c r="D11969" s="27"/>
      <c r="F11969" s="27"/>
      <c r="G11969" s="35"/>
      <c r="H11969" s="35"/>
      <c r="I11969" s="35"/>
    </row>
    <row r="11970" spans="3:9" ht="22.5" customHeight="1" x14ac:dyDescent="0.25">
      <c r="C11970" s="34"/>
      <c r="D11970" s="27"/>
      <c r="F11970" s="27"/>
      <c r="G11970" s="35"/>
      <c r="H11970" s="35"/>
      <c r="I11970" s="35"/>
    </row>
    <row r="11971" spans="3:9" ht="22.5" customHeight="1" x14ac:dyDescent="0.25">
      <c r="C11971" s="34"/>
      <c r="D11971" s="27"/>
      <c r="F11971" s="27"/>
      <c r="G11971" s="35"/>
      <c r="H11971" s="35"/>
      <c r="I11971" s="35"/>
    </row>
    <row r="11972" spans="3:9" ht="22.5" customHeight="1" x14ac:dyDescent="0.25">
      <c r="C11972" s="34"/>
      <c r="D11972" s="27"/>
      <c r="F11972" s="27"/>
      <c r="G11972" s="35"/>
      <c r="H11972" s="35"/>
      <c r="I11972" s="35"/>
    </row>
    <row r="11973" spans="3:9" ht="22.5" customHeight="1" x14ac:dyDescent="0.25">
      <c r="C11973" s="34"/>
      <c r="D11973" s="27"/>
      <c r="F11973" s="27"/>
      <c r="G11973" s="35"/>
      <c r="H11973" s="35"/>
      <c r="I11973" s="35"/>
    </row>
    <row r="11974" spans="3:9" ht="22.5" customHeight="1" x14ac:dyDescent="0.25">
      <c r="C11974" s="34"/>
      <c r="D11974" s="27"/>
      <c r="F11974" s="27"/>
      <c r="G11974" s="35"/>
      <c r="H11974" s="35"/>
      <c r="I11974" s="35"/>
    </row>
    <row r="11975" spans="3:9" ht="22.5" customHeight="1" x14ac:dyDescent="0.25">
      <c r="C11975" s="34"/>
      <c r="D11975" s="27"/>
      <c r="F11975" s="27"/>
      <c r="G11975" s="35"/>
      <c r="H11975" s="35"/>
      <c r="I11975" s="35"/>
    </row>
    <row r="11976" spans="3:9" ht="22.5" customHeight="1" x14ac:dyDescent="0.25">
      <c r="C11976" s="34"/>
      <c r="D11976" s="27"/>
      <c r="F11976" s="27"/>
      <c r="G11976" s="35"/>
      <c r="H11976" s="35"/>
      <c r="I11976" s="35"/>
    </row>
    <row r="11977" spans="3:9" ht="22.5" customHeight="1" x14ac:dyDescent="0.25">
      <c r="C11977" s="34"/>
      <c r="D11977" s="27"/>
      <c r="F11977" s="27"/>
      <c r="G11977" s="35"/>
      <c r="H11977" s="35"/>
      <c r="I11977" s="35"/>
    </row>
    <row r="11978" spans="3:9" ht="22.5" customHeight="1" x14ac:dyDescent="0.25">
      <c r="C11978" s="34"/>
      <c r="D11978" s="27"/>
      <c r="F11978" s="27"/>
      <c r="G11978" s="35"/>
      <c r="H11978" s="35"/>
      <c r="I11978" s="35"/>
    </row>
    <row r="11979" spans="3:9" ht="22.5" customHeight="1" x14ac:dyDescent="0.25">
      <c r="C11979" s="34"/>
      <c r="D11979" s="27"/>
      <c r="F11979" s="27"/>
      <c r="G11979" s="35"/>
      <c r="H11979" s="35"/>
      <c r="I11979" s="35"/>
    </row>
    <row r="11980" spans="3:9" ht="22.5" customHeight="1" x14ac:dyDescent="0.25">
      <c r="C11980" s="34"/>
      <c r="D11980" s="27"/>
      <c r="F11980" s="27"/>
      <c r="G11980" s="35"/>
      <c r="H11980" s="35"/>
      <c r="I11980" s="35"/>
    </row>
    <row r="11981" spans="3:9" ht="22.5" customHeight="1" x14ac:dyDescent="0.25">
      <c r="C11981" s="34"/>
      <c r="D11981" s="27"/>
      <c r="F11981" s="27"/>
      <c r="G11981" s="35"/>
      <c r="H11981" s="35"/>
      <c r="I11981" s="35"/>
    </row>
    <row r="11982" spans="3:9" ht="22.5" customHeight="1" x14ac:dyDescent="0.25">
      <c r="C11982" s="34"/>
      <c r="D11982" s="27"/>
      <c r="F11982" s="27"/>
      <c r="G11982" s="35"/>
      <c r="H11982" s="35"/>
      <c r="I11982" s="35"/>
    </row>
    <row r="11983" spans="3:9" ht="22.5" customHeight="1" x14ac:dyDescent="0.25">
      <c r="C11983" s="34"/>
      <c r="D11983" s="27"/>
      <c r="F11983" s="27"/>
      <c r="G11983" s="35"/>
      <c r="H11983" s="35"/>
      <c r="I11983" s="35"/>
    </row>
    <row r="11984" spans="3:9" ht="22.5" customHeight="1" x14ac:dyDescent="0.25">
      <c r="C11984" s="34"/>
      <c r="D11984" s="27"/>
      <c r="F11984" s="27"/>
      <c r="G11984" s="35"/>
      <c r="H11984" s="35"/>
      <c r="I11984" s="35"/>
    </row>
    <row r="11985" spans="3:9" ht="22.5" customHeight="1" x14ac:dyDescent="0.25">
      <c r="C11985" s="34"/>
      <c r="D11985" s="27"/>
      <c r="F11985" s="27"/>
      <c r="G11985" s="35"/>
      <c r="H11985" s="35"/>
      <c r="I11985" s="35"/>
    </row>
    <row r="11986" spans="3:9" ht="22.5" customHeight="1" x14ac:dyDescent="0.25">
      <c r="C11986" s="34"/>
      <c r="D11986" s="27"/>
      <c r="F11986" s="27"/>
      <c r="G11986" s="35"/>
      <c r="H11986" s="35"/>
      <c r="I11986" s="35"/>
    </row>
    <row r="11987" spans="3:9" ht="22.5" customHeight="1" x14ac:dyDescent="0.25">
      <c r="C11987" s="34"/>
      <c r="D11987" s="27"/>
      <c r="F11987" s="27"/>
      <c r="G11987" s="35"/>
      <c r="H11987" s="35"/>
      <c r="I11987" s="35"/>
    </row>
    <row r="11988" spans="3:9" ht="22.5" customHeight="1" x14ac:dyDescent="0.25">
      <c r="C11988" s="34"/>
      <c r="D11988" s="27"/>
      <c r="F11988" s="27"/>
      <c r="G11988" s="35"/>
      <c r="H11988" s="35"/>
      <c r="I11988" s="35"/>
    </row>
    <row r="11989" spans="3:9" ht="22.5" customHeight="1" x14ac:dyDescent="0.25">
      <c r="C11989" s="34"/>
      <c r="D11989" s="27"/>
      <c r="F11989" s="27"/>
      <c r="G11989" s="35"/>
      <c r="H11989" s="35"/>
      <c r="I11989" s="35"/>
    </row>
    <row r="11990" spans="3:9" ht="22.5" customHeight="1" x14ac:dyDescent="0.25">
      <c r="C11990" s="34"/>
      <c r="D11990" s="27"/>
      <c r="F11990" s="27"/>
      <c r="G11990" s="35"/>
      <c r="H11990" s="35"/>
      <c r="I11990" s="35"/>
    </row>
    <row r="11991" spans="3:9" ht="22.5" customHeight="1" x14ac:dyDescent="0.25">
      <c r="C11991" s="34"/>
      <c r="D11991" s="27"/>
      <c r="F11991" s="27"/>
      <c r="G11991" s="35"/>
      <c r="H11991" s="35"/>
      <c r="I11991" s="35"/>
    </row>
    <row r="11992" spans="3:9" ht="22.5" customHeight="1" x14ac:dyDescent="0.25">
      <c r="C11992" s="34"/>
      <c r="D11992" s="27"/>
      <c r="F11992" s="27"/>
      <c r="G11992" s="35"/>
      <c r="H11992" s="35"/>
      <c r="I11992" s="35"/>
    </row>
    <row r="11993" spans="3:9" ht="22.5" customHeight="1" x14ac:dyDescent="0.25">
      <c r="C11993" s="34"/>
      <c r="D11993" s="27"/>
      <c r="F11993" s="27"/>
      <c r="G11993" s="35"/>
      <c r="H11993" s="35"/>
      <c r="I11993" s="35"/>
    </row>
    <row r="11994" spans="3:9" ht="22.5" customHeight="1" x14ac:dyDescent="0.25">
      <c r="C11994" s="34"/>
      <c r="D11994" s="27"/>
      <c r="F11994" s="27"/>
      <c r="G11994" s="35"/>
      <c r="H11994" s="35"/>
      <c r="I11994" s="35"/>
    </row>
    <row r="11995" spans="3:9" ht="22.5" customHeight="1" x14ac:dyDescent="0.25">
      <c r="C11995" s="34"/>
      <c r="D11995" s="27"/>
      <c r="F11995" s="27"/>
      <c r="G11995" s="35"/>
      <c r="H11995" s="35"/>
      <c r="I11995" s="35"/>
    </row>
    <row r="11996" spans="3:9" ht="22.5" customHeight="1" x14ac:dyDescent="0.25">
      <c r="C11996" s="34"/>
      <c r="D11996" s="27"/>
      <c r="F11996" s="27"/>
      <c r="G11996" s="35"/>
      <c r="H11996" s="35"/>
      <c r="I11996" s="35"/>
    </row>
    <row r="11997" spans="3:9" ht="22.5" customHeight="1" x14ac:dyDescent="0.25">
      <c r="C11997" s="34"/>
      <c r="D11997" s="27"/>
      <c r="F11997" s="27"/>
      <c r="G11997" s="35"/>
      <c r="H11997" s="35"/>
      <c r="I11997" s="35"/>
    </row>
    <row r="11998" spans="3:9" ht="22.5" customHeight="1" x14ac:dyDescent="0.25">
      <c r="C11998" s="34"/>
      <c r="D11998" s="27"/>
      <c r="F11998" s="27"/>
      <c r="G11998" s="35"/>
      <c r="H11998" s="35"/>
      <c r="I11998" s="35"/>
    </row>
    <row r="11999" spans="3:9" ht="22.5" customHeight="1" x14ac:dyDescent="0.25">
      <c r="C11999" s="34"/>
      <c r="D11999" s="27"/>
      <c r="F11999" s="27"/>
      <c r="G11999" s="35"/>
      <c r="H11999" s="35"/>
      <c r="I11999" s="35"/>
    </row>
    <row r="12000" spans="3:9" ht="22.5" customHeight="1" x14ac:dyDescent="0.25">
      <c r="C12000" s="34"/>
      <c r="D12000" s="27"/>
      <c r="F12000" s="27"/>
      <c r="G12000" s="35"/>
      <c r="H12000" s="35"/>
      <c r="I12000" s="35"/>
    </row>
    <row r="12001" spans="3:9" ht="22.5" customHeight="1" x14ac:dyDescent="0.25">
      <c r="C12001" s="34"/>
      <c r="D12001" s="27"/>
      <c r="F12001" s="27"/>
      <c r="G12001" s="35"/>
      <c r="H12001" s="35"/>
      <c r="I12001" s="35"/>
    </row>
    <row r="12002" spans="3:9" ht="22.5" customHeight="1" x14ac:dyDescent="0.25">
      <c r="C12002" s="34"/>
      <c r="D12002" s="27"/>
      <c r="F12002" s="27"/>
      <c r="G12002" s="35"/>
      <c r="H12002" s="35"/>
      <c r="I12002" s="35"/>
    </row>
    <row r="12003" spans="3:9" ht="22.5" customHeight="1" x14ac:dyDescent="0.25">
      <c r="C12003" s="34"/>
      <c r="D12003" s="27"/>
      <c r="F12003" s="27"/>
      <c r="G12003" s="35"/>
      <c r="H12003" s="35"/>
      <c r="I12003" s="35"/>
    </row>
    <row r="12004" spans="3:9" ht="22.5" customHeight="1" x14ac:dyDescent="0.25">
      <c r="C12004" s="34"/>
      <c r="D12004" s="27"/>
      <c r="F12004" s="27"/>
      <c r="G12004" s="35"/>
      <c r="H12004" s="35"/>
      <c r="I12004" s="35"/>
    </row>
    <row r="12005" spans="3:9" ht="22.5" customHeight="1" x14ac:dyDescent="0.25">
      <c r="C12005" s="34"/>
      <c r="D12005" s="27"/>
      <c r="F12005" s="27"/>
      <c r="G12005" s="35"/>
      <c r="H12005" s="35"/>
      <c r="I12005" s="35"/>
    </row>
    <row r="12006" spans="3:9" ht="22.5" customHeight="1" x14ac:dyDescent="0.25">
      <c r="C12006" s="34"/>
      <c r="D12006" s="27"/>
      <c r="F12006" s="27"/>
      <c r="G12006" s="35"/>
      <c r="H12006" s="35"/>
      <c r="I12006" s="35"/>
    </row>
    <row r="12007" spans="3:9" ht="22.5" customHeight="1" x14ac:dyDescent="0.25">
      <c r="C12007" s="34"/>
      <c r="D12007" s="27"/>
      <c r="F12007" s="27"/>
      <c r="G12007" s="35"/>
      <c r="H12007" s="35"/>
      <c r="I12007" s="35"/>
    </row>
    <row r="12008" spans="3:9" ht="22.5" customHeight="1" x14ac:dyDescent="0.25">
      <c r="C12008" s="34"/>
      <c r="D12008" s="27"/>
      <c r="F12008" s="27"/>
      <c r="G12008" s="35"/>
      <c r="H12008" s="35"/>
      <c r="I12008" s="35"/>
    </row>
    <row r="12009" spans="3:9" ht="22.5" customHeight="1" x14ac:dyDescent="0.25">
      <c r="C12009" s="34"/>
      <c r="D12009" s="27"/>
      <c r="F12009" s="27"/>
      <c r="G12009" s="35"/>
      <c r="H12009" s="35"/>
      <c r="I12009" s="35"/>
    </row>
    <row r="12010" spans="3:9" ht="22.5" customHeight="1" x14ac:dyDescent="0.25">
      <c r="C12010" s="34"/>
      <c r="D12010" s="27"/>
      <c r="F12010" s="27"/>
      <c r="G12010" s="35"/>
      <c r="H12010" s="35"/>
      <c r="I12010" s="35"/>
    </row>
    <row r="12011" spans="3:9" ht="22.5" customHeight="1" x14ac:dyDescent="0.25">
      <c r="C12011" s="34"/>
      <c r="D12011" s="27"/>
      <c r="F12011" s="27"/>
      <c r="G12011" s="35"/>
      <c r="H12011" s="35"/>
      <c r="I12011" s="35"/>
    </row>
    <row r="12012" spans="3:9" ht="22.5" customHeight="1" x14ac:dyDescent="0.25">
      <c r="C12012" s="34"/>
      <c r="D12012" s="27"/>
      <c r="F12012" s="27"/>
      <c r="G12012" s="35"/>
      <c r="H12012" s="35"/>
      <c r="I12012" s="35"/>
    </row>
    <row r="12013" spans="3:9" ht="22.5" customHeight="1" x14ac:dyDescent="0.25">
      <c r="C12013" s="34"/>
      <c r="D12013" s="27"/>
      <c r="F12013" s="27"/>
      <c r="G12013" s="35"/>
      <c r="H12013" s="35"/>
      <c r="I12013" s="35"/>
    </row>
    <row r="12014" spans="3:9" ht="22.5" customHeight="1" x14ac:dyDescent="0.25">
      <c r="C12014" s="34"/>
      <c r="D12014" s="27"/>
      <c r="F12014" s="27"/>
      <c r="G12014" s="35"/>
      <c r="H12014" s="35"/>
      <c r="I12014" s="35"/>
    </row>
    <row r="12015" spans="3:9" ht="22.5" customHeight="1" x14ac:dyDescent="0.25">
      <c r="C12015" s="34"/>
      <c r="D12015" s="27"/>
      <c r="F12015" s="27"/>
      <c r="G12015" s="35"/>
      <c r="H12015" s="35"/>
      <c r="I12015" s="35"/>
    </row>
    <row r="12016" spans="3:9" ht="22.5" customHeight="1" x14ac:dyDescent="0.25">
      <c r="C12016" s="34"/>
      <c r="D12016" s="27"/>
      <c r="F12016" s="27"/>
      <c r="G12016" s="35"/>
      <c r="H12016" s="35"/>
      <c r="I12016" s="35"/>
    </row>
    <row r="12017" spans="3:9" ht="22.5" customHeight="1" x14ac:dyDescent="0.25">
      <c r="C12017" s="34"/>
      <c r="D12017" s="27"/>
      <c r="F12017" s="27"/>
      <c r="G12017" s="35"/>
      <c r="H12017" s="35"/>
      <c r="I12017" s="35"/>
    </row>
    <row r="12018" spans="3:9" ht="22.5" customHeight="1" x14ac:dyDescent="0.25">
      <c r="C12018" s="34"/>
      <c r="D12018" s="27"/>
      <c r="F12018" s="27"/>
      <c r="G12018" s="35"/>
      <c r="H12018" s="35"/>
      <c r="I12018" s="35"/>
    </row>
    <row r="12019" spans="3:9" ht="22.5" customHeight="1" x14ac:dyDescent="0.25">
      <c r="C12019" s="34"/>
      <c r="D12019" s="27"/>
      <c r="F12019" s="27"/>
      <c r="G12019" s="35"/>
      <c r="H12019" s="35"/>
      <c r="I12019" s="35"/>
    </row>
    <row r="12020" spans="3:9" ht="22.5" customHeight="1" x14ac:dyDescent="0.25">
      <c r="C12020" s="34"/>
      <c r="D12020" s="27"/>
      <c r="F12020" s="27"/>
      <c r="G12020" s="35"/>
      <c r="H12020" s="35"/>
      <c r="I12020" s="35"/>
    </row>
    <row r="12021" spans="3:9" ht="22.5" customHeight="1" x14ac:dyDescent="0.25">
      <c r="C12021" s="34"/>
      <c r="D12021" s="27"/>
      <c r="F12021" s="27"/>
      <c r="G12021" s="35"/>
      <c r="H12021" s="35"/>
      <c r="I12021" s="35"/>
    </row>
    <row r="12022" spans="3:9" ht="22.5" customHeight="1" x14ac:dyDescent="0.25">
      <c r="C12022" s="34"/>
      <c r="D12022" s="27"/>
      <c r="F12022" s="27"/>
      <c r="G12022" s="35"/>
      <c r="H12022" s="35"/>
      <c r="I12022" s="35"/>
    </row>
    <row r="12023" spans="3:9" ht="22.5" customHeight="1" x14ac:dyDescent="0.25">
      <c r="C12023" s="34"/>
      <c r="D12023" s="27"/>
      <c r="F12023" s="27"/>
      <c r="G12023" s="35"/>
      <c r="H12023" s="35"/>
      <c r="I12023" s="35"/>
    </row>
    <row r="12024" spans="3:9" ht="22.5" customHeight="1" x14ac:dyDescent="0.25">
      <c r="C12024" s="34"/>
      <c r="D12024" s="27"/>
      <c r="F12024" s="27"/>
      <c r="G12024" s="35"/>
      <c r="H12024" s="35"/>
      <c r="I12024" s="35"/>
    </row>
    <row r="12025" spans="3:9" ht="22.5" customHeight="1" x14ac:dyDescent="0.25">
      <c r="C12025" s="34"/>
      <c r="D12025" s="27"/>
      <c r="F12025" s="27"/>
      <c r="G12025" s="35"/>
      <c r="H12025" s="35"/>
      <c r="I12025" s="35"/>
    </row>
    <row r="12026" spans="3:9" ht="22.5" customHeight="1" x14ac:dyDescent="0.25">
      <c r="C12026" s="34"/>
      <c r="D12026" s="27"/>
      <c r="F12026" s="27"/>
      <c r="G12026" s="35"/>
      <c r="H12026" s="35"/>
      <c r="I12026" s="35"/>
    </row>
    <row r="12027" spans="3:9" ht="22.5" customHeight="1" x14ac:dyDescent="0.25">
      <c r="C12027" s="34"/>
      <c r="D12027" s="27"/>
      <c r="F12027" s="27"/>
      <c r="G12027" s="35"/>
      <c r="H12027" s="35"/>
      <c r="I12027" s="35"/>
    </row>
    <row r="12028" spans="3:9" ht="22.5" customHeight="1" x14ac:dyDescent="0.25">
      <c r="C12028" s="34"/>
      <c r="D12028" s="27"/>
      <c r="F12028" s="27"/>
      <c r="G12028" s="35"/>
      <c r="H12028" s="35"/>
      <c r="I12028" s="35"/>
    </row>
    <row r="12029" spans="3:9" ht="22.5" customHeight="1" x14ac:dyDescent="0.25">
      <c r="C12029" s="34"/>
      <c r="D12029" s="27"/>
      <c r="F12029" s="27"/>
      <c r="G12029" s="35"/>
      <c r="H12029" s="35"/>
      <c r="I12029" s="35"/>
    </row>
    <row r="12030" spans="3:9" ht="22.5" customHeight="1" x14ac:dyDescent="0.25">
      <c r="C12030" s="34"/>
      <c r="D12030" s="27"/>
      <c r="F12030" s="27"/>
      <c r="G12030" s="35"/>
      <c r="H12030" s="35"/>
      <c r="I12030" s="35"/>
    </row>
    <row r="12031" spans="3:9" ht="22.5" customHeight="1" x14ac:dyDescent="0.25">
      <c r="C12031" s="34"/>
      <c r="D12031" s="27"/>
      <c r="F12031" s="27"/>
      <c r="G12031" s="35"/>
      <c r="H12031" s="35"/>
      <c r="I12031" s="35"/>
    </row>
    <row r="12032" spans="3:9" ht="22.5" customHeight="1" x14ac:dyDescent="0.25">
      <c r="C12032" s="34"/>
      <c r="D12032" s="27"/>
      <c r="F12032" s="27"/>
      <c r="G12032" s="35"/>
      <c r="H12032" s="35"/>
      <c r="I12032" s="35"/>
    </row>
    <row r="12033" spans="3:9" ht="22.5" customHeight="1" x14ac:dyDescent="0.25">
      <c r="C12033" s="34"/>
      <c r="D12033" s="27"/>
      <c r="F12033" s="27"/>
      <c r="G12033" s="35"/>
      <c r="H12033" s="35"/>
      <c r="I12033" s="35"/>
    </row>
    <row r="12034" spans="3:9" ht="22.5" customHeight="1" x14ac:dyDescent="0.25">
      <c r="C12034" s="34"/>
      <c r="D12034" s="27"/>
      <c r="F12034" s="27"/>
      <c r="G12034" s="35"/>
      <c r="H12034" s="35"/>
      <c r="I12034" s="35"/>
    </row>
    <row r="12035" spans="3:9" ht="22.5" customHeight="1" x14ac:dyDescent="0.25">
      <c r="C12035" s="34"/>
      <c r="D12035" s="27"/>
      <c r="F12035" s="27"/>
      <c r="G12035" s="35"/>
      <c r="H12035" s="35"/>
      <c r="I12035" s="35"/>
    </row>
    <row r="12036" spans="3:9" ht="22.5" customHeight="1" x14ac:dyDescent="0.25">
      <c r="C12036" s="34"/>
      <c r="D12036" s="27"/>
      <c r="F12036" s="27"/>
      <c r="G12036" s="35"/>
      <c r="H12036" s="35"/>
      <c r="I12036" s="35"/>
    </row>
    <row r="12037" spans="3:9" ht="22.5" customHeight="1" x14ac:dyDescent="0.25">
      <c r="C12037" s="34"/>
      <c r="D12037" s="27"/>
      <c r="F12037" s="27"/>
      <c r="G12037" s="35"/>
      <c r="H12037" s="35"/>
      <c r="I12037" s="35"/>
    </row>
    <row r="12038" spans="3:9" ht="22.5" customHeight="1" x14ac:dyDescent="0.25">
      <c r="C12038" s="34"/>
      <c r="D12038" s="27"/>
      <c r="F12038" s="27"/>
      <c r="G12038" s="35"/>
      <c r="H12038" s="35"/>
      <c r="I12038" s="35"/>
    </row>
    <row r="12039" spans="3:9" ht="22.5" customHeight="1" x14ac:dyDescent="0.25">
      <c r="C12039" s="34"/>
      <c r="D12039" s="27"/>
      <c r="F12039" s="27"/>
      <c r="G12039" s="35"/>
      <c r="H12039" s="35"/>
      <c r="I12039" s="35"/>
    </row>
    <row r="12040" spans="3:9" ht="22.5" customHeight="1" x14ac:dyDescent="0.25">
      <c r="C12040" s="34"/>
      <c r="D12040" s="27"/>
      <c r="F12040" s="27"/>
      <c r="G12040" s="35"/>
      <c r="H12040" s="35"/>
      <c r="I12040" s="35"/>
    </row>
    <row r="12041" spans="3:9" ht="22.5" customHeight="1" x14ac:dyDescent="0.25">
      <c r="C12041" s="34"/>
      <c r="D12041" s="27"/>
      <c r="F12041" s="27"/>
      <c r="G12041" s="35"/>
      <c r="H12041" s="35"/>
      <c r="I12041" s="35"/>
    </row>
    <row r="12042" spans="3:9" ht="22.5" customHeight="1" x14ac:dyDescent="0.25">
      <c r="C12042" s="34"/>
      <c r="D12042" s="27"/>
      <c r="F12042" s="27"/>
      <c r="G12042" s="35"/>
      <c r="H12042" s="35"/>
      <c r="I12042" s="35"/>
    </row>
    <row r="12043" spans="3:9" ht="22.5" customHeight="1" x14ac:dyDescent="0.25">
      <c r="C12043" s="34"/>
      <c r="D12043" s="27"/>
      <c r="F12043" s="27"/>
      <c r="G12043" s="35"/>
      <c r="H12043" s="35"/>
      <c r="I12043" s="35"/>
    </row>
    <row r="12044" spans="3:9" ht="22.5" customHeight="1" x14ac:dyDescent="0.25">
      <c r="C12044" s="34"/>
      <c r="D12044" s="27"/>
      <c r="F12044" s="27"/>
      <c r="G12044" s="35"/>
      <c r="H12044" s="35"/>
      <c r="I12044" s="35"/>
    </row>
    <row r="12045" spans="3:9" ht="22.5" customHeight="1" x14ac:dyDescent="0.25">
      <c r="C12045" s="34"/>
      <c r="D12045" s="27"/>
      <c r="F12045" s="27"/>
      <c r="G12045" s="35"/>
      <c r="H12045" s="35"/>
      <c r="I12045" s="35"/>
    </row>
    <row r="12046" spans="3:9" ht="22.5" customHeight="1" x14ac:dyDescent="0.25">
      <c r="C12046" s="34"/>
      <c r="D12046" s="27"/>
      <c r="F12046" s="27"/>
      <c r="G12046" s="35"/>
      <c r="H12046" s="35"/>
      <c r="I12046" s="35"/>
    </row>
    <row r="12047" spans="3:9" ht="22.5" customHeight="1" x14ac:dyDescent="0.25">
      <c r="C12047" s="34"/>
      <c r="D12047" s="27"/>
      <c r="F12047" s="27"/>
      <c r="G12047" s="35"/>
      <c r="H12047" s="35"/>
      <c r="I12047" s="35"/>
    </row>
    <row r="12048" spans="3:9" ht="22.5" customHeight="1" x14ac:dyDescent="0.25">
      <c r="C12048" s="34"/>
      <c r="D12048" s="27"/>
      <c r="F12048" s="27"/>
      <c r="G12048" s="35"/>
      <c r="H12048" s="35"/>
      <c r="I12048" s="35"/>
    </row>
    <row r="12049" spans="3:9" ht="22.5" customHeight="1" x14ac:dyDescent="0.25">
      <c r="C12049" s="34"/>
      <c r="D12049" s="27"/>
      <c r="F12049" s="27"/>
      <c r="G12049" s="35"/>
      <c r="H12049" s="35"/>
      <c r="I12049" s="35"/>
    </row>
    <row r="12050" spans="3:9" ht="22.5" customHeight="1" x14ac:dyDescent="0.25">
      <c r="C12050" s="34"/>
      <c r="D12050" s="27"/>
      <c r="F12050" s="27"/>
      <c r="G12050" s="35"/>
      <c r="H12050" s="35"/>
      <c r="I12050" s="35"/>
    </row>
    <row r="12051" spans="3:9" ht="22.5" customHeight="1" x14ac:dyDescent="0.25">
      <c r="C12051" s="34"/>
      <c r="D12051" s="27"/>
      <c r="F12051" s="27"/>
      <c r="G12051" s="35"/>
      <c r="H12051" s="35"/>
      <c r="I12051" s="35"/>
    </row>
    <row r="12052" spans="3:9" ht="22.5" customHeight="1" x14ac:dyDescent="0.25">
      <c r="C12052" s="34"/>
      <c r="D12052" s="27"/>
      <c r="F12052" s="27"/>
      <c r="G12052" s="35"/>
      <c r="H12052" s="35"/>
      <c r="I12052" s="35"/>
    </row>
    <row r="12053" spans="3:9" ht="22.5" customHeight="1" x14ac:dyDescent="0.25">
      <c r="C12053" s="34"/>
      <c r="D12053" s="27"/>
      <c r="F12053" s="27"/>
      <c r="G12053" s="35"/>
      <c r="H12053" s="35"/>
      <c r="I12053" s="35"/>
    </row>
    <row r="12054" spans="3:9" ht="22.5" customHeight="1" x14ac:dyDescent="0.25">
      <c r="C12054" s="34"/>
      <c r="D12054" s="27"/>
      <c r="F12054" s="27"/>
      <c r="G12054" s="35"/>
      <c r="H12054" s="35"/>
      <c r="I12054" s="35"/>
    </row>
    <row r="12055" spans="3:9" ht="22.5" customHeight="1" x14ac:dyDescent="0.25">
      <c r="C12055" s="34"/>
      <c r="D12055" s="27"/>
      <c r="F12055" s="27"/>
      <c r="G12055" s="35"/>
      <c r="H12055" s="35"/>
      <c r="I12055" s="35"/>
    </row>
    <row r="12056" spans="3:9" ht="22.5" customHeight="1" x14ac:dyDescent="0.25">
      <c r="C12056" s="34"/>
      <c r="D12056" s="27"/>
      <c r="F12056" s="27"/>
      <c r="G12056" s="35"/>
      <c r="H12056" s="35"/>
      <c r="I12056" s="35"/>
    </row>
    <row r="12057" spans="3:9" ht="22.5" customHeight="1" x14ac:dyDescent="0.25">
      <c r="C12057" s="34"/>
      <c r="D12057" s="27"/>
      <c r="F12057" s="27"/>
      <c r="G12057" s="35"/>
      <c r="H12057" s="35"/>
      <c r="I12057" s="35"/>
    </row>
    <row r="12058" spans="3:9" ht="22.5" customHeight="1" x14ac:dyDescent="0.25">
      <c r="C12058" s="34"/>
      <c r="D12058" s="27"/>
      <c r="F12058" s="27"/>
      <c r="G12058" s="35"/>
      <c r="H12058" s="35"/>
      <c r="I12058" s="35"/>
    </row>
    <row r="12059" spans="3:9" ht="22.5" customHeight="1" x14ac:dyDescent="0.25">
      <c r="C12059" s="34"/>
      <c r="D12059" s="27"/>
      <c r="F12059" s="27"/>
      <c r="G12059" s="35"/>
      <c r="H12059" s="35"/>
      <c r="I12059" s="35"/>
    </row>
    <row r="12060" spans="3:9" ht="22.5" customHeight="1" x14ac:dyDescent="0.25">
      <c r="C12060" s="34"/>
      <c r="D12060" s="27"/>
      <c r="F12060" s="27"/>
      <c r="G12060" s="35"/>
      <c r="H12060" s="35"/>
      <c r="I12060" s="35"/>
    </row>
    <row r="12061" spans="3:9" ht="22.5" customHeight="1" x14ac:dyDescent="0.25">
      <c r="C12061" s="34"/>
      <c r="D12061" s="27"/>
      <c r="F12061" s="27"/>
      <c r="G12061" s="35"/>
      <c r="H12061" s="35"/>
      <c r="I12061" s="35"/>
    </row>
    <row r="12062" spans="3:9" ht="22.5" customHeight="1" x14ac:dyDescent="0.25">
      <c r="C12062" s="34"/>
      <c r="D12062" s="27"/>
      <c r="F12062" s="27"/>
      <c r="G12062" s="35"/>
      <c r="H12062" s="35"/>
      <c r="I12062" s="35"/>
    </row>
    <row r="12063" spans="3:9" ht="22.5" customHeight="1" x14ac:dyDescent="0.25">
      <c r="C12063" s="34"/>
      <c r="D12063" s="27"/>
      <c r="F12063" s="27"/>
      <c r="G12063" s="35"/>
      <c r="H12063" s="35"/>
      <c r="I12063" s="35"/>
    </row>
    <row r="12064" spans="3:9" ht="22.5" customHeight="1" x14ac:dyDescent="0.25">
      <c r="C12064" s="34"/>
      <c r="D12064" s="27"/>
      <c r="F12064" s="27"/>
      <c r="G12064" s="35"/>
      <c r="H12064" s="35"/>
      <c r="I12064" s="35"/>
    </row>
    <row r="12065" spans="3:9" ht="22.5" customHeight="1" x14ac:dyDescent="0.25">
      <c r="C12065" s="34"/>
      <c r="D12065" s="27"/>
      <c r="F12065" s="27"/>
      <c r="G12065" s="35"/>
      <c r="H12065" s="35"/>
      <c r="I12065" s="35"/>
    </row>
    <row r="12066" spans="3:9" ht="22.5" customHeight="1" x14ac:dyDescent="0.25">
      <c r="C12066" s="34"/>
      <c r="D12066" s="27"/>
      <c r="F12066" s="27"/>
      <c r="G12066" s="35"/>
      <c r="H12066" s="35"/>
      <c r="I12066" s="35"/>
    </row>
    <row r="12067" spans="3:9" ht="22.5" customHeight="1" x14ac:dyDescent="0.25">
      <c r="C12067" s="34"/>
      <c r="D12067" s="27"/>
      <c r="F12067" s="27"/>
      <c r="G12067" s="35"/>
      <c r="H12067" s="35"/>
      <c r="I12067" s="35"/>
    </row>
    <row r="12068" spans="3:9" ht="22.5" customHeight="1" x14ac:dyDescent="0.25">
      <c r="C12068" s="34"/>
      <c r="D12068" s="27"/>
      <c r="F12068" s="27"/>
      <c r="G12068" s="35"/>
      <c r="H12068" s="35"/>
      <c r="I12068" s="35"/>
    </row>
    <row r="12069" spans="3:9" ht="22.5" customHeight="1" x14ac:dyDescent="0.25">
      <c r="C12069" s="34"/>
      <c r="D12069" s="27"/>
      <c r="F12069" s="27"/>
      <c r="G12069" s="35"/>
      <c r="H12069" s="35"/>
      <c r="I12069" s="35"/>
    </row>
    <row r="12070" spans="3:9" ht="22.5" customHeight="1" x14ac:dyDescent="0.25">
      <c r="C12070" s="34"/>
      <c r="D12070" s="27"/>
      <c r="F12070" s="27"/>
      <c r="G12070" s="35"/>
      <c r="H12070" s="35"/>
      <c r="I12070" s="35"/>
    </row>
    <row r="12071" spans="3:9" ht="22.5" customHeight="1" x14ac:dyDescent="0.25">
      <c r="C12071" s="34"/>
      <c r="D12071" s="27"/>
      <c r="F12071" s="27"/>
      <c r="G12071" s="35"/>
      <c r="H12071" s="35"/>
      <c r="I12071" s="35"/>
    </row>
    <row r="12072" spans="3:9" ht="22.5" customHeight="1" x14ac:dyDescent="0.25">
      <c r="C12072" s="34"/>
      <c r="D12072" s="27"/>
      <c r="F12072" s="27"/>
      <c r="G12072" s="35"/>
      <c r="H12072" s="35"/>
      <c r="I12072" s="35"/>
    </row>
    <row r="12073" spans="3:9" ht="22.5" customHeight="1" x14ac:dyDescent="0.25">
      <c r="C12073" s="34"/>
      <c r="D12073" s="27"/>
      <c r="F12073" s="27"/>
      <c r="G12073" s="35"/>
      <c r="H12073" s="35"/>
      <c r="I12073" s="35"/>
    </row>
    <row r="12074" spans="3:9" ht="22.5" customHeight="1" x14ac:dyDescent="0.25">
      <c r="C12074" s="34"/>
      <c r="D12074" s="27"/>
      <c r="F12074" s="27"/>
      <c r="G12074" s="35"/>
      <c r="H12074" s="35"/>
      <c r="I12074" s="35"/>
    </row>
    <row r="12075" spans="3:9" ht="22.5" customHeight="1" x14ac:dyDescent="0.25">
      <c r="C12075" s="34"/>
      <c r="D12075" s="27"/>
      <c r="F12075" s="27"/>
      <c r="G12075" s="35"/>
      <c r="H12075" s="35"/>
      <c r="I12075" s="35"/>
    </row>
    <row r="12076" spans="3:9" ht="22.5" customHeight="1" x14ac:dyDescent="0.25">
      <c r="C12076" s="34"/>
      <c r="D12076" s="27"/>
      <c r="F12076" s="27"/>
      <c r="G12076" s="35"/>
      <c r="H12076" s="35"/>
      <c r="I12076" s="35"/>
    </row>
    <row r="12077" spans="3:9" ht="22.5" customHeight="1" x14ac:dyDescent="0.25">
      <c r="C12077" s="34"/>
      <c r="D12077" s="27"/>
      <c r="F12077" s="27"/>
      <c r="G12077" s="35"/>
      <c r="H12077" s="35"/>
      <c r="I12077" s="35"/>
    </row>
    <row r="12078" spans="3:9" ht="22.5" customHeight="1" x14ac:dyDescent="0.25">
      <c r="C12078" s="34"/>
      <c r="D12078" s="27"/>
      <c r="F12078" s="27"/>
      <c r="G12078" s="35"/>
      <c r="H12078" s="35"/>
      <c r="I12078" s="35"/>
    </row>
    <row r="12079" spans="3:9" ht="22.5" customHeight="1" x14ac:dyDescent="0.25">
      <c r="C12079" s="34"/>
      <c r="D12079" s="27"/>
      <c r="F12079" s="27"/>
      <c r="G12079" s="35"/>
      <c r="H12079" s="35"/>
      <c r="I12079" s="35"/>
    </row>
    <row r="12080" spans="3:9" ht="22.5" customHeight="1" x14ac:dyDescent="0.25">
      <c r="C12080" s="34"/>
      <c r="D12080" s="27"/>
      <c r="F12080" s="27"/>
      <c r="G12080" s="35"/>
      <c r="H12080" s="35"/>
      <c r="I12080" s="35"/>
    </row>
    <row r="12081" spans="3:9" ht="22.5" customHeight="1" x14ac:dyDescent="0.25">
      <c r="C12081" s="34"/>
      <c r="D12081" s="27"/>
      <c r="F12081" s="27"/>
      <c r="G12081" s="35"/>
      <c r="H12081" s="35"/>
      <c r="I12081" s="35"/>
    </row>
    <row r="12082" spans="3:9" ht="22.5" customHeight="1" x14ac:dyDescent="0.25">
      <c r="C12082" s="34"/>
      <c r="D12082" s="27"/>
      <c r="F12082" s="27"/>
      <c r="G12082" s="35"/>
      <c r="H12082" s="35"/>
      <c r="I12082" s="35"/>
    </row>
    <row r="12083" spans="3:9" ht="22.5" customHeight="1" x14ac:dyDescent="0.25">
      <c r="C12083" s="34"/>
      <c r="D12083" s="27"/>
      <c r="F12083" s="27"/>
      <c r="G12083" s="35"/>
      <c r="H12083" s="35"/>
      <c r="I12083" s="35"/>
    </row>
    <row r="12084" spans="3:9" ht="22.5" customHeight="1" x14ac:dyDescent="0.25">
      <c r="C12084" s="34"/>
      <c r="D12084" s="27"/>
      <c r="F12084" s="27"/>
      <c r="G12084" s="35"/>
      <c r="H12084" s="35"/>
      <c r="I12084" s="35"/>
    </row>
    <row r="12085" spans="3:9" ht="22.5" customHeight="1" x14ac:dyDescent="0.25">
      <c r="C12085" s="34"/>
      <c r="D12085" s="27"/>
      <c r="F12085" s="27"/>
      <c r="G12085" s="35"/>
      <c r="H12085" s="35"/>
      <c r="I12085" s="35"/>
    </row>
    <row r="12086" spans="3:9" ht="22.5" customHeight="1" x14ac:dyDescent="0.25">
      <c r="C12086" s="34"/>
      <c r="D12086" s="27"/>
      <c r="F12086" s="27"/>
      <c r="G12086" s="35"/>
      <c r="H12086" s="35"/>
      <c r="I12086" s="35"/>
    </row>
    <row r="12087" spans="3:9" ht="22.5" customHeight="1" x14ac:dyDescent="0.25">
      <c r="C12087" s="34"/>
      <c r="D12087" s="27"/>
      <c r="F12087" s="27"/>
      <c r="G12087" s="35"/>
      <c r="H12087" s="35"/>
      <c r="I12087" s="35"/>
    </row>
    <row r="12088" spans="3:9" ht="22.5" customHeight="1" x14ac:dyDescent="0.25">
      <c r="C12088" s="34"/>
      <c r="D12088" s="27"/>
      <c r="F12088" s="27"/>
      <c r="G12088" s="35"/>
      <c r="H12088" s="35"/>
      <c r="I12088" s="35"/>
    </row>
    <row r="12089" spans="3:9" ht="22.5" customHeight="1" x14ac:dyDescent="0.25">
      <c r="C12089" s="34"/>
      <c r="D12089" s="27"/>
      <c r="F12089" s="27"/>
      <c r="G12089" s="35"/>
      <c r="H12089" s="35"/>
      <c r="I12089" s="35"/>
    </row>
    <row r="12090" spans="3:9" ht="22.5" customHeight="1" x14ac:dyDescent="0.25">
      <c r="C12090" s="34"/>
      <c r="D12090" s="27"/>
      <c r="F12090" s="27"/>
      <c r="G12090" s="35"/>
      <c r="H12090" s="35"/>
      <c r="I12090" s="35"/>
    </row>
    <row r="12091" spans="3:9" ht="22.5" customHeight="1" x14ac:dyDescent="0.25">
      <c r="C12091" s="34"/>
      <c r="D12091" s="27"/>
      <c r="F12091" s="27"/>
      <c r="G12091" s="35"/>
      <c r="H12091" s="35"/>
      <c r="I12091" s="35"/>
    </row>
    <row r="12092" spans="3:9" ht="22.5" customHeight="1" x14ac:dyDescent="0.25">
      <c r="C12092" s="34"/>
      <c r="D12092" s="27"/>
      <c r="F12092" s="27"/>
      <c r="G12092" s="35"/>
      <c r="H12092" s="35"/>
      <c r="I12092" s="35"/>
    </row>
    <row r="12093" spans="3:9" ht="22.5" customHeight="1" x14ac:dyDescent="0.25">
      <c r="C12093" s="34"/>
      <c r="D12093" s="27"/>
      <c r="F12093" s="27"/>
      <c r="G12093" s="35"/>
      <c r="H12093" s="35"/>
      <c r="I12093" s="35"/>
    </row>
    <row r="12094" spans="3:9" ht="22.5" customHeight="1" x14ac:dyDescent="0.25">
      <c r="C12094" s="34"/>
      <c r="D12094" s="27"/>
      <c r="F12094" s="27"/>
      <c r="G12094" s="35"/>
      <c r="H12094" s="35"/>
      <c r="I12094" s="35"/>
    </row>
    <row r="12095" spans="3:9" ht="22.5" customHeight="1" x14ac:dyDescent="0.25">
      <c r="C12095" s="34"/>
      <c r="D12095" s="27"/>
      <c r="F12095" s="27"/>
      <c r="G12095" s="35"/>
      <c r="H12095" s="35"/>
      <c r="I12095" s="35"/>
    </row>
    <row r="12096" spans="3:9" ht="22.5" customHeight="1" x14ac:dyDescent="0.25">
      <c r="C12096" s="34"/>
      <c r="D12096" s="27"/>
      <c r="F12096" s="27"/>
      <c r="G12096" s="35"/>
      <c r="H12096" s="35"/>
      <c r="I12096" s="35"/>
    </row>
    <row r="12097" spans="3:9" ht="22.5" customHeight="1" x14ac:dyDescent="0.25">
      <c r="C12097" s="34"/>
      <c r="D12097" s="27"/>
      <c r="F12097" s="27"/>
      <c r="G12097" s="35"/>
      <c r="H12097" s="35"/>
      <c r="I12097" s="35"/>
    </row>
    <row r="12098" spans="3:9" ht="22.5" customHeight="1" x14ac:dyDescent="0.25">
      <c r="C12098" s="34"/>
      <c r="D12098" s="27"/>
      <c r="F12098" s="27"/>
      <c r="G12098" s="35"/>
      <c r="H12098" s="35"/>
      <c r="I12098" s="35"/>
    </row>
    <row r="12099" spans="3:9" ht="22.5" customHeight="1" x14ac:dyDescent="0.25">
      <c r="C12099" s="34"/>
      <c r="D12099" s="27"/>
      <c r="F12099" s="27"/>
      <c r="G12099" s="35"/>
      <c r="H12099" s="35"/>
      <c r="I12099" s="35"/>
    </row>
    <row r="12100" spans="3:9" ht="22.5" customHeight="1" x14ac:dyDescent="0.25">
      <c r="C12100" s="34"/>
      <c r="D12100" s="27"/>
      <c r="F12100" s="27"/>
      <c r="G12100" s="35"/>
      <c r="H12100" s="35"/>
      <c r="I12100" s="35"/>
    </row>
    <row r="12101" spans="3:9" ht="22.5" customHeight="1" x14ac:dyDescent="0.25">
      <c r="C12101" s="34"/>
      <c r="D12101" s="27"/>
      <c r="F12101" s="27"/>
      <c r="G12101" s="35"/>
      <c r="H12101" s="35"/>
      <c r="I12101" s="35"/>
    </row>
    <row r="12102" spans="3:9" ht="22.5" customHeight="1" x14ac:dyDescent="0.25">
      <c r="C12102" s="34"/>
      <c r="D12102" s="27"/>
      <c r="F12102" s="27"/>
      <c r="G12102" s="35"/>
      <c r="H12102" s="35"/>
      <c r="I12102" s="35"/>
    </row>
    <row r="12103" spans="3:9" ht="22.5" customHeight="1" x14ac:dyDescent="0.25">
      <c r="C12103" s="34"/>
      <c r="D12103" s="27"/>
      <c r="F12103" s="27"/>
      <c r="G12103" s="35"/>
      <c r="H12103" s="35"/>
      <c r="I12103" s="35"/>
    </row>
    <row r="12104" spans="3:9" ht="22.5" customHeight="1" x14ac:dyDescent="0.25">
      <c r="C12104" s="34"/>
      <c r="D12104" s="27"/>
      <c r="F12104" s="27"/>
      <c r="G12104" s="35"/>
      <c r="H12104" s="35"/>
      <c r="I12104" s="35"/>
    </row>
    <row r="12105" spans="3:9" ht="22.5" customHeight="1" x14ac:dyDescent="0.25">
      <c r="C12105" s="34"/>
      <c r="D12105" s="27"/>
      <c r="F12105" s="27"/>
      <c r="G12105" s="35"/>
      <c r="H12105" s="35"/>
      <c r="I12105" s="35"/>
    </row>
    <row r="12106" spans="3:9" ht="22.5" customHeight="1" x14ac:dyDescent="0.25">
      <c r="C12106" s="34"/>
      <c r="D12106" s="27"/>
      <c r="F12106" s="27"/>
      <c r="G12106" s="35"/>
      <c r="H12106" s="35"/>
      <c r="I12106" s="35"/>
    </row>
    <row r="12107" spans="3:9" ht="22.5" customHeight="1" x14ac:dyDescent="0.25">
      <c r="C12107" s="34"/>
      <c r="D12107" s="27"/>
      <c r="F12107" s="27"/>
      <c r="G12107" s="35"/>
      <c r="H12107" s="35"/>
      <c r="I12107" s="35"/>
    </row>
    <row r="12108" spans="3:9" ht="22.5" customHeight="1" x14ac:dyDescent="0.25">
      <c r="C12108" s="34"/>
      <c r="D12108" s="27"/>
      <c r="F12108" s="27"/>
      <c r="G12108" s="35"/>
      <c r="H12108" s="35"/>
      <c r="I12108" s="35"/>
    </row>
    <row r="12109" spans="3:9" ht="22.5" customHeight="1" x14ac:dyDescent="0.25">
      <c r="C12109" s="34"/>
      <c r="D12109" s="27"/>
      <c r="F12109" s="27"/>
      <c r="G12109" s="35"/>
      <c r="H12109" s="35"/>
      <c r="I12109" s="35"/>
    </row>
    <row r="12110" spans="3:9" ht="22.5" customHeight="1" x14ac:dyDescent="0.25">
      <c r="C12110" s="34"/>
      <c r="D12110" s="27"/>
      <c r="F12110" s="27"/>
      <c r="G12110" s="35"/>
      <c r="H12110" s="35"/>
      <c r="I12110" s="35"/>
    </row>
    <row r="12111" spans="3:9" ht="22.5" customHeight="1" x14ac:dyDescent="0.25">
      <c r="C12111" s="34"/>
      <c r="D12111" s="27"/>
      <c r="F12111" s="27"/>
      <c r="G12111" s="35"/>
      <c r="H12111" s="35"/>
      <c r="I12111" s="35"/>
    </row>
    <row r="12112" spans="3:9" ht="22.5" customHeight="1" x14ac:dyDescent="0.25">
      <c r="C12112" s="34"/>
      <c r="D12112" s="27"/>
      <c r="F12112" s="27"/>
      <c r="G12112" s="35"/>
      <c r="H12112" s="35"/>
      <c r="I12112" s="35"/>
    </row>
    <row r="12113" spans="3:9" ht="22.5" customHeight="1" x14ac:dyDescent="0.25">
      <c r="C12113" s="34"/>
      <c r="D12113" s="27"/>
      <c r="F12113" s="27"/>
      <c r="G12113" s="35"/>
      <c r="H12113" s="35"/>
      <c r="I12113" s="35"/>
    </row>
    <row r="12114" spans="3:9" ht="22.5" customHeight="1" x14ac:dyDescent="0.25">
      <c r="C12114" s="34"/>
      <c r="D12114" s="27"/>
      <c r="F12114" s="27"/>
      <c r="G12114" s="35"/>
      <c r="H12114" s="35"/>
      <c r="I12114" s="35"/>
    </row>
    <row r="12115" spans="3:9" ht="22.5" customHeight="1" x14ac:dyDescent="0.25">
      <c r="C12115" s="34"/>
      <c r="D12115" s="27"/>
      <c r="F12115" s="27"/>
      <c r="G12115" s="35"/>
      <c r="H12115" s="35"/>
      <c r="I12115" s="35"/>
    </row>
    <row r="12116" spans="3:9" ht="22.5" customHeight="1" x14ac:dyDescent="0.25">
      <c r="C12116" s="34"/>
      <c r="D12116" s="27"/>
      <c r="F12116" s="27"/>
      <c r="G12116" s="35"/>
      <c r="H12116" s="35"/>
      <c r="I12116" s="35"/>
    </row>
    <row r="12117" spans="3:9" ht="22.5" customHeight="1" x14ac:dyDescent="0.25">
      <c r="C12117" s="34"/>
      <c r="D12117" s="27"/>
      <c r="F12117" s="27"/>
      <c r="G12117" s="35"/>
      <c r="H12117" s="35"/>
      <c r="I12117" s="35"/>
    </row>
    <row r="12118" spans="3:9" ht="22.5" customHeight="1" x14ac:dyDescent="0.25">
      <c r="C12118" s="34"/>
      <c r="D12118" s="27"/>
      <c r="F12118" s="27"/>
      <c r="G12118" s="35"/>
      <c r="H12118" s="35"/>
      <c r="I12118" s="35"/>
    </row>
    <row r="12119" spans="3:9" ht="22.5" customHeight="1" x14ac:dyDescent="0.25">
      <c r="C12119" s="34"/>
      <c r="D12119" s="27"/>
      <c r="F12119" s="27"/>
      <c r="G12119" s="35"/>
      <c r="H12119" s="35"/>
      <c r="I12119" s="35"/>
    </row>
    <row r="12120" spans="3:9" ht="22.5" customHeight="1" x14ac:dyDescent="0.25">
      <c r="C12120" s="34"/>
      <c r="D12120" s="27"/>
      <c r="F12120" s="27"/>
      <c r="G12120" s="35"/>
      <c r="H12120" s="35"/>
      <c r="I12120" s="35"/>
    </row>
    <row r="12121" spans="3:9" ht="22.5" customHeight="1" x14ac:dyDescent="0.25">
      <c r="C12121" s="34"/>
      <c r="D12121" s="27"/>
      <c r="F12121" s="27"/>
      <c r="G12121" s="35"/>
      <c r="H12121" s="35"/>
      <c r="I12121" s="35"/>
    </row>
    <row r="12122" spans="3:9" ht="22.5" customHeight="1" x14ac:dyDescent="0.25">
      <c r="C12122" s="34"/>
      <c r="D12122" s="27"/>
      <c r="F12122" s="27"/>
      <c r="G12122" s="35"/>
      <c r="H12122" s="35"/>
      <c r="I12122" s="35"/>
    </row>
    <row r="12123" spans="3:9" ht="22.5" customHeight="1" x14ac:dyDescent="0.25">
      <c r="C12123" s="34"/>
      <c r="D12123" s="27"/>
      <c r="F12123" s="27"/>
      <c r="G12123" s="35"/>
      <c r="H12123" s="35"/>
      <c r="I12123" s="35"/>
    </row>
    <row r="12124" spans="3:9" ht="22.5" customHeight="1" x14ac:dyDescent="0.25">
      <c r="C12124" s="34"/>
      <c r="D12124" s="27"/>
      <c r="F12124" s="27"/>
      <c r="G12124" s="35"/>
      <c r="H12124" s="35"/>
      <c r="I12124" s="35"/>
    </row>
    <row r="12125" spans="3:9" ht="22.5" customHeight="1" x14ac:dyDescent="0.25">
      <c r="C12125" s="34"/>
      <c r="D12125" s="27"/>
      <c r="F12125" s="27"/>
      <c r="G12125" s="35"/>
      <c r="H12125" s="35"/>
      <c r="I12125" s="35"/>
    </row>
    <row r="12126" spans="3:9" ht="22.5" customHeight="1" x14ac:dyDescent="0.25">
      <c r="C12126" s="34"/>
      <c r="D12126" s="27"/>
      <c r="F12126" s="27"/>
      <c r="G12126" s="35"/>
      <c r="H12126" s="35"/>
      <c r="I12126" s="35"/>
    </row>
    <row r="12127" spans="3:9" ht="22.5" customHeight="1" x14ac:dyDescent="0.25">
      <c r="C12127" s="34"/>
      <c r="D12127" s="27"/>
      <c r="F12127" s="27"/>
      <c r="G12127" s="35"/>
      <c r="H12127" s="35"/>
      <c r="I12127" s="35"/>
    </row>
    <row r="12128" spans="3:9" ht="22.5" customHeight="1" x14ac:dyDescent="0.25">
      <c r="C12128" s="34"/>
      <c r="D12128" s="27"/>
      <c r="F12128" s="27"/>
      <c r="G12128" s="35"/>
      <c r="H12128" s="35"/>
      <c r="I12128" s="35"/>
    </row>
    <row r="12129" spans="3:9" ht="22.5" customHeight="1" x14ac:dyDescent="0.25">
      <c r="C12129" s="34"/>
      <c r="D12129" s="27"/>
      <c r="F12129" s="27"/>
      <c r="G12129" s="35"/>
      <c r="H12129" s="35"/>
      <c r="I12129" s="35"/>
    </row>
    <row r="12130" spans="3:9" ht="22.5" customHeight="1" x14ac:dyDescent="0.25">
      <c r="C12130" s="34"/>
      <c r="D12130" s="27"/>
      <c r="F12130" s="27"/>
      <c r="G12130" s="35"/>
      <c r="H12130" s="35"/>
      <c r="I12130" s="35"/>
    </row>
    <row r="12131" spans="3:9" ht="22.5" customHeight="1" x14ac:dyDescent="0.25">
      <c r="C12131" s="34"/>
      <c r="D12131" s="27"/>
      <c r="F12131" s="27"/>
      <c r="G12131" s="35"/>
      <c r="H12131" s="35"/>
      <c r="I12131" s="35"/>
    </row>
    <row r="12132" spans="3:9" ht="22.5" customHeight="1" x14ac:dyDescent="0.25">
      <c r="C12132" s="34"/>
      <c r="D12132" s="27"/>
      <c r="F12132" s="27"/>
      <c r="G12132" s="35"/>
      <c r="H12132" s="35"/>
      <c r="I12132" s="35"/>
    </row>
    <row r="12133" spans="3:9" ht="22.5" customHeight="1" x14ac:dyDescent="0.25">
      <c r="C12133" s="34"/>
      <c r="D12133" s="27"/>
      <c r="F12133" s="27"/>
      <c r="G12133" s="35"/>
      <c r="H12133" s="35"/>
      <c r="I12133" s="35"/>
    </row>
    <row r="12134" spans="3:9" ht="22.5" customHeight="1" x14ac:dyDescent="0.25">
      <c r="C12134" s="34"/>
      <c r="D12134" s="27"/>
      <c r="F12134" s="27"/>
      <c r="G12134" s="35"/>
      <c r="H12134" s="35"/>
      <c r="I12134" s="35"/>
    </row>
    <row r="12135" spans="3:9" ht="22.5" customHeight="1" x14ac:dyDescent="0.25">
      <c r="C12135" s="34"/>
      <c r="D12135" s="27"/>
      <c r="F12135" s="27"/>
      <c r="G12135" s="35"/>
      <c r="H12135" s="35"/>
      <c r="I12135" s="35"/>
    </row>
    <row r="12136" spans="3:9" ht="22.5" customHeight="1" x14ac:dyDescent="0.25">
      <c r="C12136" s="34"/>
      <c r="D12136" s="27"/>
      <c r="F12136" s="27"/>
      <c r="G12136" s="35"/>
      <c r="H12136" s="35"/>
      <c r="I12136" s="35"/>
    </row>
    <row r="12137" spans="3:9" ht="22.5" customHeight="1" x14ac:dyDescent="0.25">
      <c r="C12137" s="34"/>
      <c r="D12137" s="27"/>
      <c r="F12137" s="27"/>
      <c r="G12137" s="35"/>
      <c r="H12137" s="35"/>
      <c r="I12137" s="35"/>
    </row>
    <row r="12138" spans="3:9" ht="22.5" customHeight="1" x14ac:dyDescent="0.25">
      <c r="C12138" s="34"/>
      <c r="D12138" s="27"/>
      <c r="F12138" s="27"/>
      <c r="G12138" s="35"/>
      <c r="H12138" s="35"/>
      <c r="I12138" s="35"/>
    </row>
    <row r="12139" spans="3:9" ht="22.5" customHeight="1" x14ac:dyDescent="0.25">
      <c r="C12139" s="34"/>
      <c r="D12139" s="27"/>
      <c r="F12139" s="27"/>
      <c r="G12139" s="35"/>
      <c r="H12139" s="35"/>
      <c r="I12139" s="35"/>
    </row>
    <row r="12140" spans="3:9" ht="22.5" customHeight="1" x14ac:dyDescent="0.25">
      <c r="C12140" s="34"/>
      <c r="D12140" s="27"/>
      <c r="F12140" s="27"/>
      <c r="G12140" s="35"/>
      <c r="H12140" s="35"/>
      <c r="I12140" s="35"/>
    </row>
    <row r="12141" spans="3:9" ht="22.5" customHeight="1" x14ac:dyDescent="0.25">
      <c r="C12141" s="34"/>
      <c r="D12141" s="27"/>
      <c r="F12141" s="27"/>
      <c r="G12141" s="35"/>
      <c r="H12141" s="35"/>
      <c r="I12141" s="35"/>
    </row>
    <row r="12142" spans="3:9" ht="22.5" customHeight="1" x14ac:dyDescent="0.25">
      <c r="C12142" s="34"/>
      <c r="D12142" s="27"/>
      <c r="F12142" s="27"/>
      <c r="G12142" s="35"/>
      <c r="H12142" s="35"/>
      <c r="I12142" s="35"/>
    </row>
    <row r="12143" spans="3:9" ht="22.5" customHeight="1" x14ac:dyDescent="0.25">
      <c r="C12143" s="34"/>
      <c r="D12143" s="27"/>
      <c r="F12143" s="27"/>
      <c r="G12143" s="35"/>
      <c r="H12143" s="35"/>
      <c r="I12143" s="35"/>
    </row>
    <row r="12144" spans="3:9" ht="22.5" customHeight="1" x14ac:dyDescent="0.25">
      <c r="C12144" s="34"/>
      <c r="D12144" s="27"/>
      <c r="F12144" s="27"/>
      <c r="G12144" s="35"/>
      <c r="H12144" s="35"/>
      <c r="I12144" s="35"/>
    </row>
    <row r="12145" spans="3:9" ht="22.5" customHeight="1" x14ac:dyDescent="0.25">
      <c r="C12145" s="34"/>
      <c r="D12145" s="27"/>
      <c r="F12145" s="27"/>
      <c r="G12145" s="35"/>
      <c r="H12145" s="35"/>
      <c r="I12145" s="35"/>
    </row>
    <row r="12146" spans="3:9" ht="22.5" customHeight="1" x14ac:dyDescent="0.25">
      <c r="C12146" s="34"/>
      <c r="D12146" s="27"/>
      <c r="F12146" s="27"/>
      <c r="G12146" s="35"/>
      <c r="H12146" s="35"/>
      <c r="I12146" s="35"/>
    </row>
    <row r="12147" spans="3:9" ht="22.5" customHeight="1" x14ac:dyDescent="0.25">
      <c r="C12147" s="34"/>
      <c r="D12147" s="27"/>
      <c r="F12147" s="27"/>
      <c r="G12147" s="35"/>
      <c r="H12147" s="35"/>
      <c r="I12147" s="35"/>
    </row>
    <row r="12148" spans="3:9" ht="22.5" customHeight="1" x14ac:dyDescent="0.25">
      <c r="C12148" s="34"/>
      <c r="D12148" s="27"/>
      <c r="F12148" s="27"/>
      <c r="G12148" s="35"/>
      <c r="H12148" s="35"/>
      <c r="I12148" s="35"/>
    </row>
    <row r="12149" spans="3:9" ht="22.5" customHeight="1" x14ac:dyDescent="0.25">
      <c r="C12149" s="34"/>
      <c r="D12149" s="27"/>
      <c r="F12149" s="27"/>
      <c r="G12149" s="35"/>
      <c r="H12149" s="35"/>
      <c r="I12149" s="35"/>
    </row>
    <row r="12150" spans="3:9" ht="22.5" customHeight="1" x14ac:dyDescent="0.25">
      <c r="C12150" s="34"/>
      <c r="D12150" s="27"/>
      <c r="F12150" s="27"/>
      <c r="G12150" s="35"/>
      <c r="H12150" s="35"/>
      <c r="I12150" s="35"/>
    </row>
    <row r="12151" spans="3:9" ht="22.5" customHeight="1" x14ac:dyDescent="0.25">
      <c r="C12151" s="34"/>
      <c r="D12151" s="27"/>
      <c r="F12151" s="27"/>
      <c r="G12151" s="35"/>
      <c r="H12151" s="35"/>
      <c r="I12151" s="35"/>
    </row>
    <row r="12152" spans="3:9" ht="22.5" customHeight="1" x14ac:dyDescent="0.25">
      <c r="C12152" s="34"/>
      <c r="D12152" s="27"/>
      <c r="F12152" s="27"/>
      <c r="G12152" s="35"/>
      <c r="H12152" s="35"/>
      <c r="I12152" s="35"/>
    </row>
    <row r="12153" spans="3:9" ht="22.5" customHeight="1" x14ac:dyDescent="0.25">
      <c r="C12153" s="34"/>
      <c r="D12153" s="27"/>
      <c r="F12153" s="27"/>
      <c r="G12153" s="35"/>
      <c r="H12153" s="35"/>
      <c r="I12153" s="35"/>
    </row>
    <row r="12154" spans="3:9" ht="22.5" customHeight="1" x14ac:dyDescent="0.25">
      <c r="C12154" s="34"/>
      <c r="D12154" s="27"/>
      <c r="F12154" s="27"/>
      <c r="G12154" s="35"/>
      <c r="H12154" s="35"/>
      <c r="I12154" s="35"/>
    </row>
    <row r="12155" spans="3:9" ht="22.5" customHeight="1" x14ac:dyDescent="0.25">
      <c r="C12155" s="34"/>
      <c r="D12155" s="27"/>
      <c r="F12155" s="27"/>
      <c r="G12155" s="35"/>
      <c r="H12155" s="35"/>
      <c r="I12155" s="35"/>
    </row>
    <row r="12156" spans="3:9" ht="22.5" customHeight="1" x14ac:dyDescent="0.25">
      <c r="C12156" s="34"/>
      <c r="D12156" s="27"/>
      <c r="F12156" s="27"/>
      <c r="G12156" s="35"/>
      <c r="H12156" s="35"/>
      <c r="I12156" s="35"/>
    </row>
    <row r="12157" spans="3:9" ht="22.5" customHeight="1" x14ac:dyDescent="0.25">
      <c r="C12157" s="34"/>
      <c r="D12157" s="27"/>
      <c r="F12157" s="27"/>
      <c r="G12157" s="35"/>
      <c r="H12157" s="35"/>
      <c r="I12157" s="35"/>
    </row>
    <row r="12158" spans="3:9" ht="22.5" customHeight="1" x14ac:dyDescent="0.25">
      <c r="C12158" s="34"/>
      <c r="D12158" s="27"/>
      <c r="F12158" s="27"/>
      <c r="G12158" s="35"/>
      <c r="H12158" s="35"/>
      <c r="I12158" s="35"/>
    </row>
    <row r="12159" spans="3:9" ht="22.5" customHeight="1" x14ac:dyDescent="0.25">
      <c r="C12159" s="34"/>
      <c r="D12159" s="27"/>
      <c r="F12159" s="27"/>
      <c r="G12159" s="35"/>
      <c r="H12159" s="35"/>
      <c r="I12159" s="35"/>
    </row>
    <row r="12160" spans="3:9" ht="22.5" customHeight="1" x14ac:dyDescent="0.25">
      <c r="C12160" s="34"/>
      <c r="D12160" s="27"/>
      <c r="F12160" s="27"/>
      <c r="G12160" s="35"/>
      <c r="H12160" s="35"/>
      <c r="I12160" s="35"/>
    </row>
    <row r="12161" spans="3:9" ht="22.5" customHeight="1" x14ac:dyDescent="0.25">
      <c r="C12161" s="34"/>
      <c r="D12161" s="27"/>
      <c r="F12161" s="27"/>
      <c r="G12161" s="35"/>
      <c r="H12161" s="35"/>
      <c r="I12161" s="35"/>
    </row>
    <row r="12162" spans="3:9" ht="22.5" customHeight="1" x14ac:dyDescent="0.25">
      <c r="C12162" s="34"/>
      <c r="D12162" s="27"/>
      <c r="F12162" s="27"/>
      <c r="G12162" s="35"/>
      <c r="H12162" s="35"/>
      <c r="I12162" s="35"/>
    </row>
    <row r="12163" spans="3:9" ht="22.5" customHeight="1" x14ac:dyDescent="0.25">
      <c r="C12163" s="34"/>
      <c r="D12163" s="27"/>
      <c r="F12163" s="27"/>
      <c r="G12163" s="35"/>
      <c r="H12163" s="35"/>
      <c r="I12163" s="35"/>
    </row>
    <row r="12164" spans="3:9" ht="22.5" customHeight="1" x14ac:dyDescent="0.25">
      <c r="C12164" s="34"/>
      <c r="D12164" s="27"/>
      <c r="F12164" s="27"/>
      <c r="G12164" s="35"/>
      <c r="H12164" s="35"/>
      <c r="I12164" s="35"/>
    </row>
    <row r="12165" spans="3:9" ht="22.5" customHeight="1" x14ac:dyDescent="0.25">
      <c r="C12165" s="34"/>
      <c r="D12165" s="27"/>
      <c r="F12165" s="27"/>
      <c r="G12165" s="35"/>
      <c r="H12165" s="35"/>
      <c r="I12165" s="35"/>
    </row>
    <row r="12166" spans="3:9" ht="22.5" customHeight="1" x14ac:dyDescent="0.25">
      <c r="C12166" s="34"/>
      <c r="D12166" s="27"/>
      <c r="F12166" s="27"/>
      <c r="G12166" s="35"/>
      <c r="H12166" s="35"/>
      <c r="I12166" s="35"/>
    </row>
    <row r="12167" spans="3:9" ht="22.5" customHeight="1" x14ac:dyDescent="0.25">
      <c r="C12167" s="34"/>
      <c r="D12167" s="27"/>
      <c r="F12167" s="27"/>
      <c r="G12167" s="35"/>
      <c r="H12167" s="35"/>
      <c r="I12167" s="35"/>
    </row>
    <row r="12168" spans="3:9" ht="22.5" customHeight="1" x14ac:dyDescent="0.25">
      <c r="C12168" s="34"/>
      <c r="D12168" s="27"/>
      <c r="F12168" s="27"/>
      <c r="G12168" s="35"/>
      <c r="H12168" s="35"/>
      <c r="I12168" s="35"/>
    </row>
    <row r="12169" spans="3:9" ht="22.5" customHeight="1" x14ac:dyDescent="0.25">
      <c r="C12169" s="34"/>
      <c r="D12169" s="27"/>
      <c r="F12169" s="27"/>
      <c r="G12169" s="35"/>
      <c r="H12169" s="35"/>
      <c r="I12169" s="35"/>
    </row>
    <row r="12170" spans="3:9" ht="22.5" customHeight="1" x14ac:dyDescent="0.25">
      <c r="C12170" s="34"/>
      <c r="D12170" s="27"/>
      <c r="F12170" s="27"/>
      <c r="G12170" s="35"/>
      <c r="H12170" s="35"/>
      <c r="I12170" s="35"/>
    </row>
    <row r="12171" spans="3:9" ht="22.5" customHeight="1" x14ac:dyDescent="0.25">
      <c r="C12171" s="34"/>
      <c r="D12171" s="27"/>
      <c r="F12171" s="27"/>
      <c r="G12171" s="35"/>
      <c r="H12171" s="35"/>
      <c r="I12171" s="35"/>
    </row>
    <row r="12172" spans="3:9" ht="22.5" customHeight="1" x14ac:dyDescent="0.25">
      <c r="C12172" s="34"/>
      <c r="D12172" s="27"/>
      <c r="F12172" s="27"/>
      <c r="G12172" s="35"/>
      <c r="H12172" s="35"/>
      <c r="I12172" s="35"/>
    </row>
    <row r="12173" spans="3:9" ht="22.5" customHeight="1" x14ac:dyDescent="0.25">
      <c r="C12173" s="34"/>
      <c r="D12173" s="27"/>
      <c r="F12173" s="27"/>
      <c r="G12173" s="35"/>
      <c r="H12173" s="35"/>
      <c r="I12173" s="35"/>
    </row>
    <row r="12174" spans="3:9" ht="22.5" customHeight="1" x14ac:dyDescent="0.25">
      <c r="C12174" s="34"/>
      <c r="D12174" s="27"/>
      <c r="F12174" s="27"/>
      <c r="G12174" s="35"/>
      <c r="H12174" s="35"/>
      <c r="I12174" s="35"/>
    </row>
    <row r="12175" spans="3:9" ht="22.5" customHeight="1" x14ac:dyDescent="0.25">
      <c r="C12175" s="34"/>
      <c r="D12175" s="27"/>
      <c r="F12175" s="27"/>
      <c r="G12175" s="35"/>
      <c r="H12175" s="35"/>
      <c r="I12175" s="35"/>
    </row>
    <row r="12176" spans="3:9" ht="22.5" customHeight="1" x14ac:dyDescent="0.25">
      <c r="C12176" s="34"/>
      <c r="D12176" s="27"/>
      <c r="F12176" s="27"/>
      <c r="G12176" s="35"/>
      <c r="H12176" s="35"/>
      <c r="I12176" s="35"/>
    </row>
    <row r="12177" spans="3:9" ht="22.5" customHeight="1" x14ac:dyDescent="0.25">
      <c r="C12177" s="34"/>
      <c r="D12177" s="27"/>
      <c r="F12177" s="27"/>
      <c r="G12177" s="35"/>
      <c r="H12177" s="35"/>
      <c r="I12177" s="35"/>
    </row>
    <row r="12178" spans="3:9" ht="22.5" customHeight="1" x14ac:dyDescent="0.25">
      <c r="C12178" s="34"/>
      <c r="D12178" s="27"/>
      <c r="F12178" s="27"/>
      <c r="G12178" s="35"/>
      <c r="H12178" s="35"/>
      <c r="I12178" s="35"/>
    </row>
    <row r="12179" spans="3:9" ht="22.5" customHeight="1" x14ac:dyDescent="0.25">
      <c r="C12179" s="34"/>
      <c r="D12179" s="27"/>
      <c r="F12179" s="27"/>
      <c r="G12179" s="35"/>
      <c r="H12179" s="35"/>
      <c r="I12179" s="35"/>
    </row>
    <row r="12180" spans="3:9" ht="22.5" customHeight="1" x14ac:dyDescent="0.25">
      <c r="C12180" s="34"/>
      <c r="D12180" s="27"/>
      <c r="F12180" s="27"/>
      <c r="G12180" s="35"/>
      <c r="H12180" s="35"/>
      <c r="I12180" s="35"/>
    </row>
    <row r="12181" spans="3:9" ht="22.5" customHeight="1" x14ac:dyDescent="0.25">
      <c r="C12181" s="34"/>
      <c r="D12181" s="27"/>
      <c r="F12181" s="27"/>
      <c r="G12181" s="35"/>
      <c r="H12181" s="35"/>
      <c r="I12181" s="35"/>
    </row>
    <row r="12182" spans="3:9" ht="22.5" customHeight="1" x14ac:dyDescent="0.25">
      <c r="C12182" s="34"/>
      <c r="D12182" s="27"/>
      <c r="F12182" s="27"/>
      <c r="G12182" s="35"/>
      <c r="H12182" s="35"/>
      <c r="I12182" s="35"/>
    </row>
    <row r="12183" spans="3:9" ht="22.5" customHeight="1" x14ac:dyDescent="0.25">
      <c r="C12183" s="34"/>
      <c r="D12183" s="27"/>
      <c r="F12183" s="27"/>
      <c r="G12183" s="35"/>
      <c r="H12183" s="35"/>
      <c r="I12183" s="35"/>
    </row>
    <row r="12184" spans="3:9" ht="22.5" customHeight="1" x14ac:dyDescent="0.25">
      <c r="C12184" s="34"/>
      <c r="D12184" s="27"/>
      <c r="F12184" s="27"/>
      <c r="G12184" s="35"/>
      <c r="H12184" s="35"/>
      <c r="I12184" s="35"/>
    </row>
    <row r="12185" spans="3:9" ht="22.5" customHeight="1" x14ac:dyDescent="0.25">
      <c r="C12185" s="34"/>
      <c r="D12185" s="27"/>
      <c r="F12185" s="27"/>
      <c r="G12185" s="35"/>
      <c r="H12185" s="35"/>
      <c r="I12185" s="35"/>
    </row>
    <row r="12186" spans="3:9" ht="22.5" customHeight="1" x14ac:dyDescent="0.25">
      <c r="C12186" s="34"/>
      <c r="D12186" s="27"/>
      <c r="F12186" s="27"/>
      <c r="G12186" s="35"/>
      <c r="H12186" s="35"/>
      <c r="I12186" s="35"/>
    </row>
    <row r="12187" spans="3:9" ht="22.5" customHeight="1" x14ac:dyDescent="0.25">
      <c r="C12187" s="34"/>
      <c r="D12187" s="27"/>
      <c r="F12187" s="27"/>
      <c r="G12187" s="35"/>
      <c r="H12187" s="35"/>
      <c r="I12187" s="35"/>
    </row>
    <row r="12188" spans="3:9" ht="22.5" customHeight="1" x14ac:dyDescent="0.25">
      <c r="C12188" s="34"/>
      <c r="D12188" s="27"/>
      <c r="F12188" s="27"/>
      <c r="G12188" s="35"/>
      <c r="H12188" s="35"/>
      <c r="I12188" s="35"/>
    </row>
    <row r="12189" spans="3:9" ht="22.5" customHeight="1" x14ac:dyDescent="0.25">
      <c r="C12189" s="34"/>
      <c r="D12189" s="27"/>
      <c r="F12189" s="27"/>
      <c r="G12189" s="35"/>
      <c r="H12189" s="35"/>
      <c r="I12189" s="35"/>
    </row>
    <row r="12190" spans="3:9" ht="22.5" customHeight="1" x14ac:dyDescent="0.25">
      <c r="C12190" s="34"/>
      <c r="D12190" s="27"/>
      <c r="F12190" s="27"/>
      <c r="G12190" s="35"/>
      <c r="H12190" s="35"/>
      <c r="I12190" s="35"/>
    </row>
    <row r="12191" spans="3:9" ht="22.5" customHeight="1" x14ac:dyDescent="0.25">
      <c r="C12191" s="34"/>
      <c r="D12191" s="27"/>
      <c r="F12191" s="27"/>
      <c r="G12191" s="35"/>
      <c r="H12191" s="35"/>
      <c r="I12191" s="35"/>
    </row>
    <row r="12192" spans="3:9" ht="22.5" customHeight="1" x14ac:dyDescent="0.25">
      <c r="C12192" s="34"/>
      <c r="D12192" s="27"/>
      <c r="F12192" s="27"/>
      <c r="G12192" s="35"/>
      <c r="H12192" s="35"/>
      <c r="I12192" s="35"/>
    </row>
    <row r="12193" spans="3:9" ht="22.5" customHeight="1" x14ac:dyDescent="0.25">
      <c r="C12193" s="34"/>
      <c r="D12193" s="27"/>
      <c r="F12193" s="27"/>
      <c r="G12193" s="35"/>
      <c r="H12193" s="35"/>
      <c r="I12193" s="35"/>
    </row>
    <row r="12194" spans="3:9" ht="22.5" customHeight="1" x14ac:dyDescent="0.25">
      <c r="C12194" s="34"/>
      <c r="D12194" s="27"/>
      <c r="F12194" s="27"/>
      <c r="G12194" s="35"/>
      <c r="H12194" s="35"/>
      <c r="I12194" s="35"/>
    </row>
    <row r="12195" spans="3:9" ht="22.5" customHeight="1" x14ac:dyDescent="0.25">
      <c r="C12195" s="34"/>
      <c r="D12195" s="27"/>
      <c r="F12195" s="27"/>
      <c r="G12195" s="35"/>
      <c r="H12195" s="35"/>
      <c r="I12195" s="35"/>
    </row>
    <row r="12196" spans="3:9" ht="22.5" customHeight="1" x14ac:dyDescent="0.25">
      <c r="C12196" s="34"/>
      <c r="D12196" s="27"/>
      <c r="F12196" s="27"/>
      <c r="G12196" s="35"/>
      <c r="H12196" s="35"/>
      <c r="I12196" s="35"/>
    </row>
    <row r="12197" spans="3:9" ht="22.5" customHeight="1" x14ac:dyDescent="0.25">
      <c r="C12197" s="34"/>
      <c r="D12197" s="27"/>
      <c r="F12197" s="27"/>
      <c r="G12197" s="35"/>
      <c r="H12197" s="35"/>
      <c r="I12197" s="35"/>
    </row>
    <row r="12198" spans="3:9" ht="22.5" customHeight="1" x14ac:dyDescent="0.25">
      <c r="C12198" s="34"/>
      <c r="D12198" s="27"/>
      <c r="F12198" s="27"/>
      <c r="G12198" s="35"/>
      <c r="H12198" s="35"/>
      <c r="I12198" s="35"/>
    </row>
    <row r="12199" spans="3:9" ht="22.5" customHeight="1" x14ac:dyDescent="0.25">
      <c r="C12199" s="34"/>
      <c r="D12199" s="27"/>
      <c r="F12199" s="27"/>
      <c r="G12199" s="35"/>
      <c r="H12199" s="35"/>
      <c r="I12199" s="35"/>
    </row>
    <row r="12200" spans="3:9" ht="22.5" customHeight="1" x14ac:dyDescent="0.25">
      <c r="C12200" s="34"/>
      <c r="D12200" s="27"/>
      <c r="F12200" s="27"/>
      <c r="G12200" s="35"/>
      <c r="H12200" s="35"/>
      <c r="I12200" s="35"/>
    </row>
    <row r="12201" spans="3:9" ht="22.5" customHeight="1" x14ac:dyDescent="0.25">
      <c r="C12201" s="34"/>
      <c r="D12201" s="27"/>
      <c r="F12201" s="27"/>
      <c r="G12201" s="35"/>
      <c r="H12201" s="35"/>
      <c r="I12201" s="35"/>
    </row>
    <row r="12202" spans="3:9" ht="22.5" customHeight="1" x14ac:dyDescent="0.25">
      <c r="C12202" s="34"/>
      <c r="D12202" s="27"/>
      <c r="F12202" s="27"/>
      <c r="G12202" s="35"/>
      <c r="H12202" s="35"/>
      <c r="I12202" s="35"/>
    </row>
    <row r="12203" spans="3:9" ht="22.5" customHeight="1" x14ac:dyDescent="0.25">
      <c r="C12203" s="34"/>
      <c r="D12203" s="27"/>
      <c r="F12203" s="27"/>
      <c r="G12203" s="35"/>
      <c r="H12203" s="35"/>
      <c r="I12203" s="35"/>
    </row>
    <row r="12204" spans="3:9" ht="22.5" customHeight="1" x14ac:dyDescent="0.25">
      <c r="C12204" s="34"/>
      <c r="D12204" s="27"/>
      <c r="F12204" s="27"/>
      <c r="G12204" s="35"/>
      <c r="H12204" s="35"/>
      <c r="I12204" s="35"/>
    </row>
    <row r="12205" spans="3:9" ht="22.5" customHeight="1" x14ac:dyDescent="0.25">
      <c r="C12205" s="34"/>
      <c r="D12205" s="27"/>
      <c r="F12205" s="27"/>
      <c r="G12205" s="35"/>
      <c r="H12205" s="35"/>
      <c r="I12205" s="35"/>
    </row>
    <row r="12206" spans="3:9" ht="22.5" customHeight="1" x14ac:dyDescent="0.25">
      <c r="C12206" s="34"/>
      <c r="D12206" s="27"/>
      <c r="F12206" s="27"/>
      <c r="G12206" s="35"/>
      <c r="H12206" s="35"/>
      <c r="I12206" s="35"/>
    </row>
    <row r="12207" spans="3:9" ht="22.5" customHeight="1" x14ac:dyDescent="0.25">
      <c r="C12207" s="34"/>
      <c r="D12207" s="27"/>
      <c r="F12207" s="27"/>
      <c r="G12207" s="35"/>
      <c r="H12207" s="35"/>
      <c r="I12207" s="35"/>
    </row>
    <row r="12208" spans="3:9" ht="22.5" customHeight="1" x14ac:dyDescent="0.25">
      <c r="C12208" s="34"/>
      <c r="D12208" s="27"/>
      <c r="F12208" s="27"/>
      <c r="G12208" s="35"/>
      <c r="H12208" s="35"/>
      <c r="I12208" s="35"/>
    </row>
    <row r="12209" spans="3:9" ht="22.5" customHeight="1" x14ac:dyDescent="0.25">
      <c r="C12209" s="34"/>
      <c r="D12209" s="27"/>
      <c r="F12209" s="27"/>
      <c r="G12209" s="35"/>
      <c r="H12209" s="35"/>
      <c r="I12209" s="35"/>
    </row>
    <row r="12210" spans="3:9" ht="22.5" customHeight="1" x14ac:dyDescent="0.25">
      <c r="C12210" s="34"/>
      <c r="D12210" s="27"/>
      <c r="F12210" s="27"/>
      <c r="G12210" s="35"/>
      <c r="H12210" s="35"/>
      <c r="I12210" s="35"/>
    </row>
    <row r="12211" spans="3:9" ht="22.5" customHeight="1" x14ac:dyDescent="0.25">
      <c r="C12211" s="34"/>
      <c r="D12211" s="27"/>
      <c r="F12211" s="27"/>
      <c r="G12211" s="35"/>
      <c r="H12211" s="35"/>
      <c r="I12211" s="35"/>
    </row>
    <row r="12212" spans="3:9" ht="22.5" customHeight="1" x14ac:dyDescent="0.25">
      <c r="C12212" s="34"/>
      <c r="D12212" s="27"/>
      <c r="F12212" s="27"/>
      <c r="G12212" s="35"/>
      <c r="H12212" s="35"/>
      <c r="I12212" s="35"/>
    </row>
    <row r="12213" spans="3:9" ht="22.5" customHeight="1" x14ac:dyDescent="0.25">
      <c r="C12213" s="34"/>
      <c r="D12213" s="27"/>
      <c r="F12213" s="27"/>
      <c r="G12213" s="35"/>
      <c r="H12213" s="35"/>
      <c r="I12213" s="35"/>
    </row>
    <row r="12214" spans="3:9" ht="22.5" customHeight="1" x14ac:dyDescent="0.25">
      <c r="C12214" s="34"/>
      <c r="D12214" s="27"/>
      <c r="F12214" s="27"/>
      <c r="G12214" s="35"/>
      <c r="H12214" s="35"/>
      <c r="I12214" s="35"/>
    </row>
    <row r="12215" spans="3:9" ht="22.5" customHeight="1" x14ac:dyDescent="0.25">
      <c r="C12215" s="34"/>
      <c r="D12215" s="27"/>
      <c r="F12215" s="27"/>
      <c r="G12215" s="35"/>
      <c r="H12215" s="35"/>
      <c r="I12215" s="35"/>
    </row>
    <row r="12216" spans="3:9" ht="22.5" customHeight="1" x14ac:dyDescent="0.25">
      <c r="C12216" s="34"/>
      <c r="D12216" s="27"/>
      <c r="F12216" s="27"/>
      <c r="G12216" s="35"/>
      <c r="H12216" s="35"/>
      <c r="I12216" s="35"/>
    </row>
    <row r="12217" spans="3:9" ht="22.5" customHeight="1" x14ac:dyDescent="0.25">
      <c r="C12217" s="34"/>
      <c r="D12217" s="27"/>
      <c r="F12217" s="27"/>
      <c r="G12217" s="35"/>
      <c r="H12217" s="35"/>
      <c r="I12217" s="35"/>
    </row>
    <row r="12218" spans="3:9" ht="22.5" customHeight="1" x14ac:dyDescent="0.25">
      <c r="C12218" s="34"/>
      <c r="D12218" s="27"/>
      <c r="F12218" s="27"/>
      <c r="G12218" s="35"/>
      <c r="H12218" s="35"/>
      <c r="I12218" s="35"/>
    </row>
    <row r="12219" spans="3:9" ht="22.5" customHeight="1" x14ac:dyDescent="0.25">
      <c r="C12219" s="34"/>
      <c r="D12219" s="27"/>
      <c r="F12219" s="27"/>
      <c r="G12219" s="35"/>
      <c r="H12219" s="35"/>
      <c r="I12219" s="35"/>
    </row>
    <row r="12220" spans="3:9" ht="22.5" customHeight="1" x14ac:dyDescent="0.25">
      <c r="C12220" s="34"/>
      <c r="D12220" s="27"/>
      <c r="F12220" s="27"/>
      <c r="G12220" s="35"/>
      <c r="H12220" s="35"/>
      <c r="I12220" s="35"/>
    </row>
    <row r="12221" spans="3:9" ht="22.5" customHeight="1" x14ac:dyDescent="0.25">
      <c r="C12221" s="34"/>
      <c r="D12221" s="27"/>
      <c r="F12221" s="27"/>
      <c r="G12221" s="35"/>
      <c r="H12221" s="35"/>
      <c r="I12221" s="35"/>
    </row>
    <row r="12222" spans="3:9" ht="22.5" customHeight="1" x14ac:dyDescent="0.25">
      <c r="C12222" s="34"/>
      <c r="D12222" s="27"/>
      <c r="F12222" s="27"/>
      <c r="G12222" s="35"/>
      <c r="H12222" s="35"/>
      <c r="I12222" s="35"/>
    </row>
    <row r="12223" spans="3:9" ht="22.5" customHeight="1" x14ac:dyDescent="0.25">
      <c r="C12223" s="34"/>
      <c r="D12223" s="27"/>
      <c r="F12223" s="27"/>
      <c r="G12223" s="35"/>
      <c r="H12223" s="35"/>
      <c r="I12223" s="35"/>
    </row>
    <row r="12224" spans="3:9" ht="22.5" customHeight="1" x14ac:dyDescent="0.25">
      <c r="C12224" s="34"/>
      <c r="D12224" s="27"/>
      <c r="F12224" s="27"/>
      <c r="G12224" s="35"/>
      <c r="H12224" s="35"/>
      <c r="I12224" s="35"/>
    </row>
    <row r="12225" spans="3:9" ht="22.5" customHeight="1" x14ac:dyDescent="0.25">
      <c r="C12225" s="34"/>
      <c r="D12225" s="27"/>
      <c r="F12225" s="27"/>
      <c r="G12225" s="35"/>
      <c r="H12225" s="35"/>
      <c r="I12225" s="35"/>
    </row>
    <row r="12226" spans="3:9" ht="22.5" customHeight="1" x14ac:dyDescent="0.25">
      <c r="C12226" s="34"/>
      <c r="D12226" s="27"/>
      <c r="F12226" s="27"/>
      <c r="G12226" s="35"/>
      <c r="H12226" s="35"/>
      <c r="I12226" s="35"/>
    </row>
    <row r="12227" spans="3:9" ht="22.5" customHeight="1" x14ac:dyDescent="0.25">
      <c r="C12227" s="34"/>
      <c r="D12227" s="27"/>
      <c r="F12227" s="27"/>
      <c r="G12227" s="35"/>
      <c r="H12227" s="35"/>
      <c r="I12227" s="35"/>
    </row>
    <row r="12228" spans="3:9" ht="22.5" customHeight="1" x14ac:dyDescent="0.25">
      <c r="C12228" s="34"/>
      <c r="D12228" s="27"/>
      <c r="F12228" s="27"/>
      <c r="G12228" s="35"/>
      <c r="H12228" s="35"/>
      <c r="I12228" s="35"/>
    </row>
    <row r="12229" spans="3:9" ht="22.5" customHeight="1" x14ac:dyDescent="0.25">
      <c r="C12229" s="34"/>
      <c r="D12229" s="27"/>
      <c r="F12229" s="27"/>
      <c r="G12229" s="35"/>
      <c r="H12229" s="35"/>
      <c r="I12229" s="35"/>
    </row>
    <row r="12230" spans="3:9" ht="22.5" customHeight="1" x14ac:dyDescent="0.25">
      <c r="C12230" s="34"/>
      <c r="D12230" s="27"/>
      <c r="F12230" s="27"/>
      <c r="G12230" s="35"/>
      <c r="H12230" s="35"/>
      <c r="I12230" s="35"/>
    </row>
    <row r="12231" spans="3:9" ht="22.5" customHeight="1" x14ac:dyDescent="0.25">
      <c r="C12231" s="34"/>
      <c r="D12231" s="27"/>
      <c r="F12231" s="27"/>
      <c r="G12231" s="35"/>
      <c r="H12231" s="35"/>
      <c r="I12231" s="35"/>
    </row>
    <row r="12232" spans="3:9" ht="22.5" customHeight="1" x14ac:dyDescent="0.25">
      <c r="C12232" s="34"/>
      <c r="D12232" s="27"/>
      <c r="F12232" s="27"/>
      <c r="G12232" s="35"/>
      <c r="H12232" s="35"/>
      <c r="I12232" s="35"/>
    </row>
    <row r="12233" spans="3:9" ht="22.5" customHeight="1" x14ac:dyDescent="0.25">
      <c r="C12233" s="34"/>
      <c r="D12233" s="27"/>
      <c r="F12233" s="27"/>
      <c r="G12233" s="35"/>
      <c r="H12233" s="35"/>
      <c r="I12233" s="35"/>
    </row>
    <row r="12234" spans="3:9" ht="22.5" customHeight="1" x14ac:dyDescent="0.25">
      <c r="C12234" s="34"/>
      <c r="D12234" s="27"/>
      <c r="F12234" s="27"/>
      <c r="G12234" s="35"/>
      <c r="H12234" s="35"/>
      <c r="I12234" s="35"/>
    </row>
    <row r="12235" spans="3:9" ht="22.5" customHeight="1" x14ac:dyDescent="0.25">
      <c r="C12235" s="34"/>
      <c r="D12235" s="27"/>
      <c r="F12235" s="27"/>
      <c r="G12235" s="35"/>
      <c r="H12235" s="35"/>
      <c r="I12235" s="35"/>
    </row>
    <row r="12236" spans="3:9" ht="22.5" customHeight="1" x14ac:dyDescent="0.25">
      <c r="C12236" s="34"/>
      <c r="D12236" s="27"/>
      <c r="F12236" s="27"/>
      <c r="G12236" s="35"/>
      <c r="H12236" s="35"/>
      <c r="I12236" s="35"/>
    </row>
    <row r="12237" spans="3:9" ht="22.5" customHeight="1" x14ac:dyDescent="0.25">
      <c r="C12237" s="34"/>
      <c r="D12237" s="27"/>
      <c r="F12237" s="27"/>
      <c r="G12237" s="35"/>
      <c r="H12237" s="35"/>
      <c r="I12237" s="35"/>
    </row>
    <row r="12238" spans="3:9" ht="22.5" customHeight="1" x14ac:dyDescent="0.25">
      <c r="C12238" s="34"/>
      <c r="D12238" s="27"/>
      <c r="F12238" s="27"/>
      <c r="G12238" s="35"/>
      <c r="H12238" s="35"/>
      <c r="I12238" s="35"/>
    </row>
    <row r="12239" spans="3:9" ht="22.5" customHeight="1" x14ac:dyDescent="0.25">
      <c r="C12239" s="34"/>
      <c r="D12239" s="27"/>
      <c r="F12239" s="27"/>
      <c r="G12239" s="35"/>
      <c r="H12239" s="35"/>
      <c r="I12239" s="35"/>
    </row>
    <row r="12240" spans="3:9" ht="22.5" customHeight="1" x14ac:dyDescent="0.25">
      <c r="C12240" s="34"/>
      <c r="D12240" s="27"/>
      <c r="F12240" s="27"/>
      <c r="G12240" s="35"/>
      <c r="H12240" s="35"/>
      <c r="I12240" s="35"/>
    </row>
    <row r="12241" spans="3:9" ht="22.5" customHeight="1" x14ac:dyDescent="0.25">
      <c r="C12241" s="34"/>
      <c r="D12241" s="27"/>
      <c r="F12241" s="27"/>
      <c r="G12241" s="35"/>
      <c r="H12241" s="35"/>
      <c r="I12241" s="35"/>
    </row>
    <row r="12242" spans="3:9" ht="22.5" customHeight="1" x14ac:dyDescent="0.25">
      <c r="C12242" s="34"/>
      <c r="D12242" s="27"/>
      <c r="F12242" s="27"/>
      <c r="G12242" s="35"/>
      <c r="H12242" s="35"/>
      <c r="I12242" s="35"/>
    </row>
    <row r="12243" spans="3:9" ht="22.5" customHeight="1" x14ac:dyDescent="0.25">
      <c r="C12243" s="34"/>
      <c r="D12243" s="27"/>
      <c r="F12243" s="27"/>
      <c r="G12243" s="35"/>
      <c r="H12243" s="35"/>
      <c r="I12243" s="35"/>
    </row>
    <row r="12244" spans="3:9" ht="22.5" customHeight="1" x14ac:dyDescent="0.25">
      <c r="C12244" s="34"/>
      <c r="D12244" s="27"/>
      <c r="F12244" s="27"/>
      <c r="G12244" s="35"/>
      <c r="H12244" s="35"/>
      <c r="I12244" s="35"/>
    </row>
    <row r="12245" spans="3:9" ht="22.5" customHeight="1" x14ac:dyDescent="0.25">
      <c r="C12245" s="34"/>
      <c r="D12245" s="27"/>
      <c r="F12245" s="27"/>
      <c r="G12245" s="35"/>
      <c r="H12245" s="35"/>
      <c r="I12245" s="35"/>
    </row>
    <row r="12246" spans="3:9" ht="22.5" customHeight="1" x14ac:dyDescent="0.25">
      <c r="C12246" s="34"/>
      <c r="D12246" s="27"/>
      <c r="F12246" s="27"/>
      <c r="G12246" s="35"/>
      <c r="H12246" s="35"/>
      <c r="I12246" s="35"/>
    </row>
    <row r="12247" spans="3:9" ht="22.5" customHeight="1" x14ac:dyDescent="0.25">
      <c r="C12247" s="34"/>
      <c r="D12247" s="27"/>
      <c r="F12247" s="27"/>
      <c r="G12247" s="35"/>
      <c r="H12247" s="35"/>
      <c r="I12247" s="35"/>
    </row>
    <row r="12248" spans="3:9" ht="22.5" customHeight="1" x14ac:dyDescent="0.25">
      <c r="C12248" s="34"/>
      <c r="D12248" s="27"/>
      <c r="F12248" s="27"/>
      <c r="G12248" s="35"/>
      <c r="H12248" s="35"/>
      <c r="I12248" s="35"/>
    </row>
    <row r="12249" spans="3:9" ht="22.5" customHeight="1" x14ac:dyDescent="0.25">
      <c r="C12249" s="34"/>
      <c r="D12249" s="27"/>
      <c r="F12249" s="27"/>
      <c r="G12249" s="35"/>
      <c r="H12249" s="35"/>
      <c r="I12249" s="35"/>
    </row>
    <row r="12250" spans="3:9" ht="22.5" customHeight="1" x14ac:dyDescent="0.25">
      <c r="C12250" s="34"/>
      <c r="D12250" s="27"/>
      <c r="F12250" s="27"/>
      <c r="G12250" s="35"/>
      <c r="H12250" s="35"/>
      <c r="I12250" s="35"/>
    </row>
    <row r="12251" spans="3:9" ht="22.5" customHeight="1" x14ac:dyDescent="0.25">
      <c r="C12251" s="34"/>
      <c r="D12251" s="27"/>
      <c r="F12251" s="27"/>
      <c r="G12251" s="35"/>
      <c r="H12251" s="35"/>
      <c r="I12251" s="35"/>
    </row>
    <row r="12252" spans="3:9" ht="22.5" customHeight="1" x14ac:dyDescent="0.25">
      <c r="C12252" s="34"/>
      <c r="D12252" s="27"/>
      <c r="F12252" s="27"/>
      <c r="G12252" s="35"/>
      <c r="H12252" s="35"/>
      <c r="I12252" s="35"/>
    </row>
    <row r="12253" spans="3:9" ht="22.5" customHeight="1" x14ac:dyDescent="0.25">
      <c r="C12253" s="34"/>
      <c r="D12253" s="27"/>
      <c r="F12253" s="27"/>
      <c r="G12253" s="35"/>
      <c r="H12253" s="35"/>
      <c r="I12253" s="35"/>
    </row>
    <row r="12254" spans="3:9" ht="22.5" customHeight="1" x14ac:dyDescent="0.25">
      <c r="C12254" s="34"/>
      <c r="D12254" s="27"/>
      <c r="F12254" s="27"/>
      <c r="G12254" s="35"/>
      <c r="H12254" s="35"/>
      <c r="I12254" s="35"/>
    </row>
    <row r="12255" spans="3:9" ht="22.5" customHeight="1" x14ac:dyDescent="0.25">
      <c r="C12255" s="34"/>
      <c r="D12255" s="27"/>
      <c r="F12255" s="27"/>
      <c r="G12255" s="35"/>
      <c r="H12255" s="35"/>
      <c r="I12255" s="35"/>
    </row>
    <row r="12256" spans="3:9" ht="22.5" customHeight="1" x14ac:dyDescent="0.25">
      <c r="C12256" s="34"/>
      <c r="D12256" s="27"/>
      <c r="F12256" s="27"/>
      <c r="G12256" s="35"/>
      <c r="H12256" s="35"/>
      <c r="I12256" s="35"/>
    </row>
    <row r="12257" spans="3:9" ht="22.5" customHeight="1" x14ac:dyDescent="0.25">
      <c r="C12257" s="34"/>
      <c r="D12257" s="27"/>
      <c r="F12257" s="27"/>
      <c r="G12257" s="35"/>
      <c r="H12257" s="35"/>
      <c r="I12257" s="35"/>
    </row>
    <row r="12258" spans="3:9" ht="22.5" customHeight="1" x14ac:dyDescent="0.25">
      <c r="C12258" s="34"/>
      <c r="D12258" s="27"/>
      <c r="F12258" s="27"/>
      <c r="G12258" s="35"/>
      <c r="H12258" s="35"/>
      <c r="I12258" s="35"/>
    </row>
    <row r="12259" spans="3:9" ht="22.5" customHeight="1" x14ac:dyDescent="0.25">
      <c r="C12259" s="34"/>
      <c r="D12259" s="27"/>
      <c r="F12259" s="27"/>
      <c r="G12259" s="35"/>
      <c r="H12259" s="35"/>
      <c r="I12259" s="35"/>
    </row>
    <row r="12260" spans="3:9" ht="22.5" customHeight="1" x14ac:dyDescent="0.25">
      <c r="C12260" s="34"/>
      <c r="D12260" s="27"/>
      <c r="F12260" s="27"/>
      <c r="G12260" s="35"/>
      <c r="H12260" s="35"/>
      <c r="I12260" s="35"/>
    </row>
    <row r="12261" spans="3:9" ht="22.5" customHeight="1" x14ac:dyDescent="0.25">
      <c r="C12261" s="34"/>
      <c r="D12261" s="27"/>
      <c r="F12261" s="27"/>
      <c r="G12261" s="35"/>
      <c r="H12261" s="35"/>
      <c r="I12261" s="35"/>
    </row>
    <row r="12262" spans="3:9" ht="22.5" customHeight="1" x14ac:dyDescent="0.25">
      <c r="C12262" s="34"/>
      <c r="D12262" s="27"/>
      <c r="F12262" s="27"/>
      <c r="G12262" s="35"/>
      <c r="H12262" s="35"/>
      <c r="I12262" s="35"/>
    </row>
    <row r="12263" spans="3:9" ht="22.5" customHeight="1" x14ac:dyDescent="0.25">
      <c r="C12263" s="34"/>
      <c r="D12263" s="27"/>
      <c r="F12263" s="27"/>
      <c r="G12263" s="35"/>
      <c r="H12263" s="35"/>
      <c r="I12263" s="35"/>
    </row>
    <row r="12264" spans="3:9" ht="22.5" customHeight="1" x14ac:dyDescent="0.25">
      <c r="C12264" s="34"/>
      <c r="D12264" s="27"/>
      <c r="F12264" s="27"/>
      <c r="G12264" s="35"/>
      <c r="H12264" s="35"/>
      <c r="I12264" s="35"/>
    </row>
    <row r="12265" spans="3:9" ht="22.5" customHeight="1" x14ac:dyDescent="0.25">
      <c r="C12265" s="34"/>
      <c r="D12265" s="27"/>
      <c r="F12265" s="27"/>
      <c r="G12265" s="35"/>
      <c r="H12265" s="35"/>
      <c r="I12265" s="35"/>
    </row>
    <row r="12266" spans="3:9" ht="22.5" customHeight="1" x14ac:dyDescent="0.25">
      <c r="C12266" s="34"/>
      <c r="D12266" s="27"/>
      <c r="F12266" s="27"/>
      <c r="G12266" s="35"/>
      <c r="H12266" s="35"/>
      <c r="I12266" s="35"/>
    </row>
    <row r="12267" spans="3:9" ht="22.5" customHeight="1" x14ac:dyDescent="0.25">
      <c r="C12267" s="34"/>
      <c r="D12267" s="27"/>
      <c r="F12267" s="27"/>
      <c r="G12267" s="35"/>
      <c r="H12267" s="35"/>
      <c r="I12267" s="35"/>
    </row>
    <row r="12268" spans="3:9" ht="22.5" customHeight="1" x14ac:dyDescent="0.25">
      <c r="C12268" s="34"/>
      <c r="D12268" s="27"/>
      <c r="F12268" s="27"/>
      <c r="G12268" s="35"/>
      <c r="H12268" s="35"/>
      <c r="I12268" s="35"/>
    </row>
    <row r="12269" spans="3:9" ht="22.5" customHeight="1" x14ac:dyDescent="0.25">
      <c r="C12269" s="34"/>
      <c r="D12269" s="27"/>
      <c r="F12269" s="27"/>
      <c r="G12269" s="35"/>
      <c r="H12269" s="35"/>
      <c r="I12269" s="35"/>
    </row>
    <row r="12270" spans="3:9" ht="22.5" customHeight="1" x14ac:dyDescent="0.25">
      <c r="C12270" s="34"/>
      <c r="D12270" s="27"/>
      <c r="F12270" s="27"/>
      <c r="G12270" s="35"/>
      <c r="H12270" s="35"/>
      <c r="I12270" s="35"/>
    </row>
    <row r="12271" spans="3:9" ht="22.5" customHeight="1" x14ac:dyDescent="0.25">
      <c r="C12271" s="34"/>
      <c r="D12271" s="27"/>
      <c r="F12271" s="27"/>
      <c r="G12271" s="35"/>
      <c r="H12271" s="35"/>
      <c r="I12271" s="35"/>
    </row>
    <row r="12272" spans="3:9" ht="22.5" customHeight="1" x14ac:dyDescent="0.25">
      <c r="C12272" s="34"/>
      <c r="D12272" s="27"/>
      <c r="F12272" s="27"/>
      <c r="G12272" s="35"/>
      <c r="H12272" s="35"/>
      <c r="I12272" s="35"/>
    </row>
    <row r="12273" spans="3:9" ht="22.5" customHeight="1" x14ac:dyDescent="0.25">
      <c r="C12273" s="34"/>
      <c r="D12273" s="27"/>
      <c r="F12273" s="27"/>
      <c r="G12273" s="35"/>
      <c r="H12273" s="35"/>
      <c r="I12273" s="35"/>
    </row>
    <row r="12274" spans="3:9" ht="22.5" customHeight="1" x14ac:dyDescent="0.25">
      <c r="C12274" s="34"/>
      <c r="D12274" s="27"/>
      <c r="F12274" s="27"/>
      <c r="G12274" s="35"/>
      <c r="H12274" s="35"/>
      <c r="I12274" s="35"/>
    </row>
    <row r="12275" spans="3:9" ht="22.5" customHeight="1" x14ac:dyDescent="0.25">
      <c r="C12275" s="34"/>
      <c r="D12275" s="27"/>
      <c r="F12275" s="27"/>
      <c r="G12275" s="35"/>
      <c r="H12275" s="35"/>
      <c r="I12275" s="35"/>
    </row>
    <row r="12276" spans="3:9" ht="22.5" customHeight="1" x14ac:dyDescent="0.25">
      <c r="C12276" s="34"/>
      <c r="D12276" s="27"/>
      <c r="F12276" s="27"/>
      <c r="G12276" s="35"/>
      <c r="H12276" s="35"/>
      <c r="I12276" s="35"/>
    </row>
    <row r="12277" spans="3:9" ht="22.5" customHeight="1" x14ac:dyDescent="0.25">
      <c r="C12277" s="34"/>
      <c r="D12277" s="27"/>
      <c r="F12277" s="27"/>
      <c r="G12277" s="35"/>
      <c r="H12277" s="35"/>
      <c r="I12277" s="35"/>
    </row>
    <row r="12278" spans="3:9" ht="22.5" customHeight="1" x14ac:dyDescent="0.25">
      <c r="C12278" s="34"/>
      <c r="D12278" s="27"/>
      <c r="F12278" s="27"/>
      <c r="G12278" s="35"/>
      <c r="H12278" s="35"/>
      <c r="I12278" s="35"/>
    </row>
    <row r="12279" spans="3:9" ht="22.5" customHeight="1" x14ac:dyDescent="0.25">
      <c r="C12279" s="34"/>
      <c r="D12279" s="27"/>
      <c r="F12279" s="27"/>
      <c r="G12279" s="35"/>
      <c r="H12279" s="35"/>
      <c r="I12279" s="35"/>
    </row>
    <row r="12280" spans="3:9" ht="22.5" customHeight="1" x14ac:dyDescent="0.25">
      <c r="C12280" s="34"/>
      <c r="D12280" s="27"/>
      <c r="F12280" s="27"/>
      <c r="G12280" s="35"/>
      <c r="H12280" s="35"/>
      <c r="I12280" s="35"/>
    </row>
    <row r="12281" spans="3:9" ht="22.5" customHeight="1" x14ac:dyDescent="0.25">
      <c r="C12281" s="34"/>
      <c r="D12281" s="27"/>
      <c r="F12281" s="27"/>
      <c r="G12281" s="35"/>
      <c r="H12281" s="35"/>
      <c r="I12281" s="35"/>
    </row>
    <row r="12282" spans="3:9" ht="22.5" customHeight="1" x14ac:dyDescent="0.25">
      <c r="C12282" s="34"/>
      <c r="D12282" s="27"/>
      <c r="F12282" s="27"/>
      <c r="G12282" s="35"/>
      <c r="H12282" s="35"/>
      <c r="I12282" s="35"/>
    </row>
    <row r="12283" spans="3:9" ht="22.5" customHeight="1" x14ac:dyDescent="0.25">
      <c r="C12283" s="34"/>
      <c r="D12283" s="27"/>
      <c r="F12283" s="27"/>
      <c r="G12283" s="35"/>
      <c r="H12283" s="35"/>
      <c r="I12283" s="35"/>
    </row>
    <row r="12284" spans="3:9" ht="22.5" customHeight="1" x14ac:dyDescent="0.25">
      <c r="C12284" s="34"/>
      <c r="D12284" s="27"/>
      <c r="F12284" s="27"/>
      <c r="G12284" s="35"/>
      <c r="H12284" s="35"/>
      <c r="I12284" s="35"/>
    </row>
    <row r="12285" spans="3:9" ht="22.5" customHeight="1" x14ac:dyDescent="0.25">
      <c r="C12285" s="34"/>
      <c r="D12285" s="27"/>
      <c r="F12285" s="27"/>
      <c r="G12285" s="35"/>
      <c r="H12285" s="35"/>
      <c r="I12285" s="35"/>
    </row>
    <row r="12286" spans="3:9" ht="22.5" customHeight="1" x14ac:dyDescent="0.25">
      <c r="C12286" s="34"/>
      <c r="D12286" s="27"/>
      <c r="F12286" s="27"/>
      <c r="G12286" s="35"/>
      <c r="H12286" s="35"/>
      <c r="I12286" s="35"/>
    </row>
    <row r="12287" spans="3:9" ht="22.5" customHeight="1" x14ac:dyDescent="0.25">
      <c r="C12287" s="34"/>
      <c r="D12287" s="27"/>
      <c r="F12287" s="27"/>
      <c r="G12287" s="35"/>
      <c r="H12287" s="35"/>
      <c r="I12287" s="35"/>
    </row>
    <row r="12288" spans="3:9" ht="22.5" customHeight="1" x14ac:dyDescent="0.25">
      <c r="C12288" s="34"/>
      <c r="D12288" s="27"/>
      <c r="F12288" s="27"/>
      <c r="G12288" s="35"/>
      <c r="H12288" s="35"/>
      <c r="I12288" s="35"/>
    </row>
    <row r="12289" spans="3:9" ht="22.5" customHeight="1" x14ac:dyDescent="0.25">
      <c r="C12289" s="34"/>
      <c r="D12289" s="27"/>
      <c r="F12289" s="27"/>
      <c r="G12289" s="35"/>
      <c r="H12289" s="35"/>
      <c r="I12289" s="35"/>
    </row>
    <row r="12290" spans="3:9" ht="22.5" customHeight="1" x14ac:dyDescent="0.25">
      <c r="C12290" s="34"/>
      <c r="D12290" s="27"/>
      <c r="F12290" s="27"/>
      <c r="G12290" s="35"/>
      <c r="H12290" s="35"/>
      <c r="I12290" s="35"/>
    </row>
    <row r="12291" spans="3:9" ht="22.5" customHeight="1" x14ac:dyDescent="0.25">
      <c r="C12291" s="34"/>
      <c r="D12291" s="27"/>
      <c r="F12291" s="27"/>
      <c r="G12291" s="35"/>
      <c r="H12291" s="35"/>
      <c r="I12291" s="35"/>
    </row>
    <row r="12292" spans="3:9" ht="22.5" customHeight="1" x14ac:dyDescent="0.25">
      <c r="C12292" s="34"/>
      <c r="D12292" s="27"/>
      <c r="F12292" s="27"/>
      <c r="G12292" s="35"/>
      <c r="H12292" s="35"/>
      <c r="I12292" s="35"/>
    </row>
    <row r="12293" spans="3:9" ht="22.5" customHeight="1" x14ac:dyDescent="0.25">
      <c r="C12293" s="34"/>
      <c r="D12293" s="27"/>
      <c r="F12293" s="27"/>
      <c r="G12293" s="35"/>
      <c r="H12293" s="35"/>
      <c r="I12293" s="35"/>
    </row>
    <row r="12294" spans="3:9" ht="22.5" customHeight="1" x14ac:dyDescent="0.25">
      <c r="C12294" s="34"/>
      <c r="D12294" s="27"/>
      <c r="F12294" s="27"/>
      <c r="G12294" s="35"/>
      <c r="H12294" s="35"/>
      <c r="I12294" s="35"/>
    </row>
    <row r="12295" spans="3:9" ht="22.5" customHeight="1" x14ac:dyDescent="0.25">
      <c r="C12295" s="34"/>
      <c r="D12295" s="27"/>
      <c r="F12295" s="27"/>
      <c r="G12295" s="35"/>
      <c r="H12295" s="35"/>
      <c r="I12295" s="35"/>
    </row>
    <row r="12296" spans="3:9" ht="22.5" customHeight="1" x14ac:dyDescent="0.25">
      <c r="C12296" s="34"/>
      <c r="D12296" s="27"/>
      <c r="F12296" s="27"/>
      <c r="G12296" s="35"/>
      <c r="H12296" s="35"/>
      <c r="I12296" s="35"/>
    </row>
    <row r="12297" spans="3:9" ht="22.5" customHeight="1" x14ac:dyDescent="0.25">
      <c r="C12297" s="34"/>
      <c r="D12297" s="27"/>
      <c r="F12297" s="27"/>
      <c r="G12297" s="35"/>
      <c r="H12297" s="35"/>
      <c r="I12297" s="35"/>
    </row>
    <row r="12298" spans="3:9" ht="22.5" customHeight="1" x14ac:dyDescent="0.25">
      <c r="C12298" s="34"/>
      <c r="D12298" s="27"/>
      <c r="F12298" s="27"/>
      <c r="G12298" s="35"/>
      <c r="H12298" s="35"/>
      <c r="I12298" s="35"/>
    </row>
    <row r="12299" spans="3:9" ht="22.5" customHeight="1" x14ac:dyDescent="0.25">
      <c r="C12299" s="34"/>
      <c r="D12299" s="27"/>
      <c r="F12299" s="27"/>
      <c r="G12299" s="35"/>
      <c r="H12299" s="35"/>
      <c r="I12299" s="35"/>
    </row>
    <row r="12300" spans="3:9" ht="22.5" customHeight="1" x14ac:dyDescent="0.25">
      <c r="C12300" s="34"/>
      <c r="D12300" s="27"/>
      <c r="F12300" s="27"/>
      <c r="G12300" s="35"/>
      <c r="H12300" s="35"/>
      <c r="I12300" s="35"/>
    </row>
    <row r="12301" spans="3:9" ht="22.5" customHeight="1" x14ac:dyDescent="0.25">
      <c r="C12301" s="34"/>
      <c r="D12301" s="27"/>
      <c r="F12301" s="27"/>
      <c r="G12301" s="35"/>
      <c r="H12301" s="35"/>
      <c r="I12301" s="35"/>
    </row>
    <row r="12302" spans="3:9" ht="22.5" customHeight="1" x14ac:dyDescent="0.25">
      <c r="C12302" s="34"/>
      <c r="D12302" s="27"/>
      <c r="F12302" s="27"/>
      <c r="G12302" s="35"/>
      <c r="H12302" s="35"/>
      <c r="I12302" s="35"/>
    </row>
    <row r="12303" spans="3:9" ht="22.5" customHeight="1" x14ac:dyDescent="0.25">
      <c r="C12303" s="34"/>
      <c r="D12303" s="27"/>
      <c r="F12303" s="27"/>
      <c r="G12303" s="35"/>
      <c r="H12303" s="35"/>
      <c r="I12303" s="35"/>
    </row>
    <row r="12304" spans="3:9" ht="22.5" customHeight="1" x14ac:dyDescent="0.25">
      <c r="C12304" s="34"/>
      <c r="D12304" s="27"/>
      <c r="F12304" s="27"/>
      <c r="G12304" s="35"/>
      <c r="H12304" s="35"/>
      <c r="I12304" s="35"/>
    </row>
    <row r="12305" spans="3:9" ht="22.5" customHeight="1" x14ac:dyDescent="0.25">
      <c r="C12305" s="34"/>
      <c r="D12305" s="27"/>
      <c r="F12305" s="27"/>
      <c r="G12305" s="35"/>
      <c r="H12305" s="35"/>
      <c r="I12305" s="35"/>
    </row>
    <row r="12306" spans="3:9" ht="22.5" customHeight="1" x14ac:dyDescent="0.25">
      <c r="C12306" s="34"/>
      <c r="D12306" s="27"/>
      <c r="F12306" s="27"/>
      <c r="G12306" s="35"/>
      <c r="H12306" s="35"/>
      <c r="I12306" s="35"/>
    </row>
    <row r="12307" spans="3:9" ht="22.5" customHeight="1" x14ac:dyDescent="0.25">
      <c r="C12307" s="34"/>
      <c r="D12307" s="27"/>
      <c r="F12307" s="27"/>
      <c r="G12307" s="35"/>
      <c r="H12307" s="35"/>
      <c r="I12307" s="35"/>
    </row>
    <row r="12308" spans="3:9" ht="22.5" customHeight="1" x14ac:dyDescent="0.25">
      <c r="C12308" s="34"/>
      <c r="D12308" s="27"/>
      <c r="F12308" s="27"/>
      <c r="G12308" s="35"/>
      <c r="H12308" s="35"/>
      <c r="I12308" s="35"/>
    </row>
    <row r="12309" spans="3:9" ht="22.5" customHeight="1" x14ac:dyDescent="0.25">
      <c r="C12309" s="34"/>
      <c r="D12309" s="27"/>
      <c r="F12309" s="27"/>
      <c r="G12309" s="35"/>
      <c r="H12309" s="35"/>
      <c r="I12309" s="35"/>
    </row>
    <row r="12310" spans="3:9" ht="22.5" customHeight="1" x14ac:dyDescent="0.25">
      <c r="C12310" s="34"/>
      <c r="D12310" s="27"/>
      <c r="F12310" s="27"/>
      <c r="G12310" s="35"/>
      <c r="H12310" s="35"/>
      <c r="I12310" s="35"/>
    </row>
    <row r="12311" spans="3:9" ht="22.5" customHeight="1" x14ac:dyDescent="0.25">
      <c r="C12311" s="34"/>
      <c r="D12311" s="27"/>
      <c r="F12311" s="27"/>
      <c r="G12311" s="35"/>
      <c r="H12311" s="35"/>
      <c r="I12311" s="35"/>
    </row>
    <row r="12312" spans="3:9" ht="22.5" customHeight="1" x14ac:dyDescent="0.25">
      <c r="C12312" s="34"/>
      <c r="D12312" s="27"/>
      <c r="F12312" s="27"/>
      <c r="G12312" s="35"/>
      <c r="H12312" s="35"/>
      <c r="I12312" s="35"/>
    </row>
    <row r="12313" spans="3:9" ht="22.5" customHeight="1" x14ac:dyDescent="0.25">
      <c r="C12313" s="34"/>
      <c r="D12313" s="27"/>
      <c r="F12313" s="27"/>
      <c r="G12313" s="35"/>
      <c r="H12313" s="35"/>
      <c r="I12313" s="35"/>
    </row>
    <row r="12314" spans="3:9" ht="22.5" customHeight="1" x14ac:dyDescent="0.25">
      <c r="C12314" s="34"/>
      <c r="D12314" s="27"/>
      <c r="F12314" s="27"/>
      <c r="G12314" s="35"/>
      <c r="H12314" s="35"/>
      <c r="I12314" s="35"/>
    </row>
    <row r="12315" spans="3:9" ht="22.5" customHeight="1" x14ac:dyDescent="0.25">
      <c r="C12315" s="34"/>
      <c r="D12315" s="27"/>
      <c r="F12315" s="27"/>
      <c r="G12315" s="35"/>
      <c r="H12315" s="35"/>
      <c r="I12315" s="35"/>
    </row>
    <row r="12316" spans="3:9" ht="22.5" customHeight="1" x14ac:dyDescent="0.25">
      <c r="C12316" s="34"/>
      <c r="D12316" s="27"/>
      <c r="F12316" s="27"/>
      <c r="G12316" s="35"/>
      <c r="H12316" s="35"/>
      <c r="I12316" s="35"/>
    </row>
    <row r="12317" spans="3:9" ht="22.5" customHeight="1" x14ac:dyDescent="0.25">
      <c r="C12317" s="34"/>
      <c r="D12317" s="27"/>
      <c r="F12317" s="27"/>
      <c r="G12317" s="35"/>
      <c r="H12317" s="35"/>
      <c r="I12317" s="35"/>
    </row>
    <row r="12318" spans="3:9" ht="22.5" customHeight="1" x14ac:dyDescent="0.25">
      <c r="C12318" s="34"/>
      <c r="D12318" s="27"/>
      <c r="F12318" s="27"/>
      <c r="G12318" s="35"/>
      <c r="H12318" s="35"/>
      <c r="I12318" s="35"/>
    </row>
    <row r="12319" spans="3:9" ht="22.5" customHeight="1" x14ac:dyDescent="0.25">
      <c r="C12319" s="34"/>
      <c r="D12319" s="27"/>
      <c r="F12319" s="27"/>
      <c r="G12319" s="35"/>
      <c r="H12319" s="35"/>
      <c r="I12319" s="35"/>
    </row>
    <row r="12320" spans="3:9" ht="22.5" customHeight="1" x14ac:dyDescent="0.25">
      <c r="C12320" s="34"/>
      <c r="D12320" s="27"/>
      <c r="F12320" s="27"/>
      <c r="G12320" s="35"/>
      <c r="H12320" s="35"/>
      <c r="I12320" s="35"/>
    </row>
    <row r="12321" spans="3:9" ht="22.5" customHeight="1" x14ac:dyDescent="0.25">
      <c r="C12321" s="34"/>
      <c r="D12321" s="27"/>
      <c r="F12321" s="27"/>
      <c r="G12321" s="35"/>
      <c r="H12321" s="35"/>
      <c r="I12321" s="35"/>
    </row>
    <row r="12322" spans="3:9" ht="22.5" customHeight="1" x14ac:dyDescent="0.25">
      <c r="C12322" s="34"/>
      <c r="D12322" s="27"/>
      <c r="F12322" s="27"/>
      <c r="G12322" s="35"/>
      <c r="H12322" s="35"/>
      <c r="I12322" s="35"/>
    </row>
    <row r="12323" spans="3:9" ht="22.5" customHeight="1" x14ac:dyDescent="0.25">
      <c r="C12323" s="34"/>
      <c r="D12323" s="27"/>
      <c r="F12323" s="27"/>
      <c r="G12323" s="35"/>
      <c r="H12323" s="35"/>
      <c r="I12323" s="35"/>
    </row>
    <row r="12324" spans="3:9" ht="22.5" customHeight="1" x14ac:dyDescent="0.25">
      <c r="C12324" s="34"/>
      <c r="D12324" s="27"/>
      <c r="F12324" s="27"/>
      <c r="G12324" s="35"/>
      <c r="H12324" s="35"/>
      <c r="I12324" s="35"/>
    </row>
    <row r="12325" spans="3:9" ht="22.5" customHeight="1" x14ac:dyDescent="0.25">
      <c r="C12325" s="34"/>
      <c r="D12325" s="27"/>
      <c r="F12325" s="27"/>
      <c r="G12325" s="35"/>
      <c r="H12325" s="35"/>
      <c r="I12325" s="35"/>
    </row>
    <row r="12326" spans="3:9" ht="22.5" customHeight="1" x14ac:dyDescent="0.25">
      <c r="C12326" s="34"/>
      <c r="D12326" s="27"/>
      <c r="F12326" s="27"/>
      <c r="G12326" s="35"/>
      <c r="H12326" s="35"/>
      <c r="I12326" s="35"/>
    </row>
    <row r="12327" spans="3:9" ht="22.5" customHeight="1" x14ac:dyDescent="0.25">
      <c r="C12327" s="34"/>
      <c r="D12327" s="27"/>
      <c r="F12327" s="27"/>
      <c r="G12327" s="35"/>
      <c r="H12327" s="35"/>
      <c r="I12327" s="35"/>
    </row>
    <row r="12328" spans="3:9" ht="22.5" customHeight="1" x14ac:dyDescent="0.25">
      <c r="C12328" s="34"/>
      <c r="D12328" s="27"/>
      <c r="F12328" s="27"/>
      <c r="G12328" s="35"/>
      <c r="H12328" s="35"/>
      <c r="I12328" s="35"/>
    </row>
    <row r="12329" spans="3:9" ht="22.5" customHeight="1" x14ac:dyDescent="0.25">
      <c r="C12329" s="34"/>
      <c r="D12329" s="27"/>
      <c r="F12329" s="27"/>
      <c r="G12329" s="35"/>
      <c r="H12329" s="35"/>
      <c r="I12329" s="35"/>
    </row>
    <row r="12330" spans="3:9" ht="22.5" customHeight="1" x14ac:dyDescent="0.25">
      <c r="C12330" s="34"/>
      <c r="D12330" s="27"/>
      <c r="F12330" s="27"/>
      <c r="G12330" s="35"/>
      <c r="H12330" s="35"/>
      <c r="I12330" s="35"/>
    </row>
    <row r="12331" spans="3:9" ht="22.5" customHeight="1" x14ac:dyDescent="0.25">
      <c r="C12331" s="34"/>
      <c r="D12331" s="27"/>
      <c r="F12331" s="27"/>
      <c r="G12331" s="35"/>
      <c r="H12331" s="35"/>
      <c r="I12331" s="35"/>
    </row>
    <row r="12332" spans="3:9" ht="22.5" customHeight="1" x14ac:dyDescent="0.25">
      <c r="C12332" s="34"/>
      <c r="D12332" s="27"/>
      <c r="F12332" s="27"/>
      <c r="G12332" s="35"/>
      <c r="H12332" s="35"/>
      <c r="I12332" s="35"/>
    </row>
    <row r="12333" spans="3:9" ht="22.5" customHeight="1" x14ac:dyDescent="0.25">
      <c r="C12333" s="34"/>
      <c r="D12333" s="27"/>
      <c r="F12333" s="27"/>
      <c r="G12333" s="35"/>
      <c r="H12333" s="35"/>
      <c r="I12333" s="35"/>
    </row>
    <row r="12334" spans="3:9" ht="22.5" customHeight="1" x14ac:dyDescent="0.25">
      <c r="C12334" s="34"/>
      <c r="D12334" s="27"/>
      <c r="F12334" s="27"/>
      <c r="G12334" s="35"/>
      <c r="H12334" s="35"/>
      <c r="I12334" s="35"/>
    </row>
    <row r="12335" spans="3:9" ht="22.5" customHeight="1" x14ac:dyDescent="0.25">
      <c r="C12335" s="34"/>
      <c r="D12335" s="27"/>
      <c r="F12335" s="27"/>
      <c r="G12335" s="35"/>
      <c r="H12335" s="35"/>
      <c r="I12335" s="35"/>
    </row>
    <row r="12336" spans="3:9" ht="22.5" customHeight="1" x14ac:dyDescent="0.25">
      <c r="C12336" s="34"/>
      <c r="D12336" s="27"/>
      <c r="F12336" s="27"/>
      <c r="G12336" s="35"/>
      <c r="H12336" s="35"/>
      <c r="I12336" s="35"/>
    </row>
    <row r="12337" spans="3:9" ht="22.5" customHeight="1" x14ac:dyDescent="0.25">
      <c r="C12337" s="34"/>
      <c r="D12337" s="27"/>
      <c r="F12337" s="27"/>
      <c r="G12337" s="35"/>
      <c r="H12337" s="35"/>
      <c r="I12337" s="35"/>
    </row>
    <row r="12338" spans="3:9" ht="22.5" customHeight="1" x14ac:dyDescent="0.25">
      <c r="C12338" s="34"/>
      <c r="D12338" s="27"/>
      <c r="F12338" s="27"/>
      <c r="G12338" s="35"/>
      <c r="H12338" s="35"/>
      <c r="I12338" s="35"/>
    </row>
    <row r="12339" spans="3:9" ht="22.5" customHeight="1" x14ac:dyDescent="0.25">
      <c r="C12339" s="34"/>
      <c r="D12339" s="27"/>
      <c r="F12339" s="27"/>
      <c r="G12339" s="35"/>
      <c r="H12339" s="35"/>
      <c r="I12339" s="35"/>
    </row>
    <row r="12340" spans="3:9" ht="22.5" customHeight="1" x14ac:dyDescent="0.25">
      <c r="C12340" s="34"/>
      <c r="D12340" s="27"/>
      <c r="F12340" s="27"/>
      <c r="G12340" s="35"/>
      <c r="H12340" s="35"/>
      <c r="I12340" s="35"/>
    </row>
    <row r="12341" spans="3:9" ht="22.5" customHeight="1" x14ac:dyDescent="0.25">
      <c r="C12341" s="34"/>
      <c r="D12341" s="27"/>
      <c r="F12341" s="27"/>
      <c r="G12341" s="35"/>
      <c r="H12341" s="35"/>
      <c r="I12341" s="35"/>
    </row>
    <row r="12342" spans="3:9" ht="22.5" customHeight="1" x14ac:dyDescent="0.25">
      <c r="C12342" s="34"/>
      <c r="D12342" s="27"/>
      <c r="F12342" s="27"/>
      <c r="G12342" s="35"/>
      <c r="H12342" s="35"/>
      <c r="I12342" s="35"/>
    </row>
    <row r="12343" spans="3:9" ht="22.5" customHeight="1" x14ac:dyDescent="0.25">
      <c r="C12343" s="34"/>
      <c r="D12343" s="27"/>
      <c r="F12343" s="27"/>
      <c r="G12343" s="35"/>
      <c r="H12343" s="35"/>
      <c r="I12343" s="35"/>
    </row>
    <row r="12344" spans="3:9" ht="22.5" customHeight="1" x14ac:dyDescent="0.25">
      <c r="C12344" s="34"/>
      <c r="D12344" s="27"/>
      <c r="F12344" s="27"/>
      <c r="G12344" s="35"/>
      <c r="H12344" s="35"/>
      <c r="I12344" s="35"/>
    </row>
    <row r="12345" spans="3:9" ht="22.5" customHeight="1" x14ac:dyDescent="0.25">
      <c r="C12345" s="34"/>
      <c r="D12345" s="27"/>
      <c r="F12345" s="27"/>
      <c r="G12345" s="35"/>
      <c r="H12345" s="35"/>
      <c r="I12345" s="35"/>
    </row>
    <row r="12346" spans="3:9" ht="22.5" customHeight="1" x14ac:dyDescent="0.25">
      <c r="C12346" s="34"/>
      <c r="D12346" s="27"/>
      <c r="F12346" s="27"/>
      <c r="G12346" s="35"/>
      <c r="H12346" s="35"/>
      <c r="I12346" s="35"/>
    </row>
    <row r="12347" spans="3:9" ht="22.5" customHeight="1" x14ac:dyDescent="0.25">
      <c r="C12347" s="34"/>
      <c r="D12347" s="27"/>
      <c r="F12347" s="27"/>
      <c r="G12347" s="35"/>
      <c r="H12347" s="35"/>
      <c r="I12347" s="35"/>
    </row>
    <row r="12348" spans="3:9" ht="22.5" customHeight="1" x14ac:dyDescent="0.25">
      <c r="C12348" s="34"/>
      <c r="D12348" s="27"/>
      <c r="F12348" s="27"/>
      <c r="G12348" s="35"/>
      <c r="H12348" s="35"/>
      <c r="I12348" s="35"/>
    </row>
    <row r="12349" spans="3:9" ht="22.5" customHeight="1" x14ac:dyDescent="0.25">
      <c r="C12349" s="34"/>
      <c r="D12349" s="27"/>
      <c r="F12349" s="27"/>
      <c r="G12349" s="35"/>
      <c r="H12349" s="35"/>
      <c r="I12349" s="35"/>
    </row>
    <row r="12350" spans="3:9" ht="22.5" customHeight="1" x14ac:dyDescent="0.25">
      <c r="C12350" s="34"/>
      <c r="D12350" s="27"/>
      <c r="F12350" s="27"/>
      <c r="G12350" s="35"/>
      <c r="H12350" s="35"/>
      <c r="I12350" s="35"/>
    </row>
    <row r="12351" spans="3:9" ht="22.5" customHeight="1" x14ac:dyDescent="0.25">
      <c r="C12351" s="34"/>
      <c r="D12351" s="27"/>
      <c r="F12351" s="27"/>
      <c r="G12351" s="35"/>
      <c r="H12351" s="35"/>
      <c r="I12351" s="35"/>
    </row>
    <row r="12352" spans="3:9" ht="22.5" customHeight="1" x14ac:dyDescent="0.25">
      <c r="C12352" s="34"/>
      <c r="D12352" s="27"/>
      <c r="F12352" s="27"/>
      <c r="G12352" s="35"/>
      <c r="H12352" s="35"/>
      <c r="I12352" s="35"/>
    </row>
    <row r="12353" spans="3:9" ht="22.5" customHeight="1" x14ac:dyDescent="0.25">
      <c r="C12353" s="34"/>
      <c r="D12353" s="27"/>
      <c r="F12353" s="27"/>
      <c r="G12353" s="35"/>
      <c r="H12353" s="35"/>
      <c r="I12353" s="35"/>
    </row>
    <row r="12354" spans="3:9" ht="22.5" customHeight="1" x14ac:dyDescent="0.25">
      <c r="C12354" s="34"/>
      <c r="D12354" s="27"/>
      <c r="F12354" s="27"/>
      <c r="G12354" s="35"/>
      <c r="H12354" s="35"/>
      <c r="I12354" s="35"/>
    </row>
    <row r="12355" spans="3:9" ht="22.5" customHeight="1" x14ac:dyDescent="0.25">
      <c r="C12355" s="34"/>
      <c r="D12355" s="27"/>
      <c r="F12355" s="27"/>
      <c r="G12355" s="35"/>
      <c r="H12355" s="35"/>
      <c r="I12355" s="35"/>
    </row>
    <row r="12356" spans="3:9" ht="22.5" customHeight="1" x14ac:dyDescent="0.25">
      <c r="C12356" s="34"/>
      <c r="D12356" s="27"/>
      <c r="F12356" s="27"/>
      <c r="G12356" s="35"/>
      <c r="H12356" s="35"/>
      <c r="I12356" s="35"/>
    </row>
    <row r="12357" spans="3:9" ht="22.5" customHeight="1" x14ac:dyDescent="0.25">
      <c r="C12357" s="34"/>
      <c r="D12357" s="27"/>
      <c r="F12357" s="27"/>
      <c r="G12357" s="35"/>
      <c r="H12357" s="35"/>
      <c r="I12357" s="35"/>
    </row>
    <row r="12358" spans="3:9" ht="22.5" customHeight="1" x14ac:dyDescent="0.25">
      <c r="C12358" s="34"/>
      <c r="D12358" s="27"/>
      <c r="F12358" s="27"/>
      <c r="G12358" s="35"/>
      <c r="H12358" s="35"/>
      <c r="I12358" s="35"/>
    </row>
    <row r="12359" spans="3:9" ht="22.5" customHeight="1" x14ac:dyDescent="0.25">
      <c r="C12359" s="34"/>
      <c r="D12359" s="27"/>
      <c r="F12359" s="27"/>
      <c r="G12359" s="35"/>
      <c r="H12359" s="35"/>
      <c r="I12359" s="35"/>
    </row>
    <row r="12360" spans="3:9" ht="22.5" customHeight="1" x14ac:dyDescent="0.25">
      <c r="C12360" s="34"/>
      <c r="D12360" s="27"/>
      <c r="F12360" s="27"/>
      <c r="G12360" s="35"/>
      <c r="H12360" s="35"/>
      <c r="I12360" s="35"/>
    </row>
    <row r="12361" spans="3:9" ht="22.5" customHeight="1" x14ac:dyDescent="0.25">
      <c r="C12361" s="34"/>
      <c r="D12361" s="27"/>
      <c r="F12361" s="27"/>
      <c r="G12361" s="35"/>
      <c r="H12361" s="35"/>
      <c r="I12361" s="35"/>
    </row>
    <row r="12362" spans="3:9" ht="22.5" customHeight="1" x14ac:dyDescent="0.25">
      <c r="C12362" s="34"/>
      <c r="D12362" s="27"/>
      <c r="F12362" s="27"/>
      <c r="G12362" s="35"/>
      <c r="H12362" s="35"/>
      <c r="I12362" s="35"/>
    </row>
    <row r="12363" spans="3:9" ht="22.5" customHeight="1" x14ac:dyDescent="0.25">
      <c r="C12363" s="34"/>
      <c r="D12363" s="27"/>
      <c r="F12363" s="27"/>
      <c r="G12363" s="35"/>
      <c r="H12363" s="35"/>
      <c r="I12363" s="35"/>
    </row>
    <row r="12364" spans="3:9" ht="22.5" customHeight="1" x14ac:dyDescent="0.25">
      <c r="C12364" s="34"/>
      <c r="D12364" s="27"/>
      <c r="F12364" s="27"/>
      <c r="G12364" s="35"/>
      <c r="H12364" s="35"/>
      <c r="I12364" s="35"/>
    </row>
    <row r="12365" spans="3:9" ht="22.5" customHeight="1" x14ac:dyDescent="0.25">
      <c r="C12365" s="34"/>
      <c r="D12365" s="27"/>
      <c r="F12365" s="27"/>
      <c r="G12365" s="35"/>
      <c r="H12365" s="35"/>
      <c r="I12365" s="35"/>
    </row>
    <row r="12366" spans="3:9" ht="22.5" customHeight="1" x14ac:dyDescent="0.25">
      <c r="C12366" s="34"/>
      <c r="D12366" s="27"/>
      <c r="F12366" s="27"/>
      <c r="G12366" s="35"/>
      <c r="H12366" s="35"/>
      <c r="I12366" s="35"/>
    </row>
    <row r="12367" spans="3:9" ht="22.5" customHeight="1" x14ac:dyDescent="0.25">
      <c r="C12367" s="34"/>
      <c r="D12367" s="27"/>
      <c r="F12367" s="27"/>
      <c r="G12367" s="35"/>
      <c r="H12367" s="35"/>
      <c r="I12367" s="35"/>
    </row>
    <row r="12368" spans="3:9" ht="22.5" customHeight="1" x14ac:dyDescent="0.25">
      <c r="C12368" s="34"/>
      <c r="D12368" s="27"/>
      <c r="F12368" s="27"/>
      <c r="G12368" s="35"/>
      <c r="H12368" s="35"/>
      <c r="I12368" s="35"/>
    </row>
    <row r="12369" spans="3:9" ht="22.5" customHeight="1" x14ac:dyDescent="0.25">
      <c r="C12369" s="34"/>
      <c r="D12369" s="27"/>
      <c r="F12369" s="27"/>
      <c r="G12369" s="35"/>
      <c r="H12369" s="35"/>
      <c r="I12369" s="35"/>
    </row>
    <row r="12370" spans="3:9" ht="22.5" customHeight="1" x14ac:dyDescent="0.25">
      <c r="C12370" s="34"/>
      <c r="D12370" s="27"/>
      <c r="F12370" s="27"/>
      <c r="G12370" s="35"/>
      <c r="H12370" s="35"/>
      <c r="I12370" s="35"/>
    </row>
    <row r="12371" spans="3:9" ht="22.5" customHeight="1" x14ac:dyDescent="0.25">
      <c r="C12371" s="34"/>
      <c r="D12371" s="27"/>
      <c r="F12371" s="27"/>
      <c r="G12371" s="35"/>
      <c r="H12371" s="35"/>
      <c r="I12371" s="35"/>
    </row>
    <row r="12372" spans="3:9" ht="22.5" customHeight="1" x14ac:dyDescent="0.25">
      <c r="C12372" s="34"/>
      <c r="D12372" s="27"/>
      <c r="F12372" s="27"/>
      <c r="G12372" s="35"/>
      <c r="H12372" s="35"/>
      <c r="I12372" s="35"/>
    </row>
    <row r="12373" spans="3:9" ht="22.5" customHeight="1" x14ac:dyDescent="0.25">
      <c r="C12373" s="34"/>
      <c r="D12373" s="27"/>
      <c r="F12373" s="27"/>
      <c r="G12373" s="35"/>
      <c r="H12373" s="35"/>
      <c r="I12373" s="35"/>
    </row>
    <row r="12374" spans="3:9" ht="22.5" customHeight="1" x14ac:dyDescent="0.25">
      <c r="C12374" s="34"/>
      <c r="D12374" s="27"/>
      <c r="F12374" s="27"/>
      <c r="G12374" s="35"/>
      <c r="H12374" s="35"/>
      <c r="I12374" s="35"/>
    </row>
    <row r="12375" spans="3:9" ht="22.5" customHeight="1" x14ac:dyDescent="0.25">
      <c r="C12375" s="34"/>
      <c r="D12375" s="27"/>
      <c r="F12375" s="27"/>
      <c r="G12375" s="35"/>
      <c r="H12375" s="35"/>
      <c r="I12375" s="35"/>
    </row>
    <row r="12376" spans="3:9" ht="22.5" customHeight="1" x14ac:dyDescent="0.25">
      <c r="C12376" s="34"/>
      <c r="D12376" s="27"/>
      <c r="F12376" s="27"/>
      <c r="G12376" s="35"/>
      <c r="H12376" s="35"/>
      <c r="I12376" s="35"/>
    </row>
    <row r="12377" spans="3:9" ht="22.5" customHeight="1" x14ac:dyDescent="0.25">
      <c r="C12377" s="34"/>
      <c r="D12377" s="27"/>
      <c r="F12377" s="27"/>
      <c r="G12377" s="35"/>
      <c r="H12377" s="35"/>
      <c r="I12377" s="35"/>
    </row>
    <row r="12378" spans="3:9" ht="22.5" customHeight="1" x14ac:dyDescent="0.25">
      <c r="C12378" s="34"/>
      <c r="D12378" s="27"/>
      <c r="F12378" s="27"/>
      <c r="G12378" s="35"/>
      <c r="H12378" s="35"/>
      <c r="I12378" s="35"/>
    </row>
    <row r="12379" spans="3:9" ht="22.5" customHeight="1" x14ac:dyDescent="0.25">
      <c r="C12379" s="34"/>
      <c r="D12379" s="27"/>
      <c r="F12379" s="27"/>
      <c r="G12379" s="35"/>
      <c r="H12379" s="35"/>
      <c r="I12379" s="35"/>
    </row>
    <row r="12380" spans="3:9" ht="22.5" customHeight="1" x14ac:dyDescent="0.25">
      <c r="C12380" s="34"/>
      <c r="D12380" s="27"/>
      <c r="F12380" s="27"/>
      <c r="G12380" s="35"/>
      <c r="H12380" s="35"/>
      <c r="I12380" s="35"/>
    </row>
    <row r="12381" spans="3:9" ht="22.5" customHeight="1" x14ac:dyDescent="0.25">
      <c r="C12381" s="34"/>
      <c r="D12381" s="27"/>
      <c r="F12381" s="27"/>
      <c r="G12381" s="35"/>
      <c r="H12381" s="35"/>
      <c r="I12381" s="35"/>
    </row>
    <row r="12382" spans="3:9" ht="22.5" customHeight="1" x14ac:dyDescent="0.25">
      <c r="C12382" s="34"/>
      <c r="D12382" s="27"/>
      <c r="F12382" s="27"/>
      <c r="G12382" s="35"/>
      <c r="H12382" s="35"/>
      <c r="I12382" s="35"/>
    </row>
    <row r="12383" spans="3:9" ht="22.5" customHeight="1" x14ac:dyDescent="0.25">
      <c r="C12383" s="34"/>
      <c r="D12383" s="27"/>
      <c r="F12383" s="27"/>
      <c r="G12383" s="35"/>
      <c r="H12383" s="35"/>
      <c r="I12383" s="35"/>
    </row>
    <row r="12384" spans="3:9" ht="22.5" customHeight="1" x14ac:dyDescent="0.25">
      <c r="C12384" s="34"/>
      <c r="D12384" s="27"/>
      <c r="F12384" s="27"/>
      <c r="G12384" s="35"/>
      <c r="H12384" s="35"/>
      <c r="I12384" s="35"/>
    </row>
    <row r="12385" spans="3:9" ht="22.5" customHeight="1" x14ac:dyDescent="0.25">
      <c r="C12385" s="34"/>
      <c r="D12385" s="27"/>
      <c r="F12385" s="27"/>
      <c r="G12385" s="35"/>
      <c r="H12385" s="35"/>
      <c r="I12385" s="35"/>
    </row>
    <row r="12386" spans="3:9" ht="22.5" customHeight="1" x14ac:dyDescent="0.25">
      <c r="C12386" s="34"/>
      <c r="D12386" s="27"/>
      <c r="F12386" s="27"/>
      <c r="G12386" s="35"/>
      <c r="H12386" s="35"/>
      <c r="I12386" s="35"/>
    </row>
    <row r="12387" spans="3:9" ht="22.5" customHeight="1" x14ac:dyDescent="0.25">
      <c r="C12387" s="34"/>
      <c r="D12387" s="27"/>
      <c r="F12387" s="27"/>
      <c r="G12387" s="35"/>
      <c r="H12387" s="35"/>
      <c r="I12387" s="35"/>
    </row>
    <row r="12388" spans="3:9" ht="22.5" customHeight="1" x14ac:dyDescent="0.25">
      <c r="C12388" s="34"/>
      <c r="D12388" s="27"/>
      <c r="F12388" s="27"/>
      <c r="G12388" s="35"/>
      <c r="H12388" s="35"/>
      <c r="I12388" s="35"/>
    </row>
    <row r="12389" spans="3:9" ht="22.5" customHeight="1" x14ac:dyDescent="0.25">
      <c r="C12389" s="34"/>
      <c r="D12389" s="27"/>
      <c r="F12389" s="27"/>
      <c r="G12389" s="35"/>
      <c r="H12389" s="35"/>
      <c r="I12389" s="35"/>
    </row>
    <row r="12390" spans="3:9" ht="22.5" customHeight="1" x14ac:dyDescent="0.25">
      <c r="C12390" s="34"/>
      <c r="D12390" s="27"/>
      <c r="F12390" s="27"/>
      <c r="G12390" s="35"/>
      <c r="H12390" s="35"/>
      <c r="I12390" s="35"/>
    </row>
    <row r="12391" spans="3:9" ht="22.5" customHeight="1" x14ac:dyDescent="0.25">
      <c r="C12391" s="34"/>
      <c r="D12391" s="27"/>
      <c r="F12391" s="27"/>
      <c r="G12391" s="35"/>
      <c r="H12391" s="35"/>
      <c r="I12391" s="35"/>
    </row>
    <row r="12392" spans="3:9" ht="22.5" customHeight="1" x14ac:dyDescent="0.25">
      <c r="C12392" s="34"/>
      <c r="D12392" s="27"/>
      <c r="F12392" s="27"/>
      <c r="G12392" s="35"/>
      <c r="H12392" s="35"/>
      <c r="I12392" s="35"/>
    </row>
    <row r="12393" spans="3:9" ht="22.5" customHeight="1" x14ac:dyDescent="0.25">
      <c r="C12393" s="34"/>
      <c r="D12393" s="27"/>
      <c r="F12393" s="27"/>
      <c r="G12393" s="35"/>
      <c r="H12393" s="35"/>
      <c r="I12393" s="35"/>
    </row>
    <row r="12394" spans="3:9" ht="22.5" customHeight="1" x14ac:dyDescent="0.25">
      <c r="C12394" s="34"/>
      <c r="D12394" s="27"/>
      <c r="F12394" s="27"/>
      <c r="G12394" s="35"/>
      <c r="H12394" s="35"/>
      <c r="I12394" s="35"/>
    </row>
    <row r="12395" spans="3:9" ht="22.5" customHeight="1" x14ac:dyDescent="0.25">
      <c r="C12395" s="34"/>
      <c r="D12395" s="27"/>
      <c r="F12395" s="27"/>
      <c r="G12395" s="35"/>
      <c r="H12395" s="35"/>
      <c r="I12395" s="35"/>
    </row>
    <row r="12396" spans="3:9" ht="22.5" customHeight="1" x14ac:dyDescent="0.25">
      <c r="C12396" s="34"/>
      <c r="D12396" s="27"/>
      <c r="F12396" s="27"/>
      <c r="G12396" s="35"/>
      <c r="H12396" s="35"/>
      <c r="I12396" s="35"/>
    </row>
    <row r="12397" spans="3:9" ht="22.5" customHeight="1" x14ac:dyDescent="0.25">
      <c r="C12397" s="34"/>
      <c r="D12397" s="27"/>
      <c r="F12397" s="27"/>
      <c r="G12397" s="35"/>
      <c r="H12397" s="35"/>
      <c r="I12397" s="35"/>
    </row>
    <row r="12398" spans="3:9" ht="22.5" customHeight="1" x14ac:dyDescent="0.25">
      <c r="C12398" s="34"/>
      <c r="D12398" s="27"/>
      <c r="F12398" s="27"/>
      <c r="G12398" s="35"/>
      <c r="H12398" s="35"/>
      <c r="I12398" s="35"/>
    </row>
    <row r="12399" spans="3:9" ht="22.5" customHeight="1" x14ac:dyDescent="0.25">
      <c r="C12399" s="34"/>
      <c r="D12399" s="27"/>
      <c r="F12399" s="27"/>
      <c r="G12399" s="35"/>
      <c r="H12399" s="35"/>
      <c r="I12399" s="35"/>
    </row>
    <row r="12400" spans="3:9" ht="22.5" customHeight="1" x14ac:dyDescent="0.25">
      <c r="C12400" s="34"/>
      <c r="D12400" s="27"/>
      <c r="F12400" s="27"/>
      <c r="G12400" s="35"/>
      <c r="H12400" s="35"/>
      <c r="I12400" s="35"/>
    </row>
    <row r="12401" spans="3:9" ht="22.5" customHeight="1" x14ac:dyDescent="0.25">
      <c r="C12401" s="34"/>
      <c r="D12401" s="27"/>
      <c r="F12401" s="27"/>
      <c r="G12401" s="35"/>
      <c r="H12401" s="35"/>
      <c r="I12401" s="35"/>
    </row>
    <row r="12402" spans="3:9" ht="22.5" customHeight="1" x14ac:dyDescent="0.25">
      <c r="C12402" s="34"/>
      <c r="D12402" s="27"/>
      <c r="F12402" s="27"/>
      <c r="G12402" s="35"/>
      <c r="H12402" s="35"/>
      <c r="I12402" s="35"/>
    </row>
    <row r="12403" spans="3:9" ht="22.5" customHeight="1" x14ac:dyDescent="0.25">
      <c r="C12403" s="34"/>
      <c r="D12403" s="27"/>
      <c r="F12403" s="27"/>
      <c r="G12403" s="35"/>
      <c r="H12403" s="35"/>
      <c r="I12403" s="35"/>
    </row>
    <row r="12404" spans="3:9" ht="22.5" customHeight="1" x14ac:dyDescent="0.25">
      <c r="C12404" s="34"/>
      <c r="D12404" s="27"/>
      <c r="F12404" s="27"/>
      <c r="G12404" s="35"/>
      <c r="H12404" s="35"/>
      <c r="I12404" s="35"/>
    </row>
    <row r="12405" spans="3:9" ht="22.5" customHeight="1" x14ac:dyDescent="0.25">
      <c r="C12405" s="34"/>
      <c r="D12405" s="27"/>
      <c r="F12405" s="27"/>
      <c r="G12405" s="35"/>
      <c r="H12405" s="35"/>
      <c r="I12405" s="35"/>
    </row>
    <row r="12406" spans="3:9" ht="22.5" customHeight="1" x14ac:dyDescent="0.25">
      <c r="C12406" s="34"/>
      <c r="D12406" s="27"/>
      <c r="F12406" s="27"/>
      <c r="G12406" s="35"/>
      <c r="H12406" s="35"/>
      <c r="I12406" s="35"/>
    </row>
    <row r="12407" spans="3:9" ht="22.5" customHeight="1" x14ac:dyDescent="0.25">
      <c r="C12407" s="34"/>
      <c r="D12407" s="27"/>
      <c r="F12407" s="27"/>
      <c r="G12407" s="35"/>
      <c r="H12407" s="35"/>
      <c r="I12407" s="35"/>
    </row>
    <row r="12408" spans="3:9" ht="22.5" customHeight="1" x14ac:dyDescent="0.25">
      <c r="C12408" s="34"/>
      <c r="D12408" s="27"/>
      <c r="F12408" s="27"/>
      <c r="G12408" s="35"/>
      <c r="H12408" s="35"/>
      <c r="I12408" s="35"/>
    </row>
    <row r="12409" spans="3:9" ht="22.5" customHeight="1" x14ac:dyDescent="0.25">
      <c r="C12409" s="34"/>
      <c r="D12409" s="27"/>
      <c r="F12409" s="27"/>
      <c r="G12409" s="35"/>
      <c r="H12409" s="35"/>
      <c r="I12409" s="35"/>
    </row>
    <row r="12410" spans="3:9" ht="22.5" customHeight="1" x14ac:dyDescent="0.25">
      <c r="C12410" s="34"/>
      <c r="D12410" s="27"/>
      <c r="F12410" s="27"/>
      <c r="G12410" s="35"/>
      <c r="H12410" s="35"/>
      <c r="I12410" s="35"/>
    </row>
    <row r="12411" spans="3:9" ht="22.5" customHeight="1" x14ac:dyDescent="0.25">
      <c r="C12411" s="34"/>
      <c r="D12411" s="27"/>
      <c r="F12411" s="27"/>
      <c r="G12411" s="35"/>
      <c r="H12411" s="35"/>
      <c r="I12411" s="35"/>
    </row>
    <row r="12412" spans="3:9" ht="22.5" customHeight="1" x14ac:dyDescent="0.25">
      <c r="C12412" s="34"/>
      <c r="D12412" s="27"/>
      <c r="F12412" s="27"/>
      <c r="G12412" s="35"/>
      <c r="H12412" s="35"/>
      <c r="I12412" s="35"/>
    </row>
    <row r="12413" spans="3:9" ht="22.5" customHeight="1" x14ac:dyDescent="0.25">
      <c r="C12413" s="34"/>
      <c r="D12413" s="27"/>
      <c r="F12413" s="27"/>
      <c r="G12413" s="35"/>
      <c r="H12413" s="35"/>
      <c r="I12413" s="35"/>
    </row>
    <row r="12414" spans="3:9" ht="22.5" customHeight="1" x14ac:dyDescent="0.25">
      <c r="C12414" s="34"/>
      <c r="D12414" s="27"/>
      <c r="F12414" s="27"/>
      <c r="G12414" s="35"/>
      <c r="H12414" s="35"/>
      <c r="I12414" s="35"/>
    </row>
    <row r="12415" spans="3:9" ht="22.5" customHeight="1" x14ac:dyDescent="0.25">
      <c r="C12415" s="34"/>
      <c r="D12415" s="27"/>
      <c r="F12415" s="27"/>
      <c r="G12415" s="35"/>
      <c r="H12415" s="35"/>
      <c r="I12415" s="35"/>
    </row>
    <row r="12416" spans="3:9" ht="22.5" customHeight="1" x14ac:dyDescent="0.25">
      <c r="C12416" s="34"/>
      <c r="D12416" s="27"/>
      <c r="F12416" s="27"/>
      <c r="G12416" s="35"/>
      <c r="H12416" s="35"/>
      <c r="I12416" s="35"/>
    </row>
    <row r="12417" spans="3:9" ht="22.5" customHeight="1" x14ac:dyDescent="0.25">
      <c r="C12417" s="34"/>
      <c r="D12417" s="27"/>
      <c r="F12417" s="27"/>
      <c r="G12417" s="35"/>
      <c r="H12417" s="35"/>
      <c r="I12417" s="35"/>
    </row>
    <row r="12418" spans="3:9" ht="22.5" customHeight="1" x14ac:dyDescent="0.25">
      <c r="C12418" s="34"/>
      <c r="D12418" s="27"/>
      <c r="F12418" s="27"/>
      <c r="G12418" s="35"/>
      <c r="H12418" s="35"/>
      <c r="I12418" s="35"/>
    </row>
    <row r="12419" spans="3:9" ht="22.5" customHeight="1" x14ac:dyDescent="0.25">
      <c r="C12419" s="34"/>
      <c r="D12419" s="27"/>
      <c r="F12419" s="27"/>
      <c r="G12419" s="35"/>
      <c r="H12419" s="35"/>
      <c r="I12419" s="35"/>
    </row>
    <row r="12420" spans="3:9" ht="22.5" customHeight="1" x14ac:dyDescent="0.25">
      <c r="C12420" s="34"/>
      <c r="D12420" s="27"/>
      <c r="F12420" s="27"/>
      <c r="G12420" s="35"/>
      <c r="H12420" s="35"/>
      <c r="I12420" s="35"/>
    </row>
    <row r="12421" spans="3:9" ht="22.5" customHeight="1" x14ac:dyDescent="0.25">
      <c r="C12421" s="34"/>
      <c r="D12421" s="27"/>
      <c r="F12421" s="27"/>
      <c r="G12421" s="35"/>
      <c r="H12421" s="35"/>
      <c r="I12421" s="35"/>
    </row>
    <row r="12422" spans="3:9" ht="22.5" customHeight="1" x14ac:dyDescent="0.25">
      <c r="C12422" s="34"/>
      <c r="D12422" s="27"/>
      <c r="F12422" s="27"/>
      <c r="G12422" s="35"/>
      <c r="H12422" s="35"/>
      <c r="I12422" s="35"/>
    </row>
    <row r="12423" spans="3:9" ht="22.5" customHeight="1" x14ac:dyDescent="0.25">
      <c r="C12423" s="34"/>
      <c r="D12423" s="27"/>
      <c r="F12423" s="27"/>
      <c r="G12423" s="35"/>
      <c r="H12423" s="35"/>
      <c r="I12423" s="35"/>
    </row>
    <row r="12424" spans="3:9" ht="22.5" customHeight="1" x14ac:dyDescent="0.25">
      <c r="C12424" s="34"/>
      <c r="D12424" s="27"/>
      <c r="F12424" s="27"/>
      <c r="G12424" s="35"/>
      <c r="H12424" s="35"/>
      <c r="I12424" s="35"/>
    </row>
    <row r="12425" spans="3:9" ht="22.5" customHeight="1" x14ac:dyDescent="0.25">
      <c r="C12425" s="34"/>
      <c r="D12425" s="27"/>
      <c r="F12425" s="27"/>
      <c r="G12425" s="35"/>
      <c r="H12425" s="35"/>
      <c r="I12425" s="35"/>
    </row>
    <row r="12426" spans="3:9" ht="22.5" customHeight="1" x14ac:dyDescent="0.25">
      <c r="C12426" s="34"/>
      <c r="D12426" s="27"/>
      <c r="F12426" s="27"/>
      <c r="G12426" s="35"/>
      <c r="H12426" s="35"/>
      <c r="I12426" s="35"/>
    </row>
    <row r="12427" spans="3:9" ht="22.5" customHeight="1" x14ac:dyDescent="0.25">
      <c r="C12427" s="34"/>
      <c r="D12427" s="27"/>
      <c r="F12427" s="27"/>
      <c r="G12427" s="35"/>
      <c r="H12427" s="35"/>
      <c r="I12427" s="35"/>
    </row>
    <row r="12428" spans="3:9" ht="22.5" customHeight="1" x14ac:dyDescent="0.25">
      <c r="C12428" s="34"/>
      <c r="D12428" s="27"/>
      <c r="F12428" s="27"/>
      <c r="G12428" s="35"/>
      <c r="H12428" s="35"/>
      <c r="I12428" s="35"/>
    </row>
    <row r="12429" spans="3:9" ht="22.5" customHeight="1" x14ac:dyDescent="0.25">
      <c r="C12429" s="34"/>
      <c r="D12429" s="27"/>
      <c r="F12429" s="27"/>
      <c r="G12429" s="35"/>
      <c r="H12429" s="35"/>
      <c r="I12429" s="35"/>
    </row>
    <row r="12430" spans="3:9" ht="22.5" customHeight="1" x14ac:dyDescent="0.25">
      <c r="C12430" s="34"/>
      <c r="D12430" s="27"/>
      <c r="F12430" s="27"/>
      <c r="G12430" s="35"/>
      <c r="H12430" s="35"/>
      <c r="I12430" s="35"/>
    </row>
    <row r="12431" spans="3:9" ht="22.5" customHeight="1" x14ac:dyDescent="0.25">
      <c r="C12431" s="34"/>
      <c r="D12431" s="27"/>
      <c r="F12431" s="27"/>
      <c r="G12431" s="35"/>
      <c r="H12431" s="35"/>
      <c r="I12431" s="35"/>
    </row>
    <row r="12432" spans="3:9" ht="22.5" customHeight="1" x14ac:dyDescent="0.25">
      <c r="C12432" s="34"/>
      <c r="D12432" s="27"/>
      <c r="F12432" s="27"/>
      <c r="G12432" s="35"/>
      <c r="H12432" s="35"/>
      <c r="I12432" s="35"/>
    </row>
    <row r="12433" spans="3:9" ht="22.5" customHeight="1" x14ac:dyDescent="0.25">
      <c r="C12433" s="34"/>
      <c r="D12433" s="27"/>
      <c r="F12433" s="27"/>
      <c r="G12433" s="35"/>
      <c r="H12433" s="35"/>
      <c r="I12433" s="35"/>
    </row>
    <row r="12434" spans="3:9" ht="22.5" customHeight="1" x14ac:dyDescent="0.25">
      <c r="C12434" s="34"/>
      <c r="D12434" s="27"/>
      <c r="F12434" s="27"/>
      <c r="G12434" s="35"/>
      <c r="H12434" s="35"/>
      <c r="I12434" s="35"/>
    </row>
    <row r="12435" spans="3:9" ht="22.5" customHeight="1" x14ac:dyDescent="0.25">
      <c r="C12435" s="34"/>
      <c r="D12435" s="27"/>
      <c r="F12435" s="27"/>
      <c r="G12435" s="35"/>
      <c r="H12435" s="35"/>
      <c r="I12435" s="35"/>
    </row>
    <row r="12436" spans="3:9" ht="22.5" customHeight="1" x14ac:dyDescent="0.25">
      <c r="C12436" s="34"/>
      <c r="D12436" s="27"/>
      <c r="F12436" s="27"/>
      <c r="G12436" s="35"/>
      <c r="H12436" s="35"/>
      <c r="I12436" s="35"/>
    </row>
    <row r="12437" spans="3:9" ht="22.5" customHeight="1" x14ac:dyDescent="0.25">
      <c r="C12437" s="34"/>
      <c r="D12437" s="27"/>
      <c r="F12437" s="27"/>
      <c r="G12437" s="35"/>
      <c r="H12437" s="35"/>
      <c r="I12437" s="35"/>
    </row>
    <row r="12438" spans="3:9" ht="22.5" customHeight="1" x14ac:dyDescent="0.25">
      <c r="C12438" s="34"/>
      <c r="D12438" s="27"/>
      <c r="F12438" s="27"/>
      <c r="G12438" s="35"/>
      <c r="H12438" s="35"/>
      <c r="I12438" s="35"/>
    </row>
    <row r="12439" spans="3:9" ht="22.5" customHeight="1" x14ac:dyDescent="0.25">
      <c r="C12439" s="34"/>
      <c r="D12439" s="27"/>
      <c r="F12439" s="27"/>
      <c r="G12439" s="35"/>
      <c r="H12439" s="35"/>
      <c r="I12439" s="35"/>
    </row>
    <row r="12440" spans="3:9" ht="22.5" customHeight="1" x14ac:dyDescent="0.25">
      <c r="C12440" s="34"/>
      <c r="D12440" s="27"/>
      <c r="F12440" s="27"/>
      <c r="G12440" s="35"/>
      <c r="H12440" s="35"/>
      <c r="I12440" s="35"/>
    </row>
    <row r="12441" spans="3:9" ht="22.5" customHeight="1" x14ac:dyDescent="0.25">
      <c r="C12441" s="34"/>
      <c r="D12441" s="27"/>
      <c r="F12441" s="27"/>
      <c r="G12441" s="35"/>
      <c r="H12441" s="35"/>
      <c r="I12441" s="35"/>
    </row>
    <row r="12442" spans="3:9" ht="22.5" customHeight="1" x14ac:dyDescent="0.25">
      <c r="C12442" s="34"/>
      <c r="D12442" s="27"/>
      <c r="F12442" s="27"/>
      <c r="G12442" s="35"/>
      <c r="H12442" s="35"/>
      <c r="I12442" s="35"/>
    </row>
    <row r="12443" spans="3:9" ht="22.5" customHeight="1" x14ac:dyDescent="0.25">
      <c r="C12443" s="34"/>
      <c r="D12443" s="27"/>
      <c r="F12443" s="27"/>
      <c r="G12443" s="35"/>
      <c r="H12443" s="35"/>
      <c r="I12443" s="35"/>
    </row>
    <row r="12444" spans="3:9" ht="22.5" customHeight="1" x14ac:dyDescent="0.25">
      <c r="C12444" s="34"/>
      <c r="D12444" s="27"/>
      <c r="F12444" s="27"/>
      <c r="G12444" s="35"/>
      <c r="H12444" s="35"/>
      <c r="I12444" s="35"/>
    </row>
    <row r="12445" spans="3:9" ht="22.5" customHeight="1" x14ac:dyDescent="0.25">
      <c r="C12445" s="34"/>
      <c r="D12445" s="27"/>
      <c r="F12445" s="27"/>
      <c r="G12445" s="35"/>
      <c r="H12445" s="35"/>
      <c r="I12445" s="35"/>
    </row>
    <row r="12446" spans="3:9" ht="22.5" customHeight="1" x14ac:dyDescent="0.25">
      <c r="C12446" s="34"/>
      <c r="D12446" s="27"/>
      <c r="F12446" s="27"/>
      <c r="G12446" s="35"/>
      <c r="H12446" s="35"/>
      <c r="I12446" s="35"/>
    </row>
    <row r="12447" spans="3:9" ht="22.5" customHeight="1" x14ac:dyDescent="0.25">
      <c r="C12447" s="34"/>
      <c r="D12447" s="27"/>
      <c r="F12447" s="27"/>
      <c r="G12447" s="35"/>
      <c r="H12447" s="35"/>
      <c r="I12447" s="35"/>
    </row>
    <row r="12448" spans="3:9" ht="22.5" customHeight="1" x14ac:dyDescent="0.25">
      <c r="C12448" s="34"/>
      <c r="D12448" s="27"/>
      <c r="F12448" s="27"/>
      <c r="G12448" s="35"/>
      <c r="H12448" s="35"/>
      <c r="I12448" s="35"/>
    </row>
    <row r="12449" spans="3:9" ht="22.5" customHeight="1" x14ac:dyDescent="0.25">
      <c r="C12449" s="34"/>
      <c r="D12449" s="27"/>
      <c r="F12449" s="27"/>
      <c r="G12449" s="35"/>
      <c r="H12449" s="35"/>
      <c r="I12449" s="35"/>
    </row>
    <row r="12450" spans="3:9" ht="22.5" customHeight="1" x14ac:dyDescent="0.25">
      <c r="C12450" s="34"/>
      <c r="D12450" s="27"/>
      <c r="F12450" s="27"/>
      <c r="G12450" s="35"/>
      <c r="H12450" s="35"/>
      <c r="I12450" s="35"/>
    </row>
    <row r="12451" spans="3:9" ht="22.5" customHeight="1" x14ac:dyDescent="0.25">
      <c r="C12451" s="34"/>
      <c r="D12451" s="27"/>
      <c r="F12451" s="27"/>
      <c r="G12451" s="35"/>
      <c r="H12451" s="35"/>
      <c r="I12451" s="35"/>
    </row>
    <row r="12452" spans="3:9" ht="22.5" customHeight="1" x14ac:dyDescent="0.25">
      <c r="C12452" s="34"/>
      <c r="D12452" s="27"/>
      <c r="F12452" s="27"/>
      <c r="G12452" s="35"/>
      <c r="H12452" s="35"/>
      <c r="I12452" s="35"/>
    </row>
    <row r="12453" spans="3:9" ht="22.5" customHeight="1" x14ac:dyDescent="0.25">
      <c r="C12453" s="34"/>
      <c r="D12453" s="27"/>
      <c r="F12453" s="27"/>
      <c r="G12453" s="35"/>
      <c r="H12453" s="35"/>
      <c r="I12453" s="35"/>
    </row>
    <row r="12454" spans="3:9" ht="22.5" customHeight="1" x14ac:dyDescent="0.25">
      <c r="C12454" s="34"/>
      <c r="D12454" s="27"/>
      <c r="F12454" s="27"/>
      <c r="G12454" s="35"/>
      <c r="H12454" s="35"/>
      <c r="I12454" s="35"/>
    </row>
    <row r="12455" spans="3:9" ht="22.5" customHeight="1" x14ac:dyDescent="0.25">
      <c r="C12455" s="34"/>
      <c r="D12455" s="27"/>
      <c r="F12455" s="27"/>
      <c r="G12455" s="35"/>
      <c r="H12455" s="35"/>
      <c r="I12455" s="35"/>
    </row>
    <row r="12456" spans="3:9" ht="22.5" customHeight="1" x14ac:dyDescent="0.25">
      <c r="C12456" s="34"/>
      <c r="D12456" s="27"/>
      <c r="F12456" s="27"/>
      <c r="G12456" s="35"/>
      <c r="H12456" s="35"/>
      <c r="I12456" s="35"/>
    </row>
    <row r="12457" spans="3:9" ht="22.5" customHeight="1" x14ac:dyDescent="0.25">
      <c r="C12457" s="34"/>
      <c r="D12457" s="27"/>
      <c r="F12457" s="27"/>
      <c r="G12457" s="35"/>
      <c r="H12457" s="35"/>
      <c r="I12457" s="35"/>
    </row>
    <row r="12458" spans="3:9" ht="22.5" customHeight="1" x14ac:dyDescent="0.25">
      <c r="C12458" s="34"/>
      <c r="D12458" s="27"/>
      <c r="F12458" s="27"/>
      <c r="G12458" s="35"/>
      <c r="H12458" s="35"/>
      <c r="I12458" s="35"/>
    </row>
    <row r="12459" spans="3:9" ht="22.5" customHeight="1" x14ac:dyDescent="0.25">
      <c r="C12459" s="34"/>
      <c r="D12459" s="27"/>
      <c r="F12459" s="27"/>
      <c r="G12459" s="35"/>
      <c r="H12459" s="35"/>
      <c r="I12459" s="35"/>
    </row>
    <row r="12460" spans="3:9" ht="22.5" customHeight="1" x14ac:dyDescent="0.25">
      <c r="C12460" s="34"/>
      <c r="D12460" s="27"/>
      <c r="F12460" s="27"/>
      <c r="G12460" s="35"/>
      <c r="H12460" s="35"/>
      <c r="I12460" s="35"/>
    </row>
    <row r="12461" spans="3:9" ht="22.5" customHeight="1" x14ac:dyDescent="0.25">
      <c r="C12461" s="34"/>
      <c r="D12461" s="27"/>
      <c r="F12461" s="27"/>
      <c r="G12461" s="35"/>
      <c r="H12461" s="35"/>
      <c r="I12461" s="35"/>
    </row>
    <row r="12462" spans="3:9" ht="22.5" customHeight="1" x14ac:dyDescent="0.25">
      <c r="C12462" s="34"/>
      <c r="D12462" s="27"/>
      <c r="F12462" s="27"/>
      <c r="G12462" s="35"/>
      <c r="H12462" s="35"/>
      <c r="I12462" s="35"/>
    </row>
    <row r="12463" spans="3:9" ht="22.5" customHeight="1" x14ac:dyDescent="0.25">
      <c r="C12463" s="34"/>
      <c r="D12463" s="27"/>
      <c r="F12463" s="27"/>
      <c r="G12463" s="35"/>
      <c r="H12463" s="35"/>
      <c r="I12463" s="35"/>
    </row>
    <row r="12464" spans="3:9" ht="22.5" customHeight="1" x14ac:dyDescent="0.25">
      <c r="C12464" s="34"/>
      <c r="D12464" s="27"/>
      <c r="F12464" s="27"/>
      <c r="G12464" s="35"/>
      <c r="H12464" s="35"/>
      <c r="I12464" s="35"/>
    </row>
    <row r="12465" spans="3:9" ht="22.5" customHeight="1" x14ac:dyDescent="0.25">
      <c r="C12465" s="34"/>
      <c r="D12465" s="27"/>
      <c r="F12465" s="27"/>
      <c r="G12465" s="35"/>
      <c r="H12465" s="35"/>
      <c r="I12465" s="35"/>
    </row>
    <row r="12466" spans="3:9" ht="22.5" customHeight="1" x14ac:dyDescent="0.25">
      <c r="C12466" s="34"/>
      <c r="D12466" s="27"/>
      <c r="F12466" s="27"/>
      <c r="G12466" s="35"/>
      <c r="H12466" s="35"/>
      <c r="I12466" s="35"/>
    </row>
    <row r="12467" spans="3:9" ht="22.5" customHeight="1" x14ac:dyDescent="0.25">
      <c r="C12467" s="34"/>
      <c r="D12467" s="27"/>
      <c r="F12467" s="27"/>
      <c r="G12467" s="35"/>
      <c r="H12467" s="35"/>
      <c r="I12467" s="35"/>
    </row>
    <row r="12468" spans="3:9" ht="22.5" customHeight="1" x14ac:dyDescent="0.25">
      <c r="C12468" s="34"/>
      <c r="D12468" s="27"/>
      <c r="F12468" s="27"/>
      <c r="G12468" s="35"/>
      <c r="H12468" s="35"/>
      <c r="I12468" s="35"/>
    </row>
    <row r="12469" spans="3:9" ht="22.5" customHeight="1" x14ac:dyDescent="0.25">
      <c r="C12469" s="34"/>
      <c r="D12469" s="27"/>
      <c r="F12469" s="27"/>
      <c r="G12469" s="35"/>
      <c r="H12469" s="35"/>
      <c r="I12469" s="35"/>
    </row>
    <row r="12470" spans="3:9" ht="22.5" customHeight="1" x14ac:dyDescent="0.25">
      <c r="C12470" s="34"/>
      <c r="D12470" s="27"/>
      <c r="F12470" s="27"/>
      <c r="G12470" s="35"/>
      <c r="H12470" s="35"/>
      <c r="I12470" s="35"/>
    </row>
    <row r="12471" spans="3:9" ht="22.5" customHeight="1" x14ac:dyDescent="0.25">
      <c r="C12471" s="34"/>
      <c r="D12471" s="27"/>
      <c r="F12471" s="27"/>
      <c r="G12471" s="35"/>
      <c r="H12471" s="35"/>
      <c r="I12471" s="35"/>
    </row>
    <row r="12472" spans="3:9" ht="22.5" customHeight="1" x14ac:dyDescent="0.25">
      <c r="C12472" s="34"/>
      <c r="D12472" s="27"/>
      <c r="F12472" s="27"/>
      <c r="G12472" s="35"/>
      <c r="H12472" s="35"/>
      <c r="I12472" s="35"/>
    </row>
    <row r="12473" spans="3:9" ht="22.5" customHeight="1" x14ac:dyDescent="0.25">
      <c r="C12473" s="34"/>
      <c r="D12473" s="27"/>
      <c r="F12473" s="27"/>
      <c r="G12473" s="35"/>
      <c r="H12473" s="35"/>
      <c r="I12473" s="35"/>
    </row>
    <row r="12474" spans="3:9" ht="22.5" customHeight="1" x14ac:dyDescent="0.25">
      <c r="C12474" s="34"/>
      <c r="D12474" s="27"/>
      <c r="F12474" s="27"/>
      <c r="G12474" s="35"/>
      <c r="H12474" s="35"/>
      <c r="I12474" s="35"/>
    </row>
    <row r="12475" spans="3:9" ht="22.5" customHeight="1" x14ac:dyDescent="0.25">
      <c r="C12475" s="34"/>
      <c r="D12475" s="27"/>
      <c r="F12475" s="27"/>
      <c r="G12475" s="35"/>
      <c r="H12475" s="35"/>
      <c r="I12475" s="35"/>
    </row>
    <row r="12476" spans="3:9" ht="22.5" customHeight="1" x14ac:dyDescent="0.25">
      <c r="C12476" s="34"/>
      <c r="D12476" s="27"/>
      <c r="F12476" s="27"/>
      <c r="G12476" s="35"/>
      <c r="H12476" s="35"/>
      <c r="I12476" s="35"/>
    </row>
    <row r="12477" spans="3:9" ht="22.5" customHeight="1" x14ac:dyDescent="0.25">
      <c r="C12477" s="34"/>
      <c r="D12477" s="27"/>
      <c r="F12477" s="27"/>
      <c r="G12477" s="35"/>
      <c r="H12477" s="35"/>
      <c r="I12477" s="35"/>
    </row>
    <row r="12478" spans="3:9" ht="22.5" customHeight="1" x14ac:dyDescent="0.25">
      <c r="C12478" s="34"/>
      <c r="D12478" s="27"/>
      <c r="F12478" s="27"/>
      <c r="G12478" s="35"/>
      <c r="H12478" s="35"/>
      <c r="I12478" s="35"/>
    </row>
    <row r="12479" spans="3:9" ht="22.5" customHeight="1" x14ac:dyDescent="0.25">
      <c r="C12479" s="34"/>
      <c r="D12479" s="27"/>
      <c r="F12479" s="27"/>
      <c r="G12479" s="35"/>
      <c r="H12479" s="35"/>
      <c r="I12479" s="35"/>
    </row>
    <row r="12480" spans="3:9" ht="22.5" customHeight="1" x14ac:dyDescent="0.25">
      <c r="C12480" s="34"/>
      <c r="D12480" s="27"/>
      <c r="F12480" s="27"/>
      <c r="G12480" s="35"/>
      <c r="H12480" s="35"/>
      <c r="I12480" s="35"/>
    </row>
    <row r="12481" spans="3:9" ht="22.5" customHeight="1" x14ac:dyDescent="0.25">
      <c r="C12481" s="34"/>
      <c r="D12481" s="27"/>
      <c r="F12481" s="27"/>
      <c r="G12481" s="35"/>
      <c r="H12481" s="35"/>
      <c r="I12481" s="35"/>
    </row>
    <row r="12482" spans="3:9" ht="22.5" customHeight="1" x14ac:dyDescent="0.25">
      <c r="C12482" s="34"/>
      <c r="D12482" s="27"/>
      <c r="F12482" s="27"/>
      <c r="G12482" s="35"/>
      <c r="H12482" s="35"/>
      <c r="I12482" s="35"/>
    </row>
    <row r="12483" spans="3:9" ht="22.5" customHeight="1" x14ac:dyDescent="0.25">
      <c r="C12483" s="34"/>
      <c r="D12483" s="27"/>
      <c r="F12483" s="27"/>
      <c r="G12483" s="35"/>
      <c r="H12483" s="35"/>
      <c r="I12483" s="35"/>
    </row>
    <row r="12484" spans="3:9" ht="22.5" customHeight="1" x14ac:dyDescent="0.25">
      <c r="C12484" s="34"/>
      <c r="D12484" s="27"/>
      <c r="F12484" s="27"/>
      <c r="G12484" s="35"/>
      <c r="H12484" s="35"/>
      <c r="I12484" s="35"/>
    </row>
    <row r="12485" spans="3:9" ht="22.5" customHeight="1" x14ac:dyDescent="0.25">
      <c r="C12485" s="34"/>
      <c r="D12485" s="27"/>
      <c r="F12485" s="27"/>
      <c r="G12485" s="35"/>
      <c r="H12485" s="35"/>
      <c r="I12485" s="35"/>
    </row>
    <row r="12486" spans="3:9" ht="22.5" customHeight="1" x14ac:dyDescent="0.25">
      <c r="C12486" s="34"/>
      <c r="D12486" s="27"/>
      <c r="F12486" s="27"/>
      <c r="G12486" s="35"/>
      <c r="H12486" s="35"/>
      <c r="I12486" s="35"/>
    </row>
    <row r="12487" spans="3:9" ht="22.5" customHeight="1" x14ac:dyDescent="0.25">
      <c r="C12487" s="34"/>
      <c r="D12487" s="27"/>
      <c r="F12487" s="27"/>
      <c r="G12487" s="35"/>
      <c r="H12487" s="35"/>
      <c r="I12487" s="35"/>
    </row>
    <row r="12488" spans="3:9" ht="22.5" customHeight="1" x14ac:dyDescent="0.25">
      <c r="C12488" s="34"/>
      <c r="D12488" s="27"/>
      <c r="F12488" s="27"/>
      <c r="G12488" s="35"/>
      <c r="H12488" s="35"/>
      <c r="I12488" s="35"/>
    </row>
    <row r="12489" spans="3:9" ht="22.5" customHeight="1" x14ac:dyDescent="0.25">
      <c r="C12489" s="34"/>
      <c r="D12489" s="27"/>
      <c r="F12489" s="27"/>
      <c r="G12489" s="35"/>
      <c r="H12489" s="35"/>
      <c r="I12489" s="35"/>
    </row>
    <row r="12490" spans="3:9" ht="22.5" customHeight="1" x14ac:dyDescent="0.25">
      <c r="C12490" s="34"/>
      <c r="D12490" s="27"/>
      <c r="F12490" s="27"/>
      <c r="G12490" s="35"/>
      <c r="H12490" s="35"/>
      <c r="I12490" s="35"/>
    </row>
    <row r="12491" spans="3:9" ht="22.5" customHeight="1" x14ac:dyDescent="0.25">
      <c r="C12491" s="34"/>
      <c r="D12491" s="27"/>
      <c r="F12491" s="27"/>
      <c r="G12491" s="35"/>
      <c r="H12491" s="35"/>
      <c r="I12491" s="35"/>
    </row>
    <row r="12492" spans="3:9" ht="22.5" customHeight="1" x14ac:dyDescent="0.25">
      <c r="C12492" s="34"/>
      <c r="D12492" s="27"/>
      <c r="F12492" s="27"/>
      <c r="G12492" s="35"/>
      <c r="H12492" s="35"/>
      <c r="I12492" s="35"/>
    </row>
    <row r="12493" spans="3:9" ht="22.5" customHeight="1" x14ac:dyDescent="0.25">
      <c r="C12493" s="34"/>
      <c r="D12493" s="27"/>
      <c r="F12493" s="27"/>
      <c r="G12493" s="35"/>
      <c r="H12493" s="35"/>
      <c r="I12493" s="35"/>
    </row>
    <row r="12494" spans="3:9" ht="22.5" customHeight="1" x14ac:dyDescent="0.25">
      <c r="C12494" s="34"/>
      <c r="D12494" s="27"/>
      <c r="F12494" s="27"/>
      <c r="G12494" s="35"/>
      <c r="H12494" s="35"/>
      <c r="I12494" s="35"/>
    </row>
    <row r="12495" spans="3:9" ht="22.5" customHeight="1" x14ac:dyDescent="0.25">
      <c r="C12495" s="34"/>
      <c r="D12495" s="27"/>
      <c r="F12495" s="27"/>
      <c r="G12495" s="35"/>
      <c r="H12495" s="35"/>
      <c r="I12495" s="35"/>
    </row>
    <row r="12496" spans="3:9" ht="22.5" customHeight="1" x14ac:dyDescent="0.25">
      <c r="C12496" s="34"/>
      <c r="D12496" s="27"/>
      <c r="F12496" s="27"/>
      <c r="G12496" s="35"/>
      <c r="H12496" s="35"/>
      <c r="I12496" s="35"/>
    </row>
    <row r="12497" spans="3:9" ht="22.5" customHeight="1" x14ac:dyDescent="0.25">
      <c r="C12497" s="34"/>
      <c r="D12497" s="27"/>
      <c r="F12497" s="27"/>
      <c r="G12497" s="35"/>
      <c r="H12497" s="35"/>
      <c r="I12497" s="35"/>
    </row>
    <row r="12498" spans="3:9" ht="22.5" customHeight="1" x14ac:dyDescent="0.25">
      <c r="C12498" s="34"/>
      <c r="D12498" s="27"/>
      <c r="F12498" s="27"/>
      <c r="G12498" s="35"/>
      <c r="H12498" s="35"/>
      <c r="I12498" s="35"/>
    </row>
    <row r="12499" spans="3:9" ht="22.5" customHeight="1" x14ac:dyDescent="0.25">
      <c r="C12499" s="34"/>
      <c r="D12499" s="27"/>
      <c r="F12499" s="27"/>
      <c r="G12499" s="35"/>
      <c r="H12499" s="35"/>
      <c r="I12499" s="35"/>
    </row>
    <row r="12500" spans="3:9" ht="22.5" customHeight="1" x14ac:dyDescent="0.25">
      <c r="C12500" s="34"/>
      <c r="D12500" s="27"/>
      <c r="F12500" s="27"/>
      <c r="G12500" s="35"/>
      <c r="H12500" s="35"/>
      <c r="I12500" s="35"/>
    </row>
    <row r="12501" spans="3:9" ht="22.5" customHeight="1" x14ac:dyDescent="0.25">
      <c r="C12501" s="34"/>
      <c r="D12501" s="27"/>
      <c r="F12501" s="27"/>
      <c r="G12501" s="35"/>
      <c r="H12501" s="35"/>
      <c r="I12501" s="35"/>
    </row>
    <row r="12502" spans="3:9" ht="22.5" customHeight="1" x14ac:dyDescent="0.25">
      <c r="C12502" s="34"/>
      <c r="D12502" s="27"/>
      <c r="F12502" s="27"/>
      <c r="G12502" s="35"/>
      <c r="H12502" s="35"/>
      <c r="I12502" s="35"/>
    </row>
    <row r="12503" spans="3:9" ht="22.5" customHeight="1" x14ac:dyDescent="0.25">
      <c r="C12503" s="34"/>
      <c r="D12503" s="27"/>
      <c r="F12503" s="27"/>
      <c r="G12503" s="35"/>
      <c r="H12503" s="35"/>
      <c r="I12503" s="35"/>
    </row>
    <row r="12504" spans="3:9" ht="22.5" customHeight="1" x14ac:dyDescent="0.25">
      <c r="C12504" s="34"/>
      <c r="D12504" s="27"/>
      <c r="F12504" s="27"/>
      <c r="G12504" s="35"/>
      <c r="H12504" s="35"/>
      <c r="I12504" s="35"/>
    </row>
    <row r="12505" spans="3:9" ht="22.5" customHeight="1" x14ac:dyDescent="0.25">
      <c r="C12505" s="34"/>
      <c r="D12505" s="27"/>
      <c r="F12505" s="27"/>
      <c r="G12505" s="35"/>
      <c r="H12505" s="35"/>
      <c r="I12505" s="35"/>
    </row>
    <row r="12506" spans="3:9" ht="22.5" customHeight="1" x14ac:dyDescent="0.25">
      <c r="C12506" s="34"/>
      <c r="D12506" s="27"/>
      <c r="F12506" s="27"/>
      <c r="G12506" s="35"/>
      <c r="H12506" s="35"/>
      <c r="I12506" s="35"/>
    </row>
    <row r="12507" spans="3:9" ht="22.5" customHeight="1" x14ac:dyDescent="0.25">
      <c r="C12507" s="34"/>
      <c r="D12507" s="27"/>
      <c r="F12507" s="27"/>
      <c r="G12507" s="35"/>
      <c r="H12507" s="35"/>
      <c r="I12507" s="35"/>
    </row>
    <row r="12508" spans="3:9" ht="22.5" customHeight="1" x14ac:dyDescent="0.25">
      <c r="C12508" s="34"/>
      <c r="D12508" s="27"/>
      <c r="F12508" s="27"/>
      <c r="G12508" s="35"/>
      <c r="H12508" s="35"/>
      <c r="I12508" s="35"/>
    </row>
    <row r="12509" spans="3:9" ht="22.5" customHeight="1" x14ac:dyDescent="0.25">
      <c r="C12509" s="34"/>
      <c r="D12509" s="27"/>
      <c r="F12509" s="27"/>
      <c r="G12509" s="35"/>
      <c r="H12509" s="35"/>
      <c r="I12509" s="35"/>
    </row>
    <row r="12510" spans="3:9" ht="22.5" customHeight="1" x14ac:dyDescent="0.25">
      <c r="C12510" s="34"/>
      <c r="D12510" s="27"/>
      <c r="F12510" s="27"/>
      <c r="G12510" s="35"/>
      <c r="H12510" s="35"/>
      <c r="I12510" s="35"/>
    </row>
    <row r="12511" spans="3:9" ht="22.5" customHeight="1" x14ac:dyDescent="0.25">
      <c r="C12511" s="34"/>
      <c r="D12511" s="27"/>
      <c r="F12511" s="27"/>
      <c r="G12511" s="35"/>
      <c r="H12511" s="35"/>
      <c r="I12511" s="35"/>
    </row>
    <row r="12512" spans="3:9" ht="22.5" customHeight="1" x14ac:dyDescent="0.25">
      <c r="C12512" s="34"/>
      <c r="D12512" s="27"/>
      <c r="F12512" s="27"/>
      <c r="G12512" s="35"/>
      <c r="H12512" s="35"/>
      <c r="I12512" s="35"/>
    </row>
    <row r="12513" spans="3:9" ht="22.5" customHeight="1" x14ac:dyDescent="0.25">
      <c r="C12513" s="34"/>
      <c r="D12513" s="27"/>
      <c r="F12513" s="27"/>
      <c r="G12513" s="35"/>
      <c r="H12513" s="35"/>
      <c r="I12513" s="35"/>
    </row>
    <row r="12514" spans="3:9" ht="22.5" customHeight="1" x14ac:dyDescent="0.25">
      <c r="C12514" s="34"/>
      <c r="D12514" s="27"/>
      <c r="F12514" s="27"/>
      <c r="G12514" s="35"/>
      <c r="H12514" s="35"/>
      <c r="I12514" s="35"/>
    </row>
    <row r="12515" spans="3:9" ht="22.5" customHeight="1" x14ac:dyDescent="0.25">
      <c r="C12515" s="34"/>
      <c r="D12515" s="27"/>
      <c r="F12515" s="27"/>
      <c r="G12515" s="35"/>
      <c r="H12515" s="35"/>
      <c r="I12515" s="35"/>
    </row>
    <row r="12516" spans="3:9" ht="22.5" customHeight="1" x14ac:dyDescent="0.25">
      <c r="C12516" s="34"/>
      <c r="D12516" s="27"/>
      <c r="F12516" s="27"/>
      <c r="G12516" s="35"/>
      <c r="H12516" s="35"/>
      <c r="I12516" s="35"/>
    </row>
    <row r="12517" spans="3:9" ht="22.5" customHeight="1" x14ac:dyDescent="0.25">
      <c r="C12517" s="34"/>
      <c r="D12517" s="27"/>
      <c r="F12517" s="27"/>
      <c r="G12517" s="35"/>
      <c r="H12517" s="35"/>
      <c r="I12517" s="35"/>
    </row>
    <row r="12518" spans="3:9" ht="22.5" customHeight="1" x14ac:dyDescent="0.25">
      <c r="C12518" s="34"/>
      <c r="D12518" s="27"/>
      <c r="F12518" s="27"/>
      <c r="G12518" s="35"/>
      <c r="H12518" s="35"/>
      <c r="I12518" s="35"/>
    </row>
    <row r="12519" spans="3:9" ht="22.5" customHeight="1" x14ac:dyDescent="0.25">
      <c r="C12519" s="34"/>
      <c r="D12519" s="27"/>
      <c r="F12519" s="27"/>
      <c r="G12519" s="35"/>
      <c r="H12519" s="35"/>
      <c r="I12519" s="35"/>
    </row>
    <row r="12520" spans="3:9" ht="22.5" customHeight="1" x14ac:dyDescent="0.25">
      <c r="C12520" s="34"/>
      <c r="D12520" s="27"/>
      <c r="F12520" s="27"/>
      <c r="G12520" s="35"/>
      <c r="H12520" s="35"/>
      <c r="I12520" s="35"/>
    </row>
    <row r="12521" spans="3:9" ht="22.5" customHeight="1" x14ac:dyDescent="0.25">
      <c r="C12521" s="34"/>
      <c r="D12521" s="27"/>
      <c r="F12521" s="27"/>
      <c r="G12521" s="35"/>
      <c r="H12521" s="35"/>
      <c r="I12521" s="35"/>
    </row>
    <row r="12522" spans="3:9" ht="22.5" customHeight="1" x14ac:dyDescent="0.25">
      <c r="C12522" s="34"/>
      <c r="D12522" s="27"/>
      <c r="F12522" s="27"/>
      <c r="G12522" s="35"/>
      <c r="H12522" s="35"/>
      <c r="I12522" s="35"/>
    </row>
    <row r="12523" spans="3:9" ht="22.5" customHeight="1" x14ac:dyDescent="0.25">
      <c r="C12523" s="34"/>
      <c r="D12523" s="27"/>
      <c r="F12523" s="27"/>
      <c r="G12523" s="35"/>
      <c r="H12523" s="35"/>
      <c r="I12523" s="35"/>
    </row>
    <row r="12524" spans="3:9" ht="22.5" customHeight="1" x14ac:dyDescent="0.25">
      <c r="C12524" s="34"/>
      <c r="D12524" s="27"/>
      <c r="F12524" s="27"/>
      <c r="G12524" s="35"/>
      <c r="H12524" s="35"/>
      <c r="I12524" s="35"/>
    </row>
    <row r="12525" spans="3:9" ht="22.5" customHeight="1" x14ac:dyDescent="0.25">
      <c r="C12525" s="34"/>
      <c r="D12525" s="27"/>
      <c r="F12525" s="27"/>
      <c r="G12525" s="35"/>
      <c r="H12525" s="35"/>
      <c r="I12525" s="35"/>
    </row>
    <row r="12526" spans="3:9" ht="22.5" customHeight="1" x14ac:dyDescent="0.25">
      <c r="C12526" s="34"/>
      <c r="D12526" s="27"/>
      <c r="F12526" s="27"/>
      <c r="G12526" s="35"/>
      <c r="H12526" s="35"/>
      <c r="I12526" s="35"/>
    </row>
    <row r="12527" spans="3:9" ht="22.5" customHeight="1" x14ac:dyDescent="0.25">
      <c r="C12527" s="34"/>
      <c r="D12527" s="27"/>
      <c r="F12527" s="27"/>
      <c r="G12527" s="35"/>
      <c r="H12527" s="35"/>
      <c r="I12527" s="35"/>
    </row>
    <row r="12528" spans="3:9" ht="22.5" customHeight="1" x14ac:dyDescent="0.25">
      <c r="C12528" s="34"/>
      <c r="D12528" s="27"/>
      <c r="F12528" s="27"/>
      <c r="G12528" s="35"/>
      <c r="H12528" s="35"/>
      <c r="I12528" s="35"/>
    </row>
    <row r="12529" spans="3:9" ht="22.5" customHeight="1" x14ac:dyDescent="0.25">
      <c r="C12529" s="34"/>
      <c r="D12529" s="27"/>
      <c r="F12529" s="27"/>
      <c r="G12529" s="35"/>
      <c r="H12529" s="35"/>
      <c r="I12529" s="35"/>
    </row>
    <row r="12530" spans="3:9" ht="22.5" customHeight="1" x14ac:dyDescent="0.25">
      <c r="C12530" s="34"/>
      <c r="D12530" s="27"/>
      <c r="F12530" s="27"/>
      <c r="G12530" s="35"/>
      <c r="H12530" s="35"/>
      <c r="I12530" s="35"/>
    </row>
    <row r="12531" spans="3:9" ht="22.5" customHeight="1" x14ac:dyDescent="0.25">
      <c r="C12531" s="34"/>
      <c r="D12531" s="27"/>
      <c r="F12531" s="27"/>
      <c r="G12531" s="35"/>
      <c r="H12531" s="35"/>
      <c r="I12531" s="35"/>
    </row>
    <row r="12532" spans="3:9" ht="22.5" customHeight="1" x14ac:dyDescent="0.25">
      <c r="C12532" s="34"/>
      <c r="D12532" s="27"/>
      <c r="F12532" s="27"/>
      <c r="G12532" s="35"/>
      <c r="H12532" s="35"/>
      <c r="I12532" s="35"/>
    </row>
    <row r="12533" spans="3:9" ht="22.5" customHeight="1" x14ac:dyDescent="0.25">
      <c r="C12533" s="34"/>
      <c r="D12533" s="27"/>
      <c r="F12533" s="27"/>
      <c r="G12533" s="35"/>
      <c r="H12533" s="35"/>
      <c r="I12533" s="35"/>
    </row>
    <row r="12534" spans="3:9" ht="22.5" customHeight="1" x14ac:dyDescent="0.25">
      <c r="C12534" s="34"/>
      <c r="D12534" s="27"/>
      <c r="F12534" s="27"/>
      <c r="G12534" s="35"/>
      <c r="H12534" s="35"/>
      <c r="I12534" s="35"/>
    </row>
    <row r="12535" spans="3:9" ht="22.5" customHeight="1" x14ac:dyDescent="0.25">
      <c r="C12535" s="34"/>
      <c r="D12535" s="27"/>
      <c r="F12535" s="27"/>
      <c r="G12535" s="35"/>
      <c r="H12535" s="35"/>
      <c r="I12535" s="35"/>
    </row>
    <row r="12536" spans="3:9" ht="22.5" customHeight="1" x14ac:dyDescent="0.25">
      <c r="C12536" s="34"/>
      <c r="D12536" s="27"/>
      <c r="F12536" s="27"/>
      <c r="G12536" s="35"/>
      <c r="H12536" s="35"/>
      <c r="I12536" s="35"/>
    </row>
    <row r="12537" spans="3:9" ht="22.5" customHeight="1" x14ac:dyDescent="0.25">
      <c r="C12537" s="34"/>
      <c r="D12537" s="27"/>
      <c r="F12537" s="27"/>
      <c r="G12537" s="35"/>
      <c r="H12537" s="35"/>
      <c r="I12537" s="35"/>
    </row>
    <row r="12538" spans="3:9" ht="22.5" customHeight="1" x14ac:dyDescent="0.25">
      <c r="C12538" s="34"/>
      <c r="D12538" s="27"/>
      <c r="F12538" s="27"/>
      <c r="G12538" s="35"/>
      <c r="H12538" s="35"/>
      <c r="I12538" s="35"/>
    </row>
    <row r="12539" spans="3:9" ht="22.5" customHeight="1" x14ac:dyDescent="0.25">
      <c r="C12539" s="34"/>
      <c r="D12539" s="27"/>
      <c r="F12539" s="27"/>
      <c r="G12539" s="35"/>
      <c r="H12539" s="35"/>
      <c r="I12539" s="35"/>
    </row>
    <row r="12540" spans="3:9" ht="22.5" customHeight="1" x14ac:dyDescent="0.25">
      <c r="C12540" s="34"/>
      <c r="D12540" s="27"/>
      <c r="F12540" s="27"/>
      <c r="G12540" s="35"/>
      <c r="H12540" s="35"/>
      <c r="I12540" s="35"/>
    </row>
    <row r="12541" spans="3:9" ht="22.5" customHeight="1" x14ac:dyDescent="0.25">
      <c r="C12541" s="34"/>
      <c r="D12541" s="27"/>
      <c r="F12541" s="27"/>
      <c r="G12541" s="35"/>
      <c r="H12541" s="35"/>
      <c r="I12541" s="35"/>
    </row>
    <row r="12542" spans="3:9" ht="22.5" customHeight="1" x14ac:dyDescent="0.25">
      <c r="C12542" s="34"/>
      <c r="D12542" s="27"/>
      <c r="F12542" s="27"/>
      <c r="G12542" s="35"/>
      <c r="H12542" s="35"/>
      <c r="I12542" s="35"/>
    </row>
    <row r="12543" spans="3:9" ht="22.5" customHeight="1" x14ac:dyDescent="0.25">
      <c r="C12543" s="34"/>
      <c r="D12543" s="27"/>
      <c r="F12543" s="27"/>
      <c r="G12543" s="35"/>
      <c r="H12543" s="35"/>
      <c r="I12543" s="35"/>
    </row>
    <row r="12544" spans="3:9" ht="22.5" customHeight="1" x14ac:dyDescent="0.25">
      <c r="C12544" s="34"/>
      <c r="D12544" s="27"/>
      <c r="F12544" s="27"/>
      <c r="G12544" s="35"/>
      <c r="H12544" s="35"/>
      <c r="I12544" s="35"/>
    </row>
    <row r="12545" spans="3:9" ht="22.5" customHeight="1" x14ac:dyDescent="0.25">
      <c r="C12545" s="34"/>
      <c r="D12545" s="27"/>
      <c r="F12545" s="27"/>
      <c r="G12545" s="35"/>
      <c r="H12545" s="35"/>
      <c r="I12545" s="35"/>
    </row>
    <row r="12546" spans="3:9" ht="22.5" customHeight="1" x14ac:dyDescent="0.25">
      <c r="C12546" s="34"/>
      <c r="D12546" s="27"/>
      <c r="F12546" s="27"/>
      <c r="G12546" s="35"/>
      <c r="H12546" s="35"/>
      <c r="I12546" s="35"/>
    </row>
    <row r="12547" spans="3:9" ht="22.5" customHeight="1" x14ac:dyDescent="0.25">
      <c r="C12547" s="34"/>
      <c r="D12547" s="27"/>
      <c r="F12547" s="27"/>
      <c r="G12547" s="35"/>
      <c r="H12547" s="35"/>
      <c r="I12547" s="35"/>
    </row>
    <row r="12548" spans="3:9" ht="22.5" customHeight="1" x14ac:dyDescent="0.25">
      <c r="C12548" s="34"/>
      <c r="D12548" s="27"/>
      <c r="F12548" s="27"/>
      <c r="G12548" s="35"/>
      <c r="H12548" s="35"/>
      <c r="I12548" s="35"/>
    </row>
    <row r="12549" spans="3:9" ht="22.5" customHeight="1" x14ac:dyDescent="0.25">
      <c r="C12549" s="34"/>
      <c r="D12549" s="27"/>
      <c r="F12549" s="27"/>
      <c r="G12549" s="35"/>
      <c r="H12549" s="35"/>
      <c r="I12549" s="35"/>
    </row>
    <row r="12550" spans="3:9" ht="22.5" customHeight="1" x14ac:dyDescent="0.25">
      <c r="C12550" s="34"/>
      <c r="D12550" s="27"/>
      <c r="F12550" s="27"/>
      <c r="G12550" s="35"/>
      <c r="H12550" s="35"/>
      <c r="I12550" s="35"/>
    </row>
    <row r="12551" spans="3:9" ht="22.5" customHeight="1" x14ac:dyDescent="0.25">
      <c r="C12551" s="34"/>
      <c r="D12551" s="27"/>
      <c r="F12551" s="27"/>
      <c r="G12551" s="35"/>
      <c r="H12551" s="35"/>
      <c r="I12551" s="35"/>
    </row>
    <row r="12552" spans="3:9" ht="22.5" customHeight="1" x14ac:dyDescent="0.25">
      <c r="C12552" s="34"/>
      <c r="D12552" s="27"/>
      <c r="F12552" s="27"/>
      <c r="G12552" s="35"/>
      <c r="H12552" s="35"/>
      <c r="I12552" s="35"/>
    </row>
    <row r="12553" spans="3:9" ht="22.5" customHeight="1" x14ac:dyDescent="0.25">
      <c r="C12553" s="34"/>
      <c r="D12553" s="27"/>
      <c r="F12553" s="27"/>
      <c r="G12553" s="35"/>
      <c r="H12553" s="35"/>
      <c r="I12553" s="35"/>
    </row>
    <row r="12554" spans="3:9" ht="22.5" customHeight="1" x14ac:dyDescent="0.25">
      <c r="C12554" s="34"/>
      <c r="D12554" s="27"/>
      <c r="F12554" s="27"/>
      <c r="G12554" s="35"/>
      <c r="H12554" s="35"/>
      <c r="I12554" s="35"/>
    </row>
    <row r="12555" spans="3:9" ht="22.5" customHeight="1" x14ac:dyDescent="0.25">
      <c r="C12555" s="34"/>
      <c r="D12555" s="27"/>
      <c r="F12555" s="27"/>
      <c r="G12555" s="35"/>
      <c r="H12555" s="35"/>
      <c r="I12555" s="35"/>
    </row>
    <row r="12556" spans="3:9" ht="22.5" customHeight="1" x14ac:dyDescent="0.25">
      <c r="C12556" s="34"/>
      <c r="D12556" s="27"/>
      <c r="F12556" s="27"/>
      <c r="G12556" s="35"/>
      <c r="H12556" s="35"/>
      <c r="I12556" s="35"/>
    </row>
    <row r="12557" spans="3:9" ht="22.5" customHeight="1" x14ac:dyDescent="0.25">
      <c r="C12557" s="34"/>
      <c r="D12557" s="27"/>
      <c r="F12557" s="27"/>
      <c r="G12557" s="35"/>
      <c r="H12557" s="35"/>
      <c r="I12557" s="35"/>
    </row>
    <row r="12558" spans="3:9" ht="22.5" customHeight="1" x14ac:dyDescent="0.25">
      <c r="C12558" s="34"/>
      <c r="D12558" s="27"/>
      <c r="F12558" s="27"/>
      <c r="G12558" s="35"/>
      <c r="H12558" s="35"/>
      <c r="I12558" s="35"/>
    </row>
    <row r="12559" spans="3:9" ht="22.5" customHeight="1" x14ac:dyDescent="0.25">
      <c r="C12559" s="34"/>
      <c r="D12559" s="27"/>
      <c r="F12559" s="27"/>
      <c r="G12559" s="35"/>
      <c r="H12559" s="35"/>
      <c r="I12559" s="35"/>
    </row>
    <row r="12560" spans="3:9" ht="22.5" customHeight="1" x14ac:dyDescent="0.25">
      <c r="C12560" s="34"/>
      <c r="D12560" s="27"/>
      <c r="F12560" s="27"/>
      <c r="G12560" s="35"/>
      <c r="H12560" s="35"/>
      <c r="I12560" s="35"/>
    </row>
    <row r="12561" spans="3:9" ht="22.5" customHeight="1" x14ac:dyDescent="0.25">
      <c r="C12561" s="34"/>
      <c r="D12561" s="27"/>
      <c r="F12561" s="27"/>
      <c r="G12561" s="35"/>
      <c r="H12561" s="35"/>
      <c r="I12561" s="35"/>
    </row>
    <row r="12562" spans="3:9" ht="22.5" customHeight="1" x14ac:dyDescent="0.25">
      <c r="C12562" s="34"/>
      <c r="D12562" s="27"/>
      <c r="F12562" s="27"/>
      <c r="G12562" s="35"/>
      <c r="H12562" s="35"/>
      <c r="I12562" s="35"/>
    </row>
    <row r="12563" spans="3:9" ht="22.5" customHeight="1" x14ac:dyDescent="0.25">
      <c r="C12563" s="34"/>
      <c r="D12563" s="27"/>
      <c r="F12563" s="27"/>
      <c r="G12563" s="35"/>
      <c r="H12563" s="35"/>
      <c r="I12563" s="35"/>
    </row>
    <row r="12564" spans="3:9" ht="22.5" customHeight="1" x14ac:dyDescent="0.25">
      <c r="C12564" s="34"/>
      <c r="D12564" s="27"/>
      <c r="F12564" s="27"/>
      <c r="G12564" s="35"/>
      <c r="H12564" s="35"/>
      <c r="I12564" s="35"/>
    </row>
    <row r="12565" spans="3:9" ht="22.5" customHeight="1" x14ac:dyDescent="0.25">
      <c r="C12565" s="34"/>
      <c r="D12565" s="27"/>
      <c r="F12565" s="27"/>
      <c r="G12565" s="35"/>
      <c r="H12565" s="35"/>
      <c r="I12565" s="35"/>
    </row>
    <row r="12566" spans="3:9" ht="22.5" customHeight="1" x14ac:dyDescent="0.25">
      <c r="C12566" s="34"/>
      <c r="D12566" s="27"/>
      <c r="F12566" s="27"/>
      <c r="G12566" s="35"/>
      <c r="H12566" s="35"/>
      <c r="I12566" s="35"/>
    </row>
    <row r="12567" spans="3:9" ht="22.5" customHeight="1" x14ac:dyDescent="0.25">
      <c r="C12567" s="34"/>
      <c r="D12567" s="27"/>
      <c r="F12567" s="27"/>
      <c r="G12567" s="35"/>
      <c r="H12567" s="35"/>
      <c r="I12567" s="35"/>
    </row>
    <row r="12568" spans="3:9" ht="22.5" customHeight="1" x14ac:dyDescent="0.25">
      <c r="C12568" s="34"/>
      <c r="D12568" s="27"/>
      <c r="F12568" s="27"/>
      <c r="G12568" s="35"/>
      <c r="H12568" s="35"/>
      <c r="I12568" s="35"/>
    </row>
    <row r="12569" spans="3:9" ht="22.5" customHeight="1" x14ac:dyDescent="0.25">
      <c r="C12569" s="34"/>
      <c r="D12569" s="27"/>
      <c r="F12569" s="27"/>
      <c r="G12569" s="35"/>
      <c r="H12569" s="35"/>
      <c r="I12569" s="35"/>
    </row>
    <row r="12570" spans="3:9" ht="22.5" customHeight="1" x14ac:dyDescent="0.25">
      <c r="C12570" s="34"/>
      <c r="D12570" s="27"/>
      <c r="F12570" s="27"/>
      <c r="G12570" s="35"/>
      <c r="H12570" s="35"/>
      <c r="I12570" s="35"/>
    </row>
    <row r="12571" spans="3:9" ht="22.5" customHeight="1" x14ac:dyDescent="0.25">
      <c r="C12571" s="34"/>
      <c r="D12571" s="27"/>
      <c r="F12571" s="27"/>
      <c r="G12571" s="35"/>
      <c r="H12571" s="35"/>
      <c r="I12571" s="35"/>
    </row>
    <row r="12572" spans="3:9" ht="22.5" customHeight="1" x14ac:dyDescent="0.25">
      <c r="C12572" s="34"/>
      <c r="D12572" s="27"/>
      <c r="F12572" s="27"/>
      <c r="G12572" s="35"/>
      <c r="H12572" s="35"/>
      <c r="I12572" s="35"/>
    </row>
    <row r="12573" spans="3:9" ht="22.5" customHeight="1" x14ac:dyDescent="0.25">
      <c r="C12573" s="34"/>
      <c r="D12573" s="27"/>
      <c r="F12573" s="27"/>
      <c r="G12573" s="35"/>
      <c r="H12573" s="35"/>
      <c r="I12573" s="35"/>
    </row>
    <row r="12574" spans="3:9" ht="22.5" customHeight="1" x14ac:dyDescent="0.25">
      <c r="C12574" s="34"/>
      <c r="D12574" s="27"/>
      <c r="F12574" s="27"/>
      <c r="G12574" s="35"/>
      <c r="H12574" s="35"/>
      <c r="I12574" s="35"/>
    </row>
    <row r="12575" spans="3:9" ht="22.5" customHeight="1" x14ac:dyDescent="0.25">
      <c r="C12575" s="34"/>
      <c r="D12575" s="27"/>
      <c r="F12575" s="27"/>
      <c r="G12575" s="35"/>
      <c r="H12575" s="35"/>
      <c r="I12575" s="35"/>
    </row>
    <row r="12576" spans="3:9" ht="22.5" customHeight="1" x14ac:dyDescent="0.25">
      <c r="C12576" s="34"/>
      <c r="D12576" s="27"/>
      <c r="F12576" s="27"/>
      <c r="G12576" s="35"/>
      <c r="H12576" s="35"/>
      <c r="I12576" s="35"/>
    </row>
    <row r="12577" spans="3:9" ht="22.5" customHeight="1" x14ac:dyDescent="0.25">
      <c r="C12577" s="34"/>
      <c r="D12577" s="27"/>
      <c r="F12577" s="27"/>
      <c r="G12577" s="35"/>
      <c r="H12577" s="35"/>
      <c r="I12577" s="35"/>
    </row>
    <row r="12578" spans="3:9" ht="22.5" customHeight="1" x14ac:dyDescent="0.25">
      <c r="C12578" s="34"/>
      <c r="D12578" s="27"/>
      <c r="F12578" s="27"/>
      <c r="G12578" s="35"/>
      <c r="H12578" s="35"/>
      <c r="I12578" s="35"/>
    </row>
    <row r="12579" spans="3:9" ht="22.5" customHeight="1" x14ac:dyDescent="0.25">
      <c r="C12579" s="34"/>
      <c r="D12579" s="27"/>
      <c r="F12579" s="27"/>
      <c r="G12579" s="35"/>
      <c r="H12579" s="35"/>
      <c r="I12579" s="35"/>
    </row>
    <row r="12580" spans="3:9" ht="22.5" customHeight="1" x14ac:dyDescent="0.25">
      <c r="C12580" s="34"/>
      <c r="D12580" s="27"/>
      <c r="F12580" s="27"/>
      <c r="G12580" s="35"/>
      <c r="H12580" s="35"/>
      <c r="I12580" s="35"/>
    </row>
    <row r="12581" spans="3:9" ht="22.5" customHeight="1" x14ac:dyDescent="0.25">
      <c r="C12581" s="34"/>
      <c r="D12581" s="27"/>
      <c r="F12581" s="27"/>
      <c r="G12581" s="35"/>
      <c r="H12581" s="35"/>
      <c r="I12581" s="35"/>
    </row>
    <row r="12582" spans="3:9" ht="22.5" customHeight="1" x14ac:dyDescent="0.25">
      <c r="C12582" s="34"/>
      <c r="D12582" s="27"/>
      <c r="F12582" s="27"/>
      <c r="G12582" s="35"/>
      <c r="H12582" s="35"/>
      <c r="I12582" s="35"/>
    </row>
    <row r="12583" spans="3:9" ht="22.5" customHeight="1" x14ac:dyDescent="0.25">
      <c r="C12583" s="34"/>
      <c r="D12583" s="27"/>
      <c r="F12583" s="27"/>
      <c r="G12583" s="35"/>
      <c r="H12583" s="35"/>
      <c r="I12583" s="35"/>
    </row>
    <row r="12584" spans="3:9" ht="22.5" customHeight="1" x14ac:dyDescent="0.25">
      <c r="C12584" s="34"/>
      <c r="D12584" s="27"/>
      <c r="F12584" s="27"/>
      <c r="G12584" s="35"/>
      <c r="H12584" s="35"/>
      <c r="I12584" s="35"/>
    </row>
    <row r="12585" spans="3:9" ht="22.5" customHeight="1" x14ac:dyDescent="0.25">
      <c r="C12585" s="34"/>
      <c r="D12585" s="27"/>
      <c r="F12585" s="27"/>
      <c r="G12585" s="35"/>
      <c r="H12585" s="35"/>
      <c r="I12585" s="35"/>
    </row>
    <row r="12586" spans="3:9" ht="22.5" customHeight="1" x14ac:dyDescent="0.25">
      <c r="C12586" s="34"/>
      <c r="D12586" s="27"/>
      <c r="F12586" s="27"/>
      <c r="G12586" s="35"/>
      <c r="H12586" s="35"/>
      <c r="I12586" s="35"/>
    </row>
    <row r="12587" spans="3:9" ht="22.5" customHeight="1" x14ac:dyDescent="0.25">
      <c r="C12587" s="34"/>
      <c r="D12587" s="27"/>
      <c r="F12587" s="27"/>
      <c r="G12587" s="35"/>
      <c r="H12587" s="35"/>
      <c r="I12587" s="35"/>
    </row>
    <row r="12588" spans="3:9" ht="22.5" customHeight="1" x14ac:dyDescent="0.25">
      <c r="C12588" s="34"/>
      <c r="D12588" s="27"/>
      <c r="F12588" s="27"/>
      <c r="G12588" s="35"/>
      <c r="H12588" s="35"/>
      <c r="I12588" s="35"/>
    </row>
    <row r="12589" spans="3:9" ht="22.5" customHeight="1" x14ac:dyDescent="0.25">
      <c r="C12589" s="34"/>
      <c r="D12589" s="27"/>
      <c r="F12589" s="27"/>
      <c r="G12589" s="35"/>
      <c r="H12589" s="35"/>
      <c r="I12589" s="35"/>
    </row>
    <row r="12590" spans="3:9" ht="22.5" customHeight="1" x14ac:dyDescent="0.25">
      <c r="C12590" s="34"/>
      <c r="D12590" s="27"/>
      <c r="F12590" s="27"/>
      <c r="G12590" s="35"/>
      <c r="H12590" s="35"/>
      <c r="I12590" s="35"/>
    </row>
    <row r="12591" spans="3:9" ht="22.5" customHeight="1" x14ac:dyDescent="0.25">
      <c r="C12591" s="34"/>
      <c r="D12591" s="27"/>
      <c r="F12591" s="27"/>
      <c r="G12591" s="35"/>
      <c r="H12591" s="35"/>
      <c r="I12591" s="35"/>
    </row>
    <row r="12592" spans="3:9" ht="22.5" customHeight="1" x14ac:dyDescent="0.25">
      <c r="C12592" s="34"/>
      <c r="D12592" s="27"/>
      <c r="F12592" s="27"/>
      <c r="G12592" s="35"/>
      <c r="H12592" s="35"/>
      <c r="I12592" s="35"/>
    </row>
    <row r="12593" spans="3:9" ht="22.5" customHeight="1" x14ac:dyDescent="0.25">
      <c r="C12593" s="34"/>
      <c r="D12593" s="27"/>
      <c r="F12593" s="27"/>
      <c r="G12593" s="35"/>
      <c r="H12593" s="35"/>
      <c r="I12593" s="35"/>
    </row>
    <row r="12594" spans="3:9" ht="22.5" customHeight="1" x14ac:dyDescent="0.25">
      <c r="C12594" s="34"/>
      <c r="D12594" s="27"/>
      <c r="F12594" s="27"/>
      <c r="G12594" s="35"/>
      <c r="H12594" s="35"/>
      <c r="I12594" s="35"/>
    </row>
    <row r="12595" spans="3:9" ht="22.5" customHeight="1" x14ac:dyDescent="0.25">
      <c r="C12595" s="34"/>
      <c r="D12595" s="27"/>
      <c r="F12595" s="27"/>
      <c r="G12595" s="35"/>
      <c r="H12595" s="35"/>
      <c r="I12595" s="35"/>
    </row>
    <row r="12596" spans="3:9" ht="22.5" customHeight="1" x14ac:dyDescent="0.25">
      <c r="C12596" s="34"/>
      <c r="D12596" s="27"/>
      <c r="F12596" s="27"/>
      <c r="G12596" s="35"/>
      <c r="H12596" s="35"/>
      <c r="I12596" s="35"/>
    </row>
    <row r="12597" spans="3:9" ht="22.5" customHeight="1" x14ac:dyDescent="0.25">
      <c r="C12597" s="34"/>
      <c r="D12597" s="27"/>
      <c r="F12597" s="27"/>
      <c r="G12597" s="35"/>
      <c r="H12597" s="35"/>
      <c r="I12597" s="35"/>
    </row>
    <row r="12598" spans="3:9" ht="22.5" customHeight="1" x14ac:dyDescent="0.25">
      <c r="C12598" s="34"/>
      <c r="D12598" s="27"/>
      <c r="F12598" s="27"/>
      <c r="G12598" s="35"/>
      <c r="H12598" s="35"/>
      <c r="I12598" s="35"/>
    </row>
    <row r="12599" spans="3:9" ht="22.5" customHeight="1" x14ac:dyDescent="0.25">
      <c r="C12599" s="34"/>
      <c r="D12599" s="27"/>
      <c r="F12599" s="27"/>
      <c r="G12599" s="35"/>
      <c r="H12599" s="35"/>
      <c r="I12599" s="35"/>
    </row>
    <row r="12600" spans="3:9" ht="22.5" customHeight="1" x14ac:dyDescent="0.25">
      <c r="C12600" s="34"/>
      <c r="D12600" s="27"/>
      <c r="F12600" s="27"/>
      <c r="G12600" s="35"/>
      <c r="H12600" s="35"/>
      <c r="I12600" s="35"/>
    </row>
    <row r="12601" spans="3:9" ht="22.5" customHeight="1" x14ac:dyDescent="0.25">
      <c r="C12601" s="34"/>
      <c r="D12601" s="27"/>
      <c r="F12601" s="27"/>
      <c r="G12601" s="35"/>
      <c r="H12601" s="35"/>
      <c r="I12601" s="35"/>
    </row>
    <row r="12602" spans="3:9" ht="22.5" customHeight="1" x14ac:dyDescent="0.25">
      <c r="C12602" s="34"/>
      <c r="D12602" s="27"/>
      <c r="F12602" s="27"/>
      <c r="G12602" s="35"/>
      <c r="H12602" s="35"/>
      <c r="I12602" s="35"/>
    </row>
    <row r="12603" spans="3:9" ht="22.5" customHeight="1" x14ac:dyDescent="0.25">
      <c r="C12603" s="34"/>
      <c r="D12603" s="27"/>
      <c r="F12603" s="27"/>
      <c r="G12603" s="35"/>
      <c r="H12603" s="35"/>
      <c r="I12603" s="35"/>
    </row>
    <row r="12604" spans="3:9" ht="22.5" customHeight="1" x14ac:dyDescent="0.25">
      <c r="C12604" s="34"/>
      <c r="D12604" s="27"/>
      <c r="F12604" s="27"/>
      <c r="G12604" s="35"/>
      <c r="H12604" s="35"/>
      <c r="I12604" s="35"/>
    </row>
    <row r="12605" spans="3:9" ht="22.5" customHeight="1" x14ac:dyDescent="0.25">
      <c r="C12605" s="34"/>
      <c r="D12605" s="27"/>
      <c r="F12605" s="27"/>
      <c r="G12605" s="35"/>
      <c r="H12605" s="35"/>
      <c r="I12605" s="35"/>
    </row>
    <row r="12606" spans="3:9" ht="22.5" customHeight="1" x14ac:dyDescent="0.25">
      <c r="C12606" s="34"/>
      <c r="D12606" s="27"/>
      <c r="F12606" s="27"/>
      <c r="G12606" s="35"/>
      <c r="H12606" s="35"/>
      <c r="I12606" s="35"/>
    </row>
    <row r="12607" spans="3:9" ht="22.5" customHeight="1" x14ac:dyDescent="0.25">
      <c r="C12607" s="34"/>
      <c r="D12607" s="27"/>
      <c r="F12607" s="27"/>
      <c r="G12607" s="35"/>
      <c r="H12607" s="35"/>
      <c r="I12607" s="35"/>
    </row>
    <row r="12608" spans="3:9" ht="22.5" customHeight="1" x14ac:dyDescent="0.25">
      <c r="C12608" s="34"/>
      <c r="D12608" s="27"/>
      <c r="F12608" s="27"/>
      <c r="G12608" s="35"/>
      <c r="H12608" s="35"/>
      <c r="I12608" s="35"/>
    </row>
    <row r="12609" spans="3:9" ht="22.5" customHeight="1" x14ac:dyDescent="0.25">
      <c r="C12609" s="34"/>
      <c r="D12609" s="27"/>
      <c r="F12609" s="27"/>
      <c r="G12609" s="35"/>
      <c r="H12609" s="35"/>
      <c r="I12609" s="35"/>
    </row>
    <row r="12610" spans="3:9" ht="22.5" customHeight="1" x14ac:dyDescent="0.25">
      <c r="C12610" s="34"/>
      <c r="D12610" s="27"/>
      <c r="F12610" s="27"/>
      <c r="G12610" s="35"/>
      <c r="H12610" s="35"/>
      <c r="I12610" s="35"/>
    </row>
    <row r="12611" spans="3:9" ht="22.5" customHeight="1" x14ac:dyDescent="0.25">
      <c r="C12611" s="34"/>
      <c r="D12611" s="27"/>
      <c r="F12611" s="27"/>
      <c r="G12611" s="35"/>
      <c r="H12611" s="35"/>
      <c r="I12611" s="35"/>
    </row>
    <row r="12612" spans="3:9" ht="22.5" customHeight="1" x14ac:dyDescent="0.25">
      <c r="C12612" s="34"/>
      <c r="D12612" s="27"/>
      <c r="F12612" s="27"/>
      <c r="G12612" s="35"/>
      <c r="H12612" s="35"/>
      <c r="I12612" s="35"/>
    </row>
    <row r="12613" spans="3:9" ht="22.5" customHeight="1" x14ac:dyDescent="0.25">
      <c r="C12613" s="34"/>
      <c r="D12613" s="27"/>
      <c r="F12613" s="27"/>
      <c r="G12613" s="35"/>
      <c r="H12613" s="35"/>
      <c r="I12613" s="35"/>
    </row>
    <row r="12614" spans="3:9" ht="22.5" customHeight="1" x14ac:dyDescent="0.25">
      <c r="C12614" s="34"/>
      <c r="D12614" s="27"/>
      <c r="F12614" s="27"/>
      <c r="G12614" s="35"/>
      <c r="H12614" s="35"/>
      <c r="I12614" s="35"/>
    </row>
    <row r="12615" spans="3:9" ht="22.5" customHeight="1" x14ac:dyDescent="0.25">
      <c r="C12615" s="34"/>
      <c r="D12615" s="27"/>
      <c r="F12615" s="27"/>
      <c r="G12615" s="35"/>
      <c r="H12615" s="35"/>
      <c r="I12615" s="35"/>
    </row>
    <row r="12616" spans="3:9" ht="22.5" customHeight="1" x14ac:dyDescent="0.25">
      <c r="C12616" s="34"/>
      <c r="D12616" s="27"/>
      <c r="F12616" s="27"/>
      <c r="G12616" s="35"/>
      <c r="H12616" s="35"/>
      <c r="I12616" s="35"/>
    </row>
    <row r="12617" spans="3:9" ht="22.5" customHeight="1" x14ac:dyDescent="0.25">
      <c r="C12617" s="34"/>
      <c r="D12617" s="27"/>
      <c r="F12617" s="27"/>
      <c r="G12617" s="35"/>
      <c r="H12617" s="35"/>
      <c r="I12617" s="35"/>
    </row>
    <row r="12618" spans="3:9" ht="22.5" customHeight="1" x14ac:dyDescent="0.25">
      <c r="C12618" s="34"/>
      <c r="D12618" s="27"/>
      <c r="F12618" s="27"/>
      <c r="G12618" s="35"/>
      <c r="H12618" s="35"/>
      <c r="I12618" s="35"/>
    </row>
    <row r="12619" spans="3:9" ht="22.5" customHeight="1" x14ac:dyDescent="0.25">
      <c r="C12619" s="34"/>
      <c r="D12619" s="27"/>
      <c r="F12619" s="27"/>
      <c r="G12619" s="35"/>
      <c r="H12619" s="35"/>
      <c r="I12619" s="35"/>
    </row>
    <row r="12620" spans="3:9" ht="22.5" customHeight="1" x14ac:dyDescent="0.25">
      <c r="C12620" s="34"/>
      <c r="D12620" s="27"/>
      <c r="F12620" s="27"/>
      <c r="G12620" s="35"/>
      <c r="H12620" s="35"/>
      <c r="I12620" s="35"/>
    </row>
    <row r="12621" spans="3:9" ht="22.5" customHeight="1" x14ac:dyDescent="0.25">
      <c r="C12621" s="34"/>
      <c r="D12621" s="27"/>
      <c r="F12621" s="27"/>
      <c r="G12621" s="35"/>
      <c r="H12621" s="35"/>
      <c r="I12621" s="35"/>
    </row>
    <row r="12622" spans="3:9" ht="22.5" customHeight="1" x14ac:dyDescent="0.25">
      <c r="C12622" s="34"/>
      <c r="D12622" s="27"/>
      <c r="F12622" s="27"/>
      <c r="G12622" s="35"/>
      <c r="H12622" s="35"/>
      <c r="I12622" s="35"/>
    </row>
    <row r="12623" spans="3:9" ht="22.5" customHeight="1" x14ac:dyDescent="0.25">
      <c r="C12623" s="34"/>
      <c r="D12623" s="27"/>
      <c r="F12623" s="27"/>
      <c r="G12623" s="35"/>
      <c r="H12623" s="35"/>
      <c r="I12623" s="35"/>
    </row>
    <row r="12624" spans="3:9" ht="22.5" customHeight="1" x14ac:dyDescent="0.25">
      <c r="C12624" s="34"/>
      <c r="D12624" s="27"/>
      <c r="F12624" s="27"/>
      <c r="G12624" s="35"/>
      <c r="H12624" s="35"/>
      <c r="I12624" s="35"/>
    </row>
    <row r="12625" spans="3:9" ht="22.5" customHeight="1" x14ac:dyDescent="0.25">
      <c r="C12625" s="34"/>
      <c r="D12625" s="27"/>
      <c r="F12625" s="27"/>
      <c r="G12625" s="35"/>
      <c r="H12625" s="35"/>
      <c r="I12625" s="35"/>
    </row>
    <row r="12626" spans="3:9" ht="22.5" customHeight="1" x14ac:dyDescent="0.25">
      <c r="C12626" s="34"/>
      <c r="D12626" s="27"/>
      <c r="F12626" s="27"/>
      <c r="G12626" s="35"/>
      <c r="H12626" s="35"/>
      <c r="I12626" s="35"/>
    </row>
    <row r="12627" spans="3:9" ht="22.5" customHeight="1" x14ac:dyDescent="0.25">
      <c r="C12627" s="34"/>
      <c r="D12627" s="27"/>
      <c r="F12627" s="27"/>
      <c r="G12627" s="35"/>
      <c r="H12627" s="35"/>
      <c r="I12627" s="35"/>
    </row>
    <row r="12628" spans="3:9" ht="22.5" customHeight="1" x14ac:dyDescent="0.25">
      <c r="C12628" s="34"/>
      <c r="D12628" s="27"/>
      <c r="F12628" s="27"/>
      <c r="G12628" s="35"/>
      <c r="H12628" s="35"/>
      <c r="I12628" s="35"/>
    </row>
    <row r="12629" spans="3:9" ht="22.5" customHeight="1" x14ac:dyDescent="0.25">
      <c r="C12629" s="34"/>
      <c r="D12629" s="27"/>
      <c r="F12629" s="27"/>
      <c r="G12629" s="35"/>
      <c r="H12629" s="35"/>
      <c r="I12629" s="35"/>
    </row>
    <row r="12630" spans="3:9" ht="22.5" customHeight="1" x14ac:dyDescent="0.25">
      <c r="C12630" s="34"/>
      <c r="D12630" s="27"/>
      <c r="F12630" s="27"/>
      <c r="G12630" s="35"/>
      <c r="H12630" s="35"/>
      <c r="I12630" s="35"/>
    </row>
    <row r="12631" spans="3:9" ht="22.5" customHeight="1" x14ac:dyDescent="0.25">
      <c r="C12631" s="34"/>
      <c r="D12631" s="27"/>
      <c r="F12631" s="27"/>
      <c r="G12631" s="35"/>
      <c r="H12631" s="35"/>
      <c r="I12631" s="35"/>
    </row>
    <row r="12632" spans="3:9" ht="22.5" customHeight="1" x14ac:dyDescent="0.25">
      <c r="C12632" s="34"/>
      <c r="D12632" s="27"/>
      <c r="F12632" s="27"/>
      <c r="G12632" s="35"/>
      <c r="H12632" s="35"/>
      <c r="I12632" s="35"/>
    </row>
    <row r="12633" spans="3:9" ht="22.5" customHeight="1" x14ac:dyDescent="0.25">
      <c r="C12633" s="34"/>
      <c r="D12633" s="27"/>
      <c r="F12633" s="27"/>
      <c r="G12633" s="35"/>
      <c r="H12633" s="35"/>
      <c r="I12633" s="35"/>
    </row>
    <row r="12634" spans="3:9" ht="22.5" customHeight="1" x14ac:dyDescent="0.25">
      <c r="C12634" s="34"/>
      <c r="D12634" s="27"/>
      <c r="F12634" s="27"/>
      <c r="G12634" s="35"/>
      <c r="H12634" s="35"/>
      <c r="I12634" s="35"/>
    </row>
    <row r="12635" spans="3:9" ht="22.5" customHeight="1" x14ac:dyDescent="0.25">
      <c r="C12635" s="34"/>
      <c r="D12635" s="27"/>
      <c r="F12635" s="27"/>
      <c r="G12635" s="35"/>
      <c r="H12635" s="35"/>
      <c r="I12635" s="35"/>
    </row>
    <row r="12636" spans="3:9" ht="22.5" customHeight="1" x14ac:dyDescent="0.25">
      <c r="C12636" s="34"/>
      <c r="D12636" s="27"/>
      <c r="F12636" s="27"/>
      <c r="G12636" s="35"/>
      <c r="H12636" s="35"/>
      <c r="I12636" s="35"/>
    </row>
    <row r="12637" spans="3:9" ht="22.5" customHeight="1" x14ac:dyDescent="0.25">
      <c r="C12637" s="34"/>
      <c r="D12637" s="27"/>
      <c r="F12637" s="27"/>
      <c r="G12637" s="35"/>
      <c r="H12637" s="35"/>
      <c r="I12637" s="35"/>
    </row>
    <row r="12638" spans="3:9" ht="22.5" customHeight="1" x14ac:dyDescent="0.25">
      <c r="C12638" s="34"/>
      <c r="D12638" s="27"/>
      <c r="F12638" s="27"/>
      <c r="G12638" s="35"/>
      <c r="H12638" s="35"/>
      <c r="I12638" s="35"/>
    </row>
    <row r="12639" spans="3:9" ht="22.5" customHeight="1" x14ac:dyDescent="0.25">
      <c r="C12639" s="34"/>
      <c r="D12639" s="27"/>
      <c r="F12639" s="27"/>
      <c r="G12639" s="35"/>
      <c r="H12639" s="35"/>
      <c r="I12639" s="35"/>
    </row>
    <row r="12640" spans="3:9" ht="22.5" customHeight="1" x14ac:dyDescent="0.25">
      <c r="C12640" s="34"/>
      <c r="D12640" s="27"/>
      <c r="F12640" s="27"/>
      <c r="G12640" s="35"/>
      <c r="H12640" s="35"/>
      <c r="I12640" s="35"/>
    </row>
    <row r="12641" spans="3:9" ht="22.5" customHeight="1" x14ac:dyDescent="0.25">
      <c r="C12641" s="34"/>
      <c r="D12641" s="27"/>
      <c r="F12641" s="27"/>
      <c r="G12641" s="35"/>
      <c r="H12641" s="35"/>
      <c r="I12641" s="35"/>
    </row>
    <row r="12642" spans="3:9" ht="22.5" customHeight="1" x14ac:dyDescent="0.25">
      <c r="C12642" s="34"/>
      <c r="D12642" s="27"/>
      <c r="F12642" s="27"/>
      <c r="G12642" s="35"/>
      <c r="H12642" s="35"/>
      <c r="I12642" s="35"/>
    </row>
    <row r="12643" spans="3:9" ht="22.5" customHeight="1" x14ac:dyDescent="0.25">
      <c r="C12643" s="34"/>
      <c r="D12643" s="27"/>
      <c r="F12643" s="27"/>
      <c r="G12643" s="35"/>
      <c r="H12643" s="35"/>
      <c r="I12643" s="35"/>
    </row>
    <row r="12644" spans="3:9" ht="22.5" customHeight="1" x14ac:dyDescent="0.25">
      <c r="C12644" s="34"/>
      <c r="D12644" s="27"/>
      <c r="F12644" s="27"/>
      <c r="G12644" s="35"/>
      <c r="H12644" s="35"/>
      <c r="I12644" s="35"/>
    </row>
    <row r="12645" spans="3:9" ht="22.5" customHeight="1" x14ac:dyDescent="0.25">
      <c r="C12645" s="34"/>
      <c r="D12645" s="27"/>
      <c r="F12645" s="27"/>
      <c r="G12645" s="35"/>
      <c r="H12645" s="35"/>
      <c r="I12645" s="35"/>
    </row>
    <row r="12646" spans="3:9" ht="22.5" customHeight="1" x14ac:dyDescent="0.25">
      <c r="C12646" s="34"/>
      <c r="D12646" s="27"/>
      <c r="F12646" s="27"/>
      <c r="G12646" s="35"/>
      <c r="H12646" s="35"/>
      <c r="I12646" s="35"/>
    </row>
    <row r="12647" spans="3:9" ht="22.5" customHeight="1" x14ac:dyDescent="0.25">
      <c r="C12647" s="34"/>
      <c r="D12647" s="27"/>
      <c r="F12647" s="27"/>
      <c r="G12647" s="35"/>
      <c r="H12647" s="35"/>
      <c r="I12647" s="35"/>
    </row>
    <row r="12648" spans="3:9" ht="22.5" customHeight="1" x14ac:dyDescent="0.25">
      <c r="C12648" s="34"/>
      <c r="D12648" s="27"/>
      <c r="F12648" s="27"/>
      <c r="G12648" s="35"/>
      <c r="H12648" s="35"/>
      <c r="I12648" s="35"/>
    </row>
    <row r="12649" spans="3:9" ht="22.5" customHeight="1" x14ac:dyDescent="0.25">
      <c r="C12649" s="34"/>
      <c r="D12649" s="27"/>
      <c r="F12649" s="27"/>
      <c r="G12649" s="35"/>
      <c r="H12649" s="35"/>
      <c r="I12649" s="35"/>
    </row>
    <row r="12650" spans="3:9" ht="22.5" customHeight="1" x14ac:dyDescent="0.25">
      <c r="C12650" s="34"/>
      <c r="D12650" s="27"/>
      <c r="F12650" s="27"/>
      <c r="G12650" s="35"/>
      <c r="H12650" s="35"/>
      <c r="I12650" s="35"/>
    </row>
    <row r="12651" spans="3:9" ht="22.5" customHeight="1" x14ac:dyDescent="0.25">
      <c r="C12651" s="34"/>
      <c r="D12651" s="27"/>
      <c r="F12651" s="27"/>
      <c r="G12651" s="35"/>
      <c r="H12651" s="35"/>
      <c r="I12651" s="35"/>
    </row>
    <row r="12652" spans="3:9" ht="22.5" customHeight="1" x14ac:dyDescent="0.25">
      <c r="C12652" s="34"/>
      <c r="D12652" s="27"/>
      <c r="F12652" s="27"/>
      <c r="G12652" s="35"/>
      <c r="H12652" s="35"/>
      <c r="I12652" s="35"/>
    </row>
    <row r="12653" spans="3:9" ht="22.5" customHeight="1" x14ac:dyDescent="0.25">
      <c r="C12653" s="34"/>
      <c r="D12653" s="27"/>
      <c r="F12653" s="27"/>
      <c r="G12653" s="35"/>
      <c r="H12653" s="35"/>
      <c r="I12653" s="35"/>
    </row>
    <row r="12654" spans="3:9" ht="22.5" customHeight="1" x14ac:dyDescent="0.25">
      <c r="C12654" s="34"/>
      <c r="D12654" s="27"/>
      <c r="F12654" s="27"/>
      <c r="G12654" s="35"/>
      <c r="H12654" s="35"/>
      <c r="I12654" s="35"/>
    </row>
    <row r="12655" spans="3:9" ht="22.5" customHeight="1" x14ac:dyDescent="0.25">
      <c r="C12655" s="34"/>
      <c r="D12655" s="27"/>
      <c r="F12655" s="27"/>
      <c r="G12655" s="35"/>
      <c r="H12655" s="35"/>
      <c r="I12655" s="35"/>
    </row>
    <row r="12656" spans="3:9" ht="22.5" customHeight="1" x14ac:dyDescent="0.25">
      <c r="C12656" s="34"/>
      <c r="D12656" s="27"/>
      <c r="F12656" s="27"/>
      <c r="G12656" s="35"/>
      <c r="H12656" s="35"/>
      <c r="I12656" s="35"/>
    </row>
    <row r="12657" spans="3:9" ht="22.5" customHeight="1" x14ac:dyDescent="0.25">
      <c r="C12657" s="34"/>
      <c r="D12657" s="27"/>
      <c r="F12657" s="27"/>
      <c r="G12657" s="35"/>
      <c r="H12657" s="35"/>
      <c r="I12657" s="35"/>
    </row>
    <row r="12658" spans="3:9" ht="22.5" customHeight="1" x14ac:dyDescent="0.25">
      <c r="C12658" s="34"/>
      <c r="D12658" s="27"/>
      <c r="F12658" s="27"/>
      <c r="G12658" s="35"/>
      <c r="H12658" s="35"/>
      <c r="I12658" s="35"/>
    </row>
    <row r="12659" spans="3:9" ht="22.5" customHeight="1" x14ac:dyDescent="0.25">
      <c r="C12659" s="34"/>
      <c r="D12659" s="27"/>
      <c r="F12659" s="27"/>
      <c r="G12659" s="35"/>
      <c r="H12659" s="35"/>
      <c r="I12659" s="35"/>
    </row>
    <row r="12660" spans="3:9" ht="22.5" customHeight="1" x14ac:dyDescent="0.25">
      <c r="C12660" s="34"/>
      <c r="D12660" s="27"/>
      <c r="F12660" s="27"/>
      <c r="G12660" s="35"/>
      <c r="H12660" s="35"/>
      <c r="I12660" s="35"/>
    </row>
    <row r="12661" spans="3:9" ht="22.5" customHeight="1" x14ac:dyDescent="0.25">
      <c r="C12661" s="34"/>
      <c r="D12661" s="27"/>
      <c r="F12661" s="27"/>
      <c r="G12661" s="35"/>
      <c r="H12661" s="35"/>
      <c r="I12661" s="35"/>
    </row>
    <row r="12662" spans="3:9" ht="22.5" customHeight="1" x14ac:dyDescent="0.25">
      <c r="C12662" s="34"/>
      <c r="D12662" s="27"/>
      <c r="F12662" s="27"/>
      <c r="G12662" s="35"/>
      <c r="H12662" s="35"/>
      <c r="I12662" s="35"/>
    </row>
    <row r="12663" spans="3:9" ht="22.5" customHeight="1" x14ac:dyDescent="0.25">
      <c r="C12663" s="34"/>
      <c r="D12663" s="27"/>
      <c r="F12663" s="27"/>
      <c r="G12663" s="35"/>
      <c r="H12663" s="35"/>
      <c r="I12663" s="35"/>
    </row>
    <row r="12664" spans="3:9" ht="22.5" customHeight="1" x14ac:dyDescent="0.25">
      <c r="C12664" s="34"/>
      <c r="D12664" s="27"/>
      <c r="F12664" s="27"/>
      <c r="G12664" s="35"/>
      <c r="H12664" s="35"/>
      <c r="I12664" s="35"/>
    </row>
    <row r="12665" spans="3:9" ht="22.5" customHeight="1" x14ac:dyDescent="0.25">
      <c r="C12665" s="34"/>
      <c r="D12665" s="27"/>
      <c r="F12665" s="27"/>
      <c r="G12665" s="35"/>
      <c r="H12665" s="35"/>
      <c r="I12665" s="35"/>
    </row>
    <row r="12666" spans="3:9" ht="22.5" customHeight="1" x14ac:dyDescent="0.25">
      <c r="C12666" s="34"/>
      <c r="D12666" s="27"/>
      <c r="F12666" s="27"/>
      <c r="G12666" s="35"/>
      <c r="H12666" s="35"/>
      <c r="I12666" s="35"/>
    </row>
    <row r="12667" spans="3:9" ht="22.5" customHeight="1" x14ac:dyDescent="0.25">
      <c r="C12667" s="34"/>
      <c r="D12667" s="27"/>
      <c r="F12667" s="27"/>
      <c r="G12667" s="35"/>
      <c r="H12667" s="35"/>
      <c r="I12667" s="35"/>
    </row>
    <row r="12668" spans="3:9" ht="22.5" customHeight="1" x14ac:dyDescent="0.25">
      <c r="C12668" s="34"/>
      <c r="D12668" s="27"/>
      <c r="F12668" s="27"/>
      <c r="G12668" s="35"/>
      <c r="H12668" s="35"/>
      <c r="I12668" s="35"/>
    </row>
    <row r="12669" spans="3:9" ht="22.5" customHeight="1" x14ac:dyDescent="0.25">
      <c r="C12669" s="34"/>
      <c r="D12669" s="27"/>
      <c r="F12669" s="27"/>
      <c r="G12669" s="35"/>
      <c r="H12669" s="35"/>
      <c r="I12669" s="35"/>
    </row>
    <row r="12670" spans="3:9" ht="22.5" customHeight="1" x14ac:dyDescent="0.25">
      <c r="C12670" s="34"/>
      <c r="D12670" s="27"/>
      <c r="F12670" s="27"/>
      <c r="G12670" s="35"/>
      <c r="H12670" s="35"/>
      <c r="I12670" s="35"/>
    </row>
    <row r="12671" spans="3:9" ht="22.5" customHeight="1" x14ac:dyDescent="0.25">
      <c r="C12671" s="34"/>
      <c r="D12671" s="27"/>
      <c r="F12671" s="27"/>
      <c r="G12671" s="35"/>
      <c r="H12671" s="35"/>
      <c r="I12671" s="35"/>
    </row>
    <row r="12672" spans="3:9" ht="22.5" customHeight="1" x14ac:dyDescent="0.25">
      <c r="C12672" s="34"/>
      <c r="D12672" s="27"/>
      <c r="F12672" s="27"/>
      <c r="G12672" s="35"/>
      <c r="H12672" s="35"/>
      <c r="I12672" s="35"/>
    </row>
    <row r="12673" spans="3:9" ht="22.5" customHeight="1" x14ac:dyDescent="0.25">
      <c r="C12673" s="34"/>
      <c r="D12673" s="27"/>
      <c r="F12673" s="27"/>
      <c r="G12673" s="35"/>
      <c r="H12673" s="35"/>
      <c r="I12673" s="35"/>
    </row>
    <row r="12674" spans="3:9" ht="22.5" customHeight="1" x14ac:dyDescent="0.25">
      <c r="C12674" s="34"/>
      <c r="D12674" s="27"/>
      <c r="F12674" s="27"/>
      <c r="G12674" s="35"/>
      <c r="H12674" s="35"/>
      <c r="I12674" s="35"/>
    </row>
    <row r="12675" spans="3:9" ht="22.5" customHeight="1" x14ac:dyDescent="0.25">
      <c r="C12675" s="34"/>
      <c r="D12675" s="27"/>
      <c r="F12675" s="27"/>
      <c r="G12675" s="35"/>
      <c r="H12675" s="35"/>
      <c r="I12675" s="35"/>
    </row>
    <row r="12676" spans="3:9" ht="22.5" customHeight="1" x14ac:dyDescent="0.25">
      <c r="C12676" s="34"/>
      <c r="D12676" s="27"/>
      <c r="F12676" s="27"/>
      <c r="G12676" s="35"/>
      <c r="H12676" s="35"/>
      <c r="I12676" s="35"/>
    </row>
    <row r="12677" spans="3:9" ht="22.5" customHeight="1" x14ac:dyDescent="0.25">
      <c r="C12677" s="34"/>
      <c r="D12677" s="27"/>
      <c r="F12677" s="27"/>
      <c r="G12677" s="35"/>
      <c r="H12677" s="35"/>
      <c r="I12677" s="35"/>
    </row>
    <row r="12678" spans="3:9" ht="22.5" customHeight="1" x14ac:dyDescent="0.25">
      <c r="C12678" s="34"/>
      <c r="D12678" s="27"/>
      <c r="F12678" s="27"/>
      <c r="G12678" s="35"/>
      <c r="H12678" s="35"/>
      <c r="I12678" s="35"/>
    </row>
    <row r="12679" spans="3:9" ht="22.5" customHeight="1" x14ac:dyDescent="0.25">
      <c r="C12679" s="34"/>
      <c r="D12679" s="27"/>
      <c r="F12679" s="27"/>
      <c r="G12679" s="35"/>
      <c r="H12679" s="35"/>
      <c r="I12679" s="35"/>
    </row>
    <row r="12680" spans="3:9" ht="22.5" customHeight="1" x14ac:dyDescent="0.25">
      <c r="C12680" s="34"/>
      <c r="D12680" s="27"/>
      <c r="F12680" s="27"/>
      <c r="G12680" s="35"/>
      <c r="H12680" s="35"/>
      <c r="I12680" s="35"/>
    </row>
    <row r="12681" spans="3:9" ht="22.5" customHeight="1" x14ac:dyDescent="0.25">
      <c r="C12681" s="34"/>
      <c r="D12681" s="27"/>
      <c r="F12681" s="27"/>
      <c r="G12681" s="35"/>
      <c r="H12681" s="35"/>
      <c r="I12681" s="35"/>
    </row>
    <row r="12682" spans="3:9" ht="22.5" customHeight="1" x14ac:dyDescent="0.25">
      <c r="C12682" s="34"/>
      <c r="D12682" s="27"/>
      <c r="F12682" s="27"/>
      <c r="G12682" s="35"/>
      <c r="H12682" s="35"/>
      <c r="I12682" s="35"/>
    </row>
    <row r="12683" spans="3:9" ht="22.5" customHeight="1" x14ac:dyDescent="0.25">
      <c r="C12683" s="34"/>
      <c r="D12683" s="27"/>
      <c r="F12683" s="27"/>
      <c r="G12683" s="35"/>
      <c r="H12683" s="35"/>
      <c r="I12683" s="35"/>
    </row>
    <row r="12684" spans="3:9" ht="22.5" customHeight="1" x14ac:dyDescent="0.25">
      <c r="C12684" s="34"/>
      <c r="D12684" s="27"/>
      <c r="F12684" s="27"/>
      <c r="G12684" s="35"/>
      <c r="H12684" s="35"/>
      <c r="I12684" s="35"/>
    </row>
    <row r="12685" spans="3:9" ht="22.5" customHeight="1" x14ac:dyDescent="0.25">
      <c r="C12685" s="34"/>
      <c r="D12685" s="27"/>
      <c r="F12685" s="27"/>
      <c r="G12685" s="35"/>
      <c r="H12685" s="35"/>
      <c r="I12685" s="35"/>
    </row>
    <row r="12686" spans="3:9" ht="22.5" customHeight="1" x14ac:dyDescent="0.25">
      <c r="C12686" s="34"/>
      <c r="D12686" s="27"/>
      <c r="F12686" s="27"/>
      <c r="G12686" s="35"/>
      <c r="H12686" s="35"/>
      <c r="I12686" s="35"/>
    </row>
    <row r="12687" spans="3:9" ht="22.5" customHeight="1" x14ac:dyDescent="0.25">
      <c r="C12687" s="34"/>
      <c r="D12687" s="27"/>
      <c r="F12687" s="27"/>
      <c r="G12687" s="35"/>
      <c r="H12687" s="35"/>
      <c r="I12687" s="35"/>
    </row>
    <row r="12688" spans="3:9" ht="22.5" customHeight="1" x14ac:dyDescent="0.25">
      <c r="C12688" s="34"/>
      <c r="D12688" s="27"/>
      <c r="F12688" s="27"/>
      <c r="G12688" s="35"/>
      <c r="H12688" s="35"/>
      <c r="I12688" s="35"/>
    </row>
    <row r="12689" spans="3:9" ht="22.5" customHeight="1" x14ac:dyDescent="0.25">
      <c r="C12689" s="34"/>
      <c r="D12689" s="27"/>
      <c r="F12689" s="27"/>
      <c r="G12689" s="35"/>
      <c r="H12689" s="35"/>
      <c r="I12689" s="35"/>
    </row>
    <row r="12690" spans="3:9" ht="22.5" customHeight="1" x14ac:dyDescent="0.25">
      <c r="C12690" s="34"/>
      <c r="D12690" s="27"/>
      <c r="F12690" s="27"/>
      <c r="G12690" s="35"/>
      <c r="H12690" s="35"/>
      <c r="I12690" s="35"/>
    </row>
    <row r="12691" spans="3:9" ht="22.5" customHeight="1" x14ac:dyDescent="0.25">
      <c r="C12691" s="34"/>
      <c r="D12691" s="27"/>
      <c r="F12691" s="27"/>
      <c r="G12691" s="35"/>
      <c r="H12691" s="35"/>
      <c r="I12691" s="35"/>
    </row>
    <row r="12692" spans="3:9" ht="22.5" customHeight="1" x14ac:dyDescent="0.25">
      <c r="C12692" s="34"/>
      <c r="D12692" s="27"/>
      <c r="F12692" s="27"/>
      <c r="G12692" s="35"/>
      <c r="H12692" s="35"/>
      <c r="I12692" s="35"/>
    </row>
    <row r="12693" spans="3:9" ht="22.5" customHeight="1" x14ac:dyDescent="0.25">
      <c r="C12693" s="34"/>
      <c r="D12693" s="27"/>
      <c r="F12693" s="27"/>
      <c r="G12693" s="35"/>
      <c r="H12693" s="35"/>
      <c r="I12693" s="35"/>
    </row>
    <row r="12694" spans="3:9" ht="22.5" customHeight="1" x14ac:dyDescent="0.25">
      <c r="C12694" s="34"/>
      <c r="D12694" s="27"/>
      <c r="F12694" s="27"/>
      <c r="G12694" s="35"/>
      <c r="H12694" s="35"/>
      <c r="I12694" s="35"/>
    </row>
    <row r="12695" spans="3:9" ht="22.5" customHeight="1" x14ac:dyDescent="0.25">
      <c r="C12695" s="34"/>
      <c r="D12695" s="27"/>
      <c r="F12695" s="27"/>
      <c r="G12695" s="35"/>
      <c r="H12695" s="35"/>
      <c r="I12695" s="35"/>
    </row>
    <row r="12696" spans="3:9" ht="22.5" customHeight="1" x14ac:dyDescent="0.25">
      <c r="C12696" s="34"/>
      <c r="D12696" s="27"/>
      <c r="F12696" s="27"/>
      <c r="G12696" s="35"/>
      <c r="H12696" s="35"/>
      <c r="I12696" s="35"/>
    </row>
    <row r="12697" spans="3:9" ht="22.5" customHeight="1" x14ac:dyDescent="0.25">
      <c r="C12697" s="34"/>
      <c r="D12697" s="27"/>
      <c r="F12697" s="27"/>
      <c r="G12697" s="35"/>
      <c r="H12697" s="35"/>
      <c r="I12697" s="35"/>
    </row>
    <row r="12698" spans="3:9" ht="22.5" customHeight="1" x14ac:dyDescent="0.25">
      <c r="C12698" s="34"/>
      <c r="D12698" s="27"/>
      <c r="F12698" s="27"/>
      <c r="G12698" s="35"/>
      <c r="H12698" s="35"/>
      <c r="I12698" s="35"/>
    </row>
    <row r="12699" spans="3:9" ht="22.5" customHeight="1" x14ac:dyDescent="0.25">
      <c r="C12699" s="34"/>
      <c r="D12699" s="27"/>
      <c r="F12699" s="27"/>
      <c r="G12699" s="35"/>
      <c r="H12699" s="35"/>
      <c r="I12699" s="35"/>
    </row>
    <row r="12700" spans="3:9" ht="22.5" customHeight="1" x14ac:dyDescent="0.25">
      <c r="C12700" s="34"/>
      <c r="D12700" s="27"/>
      <c r="F12700" s="27"/>
      <c r="G12700" s="35"/>
      <c r="H12700" s="35"/>
      <c r="I12700" s="35"/>
    </row>
    <row r="12701" spans="3:9" ht="22.5" customHeight="1" x14ac:dyDescent="0.25">
      <c r="C12701" s="34"/>
      <c r="D12701" s="27"/>
      <c r="F12701" s="27"/>
      <c r="G12701" s="35"/>
      <c r="H12701" s="35"/>
      <c r="I12701" s="35"/>
    </row>
    <row r="12702" spans="3:9" ht="22.5" customHeight="1" x14ac:dyDescent="0.25">
      <c r="C12702" s="34"/>
      <c r="D12702" s="27"/>
      <c r="F12702" s="27"/>
      <c r="G12702" s="35"/>
      <c r="H12702" s="35"/>
      <c r="I12702" s="35"/>
    </row>
    <row r="12703" spans="3:9" ht="22.5" customHeight="1" x14ac:dyDescent="0.25">
      <c r="C12703" s="34"/>
      <c r="D12703" s="27"/>
      <c r="F12703" s="27"/>
      <c r="G12703" s="35"/>
      <c r="H12703" s="35"/>
      <c r="I12703" s="35"/>
    </row>
    <row r="12704" spans="3:9" ht="22.5" customHeight="1" x14ac:dyDescent="0.25">
      <c r="C12704" s="34"/>
      <c r="D12704" s="27"/>
      <c r="F12704" s="27"/>
      <c r="G12704" s="35"/>
      <c r="H12704" s="35"/>
      <c r="I12704" s="35"/>
    </row>
    <row r="12705" spans="3:9" ht="22.5" customHeight="1" x14ac:dyDescent="0.25">
      <c r="C12705" s="34"/>
      <c r="D12705" s="27"/>
      <c r="F12705" s="27"/>
      <c r="G12705" s="35"/>
      <c r="H12705" s="35"/>
      <c r="I12705" s="35"/>
    </row>
    <row r="12706" spans="3:9" ht="22.5" customHeight="1" x14ac:dyDescent="0.25">
      <c r="C12706" s="34"/>
      <c r="D12706" s="27"/>
      <c r="F12706" s="27"/>
      <c r="G12706" s="35"/>
      <c r="H12706" s="35"/>
      <c r="I12706" s="35"/>
    </row>
    <row r="12707" spans="3:9" ht="22.5" customHeight="1" x14ac:dyDescent="0.25">
      <c r="C12707" s="34"/>
      <c r="D12707" s="27"/>
      <c r="F12707" s="27"/>
      <c r="G12707" s="35"/>
      <c r="H12707" s="35"/>
      <c r="I12707" s="35"/>
    </row>
    <row r="12708" spans="3:9" ht="22.5" customHeight="1" x14ac:dyDescent="0.25">
      <c r="C12708" s="34"/>
      <c r="D12708" s="27"/>
      <c r="F12708" s="27"/>
      <c r="G12708" s="35"/>
      <c r="H12708" s="35"/>
      <c r="I12708" s="35"/>
    </row>
    <row r="12709" spans="3:9" ht="22.5" customHeight="1" x14ac:dyDescent="0.25">
      <c r="C12709" s="34"/>
      <c r="D12709" s="27"/>
      <c r="F12709" s="27"/>
      <c r="G12709" s="35"/>
      <c r="H12709" s="35"/>
      <c r="I12709" s="35"/>
    </row>
    <row r="12710" spans="3:9" ht="22.5" customHeight="1" x14ac:dyDescent="0.25">
      <c r="C12710" s="34"/>
      <c r="D12710" s="27"/>
      <c r="F12710" s="27"/>
      <c r="G12710" s="35"/>
      <c r="H12710" s="35"/>
      <c r="I12710" s="35"/>
    </row>
    <row r="12711" spans="3:9" ht="22.5" customHeight="1" x14ac:dyDescent="0.25">
      <c r="C12711" s="34"/>
      <c r="D12711" s="27"/>
      <c r="F12711" s="27"/>
      <c r="G12711" s="35"/>
      <c r="H12711" s="35"/>
      <c r="I12711" s="35"/>
    </row>
    <row r="12712" spans="3:9" ht="22.5" customHeight="1" x14ac:dyDescent="0.25">
      <c r="C12712" s="34"/>
      <c r="D12712" s="27"/>
      <c r="F12712" s="27"/>
      <c r="G12712" s="35"/>
      <c r="H12712" s="35"/>
      <c r="I12712" s="35"/>
    </row>
    <row r="12713" spans="3:9" ht="22.5" customHeight="1" x14ac:dyDescent="0.25">
      <c r="C12713" s="34"/>
      <c r="D12713" s="27"/>
      <c r="F12713" s="27"/>
      <c r="G12713" s="35"/>
      <c r="H12713" s="35"/>
      <c r="I12713" s="35"/>
    </row>
    <row r="12714" spans="3:9" ht="22.5" customHeight="1" x14ac:dyDescent="0.25">
      <c r="C12714" s="34"/>
      <c r="D12714" s="27"/>
      <c r="F12714" s="27"/>
      <c r="G12714" s="35"/>
      <c r="H12714" s="35"/>
      <c r="I12714" s="35"/>
    </row>
    <row r="12715" spans="3:9" ht="22.5" customHeight="1" x14ac:dyDescent="0.25">
      <c r="C12715" s="34"/>
      <c r="D12715" s="27"/>
      <c r="F12715" s="27"/>
      <c r="G12715" s="35"/>
      <c r="H12715" s="35"/>
      <c r="I12715" s="35"/>
    </row>
    <row r="12716" spans="3:9" ht="22.5" customHeight="1" x14ac:dyDescent="0.25">
      <c r="C12716" s="34"/>
      <c r="D12716" s="27"/>
      <c r="F12716" s="27"/>
      <c r="G12716" s="35"/>
      <c r="H12716" s="35"/>
      <c r="I12716" s="35"/>
    </row>
    <row r="12717" spans="3:9" ht="22.5" customHeight="1" x14ac:dyDescent="0.25">
      <c r="C12717" s="34"/>
      <c r="D12717" s="27"/>
      <c r="F12717" s="27"/>
      <c r="G12717" s="35"/>
      <c r="H12717" s="35"/>
      <c r="I12717" s="35"/>
    </row>
    <row r="12718" spans="3:9" ht="22.5" customHeight="1" x14ac:dyDescent="0.25">
      <c r="C12718" s="34"/>
      <c r="D12718" s="27"/>
      <c r="F12718" s="27"/>
      <c r="G12718" s="35"/>
      <c r="H12718" s="35"/>
      <c r="I12718" s="35"/>
    </row>
    <row r="12719" spans="3:9" ht="22.5" customHeight="1" x14ac:dyDescent="0.25">
      <c r="C12719" s="34"/>
      <c r="D12719" s="27"/>
      <c r="F12719" s="27"/>
      <c r="G12719" s="35"/>
      <c r="H12719" s="35"/>
      <c r="I12719" s="35"/>
    </row>
    <row r="12720" spans="3:9" ht="22.5" customHeight="1" x14ac:dyDescent="0.25">
      <c r="C12720" s="34"/>
      <c r="D12720" s="27"/>
      <c r="F12720" s="27"/>
      <c r="G12720" s="35"/>
      <c r="H12720" s="35"/>
      <c r="I12720" s="35"/>
    </row>
    <row r="12721" spans="3:9" ht="22.5" customHeight="1" x14ac:dyDescent="0.25">
      <c r="C12721" s="34"/>
      <c r="D12721" s="27"/>
      <c r="F12721" s="27"/>
      <c r="G12721" s="35"/>
      <c r="H12721" s="35"/>
      <c r="I12721" s="35"/>
    </row>
    <row r="12722" spans="3:9" ht="22.5" customHeight="1" x14ac:dyDescent="0.25">
      <c r="C12722" s="34"/>
      <c r="D12722" s="27"/>
      <c r="F12722" s="27"/>
      <c r="G12722" s="35"/>
      <c r="H12722" s="35"/>
      <c r="I12722" s="35"/>
    </row>
    <row r="12723" spans="3:9" ht="22.5" customHeight="1" x14ac:dyDescent="0.25">
      <c r="C12723" s="34"/>
      <c r="D12723" s="27"/>
      <c r="F12723" s="27"/>
      <c r="G12723" s="35"/>
      <c r="H12723" s="35"/>
      <c r="I12723" s="35"/>
    </row>
    <row r="12724" spans="3:9" ht="22.5" customHeight="1" x14ac:dyDescent="0.25">
      <c r="C12724" s="34"/>
      <c r="D12724" s="27"/>
      <c r="F12724" s="27"/>
      <c r="G12724" s="35"/>
      <c r="H12724" s="35"/>
      <c r="I12724" s="35"/>
    </row>
    <row r="12725" spans="3:9" ht="22.5" customHeight="1" x14ac:dyDescent="0.25">
      <c r="C12725" s="34"/>
      <c r="D12725" s="27"/>
      <c r="F12725" s="27"/>
      <c r="G12725" s="35"/>
      <c r="H12725" s="35"/>
      <c r="I12725" s="35"/>
    </row>
    <row r="12726" spans="3:9" ht="22.5" customHeight="1" x14ac:dyDescent="0.25">
      <c r="C12726" s="34"/>
      <c r="D12726" s="27"/>
      <c r="F12726" s="27"/>
      <c r="G12726" s="35"/>
      <c r="H12726" s="35"/>
      <c r="I12726" s="35"/>
    </row>
    <row r="12727" spans="3:9" ht="22.5" customHeight="1" x14ac:dyDescent="0.25">
      <c r="C12727" s="34"/>
      <c r="D12727" s="27"/>
      <c r="F12727" s="27"/>
      <c r="G12727" s="35"/>
      <c r="H12727" s="35"/>
      <c r="I12727" s="35"/>
    </row>
    <row r="12728" spans="3:9" ht="22.5" customHeight="1" x14ac:dyDescent="0.25">
      <c r="C12728" s="34"/>
      <c r="D12728" s="27"/>
      <c r="F12728" s="27"/>
      <c r="G12728" s="35"/>
      <c r="H12728" s="35"/>
      <c r="I12728" s="35"/>
    </row>
    <row r="12729" spans="3:9" ht="22.5" customHeight="1" x14ac:dyDescent="0.25">
      <c r="C12729" s="34"/>
      <c r="D12729" s="27"/>
      <c r="F12729" s="27"/>
      <c r="G12729" s="35"/>
      <c r="H12729" s="35"/>
      <c r="I12729" s="35"/>
    </row>
    <row r="12730" spans="3:9" ht="22.5" customHeight="1" x14ac:dyDescent="0.25">
      <c r="C12730" s="34"/>
      <c r="D12730" s="27"/>
      <c r="F12730" s="27"/>
      <c r="G12730" s="35"/>
      <c r="H12730" s="35"/>
      <c r="I12730" s="35"/>
    </row>
    <row r="12731" spans="3:9" ht="22.5" customHeight="1" x14ac:dyDescent="0.25">
      <c r="C12731" s="34"/>
      <c r="D12731" s="27"/>
      <c r="F12731" s="27"/>
      <c r="G12731" s="35"/>
      <c r="H12731" s="35"/>
      <c r="I12731" s="35"/>
    </row>
    <row r="12732" spans="3:9" ht="22.5" customHeight="1" x14ac:dyDescent="0.25">
      <c r="C12732" s="34"/>
      <c r="D12732" s="27"/>
      <c r="F12732" s="27"/>
      <c r="G12732" s="35"/>
      <c r="H12732" s="35"/>
      <c r="I12732" s="35"/>
    </row>
    <row r="12733" spans="3:9" ht="22.5" customHeight="1" x14ac:dyDescent="0.25">
      <c r="C12733" s="34"/>
      <c r="D12733" s="27"/>
      <c r="F12733" s="27"/>
      <c r="G12733" s="35"/>
      <c r="H12733" s="35"/>
      <c r="I12733" s="35"/>
    </row>
    <row r="12734" spans="3:9" ht="22.5" customHeight="1" x14ac:dyDescent="0.25">
      <c r="C12734" s="34"/>
      <c r="D12734" s="27"/>
      <c r="F12734" s="27"/>
      <c r="G12734" s="35"/>
      <c r="H12734" s="35"/>
      <c r="I12734" s="35"/>
    </row>
    <row r="12735" spans="3:9" ht="22.5" customHeight="1" x14ac:dyDescent="0.25">
      <c r="C12735" s="34"/>
      <c r="D12735" s="27"/>
      <c r="F12735" s="27"/>
      <c r="G12735" s="35"/>
      <c r="H12735" s="35"/>
      <c r="I12735" s="35"/>
    </row>
    <row r="12736" spans="3:9" ht="22.5" customHeight="1" x14ac:dyDescent="0.25">
      <c r="C12736" s="34"/>
      <c r="D12736" s="27"/>
      <c r="F12736" s="27"/>
      <c r="G12736" s="35"/>
      <c r="H12736" s="35"/>
      <c r="I12736" s="35"/>
    </row>
    <row r="12737" spans="3:9" ht="22.5" customHeight="1" x14ac:dyDescent="0.25">
      <c r="C12737" s="34"/>
      <c r="D12737" s="27"/>
      <c r="F12737" s="27"/>
      <c r="G12737" s="35"/>
      <c r="H12737" s="35"/>
      <c r="I12737" s="35"/>
    </row>
    <row r="12738" spans="3:9" ht="22.5" customHeight="1" x14ac:dyDescent="0.25">
      <c r="C12738" s="34"/>
      <c r="D12738" s="27"/>
      <c r="F12738" s="27"/>
      <c r="G12738" s="35"/>
      <c r="H12738" s="35"/>
      <c r="I12738" s="35"/>
    </row>
    <row r="12739" spans="3:9" ht="22.5" customHeight="1" x14ac:dyDescent="0.25">
      <c r="C12739" s="34"/>
      <c r="D12739" s="27"/>
      <c r="F12739" s="27"/>
      <c r="G12739" s="35"/>
      <c r="H12739" s="35"/>
      <c r="I12739" s="35"/>
    </row>
    <row r="12740" spans="3:9" ht="22.5" customHeight="1" x14ac:dyDescent="0.25">
      <c r="C12740" s="34"/>
      <c r="D12740" s="27"/>
      <c r="F12740" s="27"/>
      <c r="G12740" s="35"/>
      <c r="H12740" s="35"/>
      <c r="I12740" s="35"/>
    </row>
    <row r="12741" spans="3:9" ht="22.5" customHeight="1" x14ac:dyDescent="0.25">
      <c r="C12741" s="34"/>
      <c r="D12741" s="27"/>
      <c r="F12741" s="27"/>
      <c r="G12741" s="35"/>
      <c r="H12741" s="35"/>
      <c r="I12741" s="35"/>
    </row>
    <row r="12742" spans="3:9" ht="22.5" customHeight="1" x14ac:dyDescent="0.25">
      <c r="C12742" s="34"/>
      <c r="D12742" s="27"/>
      <c r="F12742" s="27"/>
      <c r="G12742" s="35"/>
      <c r="H12742" s="35"/>
      <c r="I12742" s="35"/>
    </row>
    <row r="12743" spans="3:9" ht="22.5" customHeight="1" x14ac:dyDescent="0.25">
      <c r="C12743" s="34"/>
      <c r="D12743" s="27"/>
      <c r="F12743" s="27"/>
      <c r="G12743" s="35"/>
      <c r="H12743" s="35"/>
      <c r="I12743" s="35"/>
    </row>
    <row r="12744" spans="3:9" ht="22.5" customHeight="1" x14ac:dyDescent="0.25">
      <c r="C12744" s="34"/>
      <c r="D12744" s="27"/>
      <c r="F12744" s="27"/>
      <c r="G12744" s="35"/>
      <c r="H12744" s="35"/>
      <c r="I12744" s="35"/>
    </row>
    <row r="12745" spans="3:9" ht="22.5" customHeight="1" x14ac:dyDescent="0.25">
      <c r="C12745" s="34"/>
      <c r="D12745" s="27"/>
      <c r="F12745" s="27"/>
      <c r="G12745" s="35"/>
      <c r="H12745" s="35"/>
      <c r="I12745" s="35"/>
    </row>
    <row r="12746" spans="3:9" ht="22.5" customHeight="1" x14ac:dyDescent="0.25">
      <c r="C12746" s="34"/>
      <c r="D12746" s="27"/>
      <c r="F12746" s="27"/>
      <c r="G12746" s="35"/>
      <c r="H12746" s="35"/>
      <c r="I12746" s="35"/>
    </row>
    <row r="12747" spans="3:9" ht="22.5" customHeight="1" x14ac:dyDescent="0.25">
      <c r="C12747" s="34"/>
      <c r="D12747" s="27"/>
      <c r="F12747" s="27"/>
      <c r="G12747" s="35"/>
      <c r="H12747" s="35"/>
      <c r="I12747" s="35"/>
    </row>
    <row r="12748" spans="3:9" ht="22.5" customHeight="1" x14ac:dyDescent="0.25">
      <c r="C12748" s="34"/>
      <c r="D12748" s="27"/>
      <c r="F12748" s="27"/>
      <c r="G12748" s="35"/>
      <c r="H12748" s="35"/>
      <c r="I12748" s="35"/>
    </row>
    <row r="12749" spans="3:9" ht="22.5" customHeight="1" x14ac:dyDescent="0.25">
      <c r="C12749" s="34"/>
      <c r="D12749" s="27"/>
      <c r="F12749" s="27"/>
      <c r="G12749" s="35"/>
      <c r="H12749" s="35"/>
      <c r="I12749" s="35"/>
    </row>
    <row r="12750" spans="3:9" ht="22.5" customHeight="1" x14ac:dyDescent="0.25">
      <c r="C12750" s="34"/>
      <c r="D12750" s="27"/>
      <c r="F12750" s="27"/>
      <c r="G12750" s="35"/>
      <c r="H12750" s="35"/>
      <c r="I12750" s="35"/>
    </row>
    <row r="12751" spans="3:9" ht="22.5" customHeight="1" x14ac:dyDescent="0.25">
      <c r="C12751" s="34"/>
      <c r="D12751" s="27"/>
      <c r="F12751" s="27"/>
      <c r="G12751" s="35"/>
      <c r="H12751" s="35"/>
      <c r="I12751" s="35"/>
    </row>
    <row r="12752" spans="3:9" ht="22.5" customHeight="1" x14ac:dyDescent="0.25">
      <c r="C12752" s="34"/>
      <c r="D12752" s="27"/>
      <c r="F12752" s="27"/>
      <c r="G12752" s="35"/>
      <c r="H12752" s="35"/>
      <c r="I12752" s="35"/>
    </row>
    <row r="12753" spans="3:9" ht="22.5" customHeight="1" x14ac:dyDescent="0.25">
      <c r="C12753" s="34"/>
      <c r="D12753" s="27"/>
      <c r="F12753" s="27"/>
      <c r="G12753" s="35"/>
      <c r="H12753" s="35"/>
      <c r="I12753" s="35"/>
    </row>
    <row r="12754" spans="3:9" ht="22.5" customHeight="1" x14ac:dyDescent="0.25">
      <c r="C12754" s="34"/>
      <c r="D12754" s="27"/>
      <c r="F12754" s="27"/>
      <c r="G12754" s="35"/>
      <c r="H12754" s="35"/>
      <c r="I12754" s="35"/>
    </row>
    <row r="12755" spans="3:9" ht="22.5" customHeight="1" x14ac:dyDescent="0.25">
      <c r="C12755" s="34"/>
      <c r="D12755" s="27"/>
      <c r="F12755" s="27"/>
      <c r="G12755" s="35"/>
      <c r="H12755" s="35"/>
      <c r="I12755" s="35"/>
    </row>
    <row r="12756" spans="3:9" ht="22.5" customHeight="1" x14ac:dyDescent="0.25">
      <c r="C12756" s="34"/>
      <c r="D12756" s="27"/>
      <c r="F12756" s="27"/>
      <c r="G12756" s="35"/>
      <c r="H12756" s="35"/>
      <c r="I12756" s="35"/>
    </row>
    <row r="12757" spans="3:9" ht="22.5" customHeight="1" x14ac:dyDescent="0.25">
      <c r="C12757" s="34"/>
      <c r="D12757" s="27"/>
      <c r="F12757" s="27"/>
      <c r="G12757" s="35"/>
      <c r="H12757" s="35"/>
      <c r="I12757" s="35"/>
    </row>
    <row r="12758" spans="3:9" ht="22.5" customHeight="1" x14ac:dyDescent="0.25">
      <c r="C12758" s="34"/>
      <c r="D12758" s="27"/>
      <c r="F12758" s="27"/>
      <c r="G12758" s="35"/>
      <c r="H12758" s="35"/>
      <c r="I12758" s="35"/>
    </row>
    <row r="12759" spans="3:9" ht="22.5" customHeight="1" x14ac:dyDescent="0.25">
      <c r="C12759" s="34"/>
      <c r="D12759" s="27"/>
      <c r="F12759" s="27"/>
      <c r="G12759" s="35"/>
      <c r="H12759" s="35"/>
      <c r="I12759" s="35"/>
    </row>
    <row r="12760" spans="3:9" ht="22.5" customHeight="1" x14ac:dyDescent="0.25">
      <c r="C12760" s="34"/>
      <c r="D12760" s="27"/>
      <c r="F12760" s="27"/>
      <c r="G12760" s="35"/>
      <c r="H12760" s="35"/>
      <c r="I12760" s="35"/>
    </row>
    <row r="12761" spans="3:9" ht="22.5" customHeight="1" x14ac:dyDescent="0.25">
      <c r="C12761" s="34"/>
      <c r="D12761" s="27"/>
      <c r="F12761" s="27"/>
      <c r="G12761" s="35"/>
      <c r="H12761" s="35"/>
      <c r="I12761" s="35"/>
    </row>
    <row r="12762" spans="3:9" ht="22.5" customHeight="1" x14ac:dyDescent="0.25">
      <c r="C12762" s="34"/>
      <c r="D12762" s="27"/>
      <c r="F12762" s="27"/>
      <c r="G12762" s="35"/>
      <c r="H12762" s="35"/>
      <c r="I12762" s="35"/>
    </row>
    <row r="12763" spans="3:9" ht="22.5" customHeight="1" x14ac:dyDescent="0.25">
      <c r="C12763" s="34"/>
      <c r="D12763" s="27"/>
      <c r="F12763" s="27"/>
      <c r="G12763" s="35"/>
      <c r="H12763" s="35"/>
      <c r="I12763" s="35"/>
    </row>
    <row r="12764" spans="3:9" ht="22.5" customHeight="1" x14ac:dyDescent="0.25">
      <c r="C12764" s="34"/>
      <c r="D12764" s="27"/>
      <c r="F12764" s="27"/>
      <c r="G12764" s="35"/>
      <c r="H12764" s="35"/>
      <c r="I12764" s="35"/>
    </row>
    <row r="12765" spans="3:9" ht="22.5" customHeight="1" x14ac:dyDescent="0.25">
      <c r="C12765" s="34"/>
      <c r="D12765" s="27"/>
      <c r="F12765" s="27"/>
      <c r="G12765" s="35"/>
      <c r="H12765" s="35"/>
      <c r="I12765" s="35"/>
    </row>
    <row r="12766" spans="3:9" ht="22.5" customHeight="1" x14ac:dyDescent="0.25">
      <c r="C12766" s="34"/>
      <c r="D12766" s="27"/>
      <c r="F12766" s="27"/>
      <c r="G12766" s="35"/>
      <c r="H12766" s="35"/>
      <c r="I12766" s="35"/>
    </row>
    <row r="12767" spans="3:9" ht="22.5" customHeight="1" x14ac:dyDescent="0.25">
      <c r="C12767" s="34"/>
      <c r="D12767" s="27"/>
      <c r="F12767" s="27"/>
      <c r="G12767" s="35"/>
      <c r="H12767" s="35"/>
      <c r="I12767" s="35"/>
    </row>
    <row r="12768" spans="3:9" ht="22.5" customHeight="1" x14ac:dyDescent="0.25">
      <c r="C12768" s="34"/>
      <c r="D12768" s="27"/>
      <c r="F12768" s="27"/>
      <c r="G12768" s="35"/>
      <c r="H12768" s="35"/>
      <c r="I12768" s="35"/>
    </row>
    <row r="12769" spans="3:9" ht="22.5" customHeight="1" x14ac:dyDescent="0.25">
      <c r="C12769" s="34"/>
      <c r="D12769" s="27"/>
      <c r="F12769" s="27"/>
      <c r="G12769" s="35"/>
      <c r="H12769" s="35"/>
      <c r="I12769" s="35"/>
    </row>
    <row r="12770" spans="3:9" ht="22.5" customHeight="1" x14ac:dyDescent="0.25">
      <c r="C12770" s="34"/>
      <c r="D12770" s="27"/>
      <c r="F12770" s="27"/>
      <c r="G12770" s="35"/>
      <c r="H12770" s="35"/>
      <c r="I12770" s="35"/>
    </row>
    <row r="12771" spans="3:9" ht="22.5" customHeight="1" x14ac:dyDescent="0.25">
      <c r="C12771" s="34"/>
      <c r="D12771" s="27"/>
      <c r="F12771" s="27"/>
      <c r="G12771" s="35"/>
      <c r="H12771" s="35"/>
      <c r="I12771" s="35"/>
    </row>
    <row r="12772" spans="3:9" ht="22.5" customHeight="1" x14ac:dyDescent="0.25">
      <c r="C12772" s="34"/>
      <c r="D12772" s="27"/>
      <c r="F12772" s="27"/>
      <c r="G12772" s="35"/>
      <c r="H12772" s="35"/>
      <c r="I12772" s="35"/>
    </row>
    <row r="12773" spans="3:9" ht="22.5" customHeight="1" x14ac:dyDescent="0.25">
      <c r="C12773" s="34"/>
      <c r="D12773" s="27"/>
      <c r="F12773" s="27"/>
      <c r="G12773" s="35"/>
      <c r="H12773" s="35"/>
      <c r="I12773" s="35"/>
    </row>
    <row r="12774" spans="3:9" ht="22.5" customHeight="1" x14ac:dyDescent="0.25">
      <c r="C12774" s="34"/>
      <c r="D12774" s="27"/>
      <c r="F12774" s="27"/>
      <c r="G12774" s="35"/>
      <c r="H12774" s="35"/>
      <c r="I12774" s="35"/>
    </row>
    <row r="12775" spans="3:9" ht="22.5" customHeight="1" x14ac:dyDescent="0.25">
      <c r="C12775" s="34"/>
      <c r="D12775" s="27"/>
      <c r="F12775" s="27"/>
      <c r="G12775" s="35"/>
      <c r="H12775" s="35"/>
      <c r="I12775" s="35"/>
    </row>
    <row r="12776" spans="3:9" ht="22.5" customHeight="1" x14ac:dyDescent="0.25">
      <c r="C12776" s="34"/>
      <c r="D12776" s="27"/>
      <c r="F12776" s="27"/>
      <c r="G12776" s="35"/>
      <c r="H12776" s="35"/>
      <c r="I12776" s="35"/>
    </row>
    <row r="12777" spans="3:9" ht="22.5" customHeight="1" x14ac:dyDescent="0.25">
      <c r="C12777" s="34"/>
      <c r="D12777" s="27"/>
      <c r="F12777" s="27"/>
      <c r="G12777" s="35"/>
      <c r="H12777" s="35"/>
      <c r="I12777" s="35"/>
    </row>
    <row r="12778" spans="3:9" ht="22.5" customHeight="1" x14ac:dyDescent="0.25">
      <c r="C12778" s="34"/>
      <c r="D12778" s="27"/>
      <c r="F12778" s="27"/>
      <c r="G12778" s="35"/>
      <c r="H12778" s="35"/>
      <c r="I12778" s="35"/>
    </row>
    <row r="12779" spans="3:9" ht="22.5" customHeight="1" x14ac:dyDescent="0.25">
      <c r="C12779" s="34"/>
      <c r="D12779" s="27"/>
      <c r="F12779" s="27"/>
      <c r="G12779" s="35"/>
      <c r="H12779" s="35"/>
      <c r="I12779" s="35"/>
    </row>
    <row r="12780" spans="3:9" ht="22.5" customHeight="1" x14ac:dyDescent="0.25">
      <c r="C12780" s="34"/>
      <c r="D12780" s="27"/>
      <c r="F12780" s="27"/>
      <c r="G12780" s="35"/>
      <c r="H12780" s="35"/>
      <c r="I12780" s="35"/>
    </row>
    <row r="12781" spans="3:9" ht="22.5" customHeight="1" x14ac:dyDescent="0.25">
      <c r="C12781" s="34"/>
      <c r="D12781" s="27"/>
      <c r="F12781" s="27"/>
      <c r="G12781" s="35"/>
      <c r="H12781" s="35"/>
      <c r="I12781" s="35"/>
    </row>
    <row r="12782" spans="3:9" ht="22.5" customHeight="1" x14ac:dyDescent="0.25">
      <c r="C12782" s="34"/>
      <c r="D12782" s="27"/>
      <c r="F12782" s="27"/>
      <c r="G12782" s="35"/>
      <c r="H12782" s="35"/>
      <c r="I12782" s="35"/>
    </row>
    <row r="12783" spans="3:9" ht="22.5" customHeight="1" x14ac:dyDescent="0.25">
      <c r="C12783" s="34"/>
      <c r="D12783" s="27"/>
      <c r="F12783" s="27"/>
      <c r="G12783" s="35"/>
      <c r="H12783" s="35"/>
      <c r="I12783" s="35"/>
    </row>
    <row r="12784" spans="3:9" ht="22.5" customHeight="1" x14ac:dyDescent="0.25">
      <c r="C12784" s="34"/>
      <c r="D12784" s="27"/>
      <c r="F12784" s="27"/>
      <c r="G12784" s="35"/>
      <c r="H12784" s="35"/>
      <c r="I12784" s="35"/>
    </row>
    <row r="12785" spans="3:9" ht="22.5" customHeight="1" x14ac:dyDescent="0.25">
      <c r="C12785" s="34"/>
      <c r="D12785" s="27"/>
      <c r="F12785" s="27"/>
      <c r="G12785" s="35"/>
      <c r="H12785" s="35"/>
      <c r="I12785" s="35"/>
    </row>
    <row r="12786" spans="3:9" ht="22.5" customHeight="1" x14ac:dyDescent="0.25">
      <c r="C12786" s="34"/>
      <c r="D12786" s="27"/>
      <c r="F12786" s="27"/>
      <c r="G12786" s="35"/>
      <c r="H12786" s="35"/>
      <c r="I12786" s="35"/>
    </row>
    <row r="12787" spans="3:9" ht="22.5" customHeight="1" x14ac:dyDescent="0.25">
      <c r="C12787" s="34"/>
      <c r="D12787" s="27"/>
      <c r="F12787" s="27"/>
      <c r="G12787" s="35"/>
      <c r="H12787" s="35"/>
      <c r="I12787" s="35"/>
    </row>
    <row r="12788" spans="3:9" ht="22.5" customHeight="1" x14ac:dyDescent="0.25">
      <c r="C12788" s="34"/>
      <c r="D12788" s="27"/>
      <c r="F12788" s="27"/>
      <c r="G12788" s="35"/>
      <c r="H12788" s="35"/>
      <c r="I12788" s="35"/>
    </row>
    <row r="12789" spans="3:9" ht="22.5" customHeight="1" x14ac:dyDescent="0.25">
      <c r="C12789" s="34"/>
      <c r="D12789" s="27"/>
      <c r="F12789" s="27"/>
      <c r="G12789" s="35"/>
      <c r="H12789" s="35"/>
      <c r="I12789" s="35"/>
    </row>
    <row r="12790" spans="3:9" ht="22.5" customHeight="1" x14ac:dyDescent="0.25">
      <c r="C12790" s="34"/>
      <c r="D12790" s="27"/>
      <c r="F12790" s="27"/>
      <c r="G12790" s="35"/>
      <c r="H12790" s="35"/>
      <c r="I12790" s="35"/>
    </row>
    <row r="12791" spans="3:9" ht="22.5" customHeight="1" x14ac:dyDescent="0.25">
      <c r="C12791" s="34"/>
      <c r="D12791" s="27"/>
      <c r="F12791" s="27"/>
      <c r="G12791" s="35"/>
      <c r="H12791" s="35"/>
      <c r="I12791" s="35"/>
    </row>
    <row r="12792" spans="3:9" ht="22.5" customHeight="1" x14ac:dyDescent="0.25">
      <c r="C12792" s="34"/>
      <c r="D12792" s="27"/>
      <c r="F12792" s="27"/>
      <c r="G12792" s="35"/>
      <c r="H12792" s="35"/>
      <c r="I12792" s="35"/>
    </row>
    <row r="12793" spans="3:9" ht="22.5" customHeight="1" x14ac:dyDescent="0.25">
      <c r="C12793" s="34"/>
      <c r="D12793" s="27"/>
      <c r="F12793" s="27"/>
      <c r="G12793" s="35"/>
      <c r="H12793" s="35"/>
      <c r="I12793" s="35"/>
    </row>
    <row r="12794" spans="3:9" ht="22.5" customHeight="1" x14ac:dyDescent="0.25">
      <c r="C12794" s="34"/>
      <c r="D12794" s="27"/>
      <c r="F12794" s="27"/>
      <c r="G12794" s="35"/>
      <c r="H12794" s="35"/>
      <c r="I12794" s="35"/>
    </row>
    <row r="12795" spans="3:9" ht="22.5" customHeight="1" x14ac:dyDescent="0.25">
      <c r="C12795" s="34"/>
      <c r="D12795" s="27"/>
      <c r="F12795" s="27"/>
      <c r="G12795" s="35"/>
      <c r="H12795" s="35"/>
      <c r="I12795" s="35"/>
    </row>
    <row r="12796" spans="3:9" ht="22.5" customHeight="1" x14ac:dyDescent="0.25">
      <c r="C12796" s="34"/>
      <c r="D12796" s="27"/>
      <c r="F12796" s="27"/>
      <c r="G12796" s="35"/>
      <c r="H12796" s="35"/>
      <c r="I12796" s="35"/>
    </row>
    <row r="12797" spans="3:9" ht="22.5" customHeight="1" x14ac:dyDescent="0.25">
      <c r="C12797" s="34"/>
      <c r="D12797" s="27"/>
      <c r="F12797" s="27"/>
      <c r="G12797" s="35"/>
      <c r="H12797" s="35"/>
      <c r="I12797" s="35"/>
    </row>
    <row r="12798" spans="3:9" ht="22.5" customHeight="1" x14ac:dyDescent="0.25">
      <c r="C12798" s="34"/>
      <c r="D12798" s="27"/>
      <c r="F12798" s="27"/>
      <c r="G12798" s="35"/>
      <c r="H12798" s="35"/>
      <c r="I12798" s="35"/>
    </row>
    <row r="12799" spans="3:9" ht="22.5" customHeight="1" x14ac:dyDescent="0.25">
      <c r="C12799" s="34"/>
      <c r="D12799" s="27"/>
      <c r="F12799" s="27"/>
      <c r="G12799" s="35"/>
      <c r="H12799" s="35"/>
      <c r="I12799" s="35"/>
    </row>
    <row r="12800" spans="3:9" ht="22.5" customHeight="1" x14ac:dyDescent="0.25">
      <c r="C12800" s="34"/>
      <c r="D12800" s="27"/>
      <c r="F12800" s="27"/>
      <c r="G12800" s="35"/>
      <c r="H12800" s="35"/>
      <c r="I12800" s="35"/>
    </row>
    <row r="12801" spans="3:9" ht="22.5" customHeight="1" x14ac:dyDescent="0.25">
      <c r="C12801" s="34"/>
      <c r="D12801" s="27"/>
      <c r="F12801" s="27"/>
      <c r="G12801" s="35"/>
      <c r="H12801" s="35"/>
      <c r="I12801" s="35"/>
    </row>
    <row r="12802" spans="3:9" ht="22.5" customHeight="1" x14ac:dyDescent="0.25">
      <c r="C12802" s="34"/>
      <c r="D12802" s="27"/>
      <c r="F12802" s="27"/>
      <c r="G12802" s="35"/>
      <c r="H12802" s="35"/>
      <c r="I12802" s="35"/>
    </row>
    <row r="12803" spans="3:9" ht="22.5" customHeight="1" x14ac:dyDescent="0.25">
      <c r="C12803" s="34"/>
      <c r="D12803" s="27"/>
      <c r="F12803" s="27"/>
      <c r="G12803" s="35"/>
      <c r="H12803" s="35"/>
      <c r="I12803" s="35"/>
    </row>
    <row r="12804" spans="3:9" ht="22.5" customHeight="1" x14ac:dyDescent="0.25">
      <c r="C12804" s="34"/>
      <c r="D12804" s="27"/>
      <c r="F12804" s="27"/>
      <c r="G12804" s="35"/>
      <c r="H12804" s="35"/>
      <c r="I12804" s="35"/>
    </row>
    <row r="12805" spans="3:9" ht="22.5" customHeight="1" x14ac:dyDescent="0.25">
      <c r="C12805" s="34"/>
      <c r="D12805" s="27"/>
      <c r="F12805" s="27"/>
      <c r="G12805" s="35"/>
      <c r="H12805" s="35"/>
      <c r="I12805" s="35"/>
    </row>
    <row r="12806" spans="3:9" ht="22.5" customHeight="1" x14ac:dyDescent="0.25">
      <c r="C12806" s="34"/>
      <c r="D12806" s="27"/>
      <c r="F12806" s="27"/>
      <c r="G12806" s="35"/>
      <c r="H12806" s="35"/>
      <c r="I12806" s="35"/>
    </row>
    <row r="12807" spans="3:9" ht="22.5" customHeight="1" x14ac:dyDescent="0.25">
      <c r="C12807" s="34"/>
      <c r="D12807" s="27"/>
      <c r="F12807" s="27"/>
      <c r="G12807" s="35"/>
      <c r="H12807" s="35"/>
      <c r="I12807" s="35"/>
    </row>
    <row r="12808" spans="3:9" ht="22.5" customHeight="1" x14ac:dyDescent="0.25">
      <c r="C12808" s="34"/>
      <c r="D12808" s="27"/>
      <c r="F12808" s="27"/>
      <c r="G12808" s="35"/>
      <c r="H12808" s="35"/>
      <c r="I12808" s="35"/>
    </row>
    <row r="12809" spans="3:9" ht="22.5" customHeight="1" x14ac:dyDescent="0.25">
      <c r="C12809" s="34"/>
      <c r="D12809" s="27"/>
      <c r="F12809" s="27"/>
      <c r="G12809" s="35"/>
      <c r="H12809" s="35"/>
      <c r="I12809" s="35"/>
    </row>
    <row r="12810" spans="3:9" ht="22.5" customHeight="1" x14ac:dyDescent="0.25">
      <c r="C12810" s="34"/>
      <c r="D12810" s="27"/>
      <c r="F12810" s="27"/>
      <c r="G12810" s="35"/>
      <c r="H12810" s="35"/>
      <c r="I12810" s="35"/>
    </row>
    <row r="12811" spans="3:9" ht="22.5" customHeight="1" x14ac:dyDescent="0.25">
      <c r="C12811" s="34"/>
      <c r="D12811" s="27"/>
      <c r="F12811" s="27"/>
      <c r="G12811" s="35"/>
      <c r="H12811" s="35"/>
      <c r="I12811" s="35"/>
    </row>
    <row r="12812" spans="3:9" ht="22.5" customHeight="1" x14ac:dyDescent="0.25">
      <c r="C12812" s="34"/>
      <c r="D12812" s="27"/>
      <c r="F12812" s="27"/>
      <c r="G12812" s="35"/>
      <c r="H12812" s="35"/>
      <c r="I12812" s="35"/>
    </row>
    <row r="12813" spans="3:9" ht="22.5" customHeight="1" x14ac:dyDescent="0.25">
      <c r="C12813" s="34"/>
      <c r="D12813" s="27"/>
      <c r="F12813" s="27"/>
      <c r="G12813" s="35"/>
      <c r="H12813" s="35"/>
      <c r="I12813" s="35"/>
    </row>
    <row r="12814" spans="3:9" ht="22.5" customHeight="1" x14ac:dyDescent="0.25">
      <c r="C12814" s="34"/>
      <c r="D12814" s="27"/>
      <c r="F12814" s="27"/>
      <c r="G12814" s="35"/>
      <c r="H12814" s="35"/>
      <c r="I12814" s="35"/>
    </row>
    <row r="12815" spans="3:9" ht="22.5" customHeight="1" x14ac:dyDescent="0.25">
      <c r="C12815" s="34"/>
      <c r="D12815" s="27"/>
      <c r="F12815" s="27"/>
      <c r="G12815" s="35"/>
      <c r="H12815" s="35"/>
      <c r="I12815" s="35"/>
    </row>
    <row r="12816" spans="3:9" ht="22.5" customHeight="1" x14ac:dyDescent="0.25">
      <c r="C12816" s="34"/>
      <c r="D12816" s="27"/>
      <c r="F12816" s="27"/>
      <c r="G12816" s="35"/>
      <c r="H12816" s="35"/>
      <c r="I12816" s="35"/>
    </row>
    <row r="12817" spans="3:9" ht="22.5" customHeight="1" x14ac:dyDescent="0.25">
      <c r="C12817" s="34"/>
      <c r="D12817" s="27"/>
      <c r="F12817" s="27"/>
      <c r="G12817" s="35"/>
      <c r="H12817" s="35"/>
      <c r="I12817" s="35"/>
    </row>
    <row r="12818" spans="3:9" ht="22.5" customHeight="1" x14ac:dyDescent="0.25">
      <c r="C12818" s="34"/>
      <c r="D12818" s="27"/>
      <c r="F12818" s="27"/>
      <c r="G12818" s="35"/>
      <c r="H12818" s="35"/>
      <c r="I12818" s="35"/>
    </row>
    <row r="12819" spans="3:9" ht="22.5" customHeight="1" x14ac:dyDescent="0.25">
      <c r="C12819" s="34"/>
      <c r="D12819" s="27"/>
      <c r="F12819" s="27"/>
      <c r="G12819" s="35"/>
      <c r="H12819" s="35"/>
      <c r="I12819" s="35"/>
    </row>
    <row r="12820" spans="3:9" ht="22.5" customHeight="1" x14ac:dyDescent="0.25">
      <c r="C12820" s="34"/>
      <c r="D12820" s="27"/>
      <c r="F12820" s="27"/>
      <c r="G12820" s="35"/>
      <c r="H12820" s="35"/>
      <c r="I12820" s="35"/>
    </row>
    <row r="12821" spans="3:9" ht="22.5" customHeight="1" x14ac:dyDescent="0.25">
      <c r="C12821" s="34"/>
      <c r="D12821" s="27"/>
      <c r="F12821" s="27"/>
      <c r="G12821" s="35"/>
      <c r="H12821" s="35"/>
      <c r="I12821" s="35"/>
    </row>
    <row r="12822" spans="3:9" ht="22.5" customHeight="1" x14ac:dyDescent="0.25">
      <c r="C12822" s="34"/>
      <c r="D12822" s="27"/>
      <c r="F12822" s="27"/>
      <c r="G12822" s="35"/>
      <c r="H12822" s="35"/>
      <c r="I12822" s="35"/>
    </row>
    <row r="12823" spans="3:9" ht="22.5" customHeight="1" x14ac:dyDescent="0.25">
      <c r="C12823" s="34"/>
      <c r="D12823" s="27"/>
      <c r="F12823" s="27"/>
      <c r="G12823" s="35"/>
      <c r="H12823" s="35"/>
      <c r="I12823" s="35"/>
    </row>
    <row r="12824" spans="3:9" ht="22.5" customHeight="1" x14ac:dyDescent="0.25">
      <c r="C12824" s="34"/>
      <c r="D12824" s="27"/>
      <c r="F12824" s="27"/>
      <c r="G12824" s="35"/>
      <c r="H12824" s="35"/>
      <c r="I12824" s="35"/>
    </row>
    <row r="12825" spans="3:9" ht="22.5" customHeight="1" x14ac:dyDescent="0.25">
      <c r="C12825" s="34"/>
      <c r="D12825" s="27"/>
      <c r="F12825" s="27"/>
      <c r="G12825" s="35"/>
      <c r="H12825" s="35"/>
      <c r="I12825" s="35"/>
    </row>
    <row r="12826" spans="3:9" ht="22.5" customHeight="1" x14ac:dyDescent="0.25">
      <c r="C12826" s="34"/>
      <c r="D12826" s="27"/>
      <c r="F12826" s="27"/>
      <c r="G12826" s="35"/>
      <c r="H12826" s="35"/>
      <c r="I12826" s="35"/>
    </row>
    <row r="12827" spans="3:9" ht="22.5" customHeight="1" x14ac:dyDescent="0.25">
      <c r="C12827" s="34"/>
      <c r="D12827" s="27"/>
      <c r="F12827" s="27"/>
      <c r="G12827" s="35"/>
      <c r="H12827" s="35"/>
      <c r="I12827" s="35"/>
    </row>
    <row r="12828" spans="3:9" ht="22.5" customHeight="1" x14ac:dyDescent="0.25">
      <c r="C12828" s="34"/>
      <c r="D12828" s="27"/>
      <c r="F12828" s="27"/>
      <c r="G12828" s="35"/>
      <c r="H12828" s="35"/>
      <c r="I12828" s="35"/>
    </row>
    <row r="12829" spans="3:9" ht="22.5" customHeight="1" x14ac:dyDescent="0.25">
      <c r="C12829" s="34"/>
      <c r="D12829" s="27"/>
      <c r="F12829" s="27"/>
      <c r="G12829" s="35"/>
      <c r="H12829" s="35"/>
      <c r="I12829" s="35"/>
    </row>
    <row r="12830" spans="3:9" ht="22.5" customHeight="1" x14ac:dyDescent="0.25">
      <c r="C12830" s="34"/>
      <c r="D12830" s="27"/>
      <c r="F12830" s="27"/>
      <c r="G12830" s="35"/>
      <c r="H12830" s="35"/>
      <c r="I12830" s="35"/>
    </row>
    <row r="12831" spans="3:9" ht="22.5" customHeight="1" x14ac:dyDescent="0.25">
      <c r="C12831" s="34"/>
      <c r="D12831" s="27"/>
      <c r="F12831" s="27"/>
      <c r="G12831" s="35"/>
      <c r="H12831" s="35"/>
      <c r="I12831" s="35"/>
    </row>
    <row r="12832" spans="3:9" ht="22.5" customHeight="1" x14ac:dyDescent="0.25">
      <c r="C12832" s="34"/>
      <c r="D12832" s="27"/>
      <c r="F12832" s="27"/>
      <c r="G12832" s="35"/>
      <c r="H12832" s="35"/>
      <c r="I12832" s="35"/>
    </row>
    <row r="12833" spans="3:9" ht="22.5" customHeight="1" x14ac:dyDescent="0.25">
      <c r="C12833" s="34"/>
      <c r="D12833" s="27"/>
      <c r="F12833" s="27"/>
      <c r="G12833" s="35"/>
      <c r="H12833" s="35"/>
      <c r="I12833" s="35"/>
    </row>
    <row r="12834" spans="3:9" ht="22.5" customHeight="1" x14ac:dyDescent="0.25">
      <c r="C12834" s="34"/>
      <c r="D12834" s="27"/>
      <c r="F12834" s="27"/>
      <c r="G12834" s="35"/>
      <c r="H12834" s="35"/>
      <c r="I12834" s="35"/>
    </row>
    <row r="12835" spans="3:9" ht="22.5" customHeight="1" x14ac:dyDescent="0.25">
      <c r="C12835" s="34"/>
      <c r="D12835" s="27"/>
      <c r="F12835" s="27"/>
      <c r="G12835" s="35"/>
      <c r="H12835" s="35"/>
      <c r="I12835" s="35"/>
    </row>
    <row r="12836" spans="3:9" ht="22.5" customHeight="1" x14ac:dyDescent="0.25">
      <c r="C12836" s="34"/>
      <c r="D12836" s="27"/>
      <c r="F12836" s="27"/>
      <c r="G12836" s="35"/>
      <c r="H12836" s="35"/>
      <c r="I12836" s="35"/>
    </row>
    <row r="12837" spans="3:9" ht="22.5" customHeight="1" x14ac:dyDescent="0.25">
      <c r="C12837" s="34"/>
      <c r="D12837" s="27"/>
      <c r="F12837" s="27"/>
      <c r="G12837" s="35"/>
      <c r="H12837" s="35"/>
      <c r="I12837" s="35"/>
    </row>
    <row r="12838" spans="3:9" ht="22.5" customHeight="1" x14ac:dyDescent="0.25">
      <c r="C12838" s="34"/>
      <c r="D12838" s="27"/>
      <c r="F12838" s="27"/>
      <c r="G12838" s="35"/>
      <c r="H12838" s="35"/>
      <c r="I12838" s="35"/>
    </row>
    <row r="12839" spans="3:9" ht="22.5" customHeight="1" x14ac:dyDescent="0.25">
      <c r="C12839" s="34"/>
      <c r="D12839" s="27"/>
      <c r="F12839" s="27"/>
      <c r="G12839" s="35"/>
      <c r="H12839" s="35"/>
      <c r="I12839" s="35"/>
    </row>
    <row r="12840" spans="3:9" ht="22.5" customHeight="1" x14ac:dyDescent="0.25">
      <c r="C12840" s="34"/>
      <c r="D12840" s="27"/>
      <c r="F12840" s="27"/>
      <c r="G12840" s="35"/>
      <c r="H12840" s="35"/>
      <c r="I12840" s="35"/>
    </row>
    <row r="12841" spans="3:9" ht="22.5" customHeight="1" x14ac:dyDescent="0.25">
      <c r="C12841" s="34"/>
      <c r="D12841" s="27"/>
      <c r="F12841" s="27"/>
      <c r="G12841" s="35"/>
      <c r="H12841" s="35"/>
      <c r="I12841" s="35"/>
    </row>
    <row r="12842" spans="3:9" ht="22.5" customHeight="1" x14ac:dyDescent="0.25">
      <c r="C12842" s="34"/>
      <c r="D12842" s="27"/>
      <c r="F12842" s="27"/>
      <c r="G12842" s="35"/>
      <c r="H12842" s="35"/>
      <c r="I12842" s="35"/>
    </row>
    <row r="12843" spans="3:9" ht="22.5" customHeight="1" x14ac:dyDescent="0.25">
      <c r="C12843" s="34"/>
      <c r="D12843" s="27"/>
      <c r="F12843" s="27"/>
      <c r="G12843" s="35"/>
      <c r="H12843" s="35"/>
      <c r="I12843" s="35"/>
    </row>
    <row r="12844" spans="3:9" ht="22.5" customHeight="1" x14ac:dyDescent="0.25">
      <c r="C12844" s="34"/>
      <c r="D12844" s="27"/>
      <c r="F12844" s="27"/>
      <c r="G12844" s="35"/>
      <c r="H12844" s="35"/>
      <c r="I12844" s="35"/>
    </row>
    <row r="12845" spans="3:9" ht="22.5" customHeight="1" x14ac:dyDescent="0.25">
      <c r="C12845" s="34"/>
      <c r="D12845" s="27"/>
      <c r="F12845" s="27"/>
      <c r="G12845" s="35"/>
      <c r="H12845" s="35"/>
      <c r="I12845" s="35"/>
    </row>
    <row r="12846" spans="3:9" ht="22.5" customHeight="1" x14ac:dyDescent="0.25">
      <c r="C12846" s="34"/>
      <c r="D12846" s="27"/>
      <c r="F12846" s="27"/>
      <c r="G12846" s="35"/>
      <c r="H12846" s="35"/>
      <c r="I12846" s="35"/>
    </row>
    <row r="12847" spans="3:9" ht="22.5" customHeight="1" x14ac:dyDescent="0.25">
      <c r="C12847" s="34"/>
      <c r="D12847" s="27"/>
      <c r="F12847" s="27"/>
      <c r="G12847" s="35"/>
      <c r="H12847" s="35"/>
      <c r="I12847" s="35"/>
    </row>
    <row r="12848" spans="3:9" ht="22.5" customHeight="1" x14ac:dyDescent="0.25">
      <c r="C12848" s="34"/>
      <c r="D12848" s="27"/>
      <c r="F12848" s="27"/>
      <c r="G12848" s="35"/>
      <c r="H12848" s="35"/>
      <c r="I12848" s="35"/>
    </row>
    <row r="12849" spans="3:9" ht="22.5" customHeight="1" x14ac:dyDescent="0.25">
      <c r="C12849" s="34"/>
      <c r="D12849" s="27"/>
      <c r="F12849" s="27"/>
      <c r="G12849" s="35"/>
      <c r="H12849" s="35"/>
      <c r="I12849" s="35"/>
    </row>
    <row r="12850" spans="3:9" ht="22.5" customHeight="1" x14ac:dyDescent="0.25">
      <c r="C12850" s="34"/>
      <c r="D12850" s="27"/>
      <c r="F12850" s="27"/>
      <c r="G12850" s="35"/>
      <c r="H12850" s="35"/>
      <c r="I12850" s="35"/>
    </row>
    <row r="12851" spans="3:9" ht="22.5" customHeight="1" x14ac:dyDescent="0.25">
      <c r="C12851" s="34"/>
      <c r="D12851" s="27"/>
      <c r="F12851" s="27"/>
      <c r="G12851" s="35"/>
      <c r="H12851" s="35"/>
      <c r="I12851" s="35"/>
    </row>
    <row r="12852" spans="3:9" ht="22.5" customHeight="1" x14ac:dyDescent="0.25">
      <c r="C12852" s="34"/>
      <c r="D12852" s="27"/>
      <c r="F12852" s="27"/>
      <c r="G12852" s="35"/>
      <c r="H12852" s="35"/>
      <c r="I12852" s="35"/>
    </row>
    <row r="12853" spans="3:9" ht="22.5" customHeight="1" x14ac:dyDescent="0.25">
      <c r="C12853" s="34"/>
      <c r="D12853" s="27"/>
      <c r="F12853" s="27"/>
      <c r="G12853" s="35"/>
      <c r="H12853" s="35"/>
      <c r="I12853" s="35"/>
    </row>
    <row r="12854" spans="3:9" ht="22.5" customHeight="1" x14ac:dyDescent="0.25">
      <c r="C12854" s="34"/>
      <c r="D12854" s="27"/>
      <c r="F12854" s="27"/>
      <c r="G12854" s="35"/>
      <c r="H12854" s="35"/>
      <c r="I12854" s="35"/>
    </row>
    <row r="12855" spans="3:9" ht="22.5" customHeight="1" x14ac:dyDescent="0.25">
      <c r="C12855" s="34"/>
      <c r="D12855" s="27"/>
      <c r="F12855" s="27"/>
      <c r="G12855" s="35"/>
      <c r="H12855" s="35"/>
      <c r="I12855" s="35"/>
    </row>
    <row r="12856" spans="3:9" ht="22.5" customHeight="1" x14ac:dyDescent="0.25">
      <c r="C12856" s="34"/>
      <c r="D12856" s="27"/>
      <c r="F12856" s="27"/>
      <c r="G12856" s="35"/>
      <c r="H12856" s="35"/>
      <c r="I12856" s="35"/>
    </row>
    <row r="12857" spans="3:9" ht="22.5" customHeight="1" x14ac:dyDescent="0.25">
      <c r="C12857" s="34"/>
      <c r="D12857" s="27"/>
      <c r="F12857" s="27"/>
      <c r="G12857" s="35"/>
      <c r="H12857" s="35"/>
      <c r="I12857" s="35"/>
    </row>
    <row r="12858" spans="3:9" ht="22.5" customHeight="1" x14ac:dyDescent="0.25">
      <c r="C12858" s="34"/>
      <c r="D12858" s="27"/>
      <c r="F12858" s="27"/>
      <c r="G12858" s="35"/>
      <c r="H12858" s="35"/>
      <c r="I12858" s="35"/>
    </row>
    <row r="12859" spans="3:9" ht="22.5" customHeight="1" x14ac:dyDescent="0.25">
      <c r="C12859" s="34"/>
      <c r="D12859" s="27"/>
      <c r="F12859" s="27"/>
      <c r="G12859" s="35"/>
      <c r="H12859" s="35"/>
      <c r="I12859" s="35"/>
    </row>
    <row r="12860" spans="3:9" ht="22.5" customHeight="1" x14ac:dyDescent="0.25">
      <c r="C12860" s="34"/>
      <c r="D12860" s="27"/>
      <c r="F12860" s="27"/>
      <c r="G12860" s="35"/>
      <c r="H12860" s="35"/>
      <c r="I12860" s="35"/>
    </row>
    <row r="12861" spans="3:9" ht="22.5" customHeight="1" x14ac:dyDescent="0.25">
      <c r="C12861" s="34"/>
      <c r="D12861" s="27"/>
      <c r="F12861" s="27"/>
      <c r="G12861" s="35"/>
      <c r="H12861" s="35"/>
      <c r="I12861" s="35"/>
    </row>
    <row r="12862" spans="3:9" ht="22.5" customHeight="1" x14ac:dyDescent="0.25">
      <c r="C12862" s="34"/>
      <c r="D12862" s="27"/>
      <c r="F12862" s="27"/>
      <c r="G12862" s="35"/>
      <c r="H12862" s="35"/>
      <c r="I12862" s="35"/>
    </row>
    <row r="12863" spans="3:9" ht="22.5" customHeight="1" x14ac:dyDescent="0.25">
      <c r="C12863" s="34"/>
      <c r="D12863" s="27"/>
      <c r="F12863" s="27"/>
      <c r="G12863" s="35"/>
      <c r="H12863" s="35"/>
      <c r="I12863" s="35"/>
    </row>
    <row r="12864" spans="3:9" ht="22.5" customHeight="1" x14ac:dyDescent="0.25">
      <c r="C12864" s="34"/>
      <c r="D12864" s="27"/>
      <c r="F12864" s="27"/>
      <c r="G12864" s="35"/>
      <c r="H12864" s="35"/>
      <c r="I12864" s="35"/>
    </row>
    <row r="12865" spans="3:9" ht="22.5" customHeight="1" x14ac:dyDescent="0.25">
      <c r="C12865" s="34"/>
      <c r="D12865" s="27"/>
      <c r="F12865" s="27"/>
      <c r="G12865" s="35"/>
      <c r="H12865" s="35"/>
      <c r="I12865" s="35"/>
    </row>
    <row r="12866" spans="3:9" ht="22.5" customHeight="1" x14ac:dyDescent="0.25">
      <c r="C12866" s="34"/>
      <c r="D12866" s="27"/>
      <c r="F12866" s="27"/>
      <c r="G12866" s="35"/>
      <c r="H12866" s="35"/>
      <c r="I12866" s="35"/>
    </row>
    <row r="12867" spans="3:9" ht="22.5" customHeight="1" x14ac:dyDescent="0.25">
      <c r="C12867" s="34"/>
      <c r="D12867" s="27"/>
      <c r="F12867" s="27"/>
      <c r="G12867" s="35"/>
      <c r="H12867" s="35"/>
      <c r="I12867" s="35"/>
    </row>
    <row r="12868" spans="3:9" ht="22.5" customHeight="1" x14ac:dyDescent="0.25">
      <c r="C12868" s="34"/>
      <c r="D12868" s="27"/>
      <c r="F12868" s="27"/>
      <c r="G12868" s="35"/>
      <c r="H12868" s="35"/>
      <c r="I12868" s="35"/>
    </row>
    <row r="12869" spans="3:9" ht="22.5" customHeight="1" x14ac:dyDescent="0.25">
      <c r="C12869" s="34"/>
      <c r="D12869" s="27"/>
      <c r="F12869" s="27"/>
      <c r="G12869" s="35"/>
      <c r="H12869" s="35"/>
      <c r="I12869" s="35"/>
    </row>
    <row r="12870" spans="3:9" ht="22.5" customHeight="1" x14ac:dyDescent="0.25">
      <c r="C12870" s="34"/>
      <c r="D12870" s="27"/>
      <c r="F12870" s="27"/>
      <c r="G12870" s="35"/>
      <c r="H12870" s="35"/>
      <c r="I12870" s="35"/>
    </row>
    <row r="12871" spans="3:9" ht="22.5" customHeight="1" x14ac:dyDescent="0.25">
      <c r="C12871" s="34"/>
      <c r="D12871" s="27"/>
      <c r="F12871" s="27"/>
      <c r="G12871" s="35"/>
      <c r="H12871" s="35"/>
      <c r="I12871" s="35"/>
    </row>
    <row r="12872" spans="3:9" ht="22.5" customHeight="1" x14ac:dyDescent="0.25">
      <c r="C12872" s="34"/>
      <c r="D12872" s="27"/>
      <c r="F12872" s="27"/>
      <c r="G12872" s="35"/>
      <c r="H12872" s="35"/>
      <c r="I12872" s="35"/>
    </row>
    <row r="12873" spans="3:9" ht="22.5" customHeight="1" x14ac:dyDescent="0.25">
      <c r="C12873" s="34"/>
      <c r="D12873" s="27"/>
      <c r="F12873" s="27"/>
      <c r="G12873" s="35"/>
      <c r="H12873" s="35"/>
      <c r="I12873" s="35"/>
    </row>
    <row r="12874" spans="3:9" ht="22.5" customHeight="1" x14ac:dyDescent="0.25">
      <c r="C12874" s="34"/>
      <c r="D12874" s="27"/>
      <c r="F12874" s="27"/>
      <c r="G12874" s="35"/>
      <c r="H12874" s="35"/>
      <c r="I12874" s="35"/>
    </row>
    <row r="12875" spans="3:9" ht="22.5" customHeight="1" x14ac:dyDescent="0.25">
      <c r="C12875" s="34"/>
      <c r="D12875" s="27"/>
      <c r="F12875" s="27"/>
      <c r="G12875" s="35"/>
      <c r="H12875" s="35"/>
      <c r="I12875" s="35"/>
    </row>
    <row r="12876" spans="3:9" ht="22.5" customHeight="1" x14ac:dyDescent="0.25">
      <c r="C12876" s="34"/>
      <c r="D12876" s="27"/>
      <c r="F12876" s="27"/>
      <c r="G12876" s="35"/>
      <c r="H12876" s="35"/>
      <c r="I12876" s="35"/>
    </row>
    <row r="12877" spans="3:9" ht="22.5" customHeight="1" x14ac:dyDescent="0.25">
      <c r="C12877" s="34"/>
      <c r="D12877" s="27"/>
      <c r="F12877" s="27"/>
      <c r="G12877" s="35"/>
      <c r="H12877" s="35"/>
      <c r="I12877" s="35"/>
    </row>
    <row r="12878" spans="3:9" ht="22.5" customHeight="1" x14ac:dyDescent="0.25">
      <c r="C12878" s="34"/>
      <c r="D12878" s="27"/>
      <c r="F12878" s="27"/>
      <c r="G12878" s="35"/>
      <c r="H12878" s="35"/>
      <c r="I12878" s="35"/>
    </row>
    <row r="12879" spans="3:9" ht="22.5" customHeight="1" x14ac:dyDescent="0.25">
      <c r="C12879" s="34"/>
      <c r="D12879" s="27"/>
      <c r="F12879" s="27"/>
      <c r="G12879" s="35"/>
      <c r="H12879" s="35"/>
      <c r="I12879" s="35"/>
    </row>
    <row r="12880" spans="3:9" ht="22.5" customHeight="1" x14ac:dyDescent="0.25">
      <c r="C12880" s="34"/>
      <c r="D12880" s="27"/>
      <c r="F12880" s="27"/>
      <c r="G12880" s="35"/>
      <c r="H12880" s="35"/>
      <c r="I12880" s="35"/>
    </row>
    <row r="12881" spans="3:9" ht="22.5" customHeight="1" x14ac:dyDescent="0.25">
      <c r="C12881" s="34"/>
      <c r="D12881" s="27"/>
      <c r="F12881" s="27"/>
      <c r="G12881" s="35"/>
      <c r="H12881" s="35"/>
      <c r="I12881" s="35"/>
    </row>
    <row r="12882" spans="3:9" ht="22.5" customHeight="1" x14ac:dyDescent="0.25">
      <c r="C12882" s="34"/>
      <c r="D12882" s="27"/>
      <c r="F12882" s="27"/>
      <c r="G12882" s="35"/>
      <c r="H12882" s="35"/>
      <c r="I12882" s="35"/>
    </row>
    <row r="12883" spans="3:9" ht="22.5" customHeight="1" x14ac:dyDescent="0.25">
      <c r="C12883" s="34"/>
      <c r="D12883" s="27"/>
      <c r="F12883" s="27"/>
      <c r="G12883" s="35"/>
      <c r="H12883" s="35"/>
      <c r="I12883" s="35"/>
    </row>
    <row r="12884" spans="3:9" ht="22.5" customHeight="1" x14ac:dyDescent="0.25">
      <c r="C12884" s="34"/>
      <c r="D12884" s="27"/>
      <c r="F12884" s="27"/>
      <c r="G12884" s="35"/>
      <c r="H12884" s="35"/>
      <c r="I12884" s="35"/>
    </row>
    <row r="12885" spans="3:9" ht="22.5" customHeight="1" x14ac:dyDescent="0.25">
      <c r="C12885" s="34"/>
      <c r="D12885" s="27"/>
      <c r="F12885" s="27"/>
      <c r="G12885" s="35"/>
      <c r="H12885" s="35"/>
      <c r="I12885" s="35"/>
    </row>
    <row r="12886" spans="3:9" ht="22.5" customHeight="1" x14ac:dyDescent="0.25">
      <c r="C12886" s="34"/>
      <c r="D12886" s="27"/>
      <c r="F12886" s="27"/>
      <c r="G12886" s="35"/>
      <c r="H12886" s="35"/>
      <c r="I12886" s="35"/>
    </row>
    <row r="12887" spans="3:9" ht="22.5" customHeight="1" x14ac:dyDescent="0.25">
      <c r="C12887" s="34"/>
      <c r="D12887" s="27"/>
      <c r="F12887" s="27"/>
      <c r="G12887" s="35"/>
      <c r="H12887" s="35"/>
      <c r="I12887" s="35"/>
    </row>
    <row r="12888" spans="3:9" ht="22.5" customHeight="1" x14ac:dyDescent="0.25">
      <c r="C12888" s="34"/>
      <c r="D12888" s="27"/>
      <c r="F12888" s="27"/>
      <c r="G12888" s="35"/>
      <c r="H12888" s="35"/>
      <c r="I12888" s="35"/>
    </row>
    <row r="12889" spans="3:9" ht="22.5" customHeight="1" x14ac:dyDescent="0.25">
      <c r="C12889" s="34"/>
      <c r="D12889" s="27"/>
      <c r="F12889" s="27"/>
      <c r="G12889" s="35"/>
      <c r="H12889" s="35"/>
      <c r="I12889" s="35"/>
    </row>
    <row r="12890" spans="3:9" ht="22.5" customHeight="1" x14ac:dyDescent="0.25">
      <c r="C12890" s="34"/>
      <c r="D12890" s="27"/>
      <c r="F12890" s="27"/>
      <c r="G12890" s="35"/>
      <c r="H12890" s="35"/>
      <c r="I12890" s="35"/>
    </row>
    <row r="12891" spans="3:9" ht="22.5" customHeight="1" x14ac:dyDescent="0.25">
      <c r="C12891" s="34"/>
      <c r="D12891" s="27"/>
      <c r="F12891" s="27"/>
      <c r="G12891" s="35"/>
      <c r="H12891" s="35"/>
      <c r="I12891" s="35"/>
    </row>
    <row r="12892" spans="3:9" ht="22.5" customHeight="1" x14ac:dyDescent="0.25">
      <c r="C12892" s="34"/>
      <c r="D12892" s="27"/>
      <c r="F12892" s="27"/>
      <c r="G12892" s="35"/>
      <c r="H12892" s="35"/>
      <c r="I12892" s="35"/>
    </row>
    <row r="12893" spans="3:9" ht="22.5" customHeight="1" x14ac:dyDescent="0.25">
      <c r="C12893" s="34"/>
      <c r="D12893" s="27"/>
      <c r="F12893" s="27"/>
      <c r="G12893" s="35"/>
      <c r="H12893" s="35"/>
      <c r="I12893" s="35"/>
    </row>
    <row r="12894" spans="3:9" ht="22.5" customHeight="1" x14ac:dyDescent="0.25">
      <c r="C12894" s="34"/>
      <c r="D12894" s="27"/>
      <c r="F12894" s="27"/>
      <c r="G12894" s="35"/>
      <c r="H12894" s="35"/>
      <c r="I12894" s="35"/>
    </row>
    <row r="12895" spans="3:9" ht="22.5" customHeight="1" x14ac:dyDescent="0.25">
      <c r="C12895" s="34"/>
      <c r="D12895" s="27"/>
      <c r="F12895" s="27"/>
      <c r="G12895" s="35"/>
      <c r="H12895" s="35"/>
      <c r="I12895" s="35"/>
    </row>
    <row r="12896" spans="3:9" ht="22.5" customHeight="1" x14ac:dyDescent="0.25">
      <c r="C12896" s="34"/>
      <c r="D12896" s="27"/>
      <c r="F12896" s="27"/>
      <c r="G12896" s="35"/>
      <c r="H12896" s="35"/>
      <c r="I12896" s="35"/>
    </row>
    <row r="12897" spans="3:9" ht="22.5" customHeight="1" x14ac:dyDescent="0.25">
      <c r="C12897" s="34"/>
      <c r="D12897" s="27"/>
      <c r="F12897" s="27"/>
      <c r="G12897" s="35"/>
      <c r="H12897" s="35"/>
      <c r="I12897" s="35"/>
    </row>
    <row r="12898" spans="3:9" ht="22.5" customHeight="1" x14ac:dyDescent="0.25">
      <c r="C12898" s="34"/>
      <c r="D12898" s="27"/>
      <c r="F12898" s="27"/>
      <c r="G12898" s="35"/>
      <c r="H12898" s="35"/>
      <c r="I12898" s="35"/>
    </row>
    <row r="12899" spans="3:9" ht="22.5" customHeight="1" x14ac:dyDescent="0.25">
      <c r="C12899" s="34"/>
      <c r="D12899" s="27"/>
      <c r="F12899" s="27"/>
      <c r="G12899" s="35"/>
      <c r="H12899" s="35"/>
      <c r="I12899" s="35"/>
    </row>
    <row r="12900" spans="3:9" ht="22.5" customHeight="1" x14ac:dyDescent="0.25">
      <c r="C12900" s="34"/>
      <c r="D12900" s="27"/>
      <c r="F12900" s="27"/>
      <c r="G12900" s="35"/>
      <c r="H12900" s="35"/>
      <c r="I12900" s="35"/>
    </row>
    <row r="12901" spans="3:9" ht="22.5" customHeight="1" x14ac:dyDescent="0.25">
      <c r="C12901" s="34"/>
      <c r="D12901" s="27"/>
      <c r="F12901" s="27"/>
      <c r="G12901" s="35"/>
      <c r="H12901" s="35"/>
      <c r="I12901" s="35"/>
    </row>
    <row r="12902" spans="3:9" ht="22.5" customHeight="1" x14ac:dyDescent="0.25">
      <c r="C12902" s="34"/>
      <c r="D12902" s="27"/>
      <c r="F12902" s="27"/>
      <c r="G12902" s="35"/>
      <c r="H12902" s="35"/>
      <c r="I12902" s="35"/>
    </row>
    <row r="12903" spans="3:9" ht="22.5" customHeight="1" x14ac:dyDescent="0.25">
      <c r="C12903" s="34"/>
      <c r="D12903" s="27"/>
      <c r="F12903" s="27"/>
      <c r="G12903" s="35"/>
      <c r="H12903" s="35"/>
      <c r="I12903" s="35"/>
    </row>
    <row r="12904" spans="3:9" ht="22.5" customHeight="1" x14ac:dyDescent="0.25">
      <c r="C12904" s="34"/>
      <c r="D12904" s="27"/>
      <c r="F12904" s="27"/>
      <c r="G12904" s="35"/>
      <c r="H12904" s="35"/>
      <c r="I12904" s="35"/>
    </row>
    <row r="12905" spans="3:9" ht="22.5" customHeight="1" x14ac:dyDescent="0.25">
      <c r="C12905" s="34"/>
      <c r="D12905" s="27"/>
      <c r="F12905" s="27"/>
      <c r="G12905" s="35"/>
      <c r="H12905" s="35"/>
      <c r="I12905" s="35"/>
    </row>
    <row r="12906" spans="3:9" ht="22.5" customHeight="1" x14ac:dyDescent="0.25">
      <c r="C12906" s="34"/>
      <c r="D12906" s="27"/>
      <c r="F12906" s="27"/>
      <c r="G12906" s="35"/>
      <c r="H12906" s="35"/>
      <c r="I12906" s="35"/>
    </row>
    <row r="12907" spans="3:9" ht="22.5" customHeight="1" x14ac:dyDescent="0.25">
      <c r="C12907" s="34"/>
      <c r="D12907" s="27"/>
      <c r="F12907" s="27"/>
      <c r="G12907" s="35"/>
      <c r="H12907" s="35"/>
      <c r="I12907" s="35"/>
    </row>
    <row r="12908" spans="3:9" ht="22.5" customHeight="1" x14ac:dyDescent="0.25">
      <c r="C12908" s="34"/>
      <c r="D12908" s="27"/>
      <c r="F12908" s="27"/>
      <c r="G12908" s="35"/>
      <c r="H12908" s="35"/>
      <c r="I12908" s="35"/>
    </row>
    <row r="12909" spans="3:9" ht="22.5" customHeight="1" x14ac:dyDescent="0.25">
      <c r="C12909" s="34"/>
      <c r="D12909" s="27"/>
      <c r="F12909" s="27"/>
      <c r="G12909" s="35"/>
      <c r="H12909" s="35"/>
      <c r="I12909" s="35"/>
    </row>
    <row r="12910" spans="3:9" ht="22.5" customHeight="1" x14ac:dyDescent="0.25">
      <c r="C12910" s="34"/>
      <c r="D12910" s="27"/>
      <c r="F12910" s="27"/>
      <c r="G12910" s="35"/>
      <c r="H12910" s="35"/>
      <c r="I12910" s="35"/>
    </row>
    <row r="12911" spans="3:9" ht="22.5" customHeight="1" x14ac:dyDescent="0.25">
      <c r="C12911" s="34"/>
      <c r="D12911" s="27"/>
      <c r="F12911" s="27"/>
      <c r="G12911" s="35"/>
      <c r="H12911" s="35"/>
      <c r="I12911" s="35"/>
    </row>
    <row r="12912" spans="3:9" ht="22.5" customHeight="1" x14ac:dyDescent="0.25">
      <c r="C12912" s="34"/>
      <c r="D12912" s="27"/>
      <c r="F12912" s="27"/>
      <c r="G12912" s="35"/>
      <c r="H12912" s="35"/>
      <c r="I12912" s="35"/>
    </row>
    <row r="12913" spans="3:9" ht="22.5" customHeight="1" x14ac:dyDescent="0.25">
      <c r="C12913" s="34"/>
      <c r="D12913" s="27"/>
      <c r="F12913" s="27"/>
      <c r="G12913" s="35"/>
      <c r="H12913" s="35"/>
      <c r="I12913" s="35"/>
    </row>
    <row r="12914" spans="3:9" ht="22.5" customHeight="1" x14ac:dyDescent="0.25">
      <c r="C12914" s="34"/>
      <c r="D12914" s="27"/>
      <c r="F12914" s="27"/>
      <c r="G12914" s="35"/>
      <c r="H12914" s="35"/>
      <c r="I12914" s="35"/>
    </row>
    <row r="12915" spans="3:9" ht="22.5" customHeight="1" x14ac:dyDescent="0.25">
      <c r="C12915" s="34"/>
      <c r="D12915" s="27"/>
      <c r="F12915" s="27"/>
      <c r="G12915" s="35"/>
      <c r="H12915" s="35"/>
      <c r="I12915" s="35"/>
    </row>
    <row r="12916" spans="3:9" ht="22.5" customHeight="1" x14ac:dyDescent="0.25">
      <c r="C12916" s="34"/>
      <c r="D12916" s="27"/>
      <c r="F12916" s="27"/>
      <c r="G12916" s="35"/>
      <c r="H12916" s="35"/>
      <c r="I12916" s="35"/>
    </row>
    <row r="12917" spans="3:9" ht="22.5" customHeight="1" x14ac:dyDescent="0.25">
      <c r="C12917" s="34"/>
      <c r="D12917" s="27"/>
      <c r="F12917" s="27"/>
      <c r="G12917" s="35"/>
      <c r="H12917" s="35"/>
      <c r="I12917" s="35"/>
    </row>
    <row r="12918" spans="3:9" ht="22.5" customHeight="1" x14ac:dyDescent="0.25">
      <c r="C12918" s="34"/>
      <c r="D12918" s="27"/>
      <c r="F12918" s="27"/>
      <c r="G12918" s="35"/>
      <c r="H12918" s="35"/>
      <c r="I12918" s="35"/>
    </row>
    <row r="12919" spans="3:9" ht="22.5" customHeight="1" x14ac:dyDescent="0.25">
      <c r="C12919" s="34"/>
      <c r="D12919" s="27"/>
      <c r="F12919" s="27"/>
      <c r="G12919" s="35"/>
      <c r="H12919" s="35"/>
      <c r="I12919" s="35"/>
    </row>
    <row r="12920" spans="3:9" ht="22.5" customHeight="1" x14ac:dyDescent="0.25">
      <c r="C12920" s="34"/>
      <c r="D12920" s="27"/>
      <c r="F12920" s="27"/>
      <c r="G12920" s="35"/>
      <c r="H12920" s="35"/>
      <c r="I12920" s="35"/>
    </row>
    <row r="12921" spans="3:9" ht="22.5" customHeight="1" x14ac:dyDescent="0.25">
      <c r="C12921" s="34"/>
      <c r="D12921" s="27"/>
      <c r="F12921" s="27"/>
      <c r="G12921" s="35"/>
      <c r="H12921" s="35"/>
      <c r="I12921" s="35"/>
    </row>
    <row r="12922" spans="3:9" ht="22.5" customHeight="1" x14ac:dyDescent="0.25">
      <c r="C12922" s="34"/>
      <c r="D12922" s="27"/>
      <c r="F12922" s="27"/>
      <c r="G12922" s="35"/>
      <c r="H12922" s="35"/>
      <c r="I12922" s="35"/>
    </row>
    <row r="12923" spans="3:9" ht="22.5" customHeight="1" x14ac:dyDescent="0.25">
      <c r="C12923" s="34"/>
      <c r="D12923" s="27"/>
      <c r="F12923" s="27"/>
      <c r="G12923" s="35"/>
      <c r="H12923" s="35"/>
      <c r="I12923" s="35"/>
    </row>
    <row r="12924" spans="3:9" ht="22.5" customHeight="1" x14ac:dyDescent="0.25">
      <c r="C12924" s="34"/>
      <c r="D12924" s="27"/>
      <c r="F12924" s="27"/>
      <c r="G12924" s="35"/>
      <c r="H12924" s="35"/>
      <c r="I12924" s="35"/>
    </row>
    <row r="12925" spans="3:9" ht="22.5" customHeight="1" x14ac:dyDescent="0.25">
      <c r="C12925" s="34"/>
      <c r="D12925" s="27"/>
      <c r="F12925" s="27"/>
      <c r="G12925" s="35"/>
      <c r="H12925" s="35"/>
      <c r="I12925" s="35"/>
    </row>
    <row r="12926" spans="3:9" ht="22.5" customHeight="1" x14ac:dyDescent="0.25">
      <c r="C12926" s="34"/>
      <c r="D12926" s="27"/>
      <c r="F12926" s="27"/>
      <c r="G12926" s="35"/>
      <c r="H12926" s="35"/>
      <c r="I12926" s="35"/>
    </row>
    <row r="12927" spans="3:9" ht="22.5" customHeight="1" x14ac:dyDescent="0.25">
      <c r="C12927" s="34"/>
      <c r="D12927" s="27"/>
      <c r="F12927" s="27"/>
      <c r="G12927" s="35"/>
      <c r="H12927" s="35"/>
      <c r="I12927" s="35"/>
    </row>
    <row r="12928" spans="3:9" ht="22.5" customHeight="1" x14ac:dyDescent="0.25">
      <c r="C12928" s="34"/>
      <c r="D12928" s="27"/>
      <c r="F12928" s="27"/>
      <c r="G12928" s="35"/>
      <c r="H12928" s="35"/>
      <c r="I12928" s="35"/>
    </row>
    <row r="12929" spans="3:9" ht="22.5" customHeight="1" x14ac:dyDescent="0.25">
      <c r="C12929" s="34"/>
      <c r="D12929" s="27"/>
      <c r="F12929" s="27"/>
      <c r="G12929" s="35"/>
      <c r="H12929" s="35"/>
      <c r="I12929" s="35"/>
    </row>
    <row r="12930" spans="3:9" ht="22.5" customHeight="1" x14ac:dyDescent="0.25">
      <c r="C12930" s="34"/>
      <c r="D12930" s="27"/>
      <c r="F12930" s="27"/>
      <c r="G12930" s="35"/>
      <c r="H12930" s="35"/>
      <c r="I12930" s="35"/>
    </row>
    <row r="12931" spans="3:9" ht="22.5" customHeight="1" x14ac:dyDescent="0.25">
      <c r="C12931" s="34"/>
      <c r="D12931" s="27"/>
      <c r="F12931" s="27"/>
      <c r="G12931" s="35"/>
      <c r="H12931" s="35"/>
      <c r="I12931" s="35"/>
    </row>
    <row r="12932" spans="3:9" ht="22.5" customHeight="1" x14ac:dyDescent="0.25">
      <c r="C12932" s="34"/>
      <c r="D12932" s="27"/>
      <c r="F12932" s="27"/>
      <c r="G12932" s="35"/>
      <c r="H12932" s="35"/>
      <c r="I12932" s="35"/>
    </row>
    <row r="12933" spans="3:9" ht="22.5" customHeight="1" x14ac:dyDescent="0.25">
      <c r="C12933" s="34"/>
      <c r="D12933" s="27"/>
      <c r="F12933" s="27"/>
      <c r="G12933" s="35"/>
      <c r="H12933" s="35"/>
      <c r="I12933" s="35"/>
    </row>
    <row r="12934" spans="3:9" ht="22.5" customHeight="1" x14ac:dyDescent="0.25">
      <c r="C12934" s="34"/>
      <c r="D12934" s="27"/>
      <c r="F12934" s="27"/>
      <c r="G12934" s="35"/>
      <c r="H12934" s="35"/>
      <c r="I12934" s="35"/>
    </row>
    <row r="12935" spans="3:9" ht="22.5" customHeight="1" x14ac:dyDescent="0.25">
      <c r="C12935" s="34"/>
      <c r="D12935" s="27"/>
      <c r="F12935" s="27"/>
      <c r="G12935" s="35"/>
      <c r="H12935" s="35"/>
      <c r="I12935" s="35"/>
    </row>
    <row r="12936" spans="3:9" ht="22.5" customHeight="1" x14ac:dyDescent="0.25">
      <c r="C12936" s="34"/>
      <c r="D12936" s="27"/>
      <c r="F12936" s="27"/>
      <c r="G12936" s="35"/>
      <c r="H12936" s="35"/>
      <c r="I12936" s="35"/>
    </row>
    <row r="12937" spans="3:9" ht="22.5" customHeight="1" x14ac:dyDescent="0.25">
      <c r="C12937" s="34"/>
      <c r="D12937" s="27"/>
      <c r="F12937" s="27"/>
      <c r="G12937" s="35"/>
      <c r="H12937" s="35"/>
      <c r="I12937" s="35"/>
    </row>
    <row r="12938" spans="3:9" ht="22.5" customHeight="1" x14ac:dyDescent="0.25">
      <c r="C12938" s="34"/>
      <c r="D12938" s="27"/>
      <c r="F12938" s="27"/>
      <c r="G12938" s="35"/>
      <c r="H12938" s="35"/>
      <c r="I12938" s="35"/>
    </row>
    <row r="12939" spans="3:9" ht="22.5" customHeight="1" x14ac:dyDescent="0.25">
      <c r="C12939" s="34"/>
      <c r="D12939" s="27"/>
      <c r="F12939" s="27"/>
      <c r="G12939" s="35"/>
      <c r="H12939" s="35"/>
      <c r="I12939" s="35"/>
    </row>
    <row r="12940" spans="3:9" ht="22.5" customHeight="1" x14ac:dyDescent="0.25">
      <c r="C12940" s="34"/>
      <c r="D12940" s="27"/>
      <c r="F12940" s="27"/>
      <c r="G12940" s="35"/>
      <c r="H12940" s="35"/>
      <c r="I12940" s="35"/>
    </row>
    <row r="12941" spans="3:9" ht="22.5" customHeight="1" x14ac:dyDescent="0.25">
      <c r="C12941" s="34"/>
      <c r="D12941" s="27"/>
      <c r="F12941" s="27"/>
      <c r="G12941" s="35"/>
      <c r="H12941" s="35"/>
      <c r="I12941" s="35"/>
    </row>
    <row r="12942" spans="3:9" ht="22.5" customHeight="1" x14ac:dyDescent="0.25">
      <c r="C12942" s="34"/>
      <c r="D12942" s="27"/>
      <c r="F12942" s="27"/>
      <c r="G12942" s="35"/>
      <c r="H12942" s="35"/>
      <c r="I12942" s="35"/>
    </row>
    <row r="12943" spans="3:9" ht="22.5" customHeight="1" x14ac:dyDescent="0.25">
      <c r="C12943" s="34"/>
      <c r="D12943" s="27"/>
      <c r="F12943" s="27"/>
      <c r="G12943" s="35"/>
      <c r="H12943" s="35"/>
      <c r="I12943" s="35"/>
    </row>
    <row r="12944" spans="3:9" ht="22.5" customHeight="1" x14ac:dyDescent="0.25">
      <c r="C12944" s="34"/>
      <c r="D12944" s="27"/>
      <c r="F12944" s="27"/>
      <c r="G12944" s="35"/>
      <c r="H12944" s="35"/>
      <c r="I12944" s="35"/>
    </row>
    <row r="12945" spans="3:9" ht="22.5" customHeight="1" x14ac:dyDescent="0.25">
      <c r="C12945" s="34"/>
      <c r="D12945" s="27"/>
      <c r="F12945" s="27"/>
      <c r="G12945" s="35"/>
      <c r="H12945" s="35"/>
      <c r="I12945" s="35"/>
    </row>
    <row r="12946" spans="3:9" ht="22.5" customHeight="1" x14ac:dyDescent="0.25">
      <c r="C12946" s="34"/>
      <c r="D12946" s="27"/>
      <c r="F12946" s="27"/>
      <c r="G12946" s="35"/>
      <c r="H12946" s="35"/>
      <c r="I12946" s="35"/>
    </row>
    <row r="12947" spans="3:9" ht="22.5" customHeight="1" x14ac:dyDescent="0.25">
      <c r="C12947" s="34"/>
      <c r="D12947" s="27"/>
      <c r="F12947" s="27"/>
      <c r="G12947" s="35"/>
      <c r="H12947" s="35"/>
      <c r="I12947" s="35"/>
    </row>
    <row r="12948" spans="3:9" ht="22.5" customHeight="1" x14ac:dyDescent="0.25">
      <c r="C12948" s="34"/>
      <c r="D12948" s="27"/>
      <c r="F12948" s="27"/>
      <c r="G12948" s="35"/>
      <c r="H12948" s="35"/>
      <c r="I12948" s="35"/>
    </row>
    <row r="12949" spans="3:9" ht="22.5" customHeight="1" x14ac:dyDescent="0.25">
      <c r="C12949" s="34"/>
      <c r="D12949" s="27"/>
      <c r="F12949" s="27"/>
      <c r="G12949" s="35"/>
      <c r="H12949" s="35"/>
      <c r="I12949" s="35"/>
    </row>
    <row r="12950" spans="3:9" ht="22.5" customHeight="1" x14ac:dyDescent="0.25">
      <c r="C12950" s="34"/>
      <c r="D12950" s="27"/>
      <c r="F12950" s="27"/>
      <c r="G12950" s="35"/>
      <c r="H12950" s="35"/>
      <c r="I12950" s="35"/>
    </row>
    <row r="12951" spans="3:9" ht="22.5" customHeight="1" x14ac:dyDescent="0.25">
      <c r="C12951" s="34"/>
      <c r="D12951" s="27"/>
      <c r="F12951" s="27"/>
      <c r="G12951" s="35"/>
      <c r="H12951" s="35"/>
      <c r="I12951" s="35"/>
    </row>
    <row r="12952" spans="3:9" ht="22.5" customHeight="1" x14ac:dyDescent="0.25">
      <c r="C12952" s="34"/>
      <c r="D12952" s="27"/>
      <c r="F12952" s="27"/>
      <c r="G12952" s="35"/>
      <c r="H12952" s="35"/>
      <c r="I12952" s="35"/>
    </row>
    <row r="12953" spans="3:9" ht="22.5" customHeight="1" x14ac:dyDescent="0.25">
      <c r="C12953" s="34"/>
      <c r="D12953" s="27"/>
      <c r="F12953" s="27"/>
      <c r="G12953" s="35"/>
      <c r="H12953" s="35"/>
      <c r="I12953" s="35"/>
    </row>
    <row r="12954" spans="3:9" ht="22.5" customHeight="1" x14ac:dyDescent="0.25">
      <c r="C12954" s="34"/>
      <c r="D12954" s="27"/>
      <c r="F12954" s="27"/>
      <c r="G12954" s="35"/>
      <c r="H12954" s="35"/>
      <c r="I12954" s="35"/>
    </row>
    <row r="12955" spans="3:9" ht="22.5" customHeight="1" x14ac:dyDescent="0.25">
      <c r="C12955" s="34"/>
      <c r="D12955" s="27"/>
      <c r="F12955" s="27"/>
      <c r="G12955" s="35"/>
      <c r="H12955" s="35"/>
      <c r="I12955" s="35"/>
    </row>
    <row r="12956" spans="3:9" ht="22.5" customHeight="1" x14ac:dyDescent="0.25">
      <c r="C12956" s="34"/>
      <c r="D12956" s="27"/>
      <c r="F12956" s="27"/>
      <c r="G12956" s="35"/>
      <c r="H12956" s="35"/>
      <c r="I12956" s="35"/>
    </row>
    <row r="12957" spans="3:9" ht="22.5" customHeight="1" x14ac:dyDescent="0.25">
      <c r="C12957" s="34"/>
      <c r="D12957" s="27"/>
      <c r="F12957" s="27"/>
      <c r="G12957" s="35"/>
      <c r="H12957" s="35"/>
      <c r="I12957" s="35"/>
    </row>
    <row r="12958" spans="3:9" ht="22.5" customHeight="1" x14ac:dyDescent="0.25">
      <c r="C12958" s="34"/>
      <c r="D12958" s="27"/>
      <c r="F12958" s="27"/>
      <c r="G12958" s="35"/>
      <c r="H12958" s="35"/>
      <c r="I12958" s="35"/>
    </row>
    <row r="12959" spans="3:9" ht="22.5" customHeight="1" x14ac:dyDescent="0.25">
      <c r="C12959" s="34"/>
      <c r="D12959" s="27"/>
      <c r="F12959" s="27"/>
      <c r="G12959" s="35"/>
      <c r="H12959" s="35"/>
      <c r="I12959" s="35"/>
    </row>
    <row r="12960" spans="3:9" ht="22.5" customHeight="1" x14ac:dyDescent="0.25">
      <c r="C12960" s="34"/>
      <c r="D12960" s="27"/>
      <c r="F12960" s="27"/>
      <c r="G12960" s="35"/>
      <c r="H12960" s="35"/>
      <c r="I12960" s="35"/>
    </row>
    <row r="12961" spans="3:9" ht="22.5" customHeight="1" x14ac:dyDescent="0.25">
      <c r="C12961" s="34"/>
      <c r="D12961" s="27"/>
      <c r="F12961" s="27"/>
      <c r="G12961" s="35"/>
      <c r="H12961" s="35"/>
      <c r="I12961" s="35"/>
    </row>
    <row r="12962" spans="3:9" ht="22.5" customHeight="1" x14ac:dyDescent="0.25">
      <c r="C12962" s="34"/>
      <c r="D12962" s="27"/>
      <c r="F12962" s="27"/>
      <c r="G12962" s="35"/>
      <c r="H12962" s="35"/>
      <c r="I12962" s="35"/>
    </row>
    <row r="12963" spans="3:9" ht="22.5" customHeight="1" x14ac:dyDescent="0.25">
      <c r="C12963" s="34"/>
      <c r="D12963" s="27"/>
      <c r="F12963" s="27"/>
      <c r="G12963" s="35"/>
      <c r="H12963" s="35"/>
      <c r="I12963" s="35"/>
    </row>
    <row r="12964" spans="3:9" ht="22.5" customHeight="1" x14ac:dyDescent="0.25">
      <c r="C12964" s="34"/>
      <c r="D12964" s="27"/>
      <c r="F12964" s="27"/>
      <c r="G12964" s="35"/>
      <c r="H12964" s="35"/>
      <c r="I12964" s="35"/>
    </row>
    <row r="12965" spans="3:9" ht="22.5" customHeight="1" x14ac:dyDescent="0.25">
      <c r="C12965" s="34"/>
      <c r="D12965" s="27"/>
      <c r="F12965" s="27"/>
      <c r="G12965" s="35"/>
      <c r="H12965" s="35"/>
      <c r="I12965" s="35"/>
    </row>
    <row r="12966" spans="3:9" ht="22.5" customHeight="1" x14ac:dyDescent="0.25">
      <c r="C12966" s="34"/>
      <c r="D12966" s="27"/>
      <c r="F12966" s="27"/>
      <c r="G12966" s="35"/>
      <c r="H12966" s="35"/>
      <c r="I12966" s="35"/>
    </row>
    <row r="12967" spans="3:9" ht="22.5" customHeight="1" x14ac:dyDescent="0.25">
      <c r="C12967" s="34"/>
      <c r="D12967" s="27"/>
      <c r="F12967" s="27"/>
      <c r="G12967" s="35"/>
      <c r="H12967" s="35"/>
      <c r="I12967" s="35"/>
    </row>
    <row r="12968" spans="3:9" ht="22.5" customHeight="1" x14ac:dyDescent="0.25">
      <c r="C12968" s="34"/>
      <c r="D12968" s="27"/>
      <c r="F12968" s="27"/>
      <c r="G12968" s="35"/>
      <c r="H12968" s="35"/>
      <c r="I12968" s="35"/>
    </row>
    <row r="12969" spans="3:9" ht="22.5" customHeight="1" x14ac:dyDescent="0.25">
      <c r="C12969" s="34"/>
      <c r="D12969" s="27"/>
      <c r="F12969" s="27"/>
      <c r="G12969" s="35"/>
      <c r="H12969" s="35"/>
      <c r="I12969" s="35"/>
    </row>
    <row r="12970" spans="3:9" ht="22.5" customHeight="1" x14ac:dyDescent="0.25">
      <c r="C12970" s="34"/>
      <c r="D12970" s="27"/>
      <c r="F12970" s="27"/>
      <c r="G12970" s="35"/>
      <c r="H12970" s="35"/>
      <c r="I12970" s="35"/>
    </row>
    <row r="12971" spans="3:9" ht="22.5" customHeight="1" x14ac:dyDescent="0.25">
      <c r="C12971" s="34"/>
      <c r="D12971" s="27"/>
      <c r="F12971" s="27"/>
      <c r="G12971" s="35"/>
      <c r="H12971" s="35"/>
      <c r="I12971" s="35"/>
    </row>
    <row r="12972" spans="3:9" ht="22.5" customHeight="1" x14ac:dyDescent="0.25">
      <c r="C12972" s="34"/>
      <c r="D12972" s="27"/>
      <c r="F12972" s="27"/>
      <c r="G12972" s="35"/>
      <c r="H12972" s="35"/>
      <c r="I12972" s="35"/>
    </row>
    <row r="12973" spans="3:9" ht="22.5" customHeight="1" x14ac:dyDescent="0.25">
      <c r="C12973" s="34"/>
      <c r="D12973" s="27"/>
      <c r="F12973" s="27"/>
      <c r="G12973" s="35"/>
      <c r="H12973" s="35"/>
      <c r="I12973" s="35"/>
    </row>
    <row r="12974" spans="3:9" ht="22.5" customHeight="1" x14ac:dyDescent="0.25">
      <c r="C12974" s="34"/>
      <c r="D12974" s="27"/>
      <c r="F12974" s="27"/>
      <c r="G12974" s="35"/>
      <c r="H12974" s="35"/>
      <c r="I12974" s="35"/>
    </row>
    <row r="12975" spans="3:9" ht="22.5" customHeight="1" x14ac:dyDescent="0.25">
      <c r="C12975" s="34"/>
      <c r="D12975" s="27"/>
      <c r="F12975" s="27"/>
      <c r="G12975" s="35"/>
      <c r="H12975" s="35"/>
      <c r="I12975" s="35"/>
    </row>
    <row r="12976" spans="3:9" ht="22.5" customHeight="1" x14ac:dyDescent="0.25">
      <c r="C12976" s="34"/>
      <c r="D12976" s="27"/>
      <c r="F12976" s="27"/>
      <c r="G12976" s="35"/>
      <c r="H12976" s="35"/>
      <c r="I12976" s="35"/>
    </row>
    <row r="12977" spans="3:9" ht="22.5" customHeight="1" x14ac:dyDescent="0.25">
      <c r="C12977" s="34"/>
      <c r="D12977" s="27"/>
      <c r="F12977" s="27"/>
      <c r="G12977" s="35"/>
      <c r="H12977" s="35"/>
      <c r="I12977" s="35"/>
    </row>
    <row r="12978" spans="3:9" ht="22.5" customHeight="1" x14ac:dyDescent="0.25">
      <c r="C12978" s="34"/>
      <c r="D12978" s="27"/>
      <c r="F12978" s="27"/>
      <c r="G12978" s="35"/>
      <c r="H12978" s="35"/>
      <c r="I12978" s="35"/>
    </row>
    <row r="12979" spans="3:9" ht="22.5" customHeight="1" x14ac:dyDescent="0.25">
      <c r="C12979" s="34"/>
      <c r="D12979" s="27"/>
      <c r="F12979" s="27"/>
      <c r="G12979" s="35"/>
      <c r="H12979" s="35"/>
      <c r="I12979" s="35"/>
    </row>
    <row r="12980" spans="3:9" ht="22.5" customHeight="1" x14ac:dyDescent="0.25">
      <c r="C12980" s="34"/>
      <c r="D12980" s="27"/>
      <c r="F12980" s="27"/>
      <c r="G12980" s="35"/>
      <c r="H12980" s="35"/>
      <c r="I12980" s="35"/>
    </row>
    <row r="12981" spans="3:9" ht="22.5" customHeight="1" x14ac:dyDescent="0.25">
      <c r="C12981" s="34"/>
      <c r="D12981" s="27"/>
      <c r="F12981" s="27"/>
      <c r="G12981" s="35"/>
      <c r="H12981" s="35"/>
      <c r="I12981" s="35"/>
    </row>
    <row r="12982" spans="3:9" ht="22.5" customHeight="1" x14ac:dyDescent="0.25">
      <c r="C12982" s="34"/>
      <c r="D12982" s="27"/>
      <c r="F12982" s="27"/>
      <c r="G12982" s="35"/>
      <c r="H12982" s="35"/>
      <c r="I12982" s="35"/>
    </row>
    <row r="12983" spans="3:9" ht="22.5" customHeight="1" x14ac:dyDescent="0.25">
      <c r="C12983" s="34"/>
      <c r="D12983" s="27"/>
      <c r="F12983" s="27"/>
      <c r="G12983" s="35"/>
      <c r="H12983" s="35"/>
      <c r="I12983" s="35"/>
    </row>
    <row r="12984" spans="3:9" ht="22.5" customHeight="1" x14ac:dyDescent="0.25">
      <c r="C12984" s="34"/>
      <c r="D12984" s="27"/>
      <c r="F12984" s="27"/>
      <c r="G12984" s="35"/>
      <c r="H12984" s="35"/>
      <c r="I12984" s="35"/>
    </row>
    <row r="12985" spans="3:9" ht="22.5" customHeight="1" x14ac:dyDescent="0.25">
      <c r="C12985" s="34"/>
      <c r="D12985" s="27"/>
      <c r="F12985" s="27"/>
      <c r="G12985" s="35"/>
      <c r="H12985" s="35"/>
      <c r="I12985" s="35"/>
    </row>
    <row r="12986" spans="3:9" ht="22.5" customHeight="1" x14ac:dyDescent="0.25">
      <c r="C12986" s="34"/>
      <c r="D12986" s="27"/>
      <c r="F12986" s="27"/>
      <c r="G12986" s="35"/>
      <c r="H12986" s="35"/>
      <c r="I12986" s="35"/>
    </row>
    <row r="12987" spans="3:9" ht="22.5" customHeight="1" x14ac:dyDescent="0.25">
      <c r="C12987" s="34"/>
      <c r="D12987" s="27"/>
      <c r="F12987" s="27"/>
      <c r="G12987" s="35"/>
      <c r="H12987" s="35"/>
      <c r="I12987" s="35"/>
    </row>
    <row r="12988" spans="3:9" ht="22.5" customHeight="1" x14ac:dyDescent="0.25">
      <c r="C12988" s="34"/>
      <c r="D12988" s="27"/>
      <c r="F12988" s="27"/>
      <c r="G12988" s="35"/>
      <c r="H12988" s="35"/>
      <c r="I12988" s="35"/>
    </row>
    <row r="12989" spans="3:9" ht="22.5" customHeight="1" x14ac:dyDescent="0.25">
      <c r="C12989" s="34"/>
      <c r="D12989" s="27"/>
      <c r="F12989" s="27"/>
      <c r="G12989" s="35"/>
      <c r="H12989" s="35"/>
      <c r="I12989" s="35"/>
    </row>
    <row r="12990" spans="3:9" ht="22.5" customHeight="1" x14ac:dyDescent="0.25">
      <c r="C12990" s="34"/>
      <c r="D12990" s="27"/>
      <c r="F12990" s="27"/>
      <c r="G12990" s="35"/>
      <c r="H12990" s="35"/>
      <c r="I12990" s="35"/>
    </row>
    <row r="12991" spans="3:9" ht="22.5" customHeight="1" x14ac:dyDescent="0.25">
      <c r="C12991" s="34"/>
      <c r="D12991" s="27"/>
      <c r="F12991" s="27"/>
      <c r="G12991" s="35"/>
      <c r="H12991" s="35"/>
      <c r="I12991" s="35"/>
    </row>
    <row r="12992" spans="3:9" ht="22.5" customHeight="1" x14ac:dyDescent="0.25">
      <c r="C12992" s="34"/>
      <c r="D12992" s="27"/>
      <c r="F12992" s="27"/>
      <c r="G12992" s="35"/>
      <c r="H12992" s="35"/>
      <c r="I12992" s="35"/>
    </row>
    <row r="12993" spans="3:9" ht="22.5" customHeight="1" x14ac:dyDescent="0.25">
      <c r="C12993" s="34"/>
      <c r="D12993" s="27"/>
      <c r="F12993" s="27"/>
      <c r="G12993" s="35"/>
      <c r="H12993" s="35"/>
      <c r="I12993" s="35"/>
    </row>
    <row r="12994" spans="3:9" ht="22.5" customHeight="1" x14ac:dyDescent="0.25">
      <c r="C12994" s="34"/>
      <c r="D12994" s="27"/>
      <c r="F12994" s="27"/>
      <c r="G12994" s="35"/>
      <c r="H12994" s="35"/>
      <c r="I12994" s="35"/>
    </row>
    <row r="12995" spans="3:9" ht="22.5" customHeight="1" x14ac:dyDescent="0.25">
      <c r="C12995" s="34"/>
      <c r="D12995" s="27"/>
      <c r="F12995" s="27"/>
      <c r="G12995" s="35"/>
      <c r="H12995" s="35"/>
      <c r="I12995" s="35"/>
    </row>
    <row r="12996" spans="3:9" ht="22.5" customHeight="1" x14ac:dyDescent="0.25">
      <c r="C12996" s="34"/>
      <c r="D12996" s="27"/>
      <c r="F12996" s="27"/>
      <c r="G12996" s="35"/>
      <c r="H12996" s="35"/>
      <c r="I12996" s="35"/>
    </row>
    <row r="12997" spans="3:9" ht="22.5" customHeight="1" x14ac:dyDescent="0.25">
      <c r="C12997" s="34"/>
      <c r="D12997" s="27"/>
      <c r="F12997" s="27"/>
      <c r="G12997" s="35"/>
      <c r="H12997" s="35"/>
      <c r="I12997" s="35"/>
    </row>
    <row r="12998" spans="3:9" ht="22.5" customHeight="1" x14ac:dyDescent="0.25">
      <c r="C12998" s="34"/>
      <c r="D12998" s="27"/>
      <c r="F12998" s="27"/>
      <c r="G12998" s="35"/>
      <c r="H12998" s="35"/>
      <c r="I12998" s="35"/>
    </row>
    <row r="12999" spans="3:9" ht="22.5" customHeight="1" x14ac:dyDescent="0.25">
      <c r="C12999" s="34"/>
      <c r="D12999" s="27"/>
      <c r="F12999" s="27"/>
      <c r="G12999" s="35"/>
      <c r="H12999" s="35"/>
      <c r="I12999" s="35"/>
    </row>
    <row r="13000" spans="3:9" ht="22.5" customHeight="1" x14ac:dyDescent="0.25">
      <c r="C13000" s="34"/>
      <c r="D13000" s="27"/>
      <c r="F13000" s="27"/>
      <c r="G13000" s="35"/>
      <c r="H13000" s="35"/>
      <c r="I13000" s="35"/>
    </row>
    <row r="13001" spans="3:9" ht="22.5" customHeight="1" x14ac:dyDescent="0.25">
      <c r="C13001" s="34"/>
      <c r="D13001" s="27"/>
      <c r="F13001" s="27"/>
      <c r="G13001" s="35"/>
      <c r="H13001" s="35"/>
      <c r="I13001" s="35"/>
    </row>
    <row r="13002" spans="3:9" ht="22.5" customHeight="1" x14ac:dyDescent="0.25">
      <c r="C13002" s="34"/>
      <c r="D13002" s="27"/>
      <c r="F13002" s="27"/>
      <c r="G13002" s="35"/>
      <c r="H13002" s="35"/>
      <c r="I13002" s="35"/>
    </row>
    <row r="13003" spans="3:9" ht="22.5" customHeight="1" x14ac:dyDescent="0.25">
      <c r="C13003" s="34"/>
      <c r="D13003" s="27"/>
      <c r="F13003" s="27"/>
      <c r="G13003" s="35"/>
      <c r="H13003" s="35"/>
      <c r="I13003" s="35"/>
    </row>
    <row r="13004" spans="3:9" ht="22.5" customHeight="1" x14ac:dyDescent="0.25">
      <c r="C13004" s="34"/>
      <c r="D13004" s="27"/>
      <c r="F13004" s="27"/>
      <c r="G13004" s="35"/>
      <c r="H13004" s="35"/>
      <c r="I13004" s="35"/>
    </row>
    <row r="13005" spans="3:9" ht="22.5" customHeight="1" x14ac:dyDescent="0.25">
      <c r="C13005" s="34"/>
      <c r="D13005" s="27"/>
      <c r="F13005" s="27"/>
      <c r="G13005" s="35"/>
      <c r="H13005" s="35"/>
      <c r="I13005" s="35"/>
    </row>
    <row r="13006" spans="3:9" ht="22.5" customHeight="1" x14ac:dyDescent="0.25">
      <c r="C13006" s="34"/>
      <c r="D13006" s="27"/>
      <c r="F13006" s="27"/>
      <c r="G13006" s="35"/>
      <c r="H13006" s="35"/>
      <c r="I13006" s="35"/>
    </row>
    <row r="13007" spans="3:9" ht="22.5" customHeight="1" x14ac:dyDescent="0.25">
      <c r="C13007" s="34"/>
      <c r="D13007" s="27"/>
      <c r="F13007" s="27"/>
      <c r="G13007" s="35"/>
      <c r="H13007" s="35"/>
      <c r="I13007" s="35"/>
    </row>
    <row r="13008" spans="3:9" ht="22.5" customHeight="1" x14ac:dyDescent="0.25">
      <c r="C13008" s="34"/>
      <c r="D13008" s="27"/>
      <c r="F13008" s="27"/>
      <c r="G13008" s="35"/>
      <c r="H13008" s="35"/>
      <c r="I13008" s="35"/>
    </row>
    <row r="13009" spans="3:9" ht="22.5" customHeight="1" x14ac:dyDescent="0.25">
      <c r="C13009" s="34"/>
      <c r="D13009" s="27"/>
      <c r="F13009" s="27"/>
      <c r="G13009" s="35"/>
      <c r="H13009" s="35"/>
      <c r="I13009" s="35"/>
    </row>
    <row r="13010" spans="3:9" ht="22.5" customHeight="1" x14ac:dyDescent="0.25">
      <c r="C13010" s="34"/>
      <c r="D13010" s="27"/>
      <c r="F13010" s="27"/>
      <c r="G13010" s="35"/>
      <c r="H13010" s="35"/>
      <c r="I13010" s="35"/>
    </row>
    <row r="13011" spans="3:9" ht="22.5" customHeight="1" x14ac:dyDescent="0.25">
      <c r="C13011" s="34"/>
      <c r="D13011" s="27"/>
      <c r="F13011" s="27"/>
      <c r="G13011" s="35"/>
      <c r="H13011" s="35"/>
      <c r="I13011" s="35"/>
    </row>
    <row r="13012" spans="3:9" ht="22.5" customHeight="1" x14ac:dyDescent="0.25">
      <c r="C13012" s="34"/>
      <c r="D13012" s="27"/>
      <c r="F13012" s="27"/>
      <c r="G13012" s="35"/>
      <c r="H13012" s="35"/>
      <c r="I13012" s="35"/>
    </row>
    <row r="13013" spans="3:9" ht="22.5" customHeight="1" x14ac:dyDescent="0.25">
      <c r="C13013" s="34"/>
      <c r="D13013" s="27"/>
      <c r="F13013" s="27"/>
      <c r="G13013" s="35"/>
      <c r="H13013" s="35"/>
      <c r="I13013" s="35"/>
    </row>
    <row r="13014" spans="3:9" ht="22.5" customHeight="1" x14ac:dyDescent="0.25">
      <c r="C13014" s="34"/>
      <c r="D13014" s="27"/>
      <c r="F13014" s="27"/>
      <c r="G13014" s="35"/>
      <c r="H13014" s="35"/>
      <c r="I13014" s="35"/>
    </row>
    <row r="13015" spans="3:9" ht="22.5" customHeight="1" x14ac:dyDescent="0.25">
      <c r="C13015" s="34"/>
      <c r="D13015" s="27"/>
      <c r="F13015" s="27"/>
      <c r="G13015" s="35"/>
      <c r="H13015" s="35"/>
      <c r="I13015" s="35"/>
    </row>
    <row r="13016" spans="3:9" ht="22.5" customHeight="1" x14ac:dyDescent="0.25">
      <c r="C13016" s="34"/>
      <c r="D13016" s="27"/>
      <c r="F13016" s="27"/>
      <c r="G13016" s="35"/>
      <c r="H13016" s="35"/>
      <c r="I13016" s="35"/>
    </row>
    <row r="13017" spans="3:9" ht="22.5" customHeight="1" x14ac:dyDescent="0.25">
      <c r="C13017" s="34"/>
      <c r="D13017" s="27"/>
      <c r="F13017" s="27"/>
      <c r="G13017" s="35"/>
      <c r="H13017" s="35"/>
      <c r="I13017" s="35"/>
    </row>
    <row r="13018" spans="3:9" ht="22.5" customHeight="1" x14ac:dyDescent="0.25">
      <c r="C13018" s="34"/>
      <c r="D13018" s="27"/>
      <c r="F13018" s="27"/>
      <c r="G13018" s="35"/>
      <c r="H13018" s="35"/>
      <c r="I13018" s="35"/>
    </row>
    <row r="13019" spans="3:9" ht="22.5" customHeight="1" x14ac:dyDescent="0.25">
      <c r="C13019" s="34"/>
      <c r="D13019" s="27"/>
      <c r="F13019" s="27"/>
      <c r="G13019" s="35"/>
      <c r="H13019" s="35"/>
      <c r="I13019" s="35"/>
    </row>
    <row r="13020" spans="3:9" ht="22.5" customHeight="1" x14ac:dyDescent="0.25">
      <c r="C13020" s="34"/>
      <c r="D13020" s="27"/>
      <c r="F13020" s="27"/>
      <c r="G13020" s="35"/>
      <c r="H13020" s="35"/>
      <c r="I13020" s="35"/>
    </row>
    <row r="13021" spans="3:9" ht="22.5" customHeight="1" x14ac:dyDescent="0.25">
      <c r="C13021" s="34"/>
      <c r="D13021" s="27"/>
      <c r="F13021" s="27"/>
      <c r="G13021" s="35"/>
      <c r="H13021" s="35"/>
      <c r="I13021" s="35"/>
    </row>
    <row r="13022" spans="3:9" ht="22.5" customHeight="1" x14ac:dyDescent="0.25">
      <c r="C13022" s="34"/>
      <c r="D13022" s="27"/>
      <c r="F13022" s="27"/>
      <c r="G13022" s="35"/>
      <c r="H13022" s="35"/>
      <c r="I13022" s="35"/>
    </row>
    <row r="13023" spans="3:9" ht="22.5" customHeight="1" x14ac:dyDescent="0.25">
      <c r="C13023" s="34"/>
      <c r="D13023" s="27"/>
      <c r="F13023" s="27"/>
      <c r="G13023" s="35"/>
      <c r="H13023" s="35"/>
      <c r="I13023" s="35"/>
    </row>
    <row r="13024" spans="3:9" ht="22.5" customHeight="1" x14ac:dyDescent="0.25">
      <c r="C13024" s="34"/>
      <c r="D13024" s="27"/>
      <c r="F13024" s="27"/>
      <c r="G13024" s="35"/>
      <c r="H13024" s="35"/>
      <c r="I13024" s="35"/>
    </row>
    <row r="13025" spans="3:9" ht="22.5" customHeight="1" x14ac:dyDescent="0.25">
      <c r="C13025" s="34"/>
      <c r="D13025" s="27"/>
      <c r="F13025" s="27"/>
      <c r="G13025" s="35"/>
      <c r="H13025" s="35"/>
      <c r="I13025" s="35"/>
    </row>
    <row r="13026" spans="3:9" ht="22.5" customHeight="1" x14ac:dyDescent="0.25">
      <c r="C13026" s="34"/>
      <c r="D13026" s="27"/>
      <c r="F13026" s="27"/>
      <c r="G13026" s="35"/>
      <c r="H13026" s="35"/>
      <c r="I13026" s="35"/>
    </row>
    <row r="13027" spans="3:9" ht="22.5" customHeight="1" x14ac:dyDescent="0.25">
      <c r="C13027" s="34"/>
      <c r="D13027" s="27"/>
      <c r="F13027" s="27"/>
      <c r="G13027" s="35"/>
      <c r="H13027" s="35"/>
      <c r="I13027" s="35"/>
    </row>
    <row r="13028" spans="3:9" ht="22.5" customHeight="1" x14ac:dyDescent="0.25">
      <c r="C13028" s="34"/>
      <c r="D13028" s="27"/>
      <c r="F13028" s="27"/>
      <c r="G13028" s="35"/>
      <c r="H13028" s="35"/>
      <c r="I13028" s="35"/>
    </row>
    <row r="13029" spans="3:9" ht="22.5" customHeight="1" x14ac:dyDescent="0.25">
      <c r="C13029" s="34"/>
      <c r="D13029" s="27"/>
      <c r="F13029" s="27"/>
      <c r="G13029" s="35"/>
      <c r="H13029" s="35"/>
      <c r="I13029" s="35"/>
    </row>
    <row r="13030" spans="3:9" ht="22.5" customHeight="1" x14ac:dyDescent="0.25">
      <c r="C13030" s="34"/>
      <c r="D13030" s="27"/>
      <c r="F13030" s="27"/>
      <c r="G13030" s="35"/>
      <c r="H13030" s="35"/>
      <c r="I13030" s="35"/>
    </row>
    <row r="13031" spans="3:9" ht="22.5" customHeight="1" x14ac:dyDescent="0.25">
      <c r="C13031" s="34"/>
      <c r="D13031" s="27"/>
      <c r="F13031" s="27"/>
      <c r="G13031" s="35"/>
      <c r="H13031" s="35"/>
      <c r="I13031" s="35"/>
    </row>
    <row r="13032" spans="3:9" ht="22.5" customHeight="1" x14ac:dyDescent="0.25">
      <c r="C13032" s="34"/>
      <c r="D13032" s="27"/>
      <c r="F13032" s="27"/>
      <c r="G13032" s="35"/>
      <c r="H13032" s="35"/>
      <c r="I13032" s="35"/>
    </row>
    <row r="13033" spans="3:9" ht="22.5" customHeight="1" x14ac:dyDescent="0.25">
      <c r="C13033" s="34"/>
      <c r="D13033" s="27"/>
      <c r="F13033" s="27"/>
      <c r="G13033" s="35"/>
      <c r="H13033" s="35"/>
      <c r="I13033" s="35"/>
    </row>
    <row r="13034" spans="3:9" ht="22.5" customHeight="1" x14ac:dyDescent="0.25">
      <c r="C13034" s="34"/>
      <c r="D13034" s="27"/>
      <c r="F13034" s="27"/>
      <c r="G13034" s="35"/>
      <c r="H13034" s="35"/>
      <c r="I13034" s="35"/>
    </row>
    <row r="13035" spans="3:9" ht="22.5" customHeight="1" x14ac:dyDescent="0.25">
      <c r="C13035" s="34"/>
      <c r="D13035" s="27"/>
      <c r="F13035" s="27"/>
      <c r="G13035" s="35"/>
      <c r="H13035" s="35"/>
      <c r="I13035" s="35"/>
    </row>
    <row r="13036" spans="3:9" ht="22.5" customHeight="1" x14ac:dyDescent="0.25">
      <c r="C13036" s="34"/>
      <c r="D13036" s="27"/>
      <c r="F13036" s="27"/>
      <c r="G13036" s="35"/>
      <c r="H13036" s="35"/>
      <c r="I13036" s="35"/>
    </row>
    <row r="13037" spans="3:9" ht="22.5" customHeight="1" x14ac:dyDescent="0.25">
      <c r="C13037" s="34"/>
      <c r="D13037" s="27"/>
      <c r="F13037" s="27"/>
      <c r="G13037" s="35"/>
      <c r="H13037" s="35"/>
      <c r="I13037" s="35"/>
    </row>
    <row r="13038" spans="3:9" ht="22.5" customHeight="1" x14ac:dyDescent="0.25">
      <c r="C13038" s="34"/>
      <c r="D13038" s="27"/>
      <c r="F13038" s="27"/>
      <c r="G13038" s="35"/>
      <c r="H13038" s="35"/>
      <c r="I13038" s="35"/>
    </row>
    <row r="13039" spans="3:9" ht="22.5" customHeight="1" x14ac:dyDescent="0.25">
      <c r="C13039" s="34"/>
      <c r="D13039" s="27"/>
      <c r="F13039" s="27"/>
      <c r="G13039" s="35"/>
      <c r="H13039" s="35"/>
      <c r="I13039" s="35"/>
    </row>
    <row r="13040" spans="3:9" ht="22.5" customHeight="1" x14ac:dyDescent="0.25">
      <c r="C13040" s="34"/>
      <c r="D13040" s="27"/>
      <c r="F13040" s="27"/>
      <c r="G13040" s="35"/>
      <c r="H13040" s="35"/>
      <c r="I13040" s="35"/>
    </row>
    <row r="13041" spans="3:9" ht="22.5" customHeight="1" x14ac:dyDescent="0.25">
      <c r="C13041" s="34"/>
      <c r="D13041" s="27"/>
      <c r="F13041" s="27"/>
      <c r="G13041" s="35"/>
      <c r="H13041" s="35"/>
      <c r="I13041" s="35"/>
    </row>
    <row r="13042" spans="3:9" ht="22.5" customHeight="1" x14ac:dyDescent="0.25">
      <c r="C13042" s="34"/>
      <c r="D13042" s="27"/>
      <c r="F13042" s="27"/>
      <c r="G13042" s="35"/>
      <c r="H13042" s="35"/>
      <c r="I13042" s="35"/>
    </row>
    <row r="13043" spans="3:9" ht="22.5" customHeight="1" x14ac:dyDescent="0.25">
      <c r="C13043" s="34"/>
      <c r="D13043" s="27"/>
      <c r="F13043" s="27"/>
      <c r="G13043" s="35"/>
      <c r="H13043" s="35"/>
      <c r="I13043" s="35"/>
    </row>
    <row r="13044" spans="3:9" ht="22.5" customHeight="1" x14ac:dyDescent="0.25">
      <c r="C13044" s="34"/>
      <c r="D13044" s="27"/>
      <c r="F13044" s="27"/>
      <c r="G13044" s="35"/>
      <c r="H13044" s="35"/>
      <c r="I13044" s="35"/>
    </row>
    <row r="13045" spans="3:9" ht="22.5" customHeight="1" x14ac:dyDescent="0.25">
      <c r="C13045" s="34"/>
      <c r="D13045" s="27"/>
      <c r="F13045" s="27"/>
      <c r="G13045" s="35"/>
      <c r="H13045" s="35"/>
      <c r="I13045" s="35"/>
    </row>
    <row r="13046" spans="3:9" ht="22.5" customHeight="1" x14ac:dyDescent="0.25">
      <c r="C13046" s="34"/>
      <c r="D13046" s="27"/>
      <c r="F13046" s="27"/>
      <c r="G13046" s="35"/>
      <c r="H13046" s="35"/>
      <c r="I13046" s="35"/>
    </row>
    <row r="13047" spans="3:9" ht="22.5" customHeight="1" x14ac:dyDescent="0.25">
      <c r="C13047" s="34"/>
      <c r="D13047" s="27"/>
      <c r="F13047" s="27"/>
      <c r="G13047" s="35"/>
      <c r="H13047" s="35"/>
      <c r="I13047" s="35"/>
    </row>
    <row r="13048" spans="3:9" ht="22.5" customHeight="1" x14ac:dyDescent="0.25">
      <c r="C13048" s="34"/>
      <c r="D13048" s="27"/>
      <c r="F13048" s="27"/>
      <c r="G13048" s="35"/>
      <c r="H13048" s="35"/>
      <c r="I13048" s="35"/>
    </row>
    <row r="13049" spans="3:9" ht="22.5" customHeight="1" x14ac:dyDescent="0.25">
      <c r="C13049" s="34"/>
      <c r="D13049" s="27"/>
      <c r="F13049" s="27"/>
      <c r="G13049" s="35"/>
      <c r="H13049" s="35"/>
      <c r="I13049" s="35"/>
    </row>
    <row r="13050" spans="3:9" ht="22.5" customHeight="1" x14ac:dyDescent="0.25">
      <c r="C13050" s="34"/>
      <c r="D13050" s="27"/>
      <c r="F13050" s="27"/>
      <c r="G13050" s="35"/>
      <c r="H13050" s="35"/>
      <c r="I13050" s="35"/>
    </row>
    <row r="13051" spans="3:9" ht="22.5" customHeight="1" x14ac:dyDescent="0.25">
      <c r="C13051" s="34"/>
      <c r="D13051" s="27"/>
      <c r="F13051" s="27"/>
      <c r="G13051" s="35"/>
      <c r="H13051" s="35"/>
      <c r="I13051" s="35"/>
    </row>
    <row r="13052" spans="3:9" ht="22.5" customHeight="1" x14ac:dyDescent="0.25">
      <c r="C13052" s="34"/>
      <c r="D13052" s="27"/>
      <c r="F13052" s="27"/>
      <c r="G13052" s="35"/>
      <c r="H13052" s="35"/>
      <c r="I13052" s="35"/>
    </row>
    <row r="13053" spans="3:9" ht="22.5" customHeight="1" x14ac:dyDescent="0.25">
      <c r="C13053" s="34"/>
      <c r="D13053" s="27"/>
      <c r="F13053" s="27"/>
      <c r="G13053" s="35"/>
      <c r="H13053" s="35"/>
      <c r="I13053" s="35"/>
    </row>
    <row r="13054" spans="3:9" ht="22.5" customHeight="1" x14ac:dyDescent="0.25">
      <c r="C13054" s="34"/>
      <c r="D13054" s="27"/>
      <c r="F13054" s="27"/>
      <c r="G13054" s="35"/>
      <c r="H13054" s="35"/>
      <c r="I13054" s="35"/>
    </row>
    <row r="13055" spans="3:9" ht="22.5" customHeight="1" x14ac:dyDescent="0.25">
      <c r="C13055" s="34"/>
      <c r="D13055" s="27"/>
      <c r="F13055" s="27"/>
      <c r="G13055" s="35"/>
      <c r="H13055" s="35"/>
      <c r="I13055" s="35"/>
    </row>
    <row r="13056" spans="3:9" ht="22.5" customHeight="1" x14ac:dyDescent="0.25">
      <c r="C13056" s="34"/>
      <c r="D13056" s="27"/>
      <c r="F13056" s="27"/>
      <c r="G13056" s="35"/>
      <c r="H13056" s="35"/>
      <c r="I13056" s="35"/>
    </row>
    <row r="13057" spans="3:9" ht="22.5" customHeight="1" x14ac:dyDescent="0.25">
      <c r="C13057" s="34"/>
      <c r="D13057" s="27"/>
      <c r="F13057" s="27"/>
      <c r="G13057" s="35"/>
      <c r="H13057" s="35"/>
      <c r="I13057" s="35"/>
    </row>
    <row r="13058" spans="3:9" ht="22.5" customHeight="1" x14ac:dyDescent="0.25">
      <c r="C13058" s="34"/>
      <c r="D13058" s="27"/>
      <c r="F13058" s="27"/>
      <c r="G13058" s="35"/>
      <c r="H13058" s="35"/>
      <c r="I13058" s="35"/>
    </row>
    <row r="13059" spans="3:9" ht="22.5" customHeight="1" x14ac:dyDescent="0.25">
      <c r="C13059" s="34"/>
      <c r="D13059" s="27"/>
      <c r="F13059" s="27"/>
      <c r="G13059" s="35"/>
      <c r="H13059" s="35"/>
      <c r="I13059" s="35"/>
    </row>
    <row r="13060" spans="3:9" ht="22.5" customHeight="1" x14ac:dyDescent="0.25">
      <c r="C13060" s="34"/>
      <c r="D13060" s="27"/>
      <c r="F13060" s="27"/>
      <c r="G13060" s="35"/>
      <c r="H13060" s="35"/>
      <c r="I13060" s="35"/>
    </row>
    <row r="13061" spans="3:9" ht="22.5" customHeight="1" x14ac:dyDescent="0.25">
      <c r="C13061" s="34"/>
      <c r="D13061" s="27"/>
      <c r="F13061" s="27"/>
      <c r="G13061" s="35"/>
      <c r="H13061" s="35"/>
      <c r="I13061" s="35"/>
    </row>
    <row r="13062" spans="3:9" ht="22.5" customHeight="1" x14ac:dyDescent="0.25">
      <c r="C13062" s="34"/>
      <c r="D13062" s="27"/>
      <c r="F13062" s="27"/>
      <c r="G13062" s="35"/>
      <c r="H13062" s="35"/>
      <c r="I13062" s="35"/>
    </row>
    <row r="13063" spans="3:9" ht="22.5" customHeight="1" x14ac:dyDescent="0.25">
      <c r="C13063" s="34"/>
      <c r="D13063" s="27"/>
      <c r="F13063" s="27"/>
      <c r="G13063" s="35"/>
      <c r="H13063" s="35"/>
      <c r="I13063" s="35"/>
    </row>
    <row r="13064" spans="3:9" ht="22.5" customHeight="1" x14ac:dyDescent="0.25">
      <c r="C13064" s="34"/>
      <c r="D13064" s="27"/>
      <c r="F13064" s="27"/>
      <c r="G13064" s="35"/>
      <c r="H13064" s="35"/>
      <c r="I13064" s="35"/>
    </row>
    <row r="13065" spans="3:9" ht="22.5" customHeight="1" x14ac:dyDescent="0.25">
      <c r="C13065" s="34"/>
      <c r="D13065" s="27"/>
      <c r="F13065" s="27"/>
      <c r="G13065" s="35"/>
      <c r="H13065" s="35"/>
      <c r="I13065" s="35"/>
    </row>
    <row r="13066" spans="3:9" ht="22.5" customHeight="1" x14ac:dyDescent="0.25">
      <c r="C13066" s="34"/>
      <c r="D13066" s="27"/>
      <c r="F13066" s="27"/>
      <c r="G13066" s="35"/>
      <c r="H13066" s="35"/>
      <c r="I13066" s="35"/>
    </row>
    <row r="13067" spans="3:9" ht="22.5" customHeight="1" x14ac:dyDescent="0.25">
      <c r="C13067" s="34"/>
      <c r="D13067" s="27"/>
      <c r="F13067" s="27"/>
      <c r="G13067" s="35"/>
      <c r="H13067" s="35"/>
      <c r="I13067" s="35"/>
    </row>
    <row r="13068" spans="3:9" ht="22.5" customHeight="1" x14ac:dyDescent="0.25">
      <c r="C13068" s="34"/>
      <c r="D13068" s="27"/>
      <c r="F13068" s="27"/>
      <c r="G13068" s="35"/>
      <c r="H13068" s="35"/>
      <c r="I13068" s="35"/>
    </row>
    <row r="13069" spans="3:9" ht="22.5" customHeight="1" x14ac:dyDescent="0.25">
      <c r="C13069" s="34"/>
      <c r="D13069" s="27"/>
      <c r="F13069" s="27"/>
      <c r="G13069" s="35"/>
      <c r="H13069" s="35"/>
      <c r="I13069" s="35"/>
    </row>
    <row r="13070" spans="3:9" ht="22.5" customHeight="1" x14ac:dyDescent="0.25">
      <c r="C13070" s="34"/>
      <c r="D13070" s="27"/>
      <c r="F13070" s="27"/>
      <c r="G13070" s="35"/>
      <c r="H13070" s="35"/>
      <c r="I13070" s="35"/>
    </row>
    <row r="13071" spans="3:9" ht="22.5" customHeight="1" x14ac:dyDescent="0.25">
      <c r="C13071" s="34"/>
      <c r="D13071" s="27"/>
      <c r="F13071" s="27"/>
      <c r="G13071" s="35"/>
      <c r="H13071" s="35"/>
      <c r="I13071" s="35"/>
    </row>
    <row r="13072" spans="3:9" ht="22.5" customHeight="1" x14ac:dyDescent="0.25">
      <c r="C13072" s="34"/>
      <c r="D13072" s="27"/>
      <c r="F13072" s="27"/>
      <c r="G13072" s="35"/>
      <c r="H13072" s="35"/>
      <c r="I13072" s="35"/>
    </row>
    <row r="13073" spans="3:9" ht="22.5" customHeight="1" x14ac:dyDescent="0.25">
      <c r="C13073" s="34"/>
      <c r="D13073" s="27"/>
      <c r="F13073" s="27"/>
      <c r="G13073" s="35"/>
      <c r="H13073" s="35"/>
      <c r="I13073" s="35"/>
    </row>
    <row r="13074" spans="3:9" ht="22.5" customHeight="1" x14ac:dyDescent="0.25">
      <c r="C13074" s="34"/>
      <c r="D13074" s="27"/>
      <c r="F13074" s="27"/>
      <c r="G13074" s="35"/>
      <c r="H13074" s="35"/>
      <c r="I13074" s="35"/>
    </row>
    <row r="13075" spans="3:9" ht="22.5" customHeight="1" x14ac:dyDescent="0.25">
      <c r="C13075" s="34"/>
      <c r="D13075" s="27"/>
      <c r="F13075" s="27"/>
      <c r="G13075" s="35"/>
      <c r="H13075" s="35"/>
      <c r="I13075" s="35"/>
    </row>
    <row r="13076" spans="3:9" ht="22.5" customHeight="1" x14ac:dyDescent="0.25">
      <c r="C13076" s="34"/>
      <c r="D13076" s="27"/>
      <c r="F13076" s="27"/>
      <c r="G13076" s="35"/>
      <c r="H13076" s="35"/>
      <c r="I13076" s="35"/>
    </row>
    <row r="13077" spans="3:9" ht="22.5" customHeight="1" x14ac:dyDescent="0.25">
      <c r="C13077" s="34"/>
      <c r="D13077" s="27"/>
      <c r="F13077" s="27"/>
      <c r="G13077" s="35"/>
      <c r="H13077" s="35"/>
      <c r="I13077" s="35"/>
    </row>
    <row r="13078" spans="3:9" ht="22.5" customHeight="1" x14ac:dyDescent="0.25">
      <c r="C13078" s="34"/>
      <c r="D13078" s="27"/>
      <c r="F13078" s="27"/>
      <c r="G13078" s="35"/>
      <c r="H13078" s="35"/>
      <c r="I13078" s="35"/>
    </row>
    <row r="13079" spans="3:9" ht="22.5" customHeight="1" x14ac:dyDescent="0.25">
      <c r="C13079" s="34"/>
      <c r="D13079" s="27"/>
      <c r="F13079" s="27"/>
      <c r="G13079" s="35"/>
      <c r="H13079" s="35"/>
      <c r="I13079" s="35"/>
    </row>
    <row r="13080" spans="3:9" ht="22.5" customHeight="1" x14ac:dyDescent="0.25">
      <c r="C13080" s="34"/>
      <c r="D13080" s="27"/>
      <c r="F13080" s="27"/>
      <c r="G13080" s="35"/>
      <c r="H13080" s="35"/>
      <c r="I13080" s="35"/>
    </row>
    <row r="13081" spans="3:9" ht="22.5" customHeight="1" x14ac:dyDescent="0.25">
      <c r="C13081" s="34"/>
      <c r="D13081" s="27"/>
      <c r="F13081" s="27"/>
      <c r="G13081" s="35"/>
      <c r="H13081" s="35"/>
      <c r="I13081" s="35"/>
    </row>
    <row r="13082" spans="3:9" ht="22.5" customHeight="1" x14ac:dyDescent="0.25">
      <c r="C13082" s="34"/>
      <c r="D13082" s="27"/>
      <c r="F13082" s="27"/>
      <c r="G13082" s="35"/>
      <c r="H13082" s="35"/>
      <c r="I13082" s="35"/>
    </row>
    <row r="13083" spans="3:9" ht="22.5" customHeight="1" x14ac:dyDescent="0.25">
      <c r="C13083" s="34"/>
      <c r="D13083" s="27"/>
      <c r="F13083" s="27"/>
      <c r="G13083" s="35"/>
      <c r="H13083" s="35"/>
      <c r="I13083" s="35"/>
    </row>
    <row r="13084" spans="3:9" ht="22.5" customHeight="1" x14ac:dyDescent="0.25">
      <c r="C13084" s="34"/>
      <c r="D13084" s="27"/>
      <c r="F13084" s="27"/>
      <c r="G13084" s="35"/>
      <c r="H13084" s="35"/>
      <c r="I13084" s="35"/>
    </row>
    <row r="13085" spans="3:9" ht="22.5" customHeight="1" x14ac:dyDescent="0.25">
      <c r="C13085" s="34"/>
      <c r="D13085" s="27"/>
      <c r="F13085" s="27"/>
      <c r="G13085" s="35"/>
      <c r="H13085" s="35"/>
      <c r="I13085" s="35"/>
    </row>
    <row r="13086" spans="3:9" ht="22.5" customHeight="1" x14ac:dyDescent="0.25">
      <c r="C13086" s="34"/>
      <c r="D13086" s="27"/>
      <c r="F13086" s="27"/>
      <c r="G13086" s="35"/>
      <c r="H13086" s="35"/>
      <c r="I13086" s="35"/>
    </row>
    <row r="13087" spans="3:9" ht="22.5" customHeight="1" x14ac:dyDescent="0.25">
      <c r="C13087" s="34"/>
      <c r="D13087" s="27"/>
      <c r="F13087" s="27"/>
      <c r="G13087" s="35"/>
      <c r="H13087" s="35"/>
      <c r="I13087" s="35"/>
    </row>
    <row r="13088" spans="3:9" ht="22.5" customHeight="1" x14ac:dyDescent="0.25">
      <c r="C13088" s="34"/>
      <c r="D13088" s="27"/>
      <c r="F13088" s="27"/>
      <c r="G13088" s="35"/>
      <c r="H13088" s="35"/>
      <c r="I13088" s="35"/>
    </row>
    <row r="13089" spans="3:9" ht="22.5" customHeight="1" x14ac:dyDescent="0.25">
      <c r="C13089" s="34"/>
      <c r="D13089" s="27"/>
      <c r="F13089" s="27"/>
      <c r="G13089" s="35"/>
      <c r="H13089" s="35"/>
      <c r="I13089" s="35"/>
    </row>
    <row r="13090" spans="3:9" ht="22.5" customHeight="1" x14ac:dyDescent="0.25">
      <c r="C13090" s="34"/>
      <c r="D13090" s="27"/>
      <c r="F13090" s="27"/>
      <c r="G13090" s="35"/>
      <c r="H13090" s="35"/>
      <c r="I13090" s="35"/>
    </row>
    <row r="13091" spans="3:9" ht="22.5" customHeight="1" x14ac:dyDescent="0.25">
      <c r="C13091" s="34"/>
      <c r="D13091" s="27"/>
      <c r="F13091" s="27"/>
      <c r="G13091" s="35"/>
      <c r="H13091" s="35"/>
      <c r="I13091" s="35"/>
    </row>
    <row r="13092" spans="3:9" ht="22.5" customHeight="1" x14ac:dyDescent="0.25">
      <c r="C13092" s="34"/>
      <c r="D13092" s="27"/>
      <c r="F13092" s="27"/>
      <c r="G13092" s="35"/>
      <c r="H13092" s="35"/>
      <c r="I13092" s="35"/>
    </row>
    <row r="13093" spans="3:9" ht="22.5" customHeight="1" x14ac:dyDescent="0.25">
      <c r="C13093" s="34"/>
      <c r="D13093" s="27"/>
      <c r="F13093" s="27"/>
      <c r="G13093" s="35"/>
      <c r="H13093" s="35"/>
      <c r="I13093" s="35"/>
    </row>
    <row r="13094" spans="3:9" ht="22.5" customHeight="1" x14ac:dyDescent="0.25">
      <c r="C13094" s="34"/>
      <c r="D13094" s="27"/>
      <c r="F13094" s="27"/>
      <c r="G13094" s="35"/>
      <c r="H13094" s="35"/>
      <c r="I13094" s="35"/>
    </row>
    <row r="13095" spans="3:9" ht="22.5" customHeight="1" x14ac:dyDescent="0.25">
      <c r="C13095" s="34"/>
      <c r="D13095" s="27"/>
      <c r="F13095" s="27"/>
      <c r="G13095" s="35"/>
      <c r="H13095" s="35"/>
      <c r="I13095" s="35"/>
    </row>
    <row r="13096" spans="3:9" ht="22.5" customHeight="1" x14ac:dyDescent="0.25">
      <c r="C13096" s="34"/>
      <c r="D13096" s="27"/>
      <c r="F13096" s="27"/>
      <c r="G13096" s="35"/>
      <c r="H13096" s="35"/>
      <c r="I13096" s="35"/>
    </row>
    <row r="13097" spans="3:9" ht="22.5" customHeight="1" x14ac:dyDescent="0.25">
      <c r="C13097" s="34"/>
      <c r="D13097" s="27"/>
      <c r="F13097" s="27"/>
      <c r="G13097" s="35"/>
      <c r="H13097" s="35"/>
      <c r="I13097" s="35"/>
    </row>
    <row r="13098" spans="3:9" ht="22.5" customHeight="1" x14ac:dyDescent="0.25">
      <c r="C13098" s="34"/>
      <c r="D13098" s="27"/>
      <c r="F13098" s="27"/>
      <c r="G13098" s="35"/>
      <c r="H13098" s="35"/>
      <c r="I13098" s="35"/>
    </row>
    <row r="13099" spans="3:9" ht="22.5" customHeight="1" x14ac:dyDescent="0.25">
      <c r="C13099" s="34"/>
      <c r="D13099" s="27"/>
      <c r="F13099" s="27"/>
      <c r="G13099" s="35"/>
      <c r="H13099" s="35"/>
      <c r="I13099" s="35"/>
    </row>
    <row r="13100" spans="3:9" ht="22.5" customHeight="1" x14ac:dyDescent="0.25">
      <c r="C13100" s="34"/>
      <c r="D13100" s="27"/>
      <c r="F13100" s="27"/>
      <c r="G13100" s="35"/>
      <c r="H13100" s="35"/>
      <c r="I13100" s="35"/>
    </row>
    <row r="13101" spans="3:9" ht="22.5" customHeight="1" x14ac:dyDescent="0.25">
      <c r="C13101" s="34"/>
      <c r="D13101" s="27"/>
      <c r="F13101" s="27"/>
      <c r="G13101" s="35"/>
      <c r="H13101" s="35"/>
      <c r="I13101" s="35"/>
    </row>
    <row r="13102" spans="3:9" ht="22.5" customHeight="1" x14ac:dyDescent="0.25">
      <c r="C13102" s="34"/>
      <c r="D13102" s="27"/>
      <c r="F13102" s="27"/>
      <c r="G13102" s="35"/>
      <c r="H13102" s="35"/>
      <c r="I13102" s="35"/>
    </row>
    <row r="13103" spans="3:9" ht="22.5" customHeight="1" x14ac:dyDescent="0.25">
      <c r="C13103" s="34"/>
      <c r="D13103" s="27"/>
      <c r="F13103" s="27"/>
      <c r="G13103" s="35"/>
      <c r="H13103" s="35"/>
      <c r="I13103" s="35"/>
    </row>
    <row r="13104" spans="3:9" ht="22.5" customHeight="1" x14ac:dyDescent="0.25">
      <c r="C13104" s="34"/>
      <c r="D13104" s="27"/>
      <c r="F13104" s="27"/>
      <c r="G13104" s="35"/>
      <c r="H13104" s="35"/>
      <c r="I13104" s="35"/>
    </row>
    <row r="13105" spans="3:9" ht="22.5" customHeight="1" x14ac:dyDescent="0.25">
      <c r="C13105" s="34"/>
      <c r="D13105" s="27"/>
      <c r="F13105" s="27"/>
      <c r="G13105" s="35"/>
      <c r="H13105" s="35"/>
      <c r="I13105" s="35"/>
    </row>
    <row r="13106" spans="3:9" ht="22.5" customHeight="1" x14ac:dyDescent="0.25">
      <c r="C13106" s="34"/>
      <c r="D13106" s="27"/>
      <c r="F13106" s="27"/>
      <c r="G13106" s="35"/>
      <c r="H13106" s="35"/>
      <c r="I13106" s="35"/>
    </row>
    <row r="13107" spans="3:9" ht="22.5" customHeight="1" x14ac:dyDescent="0.25">
      <c r="C13107" s="34"/>
      <c r="D13107" s="27"/>
      <c r="F13107" s="27"/>
      <c r="G13107" s="35"/>
      <c r="H13107" s="35"/>
      <c r="I13107" s="35"/>
    </row>
    <row r="13108" spans="3:9" ht="22.5" customHeight="1" x14ac:dyDescent="0.25">
      <c r="C13108" s="34"/>
      <c r="D13108" s="27"/>
      <c r="F13108" s="27"/>
      <c r="G13108" s="35"/>
      <c r="H13108" s="35"/>
      <c r="I13108" s="35"/>
    </row>
    <row r="13109" spans="3:9" ht="22.5" customHeight="1" x14ac:dyDescent="0.25">
      <c r="C13109" s="34"/>
      <c r="D13109" s="27"/>
      <c r="F13109" s="27"/>
      <c r="G13109" s="35"/>
      <c r="H13109" s="35"/>
      <c r="I13109" s="35"/>
    </row>
    <row r="13110" spans="3:9" ht="22.5" customHeight="1" x14ac:dyDescent="0.25">
      <c r="C13110" s="34"/>
      <c r="D13110" s="27"/>
      <c r="F13110" s="27"/>
      <c r="G13110" s="35"/>
      <c r="H13110" s="35"/>
      <c r="I13110" s="35"/>
    </row>
    <row r="13111" spans="3:9" ht="22.5" customHeight="1" x14ac:dyDescent="0.25">
      <c r="C13111" s="34"/>
      <c r="D13111" s="27"/>
      <c r="F13111" s="27"/>
      <c r="G13111" s="35"/>
      <c r="H13111" s="35"/>
      <c r="I13111" s="35"/>
    </row>
    <row r="13112" spans="3:9" ht="22.5" customHeight="1" x14ac:dyDescent="0.25">
      <c r="C13112" s="34"/>
      <c r="D13112" s="27"/>
      <c r="F13112" s="27"/>
      <c r="G13112" s="35"/>
      <c r="H13112" s="35"/>
      <c r="I13112" s="35"/>
    </row>
    <row r="13113" spans="3:9" ht="22.5" customHeight="1" x14ac:dyDescent="0.25">
      <c r="C13113" s="34"/>
      <c r="D13113" s="27"/>
      <c r="F13113" s="27"/>
      <c r="G13113" s="35"/>
      <c r="H13113" s="35"/>
      <c r="I13113" s="35"/>
    </row>
    <row r="13114" spans="3:9" ht="22.5" customHeight="1" x14ac:dyDescent="0.25">
      <c r="C13114" s="34"/>
      <c r="D13114" s="27"/>
      <c r="F13114" s="27"/>
      <c r="G13114" s="35"/>
      <c r="H13114" s="35"/>
      <c r="I13114" s="35"/>
    </row>
    <row r="13115" spans="3:9" ht="22.5" customHeight="1" x14ac:dyDescent="0.25">
      <c r="C13115" s="34"/>
      <c r="D13115" s="27"/>
      <c r="F13115" s="27"/>
      <c r="G13115" s="35"/>
      <c r="H13115" s="35"/>
      <c r="I13115" s="35"/>
    </row>
    <row r="13116" spans="3:9" ht="22.5" customHeight="1" x14ac:dyDescent="0.25">
      <c r="C13116" s="34"/>
      <c r="D13116" s="27"/>
      <c r="F13116" s="27"/>
      <c r="G13116" s="35"/>
      <c r="H13116" s="35"/>
      <c r="I13116" s="35"/>
    </row>
    <row r="13117" spans="3:9" ht="22.5" customHeight="1" x14ac:dyDescent="0.25">
      <c r="C13117" s="34"/>
      <c r="D13117" s="27"/>
      <c r="F13117" s="27"/>
      <c r="G13117" s="35"/>
      <c r="H13117" s="35"/>
      <c r="I13117" s="35"/>
    </row>
    <row r="13118" spans="3:9" ht="22.5" customHeight="1" x14ac:dyDescent="0.25">
      <c r="C13118" s="34"/>
      <c r="D13118" s="27"/>
      <c r="F13118" s="27"/>
      <c r="G13118" s="35"/>
      <c r="H13118" s="35"/>
      <c r="I13118" s="35"/>
    </row>
    <row r="13119" spans="3:9" ht="22.5" customHeight="1" x14ac:dyDescent="0.25">
      <c r="C13119" s="34"/>
      <c r="D13119" s="27"/>
      <c r="F13119" s="27"/>
      <c r="G13119" s="35"/>
      <c r="H13119" s="35"/>
      <c r="I13119" s="35"/>
    </row>
    <row r="13120" spans="3:9" ht="22.5" customHeight="1" x14ac:dyDescent="0.25">
      <c r="C13120" s="34"/>
      <c r="D13120" s="27"/>
      <c r="F13120" s="27"/>
      <c r="G13120" s="35"/>
      <c r="H13120" s="35"/>
      <c r="I13120" s="35"/>
    </row>
    <row r="13121" spans="3:9" ht="22.5" customHeight="1" x14ac:dyDescent="0.25">
      <c r="C13121" s="34"/>
      <c r="D13121" s="27"/>
      <c r="F13121" s="27"/>
      <c r="G13121" s="35"/>
      <c r="H13121" s="35"/>
      <c r="I13121" s="35"/>
    </row>
    <row r="13122" spans="3:9" ht="22.5" customHeight="1" x14ac:dyDescent="0.25">
      <c r="C13122" s="34"/>
      <c r="D13122" s="27"/>
      <c r="F13122" s="27"/>
      <c r="G13122" s="35"/>
      <c r="H13122" s="35"/>
      <c r="I13122" s="35"/>
    </row>
    <row r="13123" spans="3:9" ht="22.5" customHeight="1" x14ac:dyDescent="0.25">
      <c r="C13123" s="34"/>
      <c r="D13123" s="27"/>
      <c r="F13123" s="27"/>
      <c r="G13123" s="35"/>
      <c r="H13123" s="35"/>
      <c r="I13123" s="35"/>
    </row>
    <row r="13124" spans="3:9" ht="22.5" customHeight="1" x14ac:dyDescent="0.25">
      <c r="C13124" s="34"/>
      <c r="D13124" s="27"/>
      <c r="F13124" s="27"/>
      <c r="G13124" s="35"/>
      <c r="H13124" s="35"/>
      <c r="I13124" s="35"/>
    </row>
    <row r="13125" spans="3:9" ht="22.5" customHeight="1" x14ac:dyDescent="0.25">
      <c r="C13125" s="34"/>
      <c r="D13125" s="27"/>
      <c r="F13125" s="27"/>
      <c r="G13125" s="35"/>
      <c r="H13125" s="35"/>
      <c r="I13125" s="35"/>
    </row>
    <row r="13126" spans="3:9" ht="22.5" customHeight="1" x14ac:dyDescent="0.25">
      <c r="C13126" s="34"/>
      <c r="D13126" s="27"/>
      <c r="F13126" s="27"/>
      <c r="G13126" s="35"/>
      <c r="H13126" s="35"/>
      <c r="I13126" s="35"/>
    </row>
    <row r="13127" spans="3:9" ht="22.5" customHeight="1" x14ac:dyDescent="0.25">
      <c r="C13127" s="34"/>
      <c r="D13127" s="27"/>
      <c r="F13127" s="27"/>
      <c r="G13127" s="35"/>
      <c r="H13127" s="35"/>
      <c r="I13127" s="35"/>
    </row>
    <row r="13128" spans="3:9" ht="22.5" customHeight="1" x14ac:dyDescent="0.25">
      <c r="C13128" s="34"/>
      <c r="D13128" s="27"/>
      <c r="F13128" s="27"/>
      <c r="G13128" s="35"/>
      <c r="H13128" s="35"/>
      <c r="I13128" s="35"/>
    </row>
    <row r="13129" spans="3:9" ht="22.5" customHeight="1" x14ac:dyDescent="0.25">
      <c r="C13129" s="34"/>
      <c r="D13129" s="27"/>
      <c r="F13129" s="27"/>
      <c r="G13129" s="35"/>
      <c r="H13129" s="35"/>
      <c r="I13129" s="35"/>
    </row>
    <row r="13130" spans="3:9" ht="22.5" customHeight="1" x14ac:dyDescent="0.25">
      <c r="C13130" s="34"/>
      <c r="D13130" s="27"/>
      <c r="F13130" s="27"/>
      <c r="G13130" s="35"/>
      <c r="H13130" s="35"/>
      <c r="I13130" s="35"/>
    </row>
    <row r="13131" spans="3:9" ht="22.5" customHeight="1" x14ac:dyDescent="0.25">
      <c r="C13131" s="34"/>
      <c r="D13131" s="27"/>
      <c r="F13131" s="27"/>
      <c r="G13131" s="35"/>
      <c r="H13131" s="35"/>
      <c r="I13131" s="35"/>
    </row>
    <row r="13132" spans="3:9" ht="22.5" customHeight="1" x14ac:dyDescent="0.25">
      <c r="C13132" s="34"/>
      <c r="D13132" s="27"/>
      <c r="F13132" s="27"/>
      <c r="G13132" s="35"/>
      <c r="H13132" s="35"/>
      <c r="I13132" s="35"/>
    </row>
    <row r="13133" spans="3:9" ht="22.5" customHeight="1" x14ac:dyDescent="0.25">
      <c r="C13133" s="34"/>
      <c r="D13133" s="27"/>
      <c r="F13133" s="27"/>
      <c r="G13133" s="35"/>
      <c r="H13133" s="35"/>
      <c r="I13133" s="35"/>
    </row>
    <row r="13134" spans="3:9" ht="22.5" customHeight="1" x14ac:dyDescent="0.25">
      <c r="C13134" s="34"/>
      <c r="D13134" s="27"/>
      <c r="F13134" s="27"/>
      <c r="G13134" s="35"/>
      <c r="H13134" s="35"/>
      <c r="I13134" s="35"/>
    </row>
    <row r="13135" spans="3:9" ht="22.5" customHeight="1" x14ac:dyDescent="0.25">
      <c r="C13135" s="34"/>
      <c r="D13135" s="27"/>
      <c r="F13135" s="27"/>
      <c r="G13135" s="35"/>
      <c r="H13135" s="35"/>
      <c r="I13135" s="35"/>
    </row>
    <row r="13136" spans="3:9" ht="22.5" customHeight="1" x14ac:dyDescent="0.25">
      <c r="C13136" s="34"/>
      <c r="D13136" s="27"/>
      <c r="F13136" s="27"/>
      <c r="G13136" s="35"/>
      <c r="H13136" s="35"/>
      <c r="I13136" s="35"/>
    </row>
    <row r="13137" spans="3:9" ht="22.5" customHeight="1" x14ac:dyDescent="0.25">
      <c r="C13137" s="34"/>
      <c r="D13137" s="27"/>
      <c r="F13137" s="27"/>
      <c r="G13137" s="35"/>
      <c r="H13137" s="35"/>
      <c r="I13137" s="35"/>
    </row>
    <row r="13138" spans="3:9" ht="22.5" customHeight="1" x14ac:dyDescent="0.25">
      <c r="C13138" s="34"/>
      <c r="D13138" s="27"/>
      <c r="F13138" s="27"/>
      <c r="G13138" s="35"/>
      <c r="H13138" s="35"/>
      <c r="I13138" s="35"/>
    </row>
    <row r="13139" spans="3:9" ht="22.5" customHeight="1" x14ac:dyDescent="0.25">
      <c r="C13139" s="34"/>
      <c r="D13139" s="27"/>
      <c r="F13139" s="27"/>
      <c r="G13139" s="35"/>
      <c r="H13139" s="35"/>
      <c r="I13139" s="35"/>
    </row>
    <row r="13140" spans="3:9" ht="22.5" customHeight="1" x14ac:dyDescent="0.25">
      <c r="C13140" s="34"/>
      <c r="D13140" s="27"/>
      <c r="F13140" s="27"/>
      <c r="G13140" s="35"/>
      <c r="H13140" s="35"/>
      <c r="I13140" s="35"/>
    </row>
    <row r="13141" spans="3:9" ht="22.5" customHeight="1" x14ac:dyDescent="0.25">
      <c r="C13141" s="34"/>
      <c r="D13141" s="27"/>
      <c r="F13141" s="27"/>
      <c r="G13141" s="35"/>
      <c r="H13141" s="35"/>
      <c r="I13141" s="35"/>
    </row>
    <row r="13142" spans="3:9" ht="22.5" customHeight="1" x14ac:dyDescent="0.25">
      <c r="C13142" s="34"/>
      <c r="D13142" s="27"/>
      <c r="F13142" s="27"/>
      <c r="G13142" s="35"/>
      <c r="H13142" s="35"/>
      <c r="I13142" s="35"/>
    </row>
    <row r="13143" spans="3:9" ht="22.5" customHeight="1" x14ac:dyDescent="0.25">
      <c r="C13143" s="34"/>
      <c r="D13143" s="27"/>
      <c r="F13143" s="27"/>
      <c r="G13143" s="35"/>
      <c r="H13143" s="35"/>
      <c r="I13143" s="35"/>
    </row>
    <row r="13144" spans="3:9" ht="22.5" customHeight="1" x14ac:dyDescent="0.25">
      <c r="C13144" s="34"/>
      <c r="D13144" s="27"/>
      <c r="F13144" s="27"/>
      <c r="G13144" s="35"/>
      <c r="H13144" s="35"/>
      <c r="I13144" s="35"/>
    </row>
    <row r="13145" spans="3:9" ht="22.5" customHeight="1" x14ac:dyDescent="0.25">
      <c r="C13145" s="34"/>
      <c r="D13145" s="27"/>
      <c r="F13145" s="27"/>
      <c r="G13145" s="35"/>
      <c r="H13145" s="35"/>
      <c r="I13145" s="35"/>
    </row>
    <row r="13146" spans="3:9" ht="22.5" customHeight="1" x14ac:dyDescent="0.25">
      <c r="C13146" s="34"/>
      <c r="D13146" s="27"/>
      <c r="F13146" s="27"/>
      <c r="G13146" s="35"/>
      <c r="H13146" s="35"/>
      <c r="I13146" s="35"/>
    </row>
    <row r="13147" spans="3:9" ht="22.5" customHeight="1" x14ac:dyDescent="0.25">
      <c r="C13147" s="34"/>
      <c r="D13147" s="27"/>
      <c r="F13147" s="27"/>
      <c r="G13147" s="35"/>
      <c r="H13147" s="35"/>
      <c r="I13147" s="35"/>
    </row>
    <row r="13148" spans="3:9" ht="22.5" customHeight="1" x14ac:dyDescent="0.25">
      <c r="C13148" s="34"/>
      <c r="D13148" s="27"/>
      <c r="F13148" s="27"/>
      <c r="G13148" s="35"/>
      <c r="H13148" s="35"/>
      <c r="I13148" s="35"/>
    </row>
    <row r="13149" spans="3:9" ht="22.5" customHeight="1" x14ac:dyDescent="0.25">
      <c r="C13149" s="34"/>
      <c r="D13149" s="27"/>
      <c r="F13149" s="27"/>
      <c r="G13149" s="35"/>
      <c r="H13149" s="35"/>
      <c r="I13149" s="35"/>
    </row>
    <row r="13150" spans="3:9" ht="22.5" customHeight="1" x14ac:dyDescent="0.25">
      <c r="C13150" s="34"/>
      <c r="D13150" s="27"/>
      <c r="F13150" s="27"/>
      <c r="G13150" s="35"/>
      <c r="H13150" s="35"/>
      <c r="I13150" s="35"/>
    </row>
    <row r="13151" spans="3:9" ht="22.5" customHeight="1" x14ac:dyDescent="0.25">
      <c r="C13151" s="34"/>
      <c r="D13151" s="27"/>
      <c r="F13151" s="27"/>
      <c r="G13151" s="35"/>
      <c r="H13151" s="35"/>
      <c r="I13151" s="35"/>
    </row>
    <row r="13152" spans="3:9" ht="22.5" customHeight="1" x14ac:dyDescent="0.25">
      <c r="C13152" s="34"/>
      <c r="D13152" s="27"/>
      <c r="F13152" s="27"/>
      <c r="G13152" s="35"/>
      <c r="H13152" s="35"/>
      <c r="I13152" s="35"/>
    </row>
    <row r="13153" spans="3:9" ht="22.5" customHeight="1" x14ac:dyDescent="0.25">
      <c r="C13153" s="34"/>
      <c r="D13153" s="27"/>
      <c r="F13153" s="27"/>
      <c r="G13153" s="35"/>
      <c r="H13153" s="35"/>
      <c r="I13153" s="35"/>
    </row>
    <row r="13154" spans="3:9" ht="22.5" customHeight="1" x14ac:dyDescent="0.25">
      <c r="C13154" s="34"/>
      <c r="D13154" s="27"/>
      <c r="F13154" s="27"/>
      <c r="G13154" s="35"/>
      <c r="H13154" s="35"/>
      <c r="I13154" s="35"/>
    </row>
    <row r="13155" spans="3:9" ht="22.5" customHeight="1" x14ac:dyDescent="0.25">
      <c r="C13155" s="34"/>
      <c r="D13155" s="27"/>
      <c r="F13155" s="27"/>
      <c r="G13155" s="35"/>
      <c r="H13155" s="35"/>
      <c r="I13155" s="35"/>
    </row>
    <row r="13156" spans="3:9" ht="22.5" customHeight="1" x14ac:dyDescent="0.25">
      <c r="C13156" s="34"/>
      <c r="D13156" s="27"/>
      <c r="F13156" s="27"/>
      <c r="G13156" s="35"/>
      <c r="H13156" s="35"/>
      <c r="I13156" s="35"/>
    </row>
    <row r="13157" spans="3:9" ht="22.5" customHeight="1" x14ac:dyDescent="0.25">
      <c r="C13157" s="34"/>
      <c r="D13157" s="27"/>
      <c r="F13157" s="27"/>
      <c r="G13157" s="35"/>
      <c r="H13157" s="35"/>
      <c r="I13157" s="35"/>
    </row>
    <row r="13158" spans="3:9" ht="22.5" customHeight="1" x14ac:dyDescent="0.25">
      <c r="C13158" s="34"/>
      <c r="D13158" s="27"/>
      <c r="F13158" s="27"/>
      <c r="G13158" s="35"/>
      <c r="H13158" s="35"/>
      <c r="I13158" s="35"/>
    </row>
    <row r="13159" spans="3:9" ht="22.5" customHeight="1" x14ac:dyDescent="0.25">
      <c r="C13159" s="34"/>
      <c r="D13159" s="27"/>
      <c r="F13159" s="27"/>
      <c r="G13159" s="35"/>
      <c r="H13159" s="35"/>
      <c r="I13159" s="35"/>
    </row>
    <row r="13160" spans="3:9" ht="22.5" customHeight="1" x14ac:dyDescent="0.25">
      <c r="C13160" s="34"/>
      <c r="D13160" s="27"/>
      <c r="F13160" s="27"/>
      <c r="G13160" s="35"/>
      <c r="H13160" s="35"/>
      <c r="I13160" s="35"/>
    </row>
    <row r="13161" spans="3:9" ht="22.5" customHeight="1" x14ac:dyDescent="0.25">
      <c r="C13161" s="34"/>
      <c r="D13161" s="27"/>
      <c r="F13161" s="27"/>
      <c r="G13161" s="35"/>
      <c r="H13161" s="35"/>
      <c r="I13161" s="35"/>
    </row>
    <row r="13162" spans="3:9" ht="22.5" customHeight="1" x14ac:dyDescent="0.25">
      <c r="C13162" s="34"/>
      <c r="D13162" s="27"/>
      <c r="F13162" s="27"/>
      <c r="G13162" s="35"/>
      <c r="H13162" s="35"/>
      <c r="I13162" s="35"/>
    </row>
    <row r="13163" spans="3:9" ht="22.5" customHeight="1" x14ac:dyDescent="0.25">
      <c r="C13163" s="34"/>
      <c r="D13163" s="27"/>
      <c r="F13163" s="27"/>
      <c r="G13163" s="35"/>
      <c r="H13163" s="35"/>
      <c r="I13163" s="35"/>
    </row>
    <row r="13164" spans="3:9" ht="22.5" customHeight="1" x14ac:dyDescent="0.25">
      <c r="C13164" s="34"/>
      <c r="D13164" s="27"/>
      <c r="F13164" s="27"/>
      <c r="G13164" s="35"/>
      <c r="H13164" s="35"/>
      <c r="I13164" s="35"/>
    </row>
    <row r="13165" spans="3:9" ht="22.5" customHeight="1" x14ac:dyDescent="0.25">
      <c r="C13165" s="34"/>
      <c r="D13165" s="27"/>
      <c r="F13165" s="27"/>
      <c r="G13165" s="35"/>
      <c r="H13165" s="35"/>
      <c r="I13165" s="35"/>
    </row>
    <row r="13166" spans="3:9" ht="22.5" customHeight="1" x14ac:dyDescent="0.25">
      <c r="C13166" s="34"/>
      <c r="D13166" s="27"/>
      <c r="F13166" s="27"/>
      <c r="G13166" s="35"/>
      <c r="H13166" s="35"/>
      <c r="I13166" s="35"/>
    </row>
    <row r="13167" spans="3:9" ht="22.5" customHeight="1" x14ac:dyDescent="0.25">
      <c r="C13167" s="34"/>
      <c r="D13167" s="27"/>
      <c r="F13167" s="27"/>
      <c r="G13167" s="35"/>
      <c r="H13167" s="35"/>
      <c r="I13167" s="35"/>
    </row>
    <row r="13168" spans="3:9" ht="22.5" customHeight="1" x14ac:dyDescent="0.25">
      <c r="C13168" s="34"/>
      <c r="D13168" s="27"/>
      <c r="F13168" s="27"/>
      <c r="G13168" s="35"/>
      <c r="H13168" s="35"/>
      <c r="I13168" s="35"/>
    </row>
    <row r="13169" spans="3:9" ht="22.5" customHeight="1" x14ac:dyDescent="0.25">
      <c r="C13169" s="34"/>
      <c r="D13169" s="27"/>
      <c r="F13169" s="27"/>
      <c r="G13169" s="35"/>
      <c r="H13169" s="35"/>
      <c r="I13169" s="35"/>
    </row>
    <row r="13170" spans="3:9" ht="22.5" customHeight="1" x14ac:dyDescent="0.25">
      <c r="C13170" s="34"/>
      <c r="D13170" s="27"/>
      <c r="F13170" s="27"/>
      <c r="G13170" s="35"/>
      <c r="H13170" s="35"/>
      <c r="I13170" s="35"/>
    </row>
    <row r="13171" spans="3:9" ht="22.5" customHeight="1" x14ac:dyDescent="0.25">
      <c r="C13171" s="34"/>
      <c r="D13171" s="27"/>
      <c r="F13171" s="27"/>
      <c r="G13171" s="35"/>
      <c r="H13171" s="35"/>
      <c r="I13171" s="35"/>
    </row>
    <row r="13172" spans="3:9" ht="22.5" customHeight="1" x14ac:dyDescent="0.25">
      <c r="C13172" s="34"/>
      <c r="D13172" s="27"/>
      <c r="F13172" s="27"/>
      <c r="G13172" s="35"/>
      <c r="H13172" s="35"/>
      <c r="I13172" s="35"/>
    </row>
    <row r="13173" spans="3:9" ht="22.5" customHeight="1" x14ac:dyDescent="0.25">
      <c r="C13173" s="34"/>
      <c r="D13173" s="27"/>
      <c r="F13173" s="27"/>
      <c r="G13173" s="35"/>
      <c r="H13173" s="35"/>
      <c r="I13173" s="35"/>
    </row>
    <row r="13174" spans="3:9" ht="22.5" customHeight="1" x14ac:dyDescent="0.25">
      <c r="C13174" s="34"/>
      <c r="D13174" s="27"/>
      <c r="F13174" s="27"/>
      <c r="G13174" s="35"/>
      <c r="H13174" s="35"/>
      <c r="I13174" s="35"/>
    </row>
    <row r="13175" spans="3:9" ht="22.5" customHeight="1" x14ac:dyDescent="0.25">
      <c r="C13175" s="34"/>
      <c r="D13175" s="27"/>
      <c r="F13175" s="27"/>
      <c r="G13175" s="35"/>
      <c r="H13175" s="35"/>
      <c r="I13175" s="35"/>
    </row>
    <row r="13176" spans="3:9" ht="22.5" customHeight="1" x14ac:dyDescent="0.25">
      <c r="C13176" s="34"/>
      <c r="D13176" s="27"/>
      <c r="F13176" s="27"/>
      <c r="G13176" s="35"/>
      <c r="H13176" s="35"/>
      <c r="I13176" s="35"/>
    </row>
    <row r="13177" spans="3:9" ht="22.5" customHeight="1" x14ac:dyDescent="0.25">
      <c r="C13177" s="34"/>
      <c r="D13177" s="27"/>
      <c r="F13177" s="27"/>
      <c r="G13177" s="35"/>
      <c r="H13177" s="35"/>
      <c r="I13177" s="35"/>
    </row>
    <row r="13178" spans="3:9" ht="22.5" customHeight="1" x14ac:dyDescent="0.25">
      <c r="C13178" s="34"/>
      <c r="D13178" s="27"/>
      <c r="F13178" s="27"/>
      <c r="G13178" s="35"/>
      <c r="H13178" s="35"/>
      <c r="I13178" s="35"/>
    </row>
    <row r="13179" spans="3:9" ht="22.5" customHeight="1" x14ac:dyDescent="0.25">
      <c r="C13179" s="34"/>
      <c r="D13179" s="27"/>
      <c r="F13179" s="27"/>
      <c r="G13179" s="35"/>
      <c r="H13179" s="35"/>
      <c r="I13179" s="35"/>
    </row>
    <row r="13180" spans="3:9" ht="22.5" customHeight="1" x14ac:dyDescent="0.25">
      <c r="C13180" s="34"/>
      <c r="D13180" s="27"/>
      <c r="F13180" s="27"/>
      <c r="G13180" s="35"/>
      <c r="H13180" s="35"/>
      <c r="I13180" s="35"/>
    </row>
    <row r="13181" spans="3:9" ht="22.5" customHeight="1" x14ac:dyDescent="0.25">
      <c r="C13181" s="34"/>
      <c r="D13181" s="27"/>
      <c r="F13181" s="27"/>
      <c r="G13181" s="35"/>
      <c r="H13181" s="35"/>
      <c r="I13181" s="35"/>
    </row>
    <row r="13182" spans="3:9" ht="22.5" customHeight="1" x14ac:dyDescent="0.25">
      <c r="C13182" s="34"/>
      <c r="D13182" s="27"/>
      <c r="F13182" s="27"/>
      <c r="G13182" s="35"/>
      <c r="H13182" s="35"/>
      <c r="I13182" s="35"/>
    </row>
    <row r="13183" spans="3:9" ht="22.5" customHeight="1" x14ac:dyDescent="0.25">
      <c r="C13183" s="34"/>
      <c r="D13183" s="27"/>
      <c r="F13183" s="27"/>
      <c r="G13183" s="35"/>
      <c r="H13183" s="35"/>
      <c r="I13183" s="35"/>
    </row>
    <row r="13184" spans="3:9" ht="22.5" customHeight="1" x14ac:dyDescent="0.25">
      <c r="C13184" s="34"/>
      <c r="D13184" s="27"/>
      <c r="F13184" s="27"/>
      <c r="G13184" s="35"/>
      <c r="H13184" s="35"/>
      <c r="I13184" s="35"/>
    </row>
    <row r="13185" spans="3:9" ht="22.5" customHeight="1" x14ac:dyDescent="0.25">
      <c r="C13185" s="34"/>
      <c r="D13185" s="27"/>
      <c r="F13185" s="27"/>
      <c r="G13185" s="35"/>
      <c r="H13185" s="35"/>
      <c r="I13185" s="35"/>
    </row>
    <row r="13186" spans="3:9" ht="22.5" customHeight="1" x14ac:dyDescent="0.25">
      <c r="C13186" s="34"/>
      <c r="D13186" s="27"/>
      <c r="F13186" s="27"/>
      <c r="G13186" s="35"/>
      <c r="H13186" s="35"/>
      <c r="I13186" s="35"/>
    </row>
    <row r="13187" spans="3:9" ht="22.5" customHeight="1" x14ac:dyDescent="0.25">
      <c r="C13187" s="34"/>
      <c r="D13187" s="27"/>
      <c r="F13187" s="27"/>
      <c r="G13187" s="35"/>
      <c r="H13187" s="35"/>
      <c r="I13187" s="35"/>
    </row>
    <row r="13188" spans="3:9" ht="22.5" customHeight="1" x14ac:dyDescent="0.25">
      <c r="C13188" s="34"/>
      <c r="D13188" s="27"/>
      <c r="F13188" s="27"/>
      <c r="G13188" s="35"/>
      <c r="H13188" s="35"/>
      <c r="I13188" s="35"/>
    </row>
    <row r="13189" spans="3:9" ht="22.5" customHeight="1" x14ac:dyDescent="0.25">
      <c r="C13189" s="34"/>
      <c r="D13189" s="27"/>
      <c r="F13189" s="27"/>
      <c r="G13189" s="35"/>
      <c r="H13189" s="35"/>
      <c r="I13189" s="35"/>
    </row>
    <row r="13190" spans="3:9" ht="22.5" customHeight="1" x14ac:dyDescent="0.25">
      <c r="C13190" s="34"/>
      <c r="D13190" s="27"/>
      <c r="F13190" s="27"/>
      <c r="G13190" s="35"/>
      <c r="H13190" s="35"/>
      <c r="I13190" s="35"/>
    </row>
    <row r="13191" spans="3:9" ht="22.5" customHeight="1" x14ac:dyDescent="0.25">
      <c r="C13191" s="34"/>
      <c r="D13191" s="27"/>
      <c r="F13191" s="27"/>
      <c r="G13191" s="35"/>
      <c r="H13191" s="35"/>
      <c r="I13191" s="35"/>
    </row>
    <row r="13192" spans="3:9" ht="22.5" customHeight="1" x14ac:dyDescent="0.25">
      <c r="C13192" s="34"/>
      <c r="D13192" s="27"/>
      <c r="F13192" s="27"/>
      <c r="G13192" s="35"/>
      <c r="H13192" s="35"/>
      <c r="I13192" s="35"/>
    </row>
    <row r="13193" spans="3:9" ht="22.5" customHeight="1" x14ac:dyDescent="0.25">
      <c r="C13193" s="34"/>
      <c r="D13193" s="27"/>
      <c r="F13193" s="27"/>
      <c r="G13193" s="35"/>
      <c r="H13193" s="35"/>
      <c r="I13193" s="35"/>
    </row>
    <row r="13194" spans="3:9" ht="22.5" customHeight="1" x14ac:dyDescent="0.25">
      <c r="C13194" s="34"/>
      <c r="D13194" s="27"/>
      <c r="F13194" s="27"/>
      <c r="G13194" s="35"/>
      <c r="H13194" s="35"/>
      <c r="I13194" s="35"/>
    </row>
    <row r="13195" spans="3:9" ht="22.5" customHeight="1" x14ac:dyDescent="0.25">
      <c r="C13195" s="34"/>
      <c r="D13195" s="27"/>
      <c r="F13195" s="27"/>
      <c r="G13195" s="35"/>
      <c r="H13195" s="35"/>
      <c r="I13195" s="35"/>
    </row>
    <row r="13196" spans="3:9" ht="22.5" customHeight="1" x14ac:dyDescent="0.25">
      <c r="C13196" s="34"/>
      <c r="D13196" s="27"/>
      <c r="F13196" s="27"/>
      <c r="G13196" s="35"/>
      <c r="H13196" s="35"/>
      <c r="I13196" s="35"/>
    </row>
    <row r="13197" spans="3:9" ht="22.5" customHeight="1" x14ac:dyDescent="0.25">
      <c r="C13197" s="34"/>
      <c r="D13197" s="27"/>
      <c r="F13197" s="27"/>
      <c r="G13197" s="35"/>
      <c r="H13197" s="35"/>
      <c r="I13197" s="35"/>
    </row>
    <row r="13198" spans="3:9" ht="22.5" customHeight="1" x14ac:dyDescent="0.25">
      <c r="C13198" s="34"/>
      <c r="D13198" s="27"/>
      <c r="F13198" s="27"/>
      <c r="G13198" s="35"/>
      <c r="H13198" s="35"/>
      <c r="I13198" s="35"/>
    </row>
    <row r="13199" spans="3:9" ht="22.5" customHeight="1" x14ac:dyDescent="0.25">
      <c r="C13199" s="34"/>
      <c r="D13199" s="27"/>
      <c r="F13199" s="27"/>
      <c r="G13199" s="35"/>
      <c r="H13199" s="35"/>
      <c r="I13199" s="35"/>
    </row>
    <row r="13200" spans="3:9" ht="22.5" customHeight="1" x14ac:dyDescent="0.25">
      <c r="C13200" s="34"/>
      <c r="D13200" s="27"/>
      <c r="F13200" s="27"/>
      <c r="G13200" s="35"/>
      <c r="H13200" s="35"/>
      <c r="I13200" s="35"/>
    </row>
    <row r="13201" spans="3:9" ht="22.5" customHeight="1" x14ac:dyDescent="0.25">
      <c r="C13201" s="34"/>
      <c r="D13201" s="27"/>
      <c r="F13201" s="27"/>
      <c r="G13201" s="35"/>
      <c r="H13201" s="35"/>
      <c r="I13201" s="35"/>
    </row>
    <row r="13202" spans="3:9" ht="22.5" customHeight="1" x14ac:dyDescent="0.25">
      <c r="C13202" s="34"/>
      <c r="D13202" s="27"/>
      <c r="F13202" s="27"/>
      <c r="G13202" s="35"/>
      <c r="H13202" s="35"/>
      <c r="I13202" s="35"/>
    </row>
    <row r="13203" spans="3:9" ht="22.5" customHeight="1" x14ac:dyDescent="0.25">
      <c r="C13203" s="34"/>
      <c r="D13203" s="27"/>
      <c r="F13203" s="27"/>
      <c r="G13203" s="35"/>
      <c r="H13203" s="35"/>
      <c r="I13203" s="35"/>
    </row>
    <row r="13204" spans="3:9" ht="22.5" customHeight="1" x14ac:dyDescent="0.25">
      <c r="C13204" s="34"/>
      <c r="D13204" s="27"/>
      <c r="F13204" s="27"/>
      <c r="G13204" s="35"/>
      <c r="H13204" s="35"/>
      <c r="I13204" s="35"/>
    </row>
    <row r="13205" spans="3:9" ht="22.5" customHeight="1" x14ac:dyDescent="0.25">
      <c r="C13205" s="34"/>
      <c r="D13205" s="27"/>
      <c r="F13205" s="27"/>
      <c r="G13205" s="35"/>
      <c r="H13205" s="35"/>
      <c r="I13205" s="35"/>
    </row>
    <row r="13206" spans="3:9" ht="22.5" customHeight="1" x14ac:dyDescent="0.25">
      <c r="C13206" s="34"/>
      <c r="D13206" s="27"/>
      <c r="F13206" s="27"/>
      <c r="G13206" s="35"/>
      <c r="H13206" s="35"/>
      <c r="I13206" s="35"/>
    </row>
    <row r="13207" spans="3:9" ht="22.5" customHeight="1" x14ac:dyDescent="0.25">
      <c r="C13207" s="34"/>
      <c r="D13207" s="27"/>
      <c r="F13207" s="27"/>
      <c r="G13207" s="35"/>
      <c r="H13207" s="35"/>
      <c r="I13207" s="35"/>
    </row>
    <row r="13208" spans="3:9" ht="22.5" customHeight="1" x14ac:dyDescent="0.25">
      <c r="C13208" s="34"/>
      <c r="D13208" s="27"/>
      <c r="F13208" s="27"/>
      <c r="G13208" s="35"/>
      <c r="H13208" s="35"/>
      <c r="I13208" s="35"/>
    </row>
    <row r="13209" spans="3:9" ht="22.5" customHeight="1" x14ac:dyDescent="0.25">
      <c r="C13209" s="34"/>
      <c r="D13209" s="27"/>
      <c r="F13209" s="27"/>
      <c r="G13209" s="35"/>
      <c r="H13209" s="35"/>
      <c r="I13209" s="35"/>
    </row>
    <row r="13210" spans="3:9" ht="22.5" customHeight="1" x14ac:dyDescent="0.25">
      <c r="C13210" s="34"/>
      <c r="D13210" s="27"/>
      <c r="F13210" s="27"/>
      <c r="G13210" s="35"/>
      <c r="H13210" s="35"/>
      <c r="I13210" s="35"/>
    </row>
    <row r="13211" spans="3:9" ht="22.5" customHeight="1" x14ac:dyDescent="0.25">
      <c r="C13211" s="34"/>
      <c r="D13211" s="27"/>
      <c r="F13211" s="27"/>
      <c r="G13211" s="35"/>
      <c r="H13211" s="35"/>
      <c r="I13211" s="35"/>
    </row>
    <row r="13212" spans="3:9" ht="22.5" customHeight="1" x14ac:dyDescent="0.25">
      <c r="C13212" s="34"/>
      <c r="D13212" s="27"/>
      <c r="F13212" s="27"/>
      <c r="G13212" s="35"/>
      <c r="H13212" s="35"/>
      <c r="I13212" s="35"/>
    </row>
    <row r="13213" spans="3:9" ht="22.5" customHeight="1" x14ac:dyDescent="0.25">
      <c r="C13213" s="34"/>
      <c r="D13213" s="27"/>
      <c r="F13213" s="27"/>
      <c r="G13213" s="35"/>
      <c r="H13213" s="35"/>
      <c r="I13213" s="35"/>
    </row>
    <row r="13214" spans="3:9" ht="22.5" customHeight="1" x14ac:dyDescent="0.25">
      <c r="C13214" s="34"/>
      <c r="D13214" s="27"/>
      <c r="F13214" s="27"/>
      <c r="G13214" s="35"/>
      <c r="H13214" s="35"/>
      <c r="I13214" s="35"/>
    </row>
    <row r="13215" spans="3:9" ht="22.5" customHeight="1" x14ac:dyDescent="0.25">
      <c r="C13215" s="34"/>
      <c r="D13215" s="27"/>
      <c r="F13215" s="27"/>
      <c r="G13215" s="35"/>
      <c r="H13215" s="35"/>
      <c r="I13215" s="35"/>
    </row>
    <row r="13216" spans="3:9" ht="22.5" customHeight="1" x14ac:dyDescent="0.25">
      <c r="C13216" s="34"/>
      <c r="D13216" s="27"/>
      <c r="F13216" s="27"/>
      <c r="G13216" s="35"/>
      <c r="H13216" s="35"/>
      <c r="I13216" s="35"/>
    </row>
    <row r="13217" spans="3:9" ht="22.5" customHeight="1" x14ac:dyDescent="0.25">
      <c r="C13217" s="34"/>
      <c r="D13217" s="27"/>
      <c r="F13217" s="27"/>
      <c r="G13217" s="35"/>
      <c r="H13217" s="35"/>
      <c r="I13217" s="35"/>
    </row>
    <row r="13218" spans="3:9" ht="22.5" customHeight="1" x14ac:dyDescent="0.25">
      <c r="C13218" s="34"/>
      <c r="D13218" s="27"/>
      <c r="F13218" s="27"/>
      <c r="G13218" s="35"/>
      <c r="H13218" s="35"/>
      <c r="I13218" s="35"/>
    </row>
    <row r="13219" spans="3:9" ht="22.5" customHeight="1" x14ac:dyDescent="0.25">
      <c r="C13219" s="34"/>
      <c r="D13219" s="27"/>
      <c r="F13219" s="27"/>
      <c r="G13219" s="35"/>
      <c r="H13219" s="35"/>
      <c r="I13219" s="35"/>
    </row>
    <row r="13220" spans="3:9" ht="22.5" customHeight="1" x14ac:dyDescent="0.25">
      <c r="C13220" s="34"/>
      <c r="D13220" s="27"/>
      <c r="F13220" s="27"/>
      <c r="G13220" s="35"/>
      <c r="H13220" s="35"/>
      <c r="I13220" s="35"/>
    </row>
    <row r="13221" spans="3:9" ht="22.5" customHeight="1" x14ac:dyDescent="0.25">
      <c r="C13221" s="34"/>
      <c r="D13221" s="27"/>
      <c r="F13221" s="27"/>
      <c r="G13221" s="35"/>
      <c r="H13221" s="35"/>
      <c r="I13221" s="35"/>
    </row>
    <row r="13222" spans="3:9" ht="22.5" customHeight="1" x14ac:dyDescent="0.25">
      <c r="C13222" s="34"/>
      <c r="D13222" s="27"/>
      <c r="F13222" s="27"/>
      <c r="G13222" s="35"/>
      <c r="H13222" s="35"/>
      <c r="I13222" s="35"/>
    </row>
    <row r="13223" spans="3:9" ht="22.5" customHeight="1" x14ac:dyDescent="0.25">
      <c r="C13223" s="34"/>
      <c r="D13223" s="27"/>
      <c r="F13223" s="27"/>
      <c r="G13223" s="35"/>
      <c r="H13223" s="35"/>
      <c r="I13223" s="35"/>
    </row>
    <row r="13224" spans="3:9" ht="22.5" customHeight="1" x14ac:dyDescent="0.25">
      <c r="C13224" s="34"/>
      <c r="D13224" s="27"/>
      <c r="F13224" s="27"/>
      <c r="G13224" s="35"/>
      <c r="H13224" s="35"/>
      <c r="I13224" s="35"/>
    </row>
    <row r="13225" spans="3:9" ht="22.5" customHeight="1" x14ac:dyDescent="0.25">
      <c r="C13225" s="34"/>
      <c r="D13225" s="27"/>
      <c r="F13225" s="27"/>
      <c r="G13225" s="35"/>
      <c r="H13225" s="35"/>
      <c r="I13225" s="35"/>
    </row>
    <row r="13226" spans="3:9" ht="22.5" customHeight="1" x14ac:dyDescent="0.25">
      <c r="C13226" s="34"/>
      <c r="D13226" s="27"/>
      <c r="F13226" s="27"/>
      <c r="G13226" s="35"/>
      <c r="H13226" s="35"/>
      <c r="I13226" s="35"/>
    </row>
    <row r="13227" spans="3:9" ht="22.5" customHeight="1" x14ac:dyDescent="0.25">
      <c r="C13227" s="34"/>
      <c r="D13227" s="27"/>
      <c r="F13227" s="27"/>
      <c r="G13227" s="35"/>
      <c r="H13227" s="35"/>
      <c r="I13227" s="35"/>
    </row>
    <row r="13228" spans="3:9" ht="22.5" customHeight="1" x14ac:dyDescent="0.25">
      <c r="C13228" s="34"/>
      <c r="D13228" s="27"/>
      <c r="F13228" s="27"/>
      <c r="G13228" s="35"/>
      <c r="H13228" s="35"/>
      <c r="I13228" s="35"/>
    </row>
    <row r="13229" spans="3:9" ht="22.5" customHeight="1" x14ac:dyDescent="0.25">
      <c r="C13229" s="34"/>
      <c r="D13229" s="27"/>
      <c r="F13229" s="27"/>
      <c r="G13229" s="35"/>
      <c r="H13229" s="35"/>
      <c r="I13229" s="35"/>
    </row>
    <row r="13230" spans="3:9" ht="22.5" customHeight="1" x14ac:dyDescent="0.25">
      <c r="C13230" s="34"/>
      <c r="D13230" s="27"/>
      <c r="F13230" s="27"/>
      <c r="G13230" s="35"/>
      <c r="H13230" s="35"/>
      <c r="I13230" s="35"/>
    </row>
    <row r="13231" spans="3:9" ht="22.5" customHeight="1" x14ac:dyDescent="0.25">
      <c r="C13231" s="34"/>
      <c r="D13231" s="27"/>
      <c r="F13231" s="27"/>
      <c r="G13231" s="35"/>
      <c r="H13231" s="35"/>
      <c r="I13231" s="35"/>
    </row>
    <row r="13232" spans="3:9" ht="22.5" customHeight="1" x14ac:dyDescent="0.25">
      <c r="C13232" s="34"/>
      <c r="D13232" s="27"/>
      <c r="F13232" s="27"/>
      <c r="G13232" s="35"/>
      <c r="H13232" s="35"/>
      <c r="I13232" s="35"/>
    </row>
    <row r="13233" spans="3:9" ht="22.5" customHeight="1" x14ac:dyDescent="0.25">
      <c r="C13233" s="34"/>
      <c r="D13233" s="27"/>
      <c r="F13233" s="27"/>
      <c r="G13233" s="35"/>
      <c r="H13233" s="35"/>
      <c r="I13233" s="35"/>
    </row>
    <row r="13234" spans="3:9" ht="22.5" customHeight="1" x14ac:dyDescent="0.25">
      <c r="C13234" s="34"/>
      <c r="D13234" s="27"/>
      <c r="F13234" s="27"/>
      <c r="G13234" s="35"/>
      <c r="H13234" s="35"/>
      <c r="I13234" s="35"/>
    </row>
    <row r="13235" spans="3:9" ht="22.5" customHeight="1" x14ac:dyDescent="0.25">
      <c r="C13235" s="34"/>
      <c r="D13235" s="27"/>
      <c r="F13235" s="27"/>
      <c r="G13235" s="35"/>
      <c r="H13235" s="35"/>
      <c r="I13235" s="35"/>
    </row>
    <row r="13236" spans="3:9" ht="22.5" customHeight="1" x14ac:dyDescent="0.25">
      <c r="C13236" s="34"/>
      <c r="D13236" s="27"/>
      <c r="F13236" s="27"/>
      <c r="G13236" s="35"/>
      <c r="H13236" s="35"/>
      <c r="I13236" s="35"/>
    </row>
    <row r="13237" spans="3:9" ht="22.5" customHeight="1" x14ac:dyDescent="0.25">
      <c r="C13237" s="34"/>
      <c r="D13237" s="27"/>
      <c r="F13237" s="27"/>
      <c r="G13237" s="35"/>
      <c r="H13237" s="35"/>
      <c r="I13237" s="35"/>
    </row>
    <row r="13238" spans="3:9" ht="22.5" customHeight="1" x14ac:dyDescent="0.25">
      <c r="C13238" s="34"/>
      <c r="D13238" s="27"/>
      <c r="F13238" s="27"/>
      <c r="G13238" s="35"/>
      <c r="H13238" s="35"/>
      <c r="I13238" s="35"/>
    </row>
    <row r="13239" spans="3:9" ht="22.5" customHeight="1" x14ac:dyDescent="0.25">
      <c r="C13239" s="34"/>
      <c r="D13239" s="27"/>
      <c r="F13239" s="27"/>
      <c r="G13239" s="35"/>
      <c r="H13239" s="35"/>
      <c r="I13239" s="35"/>
    </row>
    <row r="13240" spans="3:9" ht="22.5" customHeight="1" x14ac:dyDescent="0.25">
      <c r="C13240" s="34"/>
      <c r="D13240" s="27"/>
      <c r="F13240" s="27"/>
      <c r="G13240" s="35"/>
      <c r="H13240" s="35"/>
      <c r="I13240" s="35"/>
    </row>
    <row r="13241" spans="3:9" ht="22.5" customHeight="1" x14ac:dyDescent="0.25">
      <c r="C13241" s="34"/>
      <c r="D13241" s="27"/>
      <c r="F13241" s="27"/>
      <c r="G13241" s="35"/>
      <c r="H13241" s="35"/>
      <c r="I13241" s="35"/>
    </row>
    <row r="13242" spans="3:9" ht="22.5" customHeight="1" x14ac:dyDescent="0.25">
      <c r="C13242" s="34"/>
      <c r="D13242" s="27"/>
      <c r="F13242" s="27"/>
      <c r="G13242" s="35"/>
      <c r="H13242" s="35"/>
      <c r="I13242" s="35"/>
    </row>
    <row r="13243" spans="3:9" ht="22.5" customHeight="1" x14ac:dyDescent="0.25">
      <c r="C13243" s="34"/>
      <c r="D13243" s="27"/>
      <c r="F13243" s="27"/>
      <c r="G13243" s="35"/>
      <c r="H13243" s="35"/>
      <c r="I13243" s="35"/>
    </row>
    <row r="13244" spans="3:9" ht="22.5" customHeight="1" x14ac:dyDescent="0.25">
      <c r="C13244" s="34"/>
      <c r="D13244" s="27"/>
      <c r="F13244" s="27"/>
      <c r="G13244" s="35"/>
      <c r="H13244" s="35"/>
      <c r="I13244" s="35"/>
    </row>
    <row r="13245" spans="3:9" ht="22.5" customHeight="1" x14ac:dyDescent="0.25">
      <c r="C13245" s="34"/>
      <c r="D13245" s="27"/>
      <c r="F13245" s="27"/>
      <c r="G13245" s="35"/>
      <c r="H13245" s="35"/>
      <c r="I13245" s="35"/>
    </row>
    <row r="13246" spans="3:9" ht="22.5" customHeight="1" x14ac:dyDescent="0.25">
      <c r="C13246" s="34"/>
      <c r="D13246" s="27"/>
      <c r="F13246" s="27"/>
      <c r="G13246" s="35"/>
      <c r="H13246" s="35"/>
      <c r="I13246" s="35"/>
    </row>
    <row r="13247" spans="3:9" ht="22.5" customHeight="1" x14ac:dyDescent="0.25">
      <c r="C13247" s="34"/>
      <c r="D13247" s="27"/>
      <c r="F13247" s="27"/>
      <c r="G13247" s="35"/>
      <c r="H13247" s="35"/>
      <c r="I13247" s="35"/>
    </row>
    <row r="13248" spans="3:9" ht="22.5" customHeight="1" x14ac:dyDescent="0.25">
      <c r="C13248" s="34"/>
      <c r="D13248" s="27"/>
      <c r="F13248" s="27"/>
      <c r="G13248" s="35"/>
      <c r="H13248" s="35"/>
      <c r="I13248" s="35"/>
    </row>
    <row r="13249" spans="3:9" ht="22.5" customHeight="1" x14ac:dyDescent="0.25">
      <c r="C13249" s="34"/>
      <c r="D13249" s="27"/>
      <c r="F13249" s="27"/>
      <c r="G13249" s="35"/>
      <c r="H13249" s="35"/>
      <c r="I13249" s="35"/>
    </row>
    <row r="13250" spans="3:9" ht="22.5" customHeight="1" x14ac:dyDescent="0.25">
      <c r="C13250" s="34"/>
      <c r="D13250" s="27"/>
      <c r="F13250" s="27"/>
      <c r="G13250" s="35"/>
      <c r="H13250" s="35"/>
      <c r="I13250" s="35"/>
    </row>
    <row r="13251" spans="3:9" ht="22.5" customHeight="1" x14ac:dyDescent="0.25">
      <c r="C13251" s="34"/>
      <c r="D13251" s="27"/>
      <c r="F13251" s="27"/>
      <c r="G13251" s="35"/>
      <c r="H13251" s="35"/>
      <c r="I13251" s="35"/>
    </row>
    <row r="13252" spans="3:9" ht="22.5" customHeight="1" x14ac:dyDescent="0.25">
      <c r="C13252" s="34"/>
      <c r="D13252" s="27"/>
      <c r="F13252" s="27"/>
      <c r="G13252" s="35"/>
      <c r="H13252" s="35"/>
      <c r="I13252" s="35"/>
    </row>
    <row r="13253" spans="3:9" ht="22.5" customHeight="1" x14ac:dyDescent="0.25">
      <c r="C13253" s="34"/>
      <c r="D13253" s="27"/>
      <c r="F13253" s="27"/>
      <c r="G13253" s="35"/>
      <c r="H13253" s="35"/>
      <c r="I13253" s="35"/>
    </row>
    <row r="13254" spans="3:9" ht="22.5" customHeight="1" x14ac:dyDescent="0.25">
      <c r="C13254" s="34"/>
      <c r="D13254" s="27"/>
      <c r="F13254" s="27"/>
      <c r="G13254" s="35"/>
      <c r="H13254" s="35"/>
      <c r="I13254" s="35"/>
    </row>
    <row r="13255" spans="3:9" ht="22.5" customHeight="1" x14ac:dyDescent="0.25">
      <c r="C13255" s="34"/>
      <c r="D13255" s="27"/>
      <c r="F13255" s="27"/>
      <c r="G13255" s="35"/>
      <c r="H13255" s="35"/>
      <c r="I13255" s="35"/>
    </row>
    <row r="13256" spans="3:9" ht="22.5" customHeight="1" x14ac:dyDescent="0.25">
      <c r="C13256" s="34"/>
      <c r="D13256" s="27"/>
      <c r="F13256" s="27"/>
      <c r="G13256" s="35"/>
      <c r="H13256" s="35"/>
      <c r="I13256" s="35"/>
    </row>
    <row r="13257" spans="3:9" ht="22.5" customHeight="1" x14ac:dyDescent="0.25">
      <c r="C13257" s="34"/>
      <c r="D13257" s="27"/>
      <c r="F13257" s="27"/>
      <c r="G13257" s="35"/>
      <c r="H13257" s="35"/>
      <c r="I13257" s="35"/>
    </row>
    <row r="13258" spans="3:9" ht="22.5" customHeight="1" x14ac:dyDescent="0.25">
      <c r="C13258" s="34"/>
      <c r="D13258" s="27"/>
      <c r="F13258" s="27"/>
      <c r="G13258" s="35"/>
      <c r="H13258" s="35"/>
      <c r="I13258" s="35"/>
    </row>
    <row r="13259" spans="3:9" ht="22.5" customHeight="1" x14ac:dyDescent="0.25">
      <c r="C13259" s="34"/>
      <c r="D13259" s="27"/>
      <c r="F13259" s="27"/>
      <c r="G13259" s="35"/>
      <c r="H13259" s="35"/>
      <c r="I13259" s="35"/>
    </row>
    <row r="13260" spans="3:9" ht="22.5" customHeight="1" x14ac:dyDescent="0.25">
      <c r="C13260" s="34"/>
      <c r="D13260" s="27"/>
      <c r="F13260" s="27"/>
      <c r="G13260" s="35"/>
      <c r="H13260" s="35"/>
      <c r="I13260" s="35"/>
    </row>
    <row r="13261" spans="3:9" ht="22.5" customHeight="1" x14ac:dyDescent="0.25">
      <c r="C13261" s="34"/>
      <c r="D13261" s="27"/>
      <c r="F13261" s="27"/>
      <c r="G13261" s="35"/>
      <c r="H13261" s="35"/>
      <c r="I13261" s="35"/>
    </row>
    <row r="13262" spans="3:9" ht="22.5" customHeight="1" x14ac:dyDescent="0.25">
      <c r="C13262" s="34"/>
      <c r="D13262" s="27"/>
      <c r="F13262" s="27"/>
      <c r="G13262" s="35"/>
      <c r="H13262" s="35"/>
      <c r="I13262" s="35"/>
    </row>
    <row r="13263" spans="3:9" ht="22.5" customHeight="1" x14ac:dyDescent="0.25">
      <c r="C13263" s="34"/>
      <c r="D13263" s="27"/>
      <c r="F13263" s="27"/>
      <c r="G13263" s="35"/>
      <c r="H13263" s="35"/>
      <c r="I13263" s="35"/>
    </row>
    <row r="13264" spans="3:9" ht="22.5" customHeight="1" x14ac:dyDescent="0.25">
      <c r="C13264" s="34"/>
      <c r="D13264" s="27"/>
      <c r="F13264" s="27"/>
      <c r="G13264" s="35"/>
      <c r="H13264" s="35"/>
      <c r="I13264" s="35"/>
    </row>
    <row r="13265" spans="3:9" ht="22.5" customHeight="1" x14ac:dyDescent="0.25">
      <c r="C13265" s="34"/>
      <c r="D13265" s="27"/>
      <c r="F13265" s="27"/>
      <c r="G13265" s="35"/>
      <c r="H13265" s="35"/>
      <c r="I13265" s="35"/>
    </row>
    <row r="13266" spans="3:9" ht="22.5" customHeight="1" x14ac:dyDescent="0.25">
      <c r="C13266" s="34"/>
      <c r="D13266" s="27"/>
      <c r="F13266" s="27"/>
      <c r="G13266" s="35"/>
      <c r="H13266" s="35"/>
      <c r="I13266" s="35"/>
    </row>
    <row r="13267" spans="3:9" ht="22.5" customHeight="1" x14ac:dyDescent="0.25">
      <c r="C13267" s="34"/>
      <c r="D13267" s="27"/>
      <c r="F13267" s="27"/>
      <c r="G13267" s="35"/>
      <c r="H13267" s="35"/>
      <c r="I13267" s="35"/>
    </row>
    <row r="13268" spans="3:9" ht="22.5" customHeight="1" x14ac:dyDescent="0.25">
      <c r="C13268" s="34"/>
      <c r="D13268" s="27"/>
      <c r="F13268" s="27"/>
      <c r="G13268" s="35"/>
      <c r="H13268" s="35"/>
      <c r="I13268" s="35"/>
    </row>
    <row r="13269" spans="3:9" ht="22.5" customHeight="1" x14ac:dyDescent="0.25">
      <c r="C13269" s="34"/>
      <c r="D13269" s="27"/>
      <c r="F13269" s="27"/>
      <c r="G13269" s="35"/>
      <c r="H13269" s="35"/>
      <c r="I13269" s="35"/>
    </row>
    <row r="13270" spans="3:9" ht="22.5" customHeight="1" x14ac:dyDescent="0.25">
      <c r="C13270" s="34"/>
      <c r="D13270" s="27"/>
      <c r="F13270" s="27"/>
      <c r="G13270" s="35"/>
      <c r="H13270" s="35"/>
      <c r="I13270" s="35"/>
    </row>
    <row r="13271" spans="3:9" ht="22.5" customHeight="1" x14ac:dyDescent="0.25">
      <c r="C13271" s="34"/>
      <c r="D13271" s="27"/>
      <c r="F13271" s="27"/>
      <c r="G13271" s="35"/>
      <c r="H13271" s="35"/>
      <c r="I13271" s="35"/>
    </row>
    <row r="13272" spans="3:9" ht="22.5" customHeight="1" x14ac:dyDescent="0.25">
      <c r="C13272" s="34"/>
      <c r="D13272" s="27"/>
      <c r="F13272" s="27"/>
      <c r="G13272" s="35"/>
      <c r="H13272" s="35"/>
      <c r="I13272" s="35"/>
    </row>
    <row r="13273" spans="3:9" ht="22.5" customHeight="1" x14ac:dyDescent="0.25">
      <c r="C13273" s="34"/>
      <c r="D13273" s="27"/>
      <c r="F13273" s="27"/>
      <c r="G13273" s="35"/>
      <c r="H13273" s="35"/>
      <c r="I13273" s="35"/>
    </row>
    <row r="13274" spans="3:9" ht="22.5" customHeight="1" x14ac:dyDescent="0.25">
      <c r="C13274" s="34"/>
      <c r="D13274" s="27"/>
      <c r="F13274" s="27"/>
      <c r="G13274" s="35"/>
      <c r="H13274" s="35"/>
      <c r="I13274" s="35"/>
    </row>
    <row r="13275" spans="3:9" ht="22.5" customHeight="1" x14ac:dyDescent="0.25">
      <c r="C13275" s="34"/>
      <c r="D13275" s="27"/>
      <c r="F13275" s="27"/>
      <c r="G13275" s="35"/>
      <c r="H13275" s="35"/>
      <c r="I13275" s="35"/>
    </row>
    <row r="13276" spans="3:9" ht="22.5" customHeight="1" x14ac:dyDescent="0.25">
      <c r="C13276" s="34"/>
      <c r="D13276" s="27"/>
      <c r="F13276" s="27"/>
      <c r="G13276" s="35"/>
      <c r="H13276" s="35"/>
      <c r="I13276" s="35"/>
    </row>
    <row r="13277" spans="3:9" ht="22.5" customHeight="1" x14ac:dyDescent="0.25">
      <c r="C13277" s="34"/>
      <c r="D13277" s="27"/>
      <c r="F13277" s="27"/>
      <c r="G13277" s="35"/>
      <c r="H13277" s="35"/>
      <c r="I13277" s="35"/>
    </row>
    <row r="13278" spans="3:9" ht="22.5" customHeight="1" x14ac:dyDescent="0.25">
      <c r="C13278" s="34"/>
      <c r="D13278" s="27"/>
      <c r="F13278" s="27"/>
      <c r="G13278" s="35"/>
      <c r="H13278" s="35"/>
      <c r="I13278" s="35"/>
    </row>
    <row r="13279" spans="3:9" ht="22.5" customHeight="1" x14ac:dyDescent="0.25">
      <c r="C13279" s="34"/>
      <c r="D13279" s="27"/>
      <c r="F13279" s="27"/>
      <c r="G13279" s="35"/>
      <c r="H13279" s="35"/>
      <c r="I13279" s="35"/>
    </row>
    <row r="13280" spans="3:9" ht="22.5" customHeight="1" x14ac:dyDescent="0.25">
      <c r="C13280" s="34"/>
      <c r="D13280" s="27"/>
      <c r="F13280" s="27"/>
      <c r="G13280" s="35"/>
      <c r="H13280" s="35"/>
      <c r="I13280" s="35"/>
    </row>
    <row r="13281" spans="3:9" ht="22.5" customHeight="1" x14ac:dyDescent="0.25">
      <c r="C13281" s="34"/>
      <c r="D13281" s="27"/>
      <c r="F13281" s="27"/>
      <c r="G13281" s="35"/>
      <c r="H13281" s="35"/>
      <c r="I13281" s="35"/>
    </row>
    <row r="13282" spans="3:9" ht="22.5" customHeight="1" x14ac:dyDescent="0.25">
      <c r="C13282" s="34"/>
      <c r="D13282" s="27"/>
      <c r="F13282" s="27"/>
      <c r="G13282" s="35"/>
      <c r="H13282" s="35"/>
      <c r="I13282" s="35"/>
    </row>
    <row r="13283" spans="3:9" ht="22.5" customHeight="1" x14ac:dyDescent="0.25">
      <c r="C13283" s="34"/>
      <c r="D13283" s="27"/>
      <c r="F13283" s="27"/>
      <c r="G13283" s="35"/>
      <c r="H13283" s="35"/>
      <c r="I13283" s="35"/>
    </row>
    <row r="13284" spans="3:9" ht="22.5" customHeight="1" x14ac:dyDescent="0.25">
      <c r="C13284" s="34"/>
      <c r="D13284" s="27"/>
      <c r="F13284" s="27"/>
      <c r="G13284" s="35"/>
      <c r="H13284" s="35"/>
      <c r="I13284" s="35"/>
    </row>
    <row r="13285" spans="3:9" ht="22.5" customHeight="1" x14ac:dyDescent="0.25">
      <c r="C13285" s="34"/>
      <c r="D13285" s="27"/>
      <c r="F13285" s="27"/>
      <c r="G13285" s="35"/>
      <c r="H13285" s="35"/>
      <c r="I13285" s="35"/>
    </row>
    <row r="13286" spans="3:9" ht="22.5" customHeight="1" x14ac:dyDescent="0.25">
      <c r="C13286" s="34"/>
      <c r="D13286" s="27"/>
      <c r="F13286" s="27"/>
      <c r="G13286" s="35"/>
      <c r="H13286" s="35"/>
      <c r="I13286" s="35"/>
    </row>
    <row r="13287" spans="3:9" ht="22.5" customHeight="1" x14ac:dyDescent="0.25">
      <c r="C13287" s="34"/>
      <c r="D13287" s="27"/>
      <c r="F13287" s="27"/>
      <c r="G13287" s="35"/>
      <c r="H13287" s="35"/>
      <c r="I13287" s="35"/>
    </row>
    <row r="13288" spans="3:9" ht="22.5" customHeight="1" x14ac:dyDescent="0.25">
      <c r="C13288" s="34"/>
      <c r="D13288" s="27"/>
      <c r="F13288" s="27"/>
      <c r="G13288" s="35"/>
      <c r="H13288" s="35"/>
      <c r="I13288" s="35"/>
    </row>
    <row r="13289" spans="3:9" ht="22.5" customHeight="1" x14ac:dyDescent="0.25">
      <c r="C13289" s="34"/>
      <c r="D13289" s="27"/>
      <c r="F13289" s="27"/>
      <c r="G13289" s="35"/>
      <c r="H13289" s="35"/>
      <c r="I13289" s="35"/>
    </row>
    <row r="13290" spans="3:9" ht="22.5" customHeight="1" x14ac:dyDescent="0.25">
      <c r="C13290" s="34"/>
      <c r="D13290" s="27"/>
      <c r="F13290" s="27"/>
      <c r="G13290" s="35"/>
      <c r="H13290" s="35"/>
      <c r="I13290" s="35"/>
    </row>
    <row r="13291" spans="3:9" ht="22.5" customHeight="1" x14ac:dyDescent="0.25">
      <c r="C13291" s="34"/>
      <c r="D13291" s="27"/>
      <c r="F13291" s="27"/>
      <c r="G13291" s="35"/>
      <c r="H13291" s="35"/>
      <c r="I13291" s="35"/>
    </row>
    <row r="13292" spans="3:9" ht="22.5" customHeight="1" x14ac:dyDescent="0.25">
      <c r="C13292" s="34"/>
      <c r="D13292" s="27"/>
      <c r="F13292" s="27"/>
      <c r="G13292" s="35"/>
      <c r="H13292" s="35"/>
      <c r="I13292" s="35"/>
    </row>
    <row r="13293" spans="3:9" ht="22.5" customHeight="1" x14ac:dyDescent="0.25">
      <c r="C13293" s="34"/>
      <c r="D13293" s="27"/>
      <c r="F13293" s="27"/>
      <c r="G13293" s="35"/>
      <c r="H13293" s="35"/>
      <c r="I13293" s="35"/>
    </row>
    <row r="13294" spans="3:9" ht="22.5" customHeight="1" x14ac:dyDescent="0.25">
      <c r="C13294" s="34"/>
      <c r="D13294" s="27"/>
      <c r="F13294" s="27"/>
      <c r="G13294" s="35"/>
      <c r="H13294" s="35"/>
      <c r="I13294" s="35"/>
    </row>
    <row r="13295" spans="3:9" ht="22.5" customHeight="1" x14ac:dyDescent="0.25">
      <c r="C13295" s="34"/>
      <c r="D13295" s="27"/>
      <c r="F13295" s="27"/>
      <c r="G13295" s="35"/>
      <c r="H13295" s="35"/>
      <c r="I13295" s="35"/>
    </row>
    <row r="13296" spans="3:9" ht="22.5" customHeight="1" x14ac:dyDescent="0.25">
      <c r="C13296" s="34"/>
      <c r="D13296" s="27"/>
      <c r="F13296" s="27"/>
      <c r="G13296" s="35"/>
      <c r="H13296" s="35"/>
      <c r="I13296" s="35"/>
    </row>
    <row r="13297" spans="3:9" ht="22.5" customHeight="1" x14ac:dyDescent="0.25">
      <c r="C13297" s="34"/>
      <c r="D13297" s="27"/>
      <c r="F13297" s="27"/>
      <c r="G13297" s="35"/>
      <c r="H13297" s="35"/>
      <c r="I13297" s="35"/>
    </row>
    <row r="13298" spans="3:9" ht="22.5" customHeight="1" x14ac:dyDescent="0.25">
      <c r="C13298" s="34"/>
      <c r="D13298" s="27"/>
      <c r="F13298" s="27"/>
      <c r="G13298" s="35"/>
      <c r="H13298" s="35"/>
      <c r="I13298" s="35"/>
    </row>
    <row r="13299" spans="3:9" ht="22.5" customHeight="1" x14ac:dyDescent="0.25">
      <c r="C13299" s="34"/>
      <c r="D13299" s="27"/>
      <c r="F13299" s="27"/>
      <c r="G13299" s="35"/>
      <c r="H13299" s="35"/>
      <c r="I13299" s="35"/>
    </row>
    <row r="13300" spans="3:9" ht="22.5" customHeight="1" x14ac:dyDescent="0.25">
      <c r="C13300" s="34"/>
      <c r="D13300" s="27"/>
      <c r="F13300" s="27"/>
      <c r="G13300" s="35"/>
      <c r="H13300" s="35"/>
      <c r="I13300" s="35"/>
    </row>
    <row r="13301" spans="3:9" ht="22.5" customHeight="1" x14ac:dyDescent="0.25">
      <c r="C13301" s="34"/>
      <c r="D13301" s="27"/>
      <c r="F13301" s="27"/>
      <c r="G13301" s="35"/>
      <c r="H13301" s="35"/>
      <c r="I13301" s="35"/>
    </row>
    <row r="13302" spans="3:9" ht="22.5" customHeight="1" x14ac:dyDescent="0.25">
      <c r="C13302" s="34"/>
      <c r="D13302" s="27"/>
      <c r="F13302" s="27"/>
      <c r="G13302" s="35"/>
      <c r="H13302" s="35"/>
      <c r="I13302" s="35"/>
    </row>
    <row r="13303" spans="3:9" ht="22.5" customHeight="1" x14ac:dyDescent="0.25">
      <c r="C13303" s="34"/>
      <c r="D13303" s="27"/>
      <c r="F13303" s="27"/>
      <c r="G13303" s="35"/>
      <c r="H13303" s="35"/>
      <c r="I13303" s="35"/>
    </row>
    <row r="13304" spans="3:9" ht="22.5" customHeight="1" x14ac:dyDescent="0.25">
      <c r="C13304" s="34"/>
      <c r="D13304" s="27"/>
      <c r="F13304" s="27"/>
      <c r="G13304" s="35"/>
      <c r="H13304" s="35"/>
      <c r="I13304" s="35"/>
    </row>
    <row r="13305" spans="3:9" ht="22.5" customHeight="1" x14ac:dyDescent="0.25">
      <c r="C13305" s="34"/>
      <c r="D13305" s="27"/>
      <c r="F13305" s="27"/>
      <c r="G13305" s="35"/>
      <c r="H13305" s="35"/>
      <c r="I13305" s="35"/>
    </row>
    <row r="13306" spans="3:9" ht="22.5" customHeight="1" x14ac:dyDescent="0.25">
      <c r="C13306" s="34"/>
      <c r="D13306" s="27"/>
      <c r="F13306" s="27"/>
      <c r="G13306" s="35"/>
      <c r="H13306" s="35"/>
      <c r="I13306" s="35"/>
    </row>
    <row r="13307" spans="3:9" ht="22.5" customHeight="1" x14ac:dyDescent="0.25">
      <c r="C13307" s="34"/>
      <c r="D13307" s="27"/>
      <c r="F13307" s="27"/>
      <c r="G13307" s="35"/>
      <c r="H13307" s="35"/>
      <c r="I13307" s="35"/>
    </row>
    <row r="13308" spans="3:9" ht="22.5" customHeight="1" x14ac:dyDescent="0.25">
      <c r="C13308" s="34"/>
      <c r="D13308" s="27"/>
      <c r="F13308" s="27"/>
      <c r="G13308" s="35"/>
      <c r="H13308" s="35"/>
      <c r="I13308" s="35"/>
    </row>
    <row r="13309" spans="3:9" ht="22.5" customHeight="1" x14ac:dyDescent="0.25">
      <c r="C13309" s="34"/>
      <c r="D13309" s="27"/>
      <c r="F13309" s="27"/>
      <c r="G13309" s="35"/>
      <c r="H13309" s="35"/>
      <c r="I13309" s="35"/>
    </row>
    <row r="13310" spans="3:9" ht="22.5" customHeight="1" x14ac:dyDescent="0.25">
      <c r="C13310" s="34"/>
      <c r="D13310" s="27"/>
      <c r="F13310" s="27"/>
      <c r="G13310" s="35"/>
      <c r="H13310" s="35"/>
      <c r="I13310" s="35"/>
    </row>
    <row r="13311" spans="3:9" ht="22.5" customHeight="1" x14ac:dyDescent="0.25">
      <c r="C13311" s="34"/>
      <c r="D13311" s="27"/>
      <c r="F13311" s="27"/>
      <c r="G13311" s="35"/>
      <c r="H13311" s="35"/>
      <c r="I13311" s="35"/>
    </row>
    <row r="13312" spans="3:9" ht="22.5" customHeight="1" x14ac:dyDescent="0.25">
      <c r="C13312" s="34"/>
      <c r="D13312" s="27"/>
      <c r="F13312" s="27"/>
      <c r="G13312" s="35"/>
      <c r="H13312" s="35"/>
      <c r="I13312" s="35"/>
    </row>
    <row r="13313" spans="3:9" ht="22.5" customHeight="1" x14ac:dyDescent="0.25">
      <c r="C13313" s="34"/>
      <c r="D13313" s="27"/>
      <c r="F13313" s="27"/>
      <c r="G13313" s="35"/>
      <c r="H13313" s="35"/>
      <c r="I13313" s="35"/>
    </row>
    <row r="13314" spans="3:9" ht="22.5" customHeight="1" x14ac:dyDescent="0.25">
      <c r="C13314" s="34"/>
      <c r="D13314" s="27"/>
      <c r="F13314" s="27"/>
      <c r="G13314" s="35"/>
      <c r="H13314" s="35"/>
      <c r="I13314" s="35"/>
    </row>
    <row r="13315" spans="3:9" ht="22.5" customHeight="1" x14ac:dyDescent="0.25">
      <c r="C13315" s="34"/>
      <c r="D13315" s="27"/>
      <c r="F13315" s="27"/>
      <c r="G13315" s="35"/>
      <c r="H13315" s="35"/>
      <c r="I13315" s="35"/>
    </row>
    <row r="13316" spans="3:9" ht="22.5" customHeight="1" x14ac:dyDescent="0.25">
      <c r="C13316" s="34"/>
      <c r="D13316" s="27"/>
      <c r="F13316" s="27"/>
      <c r="G13316" s="35"/>
      <c r="H13316" s="35"/>
      <c r="I13316" s="35"/>
    </row>
    <row r="13317" spans="3:9" ht="22.5" customHeight="1" x14ac:dyDescent="0.25">
      <c r="C13317" s="34"/>
      <c r="D13317" s="27"/>
      <c r="F13317" s="27"/>
      <c r="G13317" s="35"/>
      <c r="H13317" s="35"/>
      <c r="I13317" s="35"/>
    </row>
    <row r="13318" spans="3:9" ht="22.5" customHeight="1" x14ac:dyDescent="0.25">
      <c r="C13318" s="34"/>
      <c r="D13318" s="27"/>
      <c r="F13318" s="27"/>
      <c r="G13318" s="35"/>
      <c r="H13318" s="35"/>
      <c r="I13318" s="35"/>
    </row>
    <row r="13319" spans="3:9" ht="22.5" customHeight="1" x14ac:dyDescent="0.25">
      <c r="C13319" s="34"/>
      <c r="D13319" s="27"/>
      <c r="F13319" s="27"/>
      <c r="G13319" s="35"/>
      <c r="H13319" s="35"/>
      <c r="I13319" s="35"/>
    </row>
    <row r="13320" spans="3:9" ht="22.5" customHeight="1" x14ac:dyDescent="0.25">
      <c r="C13320" s="34"/>
      <c r="D13320" s="27"/>
      <c r="F13320" s="27"/>
      <c r="G13320" s="35"/>
      <c r="H13320" s="35"/>
      <c r="I13320" s="35"/>
    </row>
    <row r="13321" spans="3:9" ht="22.5" customHeight="1" x14ac:dyDescent="0.25">
      <c r="C13321" s="34"/>
      <c r="D13321" s="27"/>
      <c r="F13321" s="27"/>
      <c r="G13321" s="35"/>
      <c r="H13321" s="35"/>
      <c r="I13321" s="35"/>
    </row>
    <row r="13322" spans="3:9" ht="22.5" customHeight="1" x14ac:dyDescent="0.25">
      <c r="C13322" s="34"/>
      <c r="D13322" s="27"/>
      <c r="F13322" s="27"/>
      <c r="G13322" s="35"/>
      <c r="H13322" s="35"/>
      <c r="I13322" s="35"/>
    </row>
    <row r="13323" spans="3:9" ht="22.5" customHeight="1" x14ac:dyDescent="0.25">
      <c r="C13323" s="34"/>
      <c r="D13323" s="27"/>
      <c r="F13323" s="27"/>
      <c r="G13323" s="35"/>
      <c r="H13323" s="35"/>
      <c r="I13323" s="35"/>
    </row>
    <row r="13324" spans="3:9" ht="22.5" customHeight="1" x14ac:dyDescent="0.25">
      <c r="C13324" s="34"/>
      <c r="D13324" s="27"/>
      <c r="F13324" s="27"/>
      <c r="G13324" s="35"/>
      <c r="H13324" s="35"/>
      <c r="I13324" s="35"/>
    </row>
    <row r="13325" spans="3:9" ht="22.5" customHeight="1" x14ac:dyDescent="0.25">
      <c r="C13325" s="34"/>
      <c r="D13325" s="27"/>
      <c r="F13325" s="27"/>
      <c r="G13325" s="35"/>
      <c r="H13325" s="35"/>
      <c r="I13325" s="35"/>
    </row>
    <row r="13326" spans="3:9" ht="22.5" customHeight="1" x14ac:dyDescent="0.25">
      <c r="C13326" s="34"/>
      <c r="D13326" s="27"/>
      <c r="F13326" s="27"/>
      <c r="G13326" s="35"/>
      <c r="H13326" s="35"/>
      <c r="I13326" s="35"/>
    </row>
    <row r="13327" spans="3:9" ht="22.5" customHeight="1" x14ac:dyDescent="0.25">
      <c r="C13327" s="34"/>
      <c r="D13327" s="27"/>
      <c r="F13327" s="27"/>
      <c r="G13327" s="35"/>
      <c r="H13327" s="35"/>
      <c r="I13327" s="35"/>
    </row>
    <row r="13328" spans="3:9" ht="22.5" customHeight="1" x14ac:dyDescent="0.25">
      <c r="C13328" s="34"/>
      <c r="D13328" s="27"/>
      <c r="F13328" s="27"/>
      <c r="G13328" s="35"/>
      <c r="H13328" s="35"/>
      <c r="I13328" s="35"/>
    </row>
    <row r="13329" spans="3:9" ht="22.5" customHeight="1" x14ac:dyDescent="0.25">
      <c r="C13329" s="34"/>
      <c r="D13329" s="27"/>
      <c r="F13329" s="27"/>
      <c r="G13329" s="35"/>
      <c r="H13329" s="35"/>
      <c r="I13329" s="35"/>
    </row>
    <row r="13330" spans="3:9" ht="22.5" customHeight="1" x14ac:dyDescent="0.25">
      <c r="C13330" s="34"/>
      <c r="D13330" s="27"/>
      <c r="F13330" s="27"/>
      <c r="G13330" s="35"/>
      <c r="H13330" s="35"/>
      <c r="I13330" s="35"/>
    </row>
    <row r="13331" spans="3:9" ht="22.5" customHeight="1" x14ac:dyDescent="0.25">
      <c r="C13331" s="34"/>
      <c r="D13331" s="27"/>
      <c r="F13331" s="27"/>
      <c r="G13331" s="35"/>
      <c r="H13331" s="35"/>
      <c r="I13331" s="35"/>
    </row>
    <row r="13332" spans="3:9" ht="22.5" customHeight="1" x14ac:dyDescent="0.25">
      <c r="C13332" s="34"/>
      <c r="D13332" s="27"/>
      <c r="F13332" s="27"/>
      <c r="G13332" s="35"/>
      <c r="H13332" s="35"/>
      <c r="I13332" s="35"/>
    </row>
    <row r="13333" spans="3:9" ht="22.5" customHeight="1" x14ac:dyDescent="0.25">
      <c r="C13333" s="34"/>
      <c r="D13333" s="27"/>
      <c r="F13333" s="27"/>
      <c r="G13333" s="35"/>
      <c r="H13333" s="35"/>
      <c r="I13333" s="35"/>
    </row>
    <row r="13334" spans="3:9" ht="22.5" customHeight="1" x14ac:dyDescent="0.25">
      <c r="C13334" s="34"/>
      <c r="D13334" s="27"/>
      <c r="F13334" s="27"/>
      <c r="G13334" s="35"/>
      <c r="H13334" s="35"/>
      <c r="I13334" s="35"/>
    </row>
    <row r="13335" spans="3:9" ht="22.5" customHeight="1" x14ac:dyDescent="0.25">
      <c r="C13335" s="34"/>
      <c r="D13335" s="27"/>
      <c r="F13335" s="27"/>
      <c r="G13335" s="35"/>
      <c r="H13335" s="35"/>
      <c r="I13335" s="35"/>
    </row>
    <row r="13336" spans="3:9" ht="22.5" customHeight="1" x14ac:dyDescent="0.25">
      <c r="C13336" s="34"/>
      <c r="D13336" s="27"/>
      <c r="F13336" s="27"/>
      <c r="G13336" s="35"/>
      <c r="H13336" s="35"/>
      <c r="I13336" s="35"/>
    </row>
    <row r="13337" spans="3:9" ht="22.5" customHeight="1" x14ac:dyDescent="0.25">
      <c r="C13337" s="34"/>
      <c r="D13337" s="27"/>
      <c r="F13337" s="27"/>
      <c r="G13337" s="35"/>
      <c r="H13337" s="35"/>
      <c r="I13337" s="35"/>
    </row>
    <row r="13338" spans="3:9" ht="22.5" customHeight="1" x14ac:dyDescent="0.25">
      <c r="C13338" s="34"/>
      <c r="D13338" s="27"/>
      <c r="F13338" s="27"/>
      <c r="G13338" s="35"/>
      <c r="H13338" s="35"/>
      <c r="I13338" s="35"/>
    </row>
    <row r="13339" spans="3:9" ht="22.5" customHeight="1" x14ac:dyDescent="0.25">
      <c r="C13339" s="34"/>
      <c r="D13339" s="27"/>
      <c r="F13339" s="27"/>
      <c r="G13339" s="35"/>
      <c r="H13339" s="35"/>
      <c r="I13339" s="35"/>
    </row>
    <row r="13340" spans="3:9" ht="22.5" customHeight="1" x14ac:dyDescent="0.25">
      <c r="C13340" s="34"/>
      <c r="D13340" s="27"/>
      <c r="F13340" s="27"/>
      <c r="G13340" s="35"/>
      <c r="H13340" s="35"/>
      <c r="I13340" s="35"/>
    </row>
    <row r="13341" spans="3:9" ht="22.5" customHeight="1" x14ac:dyDescent="0.25">
      <c r="C13341" s="34"/>
      <c r="D13341" s="27"/>
      <c r="F13341" s="27"/>
      <c r="G13341" s="35"/>
      <c r="H13341" s="35"/>
      <c r="I13341" s="35"/>
    </row>
    <row r="13342" spans="3:9" ht="22.5" customHeight="1" x14ac:dyDescent="0.25">
      <c r="C13342" s="34"/>
      <c r="D13342" s="27"/>
      <c r="F13342" s="27"/>
      <c r="G13342" s="35"/>
      <c r="H13342" s="35"/>
      <c r="I13342" s="35"/>
    </row>
    <row r="13343" spans="3:9" ht="22.5" customHeight="1" x14ac:dyDescent="0.25">
      <c r="C13343" s="34"/>
      <c r="D13343" s="27"/>
      <c r="F13343" s="27"/>
      <c r="G13343" s="35"/>
      <c r="H13343" s="35"/>
      <c r="I13343" s="35"/>
    </row>
    <row r="13344" spans="3:9" ht="22.5" customHeight="1" x14ac:dyDescent="0.25">
      <c r="C13344" s="34"/>
      <c r="D13344" s="27"/>
      <c r="F13344" s="27"/>
      <c r="G13344" s="35"/>
      <c r="H13344" s="35"/>
      <c r="I13344" s="35"/>
    </row>
    <row r="13345" spans="3:9" ht="22.5" customHeight="1" x14ac:dyDescent="0.25">
      <c r="C13345" s="34"/>
      <c r="D13345" s="27"/>
      <c r="F13345" s="27"/>
      <c r="G13345" s="35"/>
      <c r="H13345" s="35"/>
      <c r="I13345" s="35"/>
    </row>
    <row r="13346" spans="3:9" ht="22.5" customHeight="1" x14ac:dyDescent="0.25">
      <c r="C13346" s="34"/>
      <c r="D13346" s="27"/>
      <c r="F13346" s="27"/>
      <c r="G13346" s="35"/>
      <c r="H13346" s="35"/>
      <c r="I13346" s="35"/>
    </row>
    <row r="13347" spans="3:9" ht="22.5" customHeight="1" x14ac:dyDescent="0.25">
      <c r="C13347" s="34"/>
      <c r="D13347" s="27"/>
      <c r="F13347" s="27"/>
      <c r="G13347" s="35"/>
      <c r="H13347" s="35"/>
      <c r="I13347" s="35"/>
    </row>
    <row r="13348" spans="3:9" ht="22.5" customHeight="1" x14ac:dyDescent="0.25">
      <c r="C13348" s="34"/>
      <c r="D13348" s="27"/>
      <c r="F13348" s="27"/>
      <c r="G13348" s="35"/>
      <c r="H13348" s="35"/>
      <c r="I13348" s="35"/>
    </row>
    <row r="13349" spans="3:9" ht="22.5" customHeight="1" x14ac:dyDescent="0.25">
      <c r="C13349" s="34"/>
      <c r="D13349" s="27"/>
      <c r="F13349" s="27"/>
      <c r="G13349" s="35"/>
      <c r="H13349" s="35"/>
      <c r="I13349" s="35"/>
    </row>
    <row r="13350" spans="3:9" ht="22.5" customHeight="1" x14ac:dyDescent="0.25">
      <c r="C13350" s="34"/>
      <c r="D13350" s="27"/>
      <c r="F13350" s="27"/>
      <c r="G13350" s="35"/>
      <c r="H13350" s="35"/>
      <c r="I13350" s="35"/>
    </row>
    <row r="13351" spans="3:9" ht="22.5" customHeight="1" x14ac:dyDescent="0.25">
      <c r="C13351" s="34"/>
      <c r="D13351" s="27"/>
      <c r="F13351" s="27"/>
      <c r="G13351" s="35"/>
      <c r="H13351" s="35"/>
      <c r="I13351" s="35"/>
    </row>
    <row r="13352" spans="3:9" ht="22.5" customHeight="1" x14ac:dyDescent="0.25">
      <c r="C13352" s="34"/>
      <c r="D13352" s="27"/>
      <c r="F13352" s="27"/>
      <c r="G13352" s="35"/>
      <c r="H13352" s="35"/>
      <c r="I13352" s="35"/>
    </row>
    <row r="13353" spans="3:9" ht="22.5" customHeight="1" x14ac:dyDescent="0.25">
      <c r="C13353" s="34"/>
      <c r="D13353" s="27"/>
      <c r="F13353" s="27"/>
      <c r="G13353" s="35"/>
      <c r="H13353" s="35"/>
      <c r="I13353" s="35"/>
    </row>
    <row r="13354" spans="3:9" ht="22.5" customHeight="1" x14ac:dyDescent="0.25">
      <c r="C13354" s="34"/>
      <c r="D13354" s="27"/>
      <c r="F13354" s="27"/>
      <c r="G13354" s="35"/>
      <c r="H13354" s="35"/>
      <c r="I13354" s="35"/>
    </row>
    <row r="13355" spans="3:9" ht="22.5" customHeight="1" x14ac:dyDescent="0.25">
      <c r="C13355" s="34"/>
      <c r="D13355" s="27"/>
      <c r="F13355" s="27"/>
      <c r="G13355" s="35"/>
      <c r="H13355" s="35"/>
      <c r="I13355" s="35"/>
    </row>
    <row r="13356" spans="3:9" ht="22.5" customHeight="1" x14ac:dyDescent="0.25">
      <c r="C13356" s="34"/>
      <c r="D13356" s="27"/>
      <c r="F13356" s="27"/>
      <c r="G13356" s="35"/>
      <c r="H13356" s="35"/>
      <c r="I13356" s="35"/>
    </row>
    <row r="13357" spans="3:9" ht="22.5" customHeight="1" x14ac:dyDescent="0.25">
      <c r="C13357" s="34"/>
      <c r="D13357" s="27"/>
      <c r="F13357" s="27"/>
      <c r="G13357" s="35"/>
      <c r="H13357" s="35"/>
      <c r="I13357" s="35"/>
    </row>
    <row r="13358" spans="3:9" ht="22.5" customHeight="1" x14ac:dyDescent="0.25">
      <c r="C13358" s="34"/>
      <c r="D13358" s="27"/>
      <c r="F13358" s="27"/>
      <c r="G13358" s="35"/>
      <c r="H13358" s="35"/>
      <c r="I13358" s="35"/>
    </row>
    <row r="13359" spans="3:9" ht="22.5" customHeight="1" x14ac:dyDescent="0.25">
      <c r="C13359" s="34"/>
      <c r="D13359" s="27"/>
      <c r="F13359" s="27"/>
      <c r="G13359" s="35"/>
      <c r="H13359" s="35"/>
      <c r="I13359" s="35"/>
    </row>
    <row r="13360" spans="3:9" ht="22.5" customHeight="1" x14ac:dyDescent="0.25">
      <c r="C13360" s="34"/>
      <c r="D13360" s="27"/>
      <c r="F13360" s="27"/>
      <c r="G13360" s="35"/>
      <c r="H13360" s="35"/>
      <c r="I13360" s="35"/>
    </row>
    <row r="13361" spans="3:9" ht="22.5" customHeight="1" x14ac:dyDescent="0.25">
      <c r="C13361" s="34"/>
      <c r="D13361" s="27"/>
      <c r="F13361" s="27"/>
      <c r="G13361" s="35"/>
      <c r="H13361" s="35"/>
      <c r="I13361" s="35"/>
    </row>
    <row r="13362" spans="3:9" ht="22.5" customHeight="1" x14ac:dyDescent="0.25">
      <c r="C13362" s="34"/>
      <c r="D13362" s="27"/>
      <c r="F13362" s="27"/>
      <c r="G13362" s="35"/>
      <c r="H13362" s="35"/>
      <c r="I13362" s="35"/>
    </row>
    <row r="13363" spans="3:9" ht="22.5" customHeight="1" x14ac:dyDescent="0.25">
      <c r="C13363" s="34"/>
      <c r="D13363" s="27"/>
      <c r="F13363" s="27"/>
      <c r="G13363" s="35"/>
      <c r="H13363" s="35"/>
      <c r="I13363" s="35"/>
    </row>
    <row r="13364" spans="3:9" ht="22.5" customHeight="1" x14ac:dyDescent="0.25">
      <c r="C13364" s="34"/>
      <c r="D13364" s="27"/>
      <c r="F13364" s="27"/>
      <c r="G13364" s="35"/>
      <c r="H13364" s="35"/>
      <c r="I13364" s="35"/>
    </row>
    <row r="13365" spans="3:9" ht="22.5" customHeight="1" x14ac:dyDescent="0.25">
      <c r="C13365" s="34"/>
      <c r="D13365" s="27"/>
      <c r="F13365" s="27"/>
      <c r="G13365" s="35"/>
      <c r="H13365" s="35"/>
      <c r="I13365" s="35"/>
    </row>
    <row r="13366" spans="3:9" ht="22.5" customHeight="1" x14ac:dyDescent="0.25">
      <c r="C13366" s="34"/>
      <c r="D13366" s="27"/>
      <c r="F13366" s="27"/>
      <c r="G13366" s="35"/>
      <c r="H13366" s="35"/>
      <c r="I13366" s="35"/>
    </row>
    <row r="13367" spans="3:9" ht="22.5" customHeight="1" x14ac:dyDescent="0.25">
      <c r="C13367" s="34"/>
      <c r="D13367" s="27"/>
      <c r="F13367" s="27"/>
      <c r="G13367" s="35"/>
      <c r="H13367" s="35"/>
      <c r="I13367" s="35"/>
    </row>
    <row r="13368" spans="3:9" ht="22.5" customHeight="1" x14ac:dyDescent="0.25">
      <c r="C13368" s="34"/>
      <c r="D13368" s="27"/>
      <c r="F13368" s="27"/>
      <c r="G13368" s="35"/>
      <c r="H13368" s="35"/>
      <c r="I13368" s="35"/>
    </row>
    <row r="13369" spans="3:9" ht="22.5" customHeight="1" x14ac:dyDescent="0.25">
      <c r="C13369" s="34"/>
      <c r="D13369" s="27"/>
      <c r="F13369" s="27"/>
      <c r="G13369" s="35"/>
      <c r="H13369" s="35"/>
      <c r="I13369" s="35"/>
    </row>
    <row r="13370" spans="3:9" ht="22.5" customHeight="1" x14ac:dyDescent="0.25">
      <c r="C13370" s="34"/>
      <c r="D13370" s="27"/>
      <c r="F13370" s="27"/>
      <c r="G13370" s="35"/>
      <c r="H13370" s="35"/>
      <c r="I13370" s="35"/>
    </row>
    <row r="13371" spans="3:9" ht="22.5" customHeight="1" x14ac:dyDescent="0.25">
      <c r="C13371" s="34"/>
      <c r="D13371" s="27"/>
      <c r="F13371" s="27"/>
      <c r="G13371" s="35"/>
      <c r="H13371" s="35"/>
      <c r="I13371" s="35"/>
    </row>
    <row r="13372" spans="3:9" ht="22.5" customHeight="1" x14ac:dyDescent="0.25">
      <c r="C13372" s="34"/>
      <c r="D13372" s="27"/>
      <c r="F13372" s="27"/>
      <c r="G13372" s="35"/>
      <c r="H13372" s="35"/>
      <c r="I13372" s="35"/>
    </row>
    <row r="13373" spans="3:9" ht="22.5" customHeight="1" x14ac:dyDescent="0.25">
      <c r="C13373" s="34"/>
      <c r="D13373" s="27"/>
      <c r="F13373" s="27"/>
      <c r="G13373" s="35"/>
      <c r="H13373" s="35"/>
      <c r="I13373" s="35"/>
    </row>
    <row r="13374" spans="3:9" ht="22.5" customHeight="1" x14ac:dyDescent="0.25">
      <c r="C13374" s="34"/>
      <c r="D13374" s="27"/>
      <c r="F13374" s="27"/>
      <c r="G13374" s="35"/>
      <c r="H13374" s="35"/>
      <c r="I13374" s="35"/>
    </row>
    <row r="13375" spans="3:9" ht="22.5" customHeight="1" x14ac:dyDescent="0.25">
      <c r="C13375" s="34"/>
      <c r="D13375" s="27"/>
      <c r="F13375" s="27"/>
      <c r="G13375" s="35"/>
      <c r="H13375" s="35"/>
      <c r="I13375" s="35"/>
    </row>
    <row r="13376" spans="3:9" ht="22.5" customHeight="1" x14ac:dyDescent="0.25">
      <c r="C13376" s="34"/>
      <c r="D13376" s="27"/>
      <c r="F13376" s="27"/>
      <c r="G13376" s="35"/>
      <c r="H13376" s="35"/>
      <c r="I13376" s="35"/>
    </row>
    <row r="13377" spans="3:9" ht="22.5" customHeight="1" x14ac:dyDescent="0.25">
      <c r="C13377" s="34"/>
      <c r="D13377" s="27"/>
      <c r="F13377" s="27"/>
      <c r="G13377" s="35"/>
      <c r="H13377" s="35"/>
      <c r="I13377" s="35"/>
    </row>
    <row r="13378" spans="3:9" ht="22.5" customHeight="1" x14ac:dyDescent="0.25">
      <c r="C13378" s="34"/>
      <c r="D13378" s="27"/>
      <c r="F13378" s="27"/>
      <c r="G13378" s="35"/>
      <c r="H13378" s="35"/>
      <c r="I13378" s="35"/>
    </row>
    <row r="13379" spans="3:9" ht="22.5" customHeight="1" x14ac:dyDescent="0.25">
      <c r="C13379" s="34"/>
      <c r="D13379" s="27"/>
      <c r="F13379" s="27"/>
      <c r="G13379" s="35"/>
      <c r="H13379" s="35"/>
      <c r="I13379" s="35"/>
    </row>
    <row r="13380" spans="3:9" ht="22.5" customHeight="1" x14ac:dyDescent="0.25">
      <c r="C13380" s="34"/>
      <c r="D13380" s="27"/>
      <c r="F13380" s="27"/>
      <c r="G13380" s="35"/>
      <c r="H13380" s="35"/>
      <c r="I13380" s="35"/>
    </row>
    <row r="13381" spans="3:9" ht="22.5" customHeight="1" x14ac:dyDescent="0.25">
      <c r="C13381" s="34"/>
      <c r="D13381" s="27"/>
      <c r="F13381" s="27"/>
      <c r="G13381" s="35"/>
      <c r="H13381" s="35"/>
      <c r="I13381" s="35"/>
    </row>
    <row r="13382" spans="3:9" ht="22.5" customHeight="1" x14ac:dyDescent="0.25">
      <c r="C13382" s="34"/>
      <c r="D13382" s="27"/>
      <c r="F13382" s="27"/>
      <c r="G13382" s="35"/>
      <c r="H13382" s="35"/>
      <c r="I13382" s="35"/>
    </row>
    <row r="13383" spans="3:9" ht="22.5" customHeight="1" x14ac:dyDescent="0.25">
      <c r="C13383" s="34"/>
      <c r="D13383" s="27"/>
      <c r="F13383" s="27"/>
      <c r="G13383" s="35"/>
      <c r="H13383" s="35"/>
      <c r="I13383" s="35"/>
    </row>
    <row r="13384" spans="3:9" ht="22.5" customHeight="1" x14ac:dyDescent="0.25">
      <c r="C13384" s="34"/>
      <c r="D13384" s="27"/>
      <c r="F13384" s="27"/>
      <c r="G13384" s="35"/>
      <c r="H13384" s="35"/>
      <c r="I13384" s="35"/>
    </row>
    <row r="13385" spans="3:9" ht="22.5" customHeight="1" x14ac:dyDescent="0.25">
      <c r="C13385" s="34"/>
      <c r="D13385" s="27"/>
      <c r="F13385" s="27"/>
      <c r="G13385" s="35"/>
      <c r="H13385" s="35"/>
      <c r="I13385" s="35"/>
    </row>
    <row r="13386" spans="3:9" ht="22.5" customHeight="1" x14ac:dyDescent="0.25">
      <c r="C13386" s="34"/>
      <c r="D13386" s="27"/>
      <c r="F13386" s="27"/>
      <c r="G13386" s="35"/>
      <c r="H13386" s="35"/>
      <c r="I13386" s="35"/>
    </row>
    <row r="13387" spans="3:9" ht="22.5" customHeight="1" x14ac:dyDescent="0.25">
      <c r="C13387" s="34"/>
      <c r="D13387" s="27"/>
      <c r="F13387" s="27"/>
      <c r="G13387" s="35"/>
      <c r="H13387" s="35"/>
      <c r="I13387" s="35"/>
    </row>
    <row r="13388" spans="3:9" ht="22.5" customHeight="1" x14ac:dyDescent="0.25">
      <c r="C13388" s="34"/>
      <c r="D13388" s="27"/>
      <c r="F13388" s="27"/>
      <c r="G13388" s="35"/>
      <c r="H13388" s="35"/>
      <c r="I13388" s="35"/>
    </row>
    <row r="13389" spans="3:9" ht="22.5" customHeight="1" x14ac:dyDescent="0.25">
      <c r="C13389" s="34"/>
      <c r="D13389" s="27"/>
      <c r="F13389" s="27"/>
      <c r="G13389" s="35"/>
      <c r="H13389" s="35"/>
      <c r="I13389" s="35"/>
    </row>
    <row r="13390" spans="3:9" ht="22.5" customHeight="1" x14ac:dyDescent="0.25">
      <c r="C13390" s="34"/>
      <c r="D13390" s="27"/>
      <c r="F13390" s="27"/>
      <c r="G13390" s="35"/>
      <c r="H13390" s="35"/>
      <c r="I13390" s="35"/>
    </row>
    <row r="13391" spans="3:9" ht="22.5" customHeight="1" x14ac:dyDescent="0.25">
      <c r="C13391" s="34"/>
      <c r="D13391" s="27"/>
      <c r="F13391" s="27"/>
      <c r="G13391" s="35"/>
      <c r="H13391" s="35"/>
      <c r="I13391" s="35"/>
    </row>
    <row r="13392" spans="3:9" ht="22.5" customHeight="1" x14ac:dyDescent="0.25">
      <c r="C13392" s="34"/>
      <c r="D13392" s="27"/>
      <c r="F13392" s="27"/>
      <c r="G13392" s="35"/>
      <c r="H13392" s="35"/>
      <c r="I13392" s="35"/>
    </row>
    <row r="13393" spans="3:9" ht="22.5" customHeight="1" x14ac:dyDescent="0.25">
      <c r="C13393" s="34"/>
      <c r="D13393" s="27"/>
      <c r="F13393" s="27"/>
      <c r="G13393" s="35"/>
      <c r="H13393" s="35"/>
      <c r="I13393" s="35"/>
    </row>
    <row r="13394" spans="3:9" ht="22.5" customHeight="1" x14ac:dyDescent="0.25">
      <c r="C13394" s="34"/>
      <c r="D13394" s="27"/>
      <c r="F13394" s="27"/>
      <c r="G13394" s="35"/>
      <c r="H13394" s="35"/>
      <c r="I13394" s="35"/>
    </row>
    <row r="13395" spans="3:9" ht="22.5" customHeight="1" x14ac:dyDescent="0.25">
      <c r="C13395" s="34"/>
      <c r="D13395" s="27"/>
      <c r="F13395" s="27"/>
      <c r="G13395" s="35"/>
      <c r="H13395" s="35"/>
      <c r="I13395" s="35"/>
    </row>
    <row r="13396" spans="3:9" ht="22.5" customHeight="1" x14ac:dyDescent="0.25">
      <c r="C13396" s="34"/>
      <c r="D13396" s="27"/>
      <c r="F13396" s="27"/>
      <c r="G13396" s="35"/>
      <c r="H13396" s="35"/>
      <c r="I13396" s="35"/>
    </row>
    <row r="13397" spans="3:9" ht="22.5" customHeight="1" x14ac:dyDescent="0.25">
      <c r="C13397" s="34"/>
      <c r="D13397" s="27"/>
      <c r="F13397" s="27"/>
      <c r="G13397" s="35"/>
      <c r="H13397" s="35"/>
      <c r="I13397" s="35"/>
    </row>
    <row r="13398" spans="3:9" ht="22.5" customHeight="1" x14ac:dyDescent="0.25">
      <c r="C13398" s="34"/>
      <c r="D13398" s="27"/>
      <c r="F13398" s="27"/>
      <c r="G13398" s="35"/>
      <c r="H13398" s="35"/>
      <c r="I13398" s="35"/>
    </row>
    <row r="13399" spans="3:9" ht="22.5" customHeight="1" x14ac:dyDescent="0.25">
      <c r="C13399" s="34"/>
      <c r="D13399" s="27"/>
      <c r="F13399" s="27"/>
      <c r="G13399" s="35"/>
      <c r="H13399" s="35"/>
      <c r="I13399" s="35"/>
    </row>
    <row r="13400" spans="3:9" ht="22.5" customHeight="1" x14ac:dyDescent="0.25">
      <c r="C13400" s="34"/>
      <c r="D13400" s="27"/>
      <c r="F13400" s="27"/>
      <c r="G13400" s="35"/>
      <c r="H13400" s="35"/>
      <c r="I13400" s="35"/>
    </row>
    <row r="13401" spans="3:9" ht="22.5" customHeight="1" x14ac:dyDescent="0.25">
      <c r="C13401" s="34"/>
      <c r="D13401" s="27"/>
      <c r="F13401" s="27"/>
      <c r="G13401" s="35"/>
      <c r="H13401" s="35"/>
      <c r="I13401" s="35"/>
    </row>
    <row r="13402" spans="3:9" ht="22.5" customHeight="1" x14ac:dyDescent="0.25">
      <c r="C13402" s="34"/>
      <c r="D13402" s="27"/>
      <c r="F13402" s="27"/>
      <c r="G13402" s="35"/>
      <c r="H13402" s="35"/>
      <c r="I13402" s="35"/>
    </row>
    <row r="13403" spans="3:9" ht="22.5" customHeight="1" x14ac:dyDescent="0.25">
      <c r="C13403" s="34"/>
      <c r="D13403" s="27"/>
      <c r="F13403" s="27"/>
      <c r="G13403" s="35"/>
      <c r="H13403" s="35"/>
      <c r="I13403" s="35"/>
    </row>
    <row r="13404" spans="3:9" ht="22.5" customHeight="1" x14ac:dyDescent="0.25">
      <c r="C13404" s="34"/>
      <c r="D13404" s="27"/>
      <c r="F13404" s="27"/>
      <c r="G13404" s="35"/>
      <c r="H13404" s="35"/>
      <c r="I13404" s="35"/>
    </row>
    <row r="13405" spans="3:9" ht="22.5" customHeight="1" x14ac:dyDescent="0.25">
      <c r="C13405" s="34"/>
      <c r="D13405" s="27"/>
      <c r="F13405" s="27"/>
      <c r="G13405" s="35"/>
      <c r="H13405" s="35"/>
      <c r="I13405" s="35"/>
    </row>
    <row r="13406" spans="3:9" ht="22.5" customHeight="1" x14ac:dyDescent="0.25">
      <c r="C13406" s="34"/>
      <c r="D13406" s="27"/>
      <c r="F13406" s="27"/>
      <c r="G13406" s="35"/>
      <c r="H13406" s="35"/>
      <c r="I13406" s="35"/>
    </row>
    <row r="13407" spans="3:9" ht="22.5" customHeight="1" x14ac:dyDescent="0.25">
      <c r="C13407" s="34"/>
      <c r="D13407" s="27"/>
      <c r="F13407" s="27"/>
      <c r="G13407" s="35"/>
      <c r="H13407" s="35"/>
      <c r="I13407" s="35"/>
    </row>
    <row r="13408" spans="3:9" ht="22.5" customHeight="1" x14ac:dyDescent="0.25">
      <c r="C13408" s="34"/>
      <c r="D13408" s="27"/>
      <c r="F13408" s="27"/>
      <c r="G13408" s="35"/>
      <c r="H13408" s="35"/>
      <c r="I13408" s="35"/>
    </row>
    <row r="13409" spans="3:9" ht="22.5" customHeight="1" x14ac:dyDescent="0.25">
      <c r="C13409" s="34"/>
      <c r="D13409" s="27"/>
      <c r="F13409" s="27"/>
      <c r="G13409" s="35"/>
      <c r="H13409" s="35"/>
      <c r="I13409" s="35"/>
    </row>
    <row r="13410" spans="3:9" ht="22.5" customHeight="1" x14ac:dyDescent="0.25">
      <c r="C13410" s="34"/>
      <c r="D13410" s="27"/>
      <c r="F13410" s="27"/>
      <c r="G13410" s="35"/>
      <c r="H13410" s="35"/>
      <c r="I13410" s="35"/>
    </row>
    <row r="13411" spans="3:9" ht="22.5" customHeight="1" x14ac:dyDescent="0.25">
      <c r="C13411" s="34"/>
      <c r="D13411" s="27"/>
      <c r="F13411" s="27"/>
      <c r="G13411" s="35"/>
      <c r="H13411" s="35"/>
      <c r="I13411" s="35"/>
    </row>
    <row r="13412" spans="3:9" ht="22.5" customHeight="1" x14ac:dyDescent="0.25">
      <c r="C13412" s="34"/>
      <c r="D13412" s="27"/>
      <c r="F13412" s="27"/>
      <c r="G13412" s="35"/>
      <c r="H13412" s="35"/>
      <c r="I13412" s="35"/>
    </row>
    <row r="13413" spans="3:9" ht="22.5" customHeight="1" x14ac:dyDescent="0.25">
      <c r="C13413" s="34"/>
      <c r="D13413" s="27"/>
      <c r="F13413" s="27"/>
      <c r="G13413" s="35"/>
      <c r="H13413" s="35"/>
      <c r="I13413" s="35"/>
    </row>
    <row r="13414" spans="3:9" ht="22.5" customHeight="1" x14ac:dyDescent="0.25">
      <c r="C13414" s="34"/>
      <c r="D13414" s="27"/>
      <c r="F13414" s="27"/>
      <c r="G13414" s="35"/>
      <c r="H13414" s="35"/>
      <c r="I13414" s="35"/>
    </row>
    <row r="13415" spans="3:9" ht="22.5" customHeight="1" x14ac:dyDescent="0.25">
      <c r="C13415" s="34"/>
      <c r="D13415" s="27"/>
      <c r="F13415" s="27"/>
      <c r="G13415" s="35"/>
      <c r="H13415" s="35"/>
      <c r="I13415" s="35"/>
    </row>
    <row r="13416" spans="3:9" ht="22.5" customHeight="1" x14ac:dyDescent="0.25">
      <c r="C13416" s="34"/>
      <c r="D13416" s="27"/>
      <c r="F13416" s="27"/>
      <c r="G13416" s="35"/>
      <c r="H13416" s="35"/>
      <c r="I13416" s="35"/>
    </row>
    <row r="13417" spans="3:9" ht="22.5" customHeight="1" x14ac:dyDescent="0.25">
      <c r="C13417" s="34"/>
      <c r="D13417" s="27"/>
      <c r="F13417" s="27"/>
      <c r="G13417" s="35"/>
      <c r="H13417" s="35"/>
      <c r="I13417" s="35"/>
    </row>
    <row r="13418" spans="3:9" ht="22.5" customHeight="1" x14ac:dyDescent="0.25">
      <c r="C13418" s="34"/>
      <c r="D13418" s="27"/>
      <c r="F13418" s="27"/>
      <c r="G13418" s="35"/>
      <c r="H13418" s="35"/>
      <c r="I13418" s="35"/>
    </row>
    <row r="13419" spans="3:9" ht="22.5" customHeight="1" x14ac:dyDescent="0.25">
      <c r="C13419" s="34"/>
      <c r="D13419" s="27"/>
      <c r="F13419" s="27"/>
      <c r="G13419" s="35"/>
      <c r="H13419" s="35"/>
      <c r="I13419" s="35"/>
    </row>
    <row r="13420" spans="3:9" ht="22.5" customHeight="1" x14ac:dyDescent="0.25">
      <c r="C13420" s="34"/>
      <c r="D13420" s="27"/>
      <c r="F13420" s="27"/>
      <c r="G13420" s="35"/>
      <c r="H13420" s="35"/>
      <c r="I13420" s="35"/>
    </row>
    <row r="13421" spans="3:9" ht="22.5" customHeight="1" x14ac:dyDescent="0.25">
      <c r="C13421" s="34"/>
      <c r="D13421" s="27"/>
      <c r="F13421" s="27"/>
      <c r="G13421" s="35"/>
      <c r="H13421" s="35"/>
      <c r="I13421" s="35"/>
    </row>
    <row r="13422" spans="3:9" ht="22.5" customHeight="1" x14ac:dyDescent="0.25">
      <c r="C13422" s="34"/>
      <c r="D13422" s="27"/>
      <c r="F13422" s="27"/>
      <c r="G13422" s="35"/>
      <c r="H13422" s="35"/>
      <c r="I13422" s="35"/>
    </row>
    <row r="13423" spans="3:9" ht="22.5" customHeight="1" x14ac:dyDescent="0.25">
      <c r="C13423" s="34"/>
      <c r="D13423" s="27"/>
      <c r="F13423" s="27"/>
      <c r="G13423" s="35"/>
      <c r="H13423" s="35"/>
      <c r="I13423" s="35"/>
    </row>
    <row r="13424" spans="3:9" ht="22.5" customHeight="1" x14ac:dyDescent="0.25">
      <c r="C13424" s="34"/>
      <c r="D13424" s="27"/>
      <c r="F13424" s="27"/>
      <c r="G13424" s="35"/>
      <c r="H13424" s="35"/>
      <c r="I13424" s="35"/>
    </row>
    <row r="13425" spans="3:9" ht="22.5" customHeight="1" x14ac:dyDescent="0.25">
      <c r="C13425" s="34"/>
      <c r="D13425" s="27"/>
      <c r="F13425" s="27"/>
      <c r="G13425" s="35"/>
      <c r="H13425" s="35"/>
      <c r="I13425" s="35"/>
    </row>
    <row r="13426" spans="3:9" ht="22.5" customHeight="1" x14ac:dyDescent="0.25">
      <c r="C13426" s="34"/>
      <c r="D13426" s="27"/>
      <c r="F13426" s="27"/>
      <c r="G13426" s="35"/>
      <c r="H13426" s="35"/>
      <c r="I13426" s="35"/>
    </row>
    <row r="13427" spans="3:9" ht="22.5" customHeight="1" x14ac:dyDescent="0.25">
      <c r="C13427" s="34"/>
      <c r="D13427" s="27"/>
      <c r="F13427" s="27"/>
      <c r="G13427" s="35"/>
      <c r="H13427" s="35"/>
      <c r="I13427" s="35"/>
    </row>
    <row r="13428" spans="3:9" ht="22.5" customHeight="1" x14ac:dyDescent="0.25">
      <c r="C13428" s="34"/>
      <c r="D13428" s="27"/>
      <c r="F13428" s="27"/>
      <c r="G13428" s="35"/>
      <c r="H13428" s="35"/>
      <c r="I13428" s="35"/>
    </row>
    <row r="13429" spans="3:9" ht="22.5" customHeight="1" x14ac:dyDescent="0.25">
      <c r="C13429" s="34"/>
      <c r="D13429" s="27"/>
      <c r="F13429" s="27"/>
      <c r="G13429" s="35"/>
      <c r="H13429" s="35"/>
      <c r="I13429" s="35"/>
    </row>
    <row r="13430" spans="3:9" ht="22.5" customHeight="1" x14ac:dyDescent="0.25">
      <c r="C13430" s="34"/>
      <c r="D13430" s="27"/>
      <c r="F13430" s="27"/>
      <c r="G13430" s="35"/>
      <c r="H13430" s="35"/>
      <c r="I13430" s="35"/>
    </row>
    <row r="13431" spans="3:9" ht="22.5" customHeight="1" x14ac:dyDescent="0.25">
      <c r="C13431" s="34"/>
      <c r="D13431" s="27"/>
      <c r="F13431" s="27"/>
      <c r="G13431" s="35"/>
      <c r="H13431" s="35"/>
      <c r="I13431" s="35"/>
    </row>
    <row r="13432" spans="3:9" ht="22.5" customHeight="1" x14ac:dyDescent="0.25">
      <c r="C13432" s="34"/>
      <c r="D13432" s="27"/>
      <c r="F13432" s="27"/>
      <c r="G13432" s="35"/>
      <c r="H13432" s="35"/>
      <c r="I13432" s="35"/>
    </row>
    <row r="13433" spans="3:9" ht="22.5" customHeight="1" x14ac:dyDescent="0.25">
      <c r="C13433" s="34"/>
      <c r="D13433" s="27"/>
      <c r="F13433" s="27"/>
      <c r="G13433" s="35"/>
      <c r="H13433" s="35"/>
      <c r="I13433" s="35"/>
    </row>
    <row r="13434" spans="3:9" ht="22.5" customHeight="1" x14ac:dyDescent="0.25">
      <c r="C13434" s="34"/>
      <c r="D13434" s="27"/>
      <c r="F13434" s="27"/>
      <c r="G13434" s="35"/>
      <c r="H13434" s="35"/>
      <c r="I13434" s="35"/>
    </row>
    <row r="13435" spans="3:9" ht="22.5" customHeight="1" x14ac:dyDescent="0.25">
      <c r="C13435" s="34"/>
      <c r="D13435" s="27"/>
      <c r="F13435" s="27"/>
      <c r="G13435" s="35"/>
      <c r="H13435" s="35"/>
      <c r="I13435" s="35"/>
    </row>
    <row r="13436" spans="3:9" ht="22.5" customHeight="1" x14ac:dyDescent="0.25">
      <c r="C13436" s="34"/>
      <c r="D13436" s="27"/>
      <c r="F13436" s="27"/>
      <c r="G13436" s="35"/>
      <c r="H13436" s="35"/>
      <c r="I13436" s="35"/>
    </row>
    <row r="13437" spans="3:9" ht="22.5" customHeight="1" x14ac:dyDescent="0.25">
      <c r="C13437" s="34"/>
      <c r="D13437" s="27"/>
      <c r="F13437" s="27"/>
      <c r="G13437" s="35"/>
      <c r="H13437" s="35"/>
      <c r="I13437" s="35"/>
    </row>
    <row r="13438" spans="3:9" ht="22.5" customHeight="1" x14ac:dyDescent="0.25">
      <c r="C13438" s="34"/>
      <c r="D13438" s="27"/>
      <c r="F13438" s="27"/>
      <c r="G13438" s="35"/>
      <c r="H13438" s="35"/>
      <c r="I13438" s="35"/>
    </row>
    <row r="13439" spans="3:9" ht="22.5" customHeight="1" x14ac:dyDescent="0.25">
      <c r="C13439" s="34"/>
      <c r="D13439" s="27"/>
      <c r="F13439" s="27"/>
      <c r="G13439" s="35"/>
      <c r="H13439" s="35"/>
      <c r="I13439" s="35"/>
    </row>
    <row r="13440" spans="3:9" ht="22.5" customHeight="1" x14ac:dyDescent="0.25">
      <c r="C13440" s="34"/>
      <c r="D13440" s="27"/>
      <c r="F13440" s="27"/>
      <c r="G13440" s="35"/>
      <c r="H13440" s="35"/>
      <c r="I13440" s="35"/>
    </row>
    <row r="13441" spans="3:9" ht="22.5" customHeight="1" x14ac:dyDescent="0.25">
      <c r="C13441" s="34"/>
      <c r="D13441" s="27"/>
      <c r="F13441" s="27"/>
      <c r="G13441" s="35"/>
      <c r="H13441" s="35"/>
      <c r="I13441" s="35"/>
    </row>
    <row r="13442" spans="3:9" ht="22.5" customHeight="1" x14ac:dyDescent="0.25">
      <c r="C13442" s="34"/>
      <c r="D13442" s="27"/>
      <c r="F13442" s="27"/>
      <c r="G13442" s="35"/>
      <c r="H13442" s="35"/>
      <c r="I13442" s="35"/>
    </row>
    <row r="13443" spans="3:9" ht="22.5" customHeight="1" x14ac:dyDescent="0.25">
      <c r="C13443" s="34"/>
      <c r="D13443" s="27"/>
      <c r="F13443" s="27"/>
      <c r="G13443" s="35"/>
      <c r="H13443" s="35"/>
      <c r="I13443" s="35"/>
    </row>
    <row r="13444" spans="3:9" ht="22.5" customHeight="1" x14ac:dyDescent="0.25">
      <c r="C13444" s="34"/>
      <c r="D13444" s="27"/>
      <c r="F13444" s="27"/>
      <c r="G13444" s="35"/>
      <c r="H13444" s="35"/>
      <c r="I13444" s="35"/>
    </row>
    <row r="13445" spans="3:9" ht="22.5" customHeight="1" x14ac:dyDescent="0.25">
      <c r="C13445" s="34"/>
      <c r="D13445" s="27"/>
      <c r="F13445" s="27"/>
      <c r="G13445" s="35"/>
      <c r="H13445" s="35"/>
      <c r="I13445" s="35"/>
    </row>
    <row r="13446" spans="3:9" ht="22.5" customHeight="1" x14ac:dyDescent="0.25">
      <c r="C13446" s="34"/>
      <c r="D13446" s="27"/>
      <c r="F13446" s="27"/>
      <c r="G13446" s="35"/>
      <c r="H13446" s="35"/>
      <c r="I13446" s="35"/>
    </row>
    <row r="13447" spans="3:9" ht="22.5" customHeight="1" x14ac:dyDescent="0.25">
      <c r="C13447" s="34"/>
      <c r="D13447" s="27"/>
      <c r="F13447" s="27"/>
      <c r="G13447" s="35"/>
      <c r="H13447" s="35"/>
      <c r="I13447" s="35"/>
    </row>
    <row r="13448" spans="3:9" ht="22.5" customHeight="1" x14ac:dyDescent="0.25">
      <c r="C13448" s="34"/>
      <c r="D13448" s="27"/>
      <c r="F13448" s="27"/>
      <c r="G13448" s="35"/>
      <c r="H13448" s="35"/>
      <c r="I13448" s="35"/>
    </row>
    <row r="13449" spans="3:9" ht="22.5" customHeight="1" x14ac:dyDescent="0.25">
      <c r="C13449" s="34"/>
      <c r="D13449" s="27"/>
      <c r="F13449" s="27"/>
      <c r="G13449" s="35"/>
      <c r="H13449" s="35"/>
      <c r="I13449" s="35"/>
    </row>
    <row r="13450" spans="3:9" ht="22.5" customHeight="1" x14ac:dyDescent="0.25">
      <c r="C13450" s="34"/>
      <c r="D13450" s="27"/>
      <c r="F13450" s="27"/>
      <c r="G13450" s="35"/>
      <c r="H13450" s="35"/>
      <c r="I13450" s="35"/>
    </row>
    <row r="13451" spans="3:9" ht="22.5" customHeight="1" x14ac:dyDescent="0.25">
      <c r="C13451" s="34"/>
      <c r="D13451" s="27"/>
      <c r="F13451" s="27"/>
      <c r="G13451" s="35"/>
      <c r="H13451" s="35"/>
      <c r="I13451" s="35"/>
    </row>
    <row r="13452" spans="3:9" ht="22.5" customHeight="1" x14ac:dyDescent="0.25">
      <c r="C13452" s="34"/>
      <c r="D13452" s="27"/>
      <c r="F13452" s="27"/>
      <c r="G13452" s="35"/>
      <c r="H13452" s="35"/>
      <c r="I13452" s="35"/>
    </row>
    <row r="13453" spans="3:9" ht="22.5" customHeight="1" x14ac:dyDescent="0.25">
      <c r="C13453" s="34"/>
      <c r="D13453" s="27"/>
      <c r="F13453" s="27"/>
      <c r="G13453" s="35"/>
      <c r="H13453" s="35"/>
      <c r="I13453" s="35"/>
    </row>
    <row r="13454" spans="3:9" ht="22.5" customHeight="1" x14ac:dyDescent="0.25">
      <c r="C13454" s="34"/>
      <c r="D13454" s="27"/>
      <c r="F13454" s="27"/>
      <c r="G13454" s="35"/>
      <c r="H13454" s="35"/>
      <c r="I13454" s="35"/>
    </row>
    <row r="13455" spans="3:9" ht="22.5" customHeight="1" x14ac:dyDescent="0.25">
      <c r="C13455" s="34"/>
      <c r="D13455" s="27"/>
      <c r="F13455" s="27"/>
      <c r="G13455" s="35"/>
      <c r="H13455" s="35"/>
      <c r="I13455" s="35"/>
    </row>
    <row r="13456" spans="3:9" ht="22.5" customHeight="1" x14ac:dyDescent="0.25">
      <c r="C13456" s="34"/>
      <c r="D13456" s="27"/>
      <c r="F13456" s="27"/>
      <c r="G13456" s="35"/>
      <c r="H13456" s="35"/>
      <c r="I13456" s="35"/>
    </row>
    <row r="13457" spans="3:9" ht="22.5" customHeight="1" x14ac:dyDescent="0.25">
      <c r="C13457" s="34"/>
      <c r="D13457" s="27"/>
      <c r="F13457" s="27"/>
      <c r="G13457" s="35"/>
      <c r="H13457" s="35"/>
      <c r="I13457" s="35"/>
    </row>
    <row r="13458" spans="3:9" ht="22.5" customHeight="1" x14ac:dyDescent="0.25">
      <c r="C13458" s="34"/>
      <c r="D13458" s="27"/>
      <c r="F13458" s="27"/>
      <c r="G13458" s="35"/>
      <c r="H13458" s="35"/>
      <c r="I13458" s="35"/>
    </row>
    <row r="13459" spans="3:9" ht="22.5" customHeight="1" x14ac:dyDescent="0.25">
      <c r="C13459" s="34"/>
      <c r="D13459" s="27"/>
      <c r="F13459" s="27"/>
      <c r="G13459" s="35"/>
      <c r="H13459" s="35"/>
      <c r="I13459" s="35"/>
    </row>
    <row r="13460" spans="3:9" ht="22.5" customHeight="1" x14ac:dyDescent="0.25">
      <c r="C13460" s="34"/>
      <c r="D13460" s="27"/>
      <c r="F13460" s="27"/>
      <c r="G13460" s="35"/>
      <c r="H13460" s="35"/>
      <c r="I13460" s="35"/>
    </row>
    <row r="13461" spans="3:9" ht="22.5" customHeight="1" x14ac:dyDescent="0.25">
      <c r="C13461" s="34"/>
      <c r="D13461" s="27"/>
      <c r="F13461" s="27"/>
      <c r="G13461" s="35"/>
      <c r="H13461" s="35"/>
      <c r="I13461" s="35"/>
    </row>
    <row r="13462" spans="3:9" ht="22.5" customHeight="1" x14ac:dyDescent="0.25">
      <c r="C13462" s="34"/>
      <c r="D13462" s="27"/>
      <c r="F13462" s="27"/>
      <c r="G13462" s="35"/>
      <c r="H13462" s="35"/>
      <c r="I13462" s="35"/>
    </row>
    <row r="13463" spans="3:9" ht="22.5" customHeight="1" x14ac:dyDescent="0.25">
      <c r="C13463" s="34"/>
      <c r="D13463" s="27"/>
      <c r="F13463" s="27"/>
      <c r="G13463" s="35"/>
      <c r="H13463" s="35"/>
      <c r="I13463" s="35"/>
    </row>
    <row r="13464" spans="3:9" ht="22.5" customHeight="1" x14ac:dyDescent="0.25">
      <c r="C13464" s="34"/>
      <c r="D13464" s="27"/>
      <c r="F13464" s="27"/>
      <c r="G13464" s="35"/>
      <c r="H13464" s="35"/>
      <c r="I13464" s="35"/>
    </row>
    <row r="13465" spans="3:9" ht="22.5" customHeight="1" x14ac:dyDescent="0.25">
      <c r="C13465" s="34"/>
      <c r="D13465" s="27"/>
      <c r="F13465" s="27"/>
      <c r="G13465" s="35"/>
      <c r="H13465" s="35"/>
      <c r="I13465" s="35"/>
    </row>
    <row r="13466" spans="3:9" ht="22.5" customHeight="1" x14ac:dyDescent="0.25">
      <c r="C13466" s="34"/>
      <c r="D13466" s="27"/>
      <c r="F13466" s="27"/>
      <c r="G13466" s="35"/>
      <c r="H13466" s="35"/>
      <c r="I13466" s="35"/>
    </row>
    <row r="13467" spans="3:9" ht="22.5" customHeight="1" x14ac:dyDescent="0.25">
      <c r="C13467" s="34"/>
      <c r="D13467" s="27"/>
      <c r="F13467" s="27"/>
      <c r="G13467" s="35"/>
      <c r="H13467" s="35"/>
      <c r="I13467" s="35"/>
    </row>
    <row r="13468" spans="3:9" ht="22.5" customHeight="1" x14ac:dyDescent="0.25">
      <c r="C13468" s="34"/>
      <c r="D13468" s="27"/>
      <c r="F13468" s="27"/>
      <c r="G13468" s="35"/>
      <c r="H13468" s="35"/>
      <c r="I13468" s="35"/>
    </row>
    <row r="13469" spans="3:9" ht="22.5" customHeight="1" x14ac:dyDescent="0.25">
      <c r="C13469" s="34"/>
      <c r="D13469" s="27"/>
      <c r="F13469" s="27"/>
      <c r="G13469" s="35"/>
      <c r="H13469" s="35"/>
      <c r="I13469" s="35"/>
    </row>
    <row r="13470" spans="3:9" ht="22.5" customHeight="1" x14ac:dyDescent="0.25">
      <c r="C13470" s="34"/>
      <c r="D13470" s="27"/>
      <c r="F13470" s="27"/>
      <c r="G13470" s="35"/>
      <c r="H13470" s="35"/>
      <c r="I13470" s="35"/>
    </row>
    <row r="13471" spans="3:9" ht="22.5" customHeight="1" x14ac:dyDescent="0.25">
      <c r="C13471" s="34"/>
      <c r="D13471" s="27"/>
      <c r="F13471" s="27"/>
      <c r="G13471" s="35"/>
      <c r="H13471" s="35"/>
      <c r="I13471" s="35"/>
    </row>
    <row r="13472" spans="3:9" ht="22.5" customHeight="1" x14ac:dyDescent="0.25">
      <c r="C13472" s="34"/>
      <c r="D13472" s="27"/>
      <c r="F13472" s="27"/>
      <c r="G13472" s="35"/>
      <c r="H13472" s="35"/>
      <c r="I13472" s="35"/>
    </row>
    <row r="13473" spans="3:9" ht="22.5" customHeight="1" x14ac:dyDescent="0.25">
      <c r="C13473" s="34"/>
      <c r="D13473" s="27"/>
      <c r="F13473" s="27"/>
      <c r="G13473" s="35"/>
      <c r="H13473" s="35"/>
      <c r="I13473" s="35"/>
    </row>
    <row r="13474" spans="3:9" ht="22.5" customHeight="1" x14ac:dyDescent="0.25">
      <c r="C13474" s="34"/>
      <c r="D13474" s="27"/>
      <c r="F13474" s="27"/>
      <c r="G13474" s="35"/>
      <c r="H13474" s="35"/>
      <c r="I13474" s="35"/>
    </row>
    <row r="13475" spans="3:9" ht="22.5" customHeight="1" x14ac:dyDescent="0.25">
      <c r="C13475" s="34"/>
      <c r="D13475" s="27"/>
      <c r="F13475" s="27"/>
      <c r="G13475" s="35"/>
      <c r="H13475" s="35"/>
      <c r="I13475" s="35"/>
    </row>
    <row r="13476" spans="3:9" ht="22.5" customHeight="1" x14ac:dyDescent="0.25">
      <c r="C13476" s="34"/>
      <c r="D13476" s="27"/>
      <c r="F13476" s="27"/>
      <c r="G13476" s="35"/>
      <c r="H13476" s="35"/>
      <c r="I13476" s="35"/>
    </row>
    <row r="13477" spans="3:9" ht="22.5" customHeight="1" x14ac:dyDescent="0.25">
      <c r="C13477" s="34"/>
      <c r="D13477" s="27"/>
      <c r="F13477" s="27"/>
      <c r="G13477" s="35"/>
      <c r="H13477" s="35"/>
      <c r="I13477" s="35"/>
    </row>
    <row r="13478" spans="3:9" ht="22.5" customHeight="1" x14ac:dyDescent="0.25">
      <c r="C13478" s="34"/>
      <c r="D13478" s="27"/>
      <c r="F13478" s="27"/>
      <c r="G13478" s="35"/>
      <c r="H13478" s="35"/>
      <c r="I13478" s="35"/>
    </row>
    <row r="13479" spans="3:9" ht="22.5" customHeight="1" x14ac:dyDescent="0.25">
      <c r="C13479" s="34"/>
      <c r="D13479" s="27"/>
      <c r="F13479" s="27"/>
      <c r="G13479" s="35"/>
      <c r="H13479" s="35"/>
      <c r="I13479" s="35"/>
    </row>
    <row r="13480" spans="3:9" ht="22.5" customHeight="1" x14ac:dyDescent="0.25">
      <c r="C13480" s="34"/>
      <c r="D13480" s="27"/>
      <c r="F13480" s="27"/>
      <c r="G13480" s="35"/>
      <c r="H13480" s="35"/>
      <c r="I13480" s="35"/>
    </row>
    <row r="13481" spans="3:9" ht="22.5" customHeight="1" x14ac:dyDescent="0.25">
      <c r="C13481" s="34"/>
      <c r="D13481" s="27"/>
      <c r="F13481" s="27"/>
      <c r="G13481" s="35"/>
      <c r="H13481" s="35"/>
      <c r="I13481" s="35"/>
    </row>
    <row r="13482" spans="3:9" ht="22.5" customHeight="1" x14ac:dyDescent="0.25">
      <c r="C13482" s="34"/>
      <c r="D13482" s="27"/>
      <c r="F13482" s="27"/>
      <c r="G13482" s="35"/>
      <c r="H13482" s="35"/>
      <c r="I13482" s="35"/>
    </row>
    <row r="13483" spans="3:9" ht="22.5" customHeight="1" x14ac:dyDescent="0.25">
      <c r="C13483" s="34"/>
      <c r="D13483" s="27"/>
      <c r="F13483" s="27"/>
      <c r="G13483" s="35"/>
      <c r="H13483" s="35"/>
      <c r="I13483" s="35"/>
    </row>
    <row r="13484" spans="3:9" ht="22.5" customHeight="1" x14ac:dyDescent="0.25">
      <c r="C13484" s="34"/>
      <c r="D13484" s="27"/>
      <c r="F13484" s="27"/>
      <c r="G13484" s="35"/>
      <c r="H13484" s="35"/>
      <c r="I13484" s="35"/>
    </row>
    <row r="13485" spans="3:9" ht="22.5" customHeight="1" x14ac:dyDescent="0.25">
      <c r="C13485" s="34"/>
      <c r="D13485" s="27"/>
      <c r="F13485" s="27"/>
      <c r="G13485" s="35"/>
      <c r="H13485" s="35"/>
      <c r="I13485" s="35"/>
    </row>
    <row r="13486" spans="3:9" ht="22.5" customHeight="1" x14ac:dyDescent="0.25">
      <c r="C13486" s="34"/>
      <c r="D13486" s="27"/>
      <c r="F13486" s="27"/>
      <c r="G13486" s="35"/>
      <c r="H13486" s="35"/>
      <c r="I13486" s="35"/>
    </row>
    <row r="13487" spans="3:9" ht="22.5" customHeight="1" x14ac:dyDescent="0.25">
      <c r="C13487" s="34"/>
      <c r="D13487" s="27"/>
      <c r="F13487" s="27"/>
      <c r="G13487" s="35"/>
      <c r="H13487" s="35"/>
      <c r="I13487" s="35"/>
    </row>
    <row r="13488" spans="3:9" ht="22.5" customHeight="1" x14ac:dyDescent="0.25">
      <c r="C13488" s="34"/>
      <c r="D13488" s="27"/>
      <c r="F13488" s="27"/>
      <c r="G13488" s="35"/>
      <c r="H13488" s="35"/>
      <c r="I13488" s="35"/>
    </row>
    <row r="13489" spans="3:9" ht="22.5" customHeight="1" x14ac:dyDescent="0.25">
      <c r="C13489" s="34"/>
      <c r="D13489" s="27"/>
      <c r="F13489" s="27"/>
      <c r="G13489" s="35"/>
      <c r="H13489" s="35"/>
      <c r="I13489" s="35"/>
    </row>
    <row r="13490" spans="3:9" ht="22.5" customHeight="1" x14ac:dyDescent="0.25">
      <c r="C13490" s="34"/>
      <c r="D13490" s="27"/>
      <c r="F13490" s="27"/>
      <c r="G13490" s="35"/>
      <c r="H13490" s="35"/>
      <c r="I13490" s="35"/>
    </row>
    <row r="13491" spans="3:9" ht="22.5" customHeight="1" x14ac:dyDescent="0.25">
      <c r="C13491" s="34"/>
      <c r="D13491" s="27"/>
      <c r="F13491" s="27"/>
      <c r="G13491" s="35"/>
      <c r="H13491" s="35"/>
      <c r="I13491" s="35"/>
    </row>
    <row r="13492" spans="3:9" ht="22.5" customHeight="1" x14ac:dyDescent="0.25">
      <c r="C13492" s="34"/>
      <c r="D13492" s="27"/>
      <c r="F13492" s="27"/>
      <c r="G13492" s="35"/>
      <c r="H13492" s="35"/>
      <c r="I13492" s="35"/>
    </row>
    <row r="13493" spans="3:9" ht="22.5" customHeight="1" x14ac:dyDescent="0.25">
      <c r="C13493" s="34"/>
      <c r="D13493" s="27"/>
      <c r="F13493" s="27"/>
      <c r="G13493" s="35"/>
      <c r="H13493" s="35"/>
      <c r="I13493" s="35"/>
    </row>
    <row r="13494" spans="3:9" ht="22.5" customHeight="1" x14ac:dyDescent="0.25">
      <c r="C13494" s="34"/>
      <c r="D13494" s="27"/>
      <c r="F13494" s="27"/>
      <c r="G13494" s="35"/>
      <c r="H13494" s="35"/>
      <c r="I13494" s="35"/>
    </row>
    <row r="13495" spans="3:9" ht="22.5" customHeight="1" x14ac:dyDescent="0.25">
      <c r="C13495" s="34"/>
      <c r="D13495" s="27"/>
      <c r="F13495" s="27"/>
      <c r="G13495" s="35"/>
      <c r="H13495" s="35"/>
      <c r="I13495" s="35"/>
    </row>
    <row r="13496" spans="3:9" ht="22.5" customHeight="1" x14ac:dyDescent="0.25">
      <c r="C13496" s="34"/>
      <c r="D13496" s="27"/>
      <c r="F13496" s="27"/>
      <c r="G13496" s="35"/>
      <c r="H13496" s="35"/>
      <c r="I13496" s="35"/>
    </row>
    <row r="13497" spans="3:9" ht="22.5" customHeight="1" x14ac:dyDescent="0.25">
      <c r="C13497" s="34"/>
      <c r="D13497" s="27"/>
      <c r="F13497" s="27"/>
      <c r="G13497" s="35"/>
      <c r="H13497" s="35"/>
      <c r="I13497" s="35"/>
    </row>
    <row r="13498" spans="3:9" ht="22.5" customHeight="1" x14ac:dyDescent="0.25">
      <c r="C13498" s="34"/>
      <c r="D13498" s="27"/>
      <c r="F13498" s="27"/>
      <c r="G13498" s="35"/>
      <c r="H13498" s="35"/>
      <c r="I13498" s="35"/>
    </row>
    <row r="13499" spans="3:9" ht="22.5" customHeight="1" x14ac:dyDescent="0.25">
      <c r="C13499" s="34"/>
      <c r="D13499" s="27"/>
      <c r="F13499" s="27"/>
      <c r="G13499" s="35"/>
      <c r="H13499" s="35"/>
      <c r="I13499" s="35"/>
    </row>
    <row r="13500" spans="3:9" ht="22.5" customHeight="1" x14ac:dyDescent="0.25">
      <c r="C13500" s="34"/>
      <c r="D13500" s="27"/>
      <c r="F13500" s="27"/>
      <c r="G13500" s="35"/>
      <c r="H13500" s="35"/>
      <c r="I13500" s="35"/>
    </row>
    <row r="13501" spans="3:9" ht="22.5" customHeight="1" x14ac:dyDescent="0.25">
      <c r="C13501" s="34"/>
      <c r="D13501" s="27"/>
      <c r="F13501" s="27"/>
      <c r="G13501" s="35"/>
      <c r="H13501" s="35"/>
      <c r="I13501" s="35"/>
    </row>
    <row r="13502" spans="3:9" ht="22.5" customHeight="1" x14ac:dyDescent="0.25">
      <c r="C13502" s="34"/>
      <c r="D13502" s="27"/>
      <c r="F13502" s="27"/>
      <c r="G13502" s="35"/>
      <c r="H13502" s="35"/>
      <c r="I13502" s="35"/>
    </row>
    <row r="13503" spans="3:9" ht="22.5" customHeight="1" x14ac:dyDescent="0.25">
      <c r="C13503" s="34"/>
      <c r="D13503" s="27"/>
      <c r="F13503" s="27"/>
      <c r="G13503" s="35"/>
      <c r="H13503" s="35"/>
      <c r="I13503" s="35"/>
    </row>
    <row r="13504" spans="3:9" ht="22.5" customHeight="1" x14ac:dyDescent="0.25">
      <c r="C13504" s="34"/>
      <c r="D13504" s="27"/>
      <c r="F13504" s="27"/>
      <c r="G13504" s="35"/>
      <c r="H13504" s="35"/>
      <c r="I13504" s="35"/>
    </row>
    <row r="13505" spans="3:9" ht="22.5" customHeight="1" x14ac:dyDescent="0.25">
      <c r="C13505" s="34"/>
      <c r="D13505" s="27"/>
      <c r="F13505" s="27"/>
      <c r="G13505" s="35"/>
      <c r="H13505" s="35"/>
      <c r="I13505" s="35"/>
    </row>
    <row r="13506" spans="3:9" ht="22.5" customHeight="1" x14ac:dyDescent="0.25">
      <c r="C13506" s="34"/>
      <c r="D13506" s="27"/>
      <c r="F13506" s="27"/>
      <c r="G13506" s="35"/>
      <c r="H13506" s="35"/>
      <c r="I13506" s="35"/>
    </row>
    <row r="13507" spans="3:9" ht="22.5" customHeight="1" x14ac:dyDescent="0.25">
      <c r="C13507" s="34"/>
      <c r="D13507" s="27"/>
      <c r="F13507" s="27"/>
      <c r="G13507" s="35"/>
      <c r="H13507" s="35"/>
      <c r="I13507" s="35"/>
    </row>
    <row r="13508" spans="3:9" ht="22.5" customHeight="1" x14ac:dyDescent="0.25">
      <c r="C13508" s="34"/>
      <c r="D13508" s="27"/>
      <c r="F13508" s="27"/>
      <c r="G13508" s="35"/>
      <c r="H13508" s="35"/>
      <c r="I13508" s="35"/>
    </row>
    <row r="13509" spans="3:9" ht="22.5" customHeight="1" x14ac:dyDescent="0.25">
      <c r="C13509" s="34"/>
      <c r="D13509" s="27"/>
      <c r="F13509" s="27"/>
      <c r="G13509" s="35"/>
      <c r="H13509" s="35"/>
      <c r="I13509" s="35"/>
    </row>
    <row r="13510" spans="3:9" ht="22.5" customHeight="1" x14ac:dyDescent="0.25">
      <c r="C13510" s="34"/>
      <c r="D13510" s="27"/>
      <c r="F13510" s="27"/>
      <c r="G13510" s="35"/>
      <c r="H13510" s="35"/>
      <c r="I13510" s="35"/>
    </row>
    <row r="13511" spans="3:9" ht="22.5" customHeight="1" x14ac:dyDescent="0.25">
      <c r="C13511" s="34"/>
      <c r="D13511" s="27"/>
      <c r="F13511" s="27"/>
      <c r="G13511" s="35"/>
      <c r="H13511" s="35"/>
      <c r="I13511" s="35"/>
    </row>
    <row r="13512" spans="3:9" ht="22.5" customHeight="1" x14ac:dyDescent="0.25">
      <c r="C13512" s="34"/>
      <c r="D13512" s="27"/>
      <c r="F13512" s="27"/>
      <c r="G13512" s="35"/>
      <c r="H13512" s="35"/>
      <c r="I13512" s="35"/>
    </row>
    <row r="13513" spans="3:9" ht="22.5" customHeight="1" x14ac:dyDescent="0.25">
      <c r="C13513" s="34"/>
      <c r="D13513" s="27"/>
      <c r="F13513" s="27"/>
      <c r="G13513" s="35"/>
      <c r="H13513" s="35"/>
      <c r="I13513" s="35"/>
    </row>
    <row r="13514" spans="3:9" ht="22.5" customHeight="1" x14ac:dyDescent="0.25">
      <c r="C13514" s="34"/>
      <c r="D13514" s="27"/>
      <c r="F13514" s="27"/>
      <c r="G13514" s="35"/>
      <c r="H13514" s="35"/>
      <c r="I13514" s="35"/>
    </row>
    <row r="13515" spans="3:9" ht="22.5" customHeight="1" x14ac:dyDescent="0.25">
      <c r="C13515" s="34"/>
      <c r="D13515" s="27"/>
      <c r="F13515" s="27"/>
      <c r="G13515" s="35"/>
      <c r="H13515" s="35"/>
      <c r="I13515" s="35"/>
    </row>
    <row r="13516" spans="3:9" ht="22.5" customHeight="1" x14ac:dyDescent="0.25">
      <c r="C13516" s="34"/>
      <c r="D13516" s="27"/>
      <c r="F13516" s="27"/>
      <c r="G13516" s="35"/>
      <c r="H13516" s="35"/>
      <c r="I13516" s="35"/>
    </row>
    <row r="13517" spans="3:9" ht="22.5" customHeight="1" x14ac:dyDescent="0.25">
      <c r="C13517" s="34"/>
      <c r="D13517" s="27"/>
      <c r="F13517" s="27"/>
      <c r="G13517" s="35"/>
      <c r="H13517" s="35"/>
      <c r="I13517" s="35"/>
    </row>
    <row r="13518" spans="3:9" ht="22.5" customHeight="1" x14ac:dyDescent="0.25">
      <c r="C13518" s="34"/>
      <c r="D13518" s="27"/>
      <c r="F13518" s="27"/>
      <c r="G13518" s="35"/>
      <c r="H13518" s="35"/>
      <c r="I13518" s="35"/>
    </row>
    <row r="13519" spans="3:9" ht="22.5" customHeight="1" x14ac:dyDescent="0.25">
      <c r="C13519" s="34"/>
      <c r="D13519" s="27"/>
      <c r="F13519" s="27"/>
      <c r="G13519" s="35"/>
      <c r="H13519" s="35"/>
      <c r="I13519" s="35"/>
    </row>
    <row r="13520" spans="3:9" ht="22.5" customHeight="1" x14ac:dyDescent="0.25">
      <c r="C13520" s="34"/>
      <c r="D13520" s="27"/>
      <c r="F13520" s="27"/>
      <c r="G13520" s="35"/>
      <c r="H13520" s="35"/>
      <c r="I13520" s="35"/>
    </row>
    <row r="13521" spans="3:9" ht="22.5" customHeight="1" x14ac:dyDescent="0.25">
      <c r="C13521" s="34"/>
      <c r="D13521" s="27"/>
      <c r="F13521" s="27"/>
      <c r="G13521" s="35"/>
      <c r="H13521" s="35"/>
      <c r="I13521" s="35"/>
    </row>
    <row r="13522" spans="3:9" ht="22.5" customHeight="1" x14ac:dyDescent="0.25">
      <c r="C13522" s="34"/>
      <c r="D13522" s="27"/>
      <c r="F13522" s="27"/>
      <c r="G13522" s="35"/>
      <c r="H13522" s="35"/>
      <c r="I13522" s="35"/>
    </row>
    <row r="13523" spans="3:9" ht="22.5" customHeight="1" x14ac:dyDescent="0.25">
      <c r="C13523" s="34"/>
      <c r="D13523" s="27"/>
      <c r="F13523" s="27"/>
      <c r="G13523" s="35"/>
      <c r="H13523" s="35"/>
      <c r="I13523" s="35"/>
    </row>
    <row r="13524" spans="3:9" ht="22.5" customHeight="1" x14ac:dyDescent="0.25">
      <c r="C13524" s="34"/>
      <c r="D13524" s="27"/>
      <c r="F13524" s="27"/>
      <c r="G13524" s="35"/>
      <c r="H13524" s="35"/>
      <c r="I13524" s="35"/>
    </row>
    <row r="13525" spans="3:9" ht="22.5" customHeight="1" x14ac:dyDescent="0.25">
      <c r="C13525" s="34"/>
      <c r="D13525" s="27"/>
      <c r="F13525" s="27"/>
      <c r="G13525" s="35"/>
      <c r="H13525" s="35"/>
      <c r="I13525" s="35"/>
    </row>
    <row r="13526" spans="3:9" ht="22.5" customHeight="1" x14ac:dyDescent="0.25">
      <c r="C13526" s="34"/>
      <c r="D13526" s="27"/>
      <c r="F13526" s="27"/>
      <c r="G13526" s="35"/>
      <c r="H13526" s="35"/>
      <c r="I13526" s="35"/>
    </row>
    <row r="13527" spans="3:9" ht="22.5" customHeight="1" x14ac:dyDescent="0.25">
      <c r="C13527" s="34"/>
      <c r="D13527" s="27"/>
      <c r="F13527" s="27"/>
      <c r="G13527" s="35"/>
      <c r="H13527" s="35"/>
      <c r="I13527" s="35"/>
    </row>
    <row r="13528" spans="3:9" ht="22.5" customHeight="1" x14ac:dyDescent="0.25">
      <c r="C13528" s="34"/>
      <c r="D13528" s="27"/>
      <c r="F13528" s="27"/>
      <c r="G13528" s="35"/>
      <c r="H13528" s="35"/>
      <c r="I13528" s="35"/>
    </row>
    <row r="13529" spans="3:9" ht="22.5" customHeight="1" x14ac:dyDescent="0.25">
      <c r="C13529" s="34"/>
      <c r="D13529" s="27"/>
      <c r="F13529" s="27"/>
      <c r="G13529" s="35"/>
      <c r="H13529" s="35"/>
      <c r="I13529" s="35"/>
    </row>
    <row r="13530" spans="3:9" ht="22.5" customHeight="1" x14ac:dyDescent="0.25">
      <c r="C13530" s="34"/>
      <c r="D13530" s="27"/>
      <c r="F13530" s="27"/>
      <c r="G13530" s="35"/>
      <c r="H13530" s="35"/>
      <c r="I13530" s="35"/>
    </row>
    <row r="13531" spans="3:9" ht="22.5" customHeight="1" x14ac:dyDescent="0.25">
      <c r="C13531" s="34"/>
      <c r="D13531" s="27"/>
      <c r="F13531" s="27"/>
      <c r="G13531" s="35"/>
      <c r="H13531" s="35"/>
      <c r="I13531" s="35"/>
    </row>
    <row r="13532" spans="3:9" ht="22.5" customHeight="1" x14ac:dyDescent="0.25">
      <c r="C13532" s="34"/>
      <c r="D13532" s="27"/>
      <c r="F13532" s="27"/>
      <c r="G13532" s="35"/>
      <c r="H13532" s="35"/>
      <c r="I13532" s="35"/>
    </row>
    <row r="13533" spans="3:9" ht="22.5" customHeight="1" x14ac:dyDescent="0.25">
      <c r="C13533" s="34"/>
      <c r="D13533" s="27"/>
      <c r="F13533" s="27"/>
      <c r="G13533" s="35"/>
      <c r="H13533" s="35"/>
      <c r="I13533" s="35"/>
    </row>
    <row r="13534" spans="3:9" ht="22.5" customHeight="1" x14ac:dyDescent="0.25">
      <c r="C13534" s="34"/>
      <c r="D13534" s="27"/>
      <c r="F13534" s="27"/>
      <c r="G13534" s="35"/>
      <c r="H13534" s="35"/>
      <c r="I13534" s="35"/>
    </row>
    <row r="13535" spans="3:9" ht="22.5" customHeight="1" x14ac:dyDescent="0.25">
      <c r="C13535" s="34"/>
      <c r="D13535" s="27"/>
      <c r="F13535" s="27"/>
      <c r="G13535" s="35"/>
      <c r="H13535" s="35"/>
      <c r="I13535" s="35"/>
    </row>
    <row r="13536" spans="3:9" ht="22.5" customHeight="1" x14ac:dyDescent="0.25">
      <c r="C13536" s="34"/>
      <c r="D13536" s="27"/>
      <c r="F13536" s="27"/>
      <c r="G13536" s="35"/>
      <c r="H13536" s="35"/>
      <c r="I13536" s="35"/>
    </row>
    <row r="13537" spans="3:9" ht="22.5" customHeight="1" x14ac:dyDescent="0.25">
      <c r="C13537" s="34"/>
      <c r="D13537" s="27"/>
      <c r="F13537" s="27"/>
      <c r="G13537" s="35"/>
      <c r="H13537" s="35"/>
      <c r="I13537" s="35"/>
    </row>
    <row r="13538" spans="3:9" ht="22.5" customHeight="1" x14ac:dyDescent="0.25">
      <c r="C13538" s="34"/>
      <c r="D13538" s="27"/>
      <c r="F13538" s="27"/>
      <c r="G13538" s="35"/>
      <c r="H13538" s="35"/>
      <c r="I13538" s="35"/>
    </row>
    <row r="13539" spans="3:9" ht="22.5" customHeight="1" x14ac:dyDescent="0.25">
      <c r="C13539" s="34"/>
      <c r="D13539" s="27"/>
      <c r="F13539" s="27"/>
      <c r="G13539" s="35"/>
      <c r="H13539" s="35"/>
      <c r="I13539" s="35"/>
    </row>
    <row r="13540" spans="3:9" ht="22.5" customHeight="1" x14ac:dyDescent="0.25">
      <c r="C13540" s="34"/>
      <c r="D13540" s="27"/>
      <c r="F13540" s="27"/>
      <c r="G13540" s="35"/>
      <c r="H13540" s="35"/>
      <c r="I13540" s="35"/>
    </row>
    <row r="13541" spans="3:9" ht="22.5" customHeight="1" x14ac:dyDescent="0.25">
      <c r="C13541" s="34"/>
      <c r="D13541" s="27"/>
      <c r="F13541" s="27"/>
      <c r="G13541" s="35"/>
      <c r="H13541" s="35"/>
      <c r="I13541" s="35"/>
    </row>
    <row r="13542" spans="3:9" ht="22.5" customHeight="1" x14ac:dyDescent="0.25">
      <c r="C13542" s="34"/>
      <c r="D13542" s="27"/>
      <c r="F13542" s="27"/>
      <c r="G13542" s="35"/>
      <c r="H13542" s="35"/>
      <c r="I13542" s="35"/>
    </row>
    <row r="13543" spans="3:9" ht="22.5" customHeight="1" x14ac:dyDescent="0.25">
      <c r="C13543" s="34"/>
      <c r="D13543" s="27"/>
      <c r="F13543" s="27"/>
      <c r="G13543" s="35"/>
      <c r="H13543" s="35"/>
      <c r="I13543" s="35"/>
    </row>
    <row r="13544" spans="3:9" ht="22.5" customHeight="1" x14ac:dyDescent="0.25">
      <c r="C13544" s="34"/>
      <c r="D13544" s="27"/>
      <c r="F13544" s="27"/>
      <c r="G13544" s="35"/>
      <c r="H13544" s="35"/>
      <c r="I13544" s="35"/>
    </row>
    <row r="13545" spans="3:9" ht="22.5" customHeight="1" x14ac:dyDescent="0.25">
      <c r="C13545" s="34"/>
      <c r="D13545" s="27"/>
      <c r="F13545" s="27"/>
      <c r="G13545" s="35"/>
      <c r="H13545" s="35"/>
      <c r="I13545" s="35"/>
    </row>
    <row r="13546" spans="3:9" ht="22.5" customHeight="1" x14ac:dyDescent="0.25">
      <c r="C13546" s="34"/>
      <c r="D13546" s="27"/>
      <c r="F13546" s="27"/>
      <c r="G13546" s="35"/>
      <c r="H13546" s="35"/>
      <c r="I13546" s="35"/>
    </row>
    <row r="13547" spans="3:9" ht="22.5" customHeight="1" x14ac:dyDescent="0.25">
      <c r="C13547" s="34"/>
      <c r="D13547" s="27"/>
      <c r="F13547" s="27"/>
      <c r="G13547" s="35"/>
      <c r="H13547" s="35"/>
      <c r="I13547" s="35"/>
    </row>
    <row r="13548" spans="3:9" ht="22.5" customHeight="1" x14ac:dyDescent="0.25">
      <c r="C13548" s="34"/>
      <c r="D13548" s="27"/>
      <c r="F13548" s="27"/>
      <c r="G13548" s="35"/>
      <c r="H13548" s="35"/>
      <c r="I13548" s="35"/>
    </row>
    <row r="13549" spans="3:9" ht="22.5" customHeight="1" x14ac:dyDescent="0.25">
      <c r="C13549" s="34"/>
      <c r="D13549" s="27"/>
      <c r="F13549" s="27"/>
      <c r="G13549" s="35"/>
      <c r="H13549" s="35"/>
      <c r="I13549" s="35"/>
    </row>
    <row r="13550" spans="3:9" ht="22.5" customHeight="1" x14ac:dyDescent="0.25">
      <c r="C13550" s="34"/>
      <c r="D13550" s="27"/>
      <c r="F13550" s="27"/>
      <c r="G13550" s="35"/>
      <c r="H13550" s="35"/>
      <c r="I13550" s="35"/>
    </row>
    <row r="13551" spans="3:9" ht="22.5" customHeight="1" x14ac:dyDescent="0.25">
      <c r="C13551" s="34"/>
      <c r="D13551" s="27"/>
      <c r="F13551" s="27"/>
      <c r="G13551" s="35"/>
      <c r="H13551" s="35"/>
      <c r="I13551" s="35"/>
    </row>
    <row r="13552" spans="3:9" ht="22.5" customHeight="1" x14ac:dyDescent="0.25">
      <c r="C13552" s="34"/>
      <c r="D13552" s="27"/>
      <c r="F13552" s="27"/>
      <c r="G13552" s="35"/>
      <c r="H13552" s="35"/>
      <c r="I13552" s="35"/>
    </row>
    <row r="13553" spans="3:9" ht="22.5" customHeight="1" x14ac:dyDescent="0.25">
      <c r="C13553" s="34"/>
      <c r="D13553" s="27"/>
      <c r="F13553" s="27"/>
      <c r="G13553" s="35"/>
      <c r="H13553" s="35"/>
      <c r="I13553" s="35"/>
    </row>
    <row r="13554" spans="3:9" ht="22.5" customHeight="1" x14ac:dyDescent="0.25">
      <c r="C13554" s="34"/>
      <c r="D13554" s="27"/>
      <c r="F13554" s="27"/>
      <c r="G13554" s="35"/>
      <c r="H13554" s="35"/>
      <c r="I13554" s="35"/>
    </row>
    <row r="13555" spans="3:9" ht="22.5" customHeight="1" x14ac:dyDescent="0.25">
      <c r="C13555" s="34"/>
      <c r="D13555" s="27"/>
      <c r="F13555" s="27"/>
      <c r="G13555" s="35"/>
      <c r="H13555" s="35"/>
      <c r="I13555" s="35"/>
    </row>
    <row r="13556" spans="3:9" ht="22.5" customHeight="1" x14ac:dyDescent="0.25">
      <c r="C13556" s="34"/>
      <c r="D13556" s="27"/>
      <c r="F13556" s="27"/>
      <c r="G13556" s="35"/>
      <c r="H13556" s="35"/>
      <c r="I13556" s="35"/>
    </row>
    <row r="13557" spans="3:9" ht="22.5" customHeight="1" x14ac:dyDescent="0.25">
      <c r="C13557" s="34"/>
      <c r="D13557" s="27"/>
      <c r="F13557" s="27"/>
      <c r="G13557" s="35"/>
      <c r="H13557" s="35"/>
      <c r="I13557" s="35"/>
    </row>
    <row r="13558" spans="3:9" ht="22.5" customHeight="1" x14ac:dyDescent="0.25">
      <c r="C13558" s="34"/>
      <c r="D13558" s="27"/>
      <c r="F13558" s="27"/>
      <c r="G13558" s="35"/>
      <c r="H13558" s="35"/>
      <c r="I13558" s="35"/>
    </row>
    <row r="13559" spans="3:9" ht="22.5" customHeight="1" x14ac:dyDescent="0.25">
      <c r="C13559" s="34"/>
      <c r="D13559" s="27"/>
      <c r="F13559" s="27"/>
      <c r="G13559" s="35"/>
      <c r="H13559" s="35"/>
      <c r="I13559" s="35"/>
    </row>
    <row r="13560" spans="3:9" ht="22.5" customHeight="1" x14ac:dyDescent="0.25">
      <c r="C13560" s="34"/>
      <c r="D13560" s="27"/>
      <c r="F13560" s="27"/>
      <c r="G13560" s="35"/>
      <c r="H13560" s="35"/>
      <c r="I13560" s="35"/>
    </row>
    <row r="13561" spans="3:9" ht="22.5" customHeight="1" x14ac:dyDescent="0.25">
      <c r="C13561" s="34"/>
      <c r="D13561" s="27"/>
      <c r="F13561" s="27"/>
      <c r="G13561" s="35"/>
      <c r="H13561" s="35"/>
      <c r="I13561" s="35"/>
    </row>
    <row r="13562" spans="3:9" ht="22.5" customHeight="1" x14ac:dyDescent="0.25">
      <c r="C13562" s="34"/>
      <c r="D13562" s="27"/>
      <c r="F13562" s="27"/>
      <c r="G13562" s="35"/>
      <c r="H13562" s="35"/>
      <c r="I13562" s="35"/>
    </row>
    <row r="13563" spans="3:9" ht="22.5" customHeight="1" x14ac:dyDescent="0.25">
      <c r="C13563" s="34"/>
      <c r="D13563" s="27"/>
      <c r="F13563" s="27"/>
      <c r="G13563" s="35"/>
      <c r="H13563" s="35"/>
      <c r="I13563" s="35"/>
    </row>
    <row r="13564" spans="3:9" ht="22.5" customHeight="1" x14ac:dyDescent="0.25">
      <c r="C13564" s="34"/>
      <c r="D13564" s="27"/>
      <c r="F13564" s="27"/>
      <c r="G13564" s="35"/>
      <c r="H13564" s="35"/>
      <c r="I13564" s="35"/>
    </row>
    <row r="13565" spans="3:9" ht="22.5" customHeight="1" x14ac:dyDescent="0.25">
      <c r="C13565" s="34"/>
      <c r="D13565" s="27"/>
      <c r="F13565" s="27"/>
      <c r="G13565" s="35"/>
      <c r="H13565" s="35"/>
      <c r="I13565" s="35"/>
    </row>
    <row r="13566" spans="3:9" ht="22.5" customHeight="1" x14ac:dyDescent="0.25">
      <c r="C13566" s="34"/>
      <c r="D13566" s="27"/>
      <c r="F13566" s="27"/>
      <c r="G13566" s="35"/>
      <c r="H13566" s="35"/>
      <c r="I13566" s="35"/>
    </row>
    <row r="13567" spans="3:9" ht="22.5" customHeight="1" x14ac:dyDescent="0.25">
      <c r="C13567" s="34"/>
      <c r="D13567" s="27"/>
      <c r="F13567" s="27"/>
      <c r="G13567" s="35"/>
      <c r="H13567" s="35"/>
      <c r="I13567" s="35"/>
    </row>
    <row r="13568" spans="3:9" ht="22.5" customHeight="1" x14ac:dyDescent="0.25">
      <c r="C13568" s="34"/>
      <c r="D13568" s="27"/>
      <c r="F13568" s="27"/>
      <c r="G13568" s="35"/>
      <c r="H13568" s="35"/>
      <c r="I13568" s="35"/>
    </row>
    <row r="13569" spans="3:9" ht="22.5" customHeight="1" x14ac:dyDescent="0.25">
      <c r="C13569" s="34"/>
      <c r="D13569" s="27"/>
      <c r="F13569" s="27"/>
      <c r="G13569" s="35"/>
      <c r="H13569" s="35"/>
      <c r="I13569" s="35"/>
    </row>
    <row r="13570" spans="3:9" ht="22.5" customHeight="1" x14ac:dyDescent="0.25">
      <c r="C13570" s="34"/>
      <c r="D13570" s="27"/>
      <c r="F13570" s="27"/>
      <c r="G13570" s="35"/>
      <c r="H13570" s="35"/>
      <c r="I13570" s="35"/>
    </row>
    <row r="13571" spans="3:9" ht="22.5" customHeight="1" x14ac:dyDescent="0.25">
      <c r="C13571" s="34"/>
      <c r="D13571" s="27"/>
      <c r="F13571" s="27"/>
      <c r="G13571" s="35"/>
      <c r="H13571" s="35"/>
      <c r="I13571" s="35"/>
    </row>
    <row r="13572" spans="3:9" ht="22.5" customHeight="1" x14ac:dyDescent="0.25">
      <c r="C13572" s="34"/>
      <c r="D13572" s="27"/>
      <c r="F13572" s="27"/>
      <c r="G13572" s="35"/>
      <c r="H13572" s="35"/>
      <c r="I13572" s="35"/>
    </row>
    <row r="13573" spans="3:9" ht="22.5" customHeight="1" x14ac:dyDescent="0.25">
      <c r="C13573" s="34"/>
      <c r="D13573" s="27"/>
      <c r="F13573" s="27"/>
      <c r="G13573" s="35"/>
      <c r="H13573" s="35"/>
      <c r="I13573" s="35"/>
    </row>
    <row r="13574" spans="3:9" ht="22.5" customHeight="1" x14ac:dyDescent="0.25">
      <c r="C13574" s="34"/>
      <c r="D13574" s="27"/>
      <c r="F13574" s="27"/>
      <c r="G13574" s="35"/>
      <c r="H13574" s="35"/>
      <c r="I13574" s="35"/>
    </row>
    <row r="13575" spans="3:9" ht="22.5" customHeight="1" x14ac:dyDescent="0.25">
      <c r="C13575" s="34"/>
      <c r="D13575" s="27"/>
      <c r="F13575" s="27"/>
      <c r="G13575" s="35"/>
      <c r="H13575" s="35"/>
      <c r="I13575" s="35"/>
    </row>
    <row r="13576" spans="3:9" ht="22.5" customHeight="1" x14ac:dyDescent="0.25">
      <c r="C13576" s="34"/>
      <c r="D13576" s="27"/>
      <c r="F13576" s="27"/>
      <c r="G13576" s="35"/>
      <c r="H13576" s="35"/>
      <c r="I13576" s="35"/>
    </row>
    <row r="13577" spans="3:9" ht="22.5" customHeight="1" x14ac:dyDescent="0.25">
      <c r="C13577" s="34"/>
      <c r="D13577" s="27"/>
      <c r="F13577" s="27"/>
      <c r="G13577" s="35"/>
      <c r="H13577" s="35"/>
      <c r="I13577" s="35"/>
    </row>
    <row r="13578" spans="3:9" ht="22.5" customHeight="1" x14ac:dyDescent="0.25">
      <c r="C13578" s="34"/>
      <c r="D13578" s="27"/>
      <c r="F13578" s="27"/>
      <c r="G13578" s="35"/>
      <c r="H13578" s="35"/>
      <c r="I13578" s="35"/>
    </row>
    <row r="13579" spans="3:9" ht="22.5" customHeight="1" x14ac:dyDescent="0.25">
      <c r="C13579" s="34"/>
      <c r="D13579" s="27"/>
      <c r="F13579" s="27"/>
      <c r="G13579" s="35"/>
      <c r="H13579" s="35"/>
      <c r="I13579" s="35"/>
    </row>
    <row r="13580" spans="3:9" ht="22.5" customHeight="1" x14ac:dyDescent="0.25">
      <c r="C13580" s="34"/>
      <c r="D13580" s="27"/>
      <c r="F13580" s="27"/>
      <c r="G13580" s="35"/>
      <c r="H13580" s="35"/>
      <c r="I13580" s="35"/>
    </row>
    <row r="13581" spans="3:9" ht="22.5" customHeight="1" x14ac:dyDescent="0.25">
      <c r="C13581" s="34"/>
      <c r="D13581" s="27"/>
      <c r="F13581" s="27"/>
      <c r="G13581" s="35"/>
      <c r="H13581" s="35"/>
      <c r="I13581" s="35"/>
    </row>
    <row r="13582" spans="3:9" ht="22.5" customHeight="1" x14ac:dyDescent="0.25">
      <c r="C13582" s="34"/>
      <c r="D13582" s="27"/>
      <c r="F13582" s="27"/>
      <c r="G13582" s="35"/>
      <c r="H13582" s="35"/>
      <c r="I13582" s="35"/>
    </row>
    <row r="13583" spans="3:9" ht="22.5" customHeight="1" x14ac:dyDescent="0.25">
      <c r="C13583" s="34"/>
      <c r="D13583" s="27"/>
      <c r="F13583" s="27"/>
      <c r="G13583" s="35"/>
      <c r="H13583" s="35"/>
      <c r="I13583" s="35"/>
    </row>
    <row r="13584" spans="3:9" ht="22.5" customHeight="1" x14ac:dyDescent="0.25">
      <c r="C13584" s="34"/>
      <c r="D13584" s="27"/>
      <c r="F13584" s="27"/>
      <c r="G13584" s="35"/>
      <c r="H13584" s="35"/>
      <c r="I13584" s="35"/>
    </row>
    <row r="13585" spans="3:9" ht="22.5" customHeight="1" x14ac:dyDescent="0.25">
      <c r="C13585" s="34"/>
      <c r="D13585" s="27"/>
      <c r="F13585" s="27"/>
      <c r="G13585" s="35"/>
      <c r="H13585" s="35"/>
      <c r="I13585" s="35"/>
    </row>
    <row r="13586" spans="3:9" ht="22.5" customHeight="1" x14ac:dyDescent="0.25">
      <c r="C13586" s="34"/>
      <c r="D13586" s="27"/>
      <c r="F13586" s="27"/>
      <c r="G13586" s="35"/>
      <c r="H13586" s="35"/>
      <c r="I13586" s="35"/>
    </row>
    <row r="13587" spans="3:9" ht="22.5" customHeight="1" x14ac:dyDescent="0.25">
      <c r="C13587" s="34"/>
      <c r="D13587" s="27"/>
      <c r="F13587" s="27"/>
      <c r="G13587" s="35"/>
      <c r="H13587" s="35"/>
      <c r="I13587" s="35"/>
    </row>
    <row r="13588" spans="3:9" ht="22.5" customHeight="1" x14ac:dyDescent="0.25">
      <c r="C13588" s="34"/>
      <c r="D13588" s="27"/>
      <c r="F13588" s="27"/>
      <c r="G13588" s="35"/>
      <c r="H13588" s="35"/>
      <c r="I13588" s="35"/>
    </row>
    <row r="13589" spans="3:9" ht="22.5" customHeight="1" x14ac:dyDescent="0.25">
      <c r="C13589" s="34"/>
      <c r="D13589" s="27"/>
      <c r="F13589" s="27"/>
      <c r="G13589" s="35"/>
      <c r="H13589" s="35"/>
      <c r="I13589" s="35"/>
    </row>
    <row r="13590" spans="3:9" ht="22.5" customHeight="1" x14ac:dyDescent="0.25">
      <c r="C13590" s="34"/>
      <c r="D13590" s="27"/>
      <c r="F13590" s="27"/>
      <c r="G13590" s="35"/>
      <c r="H13590" s="35"/>
      <c r="I13590" s="35"/>
    </row>
    <row r="13591" spans="3:9" ht="22.5" customHeight="1" x14ac:dyDescent="0.25">
      <c r="C13591" s="34"/>
      <c r="D13591" s="27"/>
      <c r="F13591" s="27"/>
      <c r="G13591" s="35"/>
      <c r="H13591" s="35"/>
      <c r="I13591" s="35"/>
    </row>
    <row r="13592" spans="3:9" ht="22.5" customHeight="1" x14ac:dyDescent="0.25">
      <c r="C13592" s="34"/>
      <c r="D13592" s="27"/>
      <c r="F13592" s="27"/>
      <c r="G13592" s="35"/>
      <c r="H13592" s="35"/>
      <c r="I13592" s="35"/>
    </row>
    <row r="13593" spans="3:9" ht="22.5" customHeight="1" x14ac:dyDescent="0.25">
      <c r="C13593" s="34"/>
      <c r="D13593" s="27"/>
      <c r="F13593" s="27"/>
      <c r="G13593" s="35"/>
      <c r="H13593" s="35"/>
      <c r="I13593" s="35"/>
    </row>
    <row r="13594" spans="3:9" ht="22.5" customHeight="1" x14ac:dyDescent="0.25">
      <c r="C13594" s="34"/>
      <c r="D13594" s="27"/>
      <c r="F13594" s="27"/>
      <c r="G13594" s="35"/>
      <c r="H13594" s="35"/>
      <c r="I13594" s="35"/>
    </row>
    <row r="13595" spans="3:9" ht="22.5" customHeight="1" x14ac:dyDescent="0.25">
      <c r="C13595" s="34"/>
      <c r="D13595" s="27"/>
      <c r="F13595" s="27"/>
      <c r="G13595" s="35"/>
      <c r="H13595" s="35"/>
      <c r="I13595" s="35"/>
    </row>
    <row r="13596" spans="3:9" ht="22.5" customHeight="1" x14ac:dyDescent="0.25">
      <c r="C13596" s="34"/>
      <c r="D13596" s="27"/>
      <c r="F13596" s="27"/>
      <c r="G13596" s="35"/>
      <c r="H13596" s="35"/>
      <c r="I13596" s="35"/>
    </row>
    <row r="13597" spans="3:9" ht="22.5" customHeight="1" x14ac:dyDescent="0.25">
      <c r="C13597" s="34"/>
      <c r="D13597" s="27"/>
      <c r="F13597" s="27"/>
      <c r="G13597" s="35"/>
      <c r="H13597" s="35"/>
      <c r="I13597" s="35"/>
    </row>
    <row r="13598" spans="3:9" ht="22.5" customHeight="1" x14ac:dyDescent="0.25">
      <c r="C13598" s="34"/>
      <c r="D13598" s="27"/>
      <c r="F13598" s="27"/>
      <c r="G13598" s="35"/>
      <c r="H13598" s="35"/>
      <c r="I13598" s="35"/>
    </row>
    <row r="13599" spans="3:9" ht="22.5" customHeight="1" x14ac:dyDescent="0.25">
      <c r="C13599" s="34"/>
      <c r="D13599" s="27"/>
      <c r="F13599" s="27"/>
      <c r="G13599" s="35"/>
      <c r="H13599" s="35"/>
      <c r="I13599" s="35"/>
    </row>
    <row r="13600" spans="3:9" ht="22.5" customHeight="1" x14ac:dyDescent="0.25">
      <c r="C13600" s="34"/>
      <c r="D13600" s="27"/>
      <c r="F13600" s="27"/>
      <c r="G13600" s="35"/>
      <c r="H13600" s="35"/>
      <c r="I13600" s="35"/>
    </row>
    <row r="13601" spans="3:9" ht="22.5" customHeight="1" x14ac:dyDescent="0.25">
      <c r="C13601" s="34"/>
      <c r="D13601" s="27"/>
      <c r="F13601" s="27"/>
      <c r="G13601" s="35"/>
      <c r="H13601" s="35"/>
      <c r="I13601" s="35"/>
    </row>
    <row r="13602" spans="3:9" ht="22.5" customHeight="1" x14ac:dyDescent="0.25">
      <c r="C13602" s="34"/>
      <c r="D13602" s="27"/>
      <c r="F13602" s="27"/>
      <c r="G13602" s="35"/>
      <c r="H13602" s="35"/>
      <c r="I13602" s="35"/>
    </row>
    <row r="13603" spans="3:9" ht="22.5" customHeight="1" x14ac:dyDescent="0.25">
      <c r="C13603" s="34"/>
      <c r="D13603" s="27"/>
      <c r="F13603" s="27"/>
      <c r="G13603" s="35"/>
      <c r="H13603" s="35"/>
      <c r="I13603" s="35"/>
    </row>
    <row r="13604" spans="3:9" ht="22.5" customHeight="1" x14ac:dyDescent="0.25">
      <c r="C13604" s="34"/>
      <c r="D13604" s="27"/>
      <c r="F13604" s="27"/>
      <c r="G13604" s="35"/>
      <c r="H13604" s="35"/>
      <c r="I13604" s="35"/>
    </row>
    <row r="13605" spans="3:9" ht="22.5" customHeight="1" x14ac:dyDescent="0.25">
      <c r="C13605" s="34"/>
      <c r="D13605" s="27"/>
      <c r="F13605" s="27"/>
      <c r="G13605" s="35"/>
      <c r="H13605" s="35"/>
      <c r="I13605" s="35"/>
    </row>
    <row r="13606" spans="3:9" ht="22.5" customHeight="1" x14ac:dyDescent="0.25">
      <c r="C13606" s="34"/>
      <c r="D13606" s="27"/>
      <c r="F13606" s="27"/>
      <c r="G13606" s="35"/>
      <c r="H13606" s="35"/>
      <c r="I13606" s="35"/>
    </row>
    <row r="13607" spans="3:9" ht="22.5" customHeight="1" x14ac:dyDescent="0.25">
      <c r="C13607" s="34"/>
      <c r="D13607" s="27"/>
      <c r="F13607" s="27"/>
      <c r="G13607" s="35"/>
      <c r="H13607" s="35"/>
      <c r="I13607" s="35"/>
    </row>
    <row r="13608" spans="3:9" ht="22.5" customHeight="1" x14ac:dyDescent="0.25">
      <c r="C13608" s="34"/>
      <c r="D13608" s="27"/>
      <c r="F13608" s="27"/>
      <c r="G13608" s="35"/>
      <c r="H13608" s="35"/>
      <c r="I13608" s="35"/>
    </row>
    <row r="13609" spans="3:9" ht="22.5" customHeight="1" x14ac:dyDescent="0.25">
      <c r="C13609" s="34"/>
      <c r="D13609" s="27"/>
      <c r="F13609" s="27"/>
      <c r="G13609" s="35"/>
      <c r="H13609" s="35"/>
      <c r="I13609" s="35"/>
    </row>
    <row r="13610" spans="3:9" ht="22.5" customHeight="1" x14ac:dyDescent="0.25">
      <c r="C13610" s="34"/>
      <c r="D13610" s="27"/>
      <c r="F13610" s="27"/>
      <c r="G13610" s="35"/>
      <c r="H13610" s="35"/>
      <c r="I13610" s="35"/>
    </row>
    <row r="13611" spans="3:9" ht="22.5" customHeight="1" x14ac:dyDescent="0.25">
      <c r="C13611" s="34"/>
      <c r="D13611" s="27"/>
      <c r="F13611" s="27"/>
      <c r="G13611" s="35"/>
      <c r="H13611" s="35"/>
      <c r="I13611" s="35"/>
    </row>
    <row r="13612" spans="3:9" ht="22.5" customHeight="1" x14ac:dyDescent="0.25">
      <c r="C13612" s="34"/>
      <c r="D13612" s="27"/>
      <c r="F13612" s="27"/>
      <c r="G13612" s="35"/>
      <c r="H13612" s="35"/>
      <c r="I13612" s="35"/>
    </row>
    <row r="13613" spans="3:9" ht="22.5" customHeight="1" x14ac:dyDescent="0.25">
      <c r="C13613" s="34"/>
      <c r="D13613" s="27"/>
      <c r="F13613" s="27"/>
      <c r="G13613" s="35"/>
      <c r="H13613" s="35"/>
      <c r="I13613" s="35"/>
    </row>
    <row r="13614" spans="3:9" ht="22.5" customHeight="1" x14ac:dyDescent="0.25">
      <c r="C13614" s="34"/>
      <c r="D13614" s="27"/>
      <c r="F13614" s="27"/>
      <c r="G13614" s="35"/>
      <c r="H13614" s="35"/>
      <c r="I13614" s="35"/>
    </row>
    <row r="13615" spans="3:9" ht="22.5" customHeight="1" x14ac:dyDescent="0.25">
      <c r="C13615" s="34"/>
      <c r="D13615" s="27"/>
      <c r="F13615" s="27"/>
      <c r="G13615" s="35"/>
      <c r="H13615" s="35"/>
      <c r="I13615" s="35"/>
    </row>
    <row r="13616" spans="3:9" ht="22.5" customHeight="1" x14ac:dyDescent="0.25">
      <c r="C13616" s="34"/>
      <c r="D13616" s="27"/>
      <c r="F13616" s="27"/>
      <c r="G13616" s="35"/>
      <c r="H13616" s="35"/>
      <c r="I13616" s="35"/>
    </row>
    <row r="13617" spans="3:9" ht="22.5" customHeight="1" x14ac:dyDescent="0.25">
      <c r="C13617" s="34"/>
      <c r="D13617" s="27"/>
      <c r="F13617" s="27"/>
      <c r="G13617" s="35"/>
      <c r="H13617" s="35"/>
      <c r="I13617" s="35"/>
    </row>
    <row r="13618" spans="3:9" ht="22.5" customHeight="1" x14ac:dyDescent="0.25">
      <c r="C13618" s="34"/>
      <c r="D13618" s="27"/>
      <c r="F13618" s="27"/>
      <c r="G13618" s="35"/>
      <c r="H13618" s="35"/>
      <c r="I13618" s="35"/>
    </row>
    <row r="13619" spans="3:9" ht="22.5" customHeight="1" x14ac:dyDescent="0.25">
      <c r="C13619" s="34"/>
      <c r="D13619" s="27"/>
      <c r="F13619" s="27"/>
      <c r="G13619" s="35"/>
      <c r="H13619" s="35"/>
      <c r="I13619" s="35"/>
    </row>
    <row r="13620" spans="3:9" ht="22.5" customHeight="1" x14ac:dyDescent="0.25">
      <c r="C13620" s="34"/>
      <c r="D13620" s="27"/>
      <c r="F13620" s="27"/>
      <c r="G13620" s="35"/>
      <c r="H13620" s="35"/>
      <c r="I13620" s="35"/>
    </row>
    <row r="13621" spans="3:9" ht="22.5" customHeight="1" x14ac:dyDescent="0.25">
      <c r="C13621" s="34"/>
      <c r="D13621" s="27"/>
      <c r="F13621" s="27"/>
      <c r="G13621" s="35"/>
      <c r="H13621" s="35"/>
      <c r="I13621" s="35"/>
    </row>
    <row r="13622" spans="3:9" ht="22.5" customHeight="1" x14ac:dyDescent="0.25">
      <c r="C13622" s="34"/>
      <c r="D13622" s="27"/>
      <c r="F13622" s="27"/>
      <c r="G13622" s="35"/>
      <c r="H13622" s="35"/>
      <c r="I13622" s="35"/>
    </row>
    <row r="13623" spans="3:9" ht="22.5" customHeight="1" x14ac:dyDescent="0.25">
      <c r="C13623" s="34"/>
      <c r="D13623" s="27"/>
      <c r="F13623" s="27"/>
      <c r="G13623" s="35"/>
      <c r="H13623" s="35"/>
      <c r="I13623" s="35"/>
    </row>
    <row r="13624" spans="3:9" ht="22.5" customHeight="1" x14ac:dyDescent="0.25">
      <c r="C13624" s="34"/>
      <c r="D13624" s="27"/>
      <c r="F13624" s="27"/>
      <c r="G13624" s="35"/>
      <c r="H13624" s="35"/>
      <c r="I13624" s="35"/>
    </row>
    <row r="13625" spans="3:9" ht="22.5" customHeight="1" x14ac:dyDescent="0.25">
      <c r="C13625" s="34"/>
      <c r="D13625" s="27"/>
      <c r="F13625" s="27"/>
      <c r="G13625" s="35"/>
      <c r="H13625" s="35"/>
      <c r="I13625" s="35"/>
    </row>
    <row r="13626" spans="3:9" ht="22.5" customHeight="1" x14ac:dyDescent="0.25">
      <c r="C13626" s="34"/>
      <c r="D13626" s="27"/>
      <c r="F13626" s="27"/>
      <c r="G13626" s="35"/>
      <c r="H13626" s="35"/>
      <c r="I13626" s="35"/>
    </row>
    <row r="13627" spans="3:9" ht="22.5" customHeight="1" x14ac:dyDescent="0.25">
      <c r="C13627" s="34"/>
      <c r="D13627" s="27"/>
      <c r="F13627" s="27"/>
      <c r="G13627" s="35"/>
      <c r="H13627" s="35"/>
      <c r="I13627" s="35"/>
    </row>
    <row r="13628" spans="3:9" ht="22.5" customHeight="1" x14ac:dyDescent="0.25">
      <c r="C13628" s="34"/>
      <c r="D13628" s="27"/>
      <c r="F13628" s="27"/>
      <c r="G13628" s="35"/>
      <c r="H13628" s="35"/>
      <c r="I13628" s="35"/>
    </row>
    <row r="13629" spans="3:9" ht="22.5" customHeight="1" x14ac:dyDescent="0.25">
      <c r="C13629" s="34"/>
      <c r="D13629" s="27"/>
      <c r="F13629" s="27"/>
      <c r="G13629" s="35"/>
      <c r="H13629" s="35"/>
      <c r="I13629" s="35"/>
    </row>
    <row r="13630" spans="3:9" ht="22.5" customHeight="1" x14ac:dyDescent="0.25">
      <c r="C13630" s="34"/>
      <c r="D13630" s="27"/>
      <c r="F13630" s="27"/>
      <c r="G13630" s="35"/>
      <c r="H13630" s="35"/>
      <c r="I13630" s="35"/>
    </row>
    <row r="13631" spans="3:9" ht="22.5" customHeight="1" x14ac:dyDescent="0.25">
      <c r="C13631" s="34"/>
      <c r="D13631" s="27"/>
      <c r="F13631" s="27"/>
      <c r="G13631" s="35"/>
      <c r="H13631" s="35"/>
      <c r="I13631" s="35"/>
    </row>
    <row r="13632" spans="3:9" ht="22.5" customHeight="1" x14ac:dyDescent="0.25">
      <c r="C13632" s="34"/>
      <c r="D13632" s="27"/>
      <c r="F13632" s="27"/>
      <c r="G13632" s="35"/>
      <c r="H13632" s="35"/>
      <c r="I13632" s="35"/>
    </row>
    <row r="13633" spans="3:9" ht="22.5" customHeight="1" x14ac:dyDescent="0.25">
      <c r="C13633" s="34"/>
      <c r="D13633" s="27"/>
      <c r="F13633" s="27"/>
      <c r="G13633" s="35"/>
      <c r="H13633" s="35"/>
      <c r="I13633" s="35"/>
    </row>
    <row r="13634" spans="3:9" ht="22.5" customHeight="1" x14ac:dyDescent="0.25">
      <c r="C13634" s="34"/>
      <c r="D13634" s="27"/>
      <c r="F13634" s="27"/>
      <c r="G13634" s="35"/>
      <c r="H13634" s="35"/>
      <c r="I13634" s="35"/>
    </row>
    <row r="13635" spans="3:9" ht="22.5" customHeight="1" x14ac:dyDescent="0.25">
      <c r="C13635" s="34"/>
      <c r="D13635" s="27"/>
      <c r="F13635" s="27"/>
      <c r="G13635" s="35"/>
      <c r="H13635" s="35"/>
      <c r="I13635" s="35"/>
    </row>
    <row r="13636" spans="3:9" ht="22.5" customHeight="1" x14ac:dyDescent="0.25">
      <c r="C13636" s="34"/>
      <c r="D13636" s="27"/>
      <c r="F13636" s="27"/>
      <c r="G13636" s="35"/>
      <c r="H13636" s="35"/>
      <c r="I13636" s="35"/>
    </row>
    <row r="13637" spans="3:9" ht="22.5" customHeight="1" x14ac:dyDescent="0.25">
      <c r="C13637" s="34"/>
      <c r="D13637" s="27"/>
      <c r="F13637" s="27"/>
      <c r="G13637" s="35"/>
      <c r="H13637" s="35"/>
      <c r="I13637" s="35"/>
    </row>
    <row r="13638" spans="3:9" ht="22.5" customHeight="1" x14ac:dyDescent="0.25">
      <c r="C13638" s="34"/>
      <c r="D13638" s="27"/>
      <c r="F13638" s="27"/>
      <c r="G13638" s="35"/>
      <c r="H13638" s="35"/>
      <c r="I13638" s="35"/>
    </row>
    <row r="13639" spans="3:9" ht="22.5" customHeight="1" x14ac:dyDescent="0.25">
      <c r="C13639" s="34"/>
      <c r="D13639" s="27"/>
      <c r="F13639" s="27"/>
      <c r="G13639" s="35"/>
      <c r="H13639" s="35"/>
      <c r="I13639" s="35"/>
    </row>
    <row r="13640" spans="3:9" ht="22.5" customHeight="1" x14ac:dyDescent="0.25">
      <c r="C13640" s="34"/>
      <c r="D13640" s="27"/>
      <c r="F13640" s="27"/>
      <c r="G13640" s="35"/>
      <c r="H13640" s="35"/>
      <c r="I13640" s="35"/>
    </row>
    <row r="13641" spans="3:9" ht="22.5" customHeight="1" x14ac:dyDescent="0.25">
      <c r="C13641" s="34"/>
      <c r="D13641" s="27"/>
      <c r="F13641" s="27"/>
      <c r="G13641" s="35"/>
      <c r="H13641" s="35"/>
      <c r="I13641" s="35"/>
    </row>
    <row r="13642" spans="3:9" ht="22.5" customHeight="1" x14ac:dyDescent="0.25">
      <c r="C13642" s="34"/>
      <c r="D13642" s="27"/>
      <c r="F13642" s="27"/>
      <c r="G13642" s="35"/>
      <c r="H13642" s="35"/>
      <c r="I13642" s="35"/>
    </row>
    <row r="13643" spans="3:9" ht="22.5" customHeight="1" x14ac:dyDescent="0.25">
      <c r="C13643" s="34"/>
      <c r="D13643" s="27"/>
      <c r="F13643" s="27"/>
      <c r="G13643" s="35"/>
      <c r="H13643" s="35"/>
      <c r="I13643" s="35"/>
    </row>
    <row r="13644" spans="3:9" ht="22.5" customHeight="1" x14ac:dyDescent="0.25">
      <c r="C13644" s="34"/>
      <c r="D13644" s="27"/>
      <c r="F13644" s="27"/>
      <c r="G13644" s="35"/>
      <c r="H13644" s="35"/>
      <c r="I13644" s="35"/>
    </row>
    <row r="13645" spans="3:9" ht="22.5" customHeight="1" x14ac:dyDescent="0.25">
      <c r="C13645" s="34"/>
      <c r="D13645" s="27"/>
      <c r="F13645" s="27"/>
      <c r="G13645" s="35"/>
      <c r="H13645" s="35"/>
      <c r="I13645" s="35"/>
    </row>
    <row r="13646" spans="3:9" ht="22.5" customHeight="1" x14ac:dyDescent="0.25">
      <c r="C13646" s="34"/>
      <c r="D13646" s="27"/>
      <c r="F13646" s="27"/>
      <c r="G13646" s="35"/>
      <c r="H13646" s="35"/>
      <c r="I13646" s="35"/>
    </row>
    <row r="13647" spans="3:9" ht="22.5" customHeight="1" x14ac:dyDescent="0.25">
      <c r="C13647" s="34"/>
      <c r="D13647" s="27"/>
      <c r="F13647" s="27"/>
      <c r="G13647" s="35"/>
      <c r="H13647" s="35"/>
      <c r="I13647" s="35"/>
    </row>
    <row r="13648" spans="3:9" ht="22.5" customHeight="1" x14ac:dyDescent="0.25">
      <c r="C13648" s="34"/>
      <c r="D13648" s="27"/>
      <c r="F13648" s="27"/>
      <c r="G13648" s="35"/>
      <c r="H13648" s="35"/>
      <c r="I13648" s="35"/>
    </row>
    <row r="13649" spans="3:9" ht="22.5" customHeight="1" x14ac:dyDescent="0.25">
      <c r="C13649" s="34"/>
      <c r="D13649" s="27"/>
      <c r="F13649" s="27"/>
      <c r="G13649" s="35"/>
      <c r="H13649" s="35"/>
      <c r="I13649" s="35"/>
    </row>
    <row r="13650" spans="3:9" ht="22.5" customHeight="1" x14ac:dyDescent="0.25">
      <c r="C13650" s="34"/>
      <c r="D13650" s="27"/>
      <c r="F13650" s="27"/>
      <c r="G13650" s="35"/>
      <c r="H13650" s="35"/>
      <c r="I13650" s="35"/>
    </row>
    <row r="13651" spans="3:9" ht="22.5" customHeight="1" x14ac:dyDescent="0.25">
      <c r="C13651" s="34"/>
      <c r="D13651" s="27"/>
      <c r="F13651" s="27"/>
      <c r="G13651" s="35"/>
      <c r="H13651" s="35"/>
      <c r="I13651" s="35"/>
    </row>
    <row r="13652" spans="3:9" ht="22.5" customHeight="1" x14ac:dyDescent="0.25">
      <c r="C13652" s="34"/>
      <c r="D13652" s="27"/>
      <c r="F13652" s="27"/>
      <c r="G13652" s="35"/>
      <c r="H13652" s="35"/>
      <c r="I13652" s="35"/>
    </row>
    <row r="13653" spans="3:9" ht="22.5" customHeight="1" x14ac:dyDescent="0.25">
      <c r="C13653" s="34"/>
      <c r="D13653" s="27"/>
      <c r="F13653" s="27"/>
      <c r="G13653" s="35"/>
      <c r="H13653" s="35"/>
      <c r="I13653" s="35"/>
    </row>
    <row r="13654" spans="3:9" ht="22.5" customHeight="1" x14ac:dyDescent="0.25">
      <c r="C13654" s="34"/>
      <c r="D13654" s="27"/>
      <c r="F13654" s="27"/>
      <c r="G13654" s="35"/>
      <c r="H13654" s="35"/>
      <c r="I13654" s="35"/>
    </row>
    <row r="13655" spans="3:9" ht="22.5" customHeight="1" x14ac:dyDescent="0.25">
      <c r="C13655" s="34"/>
      <c r="D13655" s="27"/>
      <c r="F13655" s="27"/>
      <c r="G13655" s="35"/>
      <c r="H13655" s="35"/>
      <c r="I13655" s="35"/>
    </row>
    <row r="13656" spans="3:9" ht="22.5" customHeight="1" x14ac:dyDescent="0.25">
      <c r="C13656" s="34"/>
      <c r="D13656" s="27"/>
      <c r="F13656" s="27"/>
      <c r="G13656" s="35"/>
      <c r="H13656" s="35"/>
      <c r="I13656" s="35"/>
    </row>
    <row r="13657" spans="3:9" ht="22.5" customHeight="1" x14ac:dyDescent="0.25">
      <c r="C13657" s="34"/>
      <c r="D13657" s="27"/>
      <c r="F13657" s="27"/>
      <c r="G13657" s="35"/>
      <c r="H13657" s="35"/>
      <c r="I13657" s="35"/>
    </row>
    <row r="13658" spans="3:9" ht="22.5" customHeight="1" x14ac:dyDescent="0.25">
      <c r="C13658" s="34"/>
      <c r="D13658" s="27"/>
      <c r="F13658" s="27"/>
      <c r="G13658" s="35"/>
      <c r="H13658" s="35"/>
      <c r="I13658" s="35"/>
    </row>
    <row r="13659" spans="3:9" ht="22.5" customHeight="1" x14ac:dyDescent="0.25">
      <c r="C13659" s="34"/>
      <c r="D13659" s="27"/>
      <c r="F13659" s="27"/>
      <c r="G13659" s="35"/>
      <c r="H13659" s="35"/>
      <c r="I13659" s="35"/>
    </row>
    <row r="13660" spans="3:9" ht="22.5" customHeight="1" x14ac:dyDescent="0.25">
      <c r="C13660" s="34"/>
      <c r="D13660" s="27"/>
      <c r="F13660" s="27"/>
      <c r="G13660" s="35"/>
      <c r="H13660" s="35"/>
      <c r="I13660" s="35"/>
    </row>
    <row r="13661" spans="3:9" ht="22.5" customHeight="1" x14ac:dyDescent="0.25">
      <c r="C13661" s="34"/>
      <c r="D13661" s="27"/>
      <c r="F13661" s="27"/>
      <c r="G13661" s="35"/>
      <c r="H13661" s="35"/>
      <c r="I13661" s="35"/>
    </row>
    <row r="13662" spans="3:9" ht="22.5" customHeight="1" x14ac:dyDescent="0.25">
      <c r="C13662" s="34"/>
      <c r="D13662" s="27"/>
      <c r="F13662" s="27"/>
      <c r="G13662" s="35"/>
      <c r="H13662" s="35"/>
      <c r="I13662" s="35"/>
    </row>
    <row r="13663" spans="3:9" ht="22.5" customHeight="1" x14ac:dyDescent="0.25">
      <c r="C13663" s="34"/>
      <c r="D13663" s="27"/>
      <c r="F13663" s="27"/>
      <c r="G13663" s="35"/>
      <c r="H13663" s="35"/>
      <c r="I13663" s="35"/>
    </row>
    <row r="13664" spans="3:9" ht="22.5" customHeight="1" x14ac:dyDescent="0.25">
      <c r="C13664" s="34"/>
      <c r="D13664" s="27"/>
      <c r="F13664" s="27"/>
      <c r="G13664" s="35"/>
      <c r="H13664" s="35"/>
      <c r="I13664" s="35"/>
    </row>
    <row r="13665" spans="3:9" ht="22.5" customHeight="1" x14ac:dyDescent="0.25">
      <c r="C13665" s="34"/>
      <c r="D13665" s="27"/>
      <c r="F13665" s="27"/>
      <c r="G13665" s="35"/>
      <c r="H13665" s="35"/>
      <c r="I13665" s="35"/>
    </row>
    <row r="13666" spans="3:9" ht="22.5" customHeight="1" x14ac:dyDescent="0.25">
      <c r="C13666" s="34"/>
      <c r="D13666" s="27"/>
      <c r="F13666" s="27"/>
      <c r="G13666" s="35"/>
      <c r="H13666" s="35"/>
      <c r="I13666" s="35"/>
    </row>
    <row r="13667" spans="3:9" ht="22.5" customHeight="1" x14ac:dyDescent="0.25">
      <c r="C13667" s="34"/>
      <c r="D13667" s="27"/>
      <c r="F13667" s="27"/>
      <c r="G13667" s="35"/>
      <c r="H13667" s="35"/>
      <c r="I13667" s="35"/>
    </row>
    <row r="13668" spans="3:9" ht="22.5" customHeight="1" x14ac:dyDescent="0.25">
      <c r="C13668" s="34"/>
      <c r="D13668" s="27"/>
      <c r="F13668" s="27"/>
      <c r="G13668" s="35"/>
      <c r="H13668" s="35"/>
      <c r="I13668" s="35"/>
    </row>
    <row r="13669" spans="3:9" ht="22.5" customHeight="1" x14ac:dyDescent="0.25">
      <c r="C13669" s="34"/>
      <c r="D13669" s="27"/>
      <c r="F13669" s="27"/>
      <c r="G13669" s="35"/>
      <c r="H13669" s="35"/>
      <c r="I13669" s="35"/>
    </row>
    <row r="13670" spans="3:9" ht="22.5" customHeight="1" x14ac:dyDescent="0.25">
      <c r="C13670" s="34"/>
      <c r="D13670" s="27"/>
      <c r="F13670" s="27"/>
      <c r="G13670" s="35"/>
      <c r="H13670" s="35"/>
      <c r="I13670" s="35"/>
    </row>
    <row r="13671" spans="3:9" ht="22.5" customHeight="1" x14ac:dyDescent="0.25">
      <c r="C13671" s="34"/>
      <c r="D13671" s="27"/>
      <c r="F13671" s="27"/>
      <c r="G13671" s="35"/>
      <c r="H13671" s="35"/>
      <c r="I13671" s="35"/>
    </row>
    <row r="13672" spans="3:9" ht="22.5" customHeight="1" x14ac:dyDescent="0.25">
      <c r="C13672" s="34"/>
      <c r="D13672" s="27"/>
      <c r="F13672" s="27"/>
      <c r="G13672" s="35"/>
      <c r="H13672" s="35"/>
      <c r="I13672" s="35"/>
    </row>
    <row r="13673" spans="3:9" ht="22.5" customHeight="1" x14ac:dyDescent="0.25">
      <c r="C13673" s="34"/>
      <c r="D13673" s="27"/>
      <c r="F13673" s="27"/>
      <c r="G13673" s="35"/>
      <c r="H13673" s="35"/>
      <c r="I13673" s="35"/>
    </row>
    <row r="13674" spans="3:9" ht="22.5" customHeight="1" x14ac:dyDescent="0.25">
      <c r="C13674" s="34"/>
      <c r="D13674" s="27"/>
      <c r="F13674" s="27"/>
      <c r="G13674" s="35"/>
      <c r="H13674" s="35"/>
      <c r="I13674" s="35"/>
    </row>
    <row r="13675" spans="3:9" ht="22.5" customHeight="1" x14ac:dyDescent="0.25">
      <c r="C13675" s="34"/>
      <c r="D13675" s="27"/>
      <c r="F13675" s="27"/>
      <c r="G13675" s="35"/>
      <c r="H13675" s="35"/>
      <c r="I13675" s="35"/>
    </row>
    <row r="13676" spans="3:9" ht="22.5" customHeight="1" x14ac:dyDescent="0.25">
      <c r="C13676" s="34"/>
      <c r="D13676" s="27"/>
      <c r="F13676" s="27"/>
      <c r="G13676" s="35"/>
      <c r="H13676" s="35"/>
      <c r="I13676" s="35"/>
    </row>
    <row r="13677" spans="3:9" ht="22.5" customHeight="1" x14ac:dyDescent="0.25">
      <c r="C13677" s="34"/>
      <c r="D13677" s="27"/>
      <c r="F13677" s="27"/>
      <c r="G13677" s="35"/>
      <c r="H13677" s="35"/>
      <c r="I13677" s="35"/>
    </row>
    <row r="13678" spans="3:9" ht="22.5" customHeight="1" x14ac:dyDescent="0.25">
      <c r="C13678" s="34"/>
      <c r="D13678" s="27"/>
      <c r="F13678" s="27"/>
      <c r="G13678" s="35"/>
      <c r="H13678" s="35"/>
      <c r="I13678" s="35"/>
    </row>
    <row r="13679" spans="3:9" ht="22.5" customHeight="1" x14ac:dyDescent="0.25">
      <c r="C13679" s="34"/>
      <c r="D13679" s="27"/>
      <c r="F13679" s="27"/>
      <c r="G13679" s="35"/>
      <c r="H13679" s="35"/>
      <c r="I13679" s="35"/>
    </row>
    <row r="13680" spans="3:9" ht="22.5" customHeight="1" x14ac:dyDescent="0.25">
      <c r="C13680" s="34"/>
      <c r="D13680" s="27"/>
      <c r="F13680" s="27"/>
      <c r="G13680" s="35"/>
      <c r="H13680" s="35"/>
      <c r="I13680" s="35"/>
    </row>
    <row r="13681" spans="3:9" ht="22.5" customHeight="1" x14ac:dyDescent="0.25">
      <c r="C13681" s="34"/>
      <c r="D13681" s="27"/>
      <c r="F13681" s="27"/>
      <c r="G13681" s="35"/>
      <c r="H13681" s="35"/>
      <c r="I13681" s="35"/>
    </row>
    <row r="13682" spans="3:9" ht="22.5" customHeight="1" x14ac:dyDescent="0.25">
      <c r="C13682" s="34"/>
      <c r="D13682" s="27"/>
      <c r="F13682" s="27"/>
      <c r="G13682" s="35"/>
      <c r="H13682" s="35"/>
      <c r="I13682" s="35"/>
    </row>
    <row r="13683" spans="3:9" ht="22.5" customHeight="1" x14ac:dyDescent="0.25">
      <c r="C13683" s="34"/>
      <c r="D13683" s="27"/>
      <c r="F13683" s="27"/>
      <c r="G13683" s="35"/>
      <c r="H13683" s="35"/>
      <c r="I13683" s="35"/>
    </row>
    <row r="13684" spans="3:9" ht="22.5" customHeight="1" x14ac:dyDescent="0.25">
      <c r="C13684" s="34"/>
      <c r="D13684" s="27"/>
      <c r="F13684" s="27"/>
      <c r="G13684" s="35"/>
      <c r="H13684" s="35"/>
      <c r="I13684" s="35"/>
    </row>
    <row r="13685" spans="3:9" ht="22.5" customHeight="1" x14ac:dyDescent="0.25">
      <c r="C13685" s="34"/>
      <c r="D13685" s="27"/>
      <c r="F13685" s="27"/>
      <c r="G13685" s="35"/>
      <c r="H13685" s="35"/>
      <c r="I13685" s="35"/>
    </row>
    <row r="13686" spans="3:9" ht="22.5" customHeight="1" x14ac:dyDescent="0.25">
      <c r="C13686" s="34"/>
      <c r="D13686" s="27"/>
      <c r="F13686" s="27"/>
      <c r="G13686" s="35"/>
      <c r="H13686" s="35"/>
      <c r="I13686" s="35"/>
    </row>
    <row r="13687" spans="3:9" ht="22.5" customHeight="1" x14ac:dyDescent="0.25">
      <c r="C13687" s="34"/>
      <c r="D13687" s="27"/>
      <c r="F13687" s="27"/>
      <c r="G13687" s="35"/>
      <c r="H13687" s="35"/>
      <c r="I13687" s="35"/>
    </row>
    <row r="13688" spans="3:9" ht="22.5" customHeight="1" x14ac:dyDescent="0.25">
      <c r="C13688" s="34"/>
      <c r="D13688" s="27"/>
      <c r="F13688" s="27"/>
      <c r="G13688" s="35"/>
      <c r="H13688" s="35"/>
      <c r="I13688" s="35"/>
    </row>
    <row r="13689" spans="3:9" ht="22.5" customHeight="1" x14ac:dyDescent="0.25">
      <c r="C13689" s="34"/>
      <c r="D13689" s="27"/>
      <c r="F13689" s="27"/>
      <c r="G13689" s="35"/>
      <c r="H13689" s="35"/>
      <c r="I13689" s="35"/>
    </row>
    <row r="13690" spans="3:9" ht="22.5" customHeight="1" x14ac:dyDescent="0.25">
      <c r="C13690" s="34"/>
      <c r="D13690" s="27"/>
      <c r="F13690" s="27"/>
      <c r="G13690" s="35"/>
      <c r="H13690" s="35"/>
      <c r="I13690" s="35"/>
    </row>
    <row r="13691" spans="3:9" ht="22.5" customHeight="1" x14ac:dyDescent="0.25">
      <c r="C13691" s="34"/>
      <c r="D13691" s="27"/>
      <c r="F13691" s="27"/>
      <c r="G13691" s="35"/>
      <c r="H13691" s="35"/>
      <c r="I13691" s="35"/>
    </row>
    <row r="13692" spans="3:9" ht="22.5" customHeight="1" x14ac:dyDescent="0.25">
      <c r="C13692" s="34"/>
      <c r="D13692" s="27"/>
      <c r="F13692" s="27"/>
      <c r="G13692" s="35"/>
      <c r="H13692" s="35"/>
      <c r="I13692" s="35"/>
    </row>
    <row r="13693" spans="3:9" ht="22.5" customHeight="1" x14ac:dyDescent="0.25">
      <c r="C13693" s="34"/>
      <c r="D13693" s="27"/>
      <c r="F13693" s="27"/>
      <c r="G13693" s="35"/>
      <c r="H13693" s="35"/>
      <c r="I13693" s="35"/>
    </row>
    <row r="13694" spans="3:9" ht="22.5" customHeight="1" x14ac:dyDescent="0.25">
      <c r="C13694" s="34"/>
      <c r="D13694" s="27"/>
      <c r="F13694" s="27"/>
      <c r="G13694" s="35"/>
      <c r="H13694" s="35"/>
      <c r="I13694" s="35"/>
    </row>
    <row r="13695" spans="3:9" ht="22.5" customHeight="1" x14ac:dyDescent="0.25">
      <c r="C13695" s="34"/>
      <c r="D13695" s="27"/>
      <c r="F13695" s="27"/>
      <c r="G13695" s="35"/>
      <c r="H13695" s="35"/>
      <c r="I13695" s="35"/>
    </row>
    <row r="13696" spans="3:9" ht="22.5" customHeight="1" x14ac:dyDescent="0.25">
      <c r="C13696" s="34"/>
      <c r="D13696" s="27"/>
      <c r="F13696" s="27"/>
      <c r="G13696" s="35"/>
      <c r="H13696" s="35"/>
      <c r="I13696" s="35"/>
    </row>
    <row r="13697" spans="3:9" ht="22.5" customHeight="1" x14ac:dyDescent="0.25">
      <c r="C13697" s="34"/>
      <c r="D13697" s="27"/>
      <c r="F13697" s="27"/>
      <c r="G13697" s="35"/>
      <c r="H13697" s="35"/>
      <c r="I13697" s="35"/>
    </row>
    <row r="13698" spans="3:9" ht="22.5" customHeight="1" x14ac:dyDescent="0.25">
      <c r="C13698" s="34"/>
      <c r="D13698" s="27"/>
      <c r="F13698" s="27"/>
      <c r="G13698" s="35"/>
      <c r="H13698" s="35"/>
      <c r="I13698" s="35"/>
    </row>
    <row r="13699" spans="3:9" ht="22.5" customHeight="1" x14ac:dyDescent="0.25">
      <c r="C13699" s="34"/>
      <c r="D13699" s="27"/>
      <c r="F13699" s="27"/>
      <c r="G13699" s="35"/>
      <c r="H13699" s="35"/>
      <c r="I13699" s="35"/>
    </row>
    <row r="13700" spans="3:9" ht="22.5" customHeight="1" x14ac:dyDescent="0.25">
      <c r="C13700" s="34"/>
      <c r="D13700" s="27"/>
      <c r="F13700" s="27"/>
      <c r="G13700" s="35"/>
      <c r="H13700" s="35"/>
      <c r="I13700" s="35"/>
    </row>
    <row r="13701" spans="3:9" ht="22.5" customHeight="1" x14ac:dyDescent="0.25">
      <c r="C13701" s="34"/>
      <c r="D13701" s="27"/>
      <c r="F13701" s="27"/>
      <c r="G13701" s="35"/>
      <c r="H13701" s="35"/>
      <c r="I13701" s="35"/>
    </row>
    <row r="13702" spans="3:9" ht="22.5" customHeight="1" x14ac:dyDescent="0.25">
      <c r="C13702" s="34"/>
      <c r="D13702" s="27"/>
      <c r="F13702" s="27"/>
      <c r="G13702" s="35"/>
      <c r="H13702" s="35"/>
      <c r="I13702" s="35"/>
    </row>
    <row r="13703" spans="3:9" ht="22.5" customHeight="1" x14ac:dyDescent="0.25">
      <c r="C13703" s="34"/>
      <c r="D13703" s="27"/>
      <c r="F13703" s="27"/>
      <c r="G13703" s="35"/>
      <c r="H13703" s="35"/>
      <c r="I13703" s="35"/>
    </row>
    <row r="13704" spans="3:9" ht="22.5" customHeight="1" x14ac:dyDescent="0.25">
      <c r="C13704" s="34"/>
      <c r="D13704" s="27"/>
      <c r="F13704" s="27"/>
      <c r="G13704" s="35"/>
      <c r="H13704" s="35"/>
      <c r="I13704" s="35"/>
    </row>
    <row r="13705" spans="3:9" ht="22.5" customHeight="1" x14ac:dyDescent="0.25">
      <c r="C13705" s="34"/>
      <c r="D13705" s="27"/>
      <c r="F13705" s="27"/>
      <c r="G13705" s="35"/>
      <c r="H13705" s="35"/>
      <c r="I13705" s="35"/>
    </row>
    <row r="13706" spans="3:9" ht="22.5" customHeight="1" x14ac:dyDescent="0.25">
      <c r="C13706" s="34"/>
      <c r="D13706" s="27"/>
      <c r="F13706" s="27"/>
      <c r="G13706" s="35"/>
      <c r="H13706" s="35"/>
      <c r="I13706" s="35"/>
    </row>
    <row r="13707" spans="3:9" ht="22.5" customHeight="1" x14ac:dyDescent="0.25">
      <c r="C13707" s="34"/>
      <c r="D13707" s="27"/>
      <c r="F13707" s="27"/>
      <c r="G13707" s="35"/>
      <c r="H13707" s="35"/>
      <c r="I13707" s="35"/>
    </row>
    <row r="13708" spans="3:9" ht="22.5" customHeight="1" x14ac:dyDescent="0.25">
      <c r="C13708" s="34"/>
      <c r="D13708" s="27"/>
      <c r="F13708" s="27"/>
      <c r="G13708" s="35"/>
      <c r="H13708" s="35"/>
      <c r="I13708" s="35"/>
    </row>
    <row r="13709" spans="3:9" ht="22.5" customHeight="1" x14ac:dyDescent="0.25">
      <c r="C13709" s="34"/>
      <c r="D13709" s="27"/>
      <c r="F13709" s="27"/>
      <c r="G13709" s="35"/>
      <c r="H13709" s="35"/>
      <c r="I13709" s="35"/>
    </row>
    <row r="13710" spans="3:9" ht="22.5" customHeight="1" x14ac:dyDescent="0.25">
      <c r="C13710" s="34"/>
      <c r="D13710" s="27"/>
      <c r="F13710" s="27"/>
      <c r="G13710" s="35"/>
      <c r="H13710" s="35"/>
      <c r="I13710" s="35"/>
    </row>
    <row r="13711" spans="3:9" ht="22.5" customHeight="1" x14ac:dyDescent="0.25">
      <c r="C13711" s="34"/>
      <c r="D13711" s="27"/>
      <c r="F13711" s="27"/>
      <c r="G13711" s="35"/>
      <c r="H13711" s="35"/>
      <c r="I13711" s="35"/>
    </row>
    <row r="13712" spans="3:9" ht="22.5" customHeight="1" x14ac:dyDescent="0.25">
      <c r="C13712" s="34"/>
      <c r="D13712" s="27"/>
      <c r="F13712" s="27"/>
      <c r="G13712" s="35"/>
      <c r="H13712" s="35"/>
      <c r="I13712" s="35"/>
    </row>
    <row r="13713" spans="3:9" ht="22.5" customHeight="1" x14ac:dyDescent="0.25">
      <c r="C13713" s="34"/>
      <c r="D13713" s="27"/>
      <c r="F13713" s="27"/>
      <c r="G13713" s="35"/>
      <c r="H13713" s="35"/>
      <c r="I13713" s="35"/>
    </row>
    <row r="13714" spans="3:9" ht="22.5" customHeight="1" x14ac:dyDescent="0.25">
      <c r="C13714" s="34"/>
      <c r="D13714" s="27"/>
      <c r="F13714" s="27"/>
      <c r="G13714" s="35"/>
      <c r="H13714" s="35"/>
      <c r="I13714" s="35"/>
    </row>
    <row r="13715" spans="3:9" ht="22.5" customHeight="1" x14ac:dyDescent="0.25">
      <c r="C13715" s="34"/>
      <c r="D13715" s="27"/>
      <c r="F13715" s="27"/>
      <c r="G13715" s="35"/>
      <c r="H13715" s="35"/>
      <c r="I13715" s="35"/>
    </row>
    <row r="13716" spans="3:9" ht="22.5" customHeight="1" x14ac:dyDescent="0.25">
      <c r="C13716" s="34"/>
      <c r="D13716" s="27"/>
      <c r="F13716" s="27"/>
      <c r="G13716" s="35"/>
      <c r="H13716" s="35"/>
      <c r="I13716" s="35"/>
    </row>
    <row r="13717" spans="3:9" ht="22.5" customHeight="1" x14ac:dyDescent="0.25">
      <c r="C13717" s="34"/>
      <c r="D13717" s="27"/>
      <c r="F13717" s="27"/>
      <c r="G13717" s="35"/>
      <c r="H13717" s="35"/>
      <c r="I13717" s="35"/>
    </row>
    <row r="13718" spans="3:9" ht="22.5" customHeight="1" x14ac:dyDescent="0.25">
      <c r="C13718" s="34"/>
      <c r="D13718" s="27"/>
      <c r="F13718" s="27"/>
      <c r="G13718" s="35"/>
      <c r="H13718" s="35"/>
      <c r="I13718" s="35"/>
    </row>
    <row r="13719" spans="3:9" ht="22.5" customHeight="1" x14ac:dyDescent="0.25">
      <c r="C13719" s="34"/>
      <c r="D13719" s="27"/>
      <c r="F13719" s="27"/>
      <c r="G13719" s="35"/>
      <c r="H13719" s="35"/>
      <c r="I13719" s="35"/>
    </row>
    <row r="13720" spans="3:9" ht="22.5" customHeight="1" x14ac:dyDescent="0.25">
      <c r="C13720" s="34"/>
      <c r="D13720" s="27"/>
      <c r="F13720" s="27"/>
      <c r="G13720" s="35"/>
      <c r="H13720" s="35"/>
      <c r="I13720" s="35"/>
    </row>
    <row r="13721" spans="3:9" ht="22.5" customHeight="1" x14ac:dyDescent="0.25">
      <c r="C13721" s="34"/>
      <c r="D13721" s="27"/>
      <c r="F13721" s="27"/>
      <c r="G13721" s="35"/>
      <c r="H13721" s="35"/>
      <c r="I13721" s="35"/>
    </row>
    <row r="13722" spans="3:9" ht="22.5" customHeight="1" x14ac:dyDescent="0.25">
      <c r="C13722" s="34"/>
      <c r="D13722" s="27"/>
      <c r="F13722" s="27"/>
      <c r="G13722" s="35"/>
      <c r="H13722" s="35"/>
      <c r="I13722" s="35"/>
    </row>
    <row r="13723" spans="3:9" ht="22.5" customHeight="1" x14ac:dyDescent="0.25">
      <c r="C13723" s="34"/>
      <c r="D13723" s="27"/>
      <c r="F13723" s="27"/>
      <c r="G13723" s="35"/>
      <c r="H13723" s="35"/>
      <c r="I13723" s="35"/>
    </row>
    <row r="13724" spans="3:9" ht="22.5" customHeight="1" x14ac:dyDescent="0.25">
      <c r="C13724" s="34"/>
      <c r="D13724" s="27"/>
      <c r="F13724" s="27"/>
      <c r="G13724" s="35"/>
      <c r="H13724" s="35"/>
      <c r="I13724" s="35"/>
    </row>
    <row r="13725" spans="3:9" ht="22.5" customHeight="1" x14ac:dyDescent="0.25">
      <c r="C13725" s="34"/>
      <c r="D13725" s="27"/>
      <c r="F13725" s="27"/>
      <c r="G13725" s="35"/>
      <c r="H13725" s="35"/>
      <c r="I13725" s="35"/>
    </row>
    <row r="13726" spans="3:9" ht="22.5" customHeight="1" x14ac:dyDescent="0.25">
      <c r="C13726" s="34"/>
      <c r="D13726" s="27"/>
      <c r="F13726" s="27"/>
      <c r="G13726" s="35"/>
      <c r="H13726" s="35"/>
      <c r="I13726" s="35"/>
    </row>
    <row r="13727" spans="3:9" ht="22.5" customHeight="1" x14ac:dyDescent="0.25">
      <c r="C13727" s="34"/>
      <c r="D13727" s="27"/>
      <c r="F13727" s="27"/>
      <c r="G13727" s="35"/>
      <c r="H13727" s="35"/>
      <c r="I13727" s="35"/>
    </row>
    <row r="13728" spans="3:9" ht="22.5" customHeight="1" x14ac:dyDescent="0.25">
      <c r="C13728" s="34"/>
      <c r="D13728" s="27"/>
      <c r="F13728" s="27"/>
      <c r="G13728" s="35"/>
      <c r="H13728" s="35"/>
      <c r="I13728" s="35"/>
    </row>
    <row r="13729" spans="3:9" ht="22.5" customHeight="1" x14ac:dyDescent="0.25">
      <c r="C13729" s="34"/>
      <c r="D13729" s="27"/>
      <c r="F13729" s="27"/>
      <c r="G13729" s="35"/>
      <c r="H13729" s="35"/>
      <c r="I13729" s="35"/>
    </row>
    <row r="13730" spans="3:9" ht="22.5" customHeight="1" x14ac:dyDescent="0.25">
      <c r="C13730" s="34"/>
      <c r="D13730" s="27"/>
      <c r="F13730" s="27"/>
      <c r="G13730" s="35"/>
      <c r="H13730" s="35"/>
      <c r="I13730" s="35"/>
    </row>
    <row r="13731" spans="3:9" ht="22.5" customHeight="1" x14ac:dyDescent="0.25">
      <c r="C13731" s="34"/>
      <c r="D13731" s="27"/>
      <c r="F13731" s="27"/>
      <c r="G13731" s="35"/>
      <c r="H13731" s="35"/>
      <c r="I13731" s="35"/>
    </row>
    <row r="13732" spans="3:9" ht="22.5" customHeight="1" x14ac:dyDescent="0.25">
      <c r="C13732" s="34"/>
      <c r="D13732" s="27"/>
      <c r="F13732" s="27"/>
      <c r="G13732" s="35"/>
      <c r="H13732" s="35"/>
      <c r="I13732" s="35"/>
    </row>
    <row r="13733" spans="3:9" ht="22.5" customHeight="1" x14ac:dyDescent="0.25">
      <c r="C13733" s="34"/>
      <c r="D13733" s="27"/>
      <c r="F13733" s="27"/>
      <c r="G13733" s="35"/>
      <c r="H13733" s="35"/>
      <c r="I13733" s="35"/>
    </row>
    <row r="13734" spans="3:9" ht="22.5" customHeight="1" x14ac:dyDescent="0.25">
      <c r="C13734" s="34"/>
      <c r="D13734" s="27"/>
      <c r="F13734" s="27"/>
      <c r="G13734" s="35"/>
      <c r="H13734" s="35"/>
      <c r="I13734" s="35"/>
    </row>
    <row r="13735" spans="3:9" ht="22.5" customHeight="1" x14ac:dyDescent="0.25">
      <c r="C13735" s="34"/>
      <c r="D13735" s="27"/>
      <c r="F13735" s="27"/>
      <c r="G13735" s="35"/>
      <c r="H13735" s="35"/>
      <c r="I13735" s="35"/>
    </row>
    <row r="13736" spans="3:9" ht="22.5" customHeight="1" x14ac:dyDescent="0.25">
      <c r="C13736" s="34"/>
      <c r="D13736" s="27"/>
      <c r="F13736" s="27"/>
      <c r="G13736" s="35"/>
      <c r="H13736" s="35"/>
      <c r="I13736" s="35"/>
    </row>
    <row r="13737" spans="3:9" ht="22.5" customHeight="1" x14ac:dyDescent="0.25">
      <c r="C13737" s="34"/>
      <c r="D13737" s="27"/>
      <c r="F13737" s="27"/>
      <c r="G13737" s="35"/>
      <c r="H13737" s="35"/>
      <c r="I13737" s="35"/>
    </row>
    <row r="13738" spans="3:9" ht="22.5" customHeight="1" x14ac:dyDescent="0.25">
      <c r="C13738" s="34"/>
      <c r="D13738" s="27"/>
      <c r="F13738" s="27"/>
      <c r="G13738" s="35"/>
      <c r="H13738" s="35"/>
      <c r="I13738" s="35"/>
    </row>
    <row r="13739" spans="3:9" ht="22.5" customHeight="1" x14ac:dyDescent="0.25">
      <c r="C13739" s="34"/>
      <c r="D13739" s="27"/>
      <c r="F13739" s="27"/>
      <c r="G13739" s="35"/>
      <c r="H13739" s="35"/>
      <c r="I13739" s="35"/>
    </row>
    <row r="13740" spans="3:9" ht="22.5" customHeight="1" x14ac:dyDescent="0.25">
      <c r="C13740" s="34"/>
      <c r="D13740" s="27"/>
      <c r="F13740" s="27"/>
      <c r="G13740" s="35"/>
      <c r="H13740" s="35"/>
      <c r="I13740" s="35"/>
    </row>
    <row r="13741" spans="3:9" ht="22.5" customHeight="1" x14ac:dyDescent="0.25">
      <c r="C13741" s="34"/>
      <c r="D13741" s="27"/>
      <c r="F13741" s="27"/>
      <c r="G13741" s="35"/>
      <c r="H13741" s="35"/>
      <c r="I13741" s="35"/>
    </row>
    <row r="13742" spans="3:9" ht="22.5" customHeight="1" x14ac:dyDescent="0.25">
      <c r="C13742" s="34"/>
      <c r="D13742" s="27"/>
      <c r="F13742" s="27"/>
      <c r="G13742" s="35"/>
      <c r="H13742" s="35"/>
      <c r="I13742" s="35"/>
    </row>
    <row r="13743" spans="3:9" ht="22.5" customHeight="1" x14ac:dyDescent="0.25">
      <c r="C13743" s="34"/>
      <c r="D13743" s="27"/>
      <c r="F13743" s="27"/>
      <c r="G13743" s="35"/>
      <c r="H13743" s="35"/>
      <c r="I13743" s="35"/>
    </row>
    <row r="13744" spans="3:9" ht="22.5" customHeight="1" x14ac:dyDescent="0.25">
      <c r="C13744" s="34"/>
      <c r="D13744" s="27"/>
      <c r="F13744" s="27"/>
      <c r="G13744" s="35"/>
      <c r="H13744" s="35"/>
      <c r="I13744" s="35"/>
    </row>
    <row r="13745" spans="3:9" ht="22.5" customHeight="1" x14ac:dyDescent="0.25">
      <c r="C13745" s="34"/>
      <c r="D13745" s="27"/>
      <c r="F13745" s="27"/>
      <c r="G13745" s="35"/>
      <c r="H13745" s="35"/>
      <c r="I13745" s="35"/>
    </row>
    <row r="13746" spans="3:9" ht="22.5" customHeight="1" x14ac:dyDescent="0.25">
      <c r="C13746" s="34"/>
      <c r="D13746" s="27"/>
      <c r="F13746" s="27"/>
      <c r="G13746" s="35"/>
      <c r="H13746" s="35"/>
      <c r="I13746" s="35"/>
    </row>
    <row r="13747" spans="3:9" ht="22.5" customHeight="1" x14ac:dyDescent="0.25">
      <c r="C13747" s="34"/>
      <c r="D13747" s="27"/>
      <c r="F13747" s="27"/>
      <c r="G13747" s="35"/>
      <c r="H13747" s="35"/>
      <c r="I13747" s="35"/>
    </row>
    <row r="13748" spans="3:9" ht="22.5" customHeight="1" x14ac:dyDescent="0.25">
      <c r="C13748" s="34"/>
      <c r="D13748" s="27"/>
      <c r="F13748" s="27"/>
      <c r="G13748" s="35"/>
      <c r="H13748" s="35"/>
      <c r="I13748" s="35"/>
    </row>
    <row r="13749" spans="3:9" ht="22.5" customHeight="1" x14ac:dyDescent="0.25">
      <c r="C13749" s="34"/>
      <c r="D13749" s="27"/>
      <c r="F13749" s="27"/>
      <c r="G13749" s="35"/>
      <c r="H13749" s="35"/>
      <c r="I13749" s="35"/>
    </row>
    <row r="13750" spans="3:9" ht="22.5" customHeight="1" x14ac:dyDescent="0.25">
      <c r="C13750" s="34"/>
      <c r="D13750" s="27"/>
      <c r="F13750" s="27"/>
      <c r="G13750" s="35"/>
      <c r="H13750" s="35"/>
      <c r="I13750" s="35"/>
    </row>
    <row r="13751" spans="3:9" ht="22.5" customHeight="1" x14ac:dyDescent="0.25">
      <c r="C13751" s="34"/>
      <c r="D13751" s="27"/>
      <c r="F13751" s="27"/>
      <c r="G13751" s="35"/>
      <c r="H13751" s="35"/>
      <c r="I13751" s="35"/>
    </row>
    <row r="13752" spans="3:9" ht="22.5" customHeight="1" x14ac:dyDescent="0.25">
      <c r="C13752" s="34"/>
      <c r="D13752" s="27"/>
      <c r="F13752" s="27"/>
      <c r="G13752" s="35"/>
      <c r="H13752" s="35"/>
      <c r="I13752" s="35"/>
    </row>
    <row r="13753" spans="3:9" ht="22.5" customHeight="1" x14ac:dyDescent="0.25">
      <c r="C13753" s="34"/>
      <c r="D13753" s="27"/>
      <c r="F13753" s="27"/>
      <c r="G13753" s="35"/>
      <c r="H13753" s="35"/>
      <c r="I13753" s="35"/>
    </row>
    <row r="13754" spans="3:9" ht="22.5" customHeight="1" x14ac:dyDescent="0.25">
      <c r="C13754" s="34"/>
      <c r="D13754" s="27"/>
      <c r="F13754" s="27"/>
      <c r="G13754" s="35"/>
      <c r="H13754" s="35"/>
      <c r="I13754" s="35"/>
    </row>
    <row r="13755" spans="3:9" ht="22.5" customHeight="1" x14ac:dyDescent="0.25">
      <c r="C13755" s="34"/>
      <c r="D13755" s="27"/>
      <c r="F13755" s="27"/>
      <c r="G13755" s="35"/>
      <c r="H13755" s="35"/>
      <c r="I13755" s="35"/>
    </row>
    <row r="13756" spans="3:9" ht="22.5" customHeight="1" x14ac:dyDescent="0.25">
      <c r="C13756" s="34"/>
      <c r="D13756" s="27"/>
      <c r="F13756" s="27"/>
      <c r="G13756" s="35"/>
      <c r="H13756" s="35"/>
      <c r="I13756" s="35"/>
    </row>
    <row r="13757" spans="3:9" ht="22.5" customHeight="1" x14ac:dyDescent="0.25">
      <c r="C13757" s="34"/>
      <c r="D13757" s="27"/>
      <c r="F13757" s="27"/>
      <c r="G13757" s="35"/>
      <c r="H13757" s="35"/>
      <c r="I13757" s="35"/>
    </row>
    <row r="13758" spans="3:9" ht="22.5" customHeight="1" x14ac:dyDescent="0.25">
      <c r="C13758" s="34"/>
      <c r="D13758" s="27"/>
      <c r="F13758" s="27"/>
      <c r="G13758" s="35"/>
      <c r="H13758" s="35"/>
      <c r="I13758" s="35"/>
    </row>
    <row r="13759" spans="3:9" ht="22.5" customHeight="1" x14ac:dyDescent="0.25">
      <c r="C13759" s="34"/>
      <c r="D13759" s="27"/>
      <c r="F13759" s="27"/>
      <c r="G13759" s="35"/>
      <c r="H13759" s="35"/>
      <c r="I13759" s="35"/>
    </row>
    <row r="13760" spans="3:9" ht="22.5" customHeight="1" x14ac:dyDescent="0.25">
      <c r="C13760" s="34"/>
      <c r="D13760" s="27"/>
      <c r="F13760" s="27"/>
      <c r="G13760" s="35"/>
      <c r="H13760" s="35"/>
      <c r="I13760" s="35"/>
    </row>
    <row r="13761" spans="3:9" ht="22.5" customHeight="1" x14ac:dyDescent="0.25">
      <c r="C13761" s="34"/>
      <c r="D13761" s="27"/>
      <c r="F13761" s="27"/>
      <c r="G13761" s="35"/>
      <c r="H13761" s="35"/>
      <c r="I13761" s="35"/>
    </row>
    <row r="13762" spans="3:9" ht="22.5" customHeight="1" x14ac:dyDescent="0.25">
      <c r="C13762" s="34"/>
      <c r="D13762" s="27"/>
      <c r="F13762" s="27"/>
      <c r="G13762" s="35"/>
      <c r="H13762" s="35"/>
      <c r="I13762" s="35"/>
    </row>
    <row r="13763" spans="3:9" ht="22.5" customHeight="1" x14ac:dyDescent="0.25">
      <c r="C13763" s="34"/>
      <c r="D13763" s="27"/>
      <c r="F13763" s="27"/>
      <c r="G13763" s="35"/>
      <c r="H13763" s="35"/>
      <c r="I13763" s="35"/>
    </row>
    <row r="13764" spans="3:9" ht="22.5" customHeight="1" x14ac:dyDescent="0.25">
      <c r="C13764" s="34"/>
      <c r="D13764" s="27"/>
      <c r="F13764" s="27"/>
      <c r="G13764" s="35"/>
      <c r="H13764" s="35"/>
      <c r="I13764" s="35"/>
    </row>
    <row r="13765" spans="3:9" ht="22.5" customHeight="1" x14ac:dyDescent="0.25">
      <c r="C13765" s="34"/>
      <c r="D13765" s="27"/>
      <c r="F13765" s="27"/>
      <c r="G13765" s="35"/>
      <c r="H13765" s="35"/>
      <c r="I13765" s="35"/>
    </row>
    <row r="13766" spans="3:9" ht="22.5" customHeight="1" x14ac:dyDescent="0.25">
      <c r="C13766" s="34"/>
      <c r="D13766" s="27"/>
      <c r="F13766" s="27"/>
      <c r="G13766" s="35"/>
      <c r="H13766" s="35"/>
      <c r="I13766" s="35"/>
    </row>
    <row r="13767" spans="3:9" ht="22.5" customHeight="1" x14ac:dyDescent="0.25">
      <c r="C13767" s="34"/>
      <c r="D13767" s="27"/>
      <c r="F13767" s="27"/>
      <c r="G13767" s="35"/>
      <c r="H13767" s="35"/>
      <c r="I13767" s="35"/>
    </row>
    <row r="13768" spans="3:9" ht="22.5" customHeight="1" x14ac:dyDescent="0.25">
      <c r="C13768" s="34"/>
      <c r="D13768" s="27"/>
      <c r="F13768" s="27"/>
      <c r="G13768" s="35"/>
      <c r="H13768" s="35"/>
      <c r="I13768" s="35"/>
    </row>
    <row r="13769" spans="3:9" ht="22.5" customHeight="1" x14ac:dyDescent="0.25">
      <c r="C13769" s="34"/>
      <c r="D13769" s="27"/>
      <c r="F13769" s="27"/>
      <c r="G13769" s="35"/>
      <c r="H13769" s="35"/>
      <c r="I13769" s="35"/>
    </row>
    <row r="13770" spans="3:9" ht="22.5" customHeight="1" x14ac:dyDescent="0.25">
      <c r="C13770" s="34"/>
      <c r="D13770" s="27"/>
      <c r="F13770" s="27"/>
      <c r="G13770" s="35"/>
      <c r="H13770" s="35"/>
      <c r="I13770" s="35"/>
    </row>
    <row r="13771" spans="3:9" ht="22.5" customHeight="1" x14ac:dyDescent="0.25">
      <c r="C13771" s="34"/>
      <c r="D13771" s="27"/>
      <c r="F13771" s="27"/>
      <c r="G13771" s="35"/>
      <c r="H13771" s="35"/>
      <c r="I13771" s="35"/>
    </row>
    <row r="13772" spans="3:9" ht="22.5" customHeight="1" x14ac:dyDescent="0.25">
      <c r="C13772" s="34"/>
      <c r="D13772" s="27"/>
      <c r="F13772" s="27"/>
      <c r="G13772" s="35"/>
      <c r="H13772" s="35"/>
      <c r="I13772" s="35"/>
    </row>
    <row r="13773" spans="3:9" ht="22.5" customHeight="1" x14ac:dyDescent="0.25">
      <c r="C13773" s="34"/>
      <c r="D13773" s="27"/>
      <c r="F13773" s="27"/>
      <c r="G13773" s="35"/>
      <c r="H13773" s="35"/>
      <c r="I13773" s="35"/>
    </row>
    <row r="13774" spans="3:9" ht="22.5" customHeight="1" x14ac:dyDescent="0.25">
      <c r="C13774" s="34"/>
      <c r="D13774" s="27"/>
      <c r="F13774" s="27"/>
      <c r="G13774" s="35"/>
      <c r="H13774" s="35"/>
      <c r="I13774" s="35"/>
    </row>
    <row r="13775" spans="3:9" ht="22.5" customHeight="1" x14ac:dyDescent="0.25">
      <c r="C13775" s="34"/>
      <c r="D13775" s="27"/>
      <c r="F13775" s="27"/>
      <c r="G13775" s="35"/>
      <c r="H13775" s="35"/>
      <c r="I13775" s="35"/>
    </row>
    <row r="13776" spans="3:9" ht="22.5" customHeight="1" x14ac:dyDescent="0.25">
      <c r="C13776" s="34"/>
      <c r="D13776" s="27"/>
      <c r="F13776" s="27"/>
      <c r="G13776" s="35"/>
      <c r="H13776" s="35"/>
      <c r="I13776" s="35"/>
    </row>
    <row r="13777" spans="3:9" ht="22.5" customHeight="1" x14ac:dyDescent="0.25">
      <c r="C13777" s="34"/>
      <c r="D13777" s="27"/>
      <c r="F13777" s="27"/>
      <c r="G13777" s="35"/>
      <c r="H13777" s="35"/>
      <c r="I13777" s="35"/>
    </row>
    <row r="13778" spans="3:9" ht="22.5" customHeight="1" x14ac:dyDescent="0.25">
      <c r="C13778" s="34"/>
      <c r="D13778" s="27"/>
      <c r="F13778" s="27"/>
      <c r="G13778" s="35"/>
      <c r="H13778" s="35"/>
      <c r="I13778" s="35"/>
    </row>
    <row r="13779" spans="3:9" ht="22.5" customHeight="1" x14ac:dyDescent="0.25">
      <c r="C13779" s="34"/>
      <c r="D13779" s="27"/>
      <c r="F13779" s="27"/>
      <c r="G13779" s="35"/>
      <c r="H13779" s="35"/>
      <c r="I13779" s="35"/>
    </row>
    <row r="13780" spans="3:9" ht="22.5" customHeight="1" x14ac:dyDescent="0.25">
      <c r="C13780" s="34"/>
      <c r="D13780" s="27"/>
      <c r="F13780" s="27"/>
      <c r="G13780" s="35"/>
      <c r="H13780" s="35"/>
      <c r="I13780" s="35"/>
    </row>
    <row r="13781" spans="3:9" ht="22.5" customHeight="1" x14ac:dyDescent="0.25">
      <c r="C13781" s="34"/>
      <c r="D13781" s="27"/>
      <c r="F13781" s="27"/>
      <c r="G13781" s="35"/>
      <c r="H13781" s="35"/>
      <c r="I13781" s="35"/>
    </row>
    <row r="13782" spans="3:9" ht="22.5" customHeight="1" x14ac:dyDescent="0.25">
      <c r="C13782" s="34"/>
      <c r="D13782" s="27"/>
      <c r="F13782" s="27"/>
      <c r="G13782" s="35"/>
      <c r="H13782" s="35"/>
      <c r="I13782" s="35"/>
    </row>
    <row r="13783" spans="3:9" ht="22.5" customHeight="1" x14ac:dyDescent="0.25">
      <c r="C13783" s="34"/>
      <c r="D13783" s="27"/>
      <c r="F13783" s="27"/>
      <c r="G13783" s="35"/>
      <c r="H13783" s="35"/>
      <c r="I13783" s="35"/>
    </row>
    <row r="13784" spans="3:9" ht="22.5" customHeight="1" x14ac:dyDescent="0.25">
      <c r="C13784" s="34"/>
      <c r="D13784" s="27"/>
      <c r="F13784" s="27"/>
      <c r="G13784" s="35"/>
      <c r="H13784" s="35"/>
      <c r="I13784" s="35"/>
    </row>
    <row r="13785" spans="3:9" ht="22.5" customHeight="1" x14ac:dyDescent="0.25">
      <c r="C13785" s="34"/>
      <c r="D13785" s="27"/>
      <c r="F13785" s="27"/>
      <c r="G13785" s="35"/>
      <c r="H13785" s="35"/>
      <c r="I13785" s="35"/>
    </row>
    <row r="13786" spans="3:9" ht="22.5" customHeight="1" x14ac:dyDescent="0.25">
      <c r="C13786" s="34"/>
      <c r="D13786" s="27"/>
      <c r="F13786" s="27"/>
      <c r="G13786" s="35"/>
      <c r="H13786" s="35"/>
      <c r="I13786" s="35"/>
    </row>
    <row r="13787" spans="3:9" ht="22.5" customHeight="1" x14ac:dyDescent="0.25">
      <c r="C13787" s="34"/>
      <c r="D13787" s="27"/>
      <c r="F13787" s="27"/>
      <c r="G13787" s="35"/>
      <c r="H13787" s="35"/>
      <c r="I13787" s="35"/>
    </row>
    <row r="13788" spans="3:9" ht="22.5" customHeight="1" x14ac:dyDescent="0.25">
      <c r="C13788" s="34"/>
      <c r="D13788" s="27"/>
      <c r="F13788" s="27"/>
      <c r="G13788" s="35"/>
      <c r="H13788" s="35"/>
      <c r="I13788" s="35"/>
    </row>
    <row r="13789" spans="3:9" ht="22.5" customHeight="1" x14ac:dyDescent="0.25">
      <c r="C13789" s="34"/>
      <c r="D13789" s="27"/>
      <c r="F13789" s="27"/>
      <c r="G13789" s="35"/>
      <c r="H13789" s="35"/>
      <c r="I13789" s="35"/>
    </row>
    <row r="13790" spans="3:9" ht="22.5" customHeight="1" x14ac:dyDescent="0.25">
      <c r="C13790" s="34"/>
      <c r="D13790" s="27"/>
      <c r="F13790" s="27"/>
      <c r="G13790" s="35"/>
      <c r="H13790" s="35"/>
      <c r="I13790" s="35"/>
    </row>
    <row r="13791" spans="3:9" ht="22.5" customHeight="1" x14ac:dyDescent="0.25">
      <c r="C13791" s="34"/>
      <c r="D13791" s="27"/>
      <c r="F13791" s="27"/>
      <c r="G13791" s="35"/>
      <c r="H13791" s="35"/>
      <c r="I13791" s="35"/>
    </row>
    <row r="13792" spans="3:9" ht="22.5" customHeight="1" x14ac:dyDescent="0.25">
      <c r="C13792" s="34"/>
      <c r="D13792" s="27"/>
      <c r="F13792" s="27"/>
      <c r="G13792" s="35"/>
      <c r="H13792" s="35"/>
      <c r="I13792" s="35"/>
    </row>
    <row r="13793" spans="3:9" ht="22.5" customHeight="1" x14ac:dyDescent="0.25">
      <c r="C13793" s="34"/>
      <c r="D13793" s="27"/>
      <c r="F13793" s="27"/>
      <c r="G13793" s="35"/>
      <c r="H13793" s="35"/>
      <c r="I13793" s="35"/>
    </row>
    <row r="13794" spans="3:9" ht="22.5" customHeight="1" x14ac:dyDescent="0.25">
      <c r="C13794" s="34"/>
      <c r="D13794" s="27"/>
      <c r="F13794" s="27"/>
      <c r="G13794" s="35"/>
      <c r="H13794" s="35"/>
      <c r="I13794" s="35"/>
    </row>
    <row r="13795" spans="3:9" ht="22.5" customHeight="1" x14ac:dyDescent="0.25">
      <c r="C13795" s="34"/>
      <c r="D13795" s="27"/>
      <c r="F13795" s="27"/>
      <c r="G13795" s="35"/>
      <c r="H13795" s="35"/>
      <c r="I13795" s="35"/>
    </row>
    <row r="13796" spans="3:9" ht="22.5" customHeight="1" x14ac:dyDescent="0.25">
      <c r="C13796" s="34"/>
      <c r="D13796" s="27"/>
      <c r="F13796" s="27"/>
      <c r="G13796" s="35"/>
      <c r="H13796" s="35"/>
      <c r="I13796" s="35"/>
    </row>
    <row r="13797" spans="3:9" ht="22.5" customHeight="1" x14ac:dyDescent="0.25">
      <c r="C13797" s="34"/>
      <c r="D13797" s="27"/>
      <c r="F13797" s="27"/>
      <c r="G13797" s="35"/>
      <c r="H13797" s="35"/>
      <c r="I13797" s="35"/>
    </row>
    <row r="13798" spans="3:9" ht="22.5" customHeight="1" x14ac:dyDescent="0.25">
      <c r="C13798" s="34"/>
      <c r="D13798" s="27"/>
      <c r="F13798" s="27"/>
      <c r="G13798" s="35"/>
      <c r="H13798" s="35"/>
      <c r="I13798" s="35"/>
    </row>
    <row r="13799" spans="3:9" ht="22.5" customHeight="1" x14ac:dyDescent="0.25">
      <c r="C13799" s="34"/>
      <c r="D13799" s="27"/>
      <c r="F13799" s="27"/>
      <c r="G13799" s="35"/>
      <c r="H13799" s="35"/>
      <c r="I13799" s="35"/>
    </row>
    <row r="13800" spans="3:9" ht="22.5" customHeight="1" x14ac:dyDescent="0.25">
      <c r="C13800" s="34"/>
      <c r="D13800" s="27"/>
      <c r="F13800" s="27"/>
      <c r="G13800" s="35"/>
      <c r="H13800" s="35"/>
      <c r="I13800" s="35"/>
    </row>
    <row r="13801" spans="3:9" ht="22.5" customHeight="1" x14ac:dyDescent="0.25">
      <c r="C13801" s="34"/>
      <c r="D13801" s="27"/>
      <c r="F13801" s="27"/>
      <c r="G13801" s="35"/>
      <c r="H13801" s="35"/>
      <c r="I13801" s="35"/>
    </row>
    <row r="13802" spans="3:9" ht="22.5" customHeight="1" x14ac:dyDescent="0.25">
      <c r="C13802" s="34"/>
      <c r="D13802" s="27"/>
      <c r="F13802" s="27"/>
      <c r="G13802" s="35"/>
      <c r="H13802" s="35"/>
      <c r="I13802" s="35"/>
    </row>
    <row r="13803" spans="3:9" ht="22.5" customHeight="1" x14ac:dyDescent="0.25">
      <c r="C13803" s="34"/>
      <c r="D13803" s="27"/>
      <c r="F13803" s="27"/>
      <c r="G13803" s="35"/>
      <c r="H13803" s="35"/>
      <c r="I13803" s="35"/>
    </row>
    <row r="13804" spans="3:9" ht="22.5" customHeight="1" x14ac:dyDescent="0.25">
      <c r="C13804" s="34"/>
      <c r="D13804" s="27"/>
      <c r="F13804" s="27"/>
      <c r="G13804" s="35"/>
      <c r="H13804" s="35"/>
      <c r="I13804" s="35"/>
    </row>
    <row r="13805" spans="3:9" ht="22.5" customHeight="1" x14ac:dyDescent="0.25">
      <c r="C13805" s="34"/>
      <c r="D13805" s="27"/>
      <c r="F13805" s="27"/>
      <c r="G13805" s="35"/>
      <c r="H13805" s="35"/>
      <c r="I13805" s="35"/>
    </row>
    <row r="13806" spans="3:9" ht="22.5" customHeight="1" x14ac:dyDescent="0.25">
      <c r="C13806" s="34"/>
      <c r="D13806" s="27"/>
      <c r="F13806" s="27"/>
      <c r="G13806" s="35"/>
      <c r="H13806" s="35"/>
      <c r="I13806" s="35"/>
    </row>
    <row r="13807" spans="3:9" ht="22.5" customHeight="1" x14ac:dyDescent="0.25">
      <c r="C13807" s="34"/>
      <c r="D13807" s="27"/>
      <c r="F13807" s="27"/>
      <c r="G13807" s="35"/>
      <c r="H13807" s="35"/>
      <c r="I13807" s="35"/>
    </row>
    <row r="13808" spans="3:9" ht="22.5" customHeight="1" x14ac:dyDescent="0.25">
      <c r="C13808" s="34"/>
      <c r="D13808" s="27"/>
      <c r="F13808" s="27"/>
      <c r="G13808" s="35"/>
      <c r="H13808" s="35"/>
      <c r="I13808" s="35"/>
    </row>
    <row r="13809" spans="3:9" ht="22.5" customHeight="1" x14ac:dyDescent="0.25">
      <c r="C13809" s="34"/>
      <c r="D13809" s="27"/>
      <c r="F13809" s="27"/>
      <c r="G13809" s="35"/>
      <c r="H13809" s="35"/>
      <c r="I13809" s="35"/>
    </row>
    <row r="13810" spans="3:9" ht="22.5" customHeight="1" x14ac:dyDescent="0.25">
      <c r="C13810" s="34"/>
      <c r="D13810" s="27"/>
      <c r="F13810" s="27"/>
      <c r="G13810" s="35"/>
      <c r="H13810" s="35"/>
      <c r="I13810" s="35"/>
    </row>
    <row r="13811" spans="3:9" ht="22.5" customHeight="1" x14ac:dyDescent="0.25">
      <c r="C13811" s="34"/>
      <c r="D13811" s="27"/>
      <c r="F13811" s="27"/>
      <c r="G13811" s="35"/>
      <c r="H13811" s="35"/>
      <c r="I13811" s="35"/>
    </row>
    <row r="13812" spans="3:9" ht="22.5" customHeight="1" x14ac:dyDescent="0.25">
      <c r="C13812" s="34"/>
      <c r="D13812" s="27"/>
      <c r="F13812" s="27"/>
      <c r="G13812" s="35"/>
      <c r="H13812" s="35"/>
      <c r="I13812" s="35"/>
    </row>
    <row r="13813" spans="3:9" ht="22.5" customHeight="1" x14ac:dyDescent="0.25">
      <c r="C13813" s="34"/>
      <c r="D13813" s="27"/>
      <c r="F13813" s="27"/>
      <c r="G13813" s="35"/>
      <c r="H13813" s="35"/>
      <c r="I13813" s="35"/>
    </row>
    <row r="13814" spans="3:9" ht="22.5" customHeight="1" x14ac:dyDescent="0.25">
      <c r="C13814" s="34"/>
      <c r="D13814" s="27"/>
      <c r="F13814" s="27"/>
      <c r="G13814" s="35"/>
      <c r="H13814" s="35"/>
      <c r="I13814" s="35"/>
    </row>
    <row r="13815" spans="3:9" ht="22.5" customHeight="1" x14ac:dyDescent="0.25">
      <c r="C13815" s="34"/>
      <c r="D13815" s="27"/>
      <c r="F13815" s="27"/>
      <c r="G13815" s="35"/>
      <c r="H13815" s="35"/>
      <c r="I13815" s="35"/>
    </row>
    <row r="13816" spans="3:9" ht="22.5" customHeight="1" x14ac:dyDescent="0.25">
      <c r="C13816" s="34"/>
      <c r="D13816" s="27"/>
      <c r="F13816" s="27"/>
      <c r="G13816" s="35"/>
      <c r="H13816" s="35"/>
      <c r="I13816" s="35"/>
    </row>
    <row r="13817" spans="3:9" ht="22.5" customHeight="1" x14ac:dyDescent="0.25">
      <c r="C13817" s="34"/>
      <c r="D13817" s="27"/>
      <c r="F13817" s="27"/>
      <c r="G13817" s="35"/>
      <c r="H13817" s="35"/>
      <c r="I13817" s="35"/>
    </row>
    <row r="13818" spans="3:9" ht="22.5" customHeight="1" x14ac:dyDescent="0.25">
      <c r="C13818" s="34"/>
      <c r="D13818" s="27"/>
      <c r="F13818" s="27"/>
      <c r="G13818" s="35"/>
      <c r="H13818" s="35"/>
      <c r="I13818" s="35"/>
    </row>
    <row r="13819" spans="3:9" ht="22.5" customHeight="1" x14ac:dyDescent="0.25">
      <c r="C13819" s="34"/>
      <c r="D13819" s="27"/>
      <c r="F13819" s="27"/>
      <c r="G13819" s="35"/>
      <c r="H13819" s="35"/>
      <c r="I13819" s="35"/>
    </row>
    <row r="13820" spans="3:9" ht="22.5" customHeight="1" x14ac:dyDescent="0.25">
      <c r="C13820" s="34"/>
      <c r="D13820" s="27"/>
      <c r="F13820" s="27"/>
      <c r="G13820" s="35"/>
      <c r="H13820" s="35"/>
      <c r="I13820" s="35"/>
    </row>
    <row r="13821" spans="3:9" ht="22.5" customHeight="1" x14ac:dyDescent="0.25">
      <c r="C13821" s="34"/>
      <c r="D13821" s="27"/>
      <c r="F13821" s="27"/>
      <c r="G13821" s="35"/>
      <c r="H13821" s="35"/>
      <c r="I13821" s="35"/>
    </row>
    <row r="13822" spans="3:9" ht="22.5" customHeight="1" x14ac:dyDescent="0.25">
      <c r="C13822" s="34"/>
      <c r="D13822" s="27"/>
      <c r="F13822" s="27"/>
      <c r="G13822" s="35"/>
      <c r="H13822" s="35"/>
      <c r="I13822" s="35"/>
    </row>
    <row r="13823" spans="3:9" ht="22.5" customHeight="1" x14ac:dyDescent="0.25">
      <c r="C13823" s="34"/>
      <c r="D13823" s="27"/>
      <c r="F13823" s="27"/>
      <c r="G13823" s="35"/>
      <c r="H13823" s="35"/>
      <c r="I13823" s="35"/>
    </row>
    <row r="13824" spans="3:9" ht="22.5" customHeight="1" x14ac:dyDescent="0.25">
      <c r="C13824" s="34"/>
      <c r="D13824" s="27"/>
      <c r="F13824" s="27"/>
      <c r="G13824" s="35"/>
      <c r="H13824" s="35"/>
      <c r="I13824" s="35"/>
    </row>
    <row r="13825" spans="3:9" ht="22.5" customHeight="1" x14ac:dyDescent="0.25">
      <c r="C13825" s="34"/>
      <c r="D13825" s="27"/>
      <c r="F13825" s="27"/>
      <c r="G13825" s="35"/>
      <c r="H13825" s="35"/>
      <c r="I13825" s="35"/>
    </row>
    <row r="13826" spans="3:9" ht="22.5" customHeight="1" x14ac:dyDescent="0.25">
      <c r="C13826" s="34"/>
      <c r="D13826" s="27"/>
      <c r="F13826" s="27"/>
      <c r="G13826" s="35"/>
      <c r="H13826" s="35"/>
      <c r="I13826" s="35"/>
    </row>
    <row r="13827" spans="3:9" ht="22.5" customHeight="1" x14ac:dyDescent="0.25">
      <c r="C13827" s="34"/>
      <c r="D13827" s="27"/>
      <c r="F13827" s="27"/>
      <c r="G13827" s="35"/>
      <c r="H13827" s="35"/>
      <c r="I13827" s="35"/>
    </row>
    <row r="13828" spans="3:9" ht="22.5" customHeight="1" x14ac:dyDescent="0.25">
      <c r="C13828" s="34"/>
      <c r="D13828" s="27"/>
      <c r="F13828" s="27"/>
      <c r="G13828" s="35"/>
      <c r="H13828" s="35"/>
      <c r="I13828" s="35"/>
    </row>
    <row r="13829" spans="3:9" ht="22.5" customHeight="1" x14ac:dyDescent="0.25">
      <c r="C13829" s="34"/>
      <c r="D13829" s="27"/>
      <c r="F13829" s="27"/>
      <c r="G13829" s="35"/>
      <c r="H13829" s="35"/>
      <c r="I13829" s="35"/>
    </row>
    <row r="13830" spans="3:9" ht="22.5" customHeight="1" x14ac:dyDescent="0.25">
      <c r="C13830" s="34"/>
      <c r="D13830" s="27"/>
      <c r="F13830" s="27"/>
      <c r="G13830" s="35"/>
      <c r="H13830" s="35"/>
      <c r="I13830" s="35"/>
    </row>
    <row r="13831" spans="3:9" ht="22.5" customHeight="1" x14ac:dyDescent="0.25">
      <c r="C13831" s="34"/>
      <c r="D13831" s="27"/>
      <c r="F13831" s="27"/>
      <c r="G13831" s="35"/>
      <c r="H13831" s="35"/>
      <c r="I13831" s="35"/>
    </row>
    <row r="13832" spans="3:9" ht="22.5" customHeight="1" x14ac:dyDescent="0.25">
      <c r="C13832" s="34"/>
      <c r="D13832" s="27"/>
      <c r="F13832" s="27"/>
      <c r="G13832" s="35"/>
      <c r="H13832" s="35"/>
      <c r="I13832" s="35"/>
    </row>
    <row r="13833" spans="3:9" ht="22.5" customHeight="1" x14ac:dyDescent="0.25">
      <c r="C13833" s="34"/>
      <c r="D13833" s="27"/>
      <c r="F13833" s="27"/>
      <c r="G13833" s="35"/>
      <c r="H13833" s="35"/>
      <c r="I13833" s="35"/>
    </row>
    <row r="13834" spans="3:9" ht="22.5" customHeight="1" x14ac:dyDescent="0.25">
      <c r="C13834" s="34"/>
      <c r="D13834" s="27"/>
      <c r="F13834" s="27"/>
      <c r="G13834" s="35"/>
      <c r="H13834" s="35"/>
      <c r="I13834" s="35"/>
    </row>
    <row r="13835" spans="3:9" ht="22.5" customHeight="1" x14ac:dyDescent="0.25">
      <c r="C13835" s="34"/>
      <c r="D13835" s="27"/>
      <c r="F13835" s="27"/>
      <c r="G13835" s="35"/>
      <c r="H13835" s="35"/>
      <c r="I13835" s="35"/>
    </row>
    <row r="13836" spans="3:9" ht="22.5" customHeight="1" x14ac:dyDescent="0.25">
      <c r="C13836" s="34"/>
      <c r="D13836" s="27"/>
      <c r="F13836" s="27"/>
      <c r="G13836" s="35"/>
      <c r="H13836" s="35"/>
      <c r="I13836" s="35"/>
    </row>
    <row r="13837" spans="3:9" ht="22.5" customHeight="1" x14ac:dyDescent="0.25">
      <c r="C13837" s="34"/>
      <c r="D13837" s="27"/>
      <c r="F13837" s="27"/>
      <c r="G13837" s="35"/>
      <c r="H13837" s="35"/>
      <c r="I13837" s="35"/>
    </row>
    <row r="13838" spans="3:9" ht="22.5" customHeight="1" x14ac:dyDescent="0.25">
      <c r="C13838" s="34"/>
      <c r="D13838" s="27"/>
      <c r="F13838" s="27"/>
      <c r="G13838" s="35"/>
      <c r="H13838" s="35"/>
      <c r="I13838" s="35"/>
    </row>
    <row r="13839" spans="3:9" ht="22.5" customHeight="1" x14ac:dyDescent="0.25">
      <c r="C13839" s="34"/>
      <c r="D13839" s="27"/>
      <c r="F13839" s="27"/>
      <c r="G13839" s="35"/>
      <c r="H13839" s="35"/>
      <c r="I13839" s="35"/>
    </row>
    <row r="13840" spans="3:9" ht="22.5" customHeight="1" x14ac:dyDescent="0.25">
      <c r="C13840" s="34"/>
      <c r="D13840" s="27"/>
      <c r="F13840" s="27"/>
      <c r="G13840" s="35"/>
      <c r="H13840" s="35"/>
      <c r="I13840" s="35"/>
    </row>
    <row r="13841" spans="3:9" ht="22.5" customHeight="1" x14ac:dyDescent="0.25">
      <c r="C13841" s="34"/>
      <c r="D13841" s="27"/>
      <c r="F13841" s="27"/>
      <c r="G13841" s="35"/>
      <c r="H13841" s="35"/>
      <c r="I13841" s="35"/>
    </row>
    <row r="13842" spans="3:9" ht="22.5" customHeight="1" x14ac:dyDescent="0.25">
      <c r="C13842" s="34"/>
      <c r="D13842" s="27"/>
      <c r="F13842" s="27"/>
      <c r="G13842" s="35"/>
      <c r="H13842" s="35"/>
      <c r="I13842" s="35"/>
    </row>
    <row r="13843" spans="3:9" ht="22.5" customHeight="1" x14ac:dyDescent="0.25">
      <c r="C13843" s="34"/>
      <c r="D13843" s="27"/>
      <c r="F13843" s="27"/>
      <c r="G13843" s="35"/>
      <c r="H13843" s="35"/>
      <c r="I13843" s="35"/>
    </row>
    <row r="13844" spans="3:9" ht="22.5" customHeight="1" x14ac:dyDescent="0.25">
      <c r="C13844" s="34"/>
      <c r="D13844" s="27"/>
      <c r="F13844" s="27"/>
      <c r="G13844" s="35"/>
      <c r="H13844" s="35"/>
      <c r="I13844" s="35"/>
    </row>
    <row r="13845" spans="3:9" ht="22.5" customHeight="1" x14ac:dyDescent="0.25">
      <c r="C13845" s="34"/>
      <c r="D13845" s="27"/>
      <c r="F13845" s="27"/>
      <c r="G13845" s="35"/>
      <c r="H13845" s="35"/>
      <c r="I13845" s="35"/>
    </row>
    <row r="13846" spans="3:9" ht="22.5" customHeight="1" x14ac:dyDescent="0.25">
      <c r="C13846" s="34"/>
      <c r="D13846" s="27"/>
      <c r="F13846" s="27"/>
      <c r="G13846" s="35"/>
      <c r="H13846" s="35"/>
      <c r="I13846" s="35"/>
    </row>
    <row r="13847" spans="3:9" ht="22.5" customHeight="1" x14ac:dyDescent="0.25">
      <c r="C13847" s="34"/>
      <c r="D13847" s="27"/>
      <c r="F13847" s="27"/>
      <c r="G13847" s="35"/>
      <c r="H13847" s="35"/>
      <c r="I13847" s="35"/>
    </row>
    <row r="13848" spans="3:9" ht="22.5" customHeight="1" x14ac:dyDescent="0.25">
      <c r="C13848" s="34"/>
      <c r="D13848" s="27"/>
      <c r="F13848" s="27"/>
      <c r="G13848" s="35"/>
      <c r="H13848" s="35"/>
      <c r="I13848" s="35"/>
    </row>
    <row r="13849" spans="3:9" ht="22.5" customHeight="1" x14ac:dyDescent="0.25">
      <c r="C13849" s="34"/>
      <c r="D13849" s="27"/>
      <c r="F13849" s="27"/>
      <c r="G13849" s="35"/>
      <c r="H13849" s="35"/>
      <c r="I13849" s="35"/>
    </row>
    <row r="13850" spans="3:9" ht="22.5" customHeight="1" x14ac:dyDescent="0.25">
      <c r="C13850" s="34"/>
      <c r="D13850" s="27"/>
      <c r="F13850" s="27"/>
      <c r="G13850" s="35"/>
      <c r="H13850" s="35"/>
      <c r="I13850" s="35"/>
    </row>
    <row r="13851" spans="3:9" ht="22.5" customHeight="1" x14ac:dyDescent="0.25">
      <c r="C13851" s="34"/>
      <c r="D13851" s="27"/>
      <c r="F13851" s="27"/>
      <c r="G13851" s="35"/>
      <c r="H13851" s="35"/>
      <c r="I13851" s="35"/>
    </row>
    <row r="13852" spans="3:9" ht="22.5" customHeight="1" x14ac:dyDescent="0.25">
      <c r="C13852" s="34"/>
      <c r="D13852" s="27"/>
      <c r="F13852" s="27"/>
      <c r="G13852" s="35"/>
      <c r="H13852" s="35"/>
      <c r="I13852" s="35"/>
    </row>
    <row r="13853" spans="3:9" ht="22.5" customHeight="1" x14ac:dyDescent="0.25">
      <c r="C13853" s="34"/>
      <c r="D13853" s="27"/>
      <c r="F13853" s="27"/>
      <c r="G13853" s="35"/>
      <c r="H13853" s="35"/>
      <c r="I13853" s="35"/>
    </row>
    <row r="13854" spans="3:9" ht="22.5" customHeight="1" x14ac:dyDescent="0.25">
      <c r="C13854" s="34"/>
      <c r="D13854" s="27"/>
      <c r="F13854" s="27"/>
      <c r="G13854" s="35"/>
      <c r="H13854" s="35"/>
      <c r="I13854" s="35"/>
    </row>
    <row r="13855" spans="3:9" ht="22.5" customHeight="1" x14ac:dyDescent="0.25">
      <c r="C13855" s="34"/>
      <c r="D13855" s="27"/>
      <c r="F13855" s="27"/>
      <c r="G13855" s="35"/>
      <c r="H13855" s="35"/>
      <c r="I13855" s="35"/>
    </row>
    <row r="13856" spans="3:9" ht="22.5" customHeight="1" x14ac:dyDescent="0.25">
      <c r="C13856" s="34"/>
      <c r="D13856" s="27"/>
      <c r="F13856" s="27"/>
      <c r="G13856" s="35"/>
      <c r="H13856" s="35"/>
      <c r="I13856" s="35"/>
    </row>
    <row r="13857" spans="3:9" ht="22.5" customHeight="1" x14ac:dyDescent="0.25">
      <c r="C13857" s="34"/>
      <c r="D13857" s="27"/>
      <c r="F13857" s="27"/>
      <c r="G13857" s="35"/>
      <c r="H13857" s="35"/>
      <c r="I13857" s="35"/>
    </row>
    <row r="13858" spans="3:9" ht="22.5" customHeight="1" x14ac:dyDescent="0.25">
      <c r="C13858" s="34"/>
      <c r="D13858" s="27"/>
      <c r="F13858" s="27"/>
      <c r="G13858" s="35"/>
      <c r="H13858" s="35"/>
      <c r="I13858" s="35"/>
    </row>
    <row r="13859" spans="3:9" ht="22.5" customHeight="1" x14ac:dyDescent="0.25">
      <c r="C13859" s="34"/>
      <c r="D13859" s="27"/>
      <c r="F13859" s="27"/>
      <c r="G13859" s="35"/>
      <c r="H13859" s="35"/>
      <c r="I13859" s="35"/>
    </row>
    <row r="13860" spans="3:9" ht="22.5" customHeight="1" x14ac:dyDescent="0.25">
      <c r="C13860" s="34"/>
      <c r="D13860" s="27"/>
      <c r="F13860" s="27"/>
      <c r="G13860" s="35"/>
      <c r="H13860" s="35"/>
      <c r="I13860" s="35"/>
    </row>
    <row r="13861" spans="3:9" ht="22.5" customHeight="1" x14ac:dyDescent="0.25">
      <c r="C13861" s="34"/>
      <c r="D13861" s="27"/>
      <c r="F13861" s="27"/>
      <c r="G13861" s="35"/>
      <c r="H13861" s="35"/>
      <c r="I13861" s="35"/>
    </row>
    <row r="13862" spans="3:9" ht="22.5" customHeight="1" x14ac:dyDescent="0.25">
      <c r="C13862" s="34"/>
      <c r="D13862" s="27"/>
      <c r="F13862" s="27"/>
      <c r="G13862" s="35"/>
      <c r="H13862" s="35"/>
      <c r="I13862" s="35"/>
    </row>
    <row r="13863" spans="3:9" ht="22.5" customHeight="1" x14ac:dyDescent="0.25">
      <c r="C13863" s="34"/>
      <c r="D13863" s="27"/>
      <c r="F13863" s="27"/>
      <c r="G13863" s="35"/>
      <c r="H13863" s="35"/>
      <c r="I13863" s="35"/>
    </row>
    <row r="13864" spans="3:9" ht="22.5" customHeight="1" x14ac:dyDescent="0.25">
      <c r="C13864" s="34"/>
      <c r="D13864" s="27"/>
      <c r="F13864" s="27"/>
      <c r="G13864" s="35"/>
      <c r="H13864" s="35"/>
      <c r="I13864" s="35"/>
    </row>
    <row r="13865" spans="3:9" ht="22.5" customHeight="1" x14ac:dyDescent="0.25">
      <c r="C13865" s="34"/>
      <c r="D13865" s="27"/>
      <c r="F13865" s="27"/>
      <c r="G13865" s="35"/>
      <c r="H13865" s="35"/>
      <c r="I13865" s="35"/>
    </row>
    <row r="13866" spans="3:9" ht="22.5" customHeight="1" x14ac:dyDescent="0.25">
      <c r="C13866" s="34"/>
      <c r="D13866" s="27"/>
      <c r="F13866" s="27"/>
      <c r="G13866" s="35"/>
      <c r="H13866" s="35"/>
      <c r="I13866" s="35"/>
    </row>
    <row r="13867" spans="3:9" ht="22.5" customHeight="1" x14ac:dyDescent="0.25">
      <c r="C13867" s="34"/>
      <c r="D13867" s="27"/>
      <c r="F13867" s="27"/>
      <c r="G13867" s="35"/>
      <c r="H13867" s="35"/>
      <c r="I13867" s="35"/>
    </row>
    <row r="13868" spans="3:9" ht="22.5" customHeight="1" x14ac:dyDescent="0.25">
      <c r="C13868" s="34"/>
      <c r="D13868" s="27"/>
      <c r="F13868" s="27"/>
      <c r="G13868" s="35"/>
      <c r="H13868" s="35"/>
      <c r="I13868" s="35"/>
    </row>
    <row r="13869" spans="3:9" ht="22.5" customHeight="1" x14ac:dyDescent="0.25">
      <c r="C13869" s="34"/>
      <c r="D13869" s="27"/>
      <c r="F13869" s="27"/>
      <c r="G13869" s="35"/>
      <c r="H13869" s="35"/>
      <c r="I13869" s="35"/>
    </row>
    <row r="13870" spans="3:9" ht="22.5" customHeight="1" x14ac:dyDescent="0.25">
      <c r="C13870" s="34"/>
      <c r="D13870" s="27"/>
      <c r="F13870" s="27"/>
      <c r="G13870" s="35"/>
      <c r="H13870" s="35"/>
      <c r="I13870" s="35"/>
    </row>
    <row r="13871" spans="3:9" ht="22.5" customHeight="1" x14ac:dyDescent="0.25">
      <c r="C13871" s="34"/>
      <c r="D13871" s="27"/>
      <c r="F13871" s="27"/>
      <c r="G13871" s="35"/>
      <c r="H13871" s="35"/>
      <c r="I13871" s="35"/>
    </row>
    <row r="13872" spans="3:9" ht="22.5" customHeight="1" x14ac:dyDescent="0.25">
      <c r="C13872" s="34"/>
      <c r="D13872" s="27"/>
      <c r="F13872" s="27"/>
      <c r="G13872" s="35"/>
      <c r="H13872" s="35"/>
      <c r="I13872" s="35"/>
    </row>
    <row r="13873" spans="3:9" ht="22.5" customHeight="1" x14ac:dyDescent="0.25">
      <c r="C13873" s="34"/>
      <c r="D13873" s="27"/>
      <c r="F13873" s="27"/>
      <c r="G13873" s="35"/>
      <c r="H13873" s="35"/>
      <c r="I13873" s="35"/>
    </row>
    <row r="13874" spans="3:9" ht="22.5" customHeight="1" x14ac:dyDescent="0.25">
      <c r="C13874" s="34"/>
      <c r="D13874" s="27"/>
      <c r="F13874" s="27"/>
      <c r="G13874" s="35"/>
      <c r="H13874" s="35"/>
      <c r="I13874" s="35"/>
    </row>
    <row r="13875" spans="3:9" ht="22.5" customHeight="1" x14ac:dyDescent="0.25">
      <c r="C13875" s="34"/>
      <c r="D13875" s="27"/>
      <c r="F13875" s="27"/>
      <c r="G13875" s="35"/>
      <c r="H13875" s="35"/>
      <c r="I13875" s="35"/>
    </row>
    <row r="13876" spans="3:9" ht="22.5" customHeight="1" x14ac:dyDescent="0.25">
      <c r="C13876" s="34"/>
      <c r="D13876" s="27"/>
      <c r="F13876" s="27"/>
      <c r="G13876" s="35"/>
      <c r="H13876" s="35"/>
      <c r="I13876" s="35"/>
    </row>
    <row r="13877" spans="3:9" ht="22.5" customHeight="1" x14ac:dyDescent="0.25">
      <c r="C13877" s="34"/>
      <c r="D13877" s="27"/>
      <c r="F13877" s="27"/>
      <c r="G13877" s="35"/>
      <c r="H13877" s="35"/>
      <c r="I13877" s="35"/>
    </row>
    <row r="13878" spans="3:9" ht="22.5" customHeight="1" x14ac:dyDescent="0.25">
      <c r="C13878" s="34"/>
      <c r="D13878" s="27"/>
      <c r="F13878" s="27"/>
      <c r="G13878" s="35"/>
      <c r="H13878" s="35"/>
      <c r="I13878" s="35"/>
    </row>
    <row r="13879" spans="3:9" ht="22.5" customHeight="1" x14ac:dyDescent="0.25">
      <c r="C13879" s="34"/>
      <c r="D13879" s="27"/>
      <c r="F13879" s="27"/>
      <c r="G13879" s="35"/>
      <c r="H13879" s="35"/>
      <c r="I13879" s="35"/>
    </row>
    <row r="13880" spans="3:9" ht="22.5" customHeight="1" x14ac:dyDescent="0.25">
      <c r="C13880" s="34"/>
      <c r="D13880" s="27"/>
      <c r="F13880" s="27"/>
      <c r="G13880" s="35"/>
      <c r="H13880" s="35"/>
      <c r="I13880" s="35"/>
    </row>
    <row r="13881" spans="3:9" ht="22.5" customHeight="1" x14ac:dyDescent="0.25">
      <c r="C13881" s="34"/>
      <c r="D13881" s="27"/>
      <c r="F13881" s="27"/>
      <c r="G13881" s="35"/>
      <c r="H13881" s="35"/>
      <c r="I13881" s="35"/>
    </row>
    <row r="13882" spans="3:9" ht="22.5" customHeight="1" x14ac:dyDescent="0.25">
      <c r="C13882" s="34"/>
      <c r="D13882" s="27"/>
      <c r="F13882" s="27"/>
      <c r="G13882" s="35"/>
      <c r="H13882" s="35"/>
      <c r="I13882" s="35"/>
    </row>
    <row r="13883" spans="3:9" ht="22.5" customHeight="1" x14ac:dyDescent="0.25">
      <c r="C13883" s="34"/>
      <c r="D13883" s="27"/>
      <c r="F13883" s="27"/>
      <c r="G13883" s="35"/>
      <c r="H13883" s="35"/>
      <c r="I13883" s="35"/>
    </row>
    <row r="13884" spans="3:9" ht="22.5" customHeight="1" x14ac:dyDescent="0.25">
      <c r="C13884" s="34"/>
      <c r="D13884" s="27"/>
      <c r="F13884" s="27"/>
      <c r="G13884" s="35"/>
      <c r="H13884" s="35"/>
      <c r="I13884" s="35"/>
    </row>
    <row r="13885" spans="3:9" ht="22.5" customHeight="1" x14ac:dyDescent="0.25">
      <c r="C13885" s="34"/>
      <c r="D13885" s="27"/>
      <c r="F13885" s="27"/>
      <c r="G13885" s="35"/>
      <c r="H13885" s="35"/>
      <c r="I13885" s="35"/>
    </row>
    <row r="13886" spans="3:9" ht="22.5" customHeight="1" x14ac:dyDescent="0.25">
      <c r="C13886" s="34"/>
      <c r="D13886" s="27"/>
      <c r="F13886" s="27"/>
      <c r="G13886" s="35"/>
      <c r="H13886" s="35"/>
      <c r="I13886" s="35"/>
    </row>
    <row r="13887" spans="3:9" ht="22.5" customHeight="1" x14ac:dyDescent="0.25">
      <c r="C13887" s="34"/>
      <c r="D13887" s="27"/>
      <c r="F13887" s="27"/>
      <c r="G13887" s="35"/>
      <c r="H13887" s="35"/>
      <c r="I13887" s="35"/>
    </row>
    <row r="13888" spans="3:9" ht="22.5" customHeight="1" x14ac:dyDescent="0.25">
      <c r="C13888" s="34"/>
      <c r="D13888" s="27"/>
      <c r="F13888" s="27"/>
      <c r="G13888" s="35"/>
      <c r="H13888" s="35"/>
      <c r="I13888" s="35"/>
    </row>
    <row r="13889" spans="3:9" ht="22.5" customHeight="1" x14ac:dyDescent="0.25">
      <c r="C13889" s="34"/>
      <c r="D13889" s="27"/>
      <c r="F13889" s="27"/>
      <c r="G13889" s="35"/>
      <c r="H13889" s="35"/>
      <c r="I13889" s="35"/>
    </row>
    <row r="13890" spans="3:9" ht="22.5" customHeight="1" x14ac:dyDescent="0.25">
      <c r="C13890" s="34"/>
      <c r="D13890" s="27"/>
      <c r="F13890" s="27"/>
      <c r="G13890" s="35"/>
      <c r="H13890" s="35"/>
      <c r="I13890" s="35"/>
    </row>
    <row r="13891" spans="3:9" ht="22.5" customHeight="1" x14ac:dyDescent="0.25">
      <c r="C13891" s="34"/>
      <c r="D13891" s="27"/>
      <c r="F13891" s="27"/>
      <c r="G13891" s="35"/>
      <c r="H13891" s="35"/>
      <c r="I13891" s="35"/>
    </row>
    <row r="13892" spans="3:9" ht="22.5" customHeight="1" x14ac:dyDescent="0.25">
      <c r="C13892" s="34"/>
      <c r="D13892" s="27"/>
      <c r="F13892" s="27"/>
      <c r="G13892" s="35"/>
      <c r="H13892" s="35"/>
      <c r="I13892" s="35"/>
    </row>
    <row r="13893" spans="3:9" ht="22.5" customHeight="1" x14ac:dyDescent="0.25">
      <c r="C13893" s="34"/>
      <c r="D13893" s="27"/>
      <c r="F13893" s="27"/>
      <c r="G13893" s="35"/>
      <c r="H13893" s="35"/>
      <c r="I13893" s="35"/>
    </row>
    <row r="13894" spans="3:9" ht="22.5" customHeight="1" x14ac:dyDescent="0.25">
      <c r="C13894" s="34"/>
      <c r="D13894" s="27"/>
      <c r="F13894" s="27"/>
      <c r="G13894" s="35"/>
      <c r="H13894" s="35"/>
      <c r="I13894" s="35"/>
    </row>
    <row r="13895" spans="3:9" ht="22.5" customHeight="1" x14ac:dyDescent="0.25">
      <c r="C13895" s="34"/>
      <c r="D13895" s="27"/>
      <c r="F13895" s="27"/>
      <c r="G13895" s="35"/>
      <c r="H13895" s="35"/>
      <c r="I13895" s="35"/>
    </row>
    <row r="13896" spans="3:9" ht="22.5" customHeight="1" x14ac:dyDescent="0.25">
      <c r="C13896" s="34"/>
      <c r="D13896" s="27"/>
      <c r="F13896" s="27"/>
      <c r="G13896" s="35"/>
      <c r="H13896" s="35"/>
      <c r="I13896" s="35"/>
    </row>
    <row r="13897" spans="3:9" ht="22.5" customHeight="1" x14ac:dyDescent="0.25">
      <c r="C13897" s="34"/>
      <c r="D13897" s="27"/>
      <c r="F13897" s="27"/>
      <c r="G13897" s="35"/>
      <c r="H13897" s="35"/>
      <c r="I13897" s="35"/>
    </row>
    <row r="13898" spans="3:9" ht="22.5" customHeight="1" x14ac:dyDescent="0.25">
      <c r="C13898" s="34"/>
      <c r="D13898" s="27"/>
      <c r="F13898" s="27"/>
      <c r="G13898" s="35"/>
      <c r="H13898" s="35"/>
      <c r="I13898" s="35"/>
    </row>
    <row r="13899" spans="3:9" ht="22.5" customHeight="1" x14ac:dyDescent="0.25">
      <c r="C13899" s="34"/>
      <c r="D13899" s="27"/>
      <c r="F13899" s="27"/>
      <c r="G13899" s="35"/>
      <c r="H13899" s="35"/>
      <c r="I13899" s="35"/>
    </row>
    <row r="13900" spans="3:9" ht="22.5" customHeight="1" x14ac:dyDescent="0.25">
      <c r="C13900" s="34"/>
      <c r="D13900" s="27"/>
      <c r="F13900" s="27"/>
      <c r="G13900" s="35"/>
      <c r="H13900" s="35"/>
      <c r="I13900" s="35"/>
    </row>
    <row r="13901" spans="3:9" ht="22.5" customHeight="1" x14ac:dyDescent="0.25">
      <c r="C13901" s="34"/>
      <c r="D13901" s="27"/>
      <c r="F13901" s="27"/>
      <c r="G13901" s="35"/>
      <c r="H13901" s="35"/>
      <c r="I13901" s="35"/>
    </row>
    <row r="13902" spans="3:9" ht="22.5" customHeight="1" x14ac:dyDescent="0.25">
      <c r="C13902" s="34"/>
      <c r="D13902" s="27"/>
      <c r="F13902" s="27"/>
      <c r="G13902" s="35"/>
      <c r="H13902" s="35"/>
      <c r="I13902" s="35"/>
    </row>
    <row r="13903" spans="3:9" ht="22.5" customHeight="1" x14ac:dyDescent="0.25">
      <c r="C13903" s="34"/>
      <c r="D13903" s="27"/>
      <c r="F13903" s="27"/>
      <c r="G13903" s="35"/>
      <c r="H13903" s="35"/>
      <c r="I13903" s="35"/>
    </row>
    <row r="13904" spans="3:9" ht="22.5" customHeight="1" x14ac:dyDescent="0.25">
      <c r="C13904" s="34"/>
      <c r="D13904" s="27"/>
      <c r="F13904" s="27"/>
      <c r="G13904" s="35"/>
      <c r="H13904" s="35"/>
      <c r="I13904" s="35"/>
    </row>
    <row r="13905" spans="3:9" ht="22.5" customHeight="1" x14ac:dyDescent="0.25">
      <c r="C13905" s="34"/>
      <c r="D13905" s="27"/>
      <c r="F13905" s="27"/>
      <c r="G13905" s="35"/>
      <c r="H13905" s="35"/>
      <c r="I13905" s="35"/>
    </row>
    <row r="13906" spans="3:9" ht="22.5" customHeight="1" x14ac:dyDescent="0.25">
      <c r="C13906" s="34"/>
      <c r="D13906" s="27"/>
      <c r="F13906" s="27"/>
      <c r="G13906" s="35"/>
      <c r="H13906" s="35"/>
      <c r="I13906" s="35"/>
    </row>
    <row r="13907" spans="3:9" ht="22.5" customHeight="1" x14ac:dyDescent="0.25">
      <c r="C13907" s="34"/>
      <c r="D13907" s="27"/>
      <c r="F13907" s="27"/>
      <c r="G13907" s="35"/>
      <c r="H13907" s="35"/>
      <c r="I13907" s="35"/>
    </row>
    <row r="13908" spans="3:9" ht="22.5" customHeight="1" x14ac:dyDescent="0.25">
      <c r="C13908" s="34"/>
      <c r="D13908" s="27"/>
      <c r="F13908" s="27"/>
      <c r="G13908" s="35"/>
      <c r="H13908" s="35"/>
      <c r="I13908" s="35"/>
    </row>
    <row r="13909" spans="3:9" ht="22.5" customHeight="1" x14ac:dyDescent="0.25">
      <c r="C13909" s="34"/>
      <c r="D13909" s="27"/>
      <c r="F13909" s="27"/>
      <c r="G13909" s="35"/>
      <c r="H13909" s="35"/>
      <c r="I13909" s="35"/>
    </row>
    <row r="13910" spans="3:9" ht="22.5" customHeight="1" x14ac:dyDescent="0.25">
      <c r="C13910" s="34"/>
      <c r="D13910" s="27"/>
      <c r="F13910" s="27"/>
      <c r="G13910" s="35"/>
      <c r="H13910" s="35"/>
      <c r="I13910" s="35"/>
    </row>
    <row r="13911" spans="3:9" ht="22.5" customHeight="1" x14ac:dyDescent="0.25">
      <c r="C13911" s="34"/>
      <c r="D13911" s="27"/>
      <c r="F13911" s="27"/>
      <c r="G13911" s="35"/>
      <c r="H13911" s="35"/>
      <c r="I13911" s="35"/>
    </row>
    <row r="13912" spans="3:9" ht="22.5" customHeight="1" x14ac:dyDescent="0.25">
      <c r="C13912" s="34"/>
      <c r="D13912" s="27"/>
      <c r="F13912" s="27"/>
      <c r="G13912" s="35"/>
      <c r="H13912" s="35"/>
      <c r="I13912" s="35"/>
    </row>
    <row r="13913" spans="3:9" ht="22.5" customHeight="1" x14ac:dyDescent="0.25">
      <c r="C13913" s="34"/>
      <c r="D13913" s="27"/>
      <c r="F13913" s="27"/>
      <c r="G13913" s="35"/>
      <c r="H13913" s="35"/>
      <c r="I13913" s="35"/>
    </row>
    <row r="13914" spans="3:9" ht="22.5" customHeight="1" x14ac:dyDescent="0.25">
      <c r="C13914" s="34"/>
      <c r="D13914" s="27"/>
      <c r="F13914" s="27"/>
      <c r="G13914" s="35"/>
      <c r="H13914" s="35"/>
      <c r="I13914" s="35"/>
    </row>
    <row r="13915" spans="3:9" ht="22.5" customHeight="1" x14ac:dyDescent="0.25">
      <c r="C13915" s="34"/>
      <c r="D13915" s="27"/>
      <c r="F13915" s="27"/>
      <c r="G13915" s="35"/>
      <c r="H13915" s="35"/>
      <c r="I13915" s="35"/>
    </row>
    <row r="13916" spans="3:9" ht="22.5" customHeight="1" x14ac:dyDescent="0.25">
      <c r="C13916" s="34"/>
      <c r="D13916" s="27"/>
      <c r="F13916" s="27"/>
      <c r="G13916" s="35"/>
      <c r="H13916" s="35"/>
      <c r="I13916" s="35"/>
    </row>
    <row r="13917" spans="3:9" ht="22.5" customHeight="1" x14ac:dyDescent="0.25">
      <c r="C13917" s="34"/>
      <c r="D13917" s="27"/>
      <c r="F13917" s="27"/>
      <c r="G13917" s="35"/>
      <c r="H13917" s="35"/>
      <c r="I13917" s="35"/>
    </row>
    <row r="13918" spans="3:9" ht="22.5" customHeight="1" x14ac:dyDescent="0.25">
      <c r="C13918" s="34"/>
      <c r="D13918" s="27"/>
      <c r="F13918" s="27"/>
      <c r="G13918" s="35"/>
      <c r="H13918" s="35"/>
      <c r="I13918" s="35"/>
    </row>
    <row r="13919" spans="3:9" ht="22.5" customHeight="1" x14ac:dyDescent="0.25">
      <c r="C13919" s="34"/>
      <c r="D13919" s="27"/>
      <c r="F13919" s="27"/>
      <c r="G13919" s="35"/>
      <c r="H13919" s="35"/>
      <c r="I13919" s="35"/>
    </row>
    <row r="13920" spans="3:9" ht="22.5" customHeight="1" x14ac:dyDescent="0.25">
      <c r="C13920" s="34"/>
      <c r="D13920" s="27"/>
      <c r="F13920" s="27"/>
      <c r="G13920" s="35"/>
      <c r="H13920" s="35"/>
      <c r="I13920" s="35"/>
    </row>
    <row r="13921" spans="3:9" ht="22.5" customHeight="1" x14ac:dyDescent="0.25">
      <c r="C13921" s="34"/>
      <c r="D13921" s="27"/>
      <c r="F13921" s="27"/>
      <c r="G13921" s="35"/>
      <c r="H13921" s="35"/>
      <c r="I13921" s="35"/>
    </row>
    <row r="13922" spans="3:9" ht="22.5" customHeight="1" x14ac:dyDescent="0.25">
      <c r="C13922" s="34"/>
      <c r="D13922" s="27"/>
      <c r="F13922" s="27"/>
      <c r="G13922" s="35"/>
      <c r="H13922" s="35"/>
      <c r="I13922" s="35"/>
    </row>
    <row r="13923" spans="3:9" ht="22.5" customHeight="1" x14ac:dyDescent="0.25">
      <c r="C13923" s="34"/>
      <c r="D13923" s="27"/>
      <c r="F13923" s="27"/>
      <c r="G13923" s="35"/>
      <c r="H13923" s="35"/>
      <c r="I13923" s="35"/>
    </row>
    <row r="13924" spans="3:9" ht="22.5" customHeight="1" x14ac:dyDescent="0.25">
      <c r="C13924" s="34"/>
      <c r="D13924" s="27"/>
      <c r="F13924" s="27"/>
      <c r="G13924" s="35"/>
      <c r="H13924" s="35"/>
      <c r="I13924" s="35"/>
    </row>
    <row r="13925" spans="3:9" ht="22.5" customHeight="1" x14ac:dyDescent="0.25">
      <c r="C13925" s="34"/>
      <c r="D13925" s="27"/>
      <c r="F13925" s="27"/>
      <c r="G13925" s="35"/>
      <c r="H13925" s="35"/>
      <c r="I13925" s="35"/>
    </row>
    <row r="13926" spans="3:9" ht="22.5" customHeight="1" x14ac:dyDescent="0.25">
      <c r="C13926" s="34"/>
      <c r="D13926" s="27"/>
      <c r="F13926" s="27"/>
      <c r="G13926" s="35"/>
      <c r="H13926" s="35"/>
      <c r="I13926" s="35"/>
    </row>
    <row r="13927" spans="3:9" ht="22.5" customHeight="1" x14ac:dyDescent="0.25">
      <c r="C13927" s="34"/>
      <c r="D13927" s="27"/>
      <c r="F13927" s="27"/>
      <c r="G13927" s="35"/>
      <c r="H13927" s="35"/>
      <c r="I13927" s="35"/>
    </row>
    <row r="13928" spans="3:9" ht="22.5" customHeight="1" x14ac:dyDescent="0.25">
      <c r="C13928" s="34"/>
      <c r="D13928" s="27"/>
      <c r="F13928" s="27"/>
      <c r="G13928" s="35"/>
      <c r="H13928" s="35"/>
      <c r="I13928" s="35"/>
    </row>
    <row r="13929" spans="3:9" ht="22.5" customHeight="1" x14ac:dyDescent="0.25">
      <c r="C13929" s="34"/>
      <c r="D13929" s="27"/>
      <c r="F13929" s="27"/>
      <c r="G13929" s="35"/>
      <c r="H13929" s="35"/>
      <c r="I13929" s="35"/>
    </row>
    <row r="13930" spans="3:9" ht="22.5" customHeight="1" x14ac:dyDescent="0.25">
      <c r="C13930" s="34"/>
      <c r="D13930" s="27"/>
      <c r="F13930" s="27"/>
      <c r="G13930" s="35"/>
      <c r="H13930" s="35"/>
      <c r="I13930" s="35"/>
    </row>
    <row r="13931" spans="3:9" ht="22.5" customHeight="1" x14ac:dyDescent="0.25">
      <c r="C13931" s="34"/>
      <c r="D13931" s="27"/>
      <c r="F13931" s="27"/>
      <c r="G13931" s="35"/>
      <c r="H13931" s="35"/>
      <c r="I13931" s="35"/>
    </row>
    <row r="13932" spans="3:9" ht="22.5" customHeight="1" x14ac:dyDescent="0.25">
      <c r="C13932" s="34"/>
      <c r="D13932" s="27"/>
      <c r="F13932" s="27"/>
      <c r="G13932" s="35"/>
      <c r="H13932" s="35"/>
      <c r="I13932" s="35"/>
    </row>
    <row r="13933" spans="3:9" ht="22.5" customHeight="1" x14ac:dyDescent="0.25">
      <c r="C13933" s="34"/>
      <c r="D13933" s="27"/>
      <c r="F13933" s="27"/>
      <c r="G13933" s="35"/>
      <c r="H13933" s="35"/>
      <c r="I13933" s="35"/>
    </row>
    <row r="13934" spans="3:9" ht="22.5" customHeight="1" x14ac:dyDescent="0.25">
      <c r="C13934" s="34"/>
      <c r="D13934" s="27"/>
      <c r="F13934" s="27"/>
      <c r="G13934" s="35"/>
      <c r="H13934" s="35"/>
      <c r="I13934" s="35"/>
    </row>
    <row r="13935" spans="3:9" ht="22.5" customHeight="1" x14ac:dyDescent="0.25">
      <c r="C13935" s="34"/>
      <c r="D13935" s="27"/>
      <c r="F13935" s="27"/>
      <c r="G13935" s="35"/>
      <c r="H13935" s="35"/>
      <c r="I13935" s="35"/>
    </row>
    <row r="13936" spans="3:9" ht="22.5" customHeight="1" x14ac:dyDescent="0.25">
      <c r="C13936" s="34"/>
      <c r="D13936" s="27"/>
      <c r="F13936" s="27"/>
      <c r="G13936" s="35"/>
      <c r="H13936" s="35"/>
      <c r="I13936" s="35"/>
    </row>
    <row r="13937" spans="3:9" ht="22.5" customHeight="1" x14ac:dyDescent="0.25">
      <c r="C13937" s="34"/>
      <c r="D13937" s="27"/>
      <c r="F13937" s="27"/>
      <c r="G13937" s="35"/>
      <c r="H13937" s="35"/>
      <c r="I13937" s="35"/>
    </row>
    <row r="13938" spans="3:9" ht="22.5" customHeight="1" x14ac:dyDescent="0.25">
      <c r="C13938" s="34"/>
      <c r="D13938" s="27"/>
      <c r="F13938" s="27"/>
      <c r="G13938" s="35"/>
      <c r="H13938" s="35"/>
      <c r="I13938" s="35"/>
    </row>
    <row r="13939" spans="3:9" ht="22.5" customHeight="1" x14ac:dyDescent="0.25">
      <c r="C13939" s="34"/>
      <c r="D13939" s="27"/>
      <c r="F13939" s="27"/>
      <c r="G13939" s="35"/>
      <c r="H13939" s="35"/>
      <c r="I13939" s="35"/>
    </row>
    <row r="13940" spans="3:9" ht="22.5" customHeight="1" x14ac:dyDescent="0.25">
      <c r="C13940" s="34"/>
      <c r="D13940" s="27"/>
      <c r="F13940" s="27"/>
      <c r="G13940" s="35"/>
      <c r="H13940" s="35"/>
      <c r="I13940" s="35"/>
    </row>
    <row r="13941" spans="3:9" ht="22.5" customHeight="1" x14ac:dyDescent="0.25">
      <c r="C13941" s="34"/>
      <c r="D13941" s="27"/>
      <c r="F13941" s="27"/>
      <c r="G13941" s="35"/>
      <c r="H13941" s="35"/>
      <c r="I13941" s="35"/>
    </row>
    <row r="13942" spans="3:9" ht="22.5" customHeight="1" x14ac:dyDescent="0.25">
      <c r="C13942" s="34"/>
      <c r="D13942" s="27"/>
      <c r="F13942" s="27"/>
      <c r="G13942" s="35"/>
      <c r="H13942" s="35"/>
      <c r="I13942" s="35"/>
    </row>
    <row r="13943" spans="3:9" ht="22.5" customHeight="1" x14ac:dyDescent="0.25">
      <c r="C13943" s="34"/>
      <c r="D13943" s="27"/>
      <c r="F13943" s="27"/>
      <c r="G13943" s="35"/>
      <c r="H13943" s="35"/>
      <c r="I13943" s="35"/>
    </row>
    <row r="13944" spans="3:9" ht="22.5" customHeight="1" x14ac:dyDescent="0.25">
      <c r="C13944" s="34"/>
      <c r="D13944" s="27"/>
      <c r="F13944" s="27"/>
      <c r="G13944" s="35"/>
      <c r="H13944" s="35"/>
      <c r="I13944" s="35"/>
    </row>
    <row r="13945" spans="3:9" ht="22.5" customHeight="1" x14ac:dyDescent="0.25">
      <c r="C13945" s="34"/>
      <c r="D13945" s="27"/>
      <c r="F13945" s="27"/>
      <c r="G13945" s="35"/>
      <c r="H13945" s="35"/>
      <c r="I13945" s="35"/>
    </row>
    <row r="13946" spans="3:9" ht="22.5" customHeight="1" x14ac:dyDescent="0.25">
      <c r="C13946" s="34"/>
      <c r="D13946" s="27"/>
      <c r="F13946" s="27"/>
      <c r="G13946" s="35"/>
      <c r="H13946" s="35"/>
      <c r="I13946" s="35"/>
    </row>
    <row r="13947" spans="3:9" ht="22.5" customHeight="1" x14ac:dyDescent="0.25">
      <c r="C13947" s="34"/>
      <c r="D13947" s="27"/>
      <c r="F13947" s="27"/>
      <c r="G13947" s="35"/>
      <c r="H13947" s="35"/>
      <c r="I13947" s="35"/>
    </row>
    <row r="13948" spans="3:9" ht="22.5" customHeight="1" x14ac:dyDescent="0.25">
      <c r="C13948" s="34"/>
      <c r="D13948" s="27"/>
      <c r="F13948" s="27"/>
      <c r="G13948" s="35"/>
      <c r="H13948" s="35"/>
      <c r="I13948" s="35"/>
    </row>
    <row r="13949" spans="3:9" ht="22.5" customHeight="1" x14ac:dyDescent="0.25">
      <c r="C13949" s="34"/>
      <c r="D13949" s="27"/>
      <c r="F13949" s="27"/>
      <c r="G13949" s="35"/>
      <c r="H13949" s="35"/>
      <c r="I13949" s="35"/>
    </row>
    <row r="13950" spans="3:9" ht="22.5" customHeight="1" x14ac:dyDescent="0.25">
      <c r="C13950" s="34"/>
      <c r="D13950" s="27"/>
      <c r="F13950" s="27"/>
      <c r="G13950" s="35"/>
      <c r="H13950" s="35"/>
      <c r="I13950" s="35"/>
    </row>
    <row r="13951" spans="3:9" ht="22.5" customHeight="1" x14ac:dyDescent="0.25">
      <c r="C13951" s="34"/>
      <c r="D13951" s="27"/>
      <c r="F13951" s="27"/>
      <c r="G13951" s="35"/>
      <c r="H13951" s="35"/>
      <c r="I13951" s="35"/>
    </row>
    <row r="13952" spans="3:9" ht="22.5" customHeight="1" x14ac:dyDescent="0.25">
      <c r="C13952" s="34"/>
      <c r="D13952" s="27"/>
      <c r="F13952" s="27"/>
      <c r="G13952" s="35"/>
      <c r="H13952" s="35"/>
      <c r="I13952" s="35"/>
    </row>
    <row r="13953" spans="3:9" ht="22.5" customHeight="1" x14ac:dyDescent="0.25">
      <c r="C13953" s="34"/>
      <c r="D13953" s="27"/>
      <c r="F13953" s="27"/>
      <c r="G13953" s="35"/>
      <c r="H13953" s="35"/>
      <c r="I13953" s="35"/>
    </row>
    <row r="13954" spans="3:9" ht="22.5" customHeight="1" x14ac:dyDescent="0.25">
      <c r="C13954" s="34"/>
      <c r="D13954" s="27"/>
      <c r="F13954" s="27"/>
      <c r="G13954" s="35"/>
      <c r="H13954" s="35"/>
      <c r="I13954" s="35"/>
    </row>
    <row r="13955" spans="3:9" ht="22.5" customHeight="1" x14ac:dyDescent="0.25">
      <c r="C13955" s="34"/>
      <c r="D13955" s="27"/>
      <c r="F13955" s="27"/>
      <c r="G13955" s="35"/>
      <c r="H13955" s="35"/>
      <c r="I13955" s="35"/>
    </row>
    <row r="13956" spans="3:9" ht="22.5" customHeight="1" x14ac:dyDescent="0.25">
      <c r="C13956" s="34"/>
      <c r="D13956" s="27"/>
      <c r="F13956" s="27"/>
      <c r="G13956" s="35"/>
      <c r="H13956" s="35"/>
      <c r="I13956" s="35"/>
    </row>
    <row r="13957" spans="3:9" ht="22.5" customHeight="1" x14ac:dyDescent="0.25">
      <c r="C13957" s="34"/>
      <c r="D13957" s="27"/>
      <c r="F13957" s="27"/>
      <c r="G13957" s="35"/>
      <c r="H13957" s="35"/>
      <c r="I13957" s="35"/>
    </row>
    <row r="13958" spans="3:9" ht="22.5" customHeight="1" x14ac:dyDescent="0.25">
      <c r="C13958" s="34"/>
      <c r="D13958" s="27"/>
      <c r="F13958" s="27"/>
      <c r="G13958" s="35"/>
      <c r="H13958" s="35"/>
      <c r="I13958" s="35"/>
    </row>
    <row r="13959" spans="3:9" ht="22.5" customHeight="1" x14ac:dyDescent="0.25">
      <c r="C13959" s="34"/>
      <c r="D13959" s="27"/>
      <c r="F13959" s="27"/>
      <c r="G13959" s="35"/>
      <c r="H13959" s="35"/>
      <c r="I13959" s="35"/>
    </row>
    <row r="13960" spans="3:9" ht="22.5" customHeight="1" x14ac:dyDescent="0.25">
      <c r="C13960" s="34"/>
      <c r="D13960" s="27"/>
      <c r="F13960" s="27"/>
      <c r="G13960" s="35"/>
      <c r="H13960" s="35"/>
      <c r="I13960" s="35"/>
    </row>
    <row r="13961" spans="3:9" ht="22.5" customHeight="1" x14ac:dyDescent="0.25">
      <c r="C13961" s="34"/>
      <c r="D13961" s="27"/>
      <c r="F13961" s="27"/>
      <c r="G13961" s="35"/>
      <c r="H13961" s="35"/>
      <c r="I13961" s="35"/>
    </row>
    <row r="13962" spans="3:9" ht="22.5" customHeight="1" x14ac:dyDescent="0.25">
      <c r="C13962" s="34"/>
      <c r="D13962" s="27"/>
      <c r="F13962" s="27"/>
      <c r="G13962" s="35"/>
      <c r="H13962" s="35"/>
      <c r="I13962" s="35"/>
    </row>
    <row r="13963" spans="3:9" ht="22.5" customHeight="1" x14ac:dyDescent="0.25">
      <c r="C13963" s="34"/>
      <c r="D13963" s="27"/>
      <c r="F13963" s="27"/>
      <c r="G13963" s="35"/>
      <c r="H13963" s="35"/>
      <c r="I13963" s="35"/>
    </row>
    <row r="13964" spans="3:9" ht="22.5" customHeight="1" x14ac:dyDescent="0.25">
      <c r="C13964" s="34"/>
      <c r="D13964" s="27"/>
      <c r="F13964" s="27"/>
      <c r="G13964" s="35"/>
      <c r="H13964" s="35"/>
      <c r="I13964" s="35"/>
    </row>
    <row r="13965" spans="3:9" ht="22.5" customHeight="1" x14ac:dyDescent="0.25">
      <c r="C13965" s="34"/>
      <c r="D13965" s="27"/>
      <c r="F13965" s="27"/>
      <c r="G13965" s="35"/>
      <c r="H13965" s="35"/>
      <c r="I13965" s="35"/>
    </row>
    <row r="13966" spans="3:9" ht="22.5" customHeight="1" x14ac:dyDescent="0.25">
      <c r="C13966" s="34"/>
      <c r="D13966" s="27"/>
      <c r="F13966" s="27"/>
      <c r="G13966" s="35"/>
      <c r="H13966" s="35"/>
      <c r="I13966" s="35"/>
    </row>
    <row r="13967" spans="3:9" ht="22.5" customHeight="1" x14ac:dyDescent="0.25">
      <c r="C13967" s="34"/>
      <c r="D13967" s="27"/>
      <c r="F13967" s="27"/>
      <c r="G13967" s="35"/>
      <c r="H13967" s="35"/>
      <c r="I13967" s="35"/>
    </row>
    <row r="13968" spans="3:9" ht="22.5" customHeight="1" x14ac:dyDescent="0.25">
      <c r="C13968" s="34"/>
      <c r="D13968" s="27"/>
      <c r="F13968" s="27"/>
      <c r="G13968" s="35"/>
      <c r="H13968" s="35"/>
      <c r="I13968" s="35"/>
    </row>
    <row r="13969" spans="3:9" ht="22.5" customHeight="1" x14ac:dyDescent="0.25">
      <c r="C13969" s="34"/>
      <c r="D13969" s="27"/>
      <c r="F13969" s="27"/>
      <c r="G13969" s="35"/>
      <c r="H13969" s="35"/>
      <c r="I13969" s="35"/>
    </row>
    <row r="13970" spans="3:9" ht="22.5" customHeight="1" x14ac:dyDescent="0.25">
      <c r="C13970" s="34"/>
      <c r="D13970" s="27"/>
      <c r="F13970" s="27"/>
      <c r="G13970" s="35"/>
      <c r="H13970" s="35"/>
      <c r="I13970" s="35"/>
    </row>
    <row r="13971" spans="3:9" ht="22.5" customHeight="1" x14ac:dyDescent="0.25">
      <c r="C13971" s="34"/>
      <c r="D13971" s="27"/>
      <c r="F13971" s="27"/>
      <c r="G13971" s="35"/>
      <c r="H13971" s="35"/>
      <c r="I13971" s="35"/>
    </row>
    <row r="13972" spans="3:9" ht="22.5" customHeight="1" x14ac:dyDescent="0.25">
      <c r="C13972" s="34"/>
      <c r="D13972" s="27"/>
      <c r="F13972" s="27"/>
      <c r="G13972" s="35"/>
      <c r="H13972" s="35"/>
      <c r="I13972" s="35"/>
    </row>
    <row r="13973" spans="3:9" ht="22.5" customHeight="1" x14ac:dyDescent="0.25">
      <c r="C13973" s="34"/>
      <c r="D13973" s="27"/>
      <c r="F13973" s="27"/>
      <c r="G13973" s="35"/>
      <c r="H13973" s="35"/>
      <c r="I13973" s="35"/>
    </row>
    <row r="13974" spans="3:9" ht="22.5" customHeight="1" x14ac:dyDescent="0.25">
      <c r="C13974" s="34"/>
      <c r="D13974" s="27"/>
      <c r="F13974" s="27"/>
      <c r="G13974" s="35"/>
      <c r="H13974" s="35"/>
      <c r="I13974" s="35"/>
    </row>
    <row r="13975" spans="3:9" ht="22.5" customHeight="1" x14ac:dyDescent="0.25">
      <c r="C13975" s="34"/>
      <c r="D13975" s="27"/>
      <c r="F13975" s="27"/>
      <c r="G13975" s="35"/>
      <c r="H13975" s="35"/>
      <c r="I13975" s="35"/>
    </row>
    <row r="13976" spans="3:9" ht="22.5" customHeight="1" x14ac:dyDescent="0.25">
      <c r="C13976" s="34"/>
      <c r="D13976" s="27"/>
      <c r="F13976" s="27"/>
      <c r="G13976" s="35"/>
      <c r="H13976" s="35"/>
      <c r="I13976" s="35"/>
    </row>
    <row r="13977" spans="3:9" ht="22.5" customHeight="1" x14ac:dyDescent="0.25">
      <c r="C13977" s="34"/>
      <c r="D13977" s="27"/>
      <c r="F13977" s="27"/>
      <c r="G13977" s="35"/>
      <c r="H13977" s="35"/>
      <c r="I13977" s="35"/>
    </row>
    <row r="13978" spans="3:9" ht="22.5" customHeight="1" x14ac:dyDescent="0.25">
      <c r="C13978" s="34"/>
      <c r="D13978" s="27"/>
      <c r="F13978" s="27"/>
      <c r="G13978" s="35"/>
      <c r="H13978" s="35"/>
      <c r="I13978" s="35"/>
    </row>
    <row r="13979" spans="3:9" ht="22.5" customHeight="1" x14ac:dyDescent="0.25">
      <c r="C13979" s="34"/>
      <c r="D13979" s="27"/>
      <c r="F13979" s="27"/>
      <c r="G13979" s="35"/>
      <c r="H13979" s="35"/>
      <c r="I13979" s="35"/>
    </row>
    <row r="13980" spans="3:9" ht="22.5" customHeight="1" x14ac:dyDescent="0.25">
      <c r="C13980" s="34"/>
      <c r="D13980" s="27"/>
      <c r="F13980" s="27"/>
      <c r="G13980" s="35"/>
      <c r="H13980" s="35"/>
      <c r="I13980" s="35"/>
    </row>
    <row r="13981" spans="3:9" ht="22.5" customHeight="1" x14ac:dyDescent="0.25">
      <c r="C13981" s="34"/>
      <c r="D13981" s="27"/>
      <c r="F13981" s="27"/>
      <c r="G13981" s="35"/>
      <c r="H13981" s="35"/>
      <c r="I13981" s="35"/>
    </row>
    <row r="13982" spans="3:9" ht="22.5" customHeight="1" x14ac:dyDescent="0.25">
      <c r="C13982" s="34"/>
      <c r="D13982" s="27"/>
      <c r="F13982" s="27"/>
      <c r="G13982" s="35"/>
      <c r="H13982" s="35"/>
      <c r="I13982" s="35"/>
    </row>
    <row r="13983" spans="3:9" ht="22.5" customHeight="1" x14ac:dyDescent="0.25">
      <c r="C13983" s="34"/>
      <c r="D13983" s="27"/>
      <c r="F13983" s="27"/>
      <c r="G13983" s="35"/>
      <c r="H13983" s="35"/>
      <c r="I13983" s="35"/>
    </row>
    <row r="13984" spans="3:9" ht="22.5" customHeight="1" x14ac:dyDescent="0.25">
      <c r="C13984" s="34"/>
      <c r="D13984" s="27"/>
      <c r="F13984" s="27"/>
      <c r="G13984" s="35"/>
      <c r="H13984" s="35"/>
      <c r="I13984" s="35"/>
    </row>
    <row r="13985" spans="3:9" ht="22.5" customHeight="1" x14ac:dyDescent="0.25">
      <c r="C13985" s="34"/>
      <c r="D13985" s="27"/>
      <c r="F13985" s="27"/>
      <c r="G13985" s="35"/>
      <c r="H13985" s="35"/>
      <c r="I13985" s="35"/>
    </row>
    <row r="13986" spans="3:9" ht="22.5" customHeight="1" x14ac:dyDescent="0.25">
      <c r="C13986" s="34"/>
      <c r="D13986" s="27"/>
      <c r="F13986" s="27"/>
      <c r="G13986" s="35"/>
      <c r="H13986" s="35"/>
      <c r="I13986" s="35"/>
    </row>
    <row r="13987" spans="3:9" ht="22.5" customHeight="1" x14ac:dyDescent="0.25">
      <c r="C13987" s="34"/>
      <c r="D13987" s="27"/>
      <c r="F13987" s="27"/>
      <c r="G13987" s="35"/>
      <c r="H13987" s="35"/>
      <c r="I13987" s="35"/>
    </row>
    <row r="13988" spans="3:9" ht="22.5" customHeight="1" x14ac:dyDescent="0.25">
      <c r="C13988" s="34"/>
      <c r="D13988" s="27"/>
      <c r="F13988" s="27"/>
      <c r="G13988" s="35"/>
      <c r="H13988" s="35"/>
      <c r="I13988" s="35"/>
    </row>
    <row r="13989" spans="3:9" ht="22.5" customHeight="1" x14ac:dyDescent="0.25">
      <c r="C13989" s="34"/>
      <c r="D13989" s="27"/>
      <c r="F13989" s="27"/>
      <c r="G13989" s="35"/>
      <c r="H13989" s="35"/>
      <c r="I13989" s="35"/>
    </row>
    <row r="13990" spans="3:9" ht="22.5" customHeight="1" x14ac:dyDescent="0.25">
      <c r="C13990" s="34"/>
      <c r="D13990" s="27"/>
      <c r="F13990" s="27"/>
      <c r="G13990" s="35"/>
      <c r="H13990" s="35"/>
      <c r="I13990" s="35"/>
    </row>
    <row r="13991" spans="3:9" ht="22.5" customHeight="1" x14ac:dyDescent="0.25">
      <c r="C13991" s="34"/>
      <c r="D13991" s="27"/>
      <c r="F13991" s="27"/>
      <c r="G13991" s="35"/>
      <c r="H13991" s="35"/>
      <c r="I13991" s="35"/>
    </row>
    <row r="13992" spans="3:9" ht="22.5" customHeight="1" x14ac:dyDescent="0.25">
      <c r="C13992" s="34"/>
      <c r="D13992" s="27"/>
      <c r="F13992" s="27"/>
      <c r="G13992" s="35"/>
      <c r="H13992" s="35"/>
      <c r="I13992" s="35"/>
    </row>
    <row r="13993" spans="3:9" ht="22.5" customHeight="1" x14ac:dyDescent="0.25">
      <c r="C13993" s="34"/>
      <c r="D13993" s="27"/>
      <c r="F13993" s="27"/>
      <c r="G13993" s="35"/>
      <c r="H13993" s="35"/>
      <c r="I13993" s="35"/>
    </row>
    <row r="13994" spans="3:9" ht="22.5" customHeight="1" x14ac:dyDescent="0.25">
      <c r="C13994" s="34"/>
      <c r="D13994" s="27"/>
      <c r="F13994" s="27"/>
      <c r="G13994" s="35"/>
      <c r="H13994" s="35"/>
      <c r="I13994" s="35"/>
    </row>
    <row r="13995" spans="3:9" ht="22.5" customHeight="1" x14ac:dyDescent="0.25">
      <c r="C13995" s="34"/>
      <c r="D13995" s="27"/>
      <c r="F13995" s="27"/>
      <c r="G13995" s="35"/>
      <c r="H13995" s="35"/>
      <c r="I13995" s="35"/>
    </row>
    <row r="13996" spans="3:9" ht="22.5" customHeight="1" x14ac:dyDescent="0.25">
      <c r="C13996" s="34"/>
      <c r="D13996" s="27"/>
      <c r="F13996" s="27"/>
      <c r="G13996" s="35"/>
      <c r="H13996" s="35"/>
      <c r="I13996" s="35"/>
    </row>
    <row r="13997" spans="3:9" ht="22.5" customHeight="1" x14ac:dyDescent="0.25">
      <c r="C13997" s="34"/>
      <c r="D13997" s="27"/>
      <c r="F13997" s="27"/>
      <c r="G13997" s="35"/>
      <c r="H13997" s="35"/>
      <c r="I13997" s="35"/>
    </row>
    <row r="13998" spans="3:9" ht="22.5" customHeight="1" x14ac:dyDescent="0.25">
      <c r="C13998" s="34"/>
      <c r="D13998" s="27"/>
      <c r="F13998" s="27"/>
      <c r="G13998" s="35"/>
      <c r="H13998" s="35"/>
      <c r="I13998" s="35"/>
    </row>
    <row r="13999" spans="3:9" ht="22.5" customHeight="1" x14ac:dyDescent="0.25">
      <c r="C13999" s="34"/>
      <c r="D13999" s="27"/>
      <c r="F13999" s="27"/>
      <c r="G13999" s="35"/>
      <c r="H13999" s="35"/>
      <c r="I13999" s="35"/>
    </row>
    <row r="14000" spans="3:9" ht="22.5" customHeight="1" x14ac:dyDescent="0.25">
      <c r="C14000" s="34"/>
      <c r="D14000" s="27"/>
      <c r="F14000" s="27"/>
      <c r="G14000" s="35"/>
      <c r="H14000" s="35"/>
      <c r="I14000" s="35"/>
    </row>
    <row r="14001" spans="3:9" ht="22.5" customHeight="1" x14ac:dyDescent="0.25">
      <c r="C14001" s="34"/>
      <c r="D14001" s="27"/>
      <c r="F14001" s="27"/>
      <c r="G14001" s="35"/>
      <c r="H14001" s="35"/>
      <c r="I14001" s="35"/>
    </row>
    <row r="14002" spans="3:9" ht="22.5" customHeight="1" x14ac:dyDescent="0.25">
      <c r="C14002" s="34"/>
      <c r="D14002" s="27"/>
      <c r="F14002" s="27"/>
      <c r="G14002" s="35"/>
      <c r="H14002" s="35"/>
      <c r="I14002" s="35"/>
    </row>
    <row r="14003" spans="3:9" ht="22.5" customHeight="1" x14ac:dyDescent="0.25">
      <c r="C14003" s="34"/>
      <c r="D14003" s="27"/>
      <c r="F14003" s="27"/>
      <c r="G14003" s="35"/>
      <c r="H14003" s="35"/>
      <c r="I14003" s="35"/>
    </row>
    <row r="14004" spans="3:9" ht="22.5" customHeight="1" x14ac:dyDescent="0.25">
      <c r="C14004" s="34"/>
      <c r="D14004" s="27"/>
      <c r="F14004" s="27"/>
      <c r="G14004" s="35"/>
      <c r="H14004" s="35"/>
      <c r="I14004" s="35"/>
    </row>
    <row r="14005" spans="3:9" ht="22.5" customHeight="1" x14ac:dyDescent="0.25">
      <c r="C14005" s="34"/>
      <c r="D14005" s="27"/>
      <c r="F14005" s="27"/>
      <c r="G14005" s="35"/>
      <c r="H14005" s="35"/>
      <c r="I14005" s="35"/>
    </row>
    <row r="14006" spans="3:9" ht="22.5" customHeight="1" x14ac:dyDescent="0.25">
      <c r="C14006" s="34"/>
      <c r="D14006" s="27"/>
      <c r="F14006" s="27"/>
      <c r="G14006" s="35"/>
      <c r="H14006" s="35"/>
      <c r="I14006" s="35"/>
    </row>
    <row r="14007" spans="3:9" ht="22.5" customHeight="1" x14ac:dyDescent="0.25">
      <c r="C14007" s="34"/>
      <c r="D14007" s="27"/>
      <c r="F14007" s="27"/>
      <c r="G14007" s="35"/>
      <c r="H14007" s="35"/>
      <c r="I14007" s="35"/>
    </row>
    <row r="14008" spans="3:9" ht="22.5" customHeight="1" x14ac:dyDescent="0.25">
      <c r="C14008" s="34"/>
      <c r="D14008" s="27"/>
      <c r="F14008" s="27"/>
      <c r="G14008" s="35"/>
      <c r="H14008" s="35"/>
      <c r="I14008" s="35"/>
    </row>
    <row r="14009" spans="3:9" ht="22.5" customHeight="1" x14ac:dyDescent="0.25">
      <c r="C14009" s="34"/>
      <c r="D14009" s="27"/>
      <c r="F14009" s="27"/>
      <c r="G14009" s="35"/>
      <c r="H14009" s="35"/>
      <c r="I14009" s="35"/>
    </row>
    <row r="14010" spans="3:9" ht="22.5" customHeight="1" x14ac:dyDescent="0.25">
      <c r="C14010" s="34"/>
      <c r="D14010" s="27"/>
      <c r="F14010" s="27"/>
      <c r="G14010" s="35"/>
      <c r="H14010" s="35"/>
      <c r="I14010" s="35"/>
    </row>
    <row r="14011" spans="3:9" ht="22.5" customHeight="1" x14ac:dyDescent="0.25">
      <c r="C14011" s="34"/>
      <c r="D14011" s="27"/>
      <c r="F14011" s="27"/>
      <c r="G14011" s="35"/>
      <c r="H14011" s="35"/>
      <c r="I14011" s="35"/>
    </row>
    <row r="14012" spans="3:9" ht="22.5" customHeight="1" x14ac:dyDescent="0.25">
      <c r="C14012" s="34"/>
      <c r="D14012" s="27"/>
      <c r="F14012" s="27"/>
      <c r="G14012" s="35"/>
      <c r="H14012" s="35"/>
      <c r="I14012" s="35"/>
    </row>
    <row r="14013" spans="3:9" ht="22.5" customHeight="1" x14ac:dyDescent="0.25">
      <c r="C14013" s="34"/>
      <c r="D14013" s="27"/>
      <c r="F14013" s="27"/>
      <c r="G14013" s="35"/>
      <c r="H14013" s="35"/>
      <c r="I14013" s="35"/>
    </row>
    <row r="14014" spans="3:9" ht="22.5" customHeight="1" x14ac:dyDescent="0.25">
      <c r="C14014" s="34"/>
      <c r="D14014" s="27"/>
      <c r="F14014" s="27"/>
      <c r="G14014" s="35"/>
      <c r="H14014" s="35"/>
      <c r="I14014" s="35"/>
    </row>
    <row r="14015" spans="3:9" ht="22.5" customHeight="1" x14ac:dyDescent="0.25">
      <c r="C14015" s="34"/>
      <c r="D14015" s="27"/>
      <c r="F14015" s="27"/>
      <c r="G14015" s="35"/>
      <c r="H14015" s="35"/>
      <c r="I14015" s="35"/>
    </row>
    <row r="14016" spans="3:9" ht="22.5" customHeight="1" x14ac:dyDescent="0.25">
      <c r="C14016" s="34"/>
      <c r="D14016" s="27"/>
      <c r="F14016" s="27"/>
      <c r="G14016" s="35"/>
      <c r="H14016" s="35"/>
      <c r="I14016" s="35"/>
    </row>
    <row r="14017" spans="3:9" ht="22.5" customHeight="1" x14ac:dyDescent="0.25">
      <c r="C14017" s="34"/>
      <c r="D14017" s="27"/>
      <c r="F14017" s="27"/>
      <c r="G14017" s="35"/>
      <c r="H14017" s="35"/>
      <c r="I14017" s="35"/>
    </row>
    <row r="14018" spans="3:9" ht="22.5" customHeight="1" x14ac:dyDescent="0.25">
      <c r="C14018" s="34"/>
      <c r="D14018" s="27"/>
      <c r="F14018" s="27"/>
      <c r="G14018" s="35"/>
      <c r="H14018" s="35"/>
      <c r="I14018" s="35"/>
    </row>
    <row r="14019" spans="3:9" ht="22.5" customHeight="1" x14ac:dyDescent="0.25">
      <c r="C14019" s="34"/>
      <c r="D14019" s="27"/>
      <c r="F14019" s="27"/>
      <c r="G14019" s="35"/>
      <c r="H14019" s="35"/>
      <c r="I14019" s="35"/>
    </row>
    <row r="14020" spans="3:9" ht="22.5" customHeight="1" x14ac:dyDescent="0.25">
      <c r="C14020" s="34"/>
      <c r="D14020" s="27"/>
      <c r="F14020" s="27"/>
      <c r="G14020" s="35"/>
      <c r="H14020" s="35"/>
      <c r="I14020" s="35"/>
    </row>
    <row r="14021" spans="3:9" ht="22.5" customHeight="1" x14ac:dyDescent="0.25">
      <c r="C14021" s="34"/>
      <c r="D14021" s="27"/>
      <c r="F14021" s="27"/>
      <c r="G14021" s="35"/>
      <c r="H14021" s="35"/>
      <c r="I14021" s="35"/>
    </row>
    <row r="14022" spans="3:9" ht="22.5" customHeight="1" x14ac:dyDescent="0.25">
      <c r="C14022" s="34"/>
      <c r="D14022" s="27"/>
      <c r="F14022" s="27"/>
      <c r="G14022" s="35"/>
      <c r="H14022" s="35"/>
      <c r="I14022" s="35"/>
    </row>
    <row r="14023" spans="3:9" ht="22.5" customHeight="1" x14ac:dyDescent="0.25">
      <c r="C14023" s="34"/>
      <c r="D14023" s="27"/>
      <c r="F14023" s="27"/>
      <c r="G14023" s="35"/>
      <c r="H14023" s="35"/>
      <c r="I14023" s="35"/>
    </row>
    <row r="14024" spans="3:9" ht="22.5" customHeight="1" x14ac:dyDescent="0.25">
      <c r="C14024" s="34"/>
      <c r="D14024" s="27"/>
      <c r="F14024" s="27"/>
      <c r="G14024" s="35"/>
      <c r="H14024" s="35"/>
      <c r="I14024" s="35"/>
    </row>
    <row r="14025" spans="3:9" ht="22.5" customHeight="1" x14ac:dyDescent="0.25">
      <c r="C14025" s="34"/>
      <c r="D14025" s="27"/>
      <c r="F14025" s="27"/>
      <c r="G14025" s="35"/>
      <c r="H14025" s="35"/>
      <c r="I14025" s="35"/>
    </row>
    <row r="14026" spans="3:9" ht="22.5" customHeight="1" x14ac:dyDescent="0.25">
      <c r="C14026" s="34"/>
      <c r="D14026" s="27"/>
      <c r="F14026" s="27"/>
      <c r="G14026" s="35"/>
      <c r="H14026" s="35"/>
      <c r="I14026" s="35"/>
    </row>
    <row r="14027" spans="3:9" ht="22.5" customHeight="1" x14ac:dyDescent="0.25">
      <c r="C14027" s="34"/>
      <c r="D14027" s="27"/>
      <c r="F14027" s="27"/>
      <c r="G14027" s="35"/>
      <c r="H14027" s="35"/>
      <c r="I14027" s="35"/>
    </row>
    <row r="14028" spans="3:9" ht="22.5" customHeight="1" x14ac:dyDescent="0.25">
      <c r="C14028" s="34"/>
      <c r="D14028" s="27"/>
      <c r="F14028" s="27"/>
      <c r="G14028" s="35"/>
      <c r="H14028" s="35"/>
      <c r="I14028" s="35"/>
    </row>
    <row r="14029" spans="3:9" ht="22.5" customHeight="1" x14ac:dyDescent="0.25">
      <c r="C14029" s="34"/>
      <c r="D14029" s="27"/>
      <c r="F14029" s="27"/>
      <c r="G14029" s="35"/>
      <c r="H14029" s="35"/>
      <c r="I14029" s="35"/>
    </row>
    <row r="14030" spans="3:9" ht="22.5" customHeight="1" x14ac:dyDescent="0.25">
      <c r="C14030" s="34"/>
      <c r="D14030" s="27"/>
      <c r="F14030" s="27"/>
      <c r="G14030" s="35"/>
      <c r="H14030" s="35"/>
      <c r="I14030" s="35"/>
    </row>
    <row r="14031" spans="3:9" ht="22.5" customHeight="1" x14ac:dyDescent="0.25">
      <c r="C14031" s="34"/>
      <c r="D14031" s="27"/>
      <c r="F14031" s="27"/>
      <c r="G14031" s="35"/>
      <c r="H14031" s="35"/>
      <c r="I14031" s="35"/>
    </row>
    <row r="14032" spans="3:9" ht="22.5" customHeight="1" x14ac:dyDescent="0.25">
      <c r="C14032" s="34"/>
      <c r="D14032" s="27"/>
      <c r="F14032" s="27"/>
      <c r="G14032" s="35"/>
      <c r="H14032" s="35"/>
      <c r="I14032" s="35"/>
    </row>
    <row r="14033" spans="3:9" ht="22.5" customHeight="1" x14ac:dyDescent="0.25">
      <c r="C14033" s="34"/>
      <c r="D14033" s="27"/>
      <c r="F14033" s="27"/>
      <c r="G14033" s="35"/>
      <c r="H14033" s="35"/>
      <c r="I14033" s="35"/>
    </row>
    <row r="14034" spans="3:9" ht="22.5" customHeight="1" x14ac:dyDescent="0.25">
      <c r="C14034" s="34"/>
      <c r="D14034" s="27"/>
      <c r="F14034" s="27"/>
      <c r="G14034" s="35"/>
      <c r="H14034" s="35"/>
      <c r="I14034" s="35"/>
    </row>
    <row r="14035" spans="3:9" ht="22.5" customHeight="1" x14ac:dyDescent="0.25">
      <c r="C14035" s="34"/>
      <c r="D14035" s="27"/>
      <c r="F14035" s="27"/>
      <c r="G14035" s="35"/>
      <c r="H14035" s="35"/>
      <c r="I14035" s="35"/>
    </row>
    <row r="14036" spans="3:9" ht="22.5" customHeight="1" x14ac:dyDescent="0.25">
      <c r="C14036" s="34"/>
      <c r="D14036" s="27"/>
      <c r="F14036" s="27"/>
      <c r="G14036" s="35"/>
      <c r="H14036" s="35"/>
      <c r="I14036" s="35"/>
    </row>
    <row r="14037" spans="3:9" ht="22.5" customHeight="1" x14ac:dyDescent="0.25">
      <c r="C14037" s="34"/>
      <c r="D14037" s="27"/>
      <c r="F14037" s="27"/>
      <c r="G14037" s="35"/>
      <c r="H14037" s="35"/>
      <c r="I14037" s="35"/>
    </row>
    <row r="14038" spans="3:9" ht="22.5" customHeight="1" x14ac:dyDescent="0.25">
      <c r="C14038" s="34"/>
      <c r="D14038" s="27"/>
      <c r="F14038" s="27"/>
      <c r="G14038" s="35"/>
      <c r="H14038" s="35"/>
      <c r="I14038" s="35"/>
    </row>
    <row r="14039" spans="3:9" ht="22.5" customHeight="1" x14ac:dyDescent="0.25">
      <c r="C14039" s="34"/>
      <c r="D14039" s="27"/>
      <c r="F14039" s="27"/>
      <c r="G14039" s="35"/>
      <c r="H14039" s="35"/>
      <c r="I14039" s="35"/>
    </row>
    <row r="14040" spans="3:9" ht="22.5" customHeight="1" x14ac:dyDescent="0.25">
      <c r="C14040" s="34"/>
      <c r="D14040" s="27"/>
      <c r="F14040" s="27"/>
      <c r="G14040" s="35"/>
      <c r="H14040" s="35"/>
      <c r="I14040" s="35"/>
    </row>
    <row r="14041" spans="3:9" ht="22.5" customHeight="1" x14ac:dyDescent="0.25">
      <c r="C14041" s="34"/>
      <c r="D14041" s="27"/>
      <c r="F14041" s="27"/>
      <c r="G14041" s="35"/>
      <c r="H14041" s="35"/>
      <c r="I14041" s="35"/>
    </row>
    <row r="14042" spans="3:9" ht="22.5" customHeight="1" x14ac:dyDescent="0.25">
      <c r="C14042" s="34"/>
      <c r="D14042" s="27"/>
      <c r="F14042" s="27"/>
      <c r="G14042" s="35"/>
      <c r="H14042" s="35"/>
      <c r="I14042" s="35"/>
    </row>
    <row r="14043" spans="3:9" ht="22.5" customHeight="1" x14ac:dyDescent="0.25">
      <c r="C14043" s="34"/>
      <c r="D14043" s="27"/>
      <c r="F14043" s="27"/>
      <c r="G14043" s="35"/>
      <c r="H14043" s="35"/>
      <c r="I14043" s="35"/>
    </row>
    <row r="14044" spans="3:9" ht="22.5" customHeight="1" x14ac:dyDescent="0.25">
      <c r="C14044" s="34"/>
      <c r="D14044" s="27"/>
      <c r="F14044" s="27"/>
      <c r="G14044" s="35"/>
      <c r="H14044" s="35"/>
      <c r="I14044" s="35"/>
    </row>
    <row r="14045" spans="3:9" ht="22.5" customHeight="1" x14ac:dyDescent="0.25">
      <c r="C14045" s="34"/>
      <c r="D14045" s="27"/>
      <c r="F14045" s="27"/>
      <c r="G14045" s="35"/>
      <c r="H14045" s="35"/>
      <c r="I14045" s="35"/>
    </row>
    <row r="14046" spans="3:9" ht="22.5" customHeight="1" x14ac:dyDescent="0.25">
      <c r="C14046" s="34"/>
      <c r="D14046" s="27"/>
      <c r="F14046" s="27"/>
      <c r="G14046" s="35"/>
      <c r="H14046" s="35"/>
      <c r="I14046" s="35"/>
    </row>
    <row r="14047" spans="3:9" ht="22.5" customHeight="1" x14ac:dyDescent="0.25">
      <c r="C14047" s="34"/>
      <c r="D14047" s="27"/>
      <c r="F14047" s="27"/>
      <c r="G14047" s="35"/>
      <c r="H14047" s="35"/>
      <c r="I14047" s="35"/>
    </row>
    <row r="14048" spans="3:9" ht="22.5" customHeight="1" x14ac:dyDescent="0.25">
      <c r="C14048" s="34"/>
      <c r="D14048" s="27"/>
      <c r="F14048" s="27"/>
      <c r="G14048" s="35"/>
      <c r="H14048" s="35"/>
      <c r="I14048" s="35"/>
    </row>
    <row r="14049" spans="3:9" ht="22.5" customHeight="1" x14ac:dyDescent="0.25">
      <c r="C14049" s="34"/>
      <c r="D14049" s="27"/>
      <c r="F14049" s="27"/>
      <c r="G14049" s="35"/>
      <c r="H14049" s="35"/>
      <c r="I14049" s="35"/>
    </row>
    <row r="14050" spans="3:9" ht="22.5" customHeight="1" x14ac:dyDescent="0.25">
      <c r="C14050" s="34"/>
      <c r="D14050" s="27"/>
      <c r="F14050" s="27"/>
      <c r="G14050" s="35"/>
      <c r="H14050" s="35"/>
      <c r="I14050" s="35"/>
    </row>
    <row r="14051" spans="3:9" ht="22.5" customHeight="1" x14ac:dyDescent="0.25">
      <c r="C14051" s="34"/>
      <c r="D14051" s="27"/>
      <c r="F14051" s="27"/>
      <c r="G14051" s="35"/>
      <c r="H14051" s="35"/>
      <c r="I14051" s="35"/>
    </row>
    <row r="14052" spans="3:9" ht="22.5" customHeight="1" x14ac:dyDescent="0.25">
      <c r="C14052" s="34"/>
      <c r="D14052" s="27"/>
      <c r="F14052" s="27"/>
      <c r="G14052" s="35"/>
      <c r="H14052" s="35"/>
      <c r="I14052" s="35"/>
    </row>
    <row r="14053" spans="3:9" ht="22.5" customHeight="1" x14ac:dyDescent="0.25">
      <c r="C14053" s="34"/>
      <c r="D14053" s="27"/>
      <c r="F14053" s="27"/>
      <c r="G14053" s="35"/>
      <c r="H14053" s="35"/>
      <c r="I14053" s="35"/>
    </row>
    <row r="14054" spans="3:9" ht="22.5" customHeight="1" x14ac:dyDescent="0.25">
      <c r="C14054" s="34"/>
      <c r="D14054" s="27"/>
      <c r="F14054" s="27"/>
      <c r="G14054" s="35"/>
      <c r="H14054" s="35"/>
      <c r="I14054" s="35"/>
    </row>
    <row r="14055" spans="3:9" ht="22.5" customHeight="1" x14ac:dyDescent="0.25">
      <c r="C14055" s="34"/>
      <c r="D14055" s="27"/>
      <c r="F14055" s="27"/>
      <c r="G14055" s="35"/>
      <c r="H14055" s="35"/>
      <c r="I14055" s="35"/>
    </row>
    <row r="14056" spans="3:9" ht="22.5" customHeight="1" x14ac:dyDescent="0.25">
      <c r="C14056" s="34"/>
      <c r="D14056" s="27"/>
      <c r="F14056" s="27"/>
      <c r="G14056" s="35"/>
      <c r="H14056" s="35"/>
      <c r="I14056" s="35"/>
    </row>
    <row r="14057" spans="3:9" ht="22.5" customHeight="1" x14ac:dyDescent="0.25">
      <c r="C14057" s="34"/>
      <c r="D14057" s="27"/>
      <c r="F14057" s="27"/>
      <c r="G14057" s="35"/>
      <c r="H14057" s="35"/>
      <c r="I14057" s="35"/>
    </row>
    <row r="14058" spans="3:9" ht="22.5" customHeight="1" x14ac:dyDescent="0.25">
      <c r="C14058" s="34"/>
      <c r="D14058" s="27"/>
      <c r="F14058" s="27"/>
      <c r="G14058" s="35"/>
      <c r="H14058" s="35"/>
      <c r="I14058" s="35"/>
    </row>
    <row r="14059" spans="3:9" ht="22.5" customHeight="1" x14ac:dyDescent="0.25">
      <c r="C14059" s="34"/>
      <c r="D14059" s="27"/>
      <c r="F14059" s="27"/>
      <c r="G14059" s="35"/>
      <c r="H14059" s="35"/>
      <c r="I14059" s="35"/>
    </row>
    <row r="14060" spans="3:9" ht="22.5" customHeight="1" x14ac:dyDescent="0.25">
      <c r="C14060" s="34"/>
      <c r="D14060" s="27"/>
      <c r="F14060" s="27"/>
      <c r="G14060" s="35"/>
      <c r="H14060" s="35"/>
      <c r="I14060" s="35"/>
    </row>
    <row r="14061" spans="3:9" ht="22.5" customHeight="1" x14ac:dyDescent="0.25">
      <c r="C14061" s="34"/>
      <c r="D14061" s="27"/>
      <c r="F14061" s="27"/>
      <c r="G14061" s="35"/>
      <c r="H14061" s="35"/>
      <c r="I14061" s="35"/>
    </row>
    <row r="14062" spans="3:9" ht="22.5" customHeight="1" x14ac:dyDescent="0.25">
      <c r="C14062" s="34"/>
      <c r="D14062" s="27"/>
      <c r="F14062" s="27"/>
      <c r="G14062" s="35"/>
      <c r="H14062" s="35"/>
      <c r="I14062" s="35"/>
    </row>
    <row r="14063" spans="3:9" ht="22.5" customHeight="1" x14ac:dyDescent="0.25">
      <c r="C14063" s="34"/>
      <c r="D14063" s="27"/>
      <c r="F14063" s="27"/>
      <c r="G14063" s="35"/>
      <c r="H14063" s="35"/>
      <c r="I14063" s="35"/>
    </row>
    <row r="14064" spans="3:9" ht="22.5" customHeight="1" x14ac:dyDescent="0.25">
      <c r="C14064" s="34"/>
      <c r="D14064" s="27"/>
      <c r="F14064" s="27"/>
      <c r="G14064" s="35"/>
      <c r="H14064" s="35"/>
      <c r="I14064" s="35"/>
    </row>
    <row r="14065" spans="3:9" ht="22.5" customHeight="1" x14ac:dyDescent="0.25">
      <c r="C14065" s="34"/>
      <c r="D14065" s="27"/>
      <c r="F14065" s="27"/>
      <c r="G14065" s="35"/>
      <c r="H14065" s="35"/>
      <c r="I14065" s="35"/>
    </row>
    <row r="14066" spans="3:9" ht="22.5" customHeight="1" x14ac:dyDescent="0.25">
      <c r="C14066" s="34"/>
      <c r="D14066" s="27"/>
      <c r="F14066" s="27"/>
      <c r="G14066" s="35"/>
      <c r="H14066" s="35"/>
      <c r="I14066" s="35"/>
    </row>
    <row r="14067" spans="3:9" ht="22.5" customHeight="1" x14ac:dyDescent="0.25">
      <c r="C14067" s="34"/>
      <c r="D14067" s="27"/>
      <c r="F14067" s="27"/>
      <c r="G14067" s="35"/>
      <c r="H14067" s="35"/>
      <c r="I14067" s="35"/>
    </row>
    <row r="14068" spans="3:9" ht="22.5" customHeight="1" x14ac:dyDescent="0.25">
      <c r="C14068" s="34"/>
      <c r="D14068" s="27"/>
      <c r="F14068" s="27"/>
      <c r="G14068" s="35"/>
      <c r="H14068" s="35"/>
      <c r="I14068" s="35"/>
    </row>
    <row r="14069" spans="3:9" ht="22.5" customHeight="1" x14ac:dyDescent="0.25">
      <c r="C14069" s="34"/>
      <c r="D14069" s="27"/>
      <c r="F14069" s="27"/>
      <c r="G14069" s="35"/>
      <c r="H14069" s="35"/>
      <c r="I14069" s="35"/>
    </row>
    <row r="14070" spans="3:9" ht="22.5" customHeight="1" x14ac:dyDescent="0.25">
      <c r="C14070" s="34"/>
      <c r="D14070" s="27"/>
      <c r="F14070" s="27"/>
      <c r="G14070" s="35"/>
      <c r="H14070" s="35"/>
      <c r="I14070" s="35"/>
    </row>
    <row r="14071" spans="3:9" ht="22.5" customHeight="1" x14ac:dyDescent="0.25">
      <c r="C14071" s="34"/>
      <c r="D14071" s="27"/>
      <c r="F14071" s="27"/>
      <c r="G14071" s="35"/>
      <c r="H14071" s="35"/>
      <c r="I14071" s="35"/>
    </row>
    <row r="14072" spans="3:9" ht="22.5" customHeight="1" x14ac:dyDescent="0.25">
      <c r="C14072" s="34"/>
      <c r="D14072" s="27"/>
      <c r="F14072" s="27"/>
      <c r="G14072" s="35"/>
      <c r="H14072" s="35"/>
      <c r="I14072" s="35"/>
    </row>
    <row r="14073" spans="3:9" ht="22.5" customHeight="1" x14ac:dyDescent="0.25">
      <c r="C14073" s="34"/>
      <c r="D14073" s="27"/>
      <c r="F14073" s="27"/>
      <c r="G14073" s="35"/>
      <c r="H14073" s="35"/>
      <c r="I14073" s="35"/>
    </row>
    <row r="14074" spans="3:9" ht="22.5" customHeight="1" x14ac:dyDescent="0.25">
      <c r="C14074" s="34"/>
      <c r="D14074" s="27"/>
      <c r="F14074" s="27"/>
      <c r="G14074" s="35"/>
      <c r="H14074" s="35"/>
      <c r="I14074" s="35"/>
    </row>
    <row r="14075" spans="3:9" ht="22.5" customHeight="1" x14ac:dyDescent="0.25">
      <c r="C14075" s="34"/>
      <c r="D14075" s="27"/>
      <c r="F14075" s="27"/>
      <c r="G14075" s="35"/>
      <c r="H14075" s="35"/>
      <c r="I14075" s="35"/>
    </row>
    <row r="14076" spans="3:9" ht="22.5" customHeight="1" x14ac:dyDescent="0.25">
      <c r="C14076" s="34"/>
      <c r="D14076" s="27"/>
      <c r="F14076" s="27"/>
      <c r="G14076" s="35"/>
      <c r="H14076" s="35"/>
      <c r="I14076" s="35"/>
    </row>
    <row r="14077" spans="3:9" ht="22.5" customHeight="1" x14ac:dyDescent="0.25">
      <c r="C14077" s="34"/>
      <c r="D14077" s="27"/>
      <c r="F14077" s="27"/>
      <c r="G14077" s="35"/>
      <c r="H14077" s="35"/>
      <c r="I14077" s="35"/>
    </row>
    <row r="14078" spans="3:9" ht="22.5" customHeight="1" x14ac:dyDescent="0.25">
      <c r="C14078" s="34"/>
      <c r="D14078" s="27"/>
      <c r="F14078" s="27"/>
      <c r="G14078" s="35"/>
      <c r="H14078" s="35"/>
      <c r="I14078" s="35"/>
    </row>
    <row r="14079" spans="3:9" ht="22.5" customHeight="1" x14ac:dyDescent="0.25">
      <c r="C14079" s="34"/>
      <c r="D14079" s="27"/>
      <c r="F14079" s="27"/>
      <c r="G14079" s="35"/>
      <c r="H14079" s="35"/>
      <c r="I14079" s="35"/>
    </row>
    <row r="14080" spans="3:9" ht="22.5" customHeight="1" x14ac:dyDescent="0.25">
      <c r="C14080" s="34"/>
      <c r="D14080" s="27"/>
      <c r="F14080" s="27"/>
      <c r="G14080" s="35"/>
      <c r="H14080" s="35"/>
      <c r="I14080" s="35"/>
    </row>
    <row r="14081" spans="3:9" ht="22.5" customHeight="1" x14ac:dyDescent="0.25">
      <c r="C14081" s="34"/>
      <c r="D14081" s="27"/>
      <c r="F14081" s="27"/>
      <c r="G14081" s="35"/>
      <c r="H14081" s="35"/>
      <c r="I14081" s="35"/>
    </row>
    <row r="14082" spans="3:9" ht="22.5" customHeight="1" x14ac:dyDescent="0.25">
      <c r="C14082" s="34"/>
      <c r="D14082" s="27"/>
      <c r="F14082" s="27"/>
      <c r="G14082" s="35"/>
      <c r="H14082" s="35"/>
      <c r="I14082" s="35"/>
    </row>
    <row r="14083" spans="3:9" ht="22.5" customHeight="1" x14ac:dyDescent="0.25">
      <c r="C14083" s="34"/>
      <c r="D14083" s="27"/>
      <c r="F14083" s="27"/>
      <c r="G14083" s="35"/>
      <c r="H14083" s="35"/>
      <c r="I14083" s="35"/>
    </row>
    <row r="14084" spans="3:9" ht="22.5" customHeight="1" x14ac:dyDescent="0.25">
      <c r="C14084" s="34"/>
      <c r="D14084" s="27"/>
      <c r="F14084" s="27"/>
      <c r="G14084" s="35"/>
      <c r="H14084" s="35"/>
      <c r="I14084" s="35"/>
    </row>
    <row r="14085" spans="3:9" ht="22.5" customHeight="1" x14ac:dyDescent="0.25">
      <c r="C14085" s="34"/>
      <c r="D14085" s="27"/>
      <c r="F14085" s="27"/>
      <c r="G14085" s="35"/>
      <c r="H14085" s="35"/>
      <c r="I14085" s="35"/>
    </row>
    <row r="14086" spans="3:9" ht="22.5" customHeight="1" x14ac:dyDescent="0.25">
      <c r="C14086" s="34"/>
      <c r="D14086" s="27"/>
      <c r="F14086" s="27"/>
      <c r="G14086" s="35"/>
      <c r="H14086" s="35"/>
      <c r="I14086" s="35"/>
    </row>
    <row r="14087" spans="3:9" ht="22.5" customHeight="1" x14ac:dyDescent="0.25">
      <c r="C14087" s="34"/>
      <c r="D14087" s="27"/>
      <c r="F14087" s="27"/>
      <c r="G14087" s="35"/>
      <c r="H14087" s="35"/>
      <c r="I14087" s="35"/>
    </row>
    <row r="14088" spans="3:9" ht="22.5" customHeight="1" x14ac:dyDescent="0.25">
      <c r="C14088" s="34"/>
      <c r="D14088" s="27"/>
      <c r="F14088" s="27"/>
      <c r="G14088" s="35"/>
      <c r="H14088" s="35"/>
      <c r="I14088" s="35"/>
    </row>
    <row r="14089" spans="3:9" ht="22.5" customHeight="1" x14ac:dyDescent="0.25">
      <c r="C14089" s="34"/>
      <c r="D14089" s="27"/>
      <c r="F14089" s="27"/>
      <c r="G14089" s="35"/>
      <c r="H14089" s="35"/>
      <c r="I14089" s="35"/>
    </row>
    <row r="14090" spans="3:9" ht="22.5" customHeight="1" x14ac:dyDescent="0.25">
      <c r="C14090" s="34"/>
      <c r="D14090" s="27"/>
      <c r="F14090" s="27"/>
      <c r="G14090" s="35"/>
      <c r="H14090" s="35"/>
      <c r="I14090" s="35"/>
    </row>
    <row r="14091" spans="3:9" ht="22.5" customHeight="1" x14ac:dyDescent="0.25">
      <c r="C14091" s="34"/>
      <c r="D14091" s="27"/>
      <c r="F14091" s="27"/>
      <c r="G14091" s="35"/>
      <c r="H14091" s="35"/>
      <c r="I14091" s="35"/>
    </row>
    <row r="14092" spans="3:9" ht="22.5" customHeight="1" x14ac:dyDescent="0.25">
      <c r="C14092" s="34"/>
      <c r="D14092" s="27"/>
      <c r="F14092" s="27"/>
      <c r="G14092" s="35"/>
      <c r="H14092" s="35"/>
      <c r="I14092" s="35"/>
    </row>
    <row r="14093" spans="3:9" ht="22.5" customHeight="1" x14ac:dyDescent="0.25">
      <c r="C14093" s="34"/>
      <c r="D14093" s="27"/>
      <c r="F14093" s="27"/>
      <c r="G14093" s="35"/>
      <c r="H14093" s="35"/>
      <c r="I14093" s="35"/>
    </row>
    <row r="14094" spans="3:9" ht="22.5" customHeight="1" x14ac:dyDescent="0.25">
      <c r="C14094" s="34"/>
      <c r="D14094" s="27"/>
      <c r="F14094" s="27"/>
      <c r="G14094" s="35"/>
      <c r="H14094" s="35"/>
      <c r="I14094" s="35"/>
    </row>
    <row r="14095" spans="3:9" ht="22.5" customHeight="1" x14ac:dyDescent="0.25">
      <c r="C14095" s="34"/>
      <c r="D14095" s="27"/>
      <c r="F14095" s="27"/>
      <c r="G14095" s="35"/>
      <c r="H14095" s="35"/>
      <c r="I14095" s="35"/>
    </row>
    <row r="14096" spans="3:9" ht="22.5" customHeight="1" x14ac:dyDescent="0.25">
      <c r="C14096" s="34"/>
      <c r="D14096" s="27"/>
      <c r="F14096" s="27"/>
      <c r="G14096" s="35"/>
      <c r="H14096" s="35"/>
      <c r="I14096" s="35"/>
    </row>
    <row r="14097" spans="3:9" ht="22.5" customHeight="1" x14ac:dyDescent="0.25">
      <c r="C14097" s="34"/>
      <c r="D14097" s="27"/>
      <c r="F14097" s="27"/>
      <c r="G14097" s="35"/>
      <c r="H14097" s="35"/>
      <c r="I14097" s="35"/>
    </row>
    <row r="14098" spans="3:9" ht="22.5" customHeight="1" x14ac:dyDescent="0.25">
      <c r="C14098" s="34"/>
      <c r="D14098" s="27"/>
      <c r="F14098" s="27"/>
      <c r="G14098" s="35"/>
      <c r="H14098" s="35"/>
      <c r="I14098" s="35"/>
    </row>
    <row r="14099" spans="3:9" ht="22.5" customHeight="1" x14ac:dyDescent="0.25">
      <c r="C14099" s="34"/>
      <c r="D14099" s="27"/>
      <c r="F14099" s="27"/>
      <c r="G14099" s="35"/>
      <c r="H14099" s="35"/>
      <c r="I14099" s="35"/>
    </row>
    <row r="14100" spans="3:9" ht="22.5" customHeight="1" x14ac:dyDescent="0.25">
      <c r="C14100" s="34"/>
      <c r="D14100" s="27"/>
      <c r="F14100" s="27"/>
      <c r="G14100" s="35"/>
      <c r="H14100" s="35"/>
      <c r="I14100" s="35"/>
    </row>
    <row r="14101" spans="3:9" ht="22.5" customHeight="1" x14ac:dyDescent="0.25">
      <c r="C14101" s="34"/>
      <c r="D14101" s="27"/>
      <c r="F14101" s="27"/>
      <c r="G14101" s="35"/>
      <c r="H14101" s="35"/>
      <c r="I14101" s="35"/>
    </row>
    <row r="14102" spans="3:9" ht="22.5" customHeight="1" x14ac:dyDescent="0.25">
      <c r="C14102" s="34"/>
      <c r="D14102" s="27"/>
      <c r="F14102" s="27"/>
      <c r="G14102" s="35"/>
      <c r="H14102" s="35"/>
      <c r="I14102" s="35"/>
    </row>
    <row r="14103" spans="3:9" ht="22.5" customHeight="1" x14ac:dyDescent="0.25">
      <c r="C14103" s="34"/>
      <c r="D14103" s="27"/>
      <c r="F14103" s="27"/>
      <c r="G14103" s="35"/>
      <c r="H14103" s="35"/>
      <c r="I14103" s="35"/>
    </row>
    <row r="14104" spans="3:9" ht="22.5" customHeight="1" x14ac:dyDescent="0.25">
      <c r="C14104" s="34"/>
      <c r="D14104" s="27"/>
      <c r="F14104" s="27"/>
      <c r="G14104" s="35"/>
      <c r="H14104" s="35"/>
      <c r="I14104" s="35"/>
    </row>
    <row r="14105" spans="3:9" ht="22.5" customHeight="1" x14ac:dyDescent="0.25">
      <c r="C14105" s="34"/>
      <c r="D14105" s="27"/>
      <c r="F14105" s="27"/>
      <c r="G14105" s="35"/>
      <c r="H14105" s="35"/>
      <c r="I14105" s="35"/>
    </row>
    <row r="14106" spans="3:9" ht="22.5" customHeight="1" x14ac:dyDescent="0.25">
      <c r="C14106" s="34"/>
      <c r="D14106" s="27"/>
      <c r="F14106" s="27"/>
      <c r="G14106" s="35"/>
      <c r="H14106" s="35"/>
      <c r="I14106" s="35"/>
    </row>
    <row r="14107" spans="3:9" ht="22.5" customHeight="1" x14ac:dyDescent="0.25">
      <c r="C14107" s="34"/>
      <c r="D14107" s="27"/>
      <c r="F14107" s="27"/>
      <c r="G14107" s="35"/>
      <c r="H14107" s="35"/>
      <c r="I14107" s="35"/>
    </row>
    <row r="14108" spans="3:9" ht="22.5" customHeight="1" x14ac:dyDescent="0.25">
      <c r="C14108" s="34"/>
      <c r="D14108" s="27"/>
      <c r="F14108" s="27"/>
      <c r="G14108" s="35"/>
      <c r="H14108" s="35"/>
      <c r="I14108" s="35"/>
    </row>
    <row r="14109" spans="3:9" ht="22.5" customHeight="1" x14ac:dyDescent="0.25">
      <c r="C14109" s="34"/>
      <c r="D14109" s="27"/>
      <c r="F14109" s="27"/>
      <c r="G14109" s="35"/>
      <c r="H14109" s="35"/>
      <c r="I14109" s="35"/>
    </row>
    <row r="14110" spans="3:9" ht="22.5" customHeight="1" x14ac:dyDescent="0.25">
      <c r="C14110" s="34"/>
      <c r="D14110" s="27"/>
      <c r="F14110" s="27"/>
      <c r="G14110" s="35"/>
      <c r="H14110" s="35"/>
      <c r="I14110" s="35"/>
    </row>
    <row r="14111" spans="3:9" ht="22.5" customHeight="1" x14ac:dyDescent="0.25">
      <c r="C14111" s="34"/>
      <c r="D14111" s="27"/>
      <c r="F14111" s="27"/>
      <c r="G14111" s="35"/>
      <c r="H14111" s="35"/>
      <c r="I14111" s="35"/>
    </row>
    <row r="14112" spans="3:9" ht="22.5" customHeight="1" x14ac:dyDescent="0.25">
      <c r="C14112" s="34"/>
      <c r="D14112" s="27"/>
      <c r="F14112" s="27"/>
      <c r="G14112" s="35"/>
      <c r="H14112" s="35"/>
      <c r="I14112" s="35"/>
    </row>
    <row r="14113" spans="3:9" ht="22.5" customHeight="1" x14ac:dyDescent="0.25">
      <c r="C14113" s="34"/>
      <c r="D14113" s="27"/>
      <c r="F14113" s="27"/>
      <c r="G14113" s="35"/>
      <c r="H14113" s="35"/>
      <c r="I14113" s="35"/>
    </row>
    <row r="14114" spans="3:9" ht="22.5" customHeight="1" x14ac:dyDescent="0.25">
      <c r="C14114" s="34"/>
      <c r="D14114" s="27"/>
      <c r="F14114" s="27"/>
      <c r="G14114" s="35"/>
      <c r="H14114" s="35"/>
      <c r="I14114" s="35"/>
    </row>
    <row r="14115" spans="3:9" ht="22.5" customHeight="1" x14ac:dyDescent="0.25">
      <c r="C14115" s="34"/>
      <c r="D14115" s="27"/>
      <c r="F14115" s="27"/>
      <c r="G14115" s="35"/>
      <c r="H14115" s="35"/>
      <c r="I14115" s="35"/>
    </row>
    <row r="14116" spans="3:9" ht="22.5" customHeight="1" x14ac:dyDescent="0.25">
      <c r="C14116" s="34"/>
      <c r="D14116" s="27"/>
      <c r="F14116" s="27"/>
      <c r="G14116" s="35"/>
      <c r="H14116" s="35"/>
      <c r="I14116" s="35"/>
    </row>
    <row r="14117" spans="3:9" ht="22.5" customHeight="1" x14ac:dyDescent="0.25">
      <c r="C14117" s="34"/>
      <c r="D14117" s="27"/>
      <c r="F14117" s="27"/>
      <c r="G14117" s="35"/>
      <c r="H14117" s="35"/>
      <c r="I14117" s="35"/>
    </row>
    <row r="14118" spans="3:9" ht="22.5" customHeight="1" x14ac:dyDescent="0.25">
      <c r="C14118" s="34"/>
      <c r="D14118" s="27"/>
      <c r="F14118" s="27"/>
      <c r="G14118" s="35"/>
      <c r="H14118" s="35"/>
      <c r="I14118" s="35"/>
    </row>
    <row r="14119" spans="3:9" ht="22.5" customHeight="1" x14ac:dyDescent="0.25">
      <c r="C14119" s="34"/>
      <c r="D14119" s="27"/>
      <c r="F14119" s="27"/>
      <c r="G14119" s="35"/>
      <c r="H14119" s="35"/>
      <c r="I14119" s="35"/>
    </row>
    <row r="14120" spans="3:9" ht="22.5" customHeight="1" x14ac:dyDescent="0.25">
      <c r="C14120" s="34"/>
      <c r="D14120" s="27"/>
      <c r="F14120" s="27"/>
      <c r="G14120" s="35"/>
      <c r="H14120" s="35"/>
      <c r="I14120" s="35"/>
    </row>
    <row r="14121" spans="3:9" ht="22.5" customHeight="1" x14ac:dyDescent="0.25">
      <c r="C14121" s="34"/>
      <c r="D14121" s="27"/>
      <c r="F14121" s="27"/>
      <c r="G14121" s="35"/>
      <c r="H14121" s="35"/>
      <c r="I14121" s="35"/>
    </row>
    <row r="14122" spans="3:9" ht="22.5" customHeight="1" x14ac:dyDescent="0.25">
      <c r="C14122" s="34"/>
      <c r="D14122" s="27"/>
      <c r="F14122" s="27"/>
      <c r="G14122" s="35"/>
      <c r="H14122" s="35"/>
      <c r="I14122" s="35"/>
    </row>
    <row r="14123" spans="3:9" ht="22.5" customHeight="1" x14ac:dyDescent="0.25">
      <c r="C14123" s="34"/>
      <c r="D14123" s="27"/>
      <c r="F14123" s="27"/>
      <c r="G14123" s="35"/>
      <c r="H14123" s="35"/>
      <c r="I14123" s="35"/>
    </row>
    <row r="14124" spans="3:9" ht="22.5" customHeight="1" x14ac:dyDescent="0.25">
      <c r="C14124" s="34"/>
      <c r="D14124" s="27"/>
      <c r="F14124" s="27"/>
      <c r="G14124" s="35"/>
      <c r="H14124" s="35"/>
      <c r="I14124" s="35"/>
    </row>
    <row r="14125" spans="3:9" ht="22.5" customHeight="1" x14ac:dyDescent="0.25">
      <c r="C14125" s="34"/>
      <c r="D14125" s="27"/>
      <c r="F14125" s="27"/>
      <c r="G14125" s="35"/>
      <c r="H14125" s="35"/>
      <c r="I14125" s="35"/>
    </row>
    <row r="14126" spans="3:9" ht="22.5" customHeight="1" x14ac:dyDescent="0.25">
      <c r="C14126" s="34"/>
      <c r="D14126" s="27"/>
      <c r="F14126" s="27"/>
      <c r="G14126" s="35"/>
      <c r="H14126" s="35"/>
      <c r="I14126" s="35"/>
    </row>
    <row r="14127" spans="3:9" ht="22.5" customHeight="1" x14ac:dyDescent="0.25">
      <c r="C14127" s="34"/>
      <c r="D14127" s="27"/>
      <c r="F14127" s="27"/>
      <c r="G14127" s="35"/>
      <c r="H14127" s="35"/>
      <c r="I14127" s="35"/>
    </row>
    <row r="14128" spans="3:9" ht="22.5" customHeight="1" x14ac:dyDescent="0.25">
      <c r="C14128" s="34"/>
      <c r="D14128" s="27"/>
      <c r="F14128" s="27"/>
      <c r="G14128" s="35"/>
      <c r="H14128" s="35"/>
      <c r="I14128" s="35"/>
    </row>
    <row r="14129" spans="3:9" ht="22.5" customHeight="1" x14ac:dyDescent="0.25">
      <c r="C14129" s="34"/>
      <c r="D14129" s="27"/>
      <c r="F14129" s="27"/>
      <c r="G14129" s="35"/>
      <c r="H14129" s="35"/>
      <c r="I14129" s="35"/>
    </row>
    <row r="14130" spans="3:9" ht="22.5" customHeight="1" x14ac:dyDescent="0.25">
      <c r="C14130" s="34"/>
      <c r="D14130" s="27"/>
      <c r="F14130" s="27"/>
      <c r="G14130" s="35"/>
      <c r="H14130" s="35"/>
      <c r="I14130" s="35"/>
    </row>
    <row r="14131" spans="3:9" ht="22.5" customHeight="1" x14ac:dyDescent="0.25">
      <c r="C14131" s="34"/>
      <c r="D14131" s="27"/>
      <c r="F14131" s="27"/>
      <c r="G14131" s="35"/>
      <c r="H14131" s="35"/>
      <c r="I14131" s="35"/>
    </row>
    <row r="14132" spans="3:9" ht="22.5" customHeight="1" x14ac:dyDescent="0.25">
      <c r="C14132" s="34"/>
      <c r="D14132" s="27"/>
      <c r="F14132" s="27"/>
      <c r="G14132" s="35"/>
      <c r="H14132" s="35"/>
      <c r="I14132" s="35"/>
    </row>
    <row r="14133" spans="3:9" ht="22.5" customHeight="1" x14ac:dyDescent="0.25">
      <c r="C14133" s="34"/>
      <c r="D14133" s="27"/>
      <c r="F14133" s="27"/>
      <c r="G14133" s="35"/>
      <c r="H14133" s="35"/>
      <c r="I14133" s="35"/>
    </row>
    <row r="14134" spans="3:9" ht="22.5" customHeight="1" x14ac:dyDescent="0.25">
      <c r="C14134" s="34"/>
      <c r="D14134" s="27"/>
      <c r="F14134" s="27"/>
      <c r="G14134" s="35"/>
      <c r="H14134" s="35"/>
      <c r="I14134" s="35"/>
    </row>
    <row r="14135" spans="3:9" ht="22.5" customHeight="1" x14ac:dyDescent="0.25">
      <c r="C14135" s="34"/>
      <c r="D14135" s="27"/>
      <c r="F14135" s="27"/>
      <c r="G14135" s="35"/>
      <c r="H14135" s="35"/>
      <c r="I14135" s="35"/>
    </row>
    <row r="14136" spans="3:9" ht="22.5" customHeight="1" x14ac:dyDescent="0.25">
      <c r="C14136" s="34"/>
      <c r="D14136" s="27"/>
      <c r="F14136" s="27"/>
      <c r="G14136" s="35"/>
      <c r="H14136" s="35"/>
      <c r="I14136" s="35"/>
    </row>
    <row r="14137" spans="3:9" ht="22.5" customHeight="1" x14ac:dyDescent="0.25">
      <c r="C14137" s="34"/>
      <c r="D14137" s="27"/>
      <c r="F14137" s="27"/>
      <c r="G14137" s="35"/>
      <c r="H14137" s="35"/>
      <c r="I14137" s="35"/>
    </row>
    <row r="14138" spans="3:9" ht="22.5" customHeight="1" x14ac:dyDescent="0.25">
      <c r="C14138" s="34"/>
      <c r="D14138" s="27"/>
      <c r="F14138" s="27"/>
      <c r="G14138" s="35"/>
      <c r="H14138" s="35"/>
      <c r="I14138" s="35"/>
    </row>
    <row r="14139" spans="3:9" ht="22.5" customHeight="1" x14ac:dyDescent="0.25">
      <c r="C14139" s="34"/>
      <c r="D14139" s="27"/>
      <c r="F14139" s="27"/>
      <c r="G14139" s="35"/>
      <c r="H14139" s="35"/>
      <c r="I14139" s="35"/>
    </row>
    <row r="14140" spans="3:9" ht="22.5" customHeight="1" x14ac:dyDescent="0.25">
      <c r="C14140" s="34"/>
      <c r="D14140" s="27"/>
      <c r="F14140" s="27"/>
      <c r="G14140" s="35"/>
      <c r="H14140" s="35"/>
      <c r="I14140" s="35"/>
    </row>
    <row r="14141" spans="3:9" ht="22.5" customHeight="1" x14ac:dyDescent="0.25">
      <c r="C14141" s="34"/>
      <c r="D14141" s="27"/>
      <c r="F14141" s="27"/>
      <c r="G14141" s="35"/>
      <c r="H14141" s="35"/>
      <c r="I14141" s="35"/>
    </row>
    <row r="14142" spans="3:9" ht="22.5" customHeight="1" x14ac:dyDescent="0.25">
      <c r="C14142" s="34"/>
      <c r="D14142" s="27"/>
      <c r="F14142" s="27"/>
      <c r="G14142" s="35"/>
      <c r="H14142" s="35"/>
      <c r="I14142" s="35"/>
    </row>
    <row r="14143" spans="3:9" ht="22.5" customHeight="1" x14ac:dyDescent="0.25">
      <c r="C14143" s="34"/>
      <c r="D14143" s="27"/>
      <c r="F14143" s="27"/>
      <c r="G14143" s="35"/>
      <c r="H14143" s="35"/>
      <c r="I14143" s="35"/>
    </row>
    <row r="14144" spans="3:9" ht="22.5" customHeight="1" x14ac:dyDescent="0.25">
      <c r="C14144" s="34"/>
      <c r="D14144" s="27"/>
      <c r="F14144" s="27"/>
      <c r="G14144" s="35"/>
      <c r="H14144" s="35"/>
      <c r="I14144" s="35"/>
    </row>
    <row r="14145" spans="3:9" ht="22.5" customHeight="1" x14ac:dyDescent="0.25">
      <c r="C14145" s="34"/>
      <c r="D14145" s="27"/>
      <c r="F14145" s="27"/>
      <c r="G14145" s="35"/>
      <c r="H14145" s="35"/>
      <c r="I14145" s="35"/>
    </row>
    <row r="14146" spans="3:9" ht="22.5" customHeight="1" x14ac:dyDescent="0.25">
      <c r="C14146" s="34"/>
      <c r="D14146" s="27"/>
      <c r="F14146" s="27"/>
      <c r="G14146" s="35"/>
      <c r="H14146" s="35"/>
      <c r="I14146" s="35"/>
    </row>
    <row r="14147" spans="3:9" ht="22.5" customHeight="1" x14ac:dyDescent="0.25">
      <c r="C14147" s="34"/>
      <c r="D14147" s="27"/>
      <c r="F14147" s="27"/>
      <c r="G14147" s="35"/>
      <c r="H14147" s="35"/>
      <c r="I14147" s="35"/>
    </row>
    <row r="14148" spans="3:9" ht="22.5" customHeight="1" x14ac:dyDescent="0.25">
      <c r="C14148" s="34"/>
      <c r="D14148" s="27"/>
      <c r="F14148" s="27"/>
      <c r="G14148" s="35"/>
      <c r="H14148" s="35"/>
      <c r="I14148" s="35"/>
    </row>
    <row r="14149" spans="3:9" ht="22.5" customHeight="1" x14ac:dyDescent="0.25">
      <c r="C14149" s="34"/>
      <c r="D14149" s="27"/>
      <c r="F14149" s="27"/>
      <c r="G14149" s="35"/>
      <c r="H14149" s="35"/>
      <c r="I14149" s="35"/>
    </row>
    <row r="14150" spans="3:9" ht="22.5" customHeight="1" x14ac:dyDescent="0.25">
      <c r="C14150" s="34"/>
      <c r="D14150" s="27"/>
      <c r="F14150" s="27"/>
      <c r="G14150" s="35"/>
      <c r="H14150" s="35"/>
      <c r="I14150" s="35"/>
    </row>
    <row r="14151" spans="3:9" ht="22.5" customHeight="1" x14ac:dyDescent="0.25">
      <c r="C14151" s="34"/>
      <c r="D14151" s="27"/>
      <c r="F14151" s="27"/>
      <c r="G14151" s="35"/>
      <c r="H14151" s="35"/>
      <c r="I14151" s="35"/>
    </row>
    <row r="14152" spans="3:9" ht="22.5" customHeight="1" x14ac:dyDescent="0.25">
      <c r="C14152" s="34"/>
      <c r="D14152" s="27"/>
      <c r="F14152" s="27"/>
      <c r="G14152" s="35"/>
      <c r="H14152" s="35"/>
      <c r="I14152" s="35"/>
    </row>
    <row r="14153" spans="3:9" ht="22.5" customHeight="1" x14ac:dyDescent="0.25">
      <c r="C14153" s="34"/>
      <c r="D14153" s="27"/>
      <c r="F14153" s="27"/>
      <c r="G14153" s="35"/>
      <c r="H14153" s="35"/>
      <c r="I14153" s="35"/>
    </row>
    <row r="14154" spans="3:9" ht="22.5" customHeight="1" x14ac:dyDescent="0.25">
      <c r="C14154" s="34"/>
      <c r="D14154" s="27"/>
      <c r="F14154" s="27"/>
      <c r="G14154" s="35"/>
      <c r="H14154" s="35"/>
      <c r="I14154" s="35"/>
    </row>
    <row r="14155" spans="3:9" ht="22.5" customHeight="1" x14ac:dyDescent="0.25">
      <c r="C14155" s="34"/>
      <c r="D14155" s="27"/>
      <c r="F14155" s="27"/>
      <c r="G14155" s="35"/>
      <c r="H14155" s="35"/>
      <c r="I14155" s="35"/>
    </row>
    <row r="14156" spans="3:9" ht="22.5" customHeight="1" x14ac:dyDescent="0.25">
      <c r="C14156" s="34"/>
      <c r="D14156" s="27"/>
      <c r="F14156" s="27"/>
      <c r="G14156" s="35"/>
      <c r="H14156" s="35"/>
      <c r="I14156" s="35"/>
    </row>
    <row r="14157" spans="3:9" ht="22.5" customHeight="1" x14ac:dyDescent="0.25">
      <c r="C14157" s="34"/>
      <c r="D14157" s="27"/>
      <c r="F14157" s="27"/>
      <c r="G14157" s="35"/>
      <c r="H14157" s="35"/>
      <c r="I14157" s="35"/>
    </row>
    <row r="14158" spans="3:9" ht="22.5" customHeight="1" x14ac:dyDescent="0.25">
      <c r="C14158" s="34"/>
      <c r="D14158" s="27"/>
      <c r="F14158" s="27"/>
      <c r="G14158" s="35"/>
      <c r="H14158" s="35"/>
      <c r="I14158" s="35"/>
    </row>
    <row r="14159" spans="3:9" ht="22.5" customHeight="1" x14ac:dyDescent="0.25">
      <c r="C14159" s="34"/>
      <c r="D14159" s="27"/>
      <c r="F14159" s="27"/>
      <c r="G14159" s="35"/>
      <c r="H14159" s="35"/>
      <c r="I14159" s="35"/>
    </row>
    <row r="14160" spans="3:9" ht="22.5" customHeight="1" x14ac:dyDescent="0.25">
      <c r="C14160" s="34"/>
      <c r="D14160" s="27"/>
      <c r="F14160" s="27"/>
      <c r="G14160" s="35"/>
      <c r="H14160" s="35"/>
      <c r="I14160" s="35"/>
    </row>
    <row r="14161" spans="3:9" ht="22.5" customHeight="1" x14ac:dyDescent="0.25">
      <c r="C14161" s="34"/>
      <c r="D14161" s="27"/>
      <c r="F14161" s="27"/>
      <c r="G14161" s="35"/>
      <c r="H14161" s="35"/>
      <c r="I14161" s="35"/>
    </row>
    <row r="14162" spans="3:9" ht="22.5" customHeight="1" x14ac:dyDescent="0.25">
      <c r="C14162" s="34"/>
      <c r="D14162" s="27"/>
      <c r="F14162" s="27"/>
      <c r="G14162" s="35"/>
      <c r="H14162" s="35"/>
      <c r="I14162" s="35"/>
    </row>
    <row r="14163" spans="3:9" ht="22.5" customHeight="1" x14ac:dyDescent="0.25">
      <c r="C14163" s="34"/>
      <c r="D14163" s="27"/>
      <c r="F14163" s="27"/>
      <c r="G14163" s="35"/>
      <c r="H14163" s="35"/>
      <c r="I14163" s="35"/>
    </row>
    <row r="14164" spans="3:9" ht="22.5" customHeight="1" x14ac:dyDescent="0.25">
      <c r="C14164" s="34"/>
      <c r="D14164" s="27"/>
      <c r="F14164" s="27"/>
      <c r="G14164" s="35"/>
      <c r="H14164" s="35"/>
      <c r="I14164" s="35"/>
    </row>
    <row r="14165" spans="3:9" ht="22.5" customHeight="1" x14ac:dyDescent="0.25">
      <c r="C14165" s="34"/>
      <c r="D14165" s="27"/>
      <c r="F14165" s="27"/>
      <c r="G14165" s="35"/>
      <c r="H14165" s="35"/>
      <c r="I14165" s="35"/>
    </row>
    <row r="14166" spans="3:9" ht="22.5" customHeight="1" x14ac:dyDescent="0.25">
      <c r="C14166" s="34"/>
      <c r="D14166" s="27"/>
      <c r="F14166" s="27"/>
      <c r="G14166" s="35"/>
      <c r="H14166" s="35"/>
      <c r="I14166" s="35"/>
    </row>
    <row r="14167" spans="3:9" ht="22.5" customHeight="1" x14ac:dyDescent="0.25">
      <c r="C14167" s="34"/>
      <c r="D14167" s="27"/>
      <c r="F14167" s="27"/>
      <c r="G14167" s="35"/>
      <c r="H14167" s="35"/>
      <c r="I14167" s="35"/>
    </row>
    <row r="14168" spans="3:9" ht="22.5" customHeight="1" x14ac:dyDescent="0.25">
      <c r="C14168" s="34"/>
      <c r="D14168" s="27"/>
      <c r="F14168" s="27"/>
      <c r="G14168" s="35"/>
      <c r="H14168" s="35"/>
      <c r="I14168" s="35"/>
    </row>
    <row r="14169" spans="3:9" ht="22.5" customHeight="1" x14ac:dyDescent="0.25">
      <c r="C14169" s="34"/>
      <c r="D14169" s="27"/>
      <c r="F14169" s="27"/>
      <c r="G14169" s="35"/>
      <c r="H14169" s="35"/>
      <c r="I14169" s="35"/>
    </row>
    <row r="14170" spans="3:9" ht="22.5" customHeight="1" x14ac:dyDescent="0.25">
      <c r="C14170" s="34"/>
      <c r="D14170" s="27"/>
      <c r="F14170" s="27"/>
      <c r="G14170" s="35"/>
      <c r="H14170" s="35"/>
      <c r="I14170" s="35"/>
    </row>
    <row r="14171" spans="3:9" ht="22.5" customHeight="1" x14ac:dyDescent="0.25">
      <c r="C14171" s="34"/>
      <c r="D14171" s="27"/>
      <c r="F14171" s="27"/>
      <c r="G14171" s="35"/>
      <c r="H14171" s="35"/>
      <c r="I14171" s="35"/>
    </row>
    <row r="14172" spans="3:9" ht="22.5" customHeight="1" x14ac:dyDescent="0.25">
      <c r="C14172" s="34"/>
      <c r="D14172" s="27"/>
      <c r="F14172" s="27"/>
      <c r="G14172" s="35"/>
      <c r="H14172" s="35"/>
      <c r="I14172" s="35"/>
    </row>
    <row r="14173" spans="3:9" ht="22.5" customHeight="1" x14ac:dyDescent="0.25">
      <c r="C14173" s="34"/>
      <c r="D14173" s="27"/>
      <c r="F14173" s="27"/>
      <c r="G14173" s="35"/>
      <c r="H14173" s="35"/>
      <c r="I14173" s="35"/>
    </row>
    <row r="14174" spans="3:9" ht="22.5" customHeight="1" x14ac:dyDescent="0.25">
      <c r="C14174" s="34"/>
      <c r="D14174" s="27"/>
      <c r="F14174" s="27"/>
      <c r="G14174" s="35"/>
      <c r="H14174" s="35"/>
      <c r="I14174" s="35"/>
    </row>
    <row r="14175" spans="3:9" ht="22.5" customHeight="1" x14ac:dyDescent="0.25">
      <c r="C14175" s="34"/>
      <c r="D14175" s="27"/>
      <c r="F14175" s="27"/>
      <c r="G14175" s="35"/>
      <c r="H14175" s="35"/>
      <c r="I14175" s="35"/>
    </row>
    <row r="14176" spans="3:9" ht="22.5" customHeight="1" x14ac:dyDescent="0.25">
      <c r="C14176" s="34"/>
      <c r="D14176" s="27"/>
      <c r="F14176" s="27"/>
      <c r="G14176" s="35"/>
      <c r="H14176" s="35"/>
      <c r="I14176" s="35"/>
    </row>
    <row r="14177" spans="3:9" ht="22.5" customHeight="1" x14ac:dyDescent="0.25">
      <c r="C14177" s="34"/>
      <c r="D14177" s="27"/>
      <c r="F14177" s="27"/>
      <c r="G14177" s="35"/>
      <c r="H14177" s="35"/>
      <c r="I14177" s="35"/>
    </row>
    <row r="14178" spans="3:9" ht="22.5" customHeight="1" x14ac:dyDescent="0.25">
      <c r="C14178" s="34"/>
      <c r="D14178" s="27"/>
      <c r="F14178" s="27"/>
      <c r="G14178" s="35"/>
      <c r="H14178" s="35"/>
      <c r="I14178" s="35"/>
    </row>
    <row r="14179" spans="3:9" ht="22.5" customHeight="1" x14ac:dyDescent="0.25">
      <c r="C14179" s="34"/>
      <c r="D14179" s="27"/>
      <c r="F14179" s="27"/>
      <c r="G14179" s="35"/>
      <c r="H14179" s="35"/>
      <c r="I14179" s="35"/>
    </row>
    <row r="14180" spans="3:9" ht="22.5" customHeight="1" x14ac:dyDescent="0.25">
      <c r="C14180" s="34"/>
      <c r="D14180" s="27"/>
      <c r="F14180" s="27"/>
      <c r="G14180" s="35"/>
      <c r="H14180" s="35"/>
      <c r="I14180" s="35"/>
    </row>
    <row r="14181" spans="3:9" ht="22.5" customHeight="1" x14ac:dyDescent="0.25">
      <c r="C14181" s="34"/>
      <c r="D14181" s="27"/>
      <c r="F14181" s="27"/>
      <c r="G14181" s="35"/>
      <c r="H14181" s="35"/>
      <c r="I14181" s="35"/>
    </row>
    <row r="14182" spans="3:9" ht="22.5" customHeight="1" x14ac:dyDescent="0.25">
      <c r="C14182" s="34"/>
      <c r="D14182" s="27"/>
      <c r="F14182" s="27"/>
      <c r="G14182" s="35"/>
      <c r="H14182" s="35"/>
      <c r="I14182" s="35"/>
    </row>
    <row r="14183" spans="3:9" ht="22.5" customHeight="1" x14ac:dyDescent="0.25">
      <c r="C14183" s="34"/>
      <c r="D14183" s="27"/>
      <c r="F14183" s="27"/>
      <c r="G14183" s="35"/>
      <c r="H14183" s="35"/>
      <c r="I14183" s="35"/>
    </row>
    <row r="14184" spans="3:9" ht="22.5" customHeight="1" x14ac:dyDescent="0.25">
      <c r="C14184" s="34"/>
      <c r="D14184" s="27"/>
      <c r="F14184" s="27"/>
      <c r="G14184" s="35"/>
      <c r="H14184" s="35"/>
      <c r="I14184" s="35"/>
    </row>
    <row r="14185" spans="3:9" ht="22.5" customHeight="1" x14ac:dyDescent="0.25">
      <c r="C14185" s="34"/>
      <c r="D14185" s="27"/>
      <c r="F14185" s="27"/>
      <c r="G14185" s="35"/>
      <c r="H14185" s="35"/>
      <c r="I14185" s="35"/>
    </row>
    <row r="14186" spans="3:9" ht="22.5" customHeight="1" x14ac:dyDescent="0.25">
      <c r="C14186" s="34"/>
      <c r="D14186" s="27"/>
      <c r="F14186" s="27"/>
      <c r="G14186" s="35"/>
      <c r="H14186" s="35"/>
      <c r="I14186" s="35"/>
    </row>
    <row r="14187" spans="3:9" ht="22.5" customHeight="1" x14ac:dyDescent="0.25">
      <c r="C14187" s="34"/>
      <c r="D14187" s="27"/>
      <c r="F14187" s="27"/>
      <c r="G14187" s="35"/>
      <c r="H14187" s="35"/>
      <c r="I14187" s="35"/>
    </row>
    <row r="14188" spans="3:9" ht="22.5" customHeight="1" x14ac:dyDescent="0.25">
      <c r="C14188" s="34"/>
      <c r="D14188" s="27"/>
      <c r="F14188" s="27"/>
      <c r="G14188" s="35"/>
      <c r="H14188" s="35"/>
      <c r="I14188" s="35"/>
    </row>
    <row r="14189" spans="3:9" ht="22.5" customHeight="1" x14ac:dyDescent="0.25">
      <c r="C14189" s="34"/>
      <c r="D14189" s="27"/>
      <c r="F14189" s="27"/>
      <c r="G14189" s="35"/>
      <c r="H14189" s="35"/>
      <c r="I14189" s="35"/>
    </row>
    <row r="14190" spans="3:9" ht="22.5" customHeight="1" x14ac:dyDescent="0.25">
      <c r="C14190" s="34"/>
      <c r="D14190" s="27"/>
      <c r="F14190" s="27"/>
      <c r="G14190" s="35"/>
      <c r="H14190" s="35"/>
      <c r="I14190" s="35"/>
    </row>
    <row r="14191" spans="3:9" ht="22.5" customHeight="1" x14ac:dyDescent="0.25">
      <c r="C14191" s="34"/>
      <c r="D14191" s="27"/>
      <c r="F14191" s="27"/>
      <c r="G14191" s="35"/>
      <c r="H14191" s="35"/>
      <c r="I14191" s="35"/>
    </row>
    <row r="14192" spans="3:9" ht="22.5" customHeight="1" x14ac:dyDescent="0.25">
      <c r="C14192" s="34"/>
      <c r="D14192" s="27"/>
      <c r="F14192" s="27"/>
      <c r="G14192" s="35"/>
      <c r="H14192" s="35"/>
      <c r="I14192" s="35"/>
    </row>
    <row r="14193" spans="3:9" ht="22.5" customHeight="1" x14ac:dyDescent="0.25">
      <c r="C14193" s="34"/>
      <c r="D14193" s="27"/>
      <c r="F14193" s="27"/>
      <c r="G14193" s="35"/>
      <c r="H14193" s="35"/>
      <c r="I14193" s="35"/>
    </row>
    <row r="14194" spans="3:9" ht="22.5" customHeight="1" x14ac:dyDescent="0.25">
      <c r="C14194" s="34"/>
      <c r="D14194" s="27"/>
      <c r="F14194" s="27"/>
      <c r="G14194" s="35"/>
      <c r="H14194" s="35"/>
      <c r="I14194" s="35"/>
    </row>
    <row r="14195" spans="3:9" ht="22.5" customHeight="1" x14ac:dyDescent="0.25">
      <c r="C14195" s="34"/>
      <c r="D14195" s="27"/>
      <c r="F14195" s="27"/>
      <c r="G14195" s="35"/>
      <c r="H14195" s="35"/>
      <c r="I14195" s="35"/>
    </row>
    <row r="14196" spans="3:9" ht="22.5" customHeight="1" x14ac:dyDescent="0.25">
      <c r="C14196" s="34"/>
      <c r="D14196" s="27"/>
      <c r="F14196" s="27"/>
      <c r="G14196" s="35"/>
      <c r="H14196" s="35"/>
      <c r="I14196" s="35"/>
    </row>
    <row r="14197" spans="3:9" ht="22.5" customHeight="1" x14ac:dyDescent="0.25">
      <c r="C14197" s="34"/>
      <c r="D14197" s="27"/>
      <c r="F14197" s="27"/>
      <c r="G14197" s="35"/>
      <c r="H14197" s="35"/>
      <c r="I14197" s="35"/>
    </row>
    <row r="14198" spans="3:9" ht="22.5" customHeight="1" x14ac:dyDescent="0.25">
      <c r="C14198" s="34"/>
      <c r="D14198" s="27"/>
      <c r="F14198" s="27"/>
      <c r="G14198" s="35"/>
      <c r="H14198" s="35"/>
      <c r="I14198" s="35"/>
    </row>
    <row r="14199" spans="3:9" ht="22.5" customHeight="1" x14ac:dyDescent="0.25">
      <c r="C14199" s="34"/>
      <c r="D14199" s="27"/>
      <c r="F14199" s="27"/>
      <c r="G14199" s="35"/>
      <c r="H14199" s="35"/>
      <c r="I14199" s="35"/>
    </row>
    <row r="14200" spans="3:9" ht="22.5" customHeight="1" x14ac:dyDescent="0.25">
      <c r="C14200" s="34"/>
      <c r="D14200" s="27"/>
      <c r="F14200" s="27"/>
      <c r="G14200" s="35"/>
      <c r="H14200" s="35"/>
      <c r="I14200" s="35"/>
    </row>
    <row r="14201" spans="3:9" ht="22.5" customHeight="1" x14ac:dyDescent="0.25">
      <c r="C14201" s="34"/>
      <c r="D14201" s="27"/>
      <c r="F14201" s="27"/>
      <c r="G14201" s="35"/>
      <c r="H14201" s="35"/>
      <c r="I14201" s="35"/>
    </row>
    <row r="14202" spans="3:9" ht="22.5" customHeight="1" x14ac:dyDescent="0.25">
      <c r="C14202" s="34"/>
      <c r="D14202" s="27"/>
      <c r="F14202" s="27"/>
      <c r="G14202" s="35"/>
      <c r="H14202" s="35"/>
      <c r="I14202" s="35"/>
    </row>
    <row r="14203" spans="3:9" ht="22.5" customHeight="1" x14ac:dyDescent="0.25">
      <c r="C14203" s="34"/>
      <c r="D14203" s="27"/>
      <c r="F14203" s="27"/>
      <c r="G14203" s="35"/>
      <c r="H14203" s="35"/>
      <c r="I14203" s="35"/>
    </row>
    <row r="14204" spans="3:9" ht="22.5" customHeight="1" x14ac:dyDescent="0.25">
      <c r="C14204" s="34"/>
      <c r="D14204" s="27"/>
      <c r="F14204" s="27"/>
      <c r="G14204" s="35"/>
      <c r="H14204" s="35"/>
      <c r="I14204" s="35"/>
    </row>
    <row r="14205" spans="3:9" ht="22.5" customHeight="1" x14ac:dyDescent="0.25">
      <c r="C14205" s="34"/>
      <c r="D14205" s="27"/>
      <c r="F14205" s="27"/>
      <c r="G14205" s="35"/>
      <c r="H14205" s="35"/>
      <c r="I14205" s="35"/>
    </row>
    <row r="14206" spans="3:9" ht="22.5" customHeight="1" x14ac:dyDescent="0.25">
      <c r="C14206" s="34"/>
      <c r="D14206" s="27"/>
      <c r="F14206" s="27"/>
      <c r="G14206" s="35"/>
      <c r="H14206" s="35"/>
      <c r="I14206" s="35"/>
    </row>
    <row r="14207" spans="3:9" ht="22.5" customHeight="1" x14ac:dyDescent="0.25">
      <c r="C14207" s="34"/>
      <c r="D14207" s="27"/>
      <c r="F14207" s="27"/>
      <c r="G14207" s="35"/>
      <c r="H14207" s="35"/>
      <c r="I14207" s="35"/>
    </row>
    <row r="14208" spans="3:9" ht="22.5" customHeight="1" x14ac:dyDescent="0.25">
      <c r="C14208" s="34"/>
      <c r="D14208" s="27"/>
      <c r="F14208" s="27"/>
      <c r="G14208" s="35"/>
      <c r="H14208" s="35"/>
      <c r="I14208" s="35"/>
    </row>
    <row r="14209" spans="3:9" ht="22.5" customHeight="1" x14ac:dyDescent="0.25">
      <c r="C14209" s="34"/>
      <c r="D14209" s="27"/>
      <c r="F14209" s="27"/>
      <c r="G14209" s="35"/>
      <c r="H14209" s="35"/>
      <c r="I14209" s="35"/>
    </row>
    <row r="14210" spans="3:9" ht="22.5" customHeight="1" x14ac:dyDescent="0.25">
      <c r="C14210" s="34"/>
      <c r="D14210" s="27"/>
      <c r="F14210" s="27"/>
      <c r="G14210" s="35"/>
      <c r="H14210" s="35"/>
      <c r="I14210" s="35"/>
    </row>
    <row r="14211" spans="3:9" ht="22.5" customHeight="1" x14ac:dyDescent="0.25">
      <c r="C14211" s="34"/>
      <c r="D14211" s="27"/>
      <c r="F14211" s="27"/>
      <c r="G14211" s="35"/>
      <c r="H14211" s="35"/>
      <c r="I14211" s="35"/>
    </row>
    <row r="14212" spans="3:9" ht="22.5" customHeight="1" x14ac:dyDescent="0.25">
      <c r="C14212" s="34"/>
      <c r="D14212" s="27"/>
      <c r="F14212" s="27"/>
      <c r="G14212" s="35"/>
      <c r="H14212" s="35"/>
      <c r="I14212" s="35"/>
    </row>
    <row r="14213" spans="3:9" ht="22.5" customHeight="1" x14ac:dyDescent="0.25">
      <c r="C14213" s="34"/>
      <c r="D14213" s="27"/>
      <c r="F14213" s="27"/>
      <c r="G14213" s="35"/>
      <c r="H14213" s="35"/>
      <c r="I14213" s="35"/>
    </row>
    <row r="14214" spans="3:9" ht="22.5" customHeight="1" x14ac:dyDescent="0.25">
      <c r="C14214" s="34"/>
      <c r="D14214" s="27"/>
      <c r="F14214" s="27"/>
      <c r="G14214" s="35"/>
      <c r="H14214" s="35"/>
      <c r="I14214" s="35"/>
    </row>
    <row r="14215" spans="3:9" ht="22.5" customHeight="1" x14ac:dyDescent="0.25">
      <c r="C14215" s="34"/>
      <c r="D14215" s="27"/>
      <c r="F14215" s="27"/>
      <c r="G14215" s="35"/>
      <c r="H14215" s="35"/>
      <c r="I14215" s="35"/>
    </row>
    <row r="14216" spans="3:9" ht="22.5" customHeight="1" x14ac:dyDescent="0.25">
      <c r="C14216" s="34"/>
      <c r="D14216" s="27"/>
      <c r="F14216" s="27"/>
      <c r="G14216" s="35"/>
      <c r="H14216" s="35"/>
      <c r="I14216" s="35"/>
    </row>
    <row r="14217" spans="3:9" ht="22.5" customHeight="1" x14ac:dyDescent="0.25">
      <c r="C14217" s="34"/>
      <c r="D14217" s="27"/>
      <c r="F14217" s="27"/>
      <c r="G14217" s="35"/>
      <c r="H14217" s="35"/>
      <c r="I14217" s="35"/>
    </row>
    <row r="14218" spans="3:9" ht="22.5" customHeight="1" x14ac:dyDescent="0.25">
      <c r="C14218" s="34"/>
      <c r="D14218" s="27"/>
      <c r="F14218" s="27"/>
      <c r="G14218" s="35"/>
      <c r="H14218" s="35"/>
      <c r="I14218" s="35"/>
    </row>
    <row r="14219" spans="3:9" ht="22.5" customHeight="1" x14ac:dyDescent="0.25">
      <c r="C14219" s="34"/>
      <c r="D14219" s="27"/>
      <c r="F14219" s="27"/>
      <c r="G14219" s="35"/>
      <c r="H14219" s="35"/>
      <c r="I14219" s="35"/>
    </row>
    <row r="14220" spans="3:9" ht="22.5" customHeight="1" x14ac:dyDescent="0.25">
      <c r="C14220" s="34"/>
      <c r="D14220" s="27"/>
      <c r="F14220" s="27"/>
      <c r="G14220" s="35"/>
      <c r="H14220" s="35"/>
      <c r="I14220" s="35"/>
    </row>
    <row r="14221" spans="3:9" ht="22.5" customHeight="1" x14ac:dyDescent="0.25">
      <c r="C14221" s="34"/>
      <c r="D14221" s="27"/>
      <c r="F14221" s="27"/>
      <c r="G14221" s="35"/>
      <c r="H14221" s="35"/>
      <c r="I14221" s="35"/>
    </row>
    <row r="14222" spans="3:9" ht="22.5" customHeight="1" x14ac:dyDescent="0.25">
      <c r="C14222" s="34"/>
      <c r="D14222" s="27"/>
      <c r="F14222" s="27"/>
      <c r="G14222" s="35"/>
      <c r="H14222" s="35"/>
      <c r="I14222" s="35"/>
    </row>
    <row r="14223" spans="3:9" ht="22.5" customHeight="1" x14ac:dyDescent="0.25">
      <c r="C14223" s="34"/>
      <c r="D14223" s="27"/>
      <c r="F14223" s="27"/>
      <c r="G14223" s="35"/>
      <c r="H14223" s="35"/>
      <c r="I14223" s="35"/>
    </row>
    <row r="14224" spans="3:9" ht="22.5" customHeight="1" x14ac:dyDescent="0.25">
      <c r="C14224" s="34"/>
      <c r="D14224" s="27"/>
      <c r="F14224" s="27"/>
      <c r="G14224" s="35"/>
      <c r="H14224" s="35"/>
      <c r="I14224" s="35"/>
    </row>
    <row r="14225" spans="3:9" ht="22.5" customHeight="1" x14ac:dyDescent="0.25">
      <c r="C14225" s="34"/>
      <c r="D14225" s="27"/>
      <c r="F14225" s="27"/>
      <c r="G14225" s="35"/>
      <c r="H14225" s="35"/>
      <c r="I14225" s="35"/>
    </row>
    <row r="14226" spans="3:9" ht="22.5" customHeight="1" x14ac:dyDescent="0.25">
      <c r="C14226" s="34"/>
      <c r="D14226" s="27"/>
      <c r="F14226" s="27"/>
      <c r="G14226" s="35"/>
      <c r="H14226" s="35"/>
      <c r="I14226" s="35"/>
    </row>
    <row r="14227" spans="3:9" ht="22.5" customHeight="1" x14ac:dyDescent="0.25">
      <c r="C14227" s="34"/>
      <c r="D14227" s="27"/>
      <c r="F14227" s="27"/>
      <c r="G14227" s="35"/>
      <c r="H14227" s="35"/>
      <c r="I14227" s="35"/>
    </row>
    <row r="14228" spans="3:9" ht="22.5" customHeight="1" x14ac:dyDescent="0.25">
      <c r="C14228" s="34"/>
      <c r="D14228" s="27"/>
      <c r="F14228" s="27"/>
      <c r="G14228" s="35"/>
      <c r="H14228" s="35"/>
      <c r="I14228" s="35"/>
    </row>
    <row r="14229" spans="3:9" ht="22.5" customHeight="1" x14ac:dyDescent="0.25">
      <c r="C14229" s="34"/>
      <c r="D14229" s="27"/>
      <c r="F14229" s="27"/>
      <c r="G14229" s="35"/>
      <c r="H14229" s="35"/>
      <c r="I14229" s="35"/>
    </row>
    <row r="14230" spans="3:9" ht="22.5" customHeight="1" x14ac:dyDescent="0.25">
      <c r="C14230" s="34"/>
      <c r="D14230" s="27"/>
      <c r="F14230" s="27"/>
      <c r="G14230" s="35"/>
      <c r="H14230" s="35"/>
      <c r="I14230" s="35"/>
    </row>
    <row r="14231" spans="3:9" ht="22.5" customHeight="1" x14ac:dyDescent="0.25">
      <c r="C14231" s="34"/>
      <c r="D14231" s="27"/>
      <c r="F14231" s="27"/>
      <c r="G14231" s="35"/>
      <c r="H14231" s="35"/>
      <c r="I14231" s="35"/>
    </row>
    <row r="14232" spans="3:9" ht="22.5" customHeight="1" x14ac:dyDescent="0.25">
      <c r="C14232" s="34"/>
      <c r="D14232" s="27"/>
      <c r="F14232" s="27"/>
      <c r="G14232" s="35"/>
      <c r="H14232" s="35"/>
      <c r="I14232" s="35"/>
    </row>
    <row r="14233" spans="3:9" ht="22.5" customHeight="1" x14ac:dyDescent="0.25">
      <c r="C14233" s="34"/>
      <c r="D14233" s="27"/>
      <c r="F14233" s="27"/>
      <c r="G14233" s="35"/>
      <c r="H14233" s="35"/>
      <c r="I14233" s="35"/>
    </row>
    <row r="14234" spans="3:9" ht="22.5" customHeight="1" x14ac:dyDescent="0.25">
      <c r="C14234" s="34"/>
      <c r="D14234" s="27"/>
      <c r="F14234" s="27"/>
      <c r="G14234" s="35"/>
      <c r="H14234" s="35"/>
      <c r="I14234" s="35"/>
    </row>
    <row r="14235" spans="3:9" ht="22.5" customHeight="1" x14ac:dyDescent="0.25">
      <c r="C14235" s="34"/>
      <c r="D14235" s="27"/>
      <c r="F14235" s="27"/>
      <c r="G14235" s="35"/>
      <c r="H14235" s="35"/>
      <c r="I14235" s="35"/>
    </row>
    <row r="14236" spans="3:9" ht="22.5" customHeight="1" x14ac:dyDescent="0.25">
      <c r="C14236" s="34"/>
      <c r="D14236" s="27"/>
      <c r="F14236" s="27"/>
      <c r="G14236" s="35"/>
      <c r="H14236" s="35"/>
      <c r="I14236" s="35"/>
    </row>
    <row r="14237" spans="3:9" ht="22.5" customHeight="1" x14ac:dyDescent="0.25">
      <c r="C14237" s="34"/>
      <c r="D14237" s="27"/>
      <c r="F14237" s="27"/>
      <c r="G14237" s="35"/>
      <c r="H14237" s="35"/>
      <c r="I14237" s="35"/>
    </row>
    <row r="14238" spans="3:9" ht="22.5" customHeight="1" x14ac:dyDescent="0.25">
      <c r="C14238" s="34"/>
      <c r="D14238" s="27"/>
      <c r="F14238" s="27"/>
      <c r="G14238" s="35"/>
      <c r="H14238" s="35"/>
      <c r="I14238" s="35"/>
    </row>
    <row r="14239" spans="3:9" ht="22.5" customHeight="1" x14ac:dyDescent="0.25">
      <c r="C14239" s="34"/>
      <c r="D14239" s="27"/>
      <c r="F14239" s="27"/>
      <c r="G14239" s="35"/>
      <c r="H14239" s="35"/>
      <c r="I14239" s="35"/>
    </row>
    <row r="14240" spans="3:9" ht="22.5" customHeight="1" x14ac:dyDescent="0.25">
      <c r="C14240" s="34"/>
      <c r="D14240" s="27"/>
      <c r="F14240" s="27"/>
      <c r="G14240" s="35"/>
      <c r="H14240" s="35"/>
      <c r="I14240" s="35"/>
    </row>
    <row r="14241" spans="3:9" ht="22.5" customHeight="1" x14ac:dyDescent="0.25">
      <c r="C14241" s="34"/>
      <c r="D14241" s="27"/>
      <c r="F14241" s="27"/>
      <c r="G14241" s="35"/>
      <c r="H14241" s="35"/>
      <c r="I14241" s="35"/>
    </row>
    <row r="14242" spans="3:9" ht="22.5" customHeight="1" x14ac:dyDescent="0.25">
      <c r="C14242" s="34"/>
      <c r="D14242" s="27"/>
      <c r="F14242" s="27"/>
      <c r="G14242" s="35"/>
      <c r="H14242" s="35"/>
      <c r="I14242" s="35"/>
    </row>
    <row r="14243" spans="3:9" ht="22.5" customHeight="1" x14ac:dyDescent="0.25">
      <c r="C14243" s="34"/>
      <c r="D14243" s="27"/>
      <c r="F14243" s="27"/>
      <c r="G14243" s="35"/>
      <c r="H14243" s="35"/>
      <c r="I14243" s="35"/>
    </row>
    <row r="14244" spans="3:9" ht="22.5" customHeight="1" x14ac:dyDescent="0.25">
      <c r="C14244" s="34"/>
      <c r="D14244" s="27"/>
      <c r="F14244" s="27"/>
      <c r="G14244" s="35"/>
      <c r="H14244" s="35"/>
      <c r="I14244" s="35"/>
    </row>
    <row r="14245" spans="3:9" ht="22.5" customHeight="1" x14ac:dyDescent="0.25">
      <c r="C14245" s="34"/>
      <c r="D14245" s="27"/>
      <c r="F14245" s="27"/>
      <c r="G14245" s="35"/>
      <c r="H14245" s="35"/>
      <c r="I14245" s="35"/>
    </row>
    <row r="14246" spans="3:9" ht="22.5" customHeight="1" x14ac:dyDescent="0.25">
      <c r="C14246" s="34"/>
      <c r="D14246" s="27"/>
      <c r="F14246" s="27"/>
      <c r="G14246" s="35"/>
      <c r="H14246" s="35"/>
      <c r="I14246" s="35"/>
    </row>
    <row r="14247" spans="3:9" ht="22.5" customHeight="1" x14ac:dyDescent="0.25">
      <c r="C14247" s="34"/>
      <c r="D14247" s="27"/>
      <c r="F14247" s="27"/>
      <c r="G14247" s="35"/>
      <c r="H14247" s="35"/>
      <c r="I14247" s="35"/>
    </row>
    <row r="14248" spans="3:9" ht="22.5" customHeight="1" x14ac:dyDescent="0.25">
      <c r="C14248" s="34"/>
      <c r="D14248" s="27"/>
      <c r="F14248" s="27"/>
      <c r="G14248" s="35"/>
      <c r="H14248" s="35"/>
      <c r="I14248" s="35"/>
    </row>
    <row r="14249" spans="3:9" ht="22.5" customHeight="1" x14ac:dyDescent="0.25">
      <c r="C14249" s="34"/>
      <c r="D14249" s="27"/>
      <c r="F14249" s="27"/>
      <c r="G14249" s="35"/>
      <c r="H14249" s="35"/>
      <c r="I14249" s="35"/>
    </row>
    <row r="14250" spans="3:9" ht="22.5" customHeight="1" x14ac:dyDescent="0.25">
      <c r="C14250" s="34"/>
      <c r="D14250" s="27"/>
      <c r="F14250" s="27"/>
      <c r="G14250" s="35"/>
      <c r="H14250" s="35"/>
      <c r="I14250" s="35"/>
    </row>
    <row r="14251" spans="3:9" ht="22.5" customHeight="1" x14ac:dyDescent="0.25">
      <c r="C14251" s="34"/>
      <c r="D14251" s="27"/>
      <c r="F14251" s="27"/>
      <c r="G14251" s="35"/>
      <c r="H14251" s="35"/>
      <c r="I14251" s="35"/>
    </row>
    <row r="14252" spans="3:9" ht="22.5" customHeight="1" x14ac:dyDescent="0.25">
      <c r="C14252" s="34"/>
      <c r="D14252" s="27"/>
      <c r="F14252" s="27"/>
      <c r="G14252" s="35"/>
      <c r="H14252" s="35"/>
      <c r="I14252" s="35"/>
    </row>
    <row r="14253" spans="3:9" ht="22.5" customHeight="1" x14ac:dyDescent="0.25">
      <c r="C14253" s="34"/>
      <c r="D14253" s="27"/>
      <c r="F14253" s="27"/>
      <c r="G14253" s="35"/>
      <c r="H14253" s="35"/>
      <c r="I14253" s="35"/>
    </row>
    <row r="14254" spans="3:9" ht="22.5" customHeight="1" x14ac:dyDescent="0.25">
      <c r="C14254" s="34"/>
      <c r="D14254" s="27"/>
      <c r="F14254" s="27"/>
      <c r="G14254" s="35"/>
      <c r="H14254" s="35"/>
      <c r="I14254" s="35"/>
    </row>
    <row r="14255" spans="3:9" ht="22.5" customHeight="1" x14ac:dyDescent="0.25">
      <c r="C14255" s="34"/>
      <c r="D14255" s="27"/>
      <c r="F14255" s="27"/>
      <c r="G14255" s="35"/>
      <c r="H14255" s="35"/>
      <c r="I14255" s="35"/>
    </row>
    <row r="14256" spans="3:9" ht="22.5" customHeight="1" x14ac:dyDescent="0.25">
      <c r="C14256" s="34"/>
      <c r="D14256" s="27"/>
      <c r="F14256" s="27"/>
      <c r="G14256" s="35"/>
      <c r="H14256" s="35"/>
      <c r="I14256" s="35"/>
    </row>
    <row r="14257" spans="3:9" ht="22.5" customHeight="1" x14ac:dyDescent="0.25">
      <c r="C14257" s="34"/>
      <c r="D14257" s="27"/>
      <c r="F14257" s="27"/>
      <c r="G14257" s="35"/>
      <c r="H14257" s="35"/>
      <c r="I14257" s="35"/>
    </row>
    <row r="14258" spans="3:9" ht="22.5" customHeight="1" x14ac:dyDescent="0.25">
      <c r="C14258" s="34"/>
      <c r="D14258" s="27"/>
      <c r="F14258" s="27"/>
      <c r="G14258" s="35"/>
      <c r="H14258" s="35"/>
      <c r="I14258" s="35"/>
    </row>
    <row r="14259" spans="3:9" ht="22.5" customHeight="1" x14ac:dyDescent="0.25">
      <c r="C14259" s="34"/>
      <c r="D14259" s="27"/>
      <c r="F14259" s="27"/>
      <c r="G14259" s="35"/>
      <c r="H14259" s="35"/>
      <c r="I14259" s="35"/>
    </row>
    <row r="14260" spans="3:9" ht="22.5" customHeight="1" x14ac:dyDescent="0.25">
      <c r="C14260" s="34"/>
      <c r="D14260" s="27"/>
      <c r="F14260" s="27"/>
      <c r="G14260" s="35"/>
      <c r="H14260" s="35"/>
      <c r="I14260" s="35"/>
    </row>
    <row r="14261" spans="3:9" ht="22.5" customHeight="1" x14ac:dyDescent="0.25">
      <c r="C14261" s="34"/>
      <c r="D14261" s="27"/>
      <c r="F14261" s="27"/>
      <c r="G14261" s="35"/>
      <c r="H14261" s="35"/>
      <c r="I14261" s="35"/>
    </row>
    <row r="14262" spans="3:9" ht="22.5" customHeight="1" x14ac:dyDescent="0.25">
      <c r="C14262" s="34"/>
      <c r="D14262" s="27"/>
      <c r="F14262" s="27"/>
      <c r="G14262" s="35"/>
      <c r="H14262" s="35"/>
      <c r="I14262" s="35"/>
    </row>
    <row r="14263" spans="3:9" ht="22.5" customHeight="1" x14ac:dyDescent="0.25">
      <c r="C14263" s="34"/>
      <c r="D14263" s="27"/>
      <c r="F14263" s="27"/>
      <c r="G14263" s="35"/>
      <c r="H14263" s="35"/>
      <c r="I14263" s="35"/>
    </row>
    <row r="14264" spans="3:9" ht="22.5" customHeight="1" x14ac:dyDescent="0.25">
      <c r="C14264" s="34"/>
      <c r="D14264" s="27"/>
      <c r="F14264" s="27"/>
      <c r="G14264" s="35"/>
      <c r="H14264" s="35"/>
      <c r="I14264" s="35"/>
    </row>
    <row r="14265" spans="3:9" ht="22.5" customHeight="1" x14ac:dyDescent="0.25">
      <c r="C14265" s="34"/>
      <c r="D14265" s="27"/>
      <c r="F14265" s="27"/>
      <c r="G14265" s="35"/>
      <c r="H14265" s="35"/>
      <c r="I14265" s="35"/>
    </row>
    <row r="14266" spans="3:9" ht="22.5" customHeight="1" x14ac:dyDescent="0.25">
      <c r="C14266" s="34"/>
      <c r="D14266" s="27"/>
      <c r="F14266" s="27"/>
      <c r="G14266" s="35"/>
      <c r="H14266" s="35"/>
      <c r="I14266" s="35"/>
    </row>
    <row r="14267" spans="3:9" ht="22.5" customHeight="1" x14ac:dyDescent="0.25">
      <c r="C14267" s="34"/>
      <c r="D14267" s="27"/>
      <c r="F14267" s="27"/>
      <c r="G14267" s="35"/>
      <c r="H14267" s="35"/>
      <c r="I14267" s="35"/>
    </row>
    <row r="14268" spans="3:9" ht="22.5" customHeight="1" x14ac:dyDescent="0.25">
      <c r="C14268" s="34"/>
      <c r="D14268" s="27"/>
      <c r="F14268" s="27"/>
      <c r="G14268" s="35"/>
      <c r="H14268" s="35"/>
      <c r="I14268" s="35"/>
    </row>
    <row r="14269" spans="3:9" ht="22.5" customHeight="1" x14ac:dyDescent="0.25">
      <c r="C14269" s="34"/>
      <c r="D14269" s="27"/>
      <c r="F14269" s="27"/>
      <c r="G14269" s="35"/>
      <c r="H14269" s="35"/>
      <c r="I14269" s="35"/>
    </row>
    <row r="14270" spans="3:9" ht="22.5" customHeight="1" x14ac:dyDescent="0.25">
      <c r="C14270" s="34"/>
      <c r="D14270" s="27"/>
      <c r="F14270" s="27"/>
      <c r="G14270" s="35"/>
      <c r="H14270" s="35"/>
      <c r="I14270" s="35"/>
    </row>
    <row r="14271" spans="3:9" ht="22.5" customHeight="1" x14ac:dyDescent="0.25">
      <c r="C14271" s="34"/>
      <c r="D14271" s="27"/>
      <c r="F14271" s="27"/>
      <c r="G14271" s="35"/>
      <c r="H14271" s="35"/>
      <c r="I14271" s="35"/>
    </row>
    <row r="14272" spans="3:9" ht="22.5" customHeight="1" x14ac:dyDescent="0.25">
      <c r="C14272" s="34"/>
      <c r="D14272" s="27"/>
      <c r="F14272" s="27"/>
      <c r="G14272" s="35"/>
      <c r="H14272" s="35"/>
      <c r="I14272" s="35"/>
    </row>
    <row r="14273" spans="3:9" ht="22.5" customHeight="1" x14ac:dyDescent="0.25">
      <c r="C14273" s="34"/>
      <c r="D14273" s="27"/>
      <c r="F14273" s="27"/>
      <c r="G14273" s="35"/>
      <c r="H14273" s="35"/>
      <c r="I14273" s="35"/>
    </row>
    <row r="14274" spans="3:9" ht="22.5" customHeight="1" x14ac:dyDescent="0.25">
      <c r="C14274" s="34"/>
      <c r="D14274" s="27"/>
      <c r="F14274" s="27"/>
      <c r="G14274" s="35"/>
      <c r="H14274" s="35"/>
      <c r="I14274" s="35"/>
    </row>
    <row r="14275" spans="3:9" ht="22.5" customHeight="1" x14ac:dyDescent="0.25">
      <c r="C14275" s="34"/>
      <c r="D14275" s="27"/>
      <c r="F14275" s="27"/>
      <c r="G14275" s="35"/>
      <c r="H14275" s="35"/>
      <c r="I14275" s="35"/>
    </row>
    <row r="14276" spans="3:9" ht="22.5" customHeight="1" x14ac:dyDescent="0.25">
      <c r="C14276" s="34"/>
      <c r="D14276" s="27"/>
      <c r="F14276" s="27"/>
      <c r="G14276" s="35"/>
      <c r="H14276" s="35"/>
      <c r="I14276" s="35"/>
    </row>
    <row r="14277" spans="3:9" ht="22.5" customHeight="1" x14ac:dyDescent="0.25">
      <c r="C14277" s="34"/>
      <c r="D14277" s="27"/>
      <c r="F14277" s="27"/>
      <c r="G14277" s="35"/>
      <c r="H14277" s="35"/>
      <c r="I14277" s="35"/>
    </row>
    <row r="14278" spans="3:9" ht="22.5" customHeight="1" x14ac:dyDescent="0.25">
      <c r="C14278" s="34"/>
      <c r="D14278" s="27"/>
      <c r="F14278" s="27"/>
      <c r="G14278" s="35"/>
      <c r="H14278" s="35"/>
      <c r="I14278" s="35"/>
    </row>
    <row r="14279" spans="3:9" ht="22.5" customHeight="1" x14ac:dyDescent="0.25">
      <c r="C14279" s="34"/>
      <c r="D14279" s="27"/>
      <c r="F14279" s="27"/>
      <c r="G14279" s="35"/>
      <c r="H14279" s="35"/>
      <c r="I14279" s="35"/>
    </row>
    <row r="14280" spans="3:9" ht="22.5" customHeight="1" x14ac:dyDescent="0.25">
      <c r="C14280" s="34"/>
      <c r="D14280" s="27"/>
      <c r="F14280" s="27"/>
      <c r="G14280" s="35"/>
      <c r="H14280" s="35"/>
      <c r="I14280" s="35"/>
    </row>
    <row r="14281" spans="3:9" ht="22.5" customHeight="1" x14ac:dyDescent="0.25">
      <c r="C14281" s="34"/>
      <c r="D14281" s="27"/>
      <c r="F14281" s="27"/>
      <c r="G14281" s="35"/>
      <c r="H14281" s="35"/>
      <c r="I14281" s="35"/>
    </row>
    <row r="14282" spans="3:9" ht="22.5" customHeight="1" x14ac:dyDescent="0.25">
      <c r="C14282" s="34"/>
      <c r="D14282" s="27"/>
      <c r="F14282" s="27"/>
      <c r="G14282" s="35"/>
      <c r="H14282" s="35"/>
      <c r="I14282" s="35"/>
    </row>
    <row r="14283" spans="3:9" ht="22.5" customHeight="1" x14ac:dyDescent="0.25">
      <c r="C14283" s="34"/>
      <c r="D14283" s="27"/>
      <c r="F14283" s="27"/>
      <c r="G14283" s="35"/>
      <c r="H14283" s="35"/>
      <c r="I14283" s="35"/>
    </row>
    <row r="14284" spans="3:9" ht="22.5" customHeight="1" x14ac:dyDescent="0.25">
      <c r="C14284" s="34"/>
      <c r="D14284" s="27"/>
      <c r="F14284" s="27"/>
      <c r="G14284" s="35"/>
      <c r="H14284" s="35"/>
      <c r="I14284" s="35"/>
    </row>
    <row r="14285" spans="3:9" ht="22.5" customHeight="1" x14ac:dyDescent="0.25">
      <c r="C14285" s="34"/>
      <c r="D14285" s="27"/>
      <c r="F14285" s="27"/>
      <c r="G14285" s="35"/>
      <c r="H14285" s="35"/>
      <c r="I14285" s="35"/>
    </row>
    <row r="14286" spans="3:9" ht="22.5" customHeight="1" x14ac:dyDescent="0.25">
      <c r="C14286" s="34"/>
      <c r="D14286" s="27"/>
      <c r="F14286" s="27"/>
      <c r="G14286" s="35"/>
      <c r="H14286" s="35"/>
      <c r="I14286" s="35"/>
    </row>
    <row r="14287" spans="3:9" ht="22.5" customHeight="1" x14ac:dyDescent="0.25">
      <c r="C14287" s="34"/>
      <c r="D14287" s="27"/>
      <c r="F14287" s="27"/>
      <c r="G14287" s="35"/>
      <c r="H14287" s="35"/>
      <c r="I14287" s="35"/>
    </row>
    <row r="14288" spans="3:9" ht="22.5" customHeight="1" x14ac:dyDescent="0.25">
      <c r="C14288" s="34"/>
      <c r="D14288" s="27"/>
      <c r="F14288" s="27"/>
      <c r="G14288" s="35"/>
      <c r="H14288" s="35"/>
      <c r="I14288" s="35"/>
    </row>
    <row r="14289" spans="3:9" ht="22.5" customHeight="1" x14ac:dyDescent="0.25">
      <c r="C14289" s="34"/>
      <c r="D14289" s="27"/>
      <c r="F14289" s="27"/>
      <c r="G14289" s="35"/>
      <c r="H14289" s="35"/>
      <c r="I14289" s="35"/>
    </row>
    <row r="14290" spans="3:9" ht="22.5" customHeight="1" x14ac:dyDescent="0.25">
      <c r="C14290" s="34"/>
      <c r="D14290" s="27"/>
      <c r="F14290" s="27"/>
      <c r="G14290" s="35"/>
      <c r="H14290" s="35"/>
      <c r="I14290" s="35"/>
    </row>
    <row r="14291" spans="3:9" ht="22.5" customHeight="1" x14ac:dyDescent="0.25">
      <c r="C14291" s="34"/>
      <c r="D14291" s="27"/>
      <c r="F14291" s="27"/>
      <c r="G14291" s="35"/>
      <c r="H14291" s="35"/>
      <c r="I14291" s="35"/>
    </row>
    <row r="14292" spans="3:9" ht="22.5" customHeight="1" x14ac:dyDescent="0.25">
      <c r="C14292" s="34"/>
      <c r="D14292" s="27"/>
      <c r="F14292" s="27"/>
      <c r="G14292" s="35"/>
      <c r="H14292" s="35"/>
      <c r="I14292" s="35"/>
    </row>
    <row r="14293" spans="3:9" ht="22.5" customHeight="1" x14ac:dyDescent="0.25">
      <c r="C14293" s="34"/>
      <c r="D14293" s="27"/>
      <c r="F14293" s="27"/>
      <c r="G14293" s="35"/>
      <c r="H14293" s="35"/>
      <c r="I14293" s="35"/>
    </row>
    <row r="14294" spans="3:9" ht="22.5" customHeight="1" x14ac:dyDescent="0.25">
      <c r="C14294" s="34"/>
      <c r="D14294" s="27"/>
      <c r="F14294" s="27"/>
      <c r="G14294" s="35"/>
      <c r="H14294" s="35"/>
      <c r="I14294" s="35"/>
    </row>
    <row r="14295" spans="3:9" ht="22.5" customHeight="1" x14ac:dyDescent="0.25">
      <c r="C14295" s="34"/>
      <c r="D14295" s="27"/>
      <c r="F14295" s="27"/>
      <c r="G14295" s="35"/>
      <c r="H14295" s="35"/>
      <c r="I14295" s="35"/>
    </row>
    <row r="14296" spans="3:9" ht="22.5" customHeight="1" x14ac:dyDescent="0.25">
      <c r="C14296" s="34"/>
      <c r="D14296" s="27"/>
      <c r="F14296" s="27"/>
      <c r="G14296" s="35"/>
      <c r="H14296" s="35"/>
      <c r="I14296" s="35"/>
    </row>
    <row r="14297" spans="3:9" ht="22.5" customHeight="1" x14ac:dyDescent="0.25">
      <c r="C14297" s="34"/>
      <c r="D14297" s="27"/>
      <c r="F14297" s="27"/>
      <c r="G14297" s="35"/>
      <c r="H14297" s="35"/>
      <c r="I14297" s="35"/>
    </row>
    <row r="14298" spans="3:9" ht="22.5" customHeight="1" x14ac:dyDescent="0.25">
      <c r="C14298" s="34"/>
      <c r="D14298" s="27"/>
      <c r="F14298" s="27"/>
      <c r="G14298" s="35"/>
      <c r="H14298" s="35"/>
      <c r="I14298" s="35"/>
    </row>
    <row r="14299" spans="3:9" ht="22.5" customHeight="1" x14ac:dyDescent="0.25">
      <c r="C14299" s="34"/>
      <c r="D14299" s="27"/>
      <c r="F14299" s="27"/>
      <c r="G14299" s="35"/>
      <c r="H14299" s="35"/>
      <c r="I14299" s="35"/>
    </row>
    <row r="14300" spans="3:9" ht="22.5" customHeight="1" x14ac:dyDescent="0.25">
      <c r="C14300" s="34"/>
      <c r="D14300" s="27"/>
      <c r="F14300" s="27"/>
      <c r="G14300" s="35"/>
      <c r="H14300" s="35"/>
      <c r="I14300" s="35"/>
    </row>
    <row r="14301" spans="3:9" ht="22.5" customHeight="1" x14ac:dyDescent="0.25">
      <c r="C14301" s="34"/>
      <c r="D14301" s="27"/>
      <c r="F14301" s="27"/>
      <c r="G14301" s="35"/>
      <c r="H14301" s="35"/>
      <c r="I14301" s="35"/>
    </row>
    <row r="14302" spans="3:9" ht="22.5" customHeight="1" x14ac:dyDescent="0.25">
      <c r="C14302" s="34"/>
      <c r="D14302" s="27"/>
      <c r="F14302" s="27"/>
      <c r="G14302" s="35"/>
      <c r="H14302" s="35"/>
      <c r="I14302" s="35"/>
    </row>
    <row r="14303" spans="3:9" ht="22.5" customHeight="1" x14ac:dyDescent="0.25">
      <c r="C14303" s="34"/>
      <c r="D14303" s="27"/>
      <c r="F14303" s="27"/>
      <c r="G14303" s="35"/>
      <c r="H14303" s="35"/>
      <c r="I14303" s="35"/>
    </row>
    <row r="14304" spans="3:9" ht="22.5" customHeight="1" x14ac:dyDescent="0.25">
      <c r="C14304" s="34"/>
      <c r="D14304" s="27"/>
      <c r="F14304" s="27"/>
      <c r="G14304" s="35"/>
      <c r="H14304" s="35"/>
      <c r="I14304" s="35"/>
    </row>
    <row r="14305" spans="3:9" ht="22.5" customHeight="1" x14ac:dyDescent="0.25">
      <c r="C14305" s="34"/>
      <c r="D14305" s="27"/>
      <c r="F14305" s="27"/>
      <c r="G14305" s="35"/>
      <c r="H14305" s="35"/>
      <c r="I14305" s="35"/>
    </row>
    <row r="14306" spans="3:9" ht="22.5" customHeight="1" x14ac:dyDescent="0.25">
      <c r="C14306" s="34"/>
      <c r="D14306" s="27"/>
      <c r="F14306" s="27"/>
      <c r="G14306" s="35"/>
      <c r="H14306" s="35"/>
      <c r="I14306" s="35"/>
    </row>
    <row r="14307" spans="3:9" ht="22.5" customHeight="1" x14ac:dyDescent="0.25">
      <c r="C14307" s="34"/>
      <c r="D14307" s="27"/>
      <c r="F14307" s="27"/>
      <c r="G14307" s="35"/>
      <c r="H14307" s="35"/>
      <c r="I14307" s="35"/>
    </row>
    <row r="14308" spans="3:9" ht="22.5" customHeight="1" x14ac:dyDescent="0.25">
      <c r="C14308" s="34"/>
      <c r="D14308" s="27"/>
      <c r="F14308" s="27"/>
      <c r="G14308" s="35"/>
      <c r="H14308" s="35"/>
      <c r="I14308" s="35"/>
    </row>
    <row r="14309" spans="3:9" ht="22.5" customHeight="1" x14ac:dyDescent="0.25">
      <c r="C14309" s="34"/>
      <c r="D14309" s="27"/>
      <c r="F14309" s="27"/>
      <c r="G14309" s="35"/>
      <c r="H14309" s="35"/>
      <c r="I14309" s="35"/>
    </row>
    <row r="14310" spans="3:9" ht="22.5" customHeight="1" x14ac:dyDescent="0.25">
      <c r="C14310" s="34"/>
      <c r="D14310" s="27"/>
      <c r="F14310" s="27"/>
      <c r="G14310" s="35"/>
      <c r="H14310" s="35"/>
      <c r="I14310" s="35"/>
    </row>
    <row r="14311" spans="3:9" ht="22.5" customHeight="1" x14ac:dyDescent="0.25">
      <c r="C14311" s="34"/>
      <c r="D14311" s="27"/>
      <c r="F14311" s="27"/>
      <c r="G14311" s="35"/>
      <c r="H14311" s="35"/>
      <c r="I14311" s="35"/>
    </row>
    <row r="14312" spans="3:9" ht="22.5" customHeight="1" x14ac:dyDescent="0.25">
      <c r="C14312" s="34"/>
      <c r="D14312" s="27"/>
      <c r="F14312" s="27"/>
      <c r="G14312" s="35"/>
      <c r="H14312" s="35"/>
      <c r="I14312" s="35"/>
    </row>
    <row r="14313" spans="3:9" ht="22.5" customHeight="1" x14ac:dyDescent="0.25">
      <c r="C14313" s="34"/>
      <c r="D14313" s="27"/>
      <c r="F14313" s="27"/>
      <c r="G14313" s="35"/>
      <c r="H14313" s="35"/>
      <c r="I14313" s="35"/>
    </row>
    <row r="14314" spans="3:9" ht="22.5" customHeight="1" x14ac:dyDescent="0.25">
      <c r="C14314" s="34"/>
      <c r="D14314" s="27"/>
      <c r="F14314" s="27"/>
      <c r="G14314" s="35"/>
      <c r="H14314" s="35"/>
      <c r="I14314" s="35"/>
    </row>
    <row r="14315" spans="3:9" ht="22.5" customHeight="1" x14ac:dyDescent="0.25">
      <c r="C14315" s="34"/>
      <c r="D14315" s="27"/>
      <c r="F14315" s="27"/>
      <c r="G14315" s="35"/>
      <c r="H14315" s="35"/>
      <c r="I14315" s="35"/>
    </row>
    <row r="14316" spans="3:9" ht="22.5" customHeight="1" x14ac:dyDescent="0.25">
      <c r="C14316" s="34"/>
      <c r="D14316" s="27"/>
      <c r="F14316" s="27"/>
      <c r="G14316" s="35"/>
      <c r="H14316" s="35"/>
      <c r="I14316" s="35"/>
    </row>
    <row r="14317" spans="3:9" ht="22.5" customHeight="1" x14ac:dyDescent="0.25">
      <c r="C14317" s="34"/>
      <c r="D14317" s="27"/>
      <c r="F14317" s="27"/>
      <c r="G14317" s="35"/>
      <c r="H14317" s="35"/>
      <c r="I14317" s="35"/>
    </row>
    <row r="14318" spans="3:9" ht="22.5" customHeight="1" x14ac:dyDescent="0.25">
      <c r="C14318" s="34"/>
      <c r="D14318" s="27"/>
      <c r="F14318" s="27"/>
      <c r="G14318" s="35"/>
      <c r="H14318" s="35"/>
      <c r="I14318" s="35"/>
    </row>
    <row r="14319" spans="3:9" ht="22.5" customHeight="1" x14ac:dyDescent="0.25">
      <c r="C14319" s="34"/>
      <c r="D14319" s="27"/>
      <c r="F14319" s="27"/>
      <c r="G14319" s="35"/>
      <c r="H14319" s="35"/>
      <c r="I14319" s="35"/>
    </row>
    <row r="14320" spans="3:9" ht="22.5" customHeight="1" x14ac:dyDescent="0.25">
      <c r="C14320" s="34"/>
      <c r="D14320" s="27"/>
      <c r="F14320" s="27"/>
      <c r="G14320" s="35"/>
      <c r="H14320" s="35"/>
      <c r="I14320" s="35"/>
    </row>
    <row r="14321" spans="3:9" ht="22.5" customHeight="1" x14ac:dyDescent="0.25">
      <c r="C14321" s="34"/>
      <c r="D14321" s="27"/>
      <c r="F14321" s="27"/>
      <c r="G14321" s="35"/>
      <c r="H14321" s="35"/>
      <c r="I14321" s="35"/>
    </row>
    <row r="14322" spans="3:9" ht="22.5" customHeight="1" x14ac:dyDescent="0.25">
      <c r="C14322" s="34"/>
      <c r="D14322" s="27"/>
      <c r="F14322" s="27"/>
      <c r="G14322" s="35"/>
      <c r="H14322" s="35"/>
      <c r="I14322" s="35"/>
    </row>
    <row r="14323" spans="3:9" ht="22.5" customHeight="1" x14ac:dyDescent="0.25">
      <c r="C14323" s="34"/>
      <c r="D14323" s="27"/>
      <c r="F14323" s="27"/>
      <c r="G14323" s="35"/>
      <c r="H14323" s="35"/>
      <c r="I14323" s="35"/>
    </row>
    <row r="14324" spans="3:9" ht="22.5" customHeight="1" x14ac:dyDescent="0.25">
      <c r="C14324" s="34"/>
      <c r="D14324" s="27"/>
      <c r="F14324" s="27"/>
      <c r="G14324" s="35"/>
      <c r="H14324" s="35"/>
      <c r="I14324" s="35"/>
    </row>
    <row r="14325" spans="3:9" ht="22.5" customHeight="1" x14ac:dyDescent="0.25">
      <c r="C14325" s="34"/>
      <c r="D14325" s="27"/>
      <c r="F14325" s="27"/>
      <c r="G14325" s="35"/>
      <c r="H14325" s="35"/>
      <c r="I14325" s="35"/>
    </row>
    <row r="14326" spans="3:9" ht="22.5" customHeight="1" x14ac:dyDescent="0.25">
      <c r="C14326" s="34"/>
      <c r="D14326" s="27"/>
      <c r="F14326" s="27"/>
      <c r="G14326" s="35"/>
      <c r="H14326" s="35"/>
      <c r="I14326" s="35"/>
    </row>
    <row r="14327" spans="3:9" ht="22.5" customHeight="1" x14ac:dyDescent="0.25">
      <c r="C14327" s="34"/>
      <c r="D14327" s="27"/>
      <c r="F14327" s="27"/>
      <c r="G14327" s="35"/>
      <c r="H14327" s="35"/>
      <c r="I14327" s="35"/>
    </row>
    <row r="14328" spans="3:9" ht="22.5" customHeight="1" x14ac:dyDescent="0.25">
      <c r="C14328" s="34"/>
      <c r="D14328" s="27"/>
      <c r="F14328" s="27"/>
      <c r="G14328" s="35"/>
      <c r="H14328" s="35"/>
      <c r="I14328" s="35"/>
    </row>
    <row r="14329" spans="3:9" ht="22.5" customHeight="1" x14ac:dyDescent="0.25">
      <c r="C14329" s="34"/>
      <c r="D14329" s="27"/>
      <c r="F14329" s="27"/>
      <c r="G14329" s="35"/>
      <c r="H14329" s="35"/>
      <c r="I14329" s="35"/>
    </row>
    <row r="14330" spans="3:9" ht="22.5" customHeight="1" x14ac:dyDescent="0.25">
      <c r="C14330" s="34"/>
      <c r="D14330" s="27"/>
      <c r="F14330" s="27"/>
      <c r="G14330" s="35"/>
      <c r="H14330" s="35"/>
      <c r="I14330" s="35"/>
    </row>
    <row r="14331" spans="3:9" ht="22.5" customHeight="1" x14ac:dyDescent="0.25">
      <c r="C14331" s="34"/>
      <c r="D14331" s="27"/>
      <c r="F14331" s="27"/>
      <c r="G14331" s="35"/>
      <c r="H14331" s="35"/>
      <c r="I14331" s="35"/>
    </row>
    <row r="14332" spans="3:9" ht="22.5" customHeight="1" x14ac:dyDescent="0.25">
      <c r="C14332" s="34"/>
      <c r="D14332" s="27"/>
      <c r="F14332" s="27"/>
      <c r="G14332" s="35"/>
      <c r="H14332" s="35"/>
      <c r="I14332" s="35"/>
    </row>
    <row r="14333" spans="3:9" ht="22.5" customHeight="1" x14ac:dyDescent="0.25">
      <c r="C14333" s="34"/>
      <c r="D14333" s="27"/>
      <c r="F14333" s="27"/>
      <c r="G14333" s="35"/>
      <c r="H14333" s="35"/>
      <c r="I14333" s="35"/>
    </row>
    <row r="14334" spans="3:9" ht="22.5" customHeight="1" x14ac:dyDescent="0.25">
      <c r="C14334" s="34"/>
      <c r="D14334" s="27"/>
      <c r="F14334" s="27"/>
      <c r="G14334" s="35"/>
      <c r="H14334" s="35"/>
      <c r="I14334" s="35"/>
    </row>
    <row r="14335" spans="3:9" ht="22.5" customHeight="1" x14ac:dyDescent="0.25">
      <c r="C14335" s="34"/>
      <c r="D14335" s="27"/>
      <c r="F14335" s="27"/>
      <c r="G14335" s="35"/>
      <c r="H14335" s="35"/>
      <c r="I14335" s="35"/>
    </row>
    <row r="14336" spans="3:9" ht="22.5" customHeight="1" x14ac:dyDescent="0.25">
      <c r="C14336" s="34"/>
      <c r="D14336" s="27"/>
      <c r="F14336" s="27"/>
      <c r="G14336" s="35"/>
      <c r="H14336" s="35"/>
      <c r="I14336" s="35"/>
    </row>
    <row r="14337" spans="3:9" ht="22.5" customHeight="1" x14ac:dyDescent="0.25">
      <c r="C14337" s="34"/>
      <c r="D14337" s="27"/>
      <c r="F14337" s="27"/>
      <c r="G14337" s="35"/>
      <c r="H14337" s="35"/>
      <c r="I14337" s="35"/>
    </row>
    <row r="14338" spans="3:9" ht="22.5" customHeight="1" x14ac:dyDescent="0.25">
      <c r="C14338" s="34"/>
      <c r="D14338" s="27"/>
      <c r="F14338" s="27"/>
      <c r="G14338" s="35"/>
      <c r="H14338" s="35"/>
      <c r="I14338" s="35"/>
    </row>
    <row r="14339" spans="3:9" ht="22.5" customHeight="1" x14ac:dyDescent="0.25">
      <c r="C14339" s="34"/>
      <c r="D14339" s="27"/>
      <c r="F14339" s="27"/>
      <c r="G14339" s="35"/>
      <c r="H14339" s="35"/>
      <c r="I14339" s="35"/>
    </row>
    <row r="14340" spans="3:9" ht="22.5" customHeight="1" x14ac:dyDescent="0.25">
      <c r="C14340" s="34"/>
      <c r="D14340" s="27"/>
      <c r="F14340" s="27"/>
      <c r="G14340" s="35"/>
      <c r="H14340" s="35"/>
      <c r="I14340" s="35"/>
    </row>
    <row r="14341" spans="3:9" ht="22.5" customHeight="1" x14ac:dyDescent="0.25">
      <c r="C14341" s="34"/>
      <c r="D14341" s="27"/>
      <c r="F14341" s="27"/>
      <c r="G14341" s="35"/>
      <c r="H14341" s="35"/>
      <c r="I14341" s="35"/>
    </row>
    <row r="14342" spans="3:9" ht="22.5" customHeight="1" x14ac:dyDescent="0.25">
      <c r="C14342" s="34"/>
      <c r="D14342" s="27"/>
      <c r="F14342" s="27"/>
      <c r="G14342" s="35"/>
      <c r="H14342" s="35"/>
      <c r="I14342" s="35"/>
    </row>
    <row r="14343" spans="3:9" ht="22.5" customHeight="1" x14ac:dyDescent="0.25">
      <c r="C14343" s="34"/>
      <c r="D14343" s="27"/>
      <c r="F14343" s="27"/>
      <c r="G14343" s="35"/>
      <c r="H14343" s="35"/>
      <c r="I14343" s="35"/>
    </row>
    <row r="14344" spans="3:9" ht="22.5" customHeight="1" x14ac:dyDescent="0.25">
      <c r="C14344" s="34"/>
      <c r="D14344" s="27"/>
      <c r="F14344" s="27"/>
      <c r="G14344" s="35"/>
      <c r="H14344" s="35"/>
      <c r="I14344" s="35"/>
    </row>
    <row r="14345" spans="3:9" ht="22.5" customHeight="1" x14ac:dyDescent="0.25">
      <c r="C14345" s="34"/>
      <c r="D14345" s="27"/>
      <c r="F14345" s="27"/>
      <c r="G14345" s="35"/>
      <c r="H14345" s="35"/>
      <c r="I14345" s="35"/>
    </row>
    <row r="14346" spans="3:9" ht="22.5" customHeight="1" x14ac:dyDescent="0.25">
      <c r="C14346" s="34"/>
      <c r="D14346" s="27"/>
      <c r="F14346" s="27"/>
      <c r="G14346" s="35"/>
      <c r="H14346" s="35"/>
      <c r="I14346" s="35"/>
    </row>
    <row r="14347" spans="3:9" ht="22.5" customHeight="1" x14ac:dyDescent="0.25">
      <c r="C14347" s="34"/>
      <c r="D14347" s="27"/>
      <c r="F14347" s="27"/>
      <c r="G14347" s="35"/>
      <c r="H14347" s="35"/>
      <c r="I14347" s="35"/>
    </row>
    <row r="14348" spans="3:9" ht="22.5" customHeight="1" x14ac:dyDescent="0.25">
      <c r="C14348" s="34"/>
      <c r="D14348" s="27"/>
      <c r="F14348" s="27"/>
      <c r="G14348" s="35"/>
      <c r="H14348" s="35"/>
      <c r="I14348" s="35"/>
    </row>
    <row r="14349" spans="3:9" ht="22.5" customHeight="1" x14ac:dyDescent="0.25">
      <c r="C14349" s="34"/>
      <c r="D14349" s="27"/>
      <c r="F14349" s="27"/>
      <c r="G14349" s="35"/>
      <c r="H14349" s="35"/>
      <c r="I14349" s="35"/>
    </row>
    <row r="14350" spans="3:9" ht="22.5" customHeight="1" x14ac:dyDescent="0.25">
      <c r="C14350" s="34"/>
      <c r="D14350" s="27"/>
      <c r="F14350" s="27"/>
      <c r="G14350" s="35"/>
      <c r="H14350" s="35"/>
      <c r="I14350" s="35"/>
    </row>
    <row r="14351" spans="3:9" ht="22.5" customHeight="1" x14ac:dyDescent="0.25">
      <c r="C14351" s="34"/>
      <c r="D14351" s="27"/>
      <c r="F14351" s="27"/>
      <c r="G14351" s="35"/>
      <c r="H14351" s="35"/>
      <c r="I14351" s="35"/>
    </row>
    <row r="14352" spans="3:9" ht="22.5" customHeight="1" x14ac:dyDescent="0.25">
      <c r="C14352" s="34"/>
      <c r="D14352" s="27"/>
      <c r="F14352" s="27"/>
      <c r="G14352" s="35"/>
      <c r="H14352" s="35"/>
      <c r="I14352" s="35"/>
    </row>
    <row r="14353" spans="3:9" ht="22.5" customHeight="1" x14ac:dyDescent="0.25">
      <c r="C14353" s="34"/>
      <c r="D14353" s="27"/>
      <c r="F14353" s="27"/>
      <c r="G14353" s="35"/>
      <c r="H14353" s="35"/>
      <c r="I14353" s="35"/>
    </row>
    <row r="14354" spans="3:9" ht="22.5" customHeight="1" x14ac:dyDescent="0.25">
      <c r="C14354" s="34"/>
      <c r="D14354" s="27"/>
      <c r="F14354" s="27"/>
      <c r="G14354" s="35"/>
      <c r="H14354" s="35"/>
      <c r="I14354" s="35"/>
    </row>
    <row r="14355" spans="3:9" ht="22.5" customHeight="1" x14ac:dyDescent="0.25">
      <c r="C14355" s="34"/>
      <c r="D14355" s="27"/>
      <c r="F14355" s="27"/>
      <c r="G14355" s="35"/>
      <c r="H14355" s="35"/>
      <c r="I14355" s="35"/>
    </row>
    <row r="14356" spans="3:9" ht="22.5" customHeight="1" x14ac:dyDescent="0.25">
      <c r="C14356" s="34"/>
      <c r="D14356" s="27"/>
      <c r="F14356" s="27"/>
      <c r="G14356" s="35"/>
      <c r="H14356" s="35"/>
      <c r="I14356" s="35"/>
    </row>
    <row r="14357" spans="3:9" ht="22.5" customHeight="1" x14ac:dyDescent="0.25">
      <c r="C14357" s="34"/>
      <c r="D14357" s="27"/>
      <c r="F14357" s="27"/>
      <c r="G14357" s="35"/>
      <c r="H14357" s="35"/>
      <c r="I14357" s="35"/>
    </row>
    <row r="14358" spans="3:9" ht="22.5" customHeight="1" x14ac:dyDescent="0.25">
      <c r="C14358" s="34"/>
      <c r="D14358" s="27"/>
      <c r="F14358" s="27"/>
      <c r="G14358" s="35"/>
      <c r="H14358" s="35"/>
      <c r="I14358" s="35"/>
    </row>
    <row r="14359" spans="3:9" ht="22.5" customHeight="1" x14ac:dyDescent="0.25">
      <c r="C14359" s="34"/>
      <c r="D14359" s="27"/>
      <c r="F14359" s="27"/>
      <c r="G14359" s="35"/>
      <c r="H14359" s="35"/>
      <c r="I14359" s="35"/>
    </row>
    <row r="14360" spans="3:9" ht="22.5" customHeight="1" x14ac:dyDescent="0.25">
      <c r="C14360" s="34"/>
      <c r="D14360" s="27"/>
      <c r="F14360" s="27"/>
      <c r="G14360" s="35"/>
      <c r="H14360" s="35"/>
      <c r="I14360" s="35"/>
    </row>
    <row r="14361" spans="3:9" ht="22.5" customHeight="1" x14ac:dyDescent="0.25">
      <c r="C14361" s="34"/>
      <c r="D14361" s="27"/>
      <c r="F14361" s="27"/>
      <c r="G14361" s="35"/>
      <c r="H14361" s="35"/>
      <c r="I14361" s="35"/>
    </row>
    <row r="14362" spans="3:9" ht="22.5" customHeight="1" x14ac:dyDescent="0.25">
      <c r="C14362" s="34"/>
      <c r="D14362" s="27"/>
      <c r="F14362" s="27"/>
      <c r="G14362" s="35"/>
      <c r="H14362" s="35"/>
      <c r="I14362" s="35"/>
    </row>
    <row r="14363" spans="3:9" ht="22.5" customHeight="1" x14ac:dyDescent="0.25">
      <c r="C14363" s="34"/>
      <c r="D14363" s="27"/>
      <c r="F14363" s="27"/>
      <c r="G14363" s="35"/>
      <c r="H14363" s="35"/>
      <c r="I14363" s="35"/>
    </row>
    <row r="14364" spans="3:9" ht="22.5" customHeight="1" x14ac:dyDescent="0.25">
      <c r="C14364" s="34"/>
      <c r="D14364" s="27"/>
      <c r="F14364" s="27"/>
      <c r="G14364" s="35"/>
      <c r="H14364" s="35"/>
      <c r="I14364" s="35"/>
    </row>
    <row r="14365" spans="3:9" ht="22.5" customHeight="1" x14ac:dyDescent="0.25">
      <c r="C14365" s="34"/>
      <c r="D14365" s="27"/>
      <c r="F14365" s="27"/>
      <c r="G14365" s="35"/>
      <c r="H14365" s="35"/>
      <c r="I14365" s="35"/>
    </row>
    <row r="14366" spans="3:9" ht="22.5" customHeight="1" x14ac:dyDescent="0.25">
      <c r="C14366" s="34"/>
      <c r="D14366" s="27"/>
      <c r="F14366" s="27"/>
      <c r="G14366" s="35"/>
      <c r="H14366" s="35"/>
      <c r="I14366" s="35"/>
    </row>
    <row r="14367" spans="3:9" ht="22.5" customHeight="1" x14ac:dyDescent="0.25">
      <c r="C14367" s="34"/>
      <c r="D14367" s="27"/>
      <c r="F14367" s="27"/>
      <c r="G14367" s="35"/>
      <c r="H14367" s="35"/>
      <c r="I14367" s="35"/>
    </row>
    <row r="14368" spans="3:9" ht="22.5" customHeight="1" x14ac:dyDescent="0.25">
      <c r="C14368" s="34"/>
      <c r="D14368" s="27"/>
      <c r="F14368" s="27"/>
      <c r="G14368" s="35"/>
      <c r="H14368" s="35"/>
      <c r="I14368" s="35"/>
    </row>
    <row r="14369" spans="3:9" ht="22.5" customHeight="1" x14ac:dyDescent="0.25">
      <c r="C14369" s="34"/>
      <c r="D14369" s="27"/>
      <c r="F14369" s="27"/>
      <c r="G14369" s="35"/>
      <c r="H14369" s="35"/>
      <c r="I14369" s="35"/>
    </row>
    <row r="14370" spans="3:9" ht="22.5" customHeight="1" x14ac:dyDescent="0.25">
      <c r="C14370" s="34"/>
      <c r="D14370" s="27"/>
      <c r="F14370" s="27"/>
      <c r="G14370" s="35"/>
      <c r="H14370" s="35"/>
      <c r="I14370" s="35"/>
    </row>
    <row r="14371" spans="3:9" ht="22.5" customHeight="1" x14ac:dyDescent="0.25">
      <c r="C14371" s="34"/>
      <c r="D14371" s="27"/>
      <c r="F14371" s="27"/>
      <c r="G14371" s="35"/>
      <c r="H14371" s="35"/>
      <c r="I14371" s="35"/>
    </row>
    <row r="14372" spans="3:9" ht="22.5" customHeight="1" x14ac:dyDescent="0.25">
      <c r="C14372" s="34"/>
      <c r="D14372" s="27"/>
      <c r="F14372" s="27"/>
      <c r="G14372" s="35"/>
      <c r="H14372" s="35"/>
      <c r="I14372" s="35"/>
    </row>
    <row r="14373" spans="3:9" ht="22.5" customHeight="1" x14ac:dyDescent="0.25">
      <c r="C14373" s="34"/>
      <c r="D14373" s="27"/>
      <c r="F14373" s="27"/>
      <c r="G14373" s="35"/>
      <c r="H14373" s="35"/>
      <c r="I14373" s="35"/>
    </row>
    <row r="14374" spans="3:9" ht="22.5" customHeight="1" x14ac:dyDescent="0.25">
      <c r="C14374" s="34"/>
      <c r="D14374" s="27"/>
      <c r="F14374" s="27"/>
      <c r="G14374" s="35"/>
      <c r="H14374" s="35"/>
      <c r="I14374" s="35"/>
    </row>
    <row r="14375" spans="3:9" ht="22.5" customHeight="1" x14ac:dyDescent="0.25">
      <c r="C14375" s="34"/>
      <c r="D14375" s="27"/>
      <c r="F14375" s="27"/>
      <c r="G14375" s="35"/>
      <c r="H14375" s="35"/>
      <c r="I14375" s="35"/>
    </row>
    <row r="14376" spans="3:9" ht="22.5" customHeight="1" x14ac:dyDescent="0.25">
      <c r="C14376" s="34"/>
      <c r="D14376" s="27"/>
      <c r="F14376" s="27"/>
      <c r="G14376" s="35"/>
      <c r="H14376" s="35"/>
      <c r="I14376" s="35"/>
    </row>
    <row r="14377" spans="3:9" ht="22.5" customHeight="1" x14ac:dyDescent="0.25">
      <c r="C14377" s="34"/>
      <c r="D14377" s="27"/>
      <c r="F14377" s="27"/>
      <c r="G14377" s="35"/>
      <c r="H14377" s="35"/>
      <c r="I14377" s="35"/>
    </row>
    <row r="14378" spans="3:9" ht="22.5" customHeight="1" x14ac:dyDescent="0.25">
      <c r="C14378" s="34"/>
      <c r="D14378" s="27"/>
      <c r="F14378" s="27"/>
      <c r="G14378" s="35"/>
      <c r="H14378" s="35"/>
      <c r="I14378" s="35"/>
    </row>
    <row r="14379" spans="3:9" ht="22.5" customHeight="1" x14ac:dyDescent="0.25">
      <c r="C14379" s="34"/>
      <c r="D14379" s="27"/>
      <c r="F14379" s="27"/>
      <c r="G14379" s="35"/>
      <c r="H14379" s="35"/>
      <c r="I14379" s="35"/>
    </row>
    <row r="14380" spans="3:9" ht="22.5" customHeight="1" x14ac:dyDescent="0.25">
      <c r="C14380" s="34"/>
      <c r="D14380" s="27"/>
      <c r="F14380" s="27"/>
      <c r="G14380" s="35"/>
      <c r="H14380" s="35"/>
      <c r="I14380" s="35"/>
    </row>
    <row r="14381" spans="3:9" ht="22.5" customHeight="1" x14ac:dyDescent="0.25">
      <c r="C14381" s="34"/>
      <c r="D14381" s="27"/>
      <c r="F14381" s="27"/>
      <c r="G14381" s="35"/>
      <c r="H14381" s="35"/>
      <c r="I14381" s="35"/>
    </row>
    <row r="14382" spans="3:9" ht="22.5" customHeight="1" x14ac:dyDescent="0.25">
      <c r="C14382" s="34"/>
      <c r="D14382" s="27"/>
      <c r="F14382" s="27"/>
      <c r="G14382" s="35"/>
      <c r="H14382" s="35"/>
      <c r="I14382" s="35"/>
    </row>
    <row r="14383" spans="3:9" ht="22.5" customHeight="1" x14ac:dyDescent="0.25">
      <c r="C14383" s="34"/>
      <c r="D14383" s="27"/>
      <c r="F14383" s="27"/>
      <c r="G14383" s="35"/>
      <c r="H14383" s="35"/>
      <c r="I14383" s="35"/>
    </row>
    <row r="14384" spans="3:9" ht="22.5" customHeight="1" x14ac:dyDescent="0.25">
      <c r="C14384" s="34"/>
      <c r="D14384" s="27"/>
      <c r="F14384" s="27"/>
      <c r="G14384" s="35"/>
      <c r="H14384" s="35"/>
      <c r="I14384" s="35"/>
    </row>
    <row r="14385" spans="3:9" ht="22.5" customHeight="1" x14ac:dyDescent="0.25">
      <c r="C14385" s="34"/>
      <c r="D14385" s="27"/>
      <c r="F14385" s="27"/>
      <c r="G14385" s="35"/>
      <c r="H14385" s="35"/>
      <c r="I14385" s="35"/>
    </row>
    <row r="14386" spans="3:9" ht="22.5" customHeight="1" x14ac:dyDescent="0.25">
      <c r="C14386" s="34"/>
      <c r="D14386" s="27"/>
      <c r="F14386" s="27"/>
      <c r="G14386" s="35"/>
      <c r="H14386" s="35"/>
      <c r="I14386" s="35"/>
    </row>
    <row r="14387" spans="3:9" ht="22.5" customHeight="1" x14ac:dyDescent="0.25">
      <c r="C14387" s="34"/>
      <c r="D14387" s="27"/>
      <c r="F14387" s="27"/>
      <c r="G14387" s="35"/>
      <c r="H14387" s="35"/>
      <c r="I14387" s="35"/>
    </row>
    <row r="14388" spans="3:9" ht="22.5" customHeight="1" x14ac:dyDescent="0.25">
      <c r="C14388" s="34"/>
      <c r="D14388" s="27"/>
      <c r="F14388" s="27"/>
      <c r="G14388" s="35"/>
      <c r="H14388" s="35"/>
      <c r="I14388" s="35"/>
    </row>
    <row r="14389" spans="3:9" ht="22.5" customHeight="1" x14ac:dyDescent="0.25">
      <c r="C14389" s="34"/>
      <c r="D14389" s="27"/>
      <c r="F14389" s="27"/>
      <c r="G14389" s="35"/>
      <c r="H14389" s="35"/>
      <c r="I14389" s="35"/>
    </row>
    <row r="14390" spans="3:9" ht="22.5" customHeight="1" x14ac:dyDescent="0.25">
      <c r="C14390" s="34"/>
      <c r="D14390" s="27"/>
      <c r="F14390" s="27"/>
      <c r="G14390" s="35"/>
      <c r="H14390" s="35"/>
      <c r="I14390" s="35"/>
    </row>
    <row r="14391" spans="3:9" ht="22.5" customHeight="1" x14ac:dyDescent="0.25">
      <c r="C14391" s="34"/>
      <c r="D14391" s="27"/>
      <c r="F14391" s="27"/>
      <c r="G14391" s="35"/>
      <c r="H14391" s="35"/>
      <c r="I14391" s="35"/>
    </row>
    <row r="14392" spans="3:9" ht="22.5" customHeight="1" x14ac:dyDescent="0.25">
      <c r="C14392" s="34"/>
      <c r="D14392" s="27"/>
      <c r="F14392" s="27"/>
      <c r="G14392" s="35"/>
      <c r="H14392" s="35"/>
      <c r="I14392" s="35"/>
    </row>
    <row r="14393" spans="3:9" ht="22.5" customHeight="1" x14ac:dyDescent="0.25">
      <c r="C14393" s="34"/>
      <c r="D14393" s="27"/>
      <c r="F14393" s="27"/>
      <c r="G14393" s="35"/>
      <c r="H14393" s="35"/>
      <c r="I14393" s="35"/>
    </row>
    <row r="14394" spans="3:9" ht="22.5" customHeight="1" x14ac:dyDescent="0.25">
      <c r="C14394" s="34"/>
      <c r="D14394" s="27"/>
      <c r="F14394" s="27"/>
      <c r="G14394" s="35"/>
      <c r="H14394" s="35"/>
      <c r="I14394" s="35"/>
    </row>
    <row r="14395" spans="3:9" ht="22.5" customHeight="1" x14ac:dyDescent="0.25">
      <c r="C14395" s="34"/>
      <c r="D14395" s="27"/>
      <c r="F14395" s="27"/>
      <c r="G14395" s="35"/>
      <c r="H14395" s="35"/>
      <c r="I14395" s="35"/>
    </row>
    <row r="14396" spans="3:9" ht="22.5" customHeight="1" x14ac:dyDescent="0.25">
      <c r="C14396" s="34"/>
      <c r="D14396" s="27"/>
      <c r="F14396" s="27"/>
      <c r="G14396" s="35"/>
      <c r="H14396" s="35"/>
      <c r="I14396" s="35"/>
    </row>
    <row r="14397" spans="3:9" ht="22.5" customHeight="1" x14ac:dyDescent="0.25">
      <c r="C14397" s="34"/>
      <c r="D14397" s="27"/>
      <c r="F14397" s="27"/>
      <c r="G14397" s="35"/>
      <c r="H14397" s="35"/>
      <c r="I14397" s="35"/>
    </row>
    <row r="14398" spans="3:9" ht="22.5" customHeight="1" x14ac:dyDescent="0.25">
      <c r="C14398" s="34"/>
      <c r="D14398" s="27"/>
      <c r="F14398" s="27"/>
      <c r="G14398" s="35"/>
      <c r="H14398" s="35"/>
      <c r="I14398" s="35"/>
    </row>
    <row r="14399" spans="3:9" ht="22.5" customHeight="1" x14ac:dyDescent="0.25">
      <c r="C14399" s="34"/>
      <c r="D14399" s="27"/>
      <c r="F14399" s="27"/>
      <c r="G14399" s="35"/>
      <c r="H14399" s="35"/>
      <c r="I14399" s="35"/>
    </row>
    <row r="14400" spans="3:9" ht="22.5" customHeight="1" x14ac:dyDescent="0.25">
      <c r="C14400" s="34"/>
      <c r="D14400" s="27"/>
      <c r="F14400" s="27"/>
      <c r="G14400" s="35"/>
      <c r="H14400" s="35"/>
      <c r="I14400" s="35"/>
    </row>
    <row r="14401" spans="3:9" ht="22.5" customHeight="1" x14ac:dyDescent="0.25">
      <c r="C14401" s="34"/>
      <c r="D14401" s="27"/>
      <c r="F14401" s="27"/>
      <c r="G14401" s="35"/>
      <c r="H14401" s="35"/>
      <c r="I14401" s="35"/>
    </row>
    <row r="14402" spans="3:9" ht="22.5" customHeight="1" x14ac:dyDescent="0.25">
      <c r="C14402" s="34"/>
      <c r="D14402" s="27"/>
      <c r="F14402" s="27"/>
      <c r="G14402" s="35"/>
      <c r="H14402" s="35"/>
      <c r="I14402" s="35"/>
    </row>
    <row r="14403" spans="3:9" ht="22.5" customHeight="1" x14ac:dyDescent="0.25">
      <c r="C14403" s="34"/>
      <c r="D14403" s="27"/>
      <c r="F14403" s="27"/>
      <c r="G14403" s="35"/>
      <c r="H14403" s="35"/>
      <c r="I14403" s="35"/>
    </row>
    <row r="14404" spans="3:9" ht="22.5" customHeight="1" x14ac:dyDescent="0.25">
      <c r="C14404" s="34"/>
      <c r="D14404" s="27"/>
      <c r="F14404" s="27"/>
      <c r="G14404" s="35"/>
      <c r="H14404" s="35"/>
      <c r="I14404" s="35"/>
    </row>
    <row r="14405" spans="3:9" ht="22.5" customHeight="1" x14ac:dyDescent="0.25">
      <c r="C14405" s="34"/>
      <c r="D14405" s="27"/>
      <c r="F14405" s="27"/>
      <c r="G14405" s="35"/>
      <c r="H14405" s="35"/>
      <c r="I14405" s="35"/>
    </row>
    <row r="14406" spans="3:9" ht="22.5" customHeight="1" x14ac:dyDescent="0.25">
      <c r="C14406" s="34"/>
      <c r="D14406" s="27"/>
      <c r="F14406" s="27"/>
      <c r="G14406" s="35"/>
      <c r="H14406" s="35"/>
      <c r="I14406" s="35"/>
    </row>
    <row r="14407" spans="3:9" ht="22.5" customHeight="1" x14ac:dyDescent="0.25">
      <c r="C14407" s="34"/>
      <c r="D14407" s="27"/>
      <c r="F14407" s="27"/>
      <c r="G14407" s="35"/>
      <c r="H14407" s="35"/>
      <c r="I14407" s="35"/>
    </row>
    <row r="14408" spans="3:9" ht="22.5" customHeight="1" x14ac:dyDescent="0.25">
      <c r="C14408" s="34"/>
      <c r="D14408" s="27"/>
      <c r="F14408" s="27"/>
      <c r="G14408" s="35"/>
      <c r="H14408" s="35"/>
      <c r="I14408" s="35"/>
    </row>
    <row r="14409" spans="3:9" ht="22.5" customHeight="1" x14ac:dyDescent="0.25">
      <c r="C14409" s="34"/>
      <c r="D14409" s="27"/>
      <c r="F14409" s="27"/>
      <c r="G14409" s="35"/>
      <c r="H14409" s="35"/>
      <c r="I14409" s="35"/>
    </row>
    <row r="14410" spans="3:9" ht="22.5" customHeight="1" x14ac:dyDescent="0.25">
      <c r="C14410" s="34"/>
      <c r="D14410" s="27"/>
      <c r="F14410" s="27"/>
      <c r="G14410" s="35"/>
      <c r="H14410" s="35"/>
      <c r="I14410" s="35"/>
    </row>
    <row r="14411" spans="3:9" ht="22.5" customHeight="1" x14ac:dyDescent="0.25">
      <c r="C14411" s="34"/>
      <c r="D14411" s="27"/>
      <c r="F14411" s="27"/>
      <c r="G14411" s="35"/>
      <c r="H14411" s="35"/>
      <c r="I14411" s="35"/>
    </row>
    <row r="14412" spans="3:9" ht="22.5" customHeight="1" x14ac:dyDescent="0.25">
      <c r="C14412" s="34"/>
      <c r="D14412" s="27"/>
      <c r="F14412" s="27"/>
      <c r="G14412" s="35"/>
      <c r="H14412" s="35"/>
      <c r="I14412" s="35"/>
    </row>
    <row r="14413" spans="3:9" ht="22.5" customHeight="1" x14ac:dyDescent="0.25">
      <c r="C14413" s="34"/>
      <c r="D14413" s="27"/>
      <c r="F14413" s="27"/>
      <c r="G14413" s="35"/>
      <c r="H14413" s="35"/>
      <c r="I14413" s="35"/>
    </row>
    <row r="14414" spans="3:9" ht="22.5" customHeight="1" x14ac:dyDescent="0.25">
      <c r="C14414" s="34"/>
      <c r="D14414" s="27"/>
      <c r="F14414" s="27"/>
      <c r="G14414" s="35"/>
      <c r="H14414" s="35"/>
      <c r="I14414" s="35"/>
    </row>
    <row r="14415" spans="3:9" ht="22.5" customHeight="1" x14ac:dyDescent="0.25">
      <c r="C14415" s="34"/>
      <c r="D14415" s="27"/>
      <c r="F14415" s="27"/>
      <c r="G14415" s="35"/>
      <c r="H14415" s="35"/>
      <c r="I14415" s="35"/>
    </row>
    <row r="14416" spans="3:9" ht="22.5" customHeight="1" x14ac:dyDescent="0.25">
      <c r="C14416" s="34"/>
      <c r="D14416" s="27"/>
      <c r="F14416" s="27"/>
      <c r="G14416" s="35"/>
      <c r="H14416" s="35"/>
      <c r="I14416" s="35"/>
    </row>
    <row r="14417" spans="3:9" ht="22.5" customHeight="1" x14ac:dyDescent="0.25">
      <c r="C14417" s="34"/>
      <c r="D14417" s="27"/>
      <c r="F14417" s="27"/>
      <c r="G14417" s="35"/>
      <c r="H14417" s="35"/>
      <c r="I14417" s="35"/>
    </row>
    <row r="14418" spans="3:9" ht="22.5" customHeight="1" x14ac:dyDescent="0.25">
      <c r="C14418" s="34"/>
      <c r="D14418" s="27"/>
      <c r="F14418" s="27"/>
      <c r="G14418" s="35"/>
      <c r="H14418" s="35"/>
      <c r="I14418" s="35"/>
    </row>
    <row r="14419" spans="3:9" ht="22.5" customHeight="1" x14ac:dyDescent="0.25">
      <c r="C14419" s="34"/>
      <c r="D14419" s="27"/>
      <c r="F14419" s="27"/>
      <c r="G14419" s="35"/>
      <c r="H14419" s="35"/>
      <c r="I14419" s="35"/>
    </row>
    <row r="14420" spans="3:9" ht="22.5" customHeight="1" x14ac:dyDescent="0.25">
      <c r="C14420" s="34"/>
      <c r="D14420" s="27"/>
      <c r="F14420" s="27"/>
      <c r="G14420" s="35"/>
      <c r="H14420" s="35"/>
      <c r="I14420" s="35"/>
    </row>
    <row r="14421" spans="3:9" ht="22.5" customHeight="1" x14ac:dyDescent="0.25">
      <c r="C14421" s="34"/>
      <c r="D14421" s="27"/>
      <c r="F14421" s="27"/>
      <c r="G14421" s="35"/>
      <c r="H14421" s="35"/>
      <c r="I14421" s="35"/>
    </row>
    <row r="14422" spans="3:9" ht="22.5" customHeight="1" x14ac:dyDescent="0.25">
      <c r="C14422" s="34"/>
      <c r="D14422" s="27"/>
      <c r="F14422" s="27"/>
      <c r="G14422" s="35"/>
      <c r="H14422" s="35"/>
      <c r="I14422" s="35"/>
    </row>
    <row r="14423" spans="3:9" ht="22.5" customHeight="1" x14ac:dyDescent="0.25">
      <c r="C14423" s="34"/>
      <c r="D14423" s="27"/>
      <c r="F14423" s="27"/>
      <c r="G14423" s="35"/>
      <c r="H14423" s="35"/>
      <c r="I14423" s="35"/>
    </row>
    <row r="14424" spans="3:9" ht="22.5" customHeight="1" x14ac:dyDescent="0.25">
      <c r="C14424" s="34"/>
      <c r="D14424" s="27"/>
      <c r="F14424" s="27"/>
      <c r="G14424" s="35"/>
      <c r="H14424" s="35"/>
      <c r="I14424" s="35"/>
    </row>
    <row r="14425" spans="3:9" ht="22.5" customHeight="1" x14ac:dyDescent="0.25">
      <c r="C14425" s="34"/>
      <c r="D14425" s="27"/>
      <c r="F14425" s="27"/>
      <c r="G14425" s="35"/>
      <c r="H14425" s="35"/>
      <c r="I14425" s="35"/>
    </row>
    <row r="14426" spans="3:9" ht="22.5" customHeight="1" x14ac:dyDescent="0.25">
      <c r="C14426" s="34"/>
      <c r="D14426" s="27"/>
      <c r="F14426" s="27"/>
      <c r="G14426" s="35"/>
      <c r="H14426" s="35"/>
      <c r="I14426" s="35"/>
    </row>
    <row r="14427" spans="3:9" ht="22.5" customHeight="1" x14ac:dyDescent="0.25">
      <c r="C14427" s="34"/>
      <c r="D14427" s="27"/>
      <c r="F14427" s="27"/>
      <c r="G14427" s="35"/>
      <c r="H14427" s="35"/>
      <c r="I14427" s="35"/>
    </row>
    <row r="14428" spans="3:9" ht="22.5" customHeight="1" x14ac:dyDescent="0.25">
      <c r="C14428" s="34"/>
      <c r="D14428" s="27"/>
      <c r="F14428" s="27"/>
      <c r="G14428" s="35"/>
      <c r="H14428" s="35"/>
      <c r="I14428" s="35"/>
    </row>
    <row r="14429" spans="3:9" ht="22.5" customHeight="1" x14ac:dyDescent="0.25">
      <c r="C14429" s="34"/>
      <c r="D14429" s="27"/>
      <c r="F14429" s="27"/>
      <c r="G14429" s="35"/>
      <c r="H14429" s="35"/>
      <c r="I14429" s="35"/>
    </row>
    <row r="14430" spans="3:9" ht="22.5" customHeight="1" x14ac:dyDescent="0.25">
      <c r="C14430" s="34"/>
      <c r="D14430" s="27"/>
      <c r="F14430" s="27"/>
      <c r="G14430" s="35"/>
      <c r="H14430" s="35"/>
      <c r="I14430" s="35"/>
    </row>
    <row r="14431" spans="3:9" ht="22.5" customHeight="1" x14ac:dyDescent="0.25">
      <c r="C14431" s="34"/>
      <c r="D14431" s="27"/>
      <c r="F14431" s="27"/>
      <c r="G14431" s="35"/>
      <c r="H14431" s="35"/>
      <c r="I14431" s="35"/>
    </row>
    <row r="14432" spans="3:9" ht="22.5" customHeight="1" x14ac:dyDescent="0.25">
      <c r="C14432" s="34"/>
      <c r="D14432" s="27"/>
      <c r="F14432" s="27"/>
      <c r="G14432" s="35"/>
      <c r="H14432" s="35"/>
      <c r="I14432" s="35"/>
    </row>
    <row r="14433" spans="3:9" ht="22.5" customHeight="1" x14ac:dyDescent="0.25">
      <c r="C14433" s="34"/>
      <c r="D14433" s="27"/>
      <c r="F14433" s="27"/>
      <c r="G14433" s="35"/>
      <c r="H14433" s="35"/>
      <c r="I14433" s="35"/>
    </row>
    <row r="14434" spans="3:9" ht="22.5" customHeight="1" x14ac:dyDescent="0.25">
      <c r="C14434" s="34"/>
      <c r="D14434" s="27"/>
      <c r="F14434" s="27"/>
      <c r="G14434" s="35"/>
      <c r="H14434" s="35"/>
      <c r="I14434" s="35"/>
    </row>
    <row r="14435" spans="3:9" ht="22.5" customHeight="1" x14ac:dyDescent="0.25">
      <c r="C14435" s="34"/>
      <c r="D14435" s="27"/>
      <c r="F14435" s="27"/>
      <c r="G14435" s="35"/>
      <c r="H14435" s="35"/>
      <c r="I14435" s="35"/>
    </row>
    <row r="14436" spans="3:9" ht="22.5" customHeight="1" x14ac:dyDescent="0.25">
      <c r="C14436" s="34"/>
      <c r="D14436" s="27"/>
      <c r="F14436" s="27"/>
      <c r="G14436" s="35"/>
      <c r="H14436" s="35"/>
      <c r="I14436" s="35"/>
    </row>
    <row r="14437" spans="3:9" ht="22.5" customHeight="1" x14ac:dyDescent="0.25">
      <c r="C14437" s="34"/>
      <c r="D14437" s="27"/>
      <c r="F14437" s="27"/>
      <c r="G14437" s="35"/>
      <c r="H14437" s="35"/>
      <c r="I14437" s="35"/>
    </row>
    <row r="14438" spans="3:9" ht="22.5" customHeight="1" x14ac:dyDescent="0.25">
      <c r="C14438" s="34"/>
      <c r="D14438" s="27"/>
      <c r="F14438" s="27"/>
      <c r="G14438" s="35"/>
      <c r="H14438" s="35"/>
      <c r="I14438" s="35"/>
    </row>
    <row r="14439" spans="3:9" ht="22.5" customHeight="1" x14ac:dyDescent="0.25">
      <c r="C14439" s="34"/>
      <c r="D14439" s="27"/>
      <c r="F14439" s="27"/>
      <c r="G14439" s="35"/>
      <c r="H14439" s="35"/>
      <c r="I14439" s="35"/>
    </row>
    <row r="14440" spans="3:9" ht="22.5" customHeight="1" x14ac:dyDescent="0.25">
      <c r="C14440" s="34"/>
      <c r="D14440" s="27"/>
      <c r="F14440" s="27"/>
      <c r="G14440" s="35"/>
      <c r="H14440" s="35"/>
      <c r="I14440" s="35"/>
    </row>
    <row r="14441" spans="3:9" ht="22.5" customHeight="1" x14ac:dyDescent="0.25">
      <c r="C14441" s="34"/>
      <c r="D14441" s="27"/>
      <c r="F14441" s="27"/>
      <c r="G14441" s="35"/>
      <c r="H14441" s="35"/>
      <c r="I14441" s="35"/>
    </row>
    <row r="14442" spans="3:9" ht="22.5" customHeight="1" x14ac:dyDescent="0.25">
      <c r="C14442" s="34"/>
      <c r="D14442" s="27"/>
      <c r="F14442" s="27"/>
      <c r="G14442" s="35"/>
      <c r="H14442" s="35"/>
      <c r="I14442" s="35"/>
    </row>
    <row r="14443" spans="3:9" ht="22.5" customHeight="1" x14ac:dyDescent="0.25">
      <c r="C14443" s="34"/>
      <c r="D14443" s="27"/>
      <c r="F14443" s="27"/>
      <c r="G14443" s="35"/>
      <c r="H14443" s="35"/>
      <c r="I14443" s="35"/>
    </row>
    <row r="14444" spans="3:9" ht="22.5" customHeight="1" x14ac:dyDescent="0.25">
      <c r="C14444" s="34"/>
      <c r="D14444" s="27"/>
      <c r="F14444" s="27"/>
      <c r="G14444" s="35"/>
      <c r="H14444" s="35"/>
      <c r="I14444" s="35"/>
    </row>
    <row r="14445" spans="3:9" ht="22.5" customHeight="1" x14ac:dyDescent="0.25">
      <c r="C14445" s="34"/>
      <c r="D14445" s="27"/>
      <c r="F14445" s="27"/>
      <c r="G14445" s="35"/>
      <c r="H14445" s="35"/>
      <c r="I14445" s="35"/>
    </row>
    <row r="14446" spans="3:9" ht="22.5" customHeight="1" x14ac:dyDescent="0.25">
      <c r="C14446" s="34"/>
      <c r="D14446" s="27"/>
      <c r="F14446" s="27"/>
      <c r="G14446" s="35"/>
      <c r="H14446" s="35"/>
      <c r="I14446" s="35"/>
    </row>
    <row r="14447" spans="3:9" ht="22.5" customHeight="1" x14ac:dyDescent="0.25">
      <c r="C14447" s="34"/>
      <c r="D14447" s="27"/>
      <c r="F14447" s="27"/>
      <c r="G14447" s="35"/>
      <c r="H14447" s="35"/>
      <c r="I14447" s="35"/>
    </row>
    <row r="14448" spans="3:9" ht="22.5" customHeight="1" x14ac:dyDescent="0.25">
      <c r="C14448" s="34"/>
      <c r="D14448" s="27"/>
      <c r="F14448" s="27"/>
      <c r="G14448" s="35"/>
      <c r="H14448" s="35"/>
      <c r="I14448" s="35"/>
    </row>
    <row r="14449" spans="3:9" ht="22.5" customHeight="1" x14ac:dyDescent="0.25">
      <c r="C14449" s="34"/>
      <c r="D14449" s="27"/>
      <c r="F14449" s="27"/>
      <c r="G14449" s="35"/>
      <c r="H14449" s="35"/>
      <c r="I14449" s="35"/>
    </row>
    <row r="14450" spans="3:9" ht="22.5" customHeight="1" x14ac:dyDescent="0.25">
      <c r="C14450" s="34"/>
      <c r="D14450" s="27"/>
      <c r="F14450" s="27"/>
      <c r="G14450" s="35"/>
      <c r="H14450" s="35"/>
      <c r="I14450" s="35"/>
    </row>
    <row r="14451" spans="3:9" ht="22.5" customHeight="1" x14ac:dyDescent="0.25">
      <c r="C14451" s="34"/>
      <c r="D14451" s="27"/>
      <c r="F14451" s="27"/>
      <c r="G14451" s="35"/>
      <c r="H14451" s="35"/>
      <c r="I14451" s="35"/>
    </row>
    <row r="14452" spans="3:9" ht="22.5" customHeight="1" x14ac:dyDescent="0.25">
      <c r="C14452" s="34"/>
      <c r="D14452" s="27"/>
      <c r="F14452" s="27"/>
      <c r="G14452" s="35"/>
      <c r="H14452" s="35"/>
      <c r="I14452" s="35"/>
    </row>
    <row r="14453" spans="3:9" ht="22.5" customHeight="1" x14ac:dyDescent="0.25">
      <c r="C14453" s="34"/>
      <c r="D14453" s="27"/>
      <c r="F14453" s="27"/>
      <c r="G14453" s="35"/>
      <c r="H14453" s="35"/>
      <c r="I14453" s="35"/>
    </row>
    <row r="14454" spans="3:9" ht="22.5" customHeight="1" x14ac:dyDescent="0.25">
      <c r="C14454" s="34"/>
      <c r="D14454" s="27"/>
      <c r="F14454" s="27"/>
      <c r="G14454" s="35"/>
      <c r="H14454" s="35"/>
      <c r="I14454" s="35"/>
    </row>
    <row r="14455" spans="3:9" ht="22.5" customHeight="1" x14ac:dyDescent="0.25">
      <c r="C14455" s="34"/>
      <c r="D14455" s="27"/>
      <c r="F14455" s="27"/>
      <c r="G14455" s="35"/>
      <c r="H14455" s="35"/>
      <c r="I14455" s="35"/>
    </row>
    <row r="14456" spans="3:9" ht="22.5" customHeight="1" x14ac:dyDescent="0.25">
      <c r="C14456" s="34"/>
      <c r="D14456" s="27"/>
      <c r="F14456" s="27"/>
      <c r="G14456" s="35"/>
      <c r="H14456" s="35"/>
      <c r="I14456" s="35"/>
    </row>
    <row r="14457" spans="3:9" ht="22.5" customHeight="1" x14ac:dyDescent="0.25">
      <c r="C14457" s="34"/>
      <c r="D14457" s="27"/>
      <c r="F14457" s="27"/>
      <c r="G14457" s="35"/>
      <c r="H14457" s="35"/>
      <c r="I14457" s="35"/>
    </row>
    <row r="14458" spans="3:9" ht="22.5" customHeight="1" x14ac:dyDescent="0.25">
      <c r="C14458" s="34"/>
      <c r="D14458" s="27"/>
      <c r="F14458" s="27"/>
      <c r="G14458" s="35"/>
      <c r="H14458" s="35"/>
      <c r="I14458" s="35"/>
    </row>
    <row r="14459" spans="3:9" ht="22.5" customHeight="1" x14ac:dyDescent="0.25">
      <c r="C14459" s="34"/>
      <c r="D14459" s="27"/>
      <c r="F14459" s="27"/>
      <c r="G14459" s="35"/>
      <c r="H14459" s="35"/>
      <c r="I14459" s="35"/>
    </row>
    <row r="14460" spans="3:9" ht="22.5" customHeight="1" x14ac:dyDescent="0.25">
      <c r="C14460" s="34"/>
      <c r="D14460" s="27"/>
      <c r="F14460" s="27"/>
      <c r="G14460" s="35"/>
      <c r="H14460" s="35"/>
      <c r="I14460" s="35"/>
    </row>
    <row r="14461" spans="3:9" ht="22.5" customHeight="1" x14ac:dyDescent="0.25">
      <c r="C14461" s="34"/>
      <c r="D14461" s="27"/>
      <c r="F14461" s="27"/>
      <c r="G14461" s="35"/>
      <c r="H14461" s="35"/>
      <c r="I14461" s="35"/>
    </row>
    <row r="14462" spans="3:9" ht="22.5" customHeight="1" x14ac:dyDescent="0.25">
      <c r="C14462" s="34"/>
      <c r="D14462" s="27"/>
      <c r="F14462" s="27"/>
      <c r="G14462" s="35"/>
      <c r="H14462" s="35"/>
      <c r="I14462" s="35"/>
    </row>
    <row r="14463" spans="3:9" ht="22.5" customHeight="1" x14ac:dyDescent="0.25">
      <c r="C14463" s="34"/>
      <c r="D14463" s="27"/>
      <c r="F14463" s="27"/>
      <c r="G14463" s="35"/>
      <c r="H14463" s="35"/>
      <c r="I14463" s="35"/>
    </row>
    <row r="14464" spans="3:9" ht="22.5" customHeight="1" x14ac:dyDescent="0.25">
      <c r="C14464" s="34"/>
      <c r="D14464" s="27"/>
      <c r="F14464" s="27"/>
      <c r="G14464" s="35"/>
      <c r="H14464" s="35"/>
      <c r="I14464" s="35"/>
    </row>
    <row r="14465" spans="3:9" ht="22.5" customHeight="1" x14ac:dyDescent="0.25">
      <c r="C14465" s="34"/>
      <c r="D14465" s="27"/>
      <c r="F14465" s="27"/>
      <c r="G14465" s="35"/>
      <c r="H14465" s="35"/>
      <c r="I14465" s="35"/>
    </row>
    <row r="14466" spans="3:9" ht="22.5" customHeight="1" x14ac:dyDescent="0.25">
      <c r="C14466" s="34"/>
      <c r="D14466" s="27"/>
      <c r="F14466" s="27"/>
      <c r="G14466" s="35"/>
      <c r="H14466" s="35"/>
      <c r="I14466" s="35"/>
    </row>
    <row r="14467" spans="3:9" ht="22.5" customHeight="1" x14ac:dyDescent="0.25">
      <c r="C14467" s="34"/>
      <c r="D14467" s="27"/>
      <c r="F14467" s="27"/>
      <c r="G14467" s="35"/>
      <c r="H14467" s="35"/>
      <c r="I14467" s="35"/>
    </row>
    <row r="14468" spans="3:9" ht="22.5" customHeight="1" x14ac:dyDescent="0.25">
      <c r="C14468" s="34"/>
      <c r="D14468" s="27"/>
      <c r="F14468" s="27"/>
      <c r="G14468" s="35"/>
      <c r="H14468" s="35"/>
      <c r="I14468" s="35"/>
    </row>
    <row r="14469" spans="3:9" ht="22.5" customHeight="1" x14ac:dyDescent="0.25">
      <c r="C14469" s="34"/>
      <c r="D14469" s="27"/>
      <c r="F14469" s="27"/>
      <c r="G14469" s="35"/>
      <c r="H14469" s="35"/>
      <c r="I14469" s="35"/>
    </row>
    <row r="14470" spans="3:9" ht="22.5" customHeight="1" x14ac:dyDescent="0.25">
      <c r="C14470" s="34"/>
      <c r="D14470" s="27"/>
      <c r="F14470" s="27"/>
      <c r="G14470" s="35"/>
      <c r="H14470" s="35"/>
      <c r="I14470" s="35"/>
    </row>
    <row r="14471" spans="3:9" ht="22.5" customHeight="1" x14ac:dyDescent="0.25">
      <c r="C14471" s="34"/>
      <c r="D14471" s="27"/>
      <c r="F14471" s="27"/>
      <c r="G14471" s="35"/>
      <c r="H14471" s="35"/>
      <c r="I14471" s="35"/>
    </row>
    <row r="14472" spans="3:9" ht="22.5" customHeight="1" x14ac:dyDescent="0.25">
      <c r="C14472" s="34"/>
      <c r="D14472" s="27"/>
      <c r="F14472" s="27"/>
      <c r="G14472" s="35"/>
      <c r="H14472" s="35"/>
      <c r="I14472" s="35"/>
    </row>
    <row r="14473" spans="3:9" ht="22.5" customHeight="1" x14ac:dyDescent="0.25">
      <c r="C14473" s="34"/>
      <c r="D14473" s="27"/>
      <c r="F14473" s="27"/>
      <c r="G14473" s="35"/>
      <c r="H14473" s="35"/>
      <c r="I14473" s="35"/>
    </row>
    <row r="14474" spans="3:9" ht="22.5" customHeight="1" x14ac:dyDescent="0.25">
      <c r="C14474" s="34"/>
      <c r="D14474" s="27"/>
      <c r="F14474" s="27"/>
      <c r="G14474" s="35"/>
      <c r="H14474" s="35"/>
      <c r="I14474" s="35"/>
    </row>
    <row r="14475" spans="3:9" ht="22.5" customHeight="1" x14ac:dyDescent="0.25">
      <c r="C14475" s="34"/>
      <c r="D14475" s="27"/>
      <c r="F14475" s="27"/>
      <c r="G14475" s="35"/>
      <c r="H14475" s="35"/>
      <c r="I14475" s="35"/>
    </row>
    <row r="14476" spans="3:9" ht="22.5" customHeight="1" x14ac:dyDescent="0.25">
      <c r="C14476" s="34"/>
      <c r="D14476" s="27"/>
      <c r="F14476" s="27"/>
      <c r="G14476" s="35"/>
      <c r="H14476" s="35"/>
      <c r="I14476" s="35"/>
    </row>
    <row r="14477" spans="3:9" ht="22.5" customHeight="1" x14ac:dyDescent="0.25">
      <c r="C14477" s="34"/>
      <c r="D14477" s="27"/>
      <c r="F14477" s="27"/>
      <c r="G14477" s="35"/>
      <c r="H14477" s="35"/>
      <c r="I14477" s="35"/>
    </row>
    <row r="14478" spans="3:9" ht="22.5" customHeight="1" x14ac:dyDescent="0.25">
      <c r="C14478" s="34"/>
      <c r="D14478" s="27"/>
      <c r="F14478" s="27"/>
      <c r="G14478" s="35"/>
      <c r="H14478" s="35"/>
      <c r="I14478" s="35"/>
    </row>
    <row r="14479" spans="3:9" ht="22.5" customHeight="1" x14ac:dyDescent="0.25">
      <c r="C14479" s="34"/>
      <c r="D14479" s="27"/>
      <c r="F14479" s="27"/>
      <c r="G14479" s="35"/>
      <c r="H14479" s="35"/>
      <c r="I14479" s="35"/>
    </row>
    <row r="14480" spans="3:9" ht="22.5" customHeight="1" x14ac:dyDescent="0.25">
      <c r="C14480" s="34"/>
      <c r="D14480" s="27"/>
      <c r="F14480" s="27"/>
      <c r="G14480" s="35"/>
      <c r="H14480" s="35"/>
      <c r="I14480" s="35"/>
    </row>
    <row r="14481" spans="3:9" ht="22.5" customHeight="1" x14ac:dyDescent="0.25">
      <c r="C14481" s="34"/>
      <c r="D14481" s="27"/>
      <c r="F14481" s="27"/>
      <c r="G14481" s="35"/>
      <c r="H14481" s="35"/>
      <c r="I14481" s="35"/>
    </row>
    <row r="14482" spans="3:9" ht="22.5" customHeight="1" x14ac:dyDescent="0.25">
      <c r="C14482" s="34"/>
      <c r="D14482" s="27"/>
      <c r="F14482" s="27"/>
      <c r="G14482" s="35"/>
      <c r="H14482" s="35"/>
      <c r="I14482" s="35"/>
    </row>
    <row r="14483" spans="3:9" ht="22.5" customHeight="1" x14ac:dyDescent="0.25">
      <c r="C14483" s="34"/>
      <c r="D14483" s="27"/>
      <c r="F14483" s="27"/>
      <c r="G14483" s="35"/>
      <c r="H14483" s="35"/>
      <c r="I14483" s="35"/>
    </row>
    <row r="14484" spans="3:9" ht="22.5" customHeight="1" x14ac:dyDescent="0.25">
      <c r="C14484" s="34"/>
      <c r="D14484" s="27"/>
      <c r="F14484" s="27"/>
      <c r="G14484" s="35"/>
      <c r="H14484" s="35"/>
      <c r="I14484" s="35"/>
    </row>
    <row r="14485" spans="3:9" ht="22.5" customHeight="1" x14ac:dyDescent="0.25">
      <c r="C14485" s="34"/>
      <c r="D14485" s="27"/>
      <c r="F14485" s="27"/>
      <c r="G14485" s="35"/>
      <c r="H14485" s="35"/>
      <c r="I14485" s="35"/>
    </row>
    <row r="14486" spans="3:9" ht="22.5" customHeight="1" x14ac:dyDescent="0.25">
      <c r="C14486" s="34"/>
      <c r="D14486" s="27"/>
      <c r="F14486" s="27"/>
      <c r="G14486" s="35"/>
      <c r="H14486" s="35"/>
      <c r="I14486" s="35"/>
    </row>
    <row r="14487" spans="3:9" ht="22.5" customHeight="1" x14ac:dyDescent="0.25">
      <c r="C14487" s="34"/>
      <c r="D14487" s="27"/>
      <c r="F14487" s="27"/>
      <c r="G14487" s="35"/>
      <c r="H14487" s="35"/>
      <c r="I14487" s="35"/>
    </row>
    <row r="14488" spans="3:9" ht="22.5" customHeight="1" x14ac:dyDescent="0.25">
      <c r="C14488" s="34"/>
      <c r="D14488" s="27"/>
      <c r="F14488" s="27"/>
      <c r="G14488" s="35"/>
      <c r="H14488" s="35"/>
      <c r="I14488" s="35"/>
    </row>
    <row r="14489" spans="3:9" ht="22.5" customHeight="1" x14ac:dyDescent="0.25">
      <c r="C14489" s="34"/>
      <c r="D14489" s="27"/>
      <c r="F14489" s="27"/>
      <c r="G14489" s="35"/>
      <c r="H14489" s="35"/>
      <c r="I14489" s="35"/>
    </row>
    <row r="14490" spans="3:9" ht="22.5" customHeight="1" x14ac:dyDescent="0.25">
      <c r="C14490" s="34"/>
      <c r="D14490" s="27"/>
      <c r="F14490" s="27"/>
      <c r="G14490" s="35"/>
      <c r="H14490" s="35"/>
      <c r="I14490" s="35"/>
    </row>
    <row r="14491" spans="3:9" ht="22.5" customHeight="1" x14ac:dyDescent="0.25">
      <c r="C14491" s="34"/>
      <c r="D14491" s="27"/>
      <c r="F14491" s="27"/>
      <c r="G14491" s="35"/>
      <c r="H14491" s="35"/>
      <c r="I14491" s="35"/>
    </row>
    <row r="14492" spans="3:9" ht="22.5" customHeight="1" x14ac:dyDescent="0.25">
      <c r="C14492" s="34"/>
      <c r="D14492" s="27"/>
      <c r="F14492" s="27"/>
      <c r="G14492" s="35"/>
      <c r="H14492" s="35"/>
      <c r="I14492" s="35"/>
    </row>
    <row r="14493" spans="3:9" ht="22.5" customHeight="1" x14ac:dyDescent="0.25">
      <c r="C14493" s="34"/>
      <c r="D14493" s="27"/>
      <c r="F14493" s="27"/>
      <c r="G14493" s="35"/>
      <c r="H14493" s="35"/>
      <c r="I14493" s="35"/>
    </row>
    <row r="14494" spans="3:9" ht="22.5" customHeight="1" x14ac:dyDescent="0.25">
      <c r="C14494" s="34"/>
      <c r="D14494" s="27"/>
      <c r="F14494" s="27"/>
      <c r="G14494" s="35"/>
      <c r="H14494" s="35"/>
      <c r="I14494" s="35"/>
    </row>
    <row r="14495" spans="3:9" ht="22.5" customHeight="1" x14ac:dyDescent="0.25">
      <c r="C14495" s="34"/>
      <c r="D14495" s="27"/>
      <c r="F14495" s="27"/>
      <c r="G14495" s="35"/>
      <c r="H14495" s="35"/>
      <c r="I14495" s="35"/>
    </row>
    <row r="14496" spans="3:9" ht="22.5" customHeight="1" x14ac:dyDescent="0.25">
      <c r="C14496" s="34"/>
      <c r="D14496" s="27"/>
      <c r="F14496" s="27"/>
      <c r="G14496" s="35"/>
      <c r="H14496" s="35"/>
      <c r="I14496" s="35"/>
    </row>
    <row r="14497" spans="3:9" ht="22.5" customHeight="1" x14ac:dyDescent="0.25">
      <c r="C14497" s="34"/>
      <c r="D14497" s="27"/>
      <c r="F14497" s="27"/>
      <c r="G14497" s="35"/>
      <c r="H14497" s="35"/>
      <c r="I14497" s="35"/>
    </row>
    <row r="14498" spans="3:9" ht="22.5" customHeight="1" x14ac:dyDescent="0.25">
      <c r="C14498" s="34"/>
      <c r="D14498" s="27"/>
      <c r="F14498" s="27"/>
      <c r="G14498" s="35"/>
      <c r="H14498" s="35"/>
      <c r="I14498" s="35"/>
    </row>
    <row r="14499" spans="3:9" ht="22.5" customHeight="1" x14ac:dyDescent="0.25">
      <c r="C14499" s="34"/>
      <c r="D14499" s="27"/>
      <c r="F14499" s="27"/>
      <c r="G14499" s="35"/>
      <c r="H14499" s="35"/>
      <c r="I14499" s="35"/>
    </row>
    <row r="14500" spans="3:9" ht="22.5" customHeight="1" x14ac:dyDescent="0.25">
      <c r="C14500" s="34"/>
      <c r="D14500" s="27"/>
      <c r="F14500" s="27"/>
      <c r="G14500" s="35"/>
      <c r="H14500" s="35"/>
      <c r="I14500" s="35"/>
    </row>
    <row r="14501" spans="3:9" ht="22.5" customHeight="1" x14ac:dyDescent="0.25">
      <c r="C14501" s="34"/>
      <c r="D14501" s="27"/>
      <c r="F14501" s="27"/>
      <c r="G14501" s="35"/>
      <c r="H14501" s="35"/>
      <c r="I14501" s="35"/>
    </row>
    <row r="14502" spans="3:9" ht="22.5" customHeight="1" x14ac:dyDescent="0.25">
      <c r="C14502" s="34"/>
      <c r="D14502" s="27"/>
      <c r="F14502" s="27"/>
      <c r="G14502" s="35"/>
      <c r="H14502" s="35"/>
      <c r="I14502" s="35"/>
    </row>
    <row r="14503" spans="3:9" ht="22.5" customHeight="1" x14ac:dyDescent="0.25">
      <c r="C14503" s="34"/>
      <c r="D14503" s="27"/>
      <c r="F14503" s="27"/>
      <c r="G14503" s="35"/>
      <c r="H14503" s="35"/>
      <c r="I14503" s="35"/>
    </row>
    <row r="14504" spans="3:9" ht="22.5" customHeight="1" x14ac:dyDescent="0.25">
      <c r="C14504" s="34"/>
      <c r="D14504" s="27"/>
      <c r="F14504" s="27"/>
      <c r="G14504" s="35"/>
      <c r="H14504" s="35"/>
      <c r="I14504" s="35"/>
    </row>
    <row r="14505" spans="3:9" ht="22.5" customHeight="1" x14ac:dyDescent="0.25">
      <c r="C14505" s="34"/>
      <c r="D14505" s="27"/>
      <c r="F14505" s="27"/>
      <c r="G14505" s="35"/>
      <c r="H14505" s="35"/>
      <c r="I14505" s="35"/>
    </row>
    <row r="14506" spans="3:9" ht="22.5" customHeight="1" x14ac:dyDescent="0.25">
      <c r="C14506" s="34"/>
      <c r="D14506" s="27"/>
      <c r="F14506" s="27"/>
      <c r="G14506" s="35"/>
      <c r="H14506" s="35"/>
      <c r="I14506" s="35"/>
    </row>
    <row r="14507" spans="3:9" ht="22.5" customHeight="1" x14ac:dyDescent="0.25">
      <c r="C14507" s="34"/>
      <c r="D14507" s="27"/>
      <c r="F14507" s="27"/>
      <c r="G14507" s="35"/>
      <c r="H14507" s="35"/>
      <c r="I14507" s="35"/>
    </row>
    <row r="14508" spans="3:9" ht="22.5" customHeight="1" x14ac:dyDescent="0.25">
      <c r="C14508" s="34"/>
      <c r="D14508" s="27"/>
      <c r="F14508" s="27"/>
      <c r="G14508" s="35"/>
      <c r="H14508" s="35"/>
      <c r="I14508" s="35"/>
    </row>
    <row r="14509" spans="3:9" ht="22.5" customHeight="1" x14ac:dyDescent="0.25">
      <c r="C14509" s="34"/>
      <c r="D14509" s="27"/>
      <c r="F14509" s="27"/>
      <c r="G14509" s="35"/>
      <c r="H14509" s="35"/>
      <c r="I14509" s="35"/>
    </row>
    <row r="14510" spans="3:9" ht="22.5" customHeight="1" x14ac:dyDescent="0.25">
      <c r="C14510" s="34"/>
      <c r="D14510" s="27"/>
      <c r="F14510" s="27"/>
      <c r="G14510" s="35"/>
      <c r="H14510" s="35"/>
      <c r="I14510" s="35"/>
    </row>
    <row r="14511" spans="3:9" ht="22.5" customHeight="1" x14ac:dyDescent="0.25">
      <c r="C14511" s="34"/>
      <c r="D14511" s="27"/>
      <c r="F14511" s="27"/>
      <c r="G14511" s="35"/>
      <c r="H14511" s="35"/>
      <c r="I14511" s="35"/>
    </row>
    <row r="14512" spans="3:9" ht="22.5" customHeight="1" x14ac:dyDescent="0.25">
      <c r="C14512" s="34"/>
      <c r="D14512" s="27"/>
      <c r="F14512" s="27"/>
      <c r="G14512" s="35"/>
      <c r="H14512" s="35"/>
      <c r="I14512" s="35"/>
    </row>
    <row r="14513" spans="3:9" ht="22.5" customHeight="1" x14ac:dyDescent="0.25">
      <c r="C14513" s="34"/>
      <c r="D14513" s="27"/>
      <c r="F14513" s="27"/>
      <c r="G14513" s="35"/>
      <c r="H14513" s="35"/>
      <c r="I14513" s="35"/>
    </row>
    <row r="14514" spans="3:9" ht="22.5" customHeight="1" x14ac:dyDescent="0.25">
      <c r="C14514" s="34"/>
      <c r="D14514" s="27"/>
      <c r="F14514" s="27"/>
      <c r="G14514" s="35"/>
      <c r="H14514" s="35"/>
      <c r="I14514" s="35"/>
    </row>
    <row r="14515" spans="3:9" ht="22.5" customHeight="1" x14ac:dyDescent="0.25">
      <c r="C14515" s="34"/>
      <c r="D14515" s="27"/>
      <c r="F14515" s="27"/>
      <c r="G14515" s="35"/>
      <c r="H14515" s="35"/>
      <c r="I14515" s="35"/>
    </row>
    <row r="14516" spans="3:9" ht="22.5" customHeight="1" x14ac:dyDescent="0.25">
      <c r="C14516" s="34"/>
      <c r="D14516" s="27"/>
      <c r="F14516" s="27"/>
      <c r="G14516" s="35"/>
      <c r="H14516" s="35"/>
      <c r="I14516" s="35"/>
    </row>
    <row r="14517" spans="3:9" ht="22.5" customHeight="1" x14ac:dyDescent="0.25">
      <c r="C14517" s="34"/>
      <c r="D14517" s="27"/>
      <c r="F14517" s="27"/>
      <c r="G14517" s="35"/>
      <c r="H14517" s="35"/>
      <c r="I14517" s="35"/>
    </row>
    <row r="14518" spans="3:9" ht="22.5" customHeight="1" x14ac:dyDescent="0.25">
      <c r="C14518" s="34"/>
      <c r="D14518" s="27"/>
      <c r="F14518" s="27"/>
      <c r="G14518" s="35"/>
      <c r="H14518" s="35"/>
      <c r="I14518" s="35"/>
    </row>
    <row r="14519" spans="3:9" ht="22.5" customHeight="1" x14ac:dyDescent="0.25">
      <c r="C14519" s="34"/>
      <c r="D14519" s="27"/>
      <c r="F14519" s="27"/>
      <c r="G14519" s="35"/>
      <c r="H14519" s="35"/>
      <c r="I14519" s="35"/>
    </row>
    <row r="14520" spans="3:9" ht="22.5" customHeight="1" x14ac:dyDescent="0.25">
      <c r="C14520" s="34"/>
      <c r="D14520" s="27"/>
      <c r="F14520" s="27"/>
      <c r="G14520" s="35"/>
      <c r="H14520" s="35"/>
      <c r="I14520" s="35"/>
    </row>
    <row r="14521" spans="3:9" ht="22.5" customHeight="1" x14ac:dyDescent="0.25">
      <c r="C14521" s="34"/>
      <c r="D14521" s="27"/>
      <c r="F14521" s="27"/>
      <c r="G14521" s="35"/>
      <c r="H14521" s="35"/>
      <c r="I14521" s="35"/>
    </row>
    <row r="14522" spans="3:9" ht="22.5" customHeight="1" x14ac:dyDescent="0.25">
      <c r="C14522" s="34"/>
      <c r="D14522" s="27"/>
      <c r="F14522" s="27"/>
      <c r="G14522" s="35"/>
      <c r="H14522" s="35"/>
      <c r="I14522" s="35"/>
    </row>
    <row r="14523" spans="3:9" ht="22.5" customHeight="1" x14ac:dyDescent="0.25">
      <c r="C14523" s="34"/>
      <c r="D14523" s="27"/>
      <c r="F14523" s="27"/>
      <c r="G14523" s="35"/>
      <c r="H14523" s="35"/>
      <c r="I14523" s="35"/>
    </row>
    <row r="14524" spans="3:9" ht="22.5" customHeight="1" x14ac:dyDescent="0.25">
      <c r="C14524" s="34"/>
      <c r="D14524" s="27"/>
      <c r="F14524" s="27"/>
      <c r="G14524" s="35"/>
      <c r="H14524" s="35"/>
      <c r="I14524" s="35"/>
    </row>
    <row r="14525" spans="3:9" ht="22.5" customHeight="1" x14ac:dyDescent="0.25">
      <c r="C14525" s="34"/>
      <c r="D14525" s="27"/>
      <c r="F14525" s="27"/>
      <c r="G14525" s="35"/>
      <c r="H14525" s="35"/>
      <c r="I14525" s="35"/>
    </row>
    <row r="14526" spans="3:9" ht="22.5" customHeight="1" x14ac:dyDescent="0.25">
      <c r="C14526" s="34"/>
      <c r="D14526" s="27"/>
      <c r="F14526" s="27"/>
      <c r="G14526" s="35"/>
      <c r="H14526" s="35"/>
      <c r="I14526" s="35"/>
    </row>
    <row r="14527" spans="3:9" ht="22.5" customHeight="1" x14ac:dyDescent="0.25">
      <c r="C14527" s="34"/>
      <c r="D14527" s="27"/>
      <c r="F14527" s="27"/>
      <c r="G14527" s="35"/>
      <c r="H14527" s="35"/>
      <c r="I14527" s="35"/>
    </row>
    <row r="14528" spans="3:9" ht="22.5" customHeight="1" x14ac:dyDescent="0.25">
      <c r="C14528" s="34"/>
      <c r="D14528" s="27"/>
      <c r="F14528" s="27"/>
      <c r="G14528" s="35"/>
      <c r="H14528" s="35"/>
      <c r="I14528" s="35"/>
    </row>
    <row r="14529" spans="3:9" ht="22.5" customHeight="1" x14ac:dyDescent="0.25">
      <c r="C14529" s="34"/>
      <c r="D14529" s="27"/>
      <c r="F14529" s="27"/>
      <c r="G14529" s="35"/>
      <c r="H14529" s="35"/>
      <c r="I14529" s="35"/>
    </row>
    <row r="14530" spans="3:9" ht="22.5" customHeight="1" x14ac:dyDescent="0.25">
      <c r="C14530" s="34"/>
      <c r="D14530" s="27"/>
      <c r="F14530" s="27"/>
      <c r="G14530" s="35"/>
      <c r="H14530" s="35"/>
      <c r="I14530" s="35"/>
    </row>
    <row r="14531" spans="3:9" ht="22.5" customHeight="1" x14ac:dyDescent="0.25">
      <c r="C14531" s="34"/>
      <c r="D14531" s="27"/>
      <c r="F14531" s="27"/>
      <c r="G14531" s="35"/>
      <c r="H14531" s="35"/>
      <c r="I14531" s="35"/>
    </row>
    <row r="14532" spans="3:9" ht="22.5" customHeight="1" x14ac:dyDescent="0.25">
      <c r="C14532" s="34"/>
      <c r="D14532" s="27"/>
      <c r="F14532" s="27"/>
      <c r="G14532" s="35"/>
      <c r="H14532" s="35"/>
      <c r="I14532" s="35"/>
    </row>
    <row r="14533" spans="3:9" ht="22.5" customHeight="1" x14ac:dyDescent="0.25">
      <c r="C14533" s="34"/>
      <c r="D14533" s="27"/>
      <c r="F14533" s="27"/>
      <c r="G14533" s="35"/>
      <c r="H14533" s="35"/>
      <c r="I14533" s="35"/>
    </row>
    <row r="14534" spans="3:9" ht="22.5" customHeight="1" x14ac:dyDescent="0.25">
      <c r="C14534" s="34"/>
      <c r="D14534" s="27"/>
      <c r="F14534" s="27"/>
      <c r="G14534" s="35"/>
      <c r="H14534" s="35"/>
      <c r="I14534" s="35"/>
    </row>
    <row r="14535" spans="3:9" ht="22.5" customHeight="1" x14ac:dyDescent="0.25">
      <c r="C14535" s="34"/>
      <c r="D14535" s="27"/>
      <c r="F14535" s="27"/>
      <c r="G14535" s="35"/>
      <c r="H14535" s="35"/>
      <c r="I14535" s="35"/>
    </row>
    <row r="14536" spans="3:9" ht="22.5" customHeight="1" x14ac:dyDescent="0.25">
      <c r="C14536" s="34"/>
      <c r="D14536" s="27"/>
      <c r="F14536" s="27"/>
      <c r="G14536" s="35"/>
      <c r="H14536" s="35"/>
      <c r="I14536" s="35"/>
    </row>
    <row r="14537" spans="3:9" ht="22.5" customHeight="1" x14ac:dyDescent="0.25">
      <c r="C14537" s="34"/>
      <c r="D14537" s="27"/>
      <c r="F14537" s="27"/>
      <c r="G14537" s="35"/>
      <c r="H14537" s="35"/>
      <c r="I14537" s="35"/>
    </row>
    <row r="14538" spans="3:9" ht="22.5" customHeight="1" x14ac:dyDescent="0.25">
      <c r="C14538" s="34"/>
      <c r="D14538" s="27"/>
      <c r="F14538" s="27"/>
      <c r="G14538" s="35"/>
      <c r="H14538" s="35"/>
      <c r="I14538" s="35"/>
    </row>
    <row r="14539" spans="3:9" ht="22.5" customHeight="1" x14ac:dyDescent="0.25">
      <c r="C14539" s="34"/>
      <c r="D14539" s="27"/>
      <c r="F14539" s="27"/>
      <c r="G14539" s="35"/>
      <c r="H14539" s="35"/>
      <c r="I14539" s="35"/>
    </row>
    <row r="14540" spans="3:9" ht="22.5" customHeight="1" x14ac:dyDescent="0.25">
      <c r="C14540" s="34"/>
      <c r="D14540" s="27"/>
      <c r="F14540" s="27"/>
      <c r="G14540" s="35"/>
      <c r="H14540" s="35"/>
      <c r="I14540" s="35"/>
    </row>
    <row r="14541" spans="3:9" ht="22.5" customHeight="1" x14ac:dyDescent="0.25">
      <c r="C14541" s="34"/>
      <c r="D14541" s="27"/>
      <c r="F14541" s="27"/>
      <c r="G14541" s="35"/>
      <c r="H14541" s="35"/>
      <c r="I14541" s="35"/>
    </row>
    <row r="14542" spans="3:9" ht="22.5" customHeight="1" x14ac:dyDescent="0.25">
      <c r="C14542" s="34"/>
      <c r="D14542" s="27"/>
      <c r="F14542" s="27"/>
      <c r="G14542" s="35"/>
      <c r="H14542" s="35"/>
      <c r="I14542" s="35"/>
    </row>
    <row r="14543" spans="3:9" ht="22.5" customHeight="1" x14ac:dyDescent="0.25">
      <c r="C14543" s="34"/>
      <c r="D14543" s="27"/>
      <c r="F14543" s="27"/>
      <c r="G14543" s="35"/>
      <c r="H14543" s="35"/>
      <c r="I14543" s="35"/>
    </row>
    <row r="14544" spans="3:9" ht="22.5" customHeight="1" x14ac:dyDescent="0.25">
      <c r="C14544" s="34"/>
      <c r="D14544" s="27"/>
      <c r="F14544" s="27"/>
      <c r="G14544" s="35"/>
      <c r="H14544" s="35"/>
      <c r="I14544" s="35"/>
    </row>
    <row r="14545" spans="3:9" ht="22.5" customHeight="1" x14ac:dyDescent="0.25">
      <c r="C14545" s="34"/>
      <c r="D14545" s="27"/>
      <c r="F14545" s="27"/>
      <c r="G14545" s="35"/>
      <c r="H14545" s="35"/>
      <c r="I14545" s="35"/>
    </row>
    <row r="14546" spans="3:9" ht="22.5" customHeight="1" x14ac:dyDescent="0.25">
      <c r="C14546" s="34"/>
      <c r="D14546" s="27"/>
      <c r="F14546" s="27"/>
      <c r="G14546" s="35"/>
      <c r="H14546" s="35"/>
      <c r="I14546" s="35"/>
    </row>
    <row r="14547" spans="3:9" ht="22.5" customHeight="1" x14ac:dyDescent="0.25">
      <c r="C14547" s="34"/>
      <c r="D14547" s="27"/>
      <c r="F14547" s="27"/>
      <c r="G14547" s="35"/>
      <c r="H14547" s="35"/>
      <c r="I14547" s="35"/>
    </row>
    <row r="14548" spans="3:9" ht="22.5" customHeight="1" x14ac:dyDescent="0.25">
      <c r="C14548" s="34"/>
      <c r="D14548" s="27"/>
      <c r="F14548" s="27"/>
      <c r="G14548" s="35"/>
      <c r="H14548" s="35"/>
      <c r="I14548" s="35"/>
    </row>
    <row r="14549" spans="3:9" ht="22.5" customHeight="1" x14ac:dyDescent="0.25">
      <c r="C14549" s="34"/>
      <c r="D14549" s="27"/>
      <c r="F14549" s="27"/>
      <c r="G14549" s="35"/>
      <c r="H14549" s="35"/>
      <c r="I14549" s="35"/>
    </row>
    <row r="14550" spans="3:9" ht="22.5" customHeight="1" x14ac:dyDescent="0.25">
      <c r="C14550" s="34"/>
      <c r="D14550" s="27"/>
      <c r="F14550" s="27"/>
      <c r="G14550" s="35"/>
      <c r="H14550" s="35"/>
      <c r="I14550" s="35"/>
    </row>
    <row r="14551" spans="3:9" ht="22.5" customHeight="1" x14ac:dyDescent="0.25">
      <c r="C14551" s="34"/>
      <c r="D14551" s="27"/>
      <c r="F14551" s="27"/>
      <c r="G14551" s="35"/>
      <c r="H14551" s="35"/>
      <c r="I14551" s="35"/>
    </row>
    <row r="14552" spans="3:9" ht="22.5" customHeight="1" x14ac:dyDescent="0.25">
      <c r="C14552" s="34"/>
      <c r="D14552" s="27"/>
      <c r="F14552" s="27"/>
      <c r="G14552" s="35"/>
      <c r="H14552" s="35"/>
      <c r="I14552" s="35"/>
    </row>
    <row r="14553" spans="3:9" ht="22.5" customHeight="1" x14ac:dyDescent="0.25">
      <c r="C14553" s="34"/>
      <c r="D14553" s="27"/>
      <c r="F14553" s="27"/>
      <c r="G14553" s="35"/>
      <c r="H14553" s="35"/>
      <c r="I14553" s="35"/>
    </row>
    <row r="14554" spans="3:9" ht="22.5" customHeight="1" x14ac:dyDescent="0.25">
      <c r="C14554" s="34"/>
      <c r="D14554" s="27"/>
      <c r="F14554" s="27"/>
      <c r="G14554" s="35"/>
      <c r="H14554" s="35"/>
      <c r="I14554" s="35"/>
    </row>
    <row r="14555" spans="3:9" ht="22.5" customHeight="1" x14ac:dyDescent="0.25">
      <c r="C14555" s="34"/>
      <c r="D14555" s="27"/>
      <c r="F14555" s="27"/>
      <c r="G14555" s="35"/>
      <c r="H14555" s="35"/>
      <c r="I14555" s="35"/>
    </row>
    <row r="14556" spans="3:9" ht="22.5" customHeight="1" x14ac:dyDescent="0.25">
      <c r="C14556" s="34"/>
      <c r="D14556" s="27"/>
      <c r="F14556" s="27"/>
      <c r="G14556" s="35"/>
      <c r="H14556" s="35"/>
      <c r="I14556" s="35"/>
    </row>
    <row r="14557" spans="3:9" ht="22.5" customHeight="1" x14ac:dyDescent="0.25">
      <c r="C14557" s="34"/>
      <c r="D14557" s="27"/>
      <c r="F14557" s="27"/>
      <c r="G14557" s="35"/>
      <c r="H14557" s="35"/>
      <c r="I14557" s="35"/>
    </row>
    <row r="14558" spans="3:9" ht="22.5" customHeight="1" x14ac:dyDescent="0.25">
      <c r="C14558" s="34"/>
      <c r="D14558" s="27"/>
      <c r="F14558" s="27"/>
      <c r="G14558" s="35"/>
      <c r="H14558" s="35"/>
      <c r="I14558" s="35"/>
    </row>
    <row r="14559" spans="3:9" ht="22.5" customHeight="1" x14ac:dyDescent="0.25">
      <c r="C14559" s="34"/>
      <c r="D14559" s="27"/>
      <c r="F14559" s="27"/>
      <c r="G14559" s="35"/>
      <c r="H14559" s="35"/>
      <c r="I14559" s="35"/>
    </row>
    <row r="14560" spans="3:9" ht="22.5" customHeight="1" x14ac:dyDescent="0.25">
      <c r="C14560" s="34"/>
      <c r="D14560" s="27"/>
      <c r="F14560" s="27"/>
      <c r="G14560" s="35"/>
      <c r="H14560" s="35"/>
      <c r="I14560" s="35"/>
    </row>
    <row r="14561" spans="3:9" ht="22.5" customHeight="1" x14ac:dyDescent="0.25">
      <c r="C14561" s="34"/>
      <c r="D14561" s="27"/>
      <c r="F14561" s="27"/>
      <c r="G14561" s="35"/>
      <c r="H14561" s="35"/>
      <c r="I14561" s="35"/>
    </row>
    <row r="14562" spans="3:9" ht="22.5" customHeight="1" x14ac:dyDescent="0.25">
      <c r="C14562" s="34"/>
      <c r="D14562" s="27"/>
      <c r="F14562" s="27"/>
      <c r="G14562" s="35"/>
      <c r="H14562" s="35"/>
      <c r="I14562" s="35"/>
    </row>
    <row r="14563" spans="3:9" ht="22.5" customHeight="1" x14ac:dyDescent="0.25">
      <c r="C14563" s="34"/>
      <c r="D14563" s="27"/>
      <c r="F14563" s="27"/>
      <c r="G14563" s="35"/>
      <c r="H14563" s="35"/>
      <c r="I14563" s="35"/>
    </row>
    <row r="14564" spans="3:9" ht="22.5" customHeight="1" x14ac:dyDescent="0.25">
      <c r="C14564" s="34"/>
      <c r="D14564" s="27"/>
      <c r="F14564" s="27"/>
      <c r="G14564" s="35"/>
      <c r="H14564" s="35"/>
      <c r="I14564" s="35"/>
    </row>
    <row r="14565" spans="3:9" ht="22.5" customHeight="1" x14ac:dyDescent="0.25">
      <c r="C14565" s="34"/>
      <c r="D14565" s="27"/>
      <c r="F14565" s="27"/>
      <c r="G14565" s="35"/>
      <c r="H14565" s="35"/>
      <c r="I14565" s="35"/>
    </row>
    <row r="14566" spans="3:9" ht="22.5" customHeight="1" x14ac:dyDescent="0.25">
      <c r="C14566" s="34"/>
      <c r="D14566" s="27"/>
      <c r="F14566" s="27"/>
      <c r="G14566" s="35"/>
      <c r="H14566" s="35"/>
      <c r="I14566" s="35"/>
    </row>
    <row r="14567" spans="3:9" ht="22.5" customHeight="1" x14ac:dyDescent="0.25">
      <c r="C14567" s="34"/>
      <c r="D14567" s="27"/>
      <c r="F14567" s="27"/>
      <c r="G14567" s="35"/>
      <c r="H14567" s="35"/>
      <c r="I14567" s="35"/>
    </row>
    <row r="14568" spans="3:9" ht="22.5" customHeight="1" x14ac:dyDescent="0.25">
      <c r="C14568" s="34"/>
      <c r="D14568" s="27"/>
      <c r="F14568" s="27"/>
      <c r="G14568" s="35"/>
      <c r="H14568" s="35"/>
      <c r="I14568" s="35"/>
    </row>
    <row r="14569" spans="3:9" ht="22.5" customHeight="1" x14ac:dyDescent="0.25">
      <c r="C14569" s="34"/>
      <c r="D14569" s="27"/>
      <c r="F14569" s="27"/>
      <c r="G14569" s="35"/>
      <c r="H14569" s="35"/>
      <c r="I14569" s="35"/>
    </row>
    <row r="14570" spans="3:9" ht="22.5" customHeight="1" x14ac:dyDescent="0.25">
      <c r="C14570" s="34"/>
      <c r="D14570" s="27"/>
      <c r="F14570" s="27"/>
      <c r="G14570" s="35"/>
      <c r="H14570" s="35"/>
      <c r="I14570" s="35"/>
    </row>
    <row r="14571" spans="3:9" ht="22.5" customHeight="1" x14ac:dyDescent="0.25">
      <c r="C14571" s="34"/>
      <c r="D14571" s="27"/>
      <c r="F14571" s="27"/>
      <c r="G14571" s="35"/>
      <c r="H14571" s="35"/>
      <c r="I14571" s="35"/>
    </row>
    <row r="14572" spans="3:9" ht="22.5" customHeight="1" x14ac:dyDescent="0.25">
      <c r="C14572" s="34"/>
      <c r="D14572" s="27"/>
      <c r="F14572" s="27"/>
      <c r="G14572" s="35"/>
      <c r="H14572" s="35"/>
      <c r="I14572" s="35"/>
    </row>
    <row r="14573" spans="3:9" ht="22.5" customHeight="1" x14ac:dyDescent="0.25">
      <c r="C14573" s="34"/>
      <c r="D14573" s="27"/>
      <c r="F14573" s="27"/>
      <c r="G14573" s="35"/>
      <c r="H14573" s="35"/>
      <c r="I14573" s="35"/>
    </row>
    <row r="14574" spans="3:9" ht="22.5" customHeight="1" x14ac:dyDescent="0.25">
      <c r="C14574" s="34"/>
      <c r="D14574" s="27"/>
      <c r="F14574" s="27"/>
      <c r="G14574" s="35"/>
      <c r="H14574" s="35"/>
      <c r="I14574" s="35"/>
    </row>
    <row r="14575" spans="3:9" ht="22.5" customHeight="1" x14ac:dyDescent="0.25">
      <c r="C14575" s="34"/>
      <c r="D14575" s="27"/>
      <c r="F14575" s="27"/>
      <c r="G14575" s="35"/>
      <c r="H14575" s="35"/>
      <c r="I14575" s="35"/>
    </row>
    <row r="14576" spans="3:9" ht="22.5" customHeight="1" x14ac:dyDescent="0.25">
      <c r="C14576" s="34"/>
      <c r="D14576" s="27"/>
      <c r="F14576" s="27"/>
      <c r="G14576" s="35"/>
      <c r="H14576" s="35"/>
      <c r="I14576" s="35"/>
    </row>
    <row r="14577" spans="3:9" ht="22.5" customHeight="1" x14ac:dyDescent="0.25">
      <c r="C14577" s="34"/>
      <c r="D14577" s="27"/>
      <c r="F14577" s="27"/>
      <c r="G14577" s="35"/>
      <c r="H14577" s="35"/>
      <c r="I14577" s="35"/>
    </row>
    <row r="14578" spans="3:9" ht="22.5" customHeight="1" x14ac:dyDescent="0.25">
      <c r="C14578" s="34"/>
      <c r="D14578" s="27"/>
      <c r="F14578" s="27"/>
      <c r="G14578" s="35"/>
      <c r="H14578" s="35"/>
      <c r="I14578" s="35"/>
    </row>
    <row r="14579" spans="3:9" ht="22.5" customHeight="1" x14ac:dyDescent="0.25">
      <c r="C14579" s="34"/>
      <c r="D14579" s="27"/>
      <c r="F14579" s="27"/>
      <c r="G14579" s="35"/>
      <c r="H14579" s="35"/>
      <c r="I14579" s="35"/>
    </row>
    <row r="14580" spans="3:9" ht="22.5" customHeight="1" x14ac:dyDescent="0.25">
      <c r="C14580" s="34"/>
      <c r="D14580" s="27"/>
      <c r="F14580" s="27"/>
      <c r="G14580" s="35"/>
      <c r="H14580" s="35"/>
      <c r="I14580" s="35"/>
    </row>
    <row r="14581" spans="3:9" ht="22.5" customHeight="1" x14ac:dyDescent="0.25">
      <c r="C14581" s="34"/>
      <c r="D14581" s="27"/>
      <c r="F14581" s="27"/>
      <c r="G14581" s="35"/>
      <c r="H14581" s="35"/>
      <c r="I14581" s="35"/>
    </row>
    <row r="14582" spans="3:9" ht="22.5" customHeight="1" x14ac:dyDescent="0.25">
      <c r="C14582" s="34"/>
      <c r="D14582" s="27"/>
      <c r="F14582" s="27"/>
      <c r="G14582" s="35"/>
      <c r="H14582" s="35"/>
      <c r="I14582" s="35"/>
    </row>
    <row r="14583" spans="3:9" ht="22.5" customHeight="1" x14ac:dyDescent="0.25">
      <c r="C14583" s="34"/>
      <c r="D14583" s="27"/>
      <c r="F14583" s="27"/>
      <c r="G14583" s="35"/>
      <c r="H14583" s="35"/>
      <c r="I14583" s="35"/>
    </row>
    <row r="14584" spans="3:9" ht="22.5" customHeight="1" x14ac:dyDescent="0.25">
      <c r="C14584" s="34"/>
      <c r="D14584" s="27"/>
      <c r="F14584" s="27"/>
      <c r="G14584" s="35"/>
      <c r="H14584" s="35"/>
      <c r="I14584" s="35"/>
    </row>
    <row r="14585" spans="3:9" ht="22.5" customHeight="1" x14ac:dyDescent="0.25">
      <c r="C14585" s="34"/>
      <c r="D14585" s="27"/>
      <c r="F14585" s="27"/>
      <c r="G14585" s="35"/>
      <c r="H14585" s="35"/>
      <c r="I14585" s="35"/>
    </row>
    <row r="14586" spans="3:9" ht="22.5" customHeight="1" x14ac:dyDescent="0.25">
      <c r="C14586" s="34"/>
      <c r="D14586" s="27"/>
      <c r="F14586" s="27"/>
      <c r="G14586" s="35"/>
      <c r="H14586" s="35"/>
      <c r="I14586" s="35"/>
    </row>
    <row r="14587" spans="3:9" ht="22.5" customHeight="1" x14ac:dyDescent="0.25">
      <c r="C14587" s="34"/>
      <c r="D14587" s="27"/>
      <c r="F14587" s="27"/>
      <c r="G14587" s="35"/>
      <c r="H14587" s="35"/>
      <c r="I14587" s="35"/>
    </row>
    <row r="14588" spans="3:9" ht="22.5" customHeight="1" x14ac:dyDescent="0.25">
      <c r="C14588" s="34"/>
      <c r="D14588" s="27"/>
      <c r="F14588" s="27"/>
      <c r="G14588" s="35"/>
      <c r="H14588" s="35"/>
      <c r="I14588" s="35"/>
    </row>
    <row r="14589" spans="3:9" ht="22.5" customHeight="1" x14ac:dyDescent="0.25">
      <c r="C14589" s="34"/>
      <c r="D14589" s="27"/>
      <c r="F14589" s="27"/>
      <c r="G14589" s="35"/>
      <c r="H14589" s="35"/>
      <c r="I14589" s="35"/>
    </row>
    <row r="14590" spans="3:9" ht="22.5" customHeight="1" x14ac:dyDescent="0.25">
      <c r="C14590" s="34"/>
      <c r="D14590" s="27"/>
      <c r="F14590" s="27"/>
      <c r="G14590" s="35"/>
      <c r="H14590" s="35"/>
      <c r="I14590" s="35"/>
    </row>
    <row r="14591" spans="3:9" ht="22.5" customHeight="1" x14ac:dyDescent="0.25">
      <c r="C14591" s="34"/>
      <c r="D14591" s="27"/>
      <c r="F14591" s="27"/>
      <c r="G14591" s="35"/>
      <c r="H14591" s="35"/>
      <c r="I14591" s="35"/>
    </row>
    <row r="14592" spans="3:9" ht="22.5" customHeight="1" x14ac:dyDescent="0.25">
      <c r="C14592" s="34"/>
      <c r="D14592" s="27"/>
      <c r="F14592" s="27"/>
      <c r="G14592" s="35"/>
      <c r="H14592" s="35"/>
      <c r="I14592" s="35"/>
    </row>
    <row r="14593" spans="3:9" ht="22.5" customHeight="1" x14ac:dyDescent="0.25">
      <c r="C14593" s="34"/>
      <c r="D14593" s="27"/>
      <c r="F14593" s="27"/>
      <c r="G14593" s="35"/>
      <c r="H14593" s="35"/>
      <c r="I14593" s="35"/>
    </row>
    <row r="14594" spans="3:9" ht="22.5" customHeight="1" x14ac:dyDescent="0.25">
      <c r="C14594" s="34"/>
      <c r="D14594" s="27"/>
      <c r="F14594" s="27"/>
      <c r="G14594" s="35"/>
      <c r="H14594" s="35"/>
      <c r="I14594" s="35"/>
    </row>
    <row r="14595" spans="3:9" ht="22.5" customHeight="1" x14ac:dyDescent="0.25">
      <c r="C14595" s="34"/>
      <c r="D14595" s="27"/>
      <c r="F14595" s="27"/>
      <c r="G14595" s="35"/>
      <c r="H14595" s="35"/>
      <c r="I14595" s="35"/>
    </row>
    <row r="14596" spans="3:9" ht="22.5" customHeight="1" x14ac:dyDescent="0.25">
      <c r="C14596" s="34"/>
      <c r="D14596" s="27"/>
      <c r="F14596" s="27"/>
      <c r="G14596" s="35"/>
      <c r="H14596" s="35"/>
      <c r="I14596" s="35"/>
    </row>
    <row r="14597" spans="3:9" ht="22.5" customHeight="1" x14ac:dyDescent="0.25">
      <c r="C14597" s="34"/>
      <c r="D14597" s="27"/>
      <c r="F14597" s="27"/>
      <c r="G14597" s="35"/>
      <c r="H14597" s="35"/>
      <c r="I14597" s="35"/>
    </row>
    <row r="14598" spans="3:9" ht="22.5" customHeight="1" x14ac:dyDescent="0.25">
      <c r="C14598" s="34"/>
      <c r="D14598" s="27"/>
      <c r="F14598" s="27"/>
      <c r="G14598" s="35"/>
      <c r="H14598" s="35"/>
      <c r="I14598" s="35"/>
    </row>
    <row r="14599" spans="3:9" ht="22.5" customHeight="1" x14ac:dyDescent="0.25">
      <c r="C14599" s="34"/>
      <c r="D14599" s="27"/>
      <c r="F14599" s="27"/>
      <c r="G14599" s="35"/>
      <c r="H14599" s="35"/>
      <c r="I14599" s="35"/>
    </row>
    <row r="14600" spans="3:9" ht="22.5" customHeight="1" x14ac:dyDescent="0.25">
      <c r="C14600" s="34"/>
      <c r="D14600" s="27"/>
      <c r="F14600" s="27"/>
      <c r="G14600" s="35"/>
      <c r="H14600" s="35"/>
      <c r="I14600" s="35"/>
    </row>
    <row r="14601" spans="3:9" ht="22.5" customHeight="1" x14ac:dyDescent="0.25">
      <c r="C14601" s="34"/>
      <c r="D14601" s="27"/>
      <c r="F14601" s="27"/>
      <c r="G14601" s="35"/>
      <c r="H14601" s="35"/>
      <c r="I14601" s="35"/>
    </row>
    <row r="14602" spans="3:9" ht="22.5" customHeight="1" x14ac:dyDescent="0.25">
      <c r="C14602" s="34"/>
      <c r="D14602" s="27"/>
      <c r="F14602" s="27"/>
      <c r="G14602" s="35"/>
      <c r="H14602" s="35"/>
      <c r="I14602" s="35"/>
    </row>
    <row r="14603" spans="3:9" ht="22.5" customHeight="1" x14ac:dyDescent="0.25">
      <c r="C14603" s="34"/>
      <c r="D14603" s="27"/>
      <c r="F14603" s="27"/>
      <c r="G14603" s="35"/>
      <c r="H14603" s="35"/>
      <c r="I14603" s="35"/>
    </row>
    <row r="14604" spans="3:9" ht="22.5" customHeight="1" x14ac:dyDescent="0.25">
      <c r="C14604" s="34"/>
      <c r="D14604" s="27"/>
      <c r="F14604" s="27"/>
      <c r="G14604" s="35"/>
      <c r="H14604" s="35"/>
      <c r="I14604" s="35"/>
    </row>
    <row r="14605" spans="3:9" ht="22.5" customHeight="1" x14ac:dyDescent="0.25">
      <c r="C14605" s="34"/>
      <c r="D14605" s="27"/>
      <c r="F14605" s="27"/>
      <c r="G14605" s="35"/>
      <c r="H14605" s="35"/>
      <c r="I14605" s="35"/>
    </row>
    <row r="14606" spans="3:9" ht="22.5" customHeight="1" x14ac:dyDescent="0.25">
      <c r="C14606" s="34"/>
      <c r="D14606" s="27"/>
      <c r="F14606" s="27"/>
      <c r="G14606" s="35"/>
      <c r="H14606" s="35"/>
      <c r="I14606" s="35"/>
    </row>
    <row r="14607" spans="3:9" ht="22.5" customHeight="1" x14ac:dyDescent="0.25">
      <c r="C14607" s="34"/>
      <c r="D14607" s="27"/>
      <c r="F14607" s="27"/>
      <c r="G14607" s="35"/>
      <c r="H14607" s="35"/>
      <c r="I14607" s="35"/>
    </row>
    <row r="14608" spans="3:9" ht="22.5" customHeight="1" x14ac:dyDescent="0.25">
      <c r="C14608" s="34"/>
      <c r="D14608" s="27"/>
      <c r="F14608" s="27"/>
      <c r="G14608" s="35"/>
      <c r="H14608" s="35"/>
      <c r="I14608" s="35"/>
    </row>
    <row r="14609" spans="3:9" ht="22.5" customHeight="1" x14ac:dyDescent="0.25">
      <c r="C14609" s="34"/>
      <c r="D14609" s="27"/>
      <c r="F14609" s="27"/>
      <c r="G14609" s="35"/>
      <c r="H14609" s="35"/>
      <c r="I14609" s="35"/>
    </row>
    <row r="14610" spans="3:9" ht="22.5" customHeight="1" x14ac:dyDescent="0.25">
      <c r="C14610" s="34"/>
      <c r="D14610" s="27"/>
      <c r="F14610" s="27"/>
      <c r="G14610" s="35"/>
      <c r="H14610" s="35"/>
      <c r="I14610" s="35"/>
    </row>
    <row r="14611" spans="3:9" ht="22.5" customHeight="1" x14ac:dyDescent="0.25">
      <c r="C14611" s="34"/>
      <c r="D14611" s="27"/>
      <c r="F14611" s="27"/>
      <c r="G14611" s="35"/>
      <c r="H14611" s="35"/>
      <c r="I14611" s="35"/>
    </row>
    <row r="14612" spans="3:9" ht="22.5" customHeight="1" x14ac:dyDescent="0.25">
      <c r="C14612" s="34"/>
      <c r="D14612" s="27"/>
      <c r="F14612" s="27"/>
      <c r="G14612" s="35"/>
      <c r="H14612" s="35"/>
      <c r="I14612" s="35"/>
    </row>
    <row r="14613" spans="3:9" ht="22.5" customHeight="1" x14ac:dyDescent="0.25">
      <c r="C14613" s="34"/>
      <c r="D14613" s="27"/>
      <c r="F14613" s="27"/>
      <c r="G14613" s="35"/>
      <c r="H14613" s="35"/>
      <c r="I14613" s="35"/>
    </row>
    <row r="14614" spans="3:9" ht="22.5" customHeight="1" x14ac:dyDescent="0.25">
      <c r="C14614" s="34"/>
      <c r="D14614" s="27"/>
      <c r="F14614" s="27"/>
      <c r="G14614" s="35"/>
      <c r="H14614" s="35"/>
      <c r="I14614" s="35"/>
    </row>
    <row r="14615" spans="3:9" ht="22.5" customHeight="1" x14ac:dyDescent="0.25">
      <c r="C14615" s="34"/>
      <c r="D14615" s="27"/>
      <c r="F14615" s="27"/>
      <c r="G14615" s="35"/>
      <c r="H14615" s="35"/>
      <c r="I14615" s="35"/>
    </row>
    <row r="14616" spans="3:9" ht="22.5" customHeight="1" x14ac:dyDescent="0.25">
      <c r="C14616" s="34"/>
      <c r="D14616" s="27"/>
      <c r="F14616" s="27"/>
      <c r="G14616" s="35"/>
      <c r="H14616" s="35"/>
      <c r="I14616" s="35"/>
    </row>
    <row r="14617" spans="3:9" ht="22.5" customHeight="1" x14ac:dyDescent="0.25">
      <c r="C14617" s="34"/>
      <c r="D14617" s="27"/>
      <c r="F14617" s="27"/>
      <c r="G14617" s="35"/>
      <c r="H14617" s="35"/>
      <c r="I14617" s="35"/>
    </row>
    <row r="14618" spans="3:9" ht="22.5" customHeight="1" x14ac:dyDescent="0.25">
      <c r="C14618" s="34"/>
      <c r="D14618" s="27"/>
      <c r="F14618" s="27"/>
      <c r="G14618" s="35"/>
      <c r="H14618" s="35"/>
      <c r="I14618" s="35"/>
    </row>
    <row r="14619" spans="3:9" ht="22.5" customHeight="1" x14ac:dyDescent="0.25">
      <c r="C14619" s="34"/>
      <c r="D14619" s="27"/>
      <c r="F14619" s="27"/>
      <c r="G14619" s="35"/>
      <c r="H14619" s="35"/>
      <c r="I14619" s="35"/>
    </row>
    <row r="14620" spans="3:9" ht="22.5" customHeight="1" x14ac:dyDescent="0.25">
      <c r="C14620" s="34"/>
      <c r="D14620" s="27"/>
      <c r="F14620" s="27"/>
      <c r="G14620" s="35"/>
      <c r="H14620" s="35"/>
      <c r="I14620" s="35"/>
    </row>
    <row r="14621" spans="3:9" ht="22.5" customHeight="1" x14ac:dyDescent="0.25">
      <c r="C14621" s="34"/>
      <c r="D14621" s="27"/>
      <c r="F14621" s="27"/>
      <c r="G14621" s="35"/>
      <c r="H14621" s="35"/>
      <c r="I14621" s="35"/>
    </row>
    <row r="14622" spans="3:9" ht="22.5" customHeight="1" x14ac:dyDescent="0.25">
      <c r="C14622" s="34"/>
      <c r="D14622" s="27"/>
      <c r="F14622" s="27"/>
      <c r="G14622" s="35"/>
      <c r="H14622" s="35"/>
      <c r="I14622" s="35"/>
    </row>
    <row r="14623" spans="3:9" ht="22.5" customHeight="1" x14ac:dyDescent="0.25">
      <c r="C14623" s="34"/>
      <c r="D14623" s="27"/>
      <c r="F14623" s="27"/>
      <c r="G14623" s="35"/>
      <c r="H14623" s="35"/>
      <c r="I14623" s="35"/>
    </row>
    <row r="14624" spans="3:9" ht="22.5" customHeight="1" x14ac:dyDescent="0.25">
      <c r="C14624" s="34"/>
      <c r="D14624" s="27"/>
      <c r="F14624" s="27"/>
      <c r="G14624" s="35"/>
      <c r="H14624" s="35"/>
      <c r="I14624" s="35"/>
    </row>
    <row r="14625" spans="3:9" ht="22.5" customHeight="1" x14ac:dyDescent="0.25">
      <c r="C14625" s="34"/>
      <c r="D14625" s="27"/>
      <c r="F14625" s="27"/>
      <c r="G14625" s="35"/>
      <c r="H14625" s="35"/>
      <c r="I14625" s="35"/>
    </row>
    <row r="14626" spans="3:9" ht="22.5" customHeight="1" x14ac:dyDescent="0.25">
      <c r="C14626" s="34"/>
      <c r="D14626" s="27"/>
      <c r="F14626" s="27"/>
      <c r="G14626" s="35"/>
      <c r="H14626" s="35"/>
      <c r="I14626" s="35"/>
    </row>
    <row r="14627" spans="3:9" ht="22.5" customHeight="1" x14ac:dyDescent="0.25">
      <c r="C14627" s="34"/>
      <c r="D14627" s="27"/>
      <c r="F14627" s="27"/>
      <c r="G14627" s="35"/>
      <c r="H14627" s="35"/>
      <c r="I14627" s="35"/>
    </row>
    <row r="14628" spans="3:9" ht="22.5" customHeight="1" x14ac:dyDescent="0.25">
      <c r="C14628" s="34"/>
      <c r="D14628" s="27"/>
      <c r="F14628" s="27"/>
      <c r="G14628" s="35"/>
      <c r="H14628" s="35"/>
      <c r="I14628" s="35"/>
    </row>
    <row r="14629" spans="3:9" ht="22.5" customHeight="1" x14ac:dyDescent="0.25">
      <c r="C14629" s="34"/>
      <c r="D14629" s="27"/>
      <c r="F14629" s="27"/>
      <c r="G14629" s="35"/>
      <c r="H14629" s="35"/>
      <c r="I14629" s="35"/>
    </row>
    <row r="14630" spans="3:9" ht="22.5" customHeight="1" x14ac:dyDescent="0.25">
      <c r="C14630" s="34"/>
      <c r="D14630" s="27"/>
      <c r="F14630" s="27"/>
      <c r="G14630" s="35"/>
      <c r="H14630" s="35"/>
      <c r="I14630" s="35"/>
    </row>
    <row r="14631" spans="3:9" ht="22.5" customHeight="1" x14ac:dyDescent="0.25">
      <c r="C14631" s="34"/>
      <c r="D14631" s="27"/>
      <c r="F14631" s="27"/>
      <c r="G14631" s="35"/>
      <c r="H14631" s="35"/>
      <c r="I14631" s="35"/>
    </row>
    <row r="14632" spans="3:9" ht="22.5" customHeight="1" x14ac:dyDescent="0.25">
      <c r="C14632" s="34"/>
      <c r="D14632" s="27"/>
      <c r="F14632" s="27"/>
      <c r="G14632" s="35"/>
      <c r="H14632" s="35"/>
      <c r="I14632" s="35"/>
    </row>
    <row r="14633" spans="3:9" ht="22.5" customHeight="1" x14ac:dyDescent="0.25">
      <c r="C14633" s="34"/>
      <c r="D14633" s="27"/>
      <c r="F14633" s="27"/>
      <c r="G14633" s="35"/>
      <c r="H14633" s="35"/>
      <c r="I14633" s="35"/>
    </row>
    <row r="14634" spans="3:9" ht="22.5" customHeight="1" x14ac:dyDescent="0.25">
      <c r="C14634" s="34"/>
      <c r="D14634" s="27"/>
      <c r="F14634" s="27"/>
      <c r="G14634" s="35"/>
      <c r="H14634" s="35"/>
      <c r="I14634" s="35"/>
    </row>
    <row r="14635" spans="3:9" ht="22.5" customHeight="1" x14ac:dyDescent="0.25">
      <c r="C14635" s="34"/>
      <c r="D14635" s="27"/>
      <c r="F14635" s="27"/>
      <c r="G14635" s="35"/>
      <c r="H14635" s="35"/>
      <c r="I14635" s="35"/>
    </row>
    <row r="14636" spans="3:9" ht="22.5" customHeight="1" x14ac:dyDescent="0.25">
      <c r="C14636" s="34"/>
      <c r="D14636" s="27"/>
      <c r="F14636" s="27"/>
      <c r="G14636" s="35"/>
      <c r="H14636" s="35"/>
      <c r="I14636" s="35"/>
    </row>
    <row r="14637" spans="3:9" ht="22.5" customHeight="1" x14ac:dyDescent="0.25">
      <c r="C14637" s="34"/>
      <c r="D14637" s="27"/>
      <c r="F14637" s="27"/>
      <c r="G14637" s="35"/>
      <c r="H14637" s="35"/>
      <c r="I14637" s="35"/>
    </row>
    <row r="14638" spans="3:9" ht="22.5" customHeight="1" x14ac:dyDescent="0.25">
      <c r="C14638" s="34"/>
      <c r="D14638" s="27"/>
      <c r="F14638" s="27"/>
      <c r="G14638" s="35"/>
      <c r="H14638" s="35"/>
      <c r="I14638" s="35"/>
    </row>
    <row r="14639" spans="3:9" ht="22.5" customHeight="1" x14ac:dyDescent="0.25">
      <c r="C14639" s="34"/>
      <c r="D14639" s="27"/>
      <c r="F14639" s="27"/>
      <c r="G14639" s="35"/>
      <c r="H14639" s="35"/>
      <c r="I14639" s="35"/>
    </row>
    <row r="14640" spans="3:9" ht="22.5" customHeight="1" x14ac:dyDescent="0.25">
      <c r="C14640" s="34"/>
      <c r="D14640" s="27"/>
      <c r="F14640" s="27"/>
      <c r="G14640" s="35"/>
      <c r="H14640" s="35"/>
      <c r="I14640" s="35"/>
    </row>
    <row r="14641" spans="3:9" ht="22.5" customHeight="1" x14ac:dyDescent="0.25">
      <c r="C14641" s="34"/>
      <c r="D14641" s="27"/>
      <c r="F14641" s="27"/>
      <c r="G14641" s="35"/>
      <c r="H14641" s="35"/>
      <c r="I14641" s="35"/>
    </row>
    <row r="14642" spans="3:9" ht="22.5" customHeight="1" x14ac:dyDescent="0.25">
      <c r="C14642" s="34"/>
      <c r="D14642" s="27"/>
      <c r="F14642" s="27"/>
      <c r="G14642" s="35"/>
      <c r="H14642" s="35"/>
      <c r="I14642" s="35"/>
    </row>
    <row r="14643" spans="3:9" ht="22.5" customHeight="1" x14ac:dyDescent="0.25">
      <c r="C14643" s="34"/>
      <c r="D14643" s="27"/>
      <c r="F14643" s="27"/>
      <c r="G14643" s="35"/>
      <c r="H14643" s="35"/>
      <c r="I14643" s="35"/>
    </row>
    <row r="14644" spans="3:9" ht="22.5" customHeight="1" x14ac:dyDescent="0.25">
      <c r="C14644" s="34"/>
      <c r="D14644" s="27"/>
      <c r="F14644" s="27"/>
      <c r="G14644" s="35"/>
      <c r="H14644" s="35"/>
      <c r="I14644" s="35"/>
    </row>
    <row r="14645" spans="3:9" ht="22.5" customHeight="1" x14ac:dyDescent="0.25">
      <c r="C14645" s="34"/>
      <c r="D14645" s="27"/>
      <c r="F14645" s="27"/>
      <c r="G14645" s="35"/>
      <c r="H14645" s="35"/>
      <c r="I14645" s="35"/>
    </row>
    <row r="14646" spans="3:9" ht="22.5" customHeight="1" x14ac:dyDescent="0.25">
      <c r="C14646" s="34"/>
      <c r="D14646" s="27"/>
      <c r="F14646" s="27"/>
      <c r="G14646" s="35"/>
      <c r="H14646" s="35"/>
      <c r="I14646" s="35"/>
    </row>
    <row r="14647" spans="3:9" ht="22.5" customHeight="1" x14ac:dyDescent="0.25">
      <c r="C14647" s="34"/>
      <c r="D14647" s="27"/>
      <c r="F14647" s="27"/>
      <c r="G14647" s="35"/>
      <c r="H14647" s="35"/>
      <c r="I14647" s="35"/>
    </row>
    <row r="14648" spans="3:9" ht="22.5" customHeight="1" x14ac:dyDescent="0.25">
      <c r="C14648" s="34"/>
      <c r="D14648" s="27"/>
      <c r="F14648" s="27"/>
      <c r="G14648" s="35"/>
      <c r="H14648" s="35"/>
      <c r="I14648" s="35"/>
    </row>
    <row r="14649" spans="3:9" ht="22.5" customHeight="1" x14ac:dyDescent="0.25">
      <c r="C14649" s="34"/>
      <c r="D14649" s="27"/>
      <c r="F14649" s="27"/>
      <c r="G14649" s="35"/>
      <c r="H14649" s="35"/>
      <c r="I14649" s="35"/>
    </row>
    <row r="14650" spans="3:9" ht="22.5" customHeight="1" x14ac:dyDescent="0.25">
      <c r="C14650" s="34"/>
      <c r="D14650" s="27"/>
      <c r="F14650" s="27"/>
      <c r="G14650" s="35"/>
      <c r="H14650" s="35"/>
      <c r="I14650" s="35"/>
    </row>
    <row r="14651" spans="3:9" ht="22.5" customHeight="1" x14ac:dyDescent="0.25">
      <c r="C14651" s="34"/>
      <c r="D14651" s="27"/>
      <c r="F14651" s="27"/>
      <c r="G14651" s="35"/>
      <c r="H14651" s="35"/>
      <c r="I14651" s="35"/>
    </row>
    <row r="14652" spans="3:9" ht="22.5" customHeight="1" x14ac:dyDescent="0.25">
      <c r="C14652" s="34"/>
      <c r="D14652" s="27"/>
      <c r="F14652" s="27"/>
      <c r="G14652" s="35"/>
      <c r="H14652" s="35"/>
      <c r="I14652" s="35"/>
    </row>
    <row r="14653" spans="3:9" ht="22.5" customHeight="1" x14ac:dyDescent="0.25">
      <c r="C14653" s="34"/>
      <c r="D14653" s="27"/>
      <c r="F14653" s="27"/>
      <c r="G14653" s="35"/>
      <c r="H14653" s="35"/>
      <c r="I14653" s="35"/>
    </row>
    <row r="14654" spans="3:9" ht="22.5" customHeight="1" x14ac:dyDescent="0.25">
      <c r="C14654" s="34"/>
      <c r="D14654" s="27"/>
      <c r="F14654" s="27"/>
      <c r="G14654" s="35"/>
      <c r="H14654" s="35"/>
      <c r="I14654" s="35"/>
    </row>
    <row r="14655" spans="3:9" ht="22.5" customHeight="1" x14ac:dyDescent="0.25">
      <c r="C14655" s="34"/>
      <c r="D14655" s="27"/>
      <c r="F14655" s="27"/>
      <c r="G14655" s="35"/>
      <c r="H14655" s="35"/>
      <c r="I14655" s="35"/>
    </row>
    <row r="14656" spans="3:9" ht="22.5" customHeight="1" x14ac:dyDescent="0.25">
      <c r="C14656" s="34"/>
      <c r="D14656" s="27"/>
      <c r="F14656" s="27"/>
      <c r="G14656" s="35"/>
      <c r="H14656" s="35"/>
      <c r="I14656" s="35"/>
    </row>
    <row r="14657" spans="3:9" ht="22.5" customHeight="1" x14ac:dyDescent="0.25">
      <c r="C14657" s="34"/>
      <c r="D14657" s="27"/>
      <c r="F14657" s="27"/>
      <c r="G14657" s="35"/>
      <c r="H14657" s="35"/>
      <c r="I14657" s="35"/>
    </row>
    <row r="14658" spans="3:9" ht="22.5" customHeight="1" x14ac:dyDescent="0.25">
      <c r="C14658" s="34"/>
      <c r="D14658" s="27"/>
      <c r="F14658" s="27"/>
      <c r="G14658" s="35"/>
      <c r="H14658" s="35"/>
      <c r="I14658" s="35"/>
    </row>
    <row r="14659" spans="3:9" ht="22.5" customHeight="1" x14ac:dyDescent="0.25">
      <c r="C14659" s="34"/>
      <c r="D14659" s="27"/>
      <c r="F14659" s="27"/>
      <c r="G14659" s="35"/>
      <c r="H14659" s="35"/>
      <c r="I14659" s="35"/>
    </row>
    <row r="14660" spans="3:9" ht="22.5" customHeight="1" x14ac:dyDescent="0.25">
      <c r="C14660" s="34"/>
      <c r="D14660" s="27"/>
      <c r="F14660" s="27"/>
      <c r="G14660" s="35"/>
      <c r="H14660" s="35"/>
      <c r="I14660" s="35"/>
    </row>
    <row r="14661" spans="3:9" ht="22.5" customHeight="1" x14ac:dyDescent="0.25">
      <c r="C14661" s="34"/>
      <c r="D14661" s="27"/>
      <c r="F14661" s="27"/>
      <c r="G14661" s="35"/>
      <c r="H14661" s="35"/>
      <c r="I14661" s="35"/>
    </row>
    <row r="14662" spans="3:9" ht="22.5" customHeight="1" x14ac:dyDescent="0.25">
      <c r="C14662" s="34"/>
      <c r="D14662" s="27"/>
      <c r="F14662" s="27"/>
      <c r="G14662" s="35"/>
      <c r="H14662" s="35"/>
      <c r="I14662" s="35"/>
    </row>
    <row r="14663" spans="3:9" ht="22.5" customHeight="1" x14ac:dyDescent="0.25">
      <c r="C14663" s="34"/>
      <c r="D14663" s="27"/>
      <c r="F14663" s="27"/>
      <c r="G14663" s="35"/>
      <c r="H14663" s="35"/>
      <c r="I14663" s="35"/>
    </row>
    <row r="14664" spans="3:9" ht="22.5" customHeight="1" x14ac:dyDescent="0.25">
      <c r="C14664" s="34"/>
      <c r="D14664" s="27"/>
      <c r="F14664" s="27"/>
      <c r="G14664" s="35"/>
      <c r="H14664" s="35"/>
      <c r="I14664" s="35"/>
    </row>
    <row r="14665" spans="3:9" ht="22.5" customHeight="1" x14ac:dyDescent="0.25">
      <c r="C14665" s="34"/>
      <c r="D14665" s="27"/>
      <c r="F14665" s="27"/>
      <c r="G14665" s="35"/>
      <c r="H14665" s="35"/>
      <c r="I14665" s="35"/>
    </row>
    <row r="14666" spans="3:9" ht="22.5" customHeight="1" x14ac:dyDescent="0.25">
      <c r="C14666" s="34"/>
      <c r="D14666" s="27"/>
      <c r="F14666" s="27"/>
      <c r="G14666" s="35"/>
      <c r="H14666" s="35"/>
      <c r="I14666" s="35"/>
    </row>
    <row r="14667" spans="3:9" ht="22.5" customHeight="1" x14ac:dyDescent="0.25">
      <c r="C14667" s="34"/>
      <c r="D14667" s="27"/>
      <c r="F14667" s="27"/>
      <c r="G14667" s="35"/>
      <c r="H14667" s="35"/>
      <c r="I14667" s="35"/>
    </row>
    <row r="14668" spans="3:9" ht="22.5" customHeight="1" x14ac:dyDescent="0.25">
      <c r="C14668" s="34"/>
      <c r="D14668" s="27"/>
      <c r="F14668" s="27"/>
      <c r="G14668" s="35"/>
      <c r="H14668" s="35"/>
      <c r="I14668" s="35"/>
    </row>
    <row r="14669" spans="3:9" ht="22.5" customHeight="1" x14ac:dyDescent="0.25">
      <c r="C14669" s="34"/>
      <c r="D14669" s="27"/>
      <c r="F14669" s="27"/>
      <c r="G14669" s="35"/>
      <c r="H14669" s="35"/>
      <c r="I14669" s="35"/>
    </row>
    <row r="14670" spans="3:9" ht="22.5" customHeight="1" x14ac:dyDescent="0.25">
      <c r="C14670" s="34"/>
      <c r="D14670" s="27"/>
      <c r="F14670" s="27"/>
      <c r="G14670" s="35"/>
      <c r="H14670" s="35"/>
      <c r="I14670" s="35"/>
    </row>
    <row r="14671" spans="3:9" ht="22.5" customHeight="1" x14ac:dyDescent="0.25">
      <c r="C14671" s="34"/>
      <c r="D14671" s="27"/>
      <c r="F14671" s="27"/>
      <c r="G14671" s="35"/>
      <c r="H14671" s="35"/>
      <c r="I14671" s="35"/>
    </row>
    <row r="14672" spans="3:9" ht="22.5" customHeight="1" x14ac:dyDescent="0.25">
      <c r="C14672" s="34"/>
      <c r="D14672" s="27"/>
      <c r="F14672" s="27"/>
      <c r="G14672" s="35"/>
      <c r="H14672" s="35"/>
      <c r="I14672" s="35"/>
    </row>
    <row r="14673" spans="3:9" ht="22.5" customHeight="1" x14ac:dyDescent="0.25">
      <c r="C14673" s="34"/>
      <c r="D14673" s="27"/>
      <c r="F14673" s="27"/>
      <c r="G14673" s="35"/>
      <c r="H14673" s="35"/>
      <c r="I14673" s="35"/>
    </row>
    <row r="14674" spans="3:9" ht="22.5" customHeight="1" x14ac:dyDescent="0.25">
      <c r="C14674" s="34"/>
      <c r="D14674" s="27"/>
      <c r="F14674" s="27"/>
      <c r="G14674" s="35"/>
      <c r="H14674" s="35"/>
      <c r="I14674" s="35"/>
    </row>
    <row r="14675" spans="3:9" ht="22.5" customHeight="1" x14ac:dyDescent="0.25">
      <c r="C14675" s="34"/>
      <c r="D14675" s="27"/>
      <c r="F14675" s="27"/>
      <c r="G14675" s="35"/>
      <c r="H14675" s="35"/>
      <c r="I14675" s="35"/>
    </row>
    <row r="14676" spans="3:9" ht="22.5" customHeight="1" x14ac:dyDescent="0.25">
      <c r="C14676" s="34"/>
      <c r="D14676" s="27"/>
      <c r="F14676" s="27"/>
      <c r="G14676" s="35"/>
      <c r="H14676" s="35"/>
      <c r="I14676" s="35"/>
    </row>
    <row r="14677" spans="3:9" ht="22.5" customHeight="1" x14ac:dyDescent="0.25">
      <c r="C14677" s="34"/>
      <c r="D14677" s="27"/>
      <c r="F14677" s="27"/>
      <c r="G14677" s="35"/>
      <c r="H14677" s="35"/>
      <c r="I14677" s="35"/>
    </row>
    <row r="14678" spans="3:9" ht="22.5" customHeight="1" x14ac:dyDescent="0.25">
      <c r="C14678" s="34"/>
      <c r="D14678" s="27"/>
      <c r="F14678" s="27"/>
      <c r="G14678" s="35"/>
      <c r="H14678" s="35"/>
      <c r="I14678" s="35"/>
    </row>
    <row r="14679" spans="3:9" ht="22.5" customHeight="1" x14ac:dyDescent="0.25">
      <c r="C14679" s="34"/>
      <c r="D14679" s="27"/>
      <c r="F14679" s="27"/>
      <c r="G14679" s="35"/>
      <c r="H14679" s="35"/>
      <c r="I14679" s="35"/>
    </row>
    <row r="14680" spans="3:9" ht="22.5" customHeight="1" x14ac:dyDescent="0.25">
      <c r="C14680" s="34"/>
      <c r="D14680" s="27"/>
      <c r="F14680" s="27"/>
      <c r="G14680" s="35"/>
      <c r="H14680" s="35"/>
      <c r="I14680" s="35"/>
    </row>
    <row r="14681" spans="3:9" ht="22.5" customHeight="1" x14ac:dyDescent="0.25">
      <c r="C14681" s="34"/>
      <c r="D14681" s="27"/>
      <c r="F14681" s="27"/>
      <c r="G14681" s="35"/>
      <c r="H14681" s="35"/>
      <c r="I14681" s="35"/>
    </row>
    <row r="14682" spans="3:9" ht="22.5" customHeight="1" x14ac:dyDescent="0.25">
      <c r="C14682" s="34"/>
      <c r="D14682" s="27"/>
      <c r="F14682" s="27"/>
      <c r="G14682" s="35"/>
      <c r="H14682" s="35"/>
      <c r="I14682" s="35"/>
    </row>
    <row r="14683" spans="3:9" ht="22.5" customHeight="1" x14ac:dyDescent="0.25">
      <c r="C14683" s="34"/>
      <c r="D14683" s="27"/>
      <c r="F14683" s="27"/>
      <c r="G14683" s="35"/>
      <c r="H14683" s="35"/>
      <c r="I14683" s="35"/>
    </row>
    <row r="14684" spans="3:9" ht="22.5" customHeight="1" x14ac:dyDescent="0.25">
      <c r="C14684" s="34"/>
      <c r="D14684" s="27"/>
      <c r="F14684" s="27"/>
      <c r="G14684" s="35"/>
      <c r="H14684" s="35"/>
      <c r="I14684" s="35"/>
    </row>
    <row r="14685" spans="3:9" ht="22.5" customHeight="1" x14ac:dyDescent="0.25">
      <c r="C14685" s="34"/>
      <c r="D14685" s="27"/>
      <c r="F14685" s="27"/>
      <c r="G14685" s="35"/>
      <c r="H14685" s="35"/>
      <c r="I14685" s="35"/>
    </row>
    <row r="14686" spans="3:9" ht="22.5" customHeight="1" x14ac:dyDescent="0.25">
      <c r="C14686" s="34"/>
      <c r="D14686" s="27"/>
      <c r="F14686" s="27"/>
      <c r="G14686" s="35"/>
      <c r="H14686" s="35"/>
      <c r="I14686" s="35"/>
    </row>
    <row r="14687" spans="3:9" ht="22.5" customHeight="1" x14ac:dyDescent="0.25">
      <c r="C14687" s="34"/>
      <c r="D14687" s="27"/>
      <c r="F14687" s="27"/>
      <c r="G14687" s="35"/>
      <c r="H14687" s="35"/>
      <c r="I14687" s="35"/>
    </row>
    <row r="14688" spans="3:9" ht="22.5" customHeight="1" x14ac:dyDescent="0.25">
      <c r="C14688" s="34"/>
      <c r="D14688" s="27"/>
      <c r="F14688" s="27"/>
      <c r="G14688" s="35"/>
      <c r="H14688" s="35"/>
      <c r="I14688" s="35"/>
    </row>
    <row r="14689" spans="3:9" ht="22.5" customHeight="1" x14ac:dyDescent="0.25">
      <c r="C14689" s="34"/>
      <c r="D14689" s="27"/>
      <c r="F14689" s="27"/>
      <c r="G14689" s="35"/>
      <c r="H14689" s="35"/>
      <c r="I14689" s="35"/>
    </row>
    <row r="14690" spans="3:9" ht="22.5" customHeight="1" x14ac:dyDescent="0.25">
      <c r="C14690" s="34"/>
      <c r="D14690" s="27"/>
      <c r="F14690" s="27"/>
      <c r="G14690" s="35"/>
      <c r="H14690" s="35"/>
      <c r="I14690" s="35"/>
    </row>
    <row r="14691" spans="3:9" ht="22.5" customHeight="1" x14ac:dyDescent="0.25">
      <c r="C14691" s="34"/>
      <c r="D14691" s="27"/>
      <c r="F14691" s="27"/>
      <c r="G14691" s="35"/>
      <c r="H14691" s="35"/>
      <c r="I14691" s="35"/>
    </row>
    <row r="14692" spans="3:9" ht="22.5" customHeight="1" x14ac:dyDescent="0.25">
      <c r="C14692" s="34"/>
      <c r="D14692" s="27"/>
      <c r="F14692" s="27"/>
      <c r="G14692" s="35"/>
      <c r="H14692" s="35"/>
      <c r="I14692" s="35"/>
    </row>
    <row r="14693" spans="3:9" ht="22.5" customHeight="1" x14ac:dyDescent="0.25">
      <c r="C14693" s="34"/>
      <c r="D14693" s="27"/>
      <c r="F14693" s="27"/>
      <c r="G14693" s="35"/>
      <c r="H14693" s="35"/>
      <c r="I14693" s="35"/>
    </row>
    <row r="14694" spans="3:9" ht="22.5" customHeight="1" x14ac:dyDescent="0.25">
      <c r="C14694" s="34"/>
      <c r="D14694" s="27"/>
      <c r="F14694" s="27"/>
      <c r="G14694" s="35"/>
      <c r="H14694" s="35"/>
      <c r="I14694" s="35"/>
    </row>
    <row r="14695" spans="3:9" ht="22.5" customHeight="1" x14ac:dyDescent="0.25">
      <c r="C14695" s="34"/>
      <c r="D14695" s="27"/>
      <c r="F14695" s="27"/>
      <c r="G14695" s="35"/>
      <c r="H14695" s="35"/>
      <c r="I14695" s="35"/>
    </row>
    <row r="14696" spans="3:9" ht="22.5" customHeight="1" x14ac:dyDescent="0.25">
      <c r="C14696" s="34"/>
      <c r="D14696" s="27"/>
      <c r="F14696" s="27"/>
      <c r="G14696" s="35"/>
      <c r="H14696" s="35"/>
      <c r="I14696" s="35"/>
    </row>
    <row r="14697" spans="3:9" ht="22.5" customHeight="1" x14ac:dyDescent="0.25">
      <c r="C14697" s="34"/>
      <c r="D14697" s="27"/>
      <c r="F14697" s="27"/>
      <c r="G14697" s="35"/>
      <c r="H14697" s="35"/>
      <c r="I14697" s="35"/>
    </row>
    <row r="14698" spans="3:9" ht="22.5" customHeight="1" x14ac:dyDescent="0.25">
      <c r="C14698" s="34"/>
      <c r="D14698" s="27"/>
      <c r="F14698" s="27"/>
      <c r="G14698" s="35"/>
      <c r="H14698" s="35"/>
      <c r="I14698" s="35"/>
    </row>
    <row r="14699" spans="3:9" ht="22.5" customHeight="1" x14ac:dyDescent="0.25">
      <c r="C14699" s="34"/>
      <c r="D14699" s="27"/>
      <c r="F14699" s="27"/>
      <c r="G14699" s="35"/>
      <c r="H14699" s="35"/>
      <c r="I14699" s="35"/>
    </row>
    <row r="14700" spans="3:9" ht="22.5" customHeight="1" x14ac:dyDescent="0.25">
      <c r="C14700" s="34"/>
      <c r="D14700" s="27"/>
      <c r="F14700" s="27"/>
      <c r="G14700" s="35"/>
      <c r="H14700" s="35"/>
      <c r="I14700" s="35"/>
    </row>
    <row r="14701" spans="3:9" ht="22.5" customHeight="1" x14ac:dyDescent="0.25">
      <c r="C14701" s="34"/>
      <c r="D14701" s="27"/>
      <c r="F14701" s="27"/>
      <c r="G14701" s="35"/>
      <c r="H14701" s="35"/>
      <c r="I14701" s="35"/>
    </row>
    <row r="14702" spans="3:9" ht="22.5" customHeight="1" x14ac:dyDescent="0.25">
      <c r="C14702" s="34"/>
      <c r="D14702" s="27"/>
      <c r="F14702" s="27"/>
      <c r="G14702" s="35"/>
      <c r="H14702" s="35"/>
      <c r="I14702" s="35"/>
    </row>
    <row r="14703" spans="3:9" ht="22.5" customHeight="1" x14ac:dyDescent="0.25">
      <c r="C14703" s="34"/>
      <c r="D14703" s="27"/>
      <c r="F14703" s="27"/>
      <c r="G14703" s="35"/>
      <c r="H14703" s="35"/>
      <c r="I14703" s="35"/>
    </row>
    <row r="14704" spans="3:9" ht="22.5" customHeight="1" x14ac:dyDescent="0.25">
      <c r="C14704" s="34"/>
      <c r="D14704" s="27"/>
      <c r="F14704" s="27"/>
      <c r="G14704" s="35"/>
      <c r="H14704" s="35"/>
      <c r="I14704" s="35"/>
    </row>
    <row r="14705" spans="3:9" ht="22.5" customHeight="1" x14ac:dyDescent="0.25">
      <c r="C14705" s="34"/>
      <c r="D14705" s="27"/>
      <c r="F14705" s="27"/>
      <c r="G14705" s="35"/>
      <c r="H14705" s="35"/>
      <c r="I14705" s="35"/>
    </row>
    <row r="14706" spans="3:9" ht="22.5" customHeight="1" x14ac:dyDescent="0.25">
      <c r="C14706" s="34"/>
      <c r="D14706" s="27"/>
      <c r="F14706" s="27"/>
      <c r="G14706" s="35"/>
      <c r="H14706" s="35"/>
      <c r="I14706" s="35"/>
    </row>
    <row r="14707" spans="3:9" ht="22.5" customHeight="1" x14ac:dyDescent="0.25">
      <c r="C14707" s="34"/>
      <c r="D14707" s="27"/>
      <c r="F14707" s="27"/>
      <c r="G14707" s="35"/>
      <c r="H14707" s="35"/>
      <c r="I14707" s="35"/>
    </row>
    <row r="14708" spans="3:9" ht="22.5" customHeight="1" x14ac:dyDescent="0.25">
      <c r="C14708" s="34"/>
      <c r="D14708" s="27"/>
      <c r="F14708" s="27"/>
      <c r="G14708" s="35"/>
      <c r="H14708" s="35"/>
      <c r="I14708" s="35"/>
    </row>
    <row r="14709" spans="3:9" ht="22.5" customHeight="1" x14ac:dyDescent="0.25">
      <c r="C14709" s="34"/>
      <c r="D14709" s="27"/>
      <c r="F14709" s="27"/>
      <c r="G14709" s="35"/>
      <c r="H14709" s="35"/>
      <c r="I14709" s="35"/>
    </row>
    <row r="14710" spans="3:9" ht="22.5" customHeight="1" x14ac:dyDescent="0.25">
      <c r="C14710" s="34"/>
      <c r="D14710" s="27"/>
      <c r="F14710" s="27"/>
      <c r="G14710" s="35"/>
      <c r="H14710" s="35"/>
      <c r="I14710" s="35"/>
    </row>
    <row r="14711" spans="3:9" ht="22.5" customHeight="1" x14ac:dyDescent="0.25">
      <c r="C14711" s="34"/>
      <c r="D14711" s="27"/>
      <c r="F14711" s="27"/>
      <c r="G14711" s="35"/>
      <c r="H14711" s="35"/>
      <c r="I14711" s="35"/>
    </row>
    <row r="14712" spans="3:9" ht="22.5" customHeight="1" x14ac:dyDescent="0.25">
      <c r="C14712" s="34"/>
      <c r="D14712" s="27"/>
      <c r="F14712" s="27"/>
      <c r="G14712" s="35"/>
      <c r="H14712" s="35"/>
      <c r="I14712" s="35"/>
    </row>
    <row r="14713" spans="3:9" ht="22.5" customHeight="1" x14ac:dyDescent="0.25">
      <c r="C14713" s="34"/>
      <c r="D14713" s="27"/>
      <c r="F14713" s="27"/>
      <c r="G14713" s="35"/>
      <c r="H14713" s="35"/>
      <c r="I14713" s="35"/>
    </row>
    <row r="14714" spans="3:9" ht="22.5" customHeight="1" x14ac:dyDescent="0.25">
      <c r="C14714" s="34"/>
      <c r="D14714" s="27"/>
      <c r="F14714" s="27"/>
      <c r="G14714" s="35"/>
      <c r="H14714" s="35"/>
      <c r="I14714" s="35"/>
    </row>
    <row r="14715" spans="3:9" ht="22.5" customHeight="1" x14ac:dyDescent="0.25">
      <c r="C14715" s="34"/>
      <c r="D14715" s="27"/>
      <c r="F14715" s="27"/>
      <c r="G14715" s="35"/>
      <c r="H14715" s="35"/>
      <c r="I14715" s="35"/>
    </row>
    <row r="14716" spans="3:9" ht="22.5" customHeight="1" x14ac:dyDescent="0.25">
      <c r="C14716" s="34"/>
      <c r="D14716" s="27"/>
      <c r="F14716" s="27"/>
      <c r="G14716" s="35"/>
      <c r="H14716" s="35"/>
      <c r="I14716" s="35"/>
    </row>
    <row r="14717" spans="3:9" ht="22.5" customHeight="1" x14ac:dyDescent="0.25">
      <c r="C14717" s="34"/>
      <c r="D14717" s="27"/>
      <c r="F14717" s="27"/>
      <c r="G14717" s="35"/>
      <c r="H14717" s="35"/>
      <c r="I14717" s="35"/>
    </row>
    <row r="14718" spans="3:9" ht="22.5" customHeight="1" x14ac:dyDescent="0.25">
      <c r="C14718" s="34"/>
      <c r="D14718" s="27"/>
      <c r="F14718" s="27"/>
      <c r="G14718" s="35"/>
      <c r="H14718" s="35"/>
      <c r="I14718" s="35"/>
    </row>
    <row r="14719" spans="3:9" ht="22.5" customHeight="1" x14ac:dyDescent="0.25">
      <c r="C14719" s="34"/>
      <c r="D14719" s="27"/>
      <c r="F14719" s="27"/>
      <c r="G14719" s="35"/>
      <c r="H14719" s="35"/>
      <c r="I14719" s="35"/>
    </row>
    <row r="14720" spans="3:9" ht="22.5" customHeight="1" x14ac:dyDescent="0.25">
      <c r="C14720" s="34"/>
      <c r="D14720" s="27"/>
      <c r="F14720" s="27"/>
      <c r="G14720" s="35"/>
      <c r="H14720" s="35"/>
      <c r="I14720" s="35"/>
    </row>
    <row r="14721" spans="3:9" ht="22.5" customHeight="1" x14ac:dyDescent="0.25">
      <c r="C14721" s="34"/>
      <c r="D14721" s="27"/>
      <c r="F14721" s="27"/>
      <c r="G14721" s="35"/>
      <c r="H14721" s="35"/>
      <c r="I14721" s="35"/>
    </row>
    <row r="14722" spans="3:9" ht="22.5" customHeight="1" x14ac:dyDescent="0.25">
      <c r="C14722" s="34"/>
      <c r="D14722" s="27"/>
      <c r="F14722" s="27"/>
      <c r="G14722" s="35"/>
      <c r="H14722" s="35"/>
      <c r="I14722" s="35"/>
    </row>
    <row r="14723" spans="3:9" ht="22.5" customHeight="1" x14ac:dyDescent="0.25">
      <c r="C14723" s="34"/>
      <c r="D14723" s="27"/>
      <c r="F14723" s="27"/>
      <c r="G14723" s="35"/>
      <c r="H14723" s="35"/>
      <c r="I14723" s="35"/>
    </row>
    <row r="14724" spans="3:9" ht="22.5" customHeight="1" x14ac:dyDescent="0.25">
      <c r="C14724" s="34"/>
      <c r="D14724" s="27"/>
      <c r="F14724" s="27"/>
      <c r="G14724" s="35"/>
      <c r="H14724" s="35"/>
      <c r="I14724" s="35"/>
    </row>
    <row r="14725" spans="3:9" ht="22.5" customHeight="1" x14ac:dyDescent="0.25">
      <c r="C14725" s="34"/>
      <c r="D14725" s="27"/>
      <c r="F14725" s="27"/>
      <c r="G14725" s="35"/>
      <c r="H14725" s="35"/>
      <c r="I14725" s="35"/>
    </row>
    <row r="14726" spans="3:9" ht="22.5" customHeight="1" x14ac:dyDescent="0.25">
      <c r="C14726" s="34"/>
      <c r="D14726" s="27"/>
      <c r="F14726" s="27"/>
      <c r="G14726" s="35"/>
      <c r="H14726" s="35"/>
      <c r="I14726" s="35"/>
    </row>
    <row r="14727" spans="3:9" ht="22.5" customHeight="1" x14ac:dyDescent="0.25">
      <c r="C14727" s="34"/>
      <c r="D14727" s="27"/>
      <c r="F14727" s="27"/>
      <c r="G14727" s="35"/>
      <c r="H14727" s="35"/>
      <c r="I14727" s="35"/>
    </row>
    <row r="14728" spans="3:9" ht="22.5" customHeight="1" x14ac:dyDescent="0.25">
      <c r="C14728" s="34"/>
      <c r="D14728" s="27"/>
      <c r="F14728" s="27"/>
      <c r="G14728" s="35"/>
      <c r="H14728" s="35"/>
      <c r="I14728" s="35"/>
    </row>
    <row r="14729" spans="3:9" ht="22.5" customHeight="1" x14ac:dyDescent="0.25">
      <c r="C14729" s="34"/>
      <c r="D14729" s="27"/>
      <c r="F14729" s="27"/>
      <c r="G14729" s="35"/>
      <c r="H14729" s="35"/>
      <c r="I14729" s="35"/>
    </row>
    <row r="14730" spans="3:9" ht="22.5" customHeight="1" x14ac:dyDescent="0.25">
      <c r="C14730" s="34"/>
      <c r="D14730" s="27"/>
      <c r="F14730" s="27"/>
      <c r="G14730" s="35"/>
      <c r="H14730" s="35"/>
      <c r="I14730" s="35"/>
    </row>
    <row r="14731" spans="3:9" ht="22.5" customHeight="1" x14ac:dyDescent="0.25">
      <c r="C14731" s="34"/>
      <c r="D14731" s="27"/>
      <c r="F14731" s="27"/>
      <c r="G14731" s="35"/>
      <c r="H14731" s="35"/>
      <c r="I14731" s="35"/>
    </row>
    <row r="14732" spans="3:9" ht="22.5" customHeight="1" x14ac:dyDescent="0.25">
      <c r="C14732" s="34"/>
      <c r="D14732" s="27"/>
      <c r="F14732" s="27"/>
      <c r="G14732" s="35"/>
      <c r="H14732" s="35"/>
      <c r="I14732" s="35"/>
    </row>
    <row r="14733" spans="3:9" ht="22.5" customHeight="1" x14ac:dyDescent="0.25">
      <c r="C14733" s="34"/>
      <c r="D14733" s="27"/>
      <c r="F14733" s="27"/>
      <c r="G14733" s="35"/>
      <c r="H14733" s="35"/>
      <c r="I14733" s="35"/>
    </row>
    <row r="14734" spans="3:9" ht="22.5" customHeight="1" x14ac:dyDescent="0.25">
      <c r="C14734" s="34"/>
      <c r="D14734" s="27"/>
      <c r="F14734" s="27"/>
      <c r="G14734" s="35"/>
      <c r="H14734" s="35"/>
      <c r="I14734" s="35"/>
    </row>
    <row r="14735" spans="3:9" ht="22.5" customHeight="1" x14ac:dyDescent="0.25">
      <c r="C14735" s="34"/>
      <c r="D14735" s="27"/>
      <c r="F14735" s="27"/>
      <c r="G14735" s="35"/>
      <c r="H14735" s="35"/>
      <c r="I14735" s="35"/>
    </row>
    <row r="14736" spans="3:9" ht="22.5" customHeight="1" x14ac:dyDescent="0.25">
      <c r="C14736" s="34"/>
      <c r="D14736" s="27"/>
      <c r="F14736" s="27"/>
      <c r="G14736" s="35"/>
      <c r="H14736" s="35"/>
      <c r="I14736" s="35"/>
    </row>
    <row r="14737" spans="3:9" ht="22.5" customHeight="1" x14ac:dyDescent="0.25">
      <c r="C14737" s="34"/>
      <c r="D14737" s="27"/>
      <c r="F14737" s="27"/>
      <c r="G14737" s="35"/>
      <c r="H14737" s="35"/>
      <c r="I14737" s="35"/>
    </row>
    <row r="14738" spans="3:9" ht="22.5" customHeight="1" x14ac:dyDescent="0.25">
      <c r="C14738" s="34"/>
      <c r="D14738" s="27"/>
      <c r="F14738" s="27"/>
      <c r="G14738" s="35"/>
      <c r="H14738" s="35"/>
      <c r="I14738" s="35"/>
    </row>
    <row r="14739" spans="3:9" ht="22.5" customHeight="1" x14ac:dyDescent="0.25">
      <c r="C14739" s="34"/>
      <c r="D14739" s="27"/>
      <c r="F14739" s="27"/>
      <c r="G14739" s="35"/>
      <c r="H14739" s="35"/>
      <c r="I14739" s="35"/>
    </row>
    <row r="14740" spans="3:9" ht="22.5" customHeight="1" x14ac:dyDescent="0.25">
      <c r="C14740" s="34"/>
      <c r="D14740" s="27"/>
      <c r="F14740" s="27"/>
      <c r="G14740" s="35"/>
      <c r="H14740" s="35"/>
      <c r="I14740" s="35"/>
    </row>
    <row r="14741" spans="3:9" ht="22.5" customHeight="1" x14ac:dyDescent="0.25">
      <c r="C14741" s="34"/>
      <c r="D14741" s="27"/>
      <c r="F14741" s="27"/>
      <c r="G14741" s="35"/>
      <c r="H14741" s="35"/>
      <c r="I14741" s="35"/>
    </row>
    <row r="14742" spans="3:9" ht="22.5" customHeight="1" x14ac:dyDescent="0.25">
      <c r="C14742" s="34"/>
      <c r="D14742" s="27"/>
      <c r="F14742" s="27"/>
      <c r="G14742" s="35"/>
      <c r="H14742" s="35"/>
      <c r="I14742" s="35"/>
    </row>
    <row r="14743" spans="3:9" ht="22.5" customHeight="1" x14ac:dyDescent="0.25">
      <c r="C14743" s="34"/>
      <c r="D14743" s="27"/>
      <c r="F14743" s="27"/>
      <c r="G14743" s="35"/>
      <c r="H14743" s="35"/>
      <c r="I14743" s="35"/>
    </row>
    <row r="14744" spans="3:9" ht="22.5" customHeight="1" x14ac:dyDescent="0.25">
      <c r="C14744" s="34"/>
      <c r="D14744" s="27"/>
      <c r="F14744" s="27"/>
      <c r="G14744" s="35"/>
      <c r="H14744" s="35"/>
      <c r="I14744" s="35"/>
    </row>
    <row r="14745" spans="3:9" ht="22.5" customHeight="1" x14ac:dyDescent="0.25">
      <c r="C14745" s="34"/>
      <c r="D14745" s="27"/>
      <c r="F14745" s="27"/>
      <c r="G14745" s="35"/>
      <c r="H14745" s="35"/>
      <c r="I14745" s="35"/>
    </row>
    <row r="14746" spans="3:9" ht="22.5" customHeight="1" x14ac:dyDescent="0.25">
      <c r="C14746" s="34"/>
      <c r="D14746" s="27"/>
      <c r="F14746" s="27"/>
      <c r="G14746" s="35"/>
      <c r="H14746" s="35"/>
      <c r="I14746" s="35"/>
    </row>
    <row r="14747" spans="3:9" ht="22.5" customHeight="1" x14ac:dyDescent="0.25">
      <c r="C14747" s="34"/>
      <c r="D14747" s="27"/>
      <c r="F14747" s="27"/>
      <c r="G14747" s="35"/>
      <c r="H14747" s="35"/>
      <c r="I14747" s="35"/>
    </row>
    <row r="14748" spans="3:9" ht="22.5" customHeight="1" x14ac:dyDescent="0.25">
      <c r="C14748" s="34"/>
      <c r="D14748" s="27"/>
      <c r="F14748" s="27"/>
      <c r="G14748" s="35"/>
      <c r="H14748" s="35"/>
      <c r="I14748" s="35"/>
    </row>
    <row r="14749" spans="3:9" ht="22.5" customHeight="1" x14ac:dyDescent="0.25">
      <c r="C14749" s="34"/>
      <c r="D14749" s="27"/>
      <c r="F14749" s="27"/>
      <c r="G14749" s="35"/>
      <c r="H14749" s="35"/>
      <c r="I14749" s="35"/>
    </row>
    <row r="14750" spans="3:9" ht="22.5" customHeight="1" x14ac:dyDescent="0.25">
      <c r="C14750" s="34"/>
      <c r="D14750" s="27"/>
      <c r="F14750" s="27"/>
      <c r="G14750" s="35"/>
      <c r="H14750" s="35"/>
      <c r="I14750" s="35"/>
    </row>
    <row r="14751" spans="3:9" ht="22.5" customHeight="1" x14ac:dyDescent="0.25">
      <c r="C14751" s="34"/>
      <c r="D14751" s="27"/>
      <c r="F14751" s="27"/>
      <c r="G14751" s="35"/>
      <c r="H14751" s="35"/>
      <c r="I14751" s="35"/>
    </row>
    <row r="14752" spans="3:9" ht="22.5" customHeight="1" x14ac:dyDescent="0.25">
      <c r="C14752" s="34"/>
      <c r="D14752" s="27"/>
      <c r="F14752" s="27"/>
      <c r="G14752" s="35"/>
      <c r="H14752" s="35"/>
      <c r="I14752" s="35"/>
    </row>
    <row r="14753" spans="3:9" ht="22.5" customHeight="1" x14ac:dyDescent="0.25">
      <c r="C14753" s="34"/>
      <c r="D14753" s="27"/>
      <c r="F14753" s="27"/>
      <c r="G14753" s="35"/>
      <c r="H14753" s="35"/>
      <c r="I14753" s="35"/>
    </row>
    <row r="14754" spans="3:9" ht="22.5" customHeight="1" x14ac:dyDescent="0.25">
      <c r="C14754" s="34"/>
      <c r="D14754" s="27"/>
      <c r="F14754" s="27"/>
      <c r="G14754" s="35"/>
      <c r="H14754" s="35"/>
      <c r="I14754" s="35"/>
    </row>
    <row r="14755" spans="3:9" ht="22.5" customHeight="1" x14ac:dyDescent="0.25">
      <c r="C14755" s="34"/>
      <c r="D14755" s="27"/>
      <c r="F14755" s="27"/>
      <c r="G14755" s="35"/>
      <c r="H14755" s="35"/>
      <c r="I14755" s="35"/>
    </row>
    <row r="14756" spans="3:9" ht="22.5" customHeight="1" x14ac:dyDescent="0.25">
      <c r="C14756" s="34"/>
      <c r="D14756" s="27"/>
      <c r="F14756" s="27"/>
      <c r="G14756" s="35"/>
      <c r="H14756" s="35"/>
      <c r="I14756" s="35"/>
    </row>
    <row r="14757" spans="3:9" ht="22.5" customHeight="1" x14ac:dyDescent="0.25">
      <c r="C14757" s="34"/>
      <c r="D14757" s="27"/>
      <c r="F14757" s="27"/>
      <c r="G14757" s="35"/>
      <c r="H14757" s="35"/>
      <c r="I14757" s="35"/>
    </row>
    <row r="14758" spans="3:9" ht="22.5" customHeight="1" x14ac:dyDescent="0.25">
      <c r="C14758" s="34"/>
      <c r="D14758" s="27"/>
      <c r="F14758" s="27"/>
      <c r="G14758" s="35"/>
      <c r="H14758" s="35"/>
      <c r="I14758" s="35"/>
    </row>
    <row r="14759" spans="3:9" ht="22.5" customHeight="1" x14ac:dyDescent="0.25">
      <c r="C14759" s="34"/>
      <c r="D14759" s="27"/>
      <c r="F14759" s="27"/>
      <c r="G14759" s="35"/>
      <c r="H14759" s="35"/>
      <c r="I14759" s="35"/>
    </row>
    <row r="14760" spans="3:9" ht="22.5" customHeight="1" x14ac:dyDescent="0.25">
      <c r="C14760" s="34"/>
      <c r="D14760" s="27"/>
      <c r="F14760" s="27"/>
      <c r="G14760" s="35"/>
      <c r="H14760" s="35"/>
      <c r="I14760" s="35"/>
    </row>
    <row r="14761" spans="3:9" ht="22.5" customHeight="1" x14ac:dyDescent="0.25">
      <c r="C14761" s="34"/>
      <c r="D14761" s="27"/>
      <c r="F14761" s="27"/>
      <c r="G14761" s="35"/>
      <c r="H14761" s="35"/>
      <c r="I14761" s="35"/>
    </row>
    <row r="14762" spans="3:9" ht="22.5" customHeight="1" x14ac:dyDescent="0.25">
      <c r="C14762" s="34"/>
      <c r="D14762" s="27"/>
      <c r="F14762" s="27"/>
      <c r="G14762" s="35"/>
      <c r="H14762" s="35"/>
      <c r="I14762" s="35"/>
    </row>
    <row r="14763" spans="3:9" ht="22.5" customHeight="1" x14ac:dyDescent="0.25">
      <c r="C14763" s="34"/>
      <c r="D14763" s="27"/>
      <c r="F14763" s="27"/>
      <c r="G14763" s="35"/>
      <c r="H14763" s="35"/>
      <c r="I14763" s="35"/>
    </row>
    <row r="14764" spans="3:9" ht="22.5" customHeight="1" x14ac:dyDescent="0.25">
      <c r="C14764" s="34"/>
      <c r="D14764" s="27"/>
      <c r="F14764" s="27"/>
      <c r="G14764" s="35"/>
      <c r="H14764" s="35"/>
      <c r="I14764" s="35"/>
    </row>
    <row r="14765" spans="3:9" ht="22.5" customHeight="1" x14ac:dyDescent="0.25">
      <c r="C14765" s="34"/>
      <c r="D14765" s="27"/>
      <c r="F14765" s="27"/>
      <c r="G14765" s="35"/>
      <c r="H14765" s="35"/>
      <c r="I14765" s="35"/>
    </row>
    <row r="14766" spans="3:9" ht="22.5" customHeight="1" x14ac:dyDescent="0.25">
      <c r="C14766" s="34"/>
      <c r="D14766" s="27"/>
      <c r="F14766" s="27"/>
      <c r="G14766" s="35"/>
      <c r="H14766" s="35"/>
      <c r="I14766" s="35"/>
    </row>
    <row r="14767" spans="3:9" ht="22.5" customHeight="1" x14ac:dyDescent="0.25">
      <c r="C14767" s="34"/>
      <c r="D14767" s="27"/>
      <c r="F14767" s="27"/>
      <c r="G14767" s="35"/>
      <c r="H14767" s="35"/>
      <c r="I14767" s="35"/>
    </row>
    <row r="14768" spans="3:9" ht="22.5" customHeight="1" x14ac:dyDescent="0.25">
      <c r="C14768" s="34"/>
      <c r="D14768" s="27"/>
      <c r="F14768" s="27"/>
      <c r="G14768" s="35"/>
      <c r="H14768" s="35"/>
      <c r="I14768" s="35"/>
    </row>
    <row r="14769" spans="3:9" ht="22.5" customHeight="1" x14ac:dyDescent="0.25">
      <c r="C14769" s="34"/>
      <c r="D14769" s="27"/>
      <c r="F14769" s="27"/>
      <c r="G14769" s="35"/>
      <c r="H14769" s="35"/>
      <c r="I14769" s="35"/>
    </row>
    <row r="14770" spans="3:9" ht="22.5" customHeight="1" x14ac:dyDescent="0.25">
      <c r="C14770" s="34"/>
      <c r="D14770" s="27"/>
      <c r="F14770" s="27"/>
      <c r="G14770" s="35"/>
      <c r="H14770" s="35"/>
      <c r="I14770" s="35"/>
    </row>
    <row r="14771" spans="3:9" ht="22.5" customHeight="1" x14ac:dyDescent="0.25">
      <c r="C14771" s="34"/>
      <c r="D14771" s="27"/>
      <c r="F14771" s="27"/>
      <c r="G14771" s="35"/>
      <c r="H14771" s="35"/>
      <c r="I14771" s="35"/>
    </row>
    <row r="14772" spans="3:9" ht="22.5" customHeight="1" x14ac:dyDescent="0.25">
      <c r="C14772" s="34"/>
      <c r="D14772" s="27"/>
      <c r="F14772" s="27"/>
      <c r="G14772" s="35"/>
      <c r="H14772" s="35"/>
      <c r="I14772" s="35"/>
    </row>
    <row r="14773" spans="3:9" ht="22.5" customHeight="1" x14ac:dyDescent="0.25">
      <c r="C14773" s="34"/>
      <c r="D14773" s="27"/>
      <c r="F14773" s="27"/>
      <c r="G14773" s="35"/>
      <c r="H14773" s="35"/>
      <c r="I14773" s="35"/>
    </row>
    <row r="14774" spans="3:9" ht="22.5" customHeight="1" x14ac:dyDescent="0.25">
      <c r="C14774" s="34"/>
      <c r="D14774" s="27"/>
      <c r="F14774" s="27"/>
      <c r="G14774" s="35"/>
      <c r="H14774" s="35"/>
      <c r="I14774" s="35"/>
    </row>
    <row r="14775" spans="3:9" ht="22.5" customHeight="1" x14ac:dyDescent="0.25">
      <c r="C14775" s="34"/>
      <c r="D14775" s="27"/>
      <c r="F14775" s="27"/>
      <c r="G14775" s="35"/>
      <c r="H14775" s="35"/>
      <c r="I14775" s="35"/>
    </row>
    <row r="14776" spans="3:9" ht="22.5" customHeight="1" x14ac:dyDescent="0.25">
      <c r="C14776" s="34"/>
      <c r="D14776" s="27"/>
      <c r="F14776" s="27"/>
      <c r="G14776" s="35"/>
      <c r="H14776" s="35"/>
      <c r="I14776" s="35"/>
    </row>
    <row r="14777" spans="3:9" ht="22.5" customHeight="1" x14ac:dyDescent="0.25">
      <c r="C14777" s="34"/>
      <c r="D14777" s="27"/>
      <c r="F14777" s="27"/>
      <c r="G14777" s="35"/>
      <c r="H14777" s="35"/>
      <c r="I14777" s="35"/>
    </row>
    <row r="14778" spans="3:9" ht="22.5" customHeight="1" x14ac:dyDescent="0.25">
      <c r="C14778" s="34"/>
      <c r="D14778" s="27"/>
      <c r="F14778" s="27"/>
      <c r="G14778" s="35"/>
      <c r="H14778" s="35"/>
      <c r="I14778" s="35"/>
    </row>
    <row r="14779" spans="3:9" ht="22.5" customHeight="1" x14ac:dyDescent="0.25">
      <c r="C14779" s="34"/>
      <c r="D14779" s="27"/>
      <c r="F14779" s="27"/>
      <c r="G14779" s="35"/>
      <c r="H14779" s="35"/>
      <c r="I14779" s="35"/>
    </row>
    <row r="14780" spans="3:9" ht="22.5" customHeight="1" x14ac:dyDescent="0.25">
      <c r="C14780" s="34"/>
      <c r="D14780" s="27"/>
      <c r="F14780" s="27"/>
      <c r="G14780" s="35"/>
      <c r="H14780" s="35"/>
      <c r="I14780" s="35"/>
    </row>
    <row r="14781" spans="3:9" ht="22.5" customHeight="1" x14ac:dyDescent="0.25">
      <c r="C14781" s="34"/>
      <c r="D14781" s="27"/>
      <c r="F14781" s="27"/>
      <c r="G14781" s="35"/>
      <c r="H14781" s="35"/>
      <c r="I14781" s="35"/>
    </row>
    <row r="14782" spans="3:9" ht="22.5" customHeight="1" x14ac:dyDescent="0.25">
      <c r="C14782" s="34"/>
      <c r="D14782" s="27"/>
      <c r="F14782" s="27"/>
      <c r="G14782" s="35"/>
      <c r="H14782" s="35"/>
      <c r="I14782" s="35"/>
    </row>
    <row r="14783" spans="3:9" ht="22.5" customHeight="1" x14ac:dyDescent="0.25">
      <c r="C14783" s="34"/>
      <c r="D14783" s="27"/>
      <c r="F14783" s="27"/>
      <c r="G14783" s="35"/>
      <c r="H14783" s="35"/>
      <c r="I14783" s="35"/>
    </row>
    <row r="14784" spans="3:9" ht="22.5" customHeight="1" x14ac:dyDescent="0.25">
      <c r="C14784" s="34"/>
      <c r="D14784" s="27"/>
      <c r="F14784" s="27"/>
      <c r="G14784" s="35"/>
      <c r="H14784" s="35"/>
      <c r="I14784" s="35"/>
    </row>
    <row r="14785" spans="3:9" ht="22.5" customHeight="1" x14ac:dyDescent="0.25">
      <c r="C14785" s="34"/>
      <c r="D14785" s="27"/>
      <c r="F14785" s="27"/>
      <c r="G14785" s="35"/>
      <c r="H14785" s="35"/>
      <c r="I14785" s="35"/>
    </row>
    <row r="14786" spans="3:9" ht="22.5" customHeight="1" x14ac:dyDescent="0.25">
      <c r="C14786" s="34"/>
      <c r="D14786" s="27"/>
      <c r="F14786" s="27"/>
      <c r="G14786" s="35"/>
      <c r="H14786" s="35"/>
      <c r="I14786" s="35"/>
    </row>
    <row r="14787" spans="3:9" ht="22.5" customHeight="1" x14ac:dyDescent="0.25">
      <c r="C14787" s="34"/>
      <c r="D14787" s="27"/>
      <c r="F14787" s="27"/>
      <c r="G14787" s="35"/>
      <c r="H14787" s="35"/>
      <c r="I14787" s="35"/>
    </row>
    <row r="14788" spans="3:9" ht="22.5" customHeight="1" x14ac:dyDescent="0.25">
      <c r="C14788" s="34"/>
      <c r="D14788" s="27"/>
      <c r="F14788" s="27"/>
      <c r="G14788" s="35"/>
      <c r="H14788" s="35"/>
      <c r="I14788" s="35"/>
    </row>
    <row r="14789" spans="3:9" ht="22.5" customHeight="1" x14ac:dyDescent="0.25">
      <c r="C14789" s="34"/>
      <c r="D14789" s="27"/>
      <c r="F14789" s="27"/>
      <c r="G14789" s="35"/>
      <c r="H14789" s="35"/>
      <c r="I14789" s="35"/>
    </row>
    <row r="14790" spans="3:9" ht="22.5" customHeight="1" x14ac:dyDescent="0.25">
      <c r="C14790" s="34"/>
      <c r="D14790" s="27"/>
      <c r="F14790" s="27"/>
      <c r="G14790" s="35"/>
      <c r="H14790" s="35"/>
      <c r="I14790" s="35"/>
    </row>
    <row r="14791" spans="3:9" ht="22.5" customHeight="1" x14ac:dyDescent="0.25">
      <c r="C14791" s="34"/>
      <c r="D14791" s="27"/>
      <c r="F14791" s="27"/>
      <c r="G14791" s="35"/>
      <c r="H14791" s="35"/>
      <c r="I14791" s="35"/>
    </row>
    <row r="14792" spans="3:9" ht="22.5" customHeight="1" x14ac:dyDescent="0.25">
      <c r="C14792" s="34"/>
      <c r="D14792" s="27"/>
      <c r="F14792" s="27"/>
      <c r="G14792" s="35"/>
      <c r="H14792" s="35"/>
      <c r="I14792" s="35"/>
    </row>
    <row r="14793" spans="3:9" ht="22.5" customHeight="1" x14ac:dyDescent="0.25">
      <c r="C14793" s="34"/>
      <c r="D14793" s="27"/>
      <c r="F14793" s="27"/>
      <c r="G14793" s="35"/>
      <c r="H14793" s="35"/>
      <c r="I14793" s="35"/>
    </row>
    <row r="14794" spans="3:9" ht="22.5" customHeight="1" x14ac:dyDescent="0.25">
      <c r="C14794" s="34"/>
      <c r="D14794" s="27"/>
      <c r="F14794" s="27"/>
      <c r="G14794" s="35"/>
      <c r="H14794" s="35"/>
      <c r="I14794" s="35"/>
    </row>
    <row r="14795" spans="3:9" ht="22.5" customHeight="1" x14ac:dyDescent="0.25">
      <c r="C14795" s="34"/>
      <c r="D14795" s="27"/>
      <c r="F14795" s="27"/>
      <c r="G14795" s="35"/>
      <c r="H14795" s="35"/>
      <c r="I14795" s="35"/>
    </row>
    <row r="14796" spans="3:9" ht="22.5" customHeight="1" x14ac:dyDescent="0.25">
      <c r="C14796" s="34"/>
      <c r="D14796" s="27"/>
      <c r="F14796" s="27"/>
      <c r="G14796" s="35"/>
      <c r="H14796" s="35"/>
      <c r="I14796" s="35"/>
    </row>
    <row r="14797" spans="3:9" ht="22.5" customHeight="1" x14ac:dyDescent="0.25">
      <c r="C14797" s="34"/>
      <c r="D14797" s="27"/>
      <c r="F14797" s="27"/>
      <c r="G14797" s="35"/>
      <c r="H14797" s="35"/>
      <c r="I14797" s="35"/>
    </row>
    <row r="14798" spans="3:9" ht="22.5" customHeight="1" x14ac:dyDescent="0.25">
      <c r="C14798" s="34"/>
      <c r="D14798" s="27"/>
      <c r="F14798" s="27"/>
      <c r="G14798" s="35"/>
      <c r="H14798" s="35"/>
      <c r="I14798" s="35"/>
    </row>
    <row r="14799" spans="3:9" ht="22.5" customHeight="1" x14ac:dyDescent="0.25">
      <c r="C14799" s="34"/>
      <c r="D14799" s="27"/>
      <c r="F14799" s="27"/>
      <c r="G14799" s="35"/>
      <c r="H14799" s="35"/>
      <c r="I14799" s="35"/>
    </row>
    <row r="14800" spans="3:9" ht="22.5" customHeight="1" x14ac:dyDescent="0.25">
      <c r="C14800" s="34"/>
      <c r="D14800" s="27"/>
      <c r="F14800" s="27"/>
      <c r="G14800" s="35"/>
      <c r="H14800" s="35"/>
      <c r="I14800" s="35"/>
    </row>
    <row r="14801" spans="3:9" ht="22.5" customHeight="1" x14ac:dyDescent="0.25">
      <c r="C14801" s="34"/>
      <c r="D14801" s="27"/>
      <c r="F14801" s="27"/>
      <c r="G14801" s="35"/>
      <c r="H14801" s="35"/>
      <c r="I14801" s="35"/>
    </row>
    <row r="14802" spans="3:9" ht="22.5" customHeight="1" x14ac:dyDescent="0.25">
      <c r="C14802" s="34"/>
      <c r="D14802" s="27"/>
      <c r="F14802" s="27"/>
      <c r="G14802" s="35"/>
      <c r="H14802" s="35"/>
      <c r="I14802" s="35"/>
    </row>
    <row r="14803" spans="3:9" ht="22.5" customHeight="1" x14ac:dyDescent="0.25">
      <c r="C14803" s="34"/>
      <c r="D14803" s="27"/>
      <c r="F14803" s="27"/>
      <c r="G14803" s="35"/>
      <c r="H14803" s="35"/>
      <c r="I14803" s="35"/>
    </row>
    <row r="14804" spans="3:9" ht="22.5" customHeight="1" x14ac:dyDescent="0.25">
      <c r="C14804" s="34"/>
      <c r="D14804" s="27"/>
      <c r="F14804" s="27"/>
      <c r="G14804" s="35"/>
      <c r="H14804" s="35"/>
      <c r="I14804" s="35"/>
    </row>
    <row r="14805" spans="3:9" ht="22.5" customHeight="1" x14ac:dyDescent="0.25">
      <c r="C14805" s="34"/>
      <c r="D14805" s="27"/>
      <c r="F14805" s="27"/>
      <c r="G14805" s="35"/>
      <c r="H14805" s="35"/>
      <c r="I14805" s="35"/>
    </row>
    <row r="14806" spans="3:9" ht="22.5" customHeight="1" x14ac:dyDescent="0.25">
      <c r="C14806" s="34"/>
      <c r="D14806" s="27"/>
      <c r="F14806" s="27"/>
      <c r="G14806" s="35"/>
      <c r="H14806" s="35"/>
      <c r="I14806" s="35"/>
    </row>
    <row r="14807" spans="3:9" ht="22.5" customHeight="1" x14ac:dyDescent="0.25">
      <c r="C14807" s="34"/>
      <c r="D14807" s="27"/>
      <c r="F14807" s="27"/>
      <c r="G14807" s="35"/>
      <c r="H14807" s="35"/>
      <c r="I14807" s="35"/>
    </row>
    <row r="14808" spans="3:9" ht="22.5" customHeight="1" x14ac:dyDescent="0.25">
      <c r="C14808" s="34"/>
      <c r="D14808" s="27"/>
      <c r="F14808" s="27"/>
      <c r="G14808" s="35"/>
      <c r="H14808" s="35"/>
      <c r="I14808" s="35"/>
    </row>
    <row r="14809" spans="3:9" ht="22.5" customHeight="1" x14ac:dyDescent="0.25">
      <c r="C14809" s="34"/>
      <c r="D14809" s="27"/>
      <c r="F14809" s="27"/>
      <c r="G14809" s="35"/>
      <c r="H14809" s="35"/>
      <c r="I14809" s="35"/>
    </row>
    <row r="14810" spans="3:9" ht="22.5" customHeight="1" x14ac:dyDescent="0.25">
      <c r="C14810" s="34"/>
      <c r="D14810" s="27"/>
      <c r="F14810" s="27"/>
      <c r="G14810" s="35"/>
      <c r="H14810" s="35"/>
      <c r="I14810" s="35"/>
    </row>
    <row r="14811" spans="3:9" ht="22.5" customHeight="1" x14ac:dyDescent="0.25">
      <c r="C14811" s="34"/>
      <c r="D14811" s="27"/>
      <c r="F14811" s="27"/>
      <c r="G14811" s="35"/>
      <c r="H14811" s="35"/>
      <c r="I14811" s="35"/>
    </row>
    <row r="14812" spans="3:9" ht="22.5" customHeight="1" x14ac:dyDescent="0.25">
      <c r="C14812" s="34"/>
      <c r="D14812" s="27"/>
      <c r="F14812" s="27"/>
      <c r="G14812" s="35"/>
      <c r="H14812" s="35"/>
      <c r="I14812" s="35"/>
    </row>
    <row r="14813" spans="3:9" ht="22.5" customHeight="1" x14ac:dyDescent="0.25">
      <c r="C14813" s="34"/>
      <c r="D14813" s="27"/>
      <c r="F14813" s="27"/>
      <c r="G14813" s="35"/>
      <c r="H14813" s="35"/>
      <c r="I14813" s="35"/>
    </row>
    <row r="14814" spans="3:9" ht="22.5" customHeight="1" x14ac:dyDescent="0.25">
      <c r="C14814" s="34"/>
      <c r="D14814" s="27"/>
      <c r="F14814" s="27"/>
      <c r="G14814" s="35"/>
      <c r="H14814" s="35"/>
      <c r="I14814" s="35"/>
    </row>
    <row r="14815" spans="3:9" ht="22.5" customHeight="1" x14ac:dyDescent="0.25">
      <c r="C14815" s="34"/>
      <c r="D14815" s="27"/>
      <c r="F14815" s="27"/>
      <c r="G14815" s="35"/>
      <c r="H14815" s="35"/>
      <c r="I14815" s="35"/>
    </row>
    <row r="14816" spans="3:9" ht="22.5" customHeight="1" x14ac:dyDescent="0.25">
      <c r="C14816" s="34"/>
      <c r="D14816" s="27"/>
      <c r="F14816" s="27"/>
      <c r="G14816" s="35"/>
      <c r="H14816" s="35"/>
      <c r="I14816" s="35"/>
    </row>
    <row r="14817" spans="3:9" ht="22.5" customHeight="1" x14ac:dyDescent="0.25">
      <c r="C14817" s="34"/>
      <c r="D14817" s="27"/>
      <c r="F14817" s="27"/>
      <c r="G14817" s="35"/>
      <c r="H14817" s="35"/>
      <c r="I14817" s="35"/>
    </row>
    <row r="14818" spans="3:9" ht="22.5" customHeight="1" x14ac:dyDescent="0.25">
      <c r="C14818" s="34"/>
      <c r="D14818" s="27"/>
      <c r="F14818" s="27"/>
      <c r="G14818" s="35"/>
      <c r="H14818" s="35"/>
      <c r="I14818" s="35"/>
    </row>
    <row r="14819" spans="3:9" ht="22.5" customHeight="1" x14ac:dyDescent="0.25">
      <c r="C14819" s="34"/>
      <c r="D14819" s="27"/>
      <c r="F14819" s="27"/>
      <c r="G14819" s="35"/>
      <c r="H14819" s="35"/>
      <c r="I14819" s="35"/>
    </row>
    <row r="14820" spans="3:9" ht="22.5" customHeight="1" x14ac:dyDescent="0.25">
      <c r="C14820" s="34"/>
      <c r="D14820" s="27"/>
      <c r="F14820" s="27"/>
      <c r="G14820" s="35"/>
      <c r="H14820" s="35"/>
      <c r="I14820" s="35"/>
    </row>
    <row r="14821" spans="3:9" ht="22.5" customHeight="1" x14ac:dyDescent="0.25">
      <c r="C14821" s="34"/>
      <c r="D14821" s="27"/>
      <c r="F14821" s="27"/>
      <c r="G14821" s="35"/>
      <c r="H14821" s="35"/>
      <c r="I14821" s="35"/>
    </row>
    <row r="14822" spans="3:9" ht="22.5" customHeight="1" x14ac:dyDescent="0.25">
      <c r="C14822" s="34"/>
      <c r="D14822" s="27"/>
      <c r="F14822" s="27"/>
      <c r="G14822" s="35"/>
      <c r="H14822" s="35"/>
      <c r="I14822" s="35"/>
    </row>
    <row r="14823" spans="3:9" ht="22.5" customHeight="1" x14ac:dyDescent="0.25">
      <c r="C14823" s="34"/>
      <c r="D14823" s="27"/>
      <c r="F14823" s="27"/>
      <c r="G14823" s="35"/>
      <c r="H14823" s="35"/>
      <c r="I14823" s="35"/>
    </row>
    <row r="14824" spans="3:9" ht="22.5" customHeight="1" x14ac:dyDescent="0.25">
      <c r="C14824" s="34"/>
      <c r="D14824" s="27"/>
      <c r="F14824" s="27"/>
      <c r="G14824" s="35"/>
      <c r="H14824" s="35"/>
      <c r="I14824" s="35"/>
    </row>
    <row r="14825" spans="3:9" ht="22.5" customHeight="1" x14ac:dyDescent="0.25">
      <c r="C14825" s="34"/>
      <c r="D14825" s="27"/>
      <c r="F14825" s="27"/>
      <c r="G14825" s="35"/>
      <c r="H14825" s="35"/>
      <c r="I14825" s="35"/>
    </row>
    <row r="14826" spans="3:9" ht="22.5" customHeight="1" x14ac:dyDescent="0.25">
      <c r="C14826" s="34"/>
      <c r="D14826" s="27"/>
      <c r="F14826" s="27"/>
      <c r="G14826" s="35"/>
      <c r="H14826" s="35"/>
      <c r="I14826" s="35"/>
    </row>
    <row r="14827" spans="3:9" ht="22.5" customHeight="1" x14ac:dyDescent="0.25">
      <c r="C14827" s="34"/>
      <c r="D14827" s="27"/>
      <c r="F14827" s="27"/>
      <c r="G14827" s="35"/>
      <c r="H14827" s="35"/>
      <c r="I14827" s="35"/>
    </row>
    <row r="14828" spans="3:9" ht="22.5" customHeight="1" x14ac:dyDescent="0.25">
      <c r="C14828" s="34"/>
      <c r="D14828" s="27"/>
      <c r="F14828" s="27"/>
      <c r="G14828" s="35"/>
      <c r="H14828" s="35"/>
      <c r="I14828" s="35"/>
    </row>
    <row r="14829" spans="3:9" ht="22.5" customHeight="1" x14ac:dyDescent="0.25">
      <c r="C14829" s="34"/>
      <c r="D14829" s="27"/>
      <c r="F14829" s="27"/>
      <c r="G14829" s="35"/>
      <c r="H14829" s="35"/>
      <c r="I14829" s="35"/>
    </row>
    <row r="14830" spans="3:9" ht="22.5" customHeight="1" x14ac:dyDescent="0.25">
      <c r="C14830" s="34"/>
      <c r="D14830" s="27"/>
      <c r="F14830" s="27"/>
      <c r="G14830" s="35"/>
      <c r="H14830" s="35"/>
      <c r="I14830" s="35"/>
    </row>
    <row r="14831" spans="3:9" ht="22.5" customHeight="1" x14ac:dyDescent="0.25">
      <c r="C14831" s="34"/>
      <c r="D14831" s="27"/>
      <c r="F14831" s="27"/>
      <c r="G14831" s="35"/>
      <c r="H14831" s="35"/>
      <c r="I14831" s="35"/>
    </row>
    <row r="14832" spans="3:9" ht="22.5" customHeight="1" x14ac:dyDescent="0.25">
      <c r="C14832" s="34"/>
      <c r="D14832" s="27"/>
      <c r="F14832" s="27"/>
      <c r="G14832" s="35"/>
      <c r="H14832" s="35"/>
      <c r="I14832" s="35"/>
    </row>
    <row r="14833" spans="3:9" ht="22.5" customHeight="1" x14ac:dyDescent="0.25">
      <c r="C14833" s="34"/>
      <c r="D14833" s="27"/>
      <c r="F14833" s="27"/>
      <c r="G14833" s="35"/>
      <c r="H14833" s="35"/>
      <c r="I14833" s="35"/>
    </row>
    <row r="14834" spans="3:9" ht="22.5" customHeight="1" x14ac:dyDescent="0.25">
      <c r="C14834" s="34"/>
      <c r="D14834" s="27"/>
      <c r="F14834" s="27"/>
      <c r="G14834" s="35"/>
      <c r="H14834" s="35"/>
      <c r="I14834" s="35"/>
    </row>
    <row r="14835" spans="3:9" ht="22.5" customHeight="1" x14ac:dyDescent="0.25">
      <c r="C14835" s="34"/>
      <c r="D14835" s="27"/>
      <c r="F14835" s="27"/>
      <c r="G14835" s="35"/>
      <c r="H14835" s="35"/>
      <c r="I14835" s="35"/>
    </row>
    <row r="14836" spans="3:9" ht="22.5" customHeight="1" x14ac:dyDescent="0.25">
      <c r="C14836" s="34"/>
      <c r="D14836" s="27"/>
      <c r="F14836" s="27"/>
      <c r="G14836" s="35"/>
      <c r="H14836" s="35"/>
      <c r="I14836" s="35"/>
    </row>
    <row r="14837" spans="3:9" ht="22.5" customHeight="1" x14ac:dyDescent="0.25">
      <c r="C14837" s="34"/>
      <c r="D14837" s="27"/>
      <c r="F14837" s="27"/>
      <c r="G14837" s="35"/>
      <c r="H14837" s="35"/>
      <c r="I14837" s="35"/>
    </row>
    <row r="14838" spans="3:9" ht="22.5" customHeight="1" x14ac:dyDescent="0.25">
      <c r="C14838" s="34"/>
      <c r="D14838" s="27"/>
      <c r="F14838" s="27"/>
      <c r="G14838" s="35"/>
      <c r="H14838" s="35"/>
      <c r="I14838" s="35"/>
    </row>
    <row r="14839" spans="3:9" ht="22.5" customHeight="1" x14ac:dyDescent="0.25">
      <c r="C14839" s="34"/>
      <c r="D14839" s="27"/>
      <c r="F14839" s="27"/>
      <c r="G14839" s="35"/>
      <c r="H14839" s="35"/>
      <c r="I14839" s="35"/>
    </row>
    <row r="14840" spans="3:9" ht="22.5" customHeight="1" x14ac:dyDescent="0.25">
      <c r="C14840" s="34"/>
      <c r="D14840" s="27"/>
      <c r="F14840" s="27"/>
      <c r="G14840" s="35"/>
      <c r="H14840" s="35"/>
      <c r="I14840" s="35"/>
    </row>
    <row r="14841" spans="3:9" ht="22.5" customHeight="1" x14ac:dyDescent="0.25">
      <c r="C14841" s="34"/>
      <c r="D14841" s="27"/>
      <c r="F14841" s="27"/>
      <c r="G14841" s="35"/>
      <c r="H14841" s="35"/>
      <c r="I14841" s="35"/>
    </row>
    <row r="14842" spans="3:9" ht="22.5" customHeight="1" x14ac:dyDescent="0.25">
      <c r="C14842" s="34"/>
      <c r="D14842" s="27"/>
      <c r="F14842" s="27"/>
      <c r="G14842" s="35"/>
      <c r="H14842" s="35"/>
      <c r="I14842" s="35"/>
    </row>
    <row r="14843" spans="3:9" ht="22.5" customHeight="1" x14ac:dyDescent="0.25">
      <c r="C14843" s="34"/>
      <c r="D14843" s="27"/>
      <c r="F14843" s="27"/>
      <c r="G14843" s="35"/>
      <c r="H14843" s="35"/>
      <c r="I14843" s="35"/>
    </row>
    <row r="14844" spans="3:9" ht="22.5" customHeight="1" x14ac:dyDescent="0.25">
      <c r="C14844" s="34"/>
      <c r="D14844" s="27"/>
      <c r="F14844" s="27"/>
      <c r="G14844" s="35"/>
      <c r="H14844" s="35"/>
      <c r="I14844" s="35"/>
    </row>
    <row r="14845" spans="3:9" ht="22.5" customHeight="1" x14ac:dyDescent="0.25">
      <c r="C14845" s="34"/>
      <c r="D14845" s="27"/>
      <c r="F14845" s="27"/>
      <c r="G14845" s="35"/>
      <c r="H14845" s="35"/>
      <c r="I14845" s="35"/>
    </row>
    <row r="14846" spans="3:9" ht="22.5" customHeight="1" x14ac:dyDescent="0.25">
      <c r="C14846" s="34"/>
      <c r="D14846" s="27"/>
      <c r="F14846" s="27"/>
      <c r="G14846" s="35"/>
      <c r="H14846" s="35"/>
      <c r="I14846" s="35"/>
    </row>
    <row r="14847" spans="3:9" ht="22.5" customHeight="1" x14ac:dyDescent="0.25">
      <c r="C14847" s="34"/>
      <c r="D14847" s="27"/>
      <c r="F14847" s="27"/>
      <c r="G14847" s="35"/>
      <c r="H14847" s="35"/>
      <c r="I14847" s="35"/>
    </row>
    <row r="14848" spans="3:9" ht="22.5" customHeight="1" x14ac:dyDescent="0.25">
      <c r="C14848" s="34"/>
      <c r="D14848" s="27"/>
      <c r="F14848" s="27"/>
      <c r="G14848" s="35"/>
      <c r="H14848" s="35"/>
      <c r="I14848" s="35"/>
    </row>
    <row r="14849" spans="3:9" ht="22.5" customHeight="1" x14ac:dyDescent="0.25">
      <c r="C14849" s="34"/>
      <c r="D14849" s="27"/>
      <c r="F14849" s="27"/>
      <c r="G14849" s="35"/>
      <c r="H14849" s="35"/>
      <c r="I14849" s="35"/>
    </row>
    <row r="14850" spans="3:9" ht="22.5" customHeight="1" x14ac:dyDescent="0.25">
      <c r="C14850" s="34"/>
      <c r="D14850" s="27"/>
      <c r="F14850" s="27"/>
      <c r="G14850" s="35"/>
      <c r="H14850" s="35"/>
      <c r="I14850" s="35"/>
    </row>
    <row r="14851" spans="3:9" ht="22.5" customHeight="1" x14ac:dyDescent="0.25">
      <c r="C14851" s="34"/>
      <c r="D14851" s="27"/>
      <c r="F14851" s="27"/>
      <c r="G14851" s="35"/>
      <c r="H14851" s="35"/>
      <c r="I14851" s="35"/>
    </row>
    <row r="14852" spans="3:9" ht="22.5" customHeight="1" x14ac:dyDescent="0.25">
      <c r="C14852" s="34"/>
      <c r="D14852" s="27"/>
      <c r="F14852" s="27"/>
      <c r="G14852" s="35"/>
      <c r="H14852" s="35"/>
      <c r="I14852" s="35"/>
    </row>
    <row r="14853" spans="3:9" ht="22.5" customHeight="1" x14ac:dyDescent="0.25">
      <c r="C14853" s="34"/>
      <c r="D14853" s="27"/>
      <c r="F14853" s="27"/>
      <c r="G14853" s="35"/>
      <c r="H14853" s="35"/>
      <c r="I14853" s="35"/>
    </row>
    <row r="14854" spans="3:9" ht="22.5" customHeight="1" x14ac:dyDescent="0.25">
      <c r="C14854" s="34"/>
      <c r="D14854" s="27"/>
      <c r="F14854" s="27"/>
      <c r="G14854" s="35"/>
      <c r="H14854" s="35"/>
      <c r="I14854" s="35"/>
    </row>
    <row r="14855" spans="3:9" ht="22.5" customHeight="1" x14ac:dyDescent="0.25">
      <c r="C14855" s="34"/>
      <c r="D14855" s="27"/>
      <c r="F14855" s="27"/>
      <c r="G14855" s="35"/>
      <c r="H14855" s="35"/>
      <c r="I14855" s="35"/>
    </row>
    <row r="14856" spans="3:9" ht="22.5" customHeight="1" x14ac:dyDescent="0.25">
      <c r="C14856" s="34"/>
      <c r="D14856" s="27"/>
      <c r="F14856" s="27"/>
      <c r="G14856" s="35"/>
      <c r="H14856" s="35"/>
      <c r="I14856" s="35"/>
    </row>
    <row r="14857" spans="3:9" ht="22.5" customHeight="1" x14ac:dyDescent="0.25">
      <c r="C14857" s="34"/>
      <c r="D14857" s="27"/>
      <c r="F14857" s="27"/>
      <c r="G14857" s="35"/>
      <c r="H14857" s="35"/>
      <c r="I14857" s="35"/>
    </row>
    <row r="14858" spans="3:9" ht="22.5" customHeight="1" x14ac:dyDescent="0.25">
      <c r="C14858" s="34"/>
      <c r="D14858" s="27"/>
      <c r="F14858" s="27"/>
      <c r="G14858" s="35"/>
      <c r="H14858" s="35"/>
      <c r="I14858" s="35"/>
    </row>
    <row r="14859" spans="3:9" ht="22.5" customHeight="1" x14ac:dyDescent="0.25">
      <c r="C14859" s="34"/>
      <c r="D14859" s="27"/>
      <c r="F14859" s="27"/>
      <c r="G14859" s="35"/>
      <c r="H14859" s="35"/>
      <c r="I14859" s="35"/>
    </row>
    <row r="14860" spans="3:9" ht="22.5" customHeight="1" x14ac:dyDescent="0.25">
      <c r="C14860" s="34"/>
      <c r="D14860" s="27"/>
      <c r="F14860" s="27"/>
      <c r="G14860" s="35"/>
      <c r="H14860" s="35"/>
      <c r="I14860" s="35"/>
    </row>
    <row r="14861" spans="3:9" ht="22.5" customHeight="1" x14ac:dyDescent="0.25">
      <c r="C14861" s="34"/>
      <c r="D14861" s="27"/>
      <c r="F14861" s="27"/>
      <c r="G14861" s="35"/>
      <c r="H14861" s="35"/>
      <c r="I14861" s="35"/>
    </row>
    <row r="14862" spans="3:9" ht="22.5" customHeight="1" x14ac:dyDescent="0.25">
      <c r="C14862" s="34"/>
      <c r="D14862" s="27"/>
      <c r="F14862" s="27"/>
      <c r="G14862" s="35"/>
      <c r="H14862" s="35"/>
      <c r="I14862" s="35"/>
    </row>
    <row r="14863" spans="3:9" ht="22.5" customHeight="1" x14ac:dyDescent="0.25">
      <c r="C14863" s="34"/>
      <c r="D14863" s="27"/>
      <c r="F14863" s="27"/>
      <c r="G14863" s="35"/>
      <c r="H14863" s="35"/>
      <c r="I14863" s="35"/>
    </row>
    <row r="14864" spans="3:9" ht="22.5" customHeight="1" x14ac:dyDescent="0.25">
      <c r="C14864" s="34"/>
      <c r="D14864" s="27"/>
      <c r="F14864" s="27"/>
      <c r="G14864" s="35"/>
      <c r="H14864" s="35"/>
      <c r="I14864" s="35"/>
    </row>
    <row r="14865" spans="3:9" ht="22.5" customHeight="1" x14ac:dyDescent="0.25">
      <c r="C14865" s="34"/>
      <c r="D14865" s="27"/>
      <c r="F14865" s="27"/>
      <c r="G14865" s="35"/>
      <c r="H14865" s="35"/>
      <c r="I14865" s="35"/>
    </row>
    <row r="14866" spans="3:9" ht="22.5" customHeight="1" x14ac:dyDescent="0.25">
      <c r="C14866" s="34"/>
      <c r="D14866" s="27"/>
      <c r="F14866" s="27"/>
      <c r="G14866" s="35"/>
      <c r="H14866" s="35"/>
      <c r="I14866" s="35"/>
    </row>
    <row r="14867" spans="3:9" ht="22.5" customHeight="1" x14ac:dyDescent="0.25">
      <c r="C14867" s="34"/>
      <c r="D14867" s="27"/>
      <c r="F14867" s="27"/>
      <c r="G14867" s="35"/>
      <c r="H14867" s="35"/>
      <c r="I14867" s="35"/>
    </row>
    <row r="14868" spans="3:9" ht="22.5" customHeight="1" x14ac:dyDescent="0.25">
      <c r="C14868" s="34"/>
      <c r="D14868" s="27"/>
      <c r="F14868" s="27"/>
      <c r="G14868" s="35"/>
      <c r="H14868" s="35"/>
      <c r="I14868" s="35"/>
    </row>
    <row r="14869" spans="3:9" ht="22.5" customHeight="1" x14ac:dyDescent="0.25">
      <c r="C14869" s="34"/>
      <c r="D14869" s="27"/>
      <c r="F14869" s="27"/>
      <c r="G14869" s="35"/>
      <c r="H14869" s="35"/>
      <c r="I14869" s="35"/>
    </row>
    <row r="14870" spans="3:9" ht="22.5" customHeight="1" x14ac:dyDescent="0.25">
      <c r="C14870" s="34"/>
      <c r="D14870" s="27"/>
      <c r="F14870" s="27"/>
      <c r="G14870" s="35"/>
      <c r="H14870" s="35"/>
      <c r="I14870" s="35"/>
    </row>
    <row r="14871" spans="3:9" ht="22.5" customHeight="1" x14ac:dyDescent="0.25">
      <c r="C14871" s="34"/>
      <c r="D14871" s="27"/>
      <c r="F14871" s="27"/>
      <c r="G14871" s="35"/>
      <c r="H14871" s="35"/>
      <c r="I14871" s="35"/>
    </row>
    <row r="14872" spans="3:9" ht="22.5" customHeight="1" x14ac:dyDescent="0.25">
      <c r="C14872" s="34"/>
      <c r="D14872" s="27"/>
      <c r="F14872" s="27"/>
      <c r="G14872" s="35"/>
      <c r="H14872" s="35"/>
      <c r="I14872" s="35"/>
    </row>
    <row r="14873" spans="3:9" ht="22.5" customHeight="1" x14ac:dyDescent="0.25">
      <c r="C14873" s="34"/>
      <c r="D14873" s="27"/>
      <c r="F14873" s="27"/>
      <c r="G14873" s="35"/>
      <c r="H14873" s="35"/>
      <c r="I14873" s="35"/>
    </row>
    <row r="14874" spans="3:9" ht="22.5" customHeight="1" x14ac:dyDescent="0.25">
      <c r="C14874" s="34"/>
      <c r="D14874" s="27"/>
      <c r="F14874" s="27"/>
      <c r="G14874" s="35"/>
      <c r="H14874" s="35"/>
      <c r="I14874" s="35"/>
    </row>
    <row r="14875" spans="3:9" ht="22.5" customHeight="1" x14ac:dyDescent="0.25">
      <c r="C14875" s="34"/>
      <c r="D14875" s="27"/>
      <c r="F14875" s="27"/>
      <c r="G14875" s="35"/>
      <c r="H14875" s="35"/>
      <c r="I14875" s="35"/>
    </row>
    <row r="14876" spans="3:9" ht="22.5" customHeight="1" x14ac:dyDescent="0.25">
      <c r="C14876" s="34"/>
      <c r="D14876" s="27"/>
      <c r="F14876" s="27"/>
      <c r="G14876" s="35"/>
      <c r="H14876" s="35"/>
      <c r="I14876" s="35"/>
    </row>
    <row r="14877" spans="3:9" ht="22.5" customHeight="1" x14ac:dyDescent="0.25">
      <c r="C14877" s="34"/>
      <c r="D14877" s="27"/>
      <c r="F14877" s="27"/>
      <c r="G14877" s="35"/>
      <c r="H14877" s="35"/>
      <c r="I14877" s="35"/>
    </row>
    <row r="14878" spans="3:9" ht="22.5" customHeight="1" x14ac:dyDescent="0.25">
      <c r="C14878" s="34"/>
      <c r="D14878" s="27"/>
      <c r="F14878" s="27"/>
      <c r="G14878" s="35"/>
      <c r="H14878" s="35"/>
      <c r="I14878" s="35"/>
    </row>
    <row r="14879" spans="3:9" ht="22.5" customHeight="1" x14ac:dyDescent="0.25">
      <c r="C14879" s="34"/>
      <c r="D14879" s="27"/>
      <c r="F14879" s="27"/>
      <c r="G14879" s="35"/>
      <c r="H14879" s="35"/>
      <c r="I14879" s="35"/>
    </row>
    <row r="14880" spans="3:9" ht="22.5" customHeight="1" x14ac:dyDescent="0.25">
      <c r="C14880" s="34"/>
      <c r="D14880" s="27"/>
      <c r="F14880" s="27"/>
      <c r="G14880" s="35"/>
      <c r="H14880" s="35"/>
      <c r="I14880" s="35"/>
    </row>
    <row r="14881" spans="3:9" ht="22.5" customHeight="1" x14ac:dyDescent="0.25">
      <c r="C14881" s="34"/>
      <c r="D14881" s="27"/>
      <c r="F14881" s="27"/>
      <c r="G14881" s="35"/>
      <c r="H14881" s="35"/>
      <c r="I14881" s="35"/>
    </row>
    <row r="14882" spans="3:9" ht="22.5" customHeight="1" x14ac:dyDescent="0.25">
      <c r="C14882" s="34"/>
      <c r="D14882" s="27"/>
      <c r="F14882" s="27"/>
      <c r="G14882" s="35"/>
      <c r="H14882" s="35"/>
      <c r="I14882" s="35"/>
    </row>
    <row r="14883" spans="3:9" ht="22.5" customHeight="1" x14ac:dyDescent="0.25">
      <c r="C14883" s="34"/>
      <c r="D14883" s="27"/>
      <c r="F14883" s="27"/>
      <c r="G14883" s="35"/>
      <c r="H14883" s="35"/>
      <c r="I14883" s="35"/>
    </row>
    <row r="14884" spans="3:9" ht="22.5" customHeight="1" x14ac:dyDescent="0.25">
      <c r="C14884" s="34"/>
      <c r="D14884" s="27"/>
      <c r="F14884" s="27"/>
      <c r="G14884" s="35"/>
      <c r="H14884" s="35"/>
      <c r="I14884" s="35"/>
    </row>
    <row r="14885" spans="3:9" ht="22.5" customHeight="1" x14ac:dyDescent="0.25">
      <c r="C14885" s="34"/>
      <c r="D14885" s="27"/>
      <c r="F14885" s="27"/>
      <c r="G14885" s="35"/>
      <c r="H14885" s="35"/>
      <c r="I14885" s="35"/>
    </row>
    <row r="14886" spans="3:9" ht="22.5" customHeight="1" x14ac:dyDescent="0.25">
      <c r="C14886" s="34"/>
      <c r="D14886" s="27"/>
      <c r="F14886" s="27"/>
      <c r="G14886" s="35"/>
      <c r="H14886" s="35"/>
      <c r="I14886" s="35"/>
    </row>
    <row r="14887" spans="3:9" ht="22.5" customHeight="1" x14ac:dyDescent="0.25">
      <c r="C14887" s="34"/>
      <c r="D14887" s="27"/>
      <c r="F14887" s="27"/>
      <c r="G14887" s="35"/>
      <c r="H14887" s="35"/>
      <c r="I14887" s="35"/>
    </row>
    <row r="14888" spans="3:9" ht="22.5" customHeight="1" x14ac:dyDescent="0.25">
      <c r="C14888" s="34"/>
      <c r="D14888" s="27"/>
      <c r="F14888" s="27"/>
      <c r="G14888" s="35"/>
      <c r="H14888" s="35"/>
      <c r="I14888" s="35"/>
    </row>
    <row r="14889" spans="3:9" ht="22.5" customHeight="1" x14ac:dyDescent="0.25">
      <c r="C14889" s="34"/>
      <c r="D14889" s="27"/>
      <c r="F14889" s="27"/>
      <c r="G14889" s="35"/>
      <c r="H14889" s="35"/>
      <c r="I14889" s="35"/>
    </row>
    <row r="14890" spans="3:9" ht="22.5" customHeight="1" x14ac:dyDescent="0.25">
      <c r="C14890" s="34"/>
      <c r="D14890" s="27"/>
      <c r="F14890" s="27"/>
      <c r="G14890" s="35"/>
      <c r="H14890" s="35"/>
      <c r="I14890" s="35"/>
    </row>
    <row r="14891" spans="3:9" ht="22.5" customHeight="1" x14ac:dyDescent="0.25">
      <c r="C14891" s="34"/>
      <c r="D14891" s="27"/>
      <c r="F14891" s="27"/>
      <c r="G14891" s="35"/>
      <c r="H14891" s="35"/>
      <c r="I14891" s="35"/>
    </row>
    <row r="14892" spans="3:9" ht="22.5" customHeight="1" x14ac:dyDescent="0.25">
      <c r="C14892" s="34"/>
      <c r="D14892" s="27"/>
      <c r="F14892" s="27"/>
      <c r="G14892" s="35"/>
      <c r="H14892" s="35"/>
      <c r="I14892" s="35"/>
    </row>
    <row r="14893" spans="3:9" ht="22.5" customHeight="1" x14ac:dyDescent="0.25">
      <c r="C14893" s="34"/>
      <c r="D14893" s="27"/>
      <c r="F14893" s="27"/>
      <c r="G14893" s="35"/>
      <c r="H14893" s="35"/>
      <c r="I14893" s="35"/>
    </row>
    <row r="14894" spans="3:9" ht="22.5" customHeight="1" x14ac:dyDescent="0.25">
      <c r="C14894" s="34"/>
      <c r="D14894" s="27"/>
      <c r="F14894" s="27"/>
      <c r="G14894" s="35"/>
      <c r="H14894" s="35"/>
      <c r="I14894" s="35"/>
    </row>
    <row r="14895" spans="3:9" ht="22.5" customHeight="1" x14ac:dyDescent="0.25">
      <c r="C14895" s="34"/>
      <c r="D14895" s="27"/>
      <c r="F14895" s="27"/>
      <c r="G14895" s="35"/>
      <c r="H14895" s="35"/>
      <c r="I14895" s="35"/>
    </row>
    <row r="14896" spans="3:9" ht="22.5" customHeight="1" x14ac:dyDescent="0.25">
      <c r="C14896" s="34"/>
      <c r="D14896" s="27"/>
      <c r="F14896" s="27"/>
      <c r="G14896" s="35"/>
      <c r="H14896" s="35"/>
      <c r="I14896" s="35"/>
    </row>
    <row r="14897" spans="3:9" ht="22.5" customHeight="1" x14ac:dyDescent="0.25">
      <c r="C14897" s="34"/>
      <c r="D14897" s="27"/>
      <c r="F14897" s="27"/>
      <c r="G14897" s="35"/>
      <c r="H14897" s="35"/>
      <c r="I14897" s="35"/>
    </row>
    <row r="14898" spans="3:9" ht="22.5" customHeight="1" x14ac:dyDescent="0.25">
      <c r="C14898" s="34"/>
      <c r="D14898" s="27"/>
      <c r="F14898" s="27"/>
      <c r="G14898" s="35"/>
      <c r="H14898" s="35"/>
      <c r="I14898" s="35"/>
    </row>
    <row r="14899" spans="3:9" ht="22.5" customHeight="1" x14ac:dyDescent="0.25">
      <c r="C14899" s="34"/>
      <c r="D14899" s="27"/>
      <c r="F14899" s="27"/>
      <c r="G14899" s="35"/>
      <c r="H14899" s="35"/>
      <c r="I14899" s="35"/>
    </row>
    <row r="14900" spans="3:9" ht="22.5" customHeight="1" x14ac:dyDescent="0.25">
      <c r="C14900" s="34"/>
      <c r="D14900" s="27"/>
      <c r="F14900" s="27"/>
      <c r="G14900" s="35"/>
      <c r="H14900" s="35"/>
      <c r="I14900" s="35"/>
    </row>
    <row r="14901" spans="3:9" ht="22.5" customHeight="1" x14ac:dyDescent="0.25">
      <c r="C14901" s="34"/>
      <c r="D14901" s="27"/>
      <c r="F14901" s="27"/>
      <c r="G14901" s="35"/>
      <c r="H14901" s="35"/>
      <c r="I14901" s="35"/>
    </row>
    <row r="14902" spans="3:9" ht="22.5" customHeight="1" x14ac:dyDescent="0.25">
      <c r="C14902" s="34"/>
      <c r="D14902" s="27"/>
      <c r="F14902" s="27"/>
      <c r="G14902" s="35"/>
      <c r="H14902" s="35"/>
      <c r="I14902" s="35"/>
    </row>
    <row r="14903" spans="3:9" ht="22.5" customHeight="1" x14ac:dyDescent="0.25">
      <c r="C14903" s="34"/>
      <c r="D14903" s="27"/>
      <c r="F14903" s="27"/>
      <c r="G14903" s="35"/>
      <c r="H14903" s="35"/>
      <c r="I14903" s="35"/>
    </row>
    <row r="14904" spans="3:9" ht="22.5" customHeight="1" x14ac:dyDescent="0.25">
      <c r="C14904" s="34"/>
      <c r="D14904" s="27"/>
      <c r="F14904" s="27"/>
      <c r="G14904" s="35"/>
      <c r="H14904" s="35"/>
      <c r="I14904" s="35"/>
    </row>
    <row r="14905" spans="3:9" ht="22.5" customHeight="1" x14ac:dyDescent="0.25">
      <c r="C14905" s="34"/>
      <c r="D14905" s="27"/>
      <c r="F14905" s="27"/>
      <c r="G14905" s="35"/>
      <c r="H14905" s="35"/>
      <c r="I14905" s="35"/>
    </row>
    <row r="14906" spans="3:9" ht="22.5" customHeight="1" x14ac:dyDescent="0.25">
      <c r="C14906" s="34"/>
      <c r="D14906" s="27"/>
      <c r="F14906" s="27"/>
      <c r="G14906" s="35"/>
      <c r="H14906" s="35"/>
      <c r="I14906" s="35"/>
    </row>
    <row r="14907" spans="3:9" ht="22.5" customHeight="1" x14ac:dyDescent="0.25">
      <c r="C14907" s="34"/>
      <c r="D14907" s="27"/>
      <c r="F14907" s="27"/>
      <c r="G14907" s="35"/>
      <c r="H14907" s="35"/>
      <c r="I14907" s="35"/>
    </row>
    <row r="14908" spans="3:9" ht="22.5" customHeight="1" x14ac:dyDescent="0.25">
      <c r="C14908" s="34"/>
      <c r="D14908" s="27"/>
      <c r="F14908" s="27"/>
      <c r="G14908" s="35"/>
      <c r="H14908" s="35"/>
      <c r="I14908" s="35"/>
    </row>
    <row r="14909" spans="3:9" ht="22.5" customHeight="1" x14ac:dyDescent="0.25">
      <c r="C14909" s="34"/>
      <c r="D14909" s="27"/>
      <c r="F14909" s="27"/>
      <c r="G14909" s="35"/>
      <c r="H14909" s="35"/>
      <c r="I14909" s="35"/>
    </row>
    <row r="14910" spans="3:9" ht="22.5" customHeight="1" x14ac:dyDescent="0.25">
      <c r="C14910" s="34"/>
      <c r="D14910" s="27"/>
      <c r="F14910" s="27"/>
      <c r="G14910" s="35"/>
      <c r="H14910" s="35"/>
      <c r="I14910" s="35"/>
    </row>
    <row r="14911" spans="3:9" ht="22.5" customHeight="1" x14ac:dyDescent="0.25">
      <c r="C14911" s="34"/>
      <c r="D14911" s="27"/>
      <c r="F14911" s="27"/>
      <c r="G14911" s="35"/>
      <c r="H14911" s="35"/>
      <c r="I14911" s="35"/>
    </row>
    <row r="14912" spans="3:9" ht="22.5" customHeight="1" x14ac:dyDescent="0.25">
      <c r="C14912" s="34"/>
      <c r="D14912" s="27"/>
      <c r="F14912" s="27"/>
      <c r="G14912" s="35"/>
      <c r="H14912" s="35"/>
      <c r="I14912" s="35"/>
    </row>
    <row r="14913" spans="3:9" ht="22.5" customHeight="1" x14ac:dyDescent="0.25">
      <c r="C14913" s="34"/>
      <c r="D14913" s="27"/>
      <c r="F14913" s="27"/>
      <c r="G14913" s="35"/>
      <c r="H14913" s="35"/>
      <c r="I14913" s="35"/>
    </row>
    <row r="14914" spans="3:9" ht="22.5" customHeight="1" x14ac:dyDescent="0.25">
      <c r="C14914" s="34"/>
      <c r="D14914" s="27"/>
      <c r="F14914" s="27"/>
      <c r="G14914" s="35"/>
      <c r="H14914" s="35"/>
      <c r="I14914" s="35"/>
    </row>
    <row r="14915" spans="3:9" ht="22.5" customHeight="1" x14ac:dyDescent="0.25">
      <c r="C14915" s="34"/>
      <c r="D14915" s="27"/>
      <c r="F14915" s="27"/>
      <c r="G14915" s="35"/>
      <c r="H14915" s="35"/>
      <c r="I14915" s="35"/>
    </row>
    <row r="14916" spans="3:9" ht="22.5" customHeight="1" x14ac:dyDescent="0.25">
      <c r="C14916" s="34"/>
      <c r="D14916" s="27"/>
      <c r="F14916" s="27"/>
      <c r="G14916" s="35"/>
      <c r="H14916" s="35"/>
      <c r="I14916" s="35"/>
    </row>
    <row r="14917" spans="3:9" ht="22.5" customHeight="1" x14ac:dyDescent="0.25">
      <c r="C14917" s="34"/>
      <c r="D14917" s="27"/>
      <c r="F14917" s="27"/>
      <c r="G14917" s="35"/>
      <c r="H14917" s="35"/>
      <c r="I14917" s="35"/>
    </row>
    <row r="14918" spans="3:9" ht="22.5" customHeight="1" x14ac:dyDescent="0.25">
      <c r="C14918" s="34"/>
      <c r="D14918" s="27"/>
      <c r="F14918" s="27"/>
      <c r="G14918" s="35"/>
      <c r="H14918" s="35"/>
      <c r="I14918" s="35"/>
    </row>
    <row r="14919" spans="3:9" ht="22.5" customHeight="1" x14ac:dyDescent="0.25">
      <c r="C14919" s="34"/>
      <c r="D14919" s="27"/>
      <c r="F14919" s="27"/>
      <c r="G14919" s="35"/>
      <c r="H14919" s="35"/>
      <c r="I14919" s="35"/>
    </row>
    <row r="14920" spans="3:9" ht="22.5" customHeight="1" x14ac:dyDescent="0.25">
      <c r="C14920" s="34"/>
      <c r="D14920" s="27"/>
      <c r="F14920" s="27"/>
      <c r="G14920" s="35"/>
      <c r="H14920" s="35"/>
      <c r="I14920" s="35"/>
    </row>
    <row r="14921" spans="3:9" ht="22.5" customHeight="1" x14ac:dyDescent="0.25">
      <c r="C14921" s="34"/>
      <c r="D14921" s="27"/>
      <c r="F14921" s="27"/>
      <c r="G14921" s="35"/>
      <c r="H14921" s="35"/>
      <c r="I14921" s="35"/>
    </row>
    <row r="14922" spans="3:9" ht="22.5" customHeight="1" x14ac:dyDescent="0.25">
      <c r="C14922" s="34"/>
      <c r="D14922" s="27"/>
      <c r="F14922" s="27"/>
      <c r="G14922" s="35"/>
      <c r="H14922" s="35"/>
      <c r="I14922" s="35"/>
    </row>
    <row r="14923" spans="3:9" ht="22.5" customHeight="1" x14ac:dyDescent="0.25">
      <c r="C14923" s="34"/>
      <c r="D14923" s="27"/>
      <c r="F14923" s="27"/>
      <c r="G14923" s="35"/>
      <c r="H14923" s="35"/>
      <c r="I14923" s="35"/>
    </row>
    <row r="14924" spans="3:9" ht="22.5" customHeight="1" x14ac:dyDescent="0.25">
      <c r="C14924" s="34"/>
      <c r="D14924" s="27"/>
      <c r="F14924" s="27"/>
      <c r="G14924" s="35"/>
      <c r="H14924" s="35"/>
      <c r="I14924" s="35"/>
    </row>
    <row r="14925" spans="3:9" ht="22.5" customHeight="1" x14ac:dyDescent="0.25">
      <c r="C14925" s="34"/>
      <c r="D14925" s="27"/>
      <c r="F14925" s="27"/>
      <c r="G14925" s="35"/>
      <c r="H14925" s="35"/>
      <c r="I14925" s="35"/>
    </row>
    <row r="14926" spans="3:9" ht="22.5" customHeight="1" x14ac:dyDescent="0.25">
      <c r="C14926" s="34"/>
      <c r="D14926" s="27"/>
      <c r="F14926" s="27"/>
      <c r="G14926" s="35"/>
      <c r="H14926" s="35"/>
      <c r="I14926" s="35"/>
    </row>
    <row r="14927" spans="3:9" ht="22.5" customHeight="1" x14ac:dyDescent="0.25">
      <c r="C14927" s="34"/>
      <c r="D14927" s="27"/>
      <c r="F14927" s="27"/>
      <c r="G14927" s="35"/>
      <c r="H14927" s="35"/>
      <c r="I14927" s="35"/>
    </row>
    <row r="14928" spans="3:9" ht="22.5" customHeight="1" x14ac:dyDescent="0.25">
      <c r="C14928" s="34"/>
      <c r="D14928" s="27"/>
      <c r="F14928" s="27"/>
      <c r="G14928" s="35"/>
      <c r="H14928" s="35"/>
      <c r="I14928" s="35"/>
    </row>
    <row r="14929" spans="3:9" ht="22.5" customHeight="1" x14ac:dyDescent="0.25">
      <c r="C14929" s="34"/>
      <c r="D14929" s="27"/>
      <c r="F14929" s="27"/>
      <c r="G14929" s="35"/>
      <c r="H14929" s="35"/>
      <c r="I14929" s="35"/>
    </row>
    <row r="14930" spans="3:9" ht="22.5" customHeight="1" x14ac:dyDescent="0.25">
      <c r="C14930" s="34"/>
      <c r="D14930" s="27"/>
      <c r="F14930" s="27"/>
      <c r="G14930" s="35"/>
      <c r="H14930" s="35"/>
      <c r="I14930" s="35"/>
    </row>
    <row r="14931" spans="3:9" ht="22.5" customHeight="1" x14ac:dyDescent="0.25">
      <c r="C14931" s="34"/>
      <c r="D14931" s="27"/>
      <c r="F14931" s="27"/>
      <c r="G14931" s="35"/>
      <c r="H14931" s="35"/>
      <c r="I14931" s="35"/>
    </row>
    <row r="14932" spans="3:9" ht="22.5" customHeight="1" x14ac:dyDescent="0.25">
      <c r="C14932" s="34"/>
      <c r="D14932" s="27"/>
      <c r="F14932" s="27"/>
      <c r="G14932" s="35"/>
      <c r="H14932" s="35"/>
      <c r="I14932" s="35"/>
    </row>
    <row r="14933" spans="3:9" ht="22.5" customHeight="1" x14ac:dyDescent="0.25">
      <c r="C14933" s="34"/>
      <c r="D14933" s="27"/>
      <c r="F14933" s="27"/>
      <c r="G14933" s="35"/>
      <c r="H14933" s="35"/>
      <c r="I14933" s="35"/>
    </row>
    <row r="14934" spans="3:9" ht="22.5" customHeight="1" x14ac:dyDescent="0.25">
      <c r="C14934" s="34"/>
      <c r="D14934" s="27"/>
      <c r="F14934" s="27"/>
      <c r="G14934" s="35"/>
      <c r="H14934" s="35"/>
      <c r="I14934" s="35"/>
    </row>
    <row r="14935" spans="3:9" ht="22.5" customHeight="1" x14ac:dyDescent="0.25">
      <c r="C14935" s="34"/>
      <c r="D14935" s="27"/>
      <c r="F14935" s="27"/>
      <c r="G14935" s="35"/>
      <c r="H14935" s="35"/>
      <c r="I14935" s="35"/>
    </row>
    <row r="14936" spans="3:9" ht="22.5" customHeight="1" x14ac:dyDescent="0.25">
      <c r="C14936" s="34"/>
      <c r="D14936" s="27"/>
      <c r="F14936" s="27"/>
      <c r="G14936" s="35"/>
      <c r="H14936" s="35"/>
      <c r="I14936" s="35"/>
    </row>
    <row r="14937" spans="3:9" ht="22.5" customHeight="1" x14ac:dyDescent="0.25">
      <c r="C14937" s="34"/>
      <c r="D14937" s="27"/>
      <c r="F14937" s="27"/>
      <c r="G14937" s="35"/>
      <c r="H14937" s="35"/>
      <c r="I14937" s="35"/>
    </row>
    <row r="14938" spans="3:9" ht="22.5" customHeight="1" x14ac:dyDescent="0.25">
      <c r="C14938" s="34"/>
      <c r="D14938" s="27"/>
      <c r="F14938" s="27"/>
      <c r="G14938" s="35"/>
      <c r="H14938" s="35"/>
      <c r="I14938" s="35"/>
    </row>
    <row r="14939" spans="3:9" ht="22.5" customHeight="1" x14ac:dyDescent="0.25">
      <c r="C14939" s="34"/>
      <c r="D14939" s="27"/>
      <c r="F14939" s="27"/>
      <c r="G14939" s="35"/>
      <c r="H14939" s="35"/>
      <c r="I14939" s="35"/>
    </row>
    <row r="14940" spans="3:9" ht="22.5" customHeight="1" x14ac:dyDescent="0.25">
      <c r="C14940" s="34"/>
      <c r="D14940" s="27"/>
      <c r="F14940" s="27"/>
      <c r="G14940" s="35"/>
      <c r="H14940" s="35"/>
      <c r="I14940" s="35"/>
    </row>
    <row r="14941" spans="3:9" ht="22.5" customHeight="1" x14ac:dyDescent="0.25">
      <c r="C14941" s="34"/>
      <c r="D14941" s="27"/>
      <c r="F14941" s="27"/>
      <c r="G14941" s="35"/>
      <c r="H14941" s="35"/>
      <c r="I14941" s="35"/>
    </row>
    <row r="14942" spans="3:9" ht="22.5" customHeight="1" x14ac:dyDescent="0.25">
      <c r="C14942" s="34"/>
      <c r="D14942" s="27"/>
      <c r="F14942" s="27"/>
      <c r="G14942" s="35"/>
      <c r="H14942" s="35"/>
      <c r="I14942" s="35"/>
    </row>
    <row r="14943" spans="3:9" ht="22.5" customHeight="1" x14ac:dyDescent="0.25">
      <c r="C14943" s="34"/>
      <c r="D14943" s="27"/>
      <c r="F14943" s="27"/>
      <c r="G14943" s="35"/>
      <c r="H14943" s="35"/>
      <c r="I14943" s="35"/>
    </row>
    <row r="14944" spans="3:9" ht="22.5" customHeight="1" x14ac:dyDescent="0.25">
      <c r="C14944" s="34"/>
      <c r="D14944" s="27"/>
      <c r="F14944" s="27"/>
      <c r="G14944" s="35"/>
      <c r="H14944" s="35"/>
      <c r="I14944" s="35"/>
    </row>
    <row r="14945" spans="3:9" ht="22.5" customHeight="1" x14ac:dyDescent="0.25">
      <c r="C14945" s="34"/>
      <c r="D14945" s="27"/>
      <c r="F14945" s="27"/>
      <c r="G14945" s="35"/>
      <c r="H14945" s="35"/>
      <c r="I14945" s="35"/>
    </row>
    <row r="14946" spans="3:9" ht="22.5" customHeight="1" x14ac:dyDescent="0.25">
      <c r="C14946" s="34"/>
      <c r="D14946" s="27"/>
      <c r="F14946" s="27"/>
      <c r="G14946" s="35"/>
      <c r="H14946" s="35"/>
      <c r="I14946" s="35"/>
    </row>
    <row r="14947" spans="3:9" ht="22.5" customHeight="1" x14ac:dyDescent="0.25">
      <c r="C14947" s="34"/>
      <c r="D14947" s="27"/>
      <c r="F14947" s="27"/>
      <c r="G14947" s="35"/>
      <c r="H14947" s="35"/>
      <c r="I14947" s="35"/>
    </row>
    <row r="14948" spans="3:9" ht="22.5" customHeight="1" x14ac:dyDescent="0.25">
      <c r="C14948" s="34"/>
      <c r="D14948" s="27"/>
      <c r="F14948" s="27"/>
      <c r="G14948" s="35"/>
      <c r="H14948" s="35"/>
      <c r="I14948" s="35"/>
    </row>
    <row r="14949" spans="3:9" ht="22.5" customHeight="1" x14ac:dyDescent="0.25">
      <c r="C14949" s="34"/>
      <c r="D14949" s="27"/>
      <c r="F14949" s="27"/>
      <c r="G14949" s="35"/>
      <c r="H14949" s="35"/>
      <c r="I14949" s="35"/>
    </row>
    <row r="14950" spans="3:9" ht="22.5" customHeight="1" x14ac:dyDescent="0.25">
      <c r="C14950" s="34"/>
      <c r="D14950" s="27"/>
      <c r="F14950" s="27"/>
      <c r="G14950" s="35"/>
      <c r="H14950" s="35"/>
      <c r="I14950" s="35"/>
    </row>
    <row r="14951" spans="3:9" ht="22.5" customHeight="1" x14ac:dyDescent="0.25">
      <c r="C14951" s="34"/>
      <c r="D14951" s="27"/>
      <c r="F14951" s="27"/>
      <c r="G14951" s="35"/>
      <c r="H14951" s="35"/>
      <c r="I14951" s="35"/>
    </row>
    <row r="14952" spans="3:9" ht="22.5" customHeight="1" x14ac:dyDescent="0.25">
      <c r="C14952" s="34"/>
      <c r="D14952" s="27"/>
      <c r="F14952" s="27"/>
      <c r="G14952" s="35"/>
      <c r="H14952" s="35"/>
      <c r="I14952" s="35"/>
    </row>
    <row r="14953" spans="3:9" ht="22.5" customHeight="1" x14ac:dyDescent="0.25">
      <c r="C14953" s="34"/>
      <c r="D14953" s="27"/>
      <c r="F14953" s="27"/>
      <c r="G14953" s="35"/>
      <c r="H14953" s="35"/>
      <c r="I14953" s="35"/>
    </row>
    <row r="14954" spans="3:9" ht="22.5" customHeight="1" x14ac:dyDescent="0.25">
      <c r="C14954" s="34"/>
      <c r="D14954" s="27"/>
      <c r="F14954" s="27"/>
      <c r="G14954" s="35"/>
      <c r="H14954" s="35"/>
      <c r="I14954" s="35"/>
    </row>
    <row r="14955" spans="3:9" ht="22.5" customHeight="1" x14ac:dyDescent="0.25">
      <c r="C14955" s="34"/>
      <c r="D14955" s="27"/>
      <c r="F14955" s="27"/>
      <c r="G14955" s="35"/>
      <c r="H14955" s="35"/>
      <c r="I14955" s="35"/>
    </row>
    <row r="14956" spans="3:9" ht="22.5" customHeight="1" x14ac:dyDescent="0.25">
      <c r="C14956" s="34"/>
      <c r="D14956" s="27"/>
      <c r="F14956" s="27"/>
      <c r="G14956" s="35"/>
      <c r="H14956" s="35"/>
      <c r="I14956" s="35"/>
    </row>
    <row r="14957" spans="3:9" ht="22.5" customHeight="1" x14ac:dyDescent="0.25">
      <c r="C14957" s="34"/>
      <c r="D14957" s="27"/>
      <c r="F14957" s="27"/>
      <c r="G14957" s="35"/>
      <c r="H14957" s="35"/>
      <c r="I14957" s="35"/>
    </row>
    <row r="14958" spans="3:9" ht="22.5" customHeight="1" x14ac:dyDescent="0.25">
      <c r="C14958" s="34"/>
      <c r="D14958" s="27"/>
      <c r="F14958" s="27"/>
      <c r="G14958" s="35"/>
      <c r="H14958" s="35"/>
      <c r="I14958" s="35"/>
    </row>
    <row r="14959" spans="3:9" ht="22.5" customHeight="1" x14ac:dyDescent="0.25">
      <c r="C14959" s="34"/>
      <c r="D14959" s="27"/>
      <c r="F14959" s="27"/>
      <c r="G14959" s="35"/>
      <c r="H14959" s="35"/>
      <c r="I14959" s="35"/>
    </row>
    <row r="14960" spans="3:9" ht="22.5" customHeight="1" x14ac:dyDescent="0.25">
      <c r="C14960" s="34"/>
      <c r="D14960" s="27"/>
      <c r="F14960" s="27"/>
      <c r="G14960" s="35"/>
      <c r="H14960" s="35"/>
      <c r="I14960" s="35"/>
    </row>
    <row r="14961" spans="3:9" ht="22.5" customHeight="1" x14ac:dyDescent="0.25">
      <c r="C14961" s="34"/>
      <c r="D14961" s="27"/>
      <c r="F14961" s="27"/>
      <c r="G14961" s="35"/>
      <c r="H14961" s="35"/>
      <c r="I14961" s="35"/>
    </row>
    <row r="14962" spans="3:9" ht="22.5" customHeight="1" x14ac:dyDescent="0.25">
      <c r="C14962" s="34"/>
      <c r="D14962" s="27"/>
      <c r="F14962" s="27"/>
      <c r="G14962" s="35"/>
      <c r="H14962" s="35"/>
      <c r="I14962" s="35"/>
    </row>
    <row r="14963" spans="3:9" ht="22.5" customHeight="1" x14ac:dyDescent="0.25">
      <c r="C14963" s="34"/>
      <c r="D14963" s="27"/>
      <c r="F14963" s="27"/>
      <c r="G14963" s="35"/>
      <c r="H14963" s="35"/>
      <c r="I14963" s="35"/>
    </row>
    <row r="14964" spans="3:9" ht="22.5" customHeight="1" x14ac:dyDescent="0.25">
      <c r="C14964" s="34"/>
      <c r="D14964" s="27"/>
      <c r="F14964" s="27"/>
      <c r="G14964" s="35"/>
      <c r="H14964" s="35"/>
      <c r="I14964" s="35"/>
    </row>
    <row r="14965" spans="3:9" ht="22.5" customHeight="1" x14ac:dyDescent="0.25">
      <c r="C14965" s="34"/>
      <c r="D14965" s="27"/>
      <c r="F14965" s="27"/>
      <c r="G14965" s="35"/>
      <c r="H14965" s="35"/>
      <c r="I14965" s="35"/>
    </row>
    <row r="14966" spans="3:9" ht="22.5" customHeight="1" x14ac:dyDescent="0.25">
      <c r="C14966" s="34"/>
      <c r="D14966" s="27"/>
      <c r="F14966" s="27"/>
      <c r="G14966" s="35"/>
      <c r="H14966" s="35"/>
      <c r="I14966" s="35"/>
    </row>
    <row r="14967" spans="3:9" ht="22.5" customHeight="1" x14ac:dyDescent="0.25">
      <c r="C14967" s="34"/>
      <c r="D14967" s="27"/>
      <c r="F14967" s="27"/>
      <c r="G14967" s="35"/>
      <c r="H14967" s="35"/>
      <c r="I14967" s="35"/>
    </row>
    <row r="14968" spans="3:9" ht="22.5" customHeight="1" x14ac:dyDescent="0.25">
      <c r="C14968" s="34"/>
      <c r="D14968" s="27"/>
      <c r="F14968" s="27"/>
      <c r="G14968" s="35"/>
      <c r="H14968" s="35"/>
      <c r="I14968" s="35"/>
    </row>
    <row r="14969" spans="3:9" ht="22.5" customHeight="1" x14ac:dyDescent="0.25">
      <c r="C14969" s="34"/>
      <c r="D14969" s="27"/>
      <c r="F14969" s="27"/>
      <c r="G14969" s="35"/>
      <c r="H14969" s="35"/>
      <c r="I14969" s="35"/>
    </row>
    <row r="14970" spans="3:9" ht="22.5" customHeight="1" x14ac:dyDescent="0.25">
      <c r="C14970" s="34"/>
      <c r="D14970" s="27"/>
      <c r="F14970" s="27"/>
      <c r="G14970" s="35"/>
      <c r="H14970" s="35"/>
      <c r="I14970" s="35"/>
    </row>
    <row r="14971" spans="3:9" ht="22.5" customHeight="1" x14ac:dyDescent="0.25">
      <c r="C14971" s="34"/>
      <c r="D14971" s="27"/>
      <c r="F14971" s="27"/>
      <c r="G14971" s="35"/>
      <c r="H14971" s="35"/>
      <c r="I14971" s="35"/>
    </row>
    <row r="14972" spans="3:9" ht="22.5" customHeight="1" x14ac:dyDescent="0.25">
      <c r="C14972" s="34"/>
      <c r="D14972" s="27"/>
      <c r="F14972" s="27"/>
      <c r="G14972" s="35"/>
      <c r="H14972" s="35"/>
      <c r="I14972" s="35"/>
    </row>
    <row r="14973" spans="3:9" ht="22.5" customHeight="1" x14ac:dyDescent="0.25">
      <c r="C14973" s="34"/>
      <c r="D14973" s="27"/>
      <c r="F14973" s="27"/>
      <c r="G14973" s="35"/>
      <c r="H14973" s="35"/>
      <c r="I14973" s="35"/>
    </row>
    <row r="14974" spans="3:9" ht="22.5" customHeight="1" x14ac:dyDescent="0.25">
      <c r="C14974" s="34"/>
      <c r="D14974" s="27"/>
      <c r="F14974" s="27"/>
      <c r="G14974" s="35"/>
      <c r="H14974" s="35"/>
      <c r="I14974" s="35"/>
    </row>
    <row r="14975" spans="3:9" ht="22.5" customHeight="1" x14ac:dyDescent="0.25">
      <c r="C14975" s="34"/>
      <c r="D14975" s="27"/>
      <c r="F14975" s="27"/>
      <c r="G14975" s="35"/>
      <c r="H14975" s="35"/>
      <c r="I14975" s="35"/>
    </row>
    <row r="14976" spans="3:9" ht="22.5" customHeight="1" x14ac:dyDescent="0.25">
      <c r="C14976" s="34"/>
      <c r="D14976" s="27"/>
      <c r="F14976" s="27"/>
      <c r="G14976" s="35"/>
      <c r="H14976" s="35"/>
      <c r="I14976" s="35"/>
    </row>
    <row r="14977" spans="3:9" ht="22.5" customHeight="1" x14ac:dyDescent="0.25">
      <c r="C14977" s="34"/>
      <c r="D14977" s="27"/>
      <c r="F14977" s="27"/>
      <c r="G14977" s="35"/>
      <c r="H14977" s="35"/>
      <c r="I14977" s="35"/>
    </row>
    <row r="14978" spans="3:9" ht="22.5" customHeight="1" x14ac:dyDescent="0.25">
      <c r="C14978" s="34"/>
      <c r="D14978" s="27"/>
      <c r="F14978" s="27"/>
      <c r="G14978" s="35"/>
      <c r="H14978" s="35"/>
      <c r="I14978" s="35"/>
    </row>
    <row r="14979" spans="3:9" ht="22.5" customHeight="1" x14ac:dyDescent="0.25">
      <c r="C14979" s="34"/>
      <c r="D14979" s="27"/>
      <c r="F14979" s="27"/>
      <c r="G14979" s="35"/>
      <c r="H14979" s="35"/>
      <c r="I14979" s="35"/>
    </row>
    <row r="14980" spans="3:9" ht="22.5" customHeight="1" x14ac:dyDescent="0.25">
      <c r="C14980" s="34"/>
      <c r="D14980" s="27"/>
      <c r="F14980" s="27"/>
      <c r="G14980" s="35"/>
      <c r="H14980" s="35"/>
      <c r="I14980" s="35"/>
    </row>
    <row r="14981" spans="3:9" ht="22.5" customHeight="1" x14ac:dyDescent="0.25">
      <c r="C14981" s="34"/>
      <c r="D14981" s="27"/>
      <c r="F14981" s="27"/>
      <c r="G14981" s="35"/>
      <c r="H14981" s="35"/>
      <c r="I14981" s="35"/>
    </row>
    <row r="14982" spans="3:9" ht="22.5" customHeight="1" x14ac:dyDescent="0.25">
      <c r="C14982" s="34"/>
      <c r="D14982" s="27"/>
      <c r="F14982" s="27"/>
      <c r="G14982" s="35"/>
      <c r="H14982" s="35"/>
      <c r="I14982" s="35"/>
    </row>
    <row r="14983" spans="3:9" ht="22.5" customHeight="1" x14ac:dyDescent="0.25">
      <c r="C14983" s="34"/>
      <c r="D14983" s="27"/>
      <c r="F14983" s="27"/>
      <c r="G14983" s="35"/>
      <c r="H14983" s="35"/>
      <c r="I14983" s="35"/>
    </row>
    <row r="14984" spans="3:9" ht="22.5" customHeight="1" x14ac:dyDescent="0.25">
      <c r="C14984" s="34"/>
      <c r="D14984" s="27"/>
      <c r="F14984" s="27"/>
      <c r="G14984" s="35"/>
      <c r="H14984" s="35"/>
      <c r="I14984" s="35"/>
    </row>
    <row r="14985" spans="3:9" ht="22.5" customHeight="1" x14ac:dyDescent="0.25">
      <c r="C14985" s="34"/>
      <c r="D14985" s="27"/>
      <c r="F14985" s="27"/>
      <c r="G14985" s="35"/>
      <c r="H14985" s="35"/>
      <c r="I14985" s="35"/>
    </row>
    <row r="14986" spans="3:9" ht="22.5" customHeight="1" x14ac:dyDescent="0.25">
      <c r="C14986" s="34"/>
      <c r="D14986" s="27"/>
      <c r="F14986" s="27"/>
      <c r="G14986" s="35"/>
      <c r="H14986" s="35"/>
      <c r="I14986" s="35"/>
    </row>
    <row r="14987" spans="3:9" ht="22.5" customHeight="1" x14ac:dyDescent="0.25">
      <c r="C14987" s="34"/>
      <c r="D14987" s="27"/>
      <c r="F14987" s="27"/>
      <c r="G14987" s="35"/>
      <c r="H14987" s="35"/>
      <c r="I14987" s="35"/>
    </row>
    <row r="14988" spans="3:9" ht="22.5" customHeight="1" x14ac:dyDescent="0.25">
      <c r="C14988" s="34"/>
      <c r="D14988" s="27"/>
      <c r="F14988" s="27"/>
      <c r="G14988" s="35"/>
      <c r="H14988" s="35"/>
      <c r="I14988" s="35"/>
    </row>
    <row r="14989" spans="3:9" ht="22.5" customHeight="1" x14ac:dyDescent="0.25">
      <c r="C14989" s="34"/>
      <c r="D14989" s="27"/>
      <c r="F14989" s="27"/>
      <c r="G14989" s="35"/>
      <c r="H14989" s="35"/>
      <c r="I14989" s="35"/>
    </row>
    <row r="14990" spans="3:9" ht="22.5" customHeight="1" x14ac:dyDescent="0.25">
      <c r="C14990" s="34"/>
      <c r="D14990" s="27"/>
      <c r="F14990" s="27"/>
      <c r="G14990" s="35"/>
      <c r="H14990" s="35"/>
      <c r="I14990" s="35"/>
    </row>
    <row r="14991" spans="3:9" ht="22.5" customHeight="1" x14ac:dyDescent="0.25">
      <c r="C14991" s="34"/>
      <c r="D14991" s="27"/>
      <c r="F14991" s="27"/>
      <c r="G14991" s="35"/>
      <c r="H14991" s="35"/>
      <c r="I14991" s="35"/>
    </row>
    <row r="14992" spans="3:9" ht="22.5" customHeight="1" x14ac:dyDescent="0.25">
      <c r="C14992" s="34"/>
      <c r="D14992" s="27"/>
      <c r="F14992" s="27"/>
      <c r="G14992" s="35"/>
      <c r="H14992" s="35"/>
      <c r="I14992" s="35"/>
    </row>
    <row r="14993" spans="3:9" ht="22.5" customHeight="1" x14ac:dyDescent="0.25">
      <c r="C14993" s="34"/>
      <c r="D14993" s="27"/>
      <c r="F14993" s="27"/>
      <c r="G14993" s="35"/>
      <c r="H14993" s="35"/>
      <c r="I14993" s="35"/>
    </row>
    <row r="14994" spans="3:9" ht="22.5" customHeight="1" x14ac:dyDescent="0.25">
      <c r="C14994" s="34"/>
      <c r="D14994" s="27"/>
      <c r="F14994" s="27"/>
      <c r="G14994" s="35"/>
      <c r="H14994" s="35"/>
      <c r="I14994" s="35"/>
    </row>
    <row r="14995" spans="3:9" ht="22.5" customHeight="1" x14ac:dyDescent="0.25">
      <c r="C14995" s="34"/>
      <c r="D14995" s="27"/>
      <c r="F14995" s="27"/>
      <c r="G14995" s="35"/>
      <c r="H14995" s="35"/>
      <c r="I14995" s="35"/>
    </row>
    <row r="14996" spans="3:9" ht="22.5" customHeight="1" x14ac:dyDescent="0.25">
      <c r="C14996" s="34"/>
      <c r="D14996" s="27"/>
      <c r="F14996" s="27"/>
      <c r="G14996" s="35"/>
      <c r="H14996" s="35"/>
      <c r="I14996" s="35"/>
    </row>
    <row r="14997" spans="3:9" ht="22.5" customHeight="1" x14ac:dyDescent="0.25">
      <c r="C14997" s="34"/>
      <c r="D14997" s="27"/>
      <c r="F14997" s="27"/>
      <c r="G14997" s="35"/>
      <c r="H14997" s="35"/>
      <c r="I14997" s="35"/>
    </row>
    <row r="14998" spans="3:9" ht="22.5" customHeight="1" x14ac:dyDescent="0.25">
      <c r="C14998" s="34"/>
      <c r="D14998" s="27"/>
      <c r="F14998" s="27"/>
      <c r="G14998" s="35"/>
      <c r="H14998" s="35"/>
      <c r="I14998" s="35"/>
    </row>
    <row r="14999" spans="3:9" ht="22.5" customHeight="1" x14ac:dyDescent="0.25">
      <c r="C14999" s="34"/>
      <c r="D14999" s="27"/>
      <c r="F14999" s="27"/>
      <c r="G14999" s="35"/>
      <c r="H14999" s="35"/>
      <c r="I14999" s="35"/>
    </row>
    <row r="15000" spans="3:9" ht="22.5" customHeight="1" x14ac:dyDescent="0.25">
      <c r="C15000" s="34"/>
      <c r="D15000" s="27"/>
      <c r="F15000" s="27"/>
      <c r="G15000" s="35"/>
      <c r="H15000" s="35"/>
      <c r="I15000" s="35"/>
    </row>
    <row r="15001" spans="3:9" ht="22.5" customHeight="1" x14ac:dyDescent="0.25">
      <c r="C15001" s="34"/>
      <c r="D15001" s="27"/>
      <c r="F15001" s="27"/>
      <c r="G15001" s="35"/>
      <c r="H15001" s="35"/>
      <c r="I15001" s="35"/>
    </row>
    <row r="15002" spans="3:9" ht="22.5" customHeight="1" x14ac:dyDescent="0.25">
      <c r="C15002" s="34"/>
      <c r="D15002" s="27"/>
      <c r="F15002" s="27"/>
      <c r="G15002" s="35"/>
      <c r="H15002" s="35"/>
      <c r="I15002" s="35"/>
    </row>
    <row r="15003" spans="3:9" ht="22.5" customHeight="1" x14ac:dyDescent="0.25">
      <c r="C15003" s="34"/>
      <c r="D15003" s="27"/>
      <c r="F15003" s="27"/>
      <c r="G15003" s="35"/>
      <c r="H15003" s="35"/>
      <c r="I15003" s="35"/>
    </row>
    <row r="15004" spans="3:9" ht="22.5" customHeight="1" x14ac:dyDescent="0.25">
      <c r="C15004" s="34"/>
      <c r="D15004" s="27"/>
      <c r="F15004" s="27"/>
      <c r="G15004" s="35"/>
      <c r="H15004" s="35"/>
      <c r="I15004" s="35"/>
    </row>
    <row r="15005" spans="3:9" ht="22.5" customHeight="1" x14ac:dyDescent="0.25">
      <c r="C15005" s="34"/>
      <c r="D15005" s="27"/>
      <c r="F15005" s="27"/>
      <c r="G15005" s="35"/>
      <c r="H15005" s="35"/>
      <c r="I15005" s="35"/>
    </row>
    <row r="15006" spans="3:9" ht="22.5" customHeight="1" x14ac:dyDescent="0.25">
      <c r="C15006" s="34"/>
      <c r="D15006" s="27"/>
      <c r="F15006" s="27"/>
      <c r="G15006" s="35"/>
      <c r="H15006" s="35"/>
      <c r="I15006" s="35"/>
    </row>
    <row r="15007" spans="3:9" ht="22.5" customHeight="1" x14ac:dyDescent="0.25">
      <c r="C15007" s="34"/>
      <c r="D15007" s="27"/>
      <c r="F15007" s="27"/>
      <c r="G15007" s="35"/>
      <c r="H15007" s="35"/>
      <c r="I15007" s="35"/>
    </row>
    <row r="15008" spans="3:9" ht="22.5" customHeight="1" x14ac:dyDescent="0.25">
      <c r="C15008" s="34"/>
      <c r="D15008" s="27"/>
      <c r="F15008" s="27"/>
      <c r="G15008" s="35"/>
      <c r="H15008" s="35"/>
      <c r="I15008" s="35"/>
    </row>
    <row r="15009" spans="3:9" ht="22.5" customHeight="1" x14ac:dyDescent="0.25">
      <c r="C15009" s="34"/>
      <c r="D15009" s="27"/>
      <c r="F15009" s="27"/>
      <c r="G15009" s="35"/>
      <c r="H15009" s="35"/>
      <c r="I15009" s="35"/>
    </row>
    <row r="15010" spans="3:9" ht="22.5" customHeight="1" x14ac:dyDescent="0.25">
      <c r="C15010" s="34"/>
      <c r="D15010" s="27"/>
      <c r="F15010" s="27"/>
      <c r="G15010" s="35"/>
      <c r="H15010" s="35"/>
      <c r="I15010" s="35"/>
    </row>
    <row r="15011" spans="3:9" ht="22.5" customHeight="1" x14ac:dyDescent="0.25">
      <c r="C15011" s="34"/>
      <c r="D15011" s="27"/>
      <c r="F15011" s="27"/>
      <c r="G15011" s="35"/>
      <c r="H15011" s="35"/>
      <c r="I15011" s="35"/>
    </row>
    <row r="15012" spans="3:9" ht="22.5" customHeight="1" x14ac:dyDescent="0.25">
      <c r="C15012" s="34"/>
      <c r="D15012" s="27"/>
      <c r="F15012" s="27"/>
      <c r="G15012" s="35"/>
      <c r="H15012" s="35"/>
      <c r="I15012" s="35"/>
    </row>
    <row r="15013" spans="3:9" ht="22.5" customHeight="1" x14ac:dyDescent="0.25">
      <c r="C15013" s="34"/>
      <c r="D15013" s="27"/>
      <c r="F15013" s="27"/>
      <c r="G15013" s="35"/>
      <c r="H15013" s="35"/>
      <c r="I15013" s="35"/>
    </row>
    <row r="15014" spans="3:9" ht="22.5" customHeight="1" x14ac:dyDescent="0.25">
      <c r="C15014" s="34"/>
      <c r="D15014" s="27"/>
      <c r="F15014" s="27"/>
      <c r="G15014" s="35"/>
      <c r="H15014" s="35"/>
      <c r="I15014" s="35"/>
    </row>
    <row r="15015" spans="3:9" ht="22.5" customHeight="1" x14ac:dyDescent="0.25">
      <c r="C15015" s="34"/>
      <c r="D15015" s="27"/>
      <c r="F15015" s="27"/>
      <c r="G15015" s="35"/>
      <c r="H15015" s="35"/>
      <c r="I15015" s="35"/>
    </row>
    <row r="15016" spans="3:9" ht="22.5" customHeight="1" x14ac:dyDescent="0.25">
      <c r="C15016" s="34"/>
      <c r="D15016" s="27"/>
      <c r="F15016" s="27"/>
      <c r="G15016" s="35"/>
      <c r="H15016" s="35"/>
      <c r="I15016" s="35"/>
    </row>
    <row r="15017" spans="3:9" ht="22.5" customHeight="1" x14ac:dyDescent="0.25">
      <c r="C15017" s="34"/>
      <c r="D15017" s="27"/>
      <c r="F15017" s="27"/>
      <c r="G15017" s="35"/>
      <c r="H15017" s="35"/>
      <c r="I15017" s="35"/>
    </row>
    <row r="15018" spans="3:9" ht="22.5" customHeight="1" x14ac:dyDescent="0.25">
      <c r="C15018" s="34"/>
      <c r="D15018" s="27"/>
      <c r="F15018" s="27"/>
      <c r="G15018" s="35"/>
      <c r="H15018" s="35"/>
      <c r="I15018" s="35"/>
    </row>
    <row r="15019" spans="3:9" ht="22.5" customHeight="1" x14ac:dyDescent="0.25">
      <c r="C15019" s="34"/>
      <c r="D15019" s="27"/>
      <c r="F15019" s="27"/>
      <c r="G15019" s="35"/>
      <c r="H15019" s="35"/>
      <c r="I15019" s="35"/>
    </row>
    <row r="15020" spans="3:9" ht="22.5" customHeight="1" x14ac:dyDescent="0.25">
      <c r="C15020" s="34"/>
      <c r="D15020" s="27"/>
      <c r="F15020" s="27"/>
      <c r="G15020" s="35"/>
      <c r="H15020" s="35"/>
      <c r="I15020" s="35"/>
    </row>
    <row r="15021" spans="3:9" ht="22.5" customHeight="1" x14ac:dyDescent="0.25">
      <c r="C15021" s="34"/>
      <c r="D15021" s="27"/>
      <c r="F15021" s="27"/>
      <c r="G15021" s="35"/>
      <c r="H15021" s="35"/>
      <c r="I15021" s="35"/>
    </row>
    <row r="15022" spans="3:9" ht="22.5" customHeight="1" x14ac:dyDescent="0.25">
      <c r="C15022" s="34"/>
      <c r="D15022" s="27"/>
      <c r="F15022" s="27"/>
      <c r="G15022" s="35"/>
      <c r="H15022" s="35"/>
      <c r="I15022" s="35"/>
    </row>
    <row r="15023" spans="3:9" ht="22.5" customHeight="1" x14ac:dyDescent="0.25">
      <c r="C15023" s="34"/>
      <c r="D15023" s="27"/>
      <c r="F15023" s="27"/>
      <c r="G15023" s="35"/>
      <c r="H15023" s="35"/>
      <c r="I15023" s="35"/>
    </row>
    <row r="15024" spans="3:9" ht="22.5" customHeight="1" x14ac:dyDescent="0.25">
      <c r="C15024" s="34"/>
      <c r="D15024" s="27"/>
      <c r="F15024" s="27"/>
      <c r="G15024" s="35"/>
      <c r="H15024" s="35"/>
      <c r="I15024" s="35"/>
    </row>
    <row r="15025" spans="3:9" ht="22.5" customHeight="1" x14ac:dyDescent="0.25">
      <c r="C15025" s="34"/>
      <c r="D15025" s="27"/>
      <c r="F15025" s="27"/>
      <c r="G15025" s="35"/>
      <c r="H15025" s="35"/>
      <c r="I15025" s="35"/>
    </row>
    <row r="15026" spans="3:9" ht="22.5" customHeight="1" x14ac:dyDescent="0.25">
      <c r="C15026" s="34"/>
      <c r="D15026" s="27"/>
      <c r="F15026" s="27"/>
      <c r="G15026" s="35"/>
      <c r="H15026" s="35"/>
      <c r="I15026" s="35"/>
    </row>
    <row r="15027" spans="3:9" ht="22.5" customHeight="1" x14ac:dyDescent="0.25">
      <c r="C15027" s="34"/>
      <c r="D15027" s="27"/>
      <c r="F15027" s="27"/>
      <c r="G15027" s="35"/>
      <c r="H15027" s="35"/>
      <c r="I15027" s="35"/>
    </row>
    <row r="15028" spans="3:9" ht="22.5" customHeight="1" x14ac:dyDescent="0.25">
      <c r="C15028" s="34"/>
      <c r="D15028" s="27"/>
      <c r="F15028" s="27"/>
      <c r="G15028" s="35"/>
      <c r="H15028" s="35"/>
      <c r="I15028" s="35"/>
    </row>
    <row r="15029" spans="3:9" ht="22.5" customHeight="1" x14ac:dyDescent="0.25">
      <c r="C15029" s="34"/>
      <c r="D15029" s="27"/>
      <c r="F15029" s="27"/>
      <c r="G15029" s="35"/>
      <c r="H15029" s="35"/>
      <c r="I15029" s="35"/>
    </row>
    <row r="15030" spans="3:9" ht="22.5" customHeight="1" x14ac:dyDescent="0.25">
      <c r="C15030" s="34"/>
      <c r="D15030" s="27"/>
      <c r="F15030" s="27"/>
      <c r="G15030" s="35"/>
      <c r="H15030" s="35"/>
      <c r="I15030" s="35"/>
    </row>
    <row r="15031" spans="3:9" ht="22.5" customHeight="1" x14ac:dyDescent="0.25">
      <c r="C15031" s="34"/>
      <c r="D15031" s="27"/>
      <c r="F15031" s="27"/>
      <c r="G15031" s="35"/>
      <c r="H15031" s="35"/>
      <c r="I15031" s="35"/>
    </row>
    <row r="15032" spans="3:9" ht="22.5" customHeight="1" x14ac:dyDescent="0.25">
      <c r="C15032" s="34"/>
      <c r="D15032" s="27"/>
      <c r="F15032" s="27"/>
      <c r="G15032" s="35"/>
      <c r="H15032" s="35"/>
      <c r="I15032" s="35"/>
    </row>
    <row r="15033" spans="3:9" ht="22.5" customHeight="1" x14ac:dyDescent="0.25">
      <c r="C15033" s="34"/>
      <c r="D15033" s="27"/>
      <c r="F15033" s="27"/>
      <c r="G15033" s="35"/>
      <c r="H15033" s="35"/>
      <c r="I15033" s="35"/>
    </row>
    <row r="15034" spans="3:9" ht="22.5" customHeight="1" x14ac:dyDescent="0.25">
      <c r="C15034" s="34"/>
      <c r="D15034" s="27"/>
      <c r="F15034" s="27"/>
      <c r="G15034" s="35"/>
      <c r="H15034" s="35"/>
      <c r="I15034" s="35"/>
    </row>
    <row r="15035" spans="3:9" ht="22.5" customHeight="1" x14ac:dyDescent="0.25">
      <c r="C15035" s="34"/>
      <c r="D15035" s="27"/>
      <c r="F15035" s="27"/>
      <c r="G15035" s="35"/>
      <c r="H15035" s="35"/>
      <c r="I15035" s="35"/>
    </row>
    <row r="15036" spans="3:9" ht="22.5" customHeight="1" x14ac:dyDescent="0.25">
      <c r="C15036" s="34"/>
      <c r="D15036" s="27"/>
      <c r="F15036" s="27"/>
      <c r="G15036" s="35"/>
      <c r="H15036" s="35"/>
      <c r="I15036" s="35"/>
    </row>
    <row r="15037" spans="3:9" ht="22.5" customHeight="1" x14ac:dyDescent="0.25">
      <c r="C15037" s="34"/>
      <c r="D15037" s="27"/>
      <c r="F15037" s="27"/>
      <c r="G15037" s="35"/>
      <c r="H15037" s="35"/>
      <c r="I15037" s="35"/>
    </row>
    <row r="15038" spans="3:9" ht="22.5" customHeight="1" x14ac:dyDescent="0.25">
      <c r="C15038" s="34"/>
      <c r="D15038" s="27"/>
      <c r="F15038" s="27"/>
      <c r="G15038" s="35"/>
      <c r="H15038" s="35"/>
      <c r="I15038" s="35"/>
    </row>
    <row r="15039" spans="3:9" ht="22.5" customHeight="1" x14ac:dyDescent="0.25">
      <c r="C15039" s="34"/>
      <c r="D15039" s="27"/>
      <c r="F15039" s="27"/>
      <c r="G15039" s="35"/>
      <c r="H15039" s="35"/>
      <c r="I15039" s="35"/>
    </row>
    <row r="15040" spans="3:9" ht="22.5" customHeight="1" x14ac:dyDescent="0.25">
      <c r="C15040" s="34"/>
      <c r="D15040" s="27"/>
      <c r="F15040" s="27"/>
      <c r="G15040" s="35"/>
      <c r="H15040" s="35"/>
      <c r="I15040" s="35"/>
    </row>
    <row r="15041" spans="3:9" ht="22.5" customHeight="1" x14ac:dyDescent="0.25">
      <c r="C15041" s="34"/>
      <c r="D15041" s="27"/>
      <c r="F15041" s="27"/>
      <c r="G15041" s="35"/>
      <c r="H15041" s="35"/>
      <c r="I15041" s="35"/>
    </row>
    <row r="15042" spans="3:9" ht="22.5" customHeight="1" x14ac:dyDescent="0.25">
      <c r="C15042" s="34"/>
      <c r="D15042" s="27"/>
      <c r="F15042" s="27"/>
      <c r="G15042" s="35"/>
      <c r="H15042" s="35"/>
      <c r="I15042" s="35"/>
    </row>
    <row r="15043" spans="3:9" ht="22.5" customHeight="1" x14ac:dyDescent="0.25">
      <c r="C15043" s="34"/>
      <c r="D15043" s="27"/>
      <c r="F15043" s="27"/>
      <c r="G15043" s="35"/>
      <c r="H15043" s="35"/>
      <c r="I15043" s="35"/>
    </row>
    <row r="15044" spans="3:9" ht="22.5" customHeight="1" x14ac:dyDescent="0.25">
      <c r="C15044" s="34"/>
      <c r="D15044" s="27"/>
      <c r="F15044" s="27"/>
      <c r="G15044" s="35"/>
      <c r="H15044" s="35"/>
      <c r="I15044" s="35"/>
    </row>
    <row r="15045" spans="3:9" ht="22.5" customHeight="1" x14ac:dyDescent="0.25">
      <c r="C15045" s="34"/>
      <c r="D15045" s="27"/>
      <c r="F15045" s="27"/>
      <c r="G15045" s="35"/>
      <c r="H15045" s="35"/>
      <c r="I15045" s="35"/>
    </row>
    <row r="15046" spans="3:9" ht="22.5" customHeight="1" x14ac:dyDescent="0.25">
      <c r="C15046" s="34"/>
      <c r="D15046" s="27"/>
      <c r="F15046" s="27"/>
      <c r="G15046" s="35"/>
      <c r="H15046" s="35"/>
      <c r="I15046" s="35"/>
    </row>
    <row r="15047" spans="3:9" ht="22.5" customHeight="1" x14ac:dyDescent="0.25">
      <c r="C15047" s="34"/>
      <c r="D15047" s="27"/>
      <c r="F15047" s="27"/>
      <c r="G15047" s="35"/>
      <c r="H15047" s="35"/>
      <c r="I15047" s="35"/>
    </row>
    <row r="15048" spans="3:9" ht="22.5" customHeight="1" x14ac:dyDescent="0.25">
      <c r="C15048" s="34"/>
      <c r="D15048" s="27"/>
      <c r="F15048" s="27"/>
      <c r="G15048" s="35"/>
      <c r="H15048" s="35"/>
      <c r="I15048" s="35"/>
    </row>
    <row r="15049" spans="3:9" ht="22.5" customHeight="1" x14ac:dyDescent="0.25">
      <c r="C15049" s="34"/>
      <c r="D15049" s="27"/>
      <c r="F15049" s="27"/>
      <c r="G15049" s="35"/>
      <c r="H15049" s="35"/>
      <c r="I15049" s="35"/>
    </row>
    <row r="15050" spans="3:9" ht="22.5" customHeight="1" x14ac:dyDescent="0.25">
      <c r="C15050" s="34"/>
      <c r="D15050" s="27"/>
      <c r="F15050" s="27"/>
      <c r="G15050" s="35"/>
      <c r="H15050" s="35"/>
      <c r="I15050" s="35"/>
    </row>
    <row r="15051" spans="3:9" ht="22.5" customHeight="1" x14ac:dyDescent="0.25">
      <c r="C15051" s="34"/>
      <c r="D15051" s="27"/>
      <c r="F15051" s="27"/>
      <c r="G15051" s="35"/>
      <c r="H15051" s="35"/>
      <c r="I15051" s="35"/>
    </row>
    <row r="15052" spans="3:9" ht="22.5" customHeight="1" x14ac:dyDescent="0.25">
      <c r="C15052" s="34"/>
      <c r="D15052" s="27"/>
      <c r="F15052" s="27"/>
      <c r="G15052" s="35"/>
      <c r="H15052" s="35"/>
      <c r="I15052" s="35"/>
    </row>
    <row r="15053" spans="3:9" ht="22.5" customHeight="1" x14ac:dyDescent="0.25">
      <c r="C15053" s="34"/>
      <c r="D15053" s="27"/>
      <c r="F15053" s="27"/>
      <c r="G15053" s="35"/>
      <c r="H15053" s="35"/>
      <c r="I15053" s="35"/>
    </row>
    <row r="15054" spans="3:9" ht="22.5" customHeight="1" x14ac:dyDescent="0.25">
      <c r="C15054" s="34"/>
      <c r="D15054" s="27"/>
      <c r="F15054" s="27"/>
      <c r="G15054" s="35"/>
      <c r="H15054" s="35"/>
      <c r="I15054" s="35"/>
    </row>
    <row r="15055" spans="3:9" ht="22.5" customHeight="1" x14ac:dyDescent="0.25">
      <c r="C15055" s="34"/>
      <c r="D15055" s="27"/>
      <c r="F15055" s="27"/>
      <c r="G15055" s="35"/>
      <c r="H15055" s="35"/>
      <c r="I15055" s="35"/>
    </row>
    <row r="15056" spans="3:9" ht="22.5" customHeight="1" x14ac:dyDescent="0.25">
      <c r="C15056" s="34"/>
      <c r="D15056" s="27"/>
      <c r="F15056" s="27"/>
      <c r="G15056" s="35"/>
      <c r="H15056" s="35"/>
      <c r="I15056" s="35"/>
    </row>
    <row r="15057" spans="3:9" ht="22.5" customHeight="1" x14ac:dyDescent="0.25">
      <c r="C15057" s="34"/>
      <c r="D15057" s="27"/>
      <c r="F15057" s="27"/>
      <c r="G15057" s="35"/>
      <c r="H15057" s="35"/>
      <c r="I15057" s="35"/>
    </row>
    <row r="15058" spans="3:9" ht="22.5" customHeight="1" x14ac:dyDescent="0.25">
      <c r="C15058" s="34"/>
      <c r="D15058" s="27"/>
      <c r="F15058" s="27"/>
      <c r="G15058" s="35"/>
      <c r="H15058" s="35"/>
      <c r="I15058" s="35"/>
    </row>
    <row r="15059" spans="3:9" ht="22.5" customHeight="1" x14ac:dyDescent="0.25">
      <c r="C15059" s="34"/>
      <c r="D15059" s="27"/>
      <c r="F15059" s="27"/>
      <c r="G15059" s="35"/>
      <c r="H15059" s="35"/>
      <c r="I15059" s="35"/>
    </row>
    <row r="15060" spans="3:9" ht="22.5" customHeight="1" x14ac:dyDescent="0.25">
      <c r="C15060" s="34"/>
      <c r="D15060" s="27"/>
      <c r="F15060" s="27"/>
      <c r="G15060" s="35"/>
      <c r="H15060" s="35"/>
      <c r="I15060" s="35"/>
    </row>
    <row r="15061" spans="3:9" ht="22.5" customHeight="1" x14ac:dyDescent="0.25">
      <c r="C15061" s="34"/>
      <c r="D15061" s="27"/>
      <c r="F15061" s="27"/>
      <c r="G15061" s="35"/>
      <c r="H15061" s="35"/>
      <c r="I15061" s="35"/>
    </row>
    <row r="15062" spans="3:9" ht="22.5" customHeight="1" x14ac:dyDescent="0.25">
      <c r="C15062" s="34"/>
      <c r="D15062" s="27"/>
      <c r="F15062" s="27"/>
      <c r="G15062" s="35"/>
      <c r="H15062" s="35"/>
      <c r="I15062" s="35"/>
    </row>
    <row r="15063" spans="3:9" ht="22.5" customHeight="1" x14ac:dyDescent="0.25">
      <c r="C15063" s="34"/>
      <c r="D15063" s="27"/>
      <c r="F15063" s="27"/>
      <c r="G15063" s="35"/>
      <c r="H15063" s="35"/>
      <c r="I15063" s="35"/>
    </row>
    <row r="15064" spans="3:9" ht="22.5" customHeight="1" x14ac:dyDescent="0.25">
      <c r="C15064" s="34"/>
      <c r="D15064" s="27"/>
      <c r="F15064" s="27"/>
      <c r="G15064" s="35"/>
      <c r="H15064" s="35"/>
      <c r="I15064" s="35"/>
    </row>
    <row r="15065" spans="3:9" ht="22.5" customHeight="1" x14ac:dyDescent="0.25">
      <c r="C15065" s="34"/>
      <c r="D15065" s="27"/>
      <c r="F15065" s="27"/>
      <c r="G15065" s="35"/>
      <c r="H15065" s="35"/>
      <c r="I15065" s="35"/>
    </row>
    <row r="15066" spans="3:9" ht="22.5" customHeight="1" x14ac:dyDescent="0.25">
      <c r="C15066" s="34"/>
      <c r="D15066" s="27"/>
      <c r="F15066" s="27"/>
      <c r="G15066" s="35"/>
      <c r="H15066" s="35"/>
      <c r="I15066" s="35"/>
    </row>
    <row r="15067" spans="3:9" ht="22.5" customHeight="1" x14ac:dyDescent="0.25">
      <c r="C15067" s="34"/>
      <c r="D15067" s="27"/>
      <c r="F15067" s="27"/>
      <c r="G15067" s="35"/>
      <c r="H15067" s="35"/>
      <c r="I15067" s="35"/>
    </row>
    <row r="15068" spans="3:9" ht="22.5" customHeight="1" x14ac:dyDescent="0.25">
      <c r="C15068" s="34"/>
      <c r="D15068" s="27"/>
      <c r="F15068" s="27"/>
      <c r="G15068" s="35"/>
      <c r="H15068" s="35"/>
      <c r="I15068" s="35"/>
    </row>
    <row r="15069" spans="3:9" ht="22.5" customHeight="1" x14ac:dyDescent="0.25">
      <c r="C15069" s="34"/>
      <c r="D15069" s="27"/>
      <c r="F15069" s="27"/>
      <c r="G15069" s="35"/>
      <c r="H15069" s="35"/>
      <c r="I15069" s="35"/>
    </row>
    <row r="15070" spans="3:9" ht="22.5" customHeight="1" x14ac:dyDescent="0.25">
      <c r="C15070" s="34"/>
      <c r="D15070" s="27"/>
      <c r="F15070" s="27"/>
      <c r="G15070" s="35"/>
      <c r="H15070" s="35"/>
      <c r="I15070" s="35"/>
    </row>
    <row r="15071" spans="3:9" ht="22.5" customHeight="1" x14ac:dyDescent="0.25">
      <c r="C15071" s="34"/>
      <c r="D15071" s="27"/>
      <c r="F15071" s="27"/>
      <c r="G15071" s="35"/>
      <c r="H15071" s="35"/>
      <c r="I15071" s="35"/>
    </row>
    <row r="15072" spans="3:9" ht="22.5" customHeight="1" x14ac:dyDescent="0.25">
      <c r="C15072" s="34"/>
      <c r="D15072" s="27"/>
      <c r="F15072" s="27"/>
      <c r="G15072" s="35"/>
      <c r="H15072" s="35"/>
      <c r="I15072" s="35"/>
    </row>
    <row r="15073" spans="3:9" ht="22.5" customHeight="1" x14ac:dyDescent="0.25">
      <c r="C15073" s="34"/>
      <c r="D15073" s="27"/>
      <c r="F15073" s="27"/>
      <c r="G15073" s="35"/>
      <c r="H15073" s="35"/>
      <c r="I15073" s="35"/>
    </row>
    <row r="15074" spans="3:9" ht="22.5" customHeight="1" x14ac:dyDescent="0.25">
      <c r="C15074" s="34"/>
      <c r="D15074" s="27"/>
      <c r="F15074" s="27"/>
      <c r="G15074" s="35"/>
      <c r="H15074" s="35"/>
      <c r="I15074" s="35"/>
    </row>
    <row r="15075" spans="3:9" ht="22.5" customHeight="1" x14ac:dyDescent="0.25">
      <c r="C15075" s="34"/>
      <c r="D15075" s="27"/>
      <c r="F15075" s="27"/>
      <c r="G15075" s="35"/>
      <c r="H15075" s="35"/>
      <c r="I15075" s="35"/>
    </row>
    <row r="15076" spans="3:9" ht="22.5" customHeight="1" x14ac:dyDescent="0.25">
      <c r="C15076" s="34"/>
      <c r="D15076" s="27"/>
      <c r="F15076" s="27"/>
      <c r="G15076" s="35"/>
      <c r="H15076" s="35"/>
      <c r="I15076" s="35"/>
    </row>
    <row r="15077" spans="3:9" ht="22.5" customHeight="1" x14ac:dyDescent="0.25">
      <c r="C15077" s="34"/>
      <c r="D15077" s="27"/>
      <c r="F15077" s="27"/>
      <c r="G15077" s="35"/>
      <c r="H15077" s="35"/>
      <c r="I15077" s="35"/>
    </row>
    <row r="15078" spans="3:9" ht="22.5" customHeight="1" x14ac:dyDescent="0.25">
      <c r="C15078" s="34"/>
      <c r="D15078" s="27"/>
      <c r="F15078" s="27"/>
      <c r="G15078" s="35"/>
      <c r="H15078" s="35"/>
      <c r="I15078" s="35"/>
    </row>
    <row r="15079" spans="3:9" ht="22.5" customHeight="1" x14ac:dyDescent="0.25">
      <c r="C15079" s="34"/>
      <c r="D15079" s="27"/>
      <c r="F15079" s="27"/>
      <c r="G15079" s="35"/>
      <c r="H15079" s="35"/>
      <c r="I15079" s="35"/>
    </row>
    <row r="15080" spans="3:9" ht="22.5" customHeight="1" x14ac:dyDescent="0.25">
      <c r="C15080" s="34"/>
      <c r="D15080" s="27"/>
      <c r="F15080" s="27"/>
      <c r="G15080" s="35"/>
      <c r="H15080" s="35"/>
      <c r="I15080" s="35"/>
    </row>
    <row r="15081" spans="3:9" ht="22.5" customHeight="1" x14ac:dyDescent="0.25">
      <c r="C15081" s="34"/>
      <c r="D15081" s="27"/>
      <c r="F15081" s="27"/>
      <c r="G15081" s="35"/>
      <c r="H15081" s="35"/>
      <c r="I15081" s="35"/>
    </row>
    <row r="15082" spans="3:9" ht="22.5" customHeight="1" x14ac:dyDescent="0.25">
      <c r="C15082" s="34"/>
      <c r="D15082" s="27"/>
      <c r="F15082" s="27"/>
      <c r="G15082" s="35"/>
      <c r="H15082" s="35"/>
      <c r="I15082" s="35"/>
    </row>
    <row r="15083" spans="3:9" ht="22.5" customHeight="1" x14ac:dyDescent="0.25">
      <c r="C15083" s="34"/>
      <c r="D15083" s="27"/>
      <c r="F15083" s="27"/>
      <c r="G15083" s="35"/>
      <c r="H15083" s="35"/>
      <c r="I15083" s="35"/>
    </row>
    <row r="15084" spans="3:9" ht="22.5" customHeight="1" x14ac:dyDescent="0.25">
      <c r="C15084" s="34"/>
      <c r="D15084" s="27"/>
      <c r="F15084" s="27"/>
      <c r="G15084" s="35"/>
      <c r="H15084" s="35"/>
      <c r="I15084" s="35"/>
    </row>
    <row r="15085" spans="3:9" ht="22.5" customHeight="1" x14ac:dyDescent="0.25">
      <c r="C15085" s="34"/>
      <c r="D15085" s="27"/>
      <c r="F15085" s="27"/>
      <c r="G15085" s="35"/>
      <c r="H15085" s="35"/>
      <c r="I15085" s="35"/>
    </row>
    <row r="15086" spans="3:9" ht="22.5" customHeight="1" x14ac:dyDescent="0.25">
      <c r="C15086" s="34"/>
      <c r="D15086" s="27"/>
      <c r="F15086" s="27"/>
      <c r="G15086" s="35"/>
      <c r="H15086" s="35"/>
      <c r="I15086" s="35"/>
    </row>
    <row r="15087" spans="3:9" ht="22.5" customHeight="1" x14ac:dyDescent="0.25">
      <c r="C15087" s="34"/>
      <c r="D15087" s="27"/>
      <c r="F15087" s="27"/>
      <c r="G15087" s="35"/>
      <c r="H15087" s="35"/>
      <c r="I15087" s="35"/>
    </row>
    <row r="15088" spans="3:9" ht="22.5" customHeight="1" x14ac:dyDescent="0.25">
      <c r="C15088" s="34"/>
      <c r="D15088" s="27"/>
      <c r="F15088" s="27"/>
      <c r="G15088" s="35"/>
      <c r="H15088" s="35"/>
      <c r="I15088" s="35"/>
    </row>
    <row r="15089" spans="3:9" ht="22.5" customHeight="1" x14ac:dyDescent="0.25">
      <c r="C15089" s="34"/>
      <c r="D15089" s="27"/>
      <c r="F15089" s="27"/>
      <c r="G15089" s="35"/>
      <c r="H15089" s="35"/>
      <c r="I15089" s="35"/>
    </row>
    <row r="15090" spans="3:9" ht="22.5" customHeight="1" x14ac:dyDescent="0.25">
      <c r="C15090" s="34"/>
      <c r="D15090" s="27"/>
      <c r="F15090" s="27"/>
      <c r="G15090" s="35"/>
      <c r="H15090" s="35"/>
      <c r="I15090" s="35"/>
    </row>
    <row r="15091" spans="3:9" ht="22.5" customHeight="1" x14ac:dyDescent="0.25">
      <c r="C15091" s="34"/>
      <c r="D15091" s="27"/>
      <c r="F15091" s="27"/>
      <c r="G15091" s="35"/>
      <c r="H15091" s="35"/>
      <c r="I15091" s="35"/>
    </row>
    <row r="15092" spans="3:9" ht="22.5" customHeight="1" x14ac:dyDescent="0.25">
      <c r="C15092" s="34"/>
      <c r="D15092" s="27"/>
      <c r="F15092" s="27"/>
      <c r="G15092" s="35"/>
      <c r="H15092" s="35"/>
      <c r="I15092" s="35"/>
    </row>
    <row r="15093" spans="3:9" ht="22.5" customHeight="1" x14ac:dyDescent="0.25">
      <c r="C15093" s="34"/>
      <c r="D15093" s="27"/>
      <c r="F15093" s="27"/>
      <c r="G15093" s="35"/>
      <c r="H15093" s="35"/>
      <c r="I15093" s="35"/>
    </row>
    <row r="15094" spans="3:9" ht="22.5" customHeight="1" x14ac:dyDescent="0.25">
      <c r="C15094" s="34"/>
      <c r="D15094" s="27"/>
      <c r="F15094" s="27"/>
      <c r="G15094" s="35"/>
      <c r="H15094" s="35"/>
      <c r="I15094" s="35"/>
    </row>
    <row r="15095" spans="3:9" ht="22.5" customHeight="1" x14ac:dyDescent="0.25">
      <c r="C15095" s="34"/>
      <c r="D15095" s="27"/>
      <c r="F15095" s="27"/>
      <c r="G15095" s="35"/>
      <c r="H15095" s="35"/>
      <c r="I15095" s="35"/>
    </row>
    <row r="15096" spans="3:9" ht="22.5" customHeight="1" x14ac:dyDescent="0.25">
      <c r="C15096" s="34"/>
      <c r="D15096" s="27"/>
      <c r="F15096" s="27"/>
      <c r="G15096" s="35"/>
      <c r="H15096" s="35"/>
      <c r="I15096" s="35"/>
    </row>
    <row r="15097" spans="3:9" ht="22.5" customHeight="1" x14ac:dyDescent="0.25">
      <c r="C15097" s="34"/>
      <c r="D15097" s="27"/>
      <c r="F15097" s="27"/>
      <c r="G15097" s="35"/>
      <c r="H15097" s="35"/>
      <c r="I15097" s="35"/>
    </row>
    <row r="15098" spans="3:9" ht="22.5" customHeight="1" x14ac:dyDescent="0.25">
      <c r="C15098" s="34"/>
      <c r="D15098" s="27"/>
      <c r="F15098" s="27"/>
      <c r="G15098" s="35"/>
      <c r="H15098" s="35"/>
      <c r="I15098" s="35"/>
    </row>
    <row r="15099" spans="3:9" ht="22.5" customHeight="1" x14ac:dyDescent="0.25">
      <c r="C15099" s="34"/>
      <c r="D15099" s="27"/>
      <c r="F15099" s="27"/>
      <c r="G15099" s="35"/>
      <c r="H15099" s="35"/>
      <c r="I15099" s="35"/>
    </row>
    <row r="15100" spans="3:9" ht="22.5" customHeight="1" x14ac:dyDescent="0.25">
      <c r="C15100" s="34"/>
      <c r="D15100" s="27"/>
      <c r="F15100" s="27"/>
      <c r="G15100" s="35"/>
      <c r="H15100" s="35"/>
      <c r="I15100" s="35"/>
    </row>
    <row r="15101" spans="3:9" ht="22.5" customHeight="1" x14ac:dyDescent="0.25">
      <c r="C15101" s="34"/>
      <c r="D15101" s="27"/>
      <c r="F15101" s="27"/>
      <c r="G15101" s="35"/>
      <c r="H15101" s="35"/>
      <c r="I15101" s="35"/>
    </row>
    <row r="15102" spans="3:9" ht="22.5" customHeight="1" x14ac:dyDescent="0.25">
      <c r="C15102" s="34"/>
      <c r="D15102" s="27"/>
      <c r="F15102" s="27"/>
      <c r="G15102" s="35"/>
      <c r="H15102" s="35"/>
      <c r="I15102" s="35"/>
    </row>
    <row r="15103" spans="3:9" ht="22.5" customHeight="1" x14ac:dyDescent="0.25">
      <c r="C15103" s="34"/>
      <c r="D15103" s="27"/>
      <c r="F15103" s="27"/>
      <c r="G15103" s="35"/>
      <c r="H15103" s="35"/>
      <c r="I15103" s="35"/>
    </row>
    <row r="15104" spans="3:9" ht="22.5" customHeight="1" x14ac:dyDescent="0.25">
      <c r="C15104" s="34"/>
      <c r="D15104" s="27"/>
      <c r="F15104" s="27"/>
      <c r="G15104" s="35"/>
      <c r="H15104" s="35"/>
      <c r="I15104" s="35"/>
    </row>
    <row r="15105" spans="3:9" ht="22.5" customHeight="1" x14ac:dyDescent="0.25">
      <c r="C15105" s="34"/>
      <c r="D15105" s="27"/>
      <c r="F15105" s="27"/>
      <c r="G15105" s="35"/>
      <c r="H15105" s="35"/>
      <c r="I15105" s="35"/>
    </row>
    <row r="15106" spans="3:9" ht="22.5" customHeight="1" x14ac:dyDescent="0.25">
      <c r="C15106" s="34"/>
      <c r="D15106" s="27"/>
      <c r="F15106" s="27"/>
      <c r="G15106" s="35"/>
      <c r="H15106" s="35"/>
      <c r="I15106" s="35"/>
    </row>
    <row r="15107" spans="3:9" ht="22.5" customHeight="1" x14ac:dyDescent="0.25">
      <c r="C15107" s="34"/>
      <c r="D15107" s="27"/>
      <c r="F15107" s="27"/>
      <c r="G15107" s="35"/>
      <c r="H15107" s="35"/>
      <c r="I15107" s="35"/>
    </row>
    <row r="15108" spans="3:9" ht="22.5" customHeight="1" x14ac:dyDescent="0.25">
      <c r="C15108" s="34"/>
      <c r="D15108" s="27"/>
      <c r="F15108" s="27"/>
      <c r="G15108" s="35"/>
      <c r="H15108" s="35"/>
      <c r="I15108" s="35"/>
    </row>
    <row r="15109" spans="3:9" ht="22.5" customHeight="1" x14ac:dyDescent="0.25">
      <c r="C15109" s="34"/>
      <c r="D15109" s="27"/>
      <c r="F15109" s="27"/>
      <c r="G15109" s="35"/>
      <c r="H15109" s="35"/>
      <c r="I15109" s="35"/>
    </row>
    <row r="15110" spans="3:9" ht="22.5" customHeight="1" x14ac:dyDescent="0.25">
      <c r="C15110" s="34"/>
      <c r="D15110" s="27"/>
      <c r="F15110" s="27"/>
      <c r="G15110" s="35"/>
      <c r="H15110" s="35"/>
      <c r="I15110" s="35"/>
    </row>
    <row r="15111" spans="3:9" ht="22.5" customHeight="1" x14ac:dyDescent="0.25">
      <c r="C15111" s="34"/>
      <c r="D15111" s="27"/>
      <c r="F15111" s="27"/>
      <c r="G15111" s="35"/>
      <c r="H15111" s="35"/>
      <c r="I15111" s="35"/>
    </row>
    <row r="15112" spans="3:9" ht="22.5" customHeight="1" x14ac:dyDescent="0.25">
      <c r="C15112" s="34"/>
      <c r="D15112" s="27"/>
      <c r="F15112" s="27"/>
      <c r="G15112" s="35"/>
      <c r="H15112" s="35"/>
      <c r="I15112" s="35"/>
    </row>
    <row r="15113" spans="3:9" ht="22.5" customHeight="1" x14ac:dyDescent="0.25">
      <c r="C15113" s="34"/>
      <c r="D15113" s="27"/>
      <c r="F15113" s="27"/>
      <c r="G15113" s="35"/>
      <c r="H15113" s="35"/>
      <c r="I15113" s="35"/>
    </row>
    <row r="15114" spans="3:9" ht="22.5" customHeight="1" x14ac:dyDescent="0.25">
      <c r="C15114" s="34"/>
      <c r="D15114" s="27"/>
      <c r="F15114" s="27"/>
      <c r="G15114" s="35"/>
      <c r="H15114" s="35"/>
      <c r="I15114" s="35"/>
    </row>
    <row r="15115" spans="3:9" ht="22.5" customHeight="1" x14ac:dyDescent="0.25">
      <c r="C15115" s="34"/>
      <c r="D15115" s="27"/>
      <c r="F15115" s="27"/>
      <c r="G15115" s="35"/>
      <c r="H15115" s="35"/>
      <c r="I15115" s="35"/>
    </row>
    <row r="15116" spans="3:9" ht="22.5" customHeight="1" x14ac:dyDescent="0.25">
      <c r="C15116" s="34"/>
      <c r="D15116" s="27"/>
      <c r="F15116" s="27"/>
      <c r="G15116" s="35"/>
      <c r="H15116" s="35"/>
      <c r="I15116" s="35"/>
    </row>
    <row r="15117" spans="3:9" ht="22.5" customHeight="1" x14ac:dyDescent="0.25">
      <c r="C15117" s="34"/>
      <c r="D15117" s="27"/>
      <c r="F15117" s="27"/>
      <c r="G15117" s="35"/>
      <c r="H15117" s="35"/>
      <c r="I15117" s="35"/>
    </row>
    <row r="15118" spans="3:9" ht="22.5" customHeight="1" x14ac:dyDescent="0.25">
      <c r="C15118" s="34"/>
      <c r="D15118" s="27"/>
      <c r="F15118" s="27"/>
      <c r="G15118" s="35"/>
      <c r="H15118" s="35"/>
      <c r="I15118" s="35"/>
    </row>
    <row r="15119" spans="3:9" ht="22.5" customHeight="1" x14ac:dyDescent="0.25">
      <c r="C15119" s="34"/>
      <c r="D15119" s="27"/>
      <c r="F15119" s="27"/>
      <c r="G15119" s="35"/>
      <c r="H15119" s="35"/>
      <c r="I15119" s="35"/>
    </row>
    <row r="15120" spans="3:9" ht="22.5" customHeight="1" x14ac:dyDescent="0.25">
      <c r="C15120" s="34"/>
      <c r="D15120" s="27"/>
      <c r="F15120" s="27"/>
      <c r="G15120" s="35"/>
      <c r="H15120" s="35"/>
      <c r="I15120" s="35"/>
    </row>
    <row r="15121" spans="3:9" ht="22.5" customHeight="1" x14ac:dyDescent="0.25">
      <c r="C15121" s="34"/>
      <c r="D15121" s="27"/>
      <c r="F15121" s="27"/>
      <c r="G15121" s="35"/>
      <c r="H15121" s="35"/>
      <c r="I15121" s="35"/>
    </row>
    <row r="15122" spans="3:9" ht="22.5" customHeight="1" x14ac:dyDescent="0.25">
      <c r="C15122" s="34"/>
      <c r="D15122" s="27"/>
      <c r="F15122" s="27"/>
      <c r="G15122" s="35"/>
      <c r="H15122" s="35"/>
      <c r="I15122" s="35"/>
    </row>
    <row r="15123" spans="3:9" ht="22.5" customHeight="1" x14ac:dyDescent="0.25">
      <c r="C15123" s="34"/>
      <c r="D15123" s="27"/>
      <c r="F15123" s="27"/>
      <c r="G15123" s="35"/>
      <c r="H15123" s="35"/>
      <c r="I15123" s="35"/>
    </row>
    <row r="15124" spans="3:9" ht="22.5" customHeight="1" x14ac:dyDescent="0.25">
      <c r="C15124" s="34"/>
      <c r="D15124" s="27"/>
      <c r="F15124" s="27"/>
      <c r="G15124" s="35"/>
      <c r="H15124" s="35"/>
      <c r="I15124" s="35"/>
    </row>
    <row r="15125" spans="3:9" ht="22.5" customHeight="1" x14ac:dyDescent="0.25">
      <c r="C15125" s="34"/>
      <c r="D15125" s="27"/>
      <c r="F15125" s="27"/>
      <c r="G15125" s="35"/>
      <c r="H15125" s="35"/>
      <c r="I15125" s="35"/>
    </row>
    <row r="15126" spans="3:9" ht="22.5" customHeight="1" x14ac:dyDescent="0.25">
      <c r="C15126" s="34"/>
      <c r="D15126" s="27"/>
      <c r="F15126" s="27"/>
      <c r="G15126" s="35"/>
      <c r="H15126" s="35"/>
      <c r="I15126" s="35"/>
    </row>
    <row r="15127" spans="3:9" ht="22.5" customHeight="1" x14ac:dyDescent="0.25">
      <c r="C15127" s="34"/>
      <c r="D15127" s="27"/>
      <c r="F15127" s="27"/>
      <c r="G15127" s="35"/>
      <c r="H15127" s="35"/>
      <c r="I15127" s="35"/>
    </row>
    <row r="15128" spans="3:9" ht="22.5" customHeight="1" x14ac:dyDescent="0.25">
      <c r="C15128" s="34"/>
      <c r="D15128" s="27"/>
      <c r="F15128" s="27"/>
      <c r="G15128" s="35"/>
      <c r="H15128" s="35"/>
      <c r="I15128" s="35"/>
    </row>
    <row r="15129" spans="3:9" ht="22.5" customHeight="1" x14ac:dyDescent="0.25">
      <c r="C15129" s="34"/>
      <c r="D15129" s="27"/>
      <c r="F15129" s="27"/>
      <c r="G15129" s="35"/>
      <c r="H15129" s="35"/>
      <c r="I15129" s="35"/>
    </row>
    <row r="15130" spans="3:9" ht="22.5" customHeight="1" x14ac:dyDescent="0.25">
      <c r="C15130" s="34"/>
      <c r="D15130" s="27"/>
      <c r="F15130" s="27"/>
      <c r="G15130" s="35"/>
      <c r="H15130" s="35"/>
      <c r="I15130" s="35"/>
    </row>
    <row r="15131" spans="3:9" ht="22.5" customHeight="1" x14ac:dyDescent="0.25">
      <c r="C15131" s="34"/>
      <c r="D15131" s="27"/>
      <c r="F15131" s="27"/>
      <c r="G15131" s="35"/>
      <c r="H15131" s="35"/>
      <c r="I15131" s="35"/>
    </row>
    <row r="15132" spans="3:9" ht="22.5" customHeight="1" x14ac:dyDescent="0.25">
      <c r="C15132" s="34"/>
      <c r="D15132" s="27"/>
      <c r="F15132" s="27"/>
      <c r="G15132" s="35"/>
      <c r="H15132" s="35"/>
      <c r="I15132" s="35"/>
    </row>
    <row r="15133" spans="3:9" ht="22.5" customHeight="1" x14ac:dyDescent="0.25">
      <c r="C15133" s="34"/>
      <c r="D15133" s="27"/>
      <c r="F15133" s="27"/>
      <c r="G15133" s="35"/>
      <c r="H15133" s="35"/>
      <c r="I15133" s="35"/>
    </row>
    <row r="15134" spans="3:9" ht="22.5" customHeight="1" x14ac:dyDescent="0.25">
      <c r="C15134" s="34"/>
      <c r="D15134" s="27"/>
      <c r="F15134" s="27"/>
      <c r="G15134" s="35"/>
      <c r="H15134" s="35"/>
      <c r="I15134" s="35"/>
    </row>
    <row r="15135" spans="3:9" ht="22.5" customHeight="1" x14ac:dyDescent="0.25">
      <c r="C15135" s="34"/>
      <c r="D15135" s="27"/>
      <c r="F15135" s="27"/>
      <c r="G15135" s="35"/>
      <c r="H15135" s="35"/>
      <c r="I15135" s="35"/>
    </row>
    <row r="15136" spans="3:9" ht="22.5" customHeight="1" x14ac:dyDescent="0.25">
      <c r="C15136" s="34"/>
      <c r="D15136" s="27"/>
      <c r="F15136" s="27"/>
      <c r="G15136" s="35"/>
      <c r="H15136" s="35"/>
      <c r="I15136" s="35"/>
    </row>
    <row r="15137" spans="3:9" ht="22.5" customHeight="1" x14ac:dyDescent="0.25">
      <c r="C15137" s="34"/>
      <c r="D15137" s="27"/>
      <c r="F15137" s="27"/>
      <c r="G15137" s="35"/>
      <c r="H15137" s="35"/>
      <c r="I15137" s="35"/>
    </row>
    <row r="15138" spans="3:9" ht="22.5" customHeight="1" x14ac:dyDescent="0.25">
      <c r="C15138" s="34"/>
      <c r="D15138" s="27"/>
      <c r="F15138" s="27"/>
      <c r="G15138" s="35"/>
      <c r="H15138" s="35"/>
      <c r="I15138" s="35"/>
    </row>
    <row r="15139" spans="3:9" ht="22.5" customHeight="1" x14ac:dyDescent="0.25">
      <c r="C15139" s="34"/>
      <c r="D15139" s="27"/>
      <c r="F15139" s="27"/>
      <c r="G15139" s="35"/>
      <c r="H15139" s="35"/>
      <c r="I15139" s="35"/>
    </row>
    <row r="15140" spans="3:9" ht="22.5" customHeight="1" x14ac:dyDescent="0.25">
      <c r="C15140" s="34"/>
      <c r="D15140" s="27"/>
      <c r="F15140" s="27"/>
      <c r="G15140" s="35"/>
      <c r="H15140" s="35"/>
      <c r="I15140" s="35"/>
    </row>
    <row r="15141" spans="3:9" ht="22.5" customHeight="1" x14ac:dyDescent="0.25">
      <c r="C15141" s="34"/>
      <c r="D15141" s="27"/>
      <c r="F15141" s="27"/>
      <c r="G15141" s="35"/>
      <c r="H15141" s="35"/>
      <c r="I15141" s="35"/>
    </row>
    <row r="15142" spans="3:9" ht="22.5" customHeight="1" x14ac:dyDescent="0.25">
      <c r="C15142" s="34"/>
      <c r="D15142" s="27"/>
      <c r="F15142" s="27"/>
      <c r="G15142" s="35"/>
      <c r="H15142" s="35"/>
      <c r="I15142" s="35"/>
    </row>
    <row r="15143" spans="3:9" ht="22.5" customHeight="1" x14ac:dyDescent="0.25">
      <c r="C15143" s="34"/>
      <c r="D15143" s="27"/>
      <c r="F15143" s="27"/>
      <c r="G15143" s="35"/>
      <c r="H15143" s="35"/>
      <c r="I15143" s="35"/>
    </row>
    <row r="15144" spans="3:9" ht="22.5" customHeight="1" x14ac:dyDescent="0.25">
      <c r="C15144" s="34"/>
      <c r="D15144" s="27"/>
      <c r="F15144" s="27"/>
      <c r="G15144" s="35"/>
      <c r="H15144" s="35"/>
      <c r="I15144" s="35"/>
    </row>
    <row r="15145" spans="3:9" ht="22.5" customHeight="1" x14ac:dyDescent="0.25">
      <c r="C15145" s="34"/>
      <c r="D15145" s="27"/>
      <c r="F15145" s="27"/>
      <c r="G15145" s="35"/>
      <c r="H15145" s="35"/>
      <c r="I15145" s="35"/>
    </row>
    <row r="15146" spans="3:9" ht="22.5" customHeight="1" x14ac:dyDescent="0.25">
      <c r="C15146" s="34"/>
      <c r="D15146" s="27"/>
      <c r="F15146" s="27"/>
      <c r="G15146" s="35"/>
      <c r="H15146" s="35"/>
      <c r="I15146" s="35"/>
    </row>
    <row r="15147" spans="3:9" ht="22.5" customHeight="1" x14ac:dyDescent="0.25">
      <c r="C15147" s="34"/>
      <c r="D15147" s="27"/>
      <c r="F15147" s="27"/>
      <c r="G15147" s="35"/>
      <c r="H15147" s="35"/>
      <c r="I15147" s="35"/>
    </row>
    <row r="15148" spans="3:9" ht="22.5" customHeight="1" x14ac:dyDescent="0.25">
      <c r="C15148" s="34"/>
      <c r="D15148" s="27"/>
      <c r="F15148" s="27"/>
      <c r="G15148" s="35"/>
      <c r="H15148" s="35"/>
      <c r="I15148" s="35"/>
    </row>
    <row r="15149" spans="3:9" ht="22.5" customHeight="1" x14ac:dyDescent="0.25">
      <c r="C15149" s="34"/>
      <c r="D15149" s="27"/>
      <c r="F15149" s="27"/>
      <c r="G15149" s="35"/>
      <c r="H15149" s="35"/>
      <c r="I15149" s="35"/>
    </row>
    <row r="15150" spans="3:9" ht="22.5" customHeight="1" x14ac:dyDescent="0.25">
      <c r="C15150" s="34"/>
      <c r="D15150" s="27"/>
      <c r="F15150" s="27"/>
      <c r="G15150" s="35"/>
      <c r="H15150" s="35"/>
      <c r="I15150" s="35"/>
    </row>
    <row r="15151" spans="3:9" ht="22.5" customHeight="1" x14ac:dyDescent="0.25">
      <c r="C15151" s="34"/>
      <c r="D15151" s="27"/>
      <c r="F15151" s="27"/>
      <c r="G15151" s="35"/>
      <c r="H15151" s="35"/>
      <c r="I15151" s="35"/>
    </row>
    <row r="15152" spans="3:9" ht="22.5" customHeight="1" x14ac:dyDescent="0.25">
      <c r="C15152" s="34"/>
      <c r="D15152" s="27"/>
      <c r="F15152" s="27"/>
      <c r="G15152" s="35"/>
      <c r="H15152" s="35"/>
      <c r="I15152" s="35"/>
    </row>
    <row r="15153" spans="3:9" ht="22.5" customHeight="1" x14ac:dyDescent="0.25">
      <c r="C15153" s="34"/>
      <c r="D15153" s="27"/>
      <c r="F15153" s="27"/>
      <c r="G15153" s="35"/>
      <c r="H15153" s="35"/>
      <c r="I15153" s="35"/>
    </row>
    <row r="15154" spans="3:9" ht="22.5" customHeight="1" x14ac:dyDescent="0.25">
      <c r="C15154" s="34"/>
      <c r="D15154" s="27"/>
      <c r="F15154" s="27"/>
      <c r="G15154" s="35"/>
      <c r="H15154" s="35"/>
      <c r="I15154" s="35"/>
    </row>
    <row r="15155" spans="3:9" ht="22.5" customHeight="1" x14ac:dyDescent="0.25">
      <c r="C15155" s="34"/>
      <c r="D15155" s="27"/>
      <c r="F15155" s="27"/>
      <c r="G15155" s="35"/>
      <c r="H15155" s="35"/>
      <c r="I15155" s="35"/>
    </row>
    <row r="15156" spans="3:9" ht="22.5" customHeight="1" x14ac:dyDescent="0.25">
      <c r="C15156" s="34"/>
      <c r="D15156" s="27"/>
      <c r="F15156" s="27"/>
      <c r="G15156" s="35"/>
      <c r="H15156" s="35"/>
      <c r="I15156" s="35"/>
    </row>
    <row r="15157" spans="3:9" ht="22.5" customHeight="1" x14ac:dyDescent="0.25">
      <c r="C15157" s="34"/>
      <c r="D15157" s="27"/>
      <c r="F15157" s="27"/>
      <c r="G15157" s="35"/>
      <c r="H15157" s="35"/>
      <c r="I15157" s="35"/>
    </row>
    <row r="15158" spans="3:9" ht="22.5" customHeight="1" x14ac:dyDescent="0.25">
      <c r="C15158" s="34"/>
      <c r="D15158" s="27"/>
      <c r="F15158" s="27"/>
      <c r="G15158" s="35"/>
      <c r="H15158" s="35"/>
      <c r="I15158" s="35"/>
    </row>
    <row r="15159" spans="3:9" ht="22.5" customHeight="1" x14ac:dyDescent="0.25">
      <c r="C15159" s="34"/>
      <c r="D15159" s="27"/>
      <c r="F15159" s="27"/>
      <c r="G15159" s="35"/>
      <c r="H15159" s="35"/>
      <c r="I15159" s="35"/>
    </row>
    <row r="15160" spans="3:9" ht="22.5" customHeight="1" x14ac:dyDescent="0.25">
      <c r="C15160" s="34"/>
      <c r="D15160" s="27"/>
      <c r="F15160" s="27"/>
      <c r="G15160" s="35"/>
      <c r="H15160" s="35"/>
      <c r="I15160" s="35"/>
    </row>
    <row r="15161" spans="3:9" ht="22.5" customHeight="1" x14ac:dyDescent="0.25">
      <c r="C15161" s="34"/>
      <c r="D15161" s="27"/>
      <c r="F15161" s="27"/>
      <c r="G15161" s="35"/>
      <c r="H15161" s="35"/>
      <c r="I15161" s="35"/>
    </row>
    <row r="15162" spans="3:9" ht="22.5" customHeight="1" x14ac:dyDescent="0.25">
      <c r="C15162" s="34"/>
      <c r="D15162" s="27"/>
      <c r="F15162" s="27"/>
      <c r="G15162" s="35"/>
      <c r="H15162" s="35"/>
      <c r="I15162" s="35"/>
    </row>
    <row r="15163" spans="3:9" ht="22.5" customHeight="1" x14ac:dyDescent="0.25">
      <c r="C15163" s="34"/>
      <c r="D15163" s="27"/>
      <c r="F15163" s="27"/>
      <c r="G15163" s="35"/>
      <c r="H15163" s="35"/>
      <c r="I15163" s="35"/>
    </row>
    <row r="15164" spans="3:9" ht="22.5" customHeight="1" x14ac:dyDescent="0.25">
      <c r="C15164" s="34"/>
      <c r="D15164" s="27"/>
      <c r="F15164" s="27"/>
      <c r="G15164" s="35"/>
      <c r="H15164" s="35"/>
      <c r="I15164" s="35"/>
    </row>
    <row r="15165" spans="3:9" ht="22.5" customHeight="1" x14ac:dyDescent="0.25">
      <c r="C15165" s="34"/>
      <c r="D15165" s="27"/>
      <c r="F15165" s="27"/>
      <c r="G15165" s="35"/>
      <c r="H15165" s="35"/>
      <c r="I15165" s="35"/>
    </row>
    <row r="15166" spans="3:9" ht="22.5" customHeight="1" x14ac:dyDescent="0.25">
      <c r="C15166" s="34"/>
      <c r="D15166" s="27"/>
      <c r="F15166" s="27"/>
      <c r="G15166" s="35"/>
      <c r="H15166" s="35"/>
      <c r="I15166" s="35"/>
    </row>
    <row r="15167" spans="3:9" ht="22.5" customHeight="1" x14ac:dyDescent="0.25">
      <c r="C15167" s="34"/>
      <c r="D15167" s="27"/>
      <c r="F15167" s="27"/>
      <c r="G15167" s="35"/>
      <c r="H15167" s="35"/>
      <c r="I15167" s="35"/>
    </row>
    <row r="15168" spans="3:9" ht="22.5" customHeight="1" x14ac:dyDescent="0.25">
      <c r="C15168" s="34"/>
      <c r="D15168" s="27"/>
      <c r="F15168" s="27"/>
      <c r="G15168" s="35"/>
      <c r="H15168" s="35"/>
      <c r="I15168" s="35"/>
    </row>
    <row r="15169" spans="3:9" ht="22.5" customHeight="1" x14ac:dyDescent="0.25">
      <c r="C15169" s="34"/>
      <c r="D15169" s="27"/>
      <c r="F15169" s="27"/>
      <c r="G15169" s="35"/>
      <c r="H15169" s="35"/>
      <c r="I15169" s="35"/>
    </row>
    <row r="15170" spans="3:9" ht="22.5" customHeight="1" x14ac:dyDescent="0.25">
      <c r="C15170" s="34"/>
      <c r="D15170" s="27"/>
      <c r="F15170" s="27"/>
      <c r="G15170" s="35"/>
      <c r="H15170" s="35"/>
      <c r="I15170" s="35"/>
    </row>
    <row r="15171" spans="3:9" ht="22.5" customHeight="1" x14ac:dyDescent="0.25">
      <c r="C15171" s="34"/>
      <c r="D15171" s="27"/>
      <c r="F15171" s="27"/>
      <c r="G15171" s="35"/>
      <c r="H15171" s="35"/>
      <c r="I15171" s="35"/>
    </row>
    <row r="15172" spans="3:9" ht="22.5" customHeight="1" x14ac:dyDescent="0.25">
      <c r="C15172" s="34"/>
      <c r="D15172" s="27"/>
      <c r="F15172" s="27"/>
      <c r="G15172" s="35"/>
      <c r="H15172" s="35"/>
      <c r="I15172" s="35"/>
    </row>
    <row r="15173" spans="3:9" ht="22.5" customHeight="1" x14ac:dyDescent="0.25">
      <c r="C15173" s="34"/>
      <c r="D15173" s="27"/>
      <c r="F15173" s="27"/>
      <c r="G15173" s="35"/>
      <c r="H15173" s="35"/>
      <c r="I15173" s="35"/>
    </row>
    <row r="15174" spans="3:9" ht="22.5" customHeight="1" x14ac:dyDescent="0.25">
      <c r="C15174" s="34"/>
      <c r="D15174" s="27"/>
      <c r="F15174" s="27"/>
      <c r="G15174" s="35"/>
      <c r="H15174" s="35"/>
      <c r="I15174" s="35"/>
    </row>
    <row r="15175" spans="3:9" ht="22.5" customHeight="1" x14ac:dyDescent="0.25">
      <c r="C15175" s="34"/>
      <c r="D15175" s="27"/>
      <c r="F15175" s="27"/>
      <c r="G15175" s="35"/>
      <c r="H15175" s="35"/>
      <c r="I15175" s="35"/>
    </row>
    <row r="15176" spans="3:9" ht="22.5" customHeight="1" x14ac:dyDescent="0.25">
      <c r="C15176" s="34"/>
      <c r="D15176" s="27"/>
      <c r="F15176" s="27"/>
      <c r="G15176" s="35"/>
      <c r="H15176" s="35"/>
      <c r="I15176" s="35"/>
    </row>
    <row r="15177" spans="3:9" ht="22.5" customHeight="1" x14ac:dyDescent="0.25">
      <c r="C15177" s="34"/>
      <c r="D15177" s="27"/>
      <c r="F15177" s="27"/>
      <c r="G15177" s="35"/>
      <c r="H15177" s="35"/>
      <c r="I15177" s="35"/>
    </row>
    <row r="15178" spans="3:9" ht="22.5" customHeight="1" x14ac:dyDescent="0.25">
      <c r="C15178" s="34"/>
      <c r="D15178" s="27"/>
      <c r="F15178" s="27"/>
      <c r="G15178" s="35"/>
      <c r="H15178" s="35"/>
      <c r="I15178" s="35"/>
    </row>
    <row r="15179" spans="3:9" ht="22.5" customHeight="1" x14ac:dyDescent="0.25">
      <c r="C15179" s="34"/>
      <c r="D15179" s="27"/>
      <c r="F15179" s="27"/>
      <c r="G15179" s="35"/>
      <c r="H15179" s="35"/>
      <c r="I15179" s="35"/>
    </row>
    <row r="15180" spans="3:9" ht="22.5" customHeight="1" x14ac:dyDescent="0.25">
      <c r="C15180" s="34"/>
      <c r="D15180" s="27"/>
      <c r="F15180" s="27"/>
      <c r="G15180" s="35"/>
      <c r="H15180" s="35"/>
      <c r="I15180" s="35"/>
    </row>
    <row r="15181" spans="3:9" ht="22.5" customHeight="1" x14ac:dyDescent="0.25">
      <c r="C15181" s="34"/>
      <c r="D15181" s="27"/>
      <c r="F15181" s="27"/>
      <c r="G15181" s="35"/>
      <c r="H15181" s="35"/>
      <c r="I15181" s="35"/>
    </row>
    <row r="15182" spans="3:9" ht="22.5" customHeight="1" x14ac:dyDescent="0.25">
      <c r="C15182" s="34"/>
      <c r="D15182" s="27"/>
      <c r="F15182" s="27"/>
      <c r="G15182" s="35"/>
      <c r="H15182" s="35"/>
      <c r="I15182" s="35"/>
    </row>
    <row r="15183" spans="3:9" ht="22.5" customHeight="1" x14ac:dyDescent="0.25">
      <c r="C15183" s="34"/>
      <c r="D15183" s="27"/>
      <c r="F15183" s="27"/>
      <c r="G15183" s="35"/>
      <c r="H15183" s="35"/>
      <c r="I15183" s="35"/>
    </row>
    <row r="15184" spans="3:9" ht="22.5" customHeight="1" x14ac:dyDescent="0.25">
      <c r="C15184" s="34"/>
      <c r="D15184" s="27"/>
      <c r="F15184" s="27"/>
      <c r="G15184" s="35"/>
      <c r="H15184" s="35"/>
      <c r="I15184" s="35"/>
    </row>
    <row r="15185" spans="3:9" ht="22.5" customHeight="1" x14ac:dyDescent="0.25">
      <c r="C15185" s="34"/>
      <c r="D15185" s="27"/>
      <c r="F15185" s="27"/>
      <c r="G15185" s="35"/>
      <c r="H15185" s="35"/>
      <c r="I15185" s="35"/>
    </row>
    <row r="15186" spans="3:9" ht="22.5" customHeight="1" x14ac:dyDescent="0.25">
      <c r="C15186" s="34"/>
      <c r="D15186" s="27"/>
      <c r="F15186" s="27"/>
      <c r="G15186" s="35"/>
      <c r="H15186" s="35"/>
      <c r="I15186" s="35"/>
    </row>
    <row r="15187" spans="3:9" ht="22.5" customHeight="1" x14ac:dyDescent="0.25">
      <c r="C15187" s="34"/>
      <c r="D15187" s="27"/>
      <c r="F15187" s="27"/>
      <c r="G15187" s="35"/>
      <c r="H15187" s="35"/>
      <c r="I15187" s="35"/>
    </row>
    <row r="15188" spans="3:9" ht="22.5" customHeight="1" x14ac:dyDescent="0.25">
      <c r="C15188" s="34"/>
      <c r="D15188" s="27"/>
      <c r="F15188" s="27"/>
      <c r="G15188" s="35"/>
      <c r="H15188" s="35"/>
      <c r="I15188" s="35"/>
    </row>
    <row r="15189" spans="3:9" ht="22.5" customHeight="1" x14ac:dyDescent="0.25">
      <c r="C15189" s="34"/>
      <c r="D15189" s="27"/>
      <c r="F15189" s="27"/>
      <c r="G15189" s="35"/>
      <c r="H15189" s="35"/>
      <c r="I15189" s="35"/>
    </row>
    <row r="15190" spans="3:9" ht="22.5" customHeight="1" x14ac:dyDescent="0.25">
      <c r="C15190" s="34"/>
      <c r="D15190" s="27"/>
      <c r="F15190" s="27"/>
      <c r="G15190" s="35"/>
      <c r="H15190" s="35"/>
      <c r="I15190" s="35"/>
    </row>
    <row r="15191" spans="3:9" ht="22.5" customHeight="1" x14ac:dyDescent="0.25">
      <c r="C15191" s="34"/>
      <c r="D15191" s="27"/>
      <c r="F15191" s="27"/>
      <c r="G15191" s="35"/>
      <c r="H15191" s="35"/>
      <c r="I15191" s="35"/>
    </row>
    <row r="15192" spans="3:9" ht="22.5" customHeight="1" x14ac:dyDescent="0.25">
      <c r="C15192" s="34"/>
      <c r="D15192" s="27"/>
      <c r="F15192" s="27"/>
      <c r="G15192" s="35"/>
      <c r="H15192" s="35"/>
      <c r="I15192" s="35"/>
    </row>
    <row r="15193" spans="3:9" ht="22.5" customHeight="1" x14ac:dyDescent="0.25">
      <c r="C15193" s="34"/>
      <c r="D15193" s="27"/>
      <c r="F15193" s="27"/>
      <c r="G15193" s="35"/>
      <c r="H15193" s="35"/>
      <c r="I15193" s="35"/>
    </row>
    <row r="15194" spans="3:9" ht="22.5" customHeight="1" x14ac:dyDescent="0.25">
      <c r="C15194" s="34"/>
      <c r="D15194" s="27"/>
      <c r="F15194" s="27"/>
      <c r="G15194" s="35"/>
      <c r="H15194" s="35"/>
      <c r="I15194" s="35"/>
    </row>
    <row r="15195" spans="3:9" ht="22.5" customHeight="1" x14ac:dyDescent="0.25">
      <c r="C15195" s="34"/>
      <c r="D15195" s="27"/>
      <c r="F15195" s="27"/>
      <c r="G15195" s="35"/>
      <c r="H15195" s="35"/>
      <c r="I15195" s="35"/>
    </row>
    <row r="15196" spans="3:9" ht="22.5" customHeight="1" x14ac:dyDescent="0.25">
      <c r="C15196" s="34"/>
      <c r="D15196" s="27"/>
      <c r="F15196" s="27"/>
      <c r="G15196" s="35"/>
      <c r="H15196" s="35"/>
      <c r="I15196" s="35"/>
    </row>
    <row r="15197" spans="3:9" ht="22.5" customHeight="1" x14ac:dyDescent="0.25">
      <c r="C15197" s="34"/>
      <c r="D15197" s="27"/>
      <c r="F15197" s="27"/>
      <c r="G15197" s="35"/>
      <c r="H15197" s="35"/>
      <c r="I15197" s="35"/>
    </row>
    <row r="15198" spans="3:9" ht="22.5" customHeight="1" x14ac:dyDescent="0.25">
      <c r="C15198" s="34"/>
      <c r="D15198" s="27"/>
      <c r="F15198" s="27"/>
      <c r="G15198" s="35"/>
      <c r="H15198" s="35"/>
      <c r="I15198" s="35"/>
    </row>
    <row r="15199" spans="3:9" ht="22.5" customHeight="1" x14ac:dyDescent="0.25">
      <c r="C15199" s="34"/>
      <c r="D15199" s="27"/>
      <c r="F15199" s="27"/>
      <c r="G15199" s="35"/>
      <c r="H15199" s="35"/>
      <c r="I15199" s="35"/>
    </row>
    <row r="15200" spans="3:9" ht="22.5" customHeight="1" x14ac:dyDescent="0.25">
      <c r="C15200" s="34"/>
      <c r="D15200" s="27"/>
      <c r="F15200" s="27"/>
      <c r="G15200" s="35"/>
      <c r="H15200" s="35"/>
      <c r="I15200" s="35"/>
    </row>
    <row r="15201" spans="3:9" ht="22.5" customHeight="1" x14ac:dyDescent="0.25">
      <c r="C15201" s="34"/>
      <c r="D15201" s="27"/>
      <c r="F15201" s="27"/>
      <c r="G15201" s="35"/>
      <c r="H15201" s="35"/>
      <c r="I15201" s="35"/>
    </row>
    <row r="15202" spans="3:9" ht="22.5" customHeight="1" x14ac:dyDescent="0.25">
      <c r="C15202" s="34"/>
      <c r="D15202" s="27"/>
      <c r="F15202" s="27"/>
      <c r="G15202" s="35"/>
      <c r="H15202" s="35"/>
      <c r="I15202" s="35"/>
    </row>
    <row r="15203" spans="3:9" ht="22.5" customHeight="1" x14ac:dyDescent="0.25">
      <c r="C15203" s="34"/>
      <c r="D15203" s="27"/>
      <c r="F15203" s="27"/>
      <c r="G15203" s="35"/>
      <c r="H15203" s="35"/>
      <c r="I15203" s="35"/>
    </row>
    <row r="15204" spans="3:9" ht="22.5" customHeight="1" x14ac:dyDescent="0.25">
      <c r="C15204" s="34"/>
      <c r="D15204" s="27"/>
      <c r="F15204" s="27"/>
      <c r="G15204" s="35"/>
      <c r="H15204" s="35"/>
      <c r="I15204" s="35"/>
    </row>
    <row r="15205" spans="3:9" ht="22.5" customHeight="1" x14ac:dyDescent="0.25">
      <c r="C15205" s="34"/>
      <c r="D15205" s="27"/>
      <c r="F15205" s="27"/>
      <c r="G15205" s="35"/>
      <c r="H15205" s="35"/>
      <c r="I15205" s="35"/>
    </row>
    <row r="15206" spans="3:9" ht="22.5" customHeight="1" x14ac:dyDescent="0.25">
      <c r="C15206" s="34"/>
      <c r="D15206" s="27"/>
      <c r="F15206" s="27"/>
      <c r="G15206" s="35"/>
      <c r="H15206" s="35"/>
      <c r="I15206" s="35"/>
    </row>
    <row r="15207" spans="3:9" ht="22.5" customHeight="1" x14ac:dyDescent="0.25">
      <c r="C15207" s="34"/>
      <c r="D15207" s="27"/>
      <c r="F15207" s="27"/>
      <c r="G15207" s="35"/>
      <c r="H15207" s="35"/>
      <c r="I15207" s="35"/>
    </row>
    <row r="15208" spans="3:9" ht="22.5" customHeight="1" x14ac:dyDescent="0.25">
      <c r="C15208" s="34"/>
      <c r="D15208" s="27"/>
      <c r="F15208" s="27"/>
      <c r="G15208" s="35"/>
      <c r="H15208" s="35"/>
      <c r="I15208" s="35"/>
    </row>
    <row r="15209" spans="3:9" ht="22.5" customHeight="1" x14ac:dyDescent="0.25">
      <c r="C15209" s="34"/>
      <c r="D15209" s="27"/>
      <c r="F15209" s="27"/>
      <c r="G15209" s="35"/>
      <c r="H15209" s="35"/>
      <c r="I15209" s="35"/>
    </row>
    <row r="15210" spans="3:9" ht="22.5" customHeight="1" x14ac:dyDescent="0.25">
      <c r="C15210" s="34"/>
      <c r="D15210" s="27"/>
      <c r="F15210" s="27"/>
      <c r="G15210" s="35"/>
      <c r="H15210" s="35"/>
      <c r="I15210" s="35"/>
    </row>
    <row r="15211" spans="3:9" ht="22.5" customHeight="1" x14ac:dyDescent="0.25">
      <c r="C15211" s="34"/>
      <c r="D15211" s="27"/>
      <c r="F15211" s="27"/>
      <c r="G15211" s="35"/>
      <c r="H15211" s="35"/>
      <c r="I15211" s="35"/>
    </row>
    <row r="15212" spans="3:9" ht="22.5" customHeight="1" x14ac:dyDescent="0.25">
      <c r="C15212" s="34"/>
      <c r="D15212" s="27"/>
      <c r="F15212" s="27"/>
      <c r="G15212" s="35"/>
      <c r="H15212" s="35"/>
      <c r="I15212" s="35"/>
    </row>
    <row r="15213" spans="3:9" ht="22.5" customHeight="1" x14ac:dyDescent="0.25">
      <c r="C15213" s="34"/>
      <c r="D15213" s="27"/>
      <c r="F15213" s="27"/>
      <c r="G15213" s="35"/>
      <c r="H15213" s="35"/>
      <c r="I15213" s="35"/>
    </row>
    <row r="15214" spans="3:9" ht="22.5" customHeight="1" x14ac:dyDescent="0.25">
      <c r="C15214" s="34"/>
      <c r="D15214" s="27"/>
      <c r="F15214" s="27"/>
      <c r="G15214" s="35"/>
      <c r="H15214" s="35"/>
      <c r="I15214" s="35"/>
    </row>
    <row r="15215" spans="3:9" ht="22.5" customHeight="1" x14ac:dyDescent="0.25">
      <c r="C15215" s="34"/>
      <c r="D15215" s="27"/>
      <c r="F15215" s="27"/>
      <c r="G15215" s="35"/>
      <c r="H15215" s="35"/>
      <c r="I15215" s="35"/>
    </row>
    <row r="15216" spans="3:9" ht="22.5" customHeight="1" x14ac:dyDescent="0.25">
      <c r="C15216" s="34"/>
      <c r="D15216" s="27"/>
      <c r="F15216" s="27"/>
      <c r="G15216" s="35"/>
      <c r="H15216" s="35"/>
      <c r="I15216" s="35"/>
    </row>
    <row r="15217" spans="3:9" ht="22.5" customHeight="1" x14ac:dyDescent="0.25">
      <c r="C15217" s="34"/>
      <c r="D15217" s="27"/>
      <c r="F15217" s="27"/>
      <c r="G15217" s="35"/>
      <c r="H15217" s="35"/>
      <c r="I15217" s="35"/>
    </row>
    <row r="15218" spans="3:9" ht="22.5" customHeight="1" x14ac:dyDescent="0.25">
      <c r="C15218" s="34"/>
      <c r="D15218" s="27"/>
      <c r="F15218" s="27"/>
      <c r="G15218" s="35"/>
      <c r="H15218" s="35"/>
      <c r="I15218" s="35"/>
    </row>
    <row r="15219" spans="3:9" ht="22.5" customHeight="1" x14ac:dyDescent="0.25">
      <c r="C15219" s="34"/>
      <c r="D15219" s="27"/>
      <c r="F15219" s="27"/>
      <c r="G15219" s="35"/>
      <c r="H15219" s="35"/>
      <c r="I15219" s="35"/>
    </row>
    <row r="15220" spans="3:9" ht="22.5" customHeight="1" x14ac:dyDescent="0.25">
      <c r="C15220" s="34"/>
      <c r="D15220" s="27"/>
      <c r="F15220" s="27"/>
      <c r="G15220" s="35"/>
      <c r="H15220" s="35"/>
      <c r="I15220" s="35"/>
    </row>
    <row r="15221" spans="3:9" ht="22.5" customHeight="1" x14ac:dyDescent="0.25">
      <c r="C15221" s="34"/>
      <c r="D15221" s="27"/>
      <c r="F15221" s="27"/>
      <c r="G15221" s="35"/>
      <c r="H15221" s="35"/>
      <c r="I15221" s="35"/>
    </row>
    <row r="15222" spans="3:9" ht="22.5" customHeight="1" x14ac:dyDescent="0.25">
      <c r="C15222" s="34"/>
      <c r="D15222" s="27"/>
      <c r="F15222" s="27"/>
      <c r="G15222" s="35"/>
      <c r="H15222" s="35"/>
      <c r="I15222" s="35"/>
    </row>
    <row r="15223" spans="3:9" ht="22.5" customHeight="1" x14ac:dyDescent="0.25">
      <c r="C15223" s="34"/>
      <c r="D15223" s="27"/>
      <c r="F15223" s="27"/>
      <c r="G15223" s="35"/>
      <c r="H15223" s="35"/>
      <c r="I15223" s="35"/>
    </row>
    <row r="15224" spans="3:9" ht="22.5" customHeight="1" x14ac:dyDescent="0.25">
      <c r="C15224" s="34"/>
      <c r="D15224" s="27"/>
      <c r="F15224" s="27"/>
      <c r="G15224" s="35"/>
      <c r="H15224" s="35"/>
      <c r="I15224" s="35"/>
    </row>
    <row r="15225" spans="3:9" ht="22.5" customHeight="1" x14ac:dyDescent="0.25">
      <c r="C15225" s="34"/>
      <c r="D15225" s="27"/>
      <c r="F15225" s="27"/>
      <c r="G15225" s="35"/>
      <c r="H15225" s="35"/>
      <c r="I15225" s="35"/>
    </row>
    <row r="15226" spans="3:9" ht="22.5" customHeight="1" x14ac:dyDescent="0.25">
      <c r="C15226" s="34"/>
      <c r="D15226" s="27"/>
      <c r="F15226" s="27"/>
      <c r="G15226" s="35"/>
      <c r="H15226" s="35"/>
      <c r="I15226" s="35"/>
    </row>
    <row r="15227" spans="3:9" ht="22.5" customHeight="1" x14ac:dyDescent="0.25">
      <c r="C15227" s="34"/>
      <c r="D15227" s="27"/>
      <c r="F15227" s="27"/>
      <c r="G15227" s="35"/>
      <c r="H15227" s="35"/>
      <c r="I15227" s="35"/>
    </row>
    <row r="15228" spans="3:9" ht="22.5" customHeight="1" x14ac:dyDescent="0.25">
      <c r="C15228" s="34"/>
      <c r="D15228" s="27"/>
      <c r="F15228" s="27"/>
      <c r="G15228" s="35"/>
      <c r="H15228" s="35"/>
      <c r="I15228" s="35"/>
    </row>
    <row r="15229" spans="3:9" ht="22.5" customHeight="1" x14ac:dyDescent="0.25">
      <c r="C15229" s="34"/>
      <c r="D15229" s="27"/>
      <c r="F15229" s="27"/>
      <c r="G15229" s="35"/>
      <c r="H15229" s="35"/>
      <c r="I15229" s="35"/>
    </row>
    <row r="15230" spans="3:9" ht="22.5" customHeight="1" x14ac:dyDescent="0.25">
      <c r="C15230" s="34"/>
      <c r="D15230" s="27"/>
      <c r="F15230" s="27"/>
      <c r="G15230" s="35"/>
      <c r="H15230" s="35"/>
      <c r="I15230" s="35"/>
    </row>
    <row r="15231" spans="3:9" ht="22.5" customHeight="1" x14ac:dyDescent="0.25">
      <c r="C15231" s="34"/>
      <c r="D15231" s="27"/>
      <c r="F15231" s="27"/>
      <c r="G15231" s="35"/>
      <c r="H15231" s="35"/>
      <c r="I15231" s="35"/>
    </row>
    <row r="15232" spans="3:9" ht="22.5" customHeight="1" x14ac:dyDescent="0.25">
      <c r="C15232" s="34"/>
      <c r="D15232" s="27"/>
      <c r="F15232" s="27"/>
      <c r="G15232" s="35"/>
      <c r="H15232" s="35"/>
      <c r="I15232" s="35"/>
    </row>
    <row r="15233" spans="3:9" ht="22.5" customHeight="1" x14ac:dyDescent="0.25">
      <c r="C15233" s="34"/>
      <c r="D15233" s="27"/>
      <c r="F15233" s="27"/>
      <c r="G15233" s="35"/>
      <c r="H15233" s="35"/>
      <c r="I15233" s="35"/>
    </row>
    <row r="15234" spans="3:9" ht="22.5" customHeight="1" x14ac:dyDescent="0.25">
      <c r="C15234" s="34"/>
      <c r="D15234" s="27"/>
      <c r="F15234" s="27"/>
      <c r="G15234" s="35"/>
      <c r="H15234" s="35"/>
      <c r="I15234" s="35"/>
    </row>
    <row r="15235" spans="3:9" ht="22.5" customHeight="1" x14ac:dyDescent="0.25">
      <c r="C15235" s="34"/>
      <c r="D15235" s="27"/>
      <c r="F15235" s="27"/>
      <c r="G15235" s="35"/>
      <c r="H15235" s="35"/>
      <c r="I15235" s="35"/>
    </row>
    <row r="15236" spans="3:9" ht="22.5" customHeight="1" x14ac:dyDescent="0.25">
      <c r="C15236" s="34"/>
      <c r="D15236" s="27"/>
      <c r="F15236" s="27"/>
      <c r="G15236" s="35"/>
      <c r="H15236" s="35"/>
      <c r="I15236" s="35"/>
    </row>
    <row r="15237" spans="3:9" ht="22.5" customHeight="1" x14ac:dyDescent="0.25">
      <c r="C15237" s="34"/>
      <c r="D15237" s="27"/>
      <c r="F15237" s="27"/>
      <c r="G15237" s="35"/>
      <c r="H15237" s="35"/>
      <c r="I15237" s="35"/>
    </row>
    <row r="15238" spans="3:9" ht="22.5" customHeight="1" x14ac:dyDescent="0.25">
      <c r="C15238" s="34"/>
      <c r="D15238" s="27"/>
      <c r="F15238" s="27"/>
      <c r="G15238" s="35"/>
      <c r="H15238" s="35"/>
      <c r="I15238" s="35"/>
    </row>
    <row r="15239" spans="3:9" ht="22.5" customHeight="1" x14ac:dyDescent="0.25">
      <c r="C15239" s="34"/>
      <c r="D15239" s="27"/>
      <c r="F15239" s="27"/>
      <c r="G15239" s="35"/>
      <c r="H15239" s="35"/>
      <c r="I15239" s="35"/>
    </row>
    <row r="15240" spans="3:9" ht="22.5" customHeight="1" x14ac:dyDescent="0.25">
      <c r="C15240" s="34"/>
      <c r="D15240" s="27"/>
      <c r="F15240" s="27"/>
      <c r="G15240" s="35"/>
      <c r="H15240" s="35"/>
      <c r="I15240" s="35"/>
    </row>
    <row r="15241" spans="3:9" ht="22.5" customHeight="1" x14ac:dyDescent="0.25">
      <c r="C15241" s="34"/>
      <c r="D15241" s="27"/>
      <c r="F15241" s="27"/>
      <c r="G15241" s="35"/>
      <c r="H15241" s="35"/>
      <c r="I15241" s="35"/>
    </row>
    <row r="15242" spans="3:9" ht="22.5" customHeight="1" x14ac:dyDescent="0.25">
      <c r="C15242" s="34"/>
      <c r="D15242" s="27"/>
      <c r="F15242" s="27"/>
      <c r="G15242" s="35"/>
      <c r="H15242" s="35"/>
      <c r="I15242" s="35"/>
    </row>
    <row r="15243" spans="3:9" ht="22.5" customHeight="1" x14ac:dyDescent="0.25">
      <c r="C15243" s="34"/>
      <c r="D15243" s="27"/>
      <c r="F15243" s="27"/>
      <c r="G15243" s="35"/>
      <c r="H15243" s="35"/>
      <c r="I15243" s="35"/>
    </row>
    <row r="15244" spans="3:9" ht="22.5" customHeight="1" x14ac:dyDescent="0.25">
      <c r="C15244" s="34"/>
      <c r="D15244" s="27"/>
      <c r="F15244" s="27"/>
      <c r="G15244" s="35"/>
      <c r="H15244" s="35"/>
      <c r="I15244" s="35"/>
    </row>
    <row r="15245" spans="3:9" ht="22.5" customHeight="1" x14ac:dyDescent="0.25">
      <c r="C15245" s="34"/>
      <c r="D15245" s="27"/>
      <c r="F15245" s="27"/>
      <c r="G15245" s="35"/>
      <c r="H15245" s="35"/>
      <c r="I15245" s="35"/>
    </row>
    <row r="15246" spans="3:9" ht="22.5" customHeight="1" x14ac:dyDescent="0.25">
      <c r="C15246" s="34"/>
      <c r="D15246" s="27"/>
      <c r="F15246" s="27"/>
      <c r="G15246" s="35"/>
      <c r="H15246" s="35"/>
      <c r="I15246" s="35"/>
    </row>
    <row r="15247" spans="3:9" ht="22.5" customHeight="1" x14ac:dyDescent="0.25">
      <c r="C15247" s="34"/>
      <c r="D15247" s="27"/>
      <c r="F15247" s="27"/>
      <c r="G15247" s="35"/>
      <c r="H15247" s="35"/>
      <c r="I15247" s="35"/>
    </row>
    <row r="15248" spans="3:9" ht="22.5" customHeight="1" x14ac:dyDescent="0.25">
      <c r="C15248" s="34"/>
      <c r="D15248" s="27"/>
      <c r="F15248" s="27"/>
      <c r="G15248" s="35"/>
      <c r="H15248" s="35"/>
      <c r="I15248" s="35"/>
    </row>
    <row r="15249" spans="3:9" ht="22.5" customHeight="1" x14ac:dyDescent="0.25">
      <c r="C15249" s="34"/>
      <c r="D15249" s="27"/>
      <c r="F15249" s="27"/>
      <c r="G15249" s="35"/>
      <c r="H15249" s="35"/>
      <c r="I15249" s="35"/>
    </row>
    <row r="15250" spans="3:9" ht="22.5" customHeight="1" x14ac:dyDescent="0.25">
      <c r="C15250" s="34"/>
      <c r="D15250" s="27"/>
      <c r="F15250" s="27"/>
      <c r="G15250" s="35"/>
      <c r="H15250" s="35"/>
      <c r="I15250" s="35"/>
    </row>
    <row r="15251" spans="3:9" ht="22.5" customHeight="1" x14ac:dyDescent="0.25">
      <c r="C15251" s="34"/>
      <c r="D15251" s="27"/>
      <c r="F15251" s="27"/>
      <c r="G15251" s="35"/>
      <c r="H15251" s="35"/>
      <c r="I15251" s="35"/>
    </row>
    <row r="15252" spans="3:9" ht="22.5" customHeight="1" x14ac:dyDescent="0.25">
      <c r="C15252" s="34"/>
      <c r="D15252" s="27"/>
      <c r="F15252" s="27"/>
      <c r="G15252" s="35"/>
      <c r="H15252" s="35"/>
      <c r="I15252" s="35"/>
    </row>
    <row r="15253" spans="3:9" ht="22.5" customHeight="1" x14ac:dyDescent="0.25">
      <c r="C15253" s="34"/>
      <c r="D15253" s="27"/>
      <c r="F15253" s="27"/>
      <c r="G15253" s="35"/>
      <c r="H15253" s="35"/>
      <c r="I15253" s="35"/>
    </row>
    <row r="15254" spans="3:9" ht="22.5" customHeight="1" x14ac:dyDescent="0.25">
      <c r="C15254" s="34"/>
      <c r="D15254" s="27"/>
      <c r="F15254" s="27"/>
      <c r="G15254" s="35"/>
      <c r="H15254" s="35"/>
      <c r="I15254" s="35"/>
    </row>
    <row r="15255" spans="3:9" ht="22.5" customHeight="1" x14ac:dyDescent="0.25">
      <c r="C15255" s="34"/>
      <c r="D15255" s="27"/>
      <c r="F15255" s="27"/>
      <c r="G15255" s="35"/>
      <c r="H15255" s="35"/>
      <c r="I15255" s="35"/>
    </row>
    <row r="15256" spans="3:9" ht="22.5" customHeight="1" x14ac:dyDescent="0.25">
      <c r="C15256" s="34"/>
      <c r="D15256" s="27"/>
      <c r="F15256" s="27"/>
      <c r="G15256" s="35"/>
      <c r="H15256" s="35"/>
      <c r="I15256" s="35"/>
    </row>
    <row r="15257" spans="3:9" ht="22.5" customHeight="1" x14ac:dyDescent="0.25">
      <c r="C15257" s="34"/>
      <c r="D15257" s="27"/>
      <c r="F15257" s="27"/>
      <c r="G15257" s="35"/>
      <c r="H15257" s="35"/>
      <c r="I15257" s="35"/>
    </row>
    <row r="15258" spans="3:9" ht="22.5" customHeight="1" x14ac:dyDescent="0.25">
      <c r="C15258" s="34"/>
      <c r="D15258" s="27"/>
      <c r="F15258" s="27"/>
      <c r="G15258" s="35"/>
      <c r="H15258" s="35"/>
      <c r="I15258" s="35"/>
    </row>
    <row r="15259" spans="3:9" ht="22.5" customHeight="1" x14ac:dyDescent="0.25">
      <c r="C15259" s="34"/>
      <c r="D15259" s="27"/>
      <c r="F15259" s="27"/>
      <c r="G15259" s="35"/>
      <c r="H15259" s="35"/>
      <c r="I15259" s="35"/>
    </row>
    <row r="15260" spans="3:9" ht="22.5" customHeight="1" x14ac:dyDescent="0.25">
      <c r="C15260" s="34"/>
      <c r="D15260" s="27"/>
      <c r="F15260" s="27"/>
      <c r="G15260" s="35"/>
      <c r="H15260" s="35"/>
      <c r="I15260" s="35"/>
    </row>
    <row r="15261" spans="3:9" ht="22.5" customHeight="1" x14ac:dyDescent="0.25">
      <c r="C15261" s="34"/>
      <c r="D15261" s="27"/>
      <c r="F15261" s="27"/>
      <c r="G15261" s="35"/>
      <c r="H15261" s="35"/>
      <c r="I15261" s="35"/>
    </row>
    <row r="15262" spans="3:9" ht="22.5" customHeight="1" x14ac:dyDescent="0.25">
      <c r="C15262" s="34"/>
      <c r="D15262" s="27"/>
      <c r="F15262" s="27"/>
      <c r="G15262" s="35"/>
      <c r="H15262" s="35"/>
      <c r="I15262" s="35"/>
    </row>
    <row r="15263" spans="3:9" ht="22.5" customHeight="1" x14ac:dyDescent="0.25">
      <c r="C15263" s="34"/>
      <c r="D15263" s="27"/>
      <c r="F15263" s="27"/>
      <c r="G15263" s="35"/>
      <c r="H15263" s="35"/>
      <c r="I15263" s="35"/>
    </row>
    <row r="15264" spans="3:9" ht="22.5" customHeight="1" x14ac:dyDescent="0.25">
      <c r="C15264" s="34"/>
      <c r="D15264" s="27"/>
      <c r="F15264" s="27"/>
      <c r="G15264" s="35"/>
      <c r="H15264" s="35"/>
      <c r="I15264" s="35"/>
    </row>
    <row r="15265" spans="3:9" ht="22.5" customHeight="1" x14ac:dyDescent="0.25">
      <c r="C15265" s="34"/>
      <c r="D15265" s="27"/>
      <c r="F15265" s="27"/>
      <c r="G15265" s="35"/>
      <c r="H15265" s="35"/>
      <c r="I15265" s="35"/>
    </row>
    <row r="15266" spans="3:9" ht="22.5" customHeight="1" x14ac:dyDescent="0.25">
      <c r="C15266" s="34"/>
      <c r="D15266" s="27"/>
      <c r="F15266" s="27"/>
      <c r="G15266" s="35"/>
      <c r="H15266" s="35"/>
      <c r="I15266" s="35"/>
    </row>
    <row r="15267" spans="3:9" ht="22.5" customHeight="1" x14ac:dyDescent="0.25">
      <c r="C15267" s="34"/>
      <c r="D15267" s="27"/>
      <c r="F15267" s="27"/>
      <c r="G15267" s="35"/>
      <c r="H15267" s="35"/>
      <c r="I15267" s="35"/>
    </row>
    <row r="15268" spans="3:9" ht="22.5" customHeight="1" x14ac:dyDescent="0.25">
      <c r="C15268" s="34"/>
      <c r="D15268" s="27"/>
      <c r="F15268" s="27"/>
      <c r="G15268" s="35"/>
      <c r="H15268" s="35"/>
      <c r="I15268" s="35"/>
    </row>
    <row r="15269" spans="3:9" ht="22.5" customHeight="1" x14ac:dyDescent="0.25">
      <c r="C15269" s="34"/>
      <c r="D15269" s="27"/>
      <c r="F15269" s="27"/>
      <c r="G15269" s="35"/>
      <c r="H15269" s="35"/>
      <c r="I15269" s="35"/>
    </row>
    <row r="15270" spans="3:9" ht="22.5" customHeight="1" x14ac:dyDescent="0.25">
      <c r="C15270" s="34"/>
      <c r="D15270" s="27"/>
      <c r="F15270" s="27"/>
      <c r="G15270" s="35"/>
      <c r="H15270" s="35"/>
      <c r="I15270" s="35"/>
    </row>
    <row r="15271" spans="3:9" ht="22.5" customHeight="1" x14ac:dyDescent="0.25">
      <c r="C15271" s="34"/>
      <c r="D15271" s="27"/>
      <c r="F15271" s="27"/>
      <c r="G15271" s="35"/>
      <c r="H15271" s="35"/>
      <c r="I15271" s="35"/>
    </row>
    <row r="15272" spans="3:9" ht="22.5" customHeight="1" x14ac:dyDescent="0.25">
      <c r="C15272" s="34"/>
      <c r="D15272" s="27"/>
      <c r="F15272" s="27"/>
      <c r="G15272" s="35"/>
      <c r="H15272" s="35"/>
      <c r="I15272" s="35"/>
    </row>
    <row r="15273" spans="3:9" ht="22.5" customHeight="1" x14ac:dyDescent="0.25">
      <c r="C15273" s="34"/>
      <c r="D15273" s="27"/>
      <c r="F15273" s="27"/>
      <c r="G15273" s="35"/>
      <c r="H15273" s="35"/>
      <c r="I15273" s="35"/>
    </row>
    <row r="15274" spans="3:9" ht="22.5" customHeight="1" x14ac:dyDescent="0.25">
      <c r="C15274" s="34"/>
      <c r="D15274" s="27"/>
      <c r="F15274" s="27"/>
      <c r="G15274" s="35"/>
      <c r="H15274" s="35"/>
      <c r="I15274" s="35"/>
    </row>
    <row r="15275" spans="3:9" ht="22.5" customHeight="1" x14ac:dyDescent="0.25">
      <c r="C15275" s="34"/>
      <c r="D15275" s="27"/>
      <c r="F15275" s="27"/>
      <c r="G15275" s="35"/>
      <c r="H15275" s="35"/>
      <c r="I15275" s="35"/>
    </row>
    <row r="15276" spans="3:9" ht="22.5" customHeight="1" x14ac:dyDescent="0.25">
      <c r="C15276" s="34"/>
      <c r="D15276" s="27"/>
      <c r="F15276" s="27"/>
      <c r="G15276" s="35"/>
      <c r="H15276" s="35"/>
      <c r="I15276" s="35"/>
    </row>
    <row r="15277" spans="3:9" ht="22.5" customHeight="1" x14ac:dyDescent="0.25">
      <c r="C15277" s="34"/>
      <c r="D15277" s="27"/>
      <c r="F15277" s="27"/>
      <c r="G15277" s="35"/>
      <c r="H15277" s="35"/>
      <c r="I15277" s="35"/>
    </row>
    <row r="15278" spans="3:9" ht="22.5" customHeight="1" x14ac:dyDescent="0.25">
      <c r="C15278" s="34"/>
      <c r="D15278" s="27"/>
      <c r="F15278" s="27"/>
      <c r="G15278" s="35"/>
      <c r="H15278" s="35"/>
      <c r="I15278" s="35"/>
    </row>
    <row r="15279" spans="3:9" ht="22.5" customHeight="1" x14ac:dyDescent="0.25">
      <c r="C15279" s="34"/>
      <c r="D15279" s="27"/>
      <c r="F15279" s="27"/>
      <c r="G15279" s="35"/>
      <c r="H15279" s="35"/>
      <c r="I15279" s="35"/>
    </row>
    <row r="15280" spans="3:9" ht="22.5" customHeight="1" x14ac:dyDescent="0.25">
      <c r="C15280" s="34"/>
      <c r="D15280" s="27"/>
      <c r="F15280" s="27"/>
      <c r="G15280" s="35"/>
      <c r="H15280" s="35"/>
      <c r="I15280" s="35"/>
    </row>
    <row r="15281" spans="3:9" ht="22.5" customHeight="1" x14ac:dyDescent="0.25">
      <c r="C15281" s="34"/>
      <c r="D15281" s="27"/>
      <c r="F15281" s="27"/>
      <c r="G15281" s="35"/>
      <c r="H15281" s="35"/>
      <c r="I15281" s="35"/>
    </row>
    <row r="15282" spans="3:9" ht="22.5" customHeight="1" x14ac:dyDescent="0.25">
      <c r="C15282" s="34"/>
      <c r="D15282" s="27"/>
      <c r="F15282" s="27"/>
      <c r="G15282" s="35"/>
      <c r="H15282" s="35"/>
      <c r="I15282" s="35"/>
    </row>
    <row r="15283" spans="3:9" ht="22.5" customHeight="1" x14ac:dyDescent="0.25">
      <c r="C15283" s="34"/>
      <c r="D15283" s="27"/>
      <c r="F15283" s="27"/>
      <c r="G15283" s="35"/>
      <c r="H15283" s="35"/>
      <c r="I15283" s="35"/>
    </row>
    <row r="15284" spans="3:9" ht="22.5" customHeight="1" x14ac:dyDescent="0.25">
      <c r="C15284" s="34"/>
      <c r="D15284" s="27"/>
      <c r="F15284" s="27"/>
      <c r="G15284" s="35"/>
      <c r="H15284" s="35"/>
      <c r="I15284" s="35"/>
    </row>
    <row r="15285" spans="3:9" ht="22.5" customHeight="1" x14ac:dyDescent="0.25">
      <c r="C15285" s="34"/>
      <c r="D15285" s="27"/>
      <c r="F15285" s="27"/>
      <c r="G15285" s="35"/>
      <c r="H15285" s="35"/>
      <c r="I15285" s="35"/>
    </row>
    <row r="15286" spans="3:9" ht="22.5" customHeight="1" x14ac:dyDescent="0.25">
      <c r="C15286" s="34"/>
      <c r="D15286" s="27"/>
      <c r="F15286" s="27"/>
      <c r="G15286" s="35"/>
      <c r="H15286" s="35"/>
      <c r="I15286" s="35"/>
    </row>
    <row r="15287" spans="3:9" ht="22.5" customHeight="1" x14ac:dyDescent="0.25">
      <c r="C15287" s="34"/>
      <c r="D15287" s="27"/>
      <c r="F15287" s="27"/>
      <c r="G15287" s="35"/>
      <c r="H15287" s="35"/>
      <c r="I15287" s="35"/>
    </row>
    <row r="15288" spans="3:9" ht="22.5" customHeight="1" x14ac:dyDescent="0.25">
      <c r="C15288" s="34"/>
      <c r="D15288" s="27"/>
      <c r="F15288" s="27"/>
      <c r="G15288" s="35"/>
      <c r="H15288" s="35"/>
      <c r="I15288" s="35"/>
    </row>
    <row r="15289" spans="3:9" ht="22.5" customHeight="1" x14ac:dyDescent="0.25">
      <c r="C15289" s="34"/>
      <c r="D15289" s="27"/>
      <c r="F15289" s="27"/>
      <c r="G15289" s="35"/>
      <c r="H15289" s="35"/>
      <c r="I15289" s="35"/>
    </row>
    <row r="15290" spans="3:9" ht="22.5" customHeight="1" x14ac:dyDescent="0.25">
      <c r="C15290" s="34"/>
      <c r="D15290" s="27"/>
      <c r="F15290" s="27"/>
      <c r="G15290" s="35"/>
      <c r="H15290" s="35"/>
      <c r="I15290" s="35"/>
    </row>
    <row r="15291" spans="3:9" ht="22.5" customHeight="1" x14ac:dyDescent="0.25">
      <c r="C15291" s="34"/>
      <c r="D15291" s="27"/>
      <c r="F15291" s="27"/>
      <c r="G15291" s="35"/>
      <c r="H15291" s="35"/>
      <c r="I15291" s="35"/>
    </row>
    <row r="15292" spans="3:9" ht="22.5" customHeight="1" x14ac:dyDescent="0.25">
      <c r="C15292" s="34"/>
      <c r="D15292" s="27"/>
      <c r="F15292" s="27"/>
      <c r="G15292" s="35"/>
      <c r="H15292" s="35"/>
      <c r="I15292" s="35"/>
    </row>
    <row r="15293" spans="3:9" ht="22.5" customHeight="1" x14ac:dyDescent="0.25">
      <c r="C15293" s="34"/>
      <c r="D15293" s="27"/>
      <c r="F15293" s="27"/>
      <c r="G15293" s="35"/>
      <c r="H15293" s="35"/>
      <c r="I15293" s="35"/>
    </row>
    <row r="15294" spans="3:9" ht="22.5" customHeight="1" x14ac:dyDescent="0.25">
      <c r="C15294" s="34"/>
      <c r="D15294" s="27"/>
      <c r="F15294" s="27"/>
      <c r="G15294" s="35"/>
      <c r="H15294" s="35"/>
      <c r="I15294" s="35"/>
    </row>
    <row r="15295" spans="3:9" ht="22.5" customHeight="1" x14ac:dyDescent="0.25">
      <c r="C15295" s="34"/>
      <c r="D15295" s="27"/>
      <c r="F15295" s="27"/>
      <c r="G15295" s="35"/>
      <c r="H15295" s="35"/>
      <c r="I15295" s="35"/>
    </row>
    <row r="15296" spans="3:9" ht="22.5" customHeight="1" x14ac:dyDescent="0.25">
      <c r="C15296" s="34"/>
      <c r="D15296" s="27"/>
      <c r="F15296" s="27"/>
      <c r="G15296" s="35"/>
      <c r="H15296" s="35"/>
      <c r="I15296" s="35"/>
    </row>
    <row r="15297" spans="3:9" ht="22.5" customHeight="1" x14ac:dyDescent="0.25">
      <c r="C15297" s="34"/>
      <c r="D15297" s="27"/>
      <c r="F15297" s="27"/>
      <c r="G15297" s="35"/>
      <c r="H15297" s="35"/>
      <c r="I15297" s="35"/>
    </row>
    <row r="15298" spans="3:9" ht="22.5" customHeight="1" x14ac:dyDescent="0.25">
      <c r="C15298" s="34"/>
      <c r="D15298" s="27"/>
      <c r="F15298" s="27"/>
      <c r="G15298" s="35"/>
      <c r="H15298" s="35"/>
      <c r="I15298" s="35"/>
    </row>
    <row r="15299" spans="3:9" ht="22.5" customHeight="1" x14ac:dyDescent="0.25">
      <c r="C15299" s="34"/>
      <c r="D15299" s="27"/>
      <c r="F15299" s="27"/>
      <c r="G15299" s="35"/>
      <c r="H15299" s="35"/>
      <c r="I15299" s="35"/>
    </row>
    <row r="15300" spans="3:9" ht="22.5" customHeight="1" x14ac:dyDescent="0.25">
      <c r="C15300" s="34"/>
      <c r="D15300" s="27"/>
      <c r="F15300" s="27"/>
      <c r="G15300" s="35"/>
      <c r="H15300" s="35"/>
      <c r="I15300" s="35"/>
    </row>
    <row r="15301" spans="3:9" ht="22.5" customHeight="1" x14ac:dyDescent="0.25">
      <c r="C15301" s="34"/>
      <c r="D15301" s="27"/>
      <c r="F15301" s="27"/>
      <c r="G15301" s="35"/>
      <c r="H15301" s="35"/>
      <c r="I15301" s="35"/>
    </row>
    <row r="15302" spans="3:9" ht="22.5" customHeight="1" x14ac:dyDescent="0.25">
      <c r="C15302" s="34"/>
      <c r="D15302" s="27"/>
      <c r="F15302" s="27"/>
      <c r="G15302" s="35"/>
      <c r="H15302" s="35"/>
      <c r="I15302" s="35"/>
    </row>
    <row r="15303" spans="3:9" ht="22.5" customHeight="1" x14ac:dyDescent="0.25">
      <c r="C15303" s="34"/>
      <c r="D15303" s="27"/>
      <c r="F15303" s="27"/>
      <c r="G15303" s="35"/>
      <c r="H15303" s="35"/>
      <c r="I15303" s="35"/>
    </row>
    <row r="15304" spans="3:9" ht="22.5" customHeight="1" x14ac:dyDescent="0.25">
      <c r="C15304" s="34"/>
      <c r="D15304" s="27"/>
      <c r="F15304" s="27"/>
      <c r="G15304" s="35"/>
      <c r="H15304" s="35"/>
      <c r="I15304" s="35"/>
    </row>
    <row r="15305" spans="3:9" ht="22.5" customHeight="1" x14ac:dyDescent="0.25">
      <c r="C15305" s="34"/>
      <c r="D15305" s="27"/>
      <c r="F15305" s="27"/>
      <c r="G15305" s="35"/>
      <c r="H15305" s="35"/>
      <c r="I15305" s="35"/>
    </row>
    <row r="15306" spans="3:9" ht="22.5" customHeight="1" x14ac:dyDescent="0.25">
      <c r="C15306" s="34"/>
      <c r="D15306" s="27"/>
      <c r="F15306" s="27"/>
      <c r="G15306" s="35"/>
      <c r="H15306" s="35"/>
      <c r="I15306" s="35"/>
    </row>
    <row r="15307" spans="3:9" ht="22.5" customHeight="1" x14ac:dyDescent="0.25">
      <c r="C15307" s="34"/>
      <c r="D15307" s="27"/>
      <c r="F15307" s="27"/>
      <c r="G15307" s="35"/>
      <c r="H15307" s="35"/>
      <c r="I15307" s="35"/>
    </row>
    <row r="15308" spans="3:9" ht="22.5" customHeight="1" x14ac:dyDescent="0.25">
      <c r="C15308" s="34"/>
      <c r="D15308" s="27"/>
      <c r="F15308" s="27"/>
      <c r="G15308" s="35"/>
      <c r="H15308" s="35"/>
      <c r="I15308" s="35"/>
    </row>
    <row r="15309" spans="3:9" ht="22.5" customHeight="1" x14ac:dyDescent="0.25">
      <c r="C15309" s="34"/>
      <c r="D15309" s="27"/>
      <c r="F15309" s="27"/>
      <c r="G15309" s="35"/>
      <c r="H15309" s="35"/>
      <c r="I15309" s="35"/>
    </row>
    <row r="15310" spans="3:9" ht="22.5" customHeight="1" x14ac:dyDescent="0.25">
      <c r="C15310" s="34"/>
      <c r="D15310" s="27"/>
      <c r="F15310" s="27"/>
      <c r="G15310" s="35"/>
      <c r="H15310" s="35"/>
      <c r="I15310" s="35"/>
    </row>
    <row r="15311" spans="3:9" ht="22.5" customHeight="1" x14ac:dyDescent="0.25">
      <c r="C15311" s="34"/>
      <c r="D15311" s="27"/>
      <c r="F15311" s="27"/>
      <c r="G15311" s="35"/>
      <c r="H15311" s="35"/>
      <c r="I15311" s="35"/>
    </row>
    <row r="15312" spans="3:9" ht="22.5" customHeight="1" x14ac:dyDescent="0.25">
      <c r="C15312" s="34"/>
      <c r="D15312" s="27"/>
      <c r="F15312" s="27"/>
      <c r="G15312" s="35"/>
      <c r="H15312" s="35"/>
      <c r="I15312" s="35"/>
    </row>
    <row r="15313" spans="3:9" ht="22.5" customHeight="1" x14ac:dyDescent="0.25">
      <c r="C15313" s="34"/>
      <c r="D15313" s="27"/>
      <c r="F15313" s="27"/>
      <c r="G15313" s="35"/>
      <c r="H15313" s="35"/>
      <c r="I15313" s="35"/>
    </row>
    <row r="15314" spans="3:9" ht="22.5" customHeight="1" x14ac:dyDescent="0.25">
      <c r="C15314" s="34"/>
      <c r="D15314" s="27"/>
      <c r="F15314" s="27"/>
      <c r="G15314" s="35"/>
      <c r="H15314" s="35"/>
      <c r="I15314" s="35"/>
    </row>
    <row r="15315" spans="3:9" ht="22.5" customHeight="1" x14ac:dyDescent="0.25">
      <c r="C15315" s="34"/>
      <c r="D15315" s="27"/>
      <c r="F15315" s="27"/>
      <c r="G15315" s="35"/>
      <c r="H15315" s="35"/>
      <c r="I15315" s="35"/>
    </row>
    <row r="15316" spans="3:9" ht="22.5" customHeight="1" x14ac:dyDescent="0.25">
      <c r="C15316" s="34"/>
      <c r="D15316" s="27"/>
      <c r="F15316" s="27"/>
      <c r="G15316" s="35"/>
      <c r="H15316" s="35"/>
      <c r="I15316" s="35"/>
    </row>
    <row r="15317" spans="3:9" ht="22.5" customHeight="1" x14ac:dyDescent="0.25">
      <c r="C15317" s="34"/>
      <c r="D15317" s="27"/>
      <c r="F15317" s="27"/>
      <c r="G15317" s="35"/>
      <c r="H15317" s="35"/>
      <c r="I15317" s="35"/>
    </row>
    <row r="15318" spans="3:9" ht="22.5" customHeight="1" x14ac:dyDescent="0.25">
      <c r="C15318" s="34"/>
      <c r="D15318" s="27"/>
      <c r="F15318" s="27"/>
      <c r="G15318" s="35"/>
      <c r="H15318" s="35"/>
      <c r="I15318" s="35"/>
    </row>
    <row r="15319" spans="3:9" ht="22.5" customHeight="1" x14ac:dyDescent="0.25">
      <c r="C15319" s="34"/>
      <c r="D15319" s="27"/>
      <c r="F15319" s="27"/>
      <c r="G15319" s="35"/>
      <c r="H15319" s="35"/>
      <c r="I15319" s="35"/>
    </row>
    <row r="15320" spans="3:9" ht="22.5" customHeight="1" x14ac:dyDescent="0.25">
      <c r="C15320" s="34"/>
      <c r="D15320" s="27"/>
      <c r="F15320" s="27"/>
      <c r="G15320" s="35"/>
      <c r="H15320" s="35"/>
      <c r="I15320" s="35"/>
    </row>
    <row r="15321" spans="3:9" ht="22.5" customHeight="1" x14ac:dyDescent="0.25">
      <c r="C15321" s="34"/>
      <c r="D15321" s="27"/>
      <c r="F15321" s="27"/>
      <c r="G15321" s="35"/>
      <c r="H15321" s="35"/>
      <c r="I15321" s="35"/>
    </row>
    <row r="15322" spans="3:9" ht="22.5" customHeight="1" x14ac:dyDescent="0.25">
      <c r="C15322" s="34"/>
      <c r="D15322" s="27"/>
      <c r="F15322" s="27"/>
      <c r="G15322" s="35"/>
      <c r="H15322" s="35"/>
      <c r="I15322" s="35"/>
    </row>
    <row r="15323" spans="3:9" ht="22.5" customHeight="1" x14ac:dyDescent="0.25">
      <c r="C15323" s="34"/>
      <c r="D15323" s="27"/>
      <c r="F15323" s="27"/>
      <c r="G15323" s="35"/>
      <c r="H15323" s="35"/>
      <c r="I15323" s="35"/>
    </row>
    <row r="15324" spans="3:9" ht="22.5" customHeight="1" x14ac:dyDescent="0.25">
      <c r="C15324" s="34"/>
      <c r="D15324" s="27"/>
      <c r="F15324" s="27"/>
      <c r="G15324" s="35"/>
      <c r="H15324" s="35"/>
      <c r="I15324" s="35"/>
    </row>
    <row r="15325" spans="3:9" ht="22.5" customHeight="1" x14ac:dyDescent="0.25">
      <c r="C15325" s="34"/>
      <c r="D15325" s="27"/>
      <c r="F15325" s="27"/>
      <c r="G15325" s="35"/>
      <c r="H15325" s="35"/>
      <c r="I15325" s="35"/>
    </row>
    <row r="15326" spans="3:9" ht="22.5" customHeight="1" x14ac:dyDescent="0.25">
      <c r="C15326" s="34"/>
      <c r="D15326" s="27"/>
      <c r="F15326" s="27"/>
      <c r="G15326" s="35"/>
      <c r="H15326" s="35"/>
      <c r="I15326" s="35"/>
    </row>
    <row r="15327" spans="3:9" ht="22.5" customHeight="1" x14ac:dyDescent="0.25">
      <c r="C15327" s="34"/>
      <c r="D15327" s="27"/>
      <c r="F15327" s="27"/>
      <c r="G15327" s="35"/>
      <c r="H15327" s="35"/>
      <c r="I15327" s="35"/>
    </row>
    <row r="15328" spans="3:9" ht="22.5" customHeight="1" x14ac:dyDescent="0.25">
      <c r="C15328" s="34"/>
      <c r="D15328" s="27"/>
      <c r="F15328" s="27"/>
      <c r="G15328" s="35"/>
      <c r="H15328" s="35"/>
      <c r="I15328" s="35"/>
    </row>
    <row r="15329" spans="3:9" ht="22.5" customHeight="1" x14ac:dyDescent="0.25">
      <c r="C15329" s="34"/>
      <c r="D15329" s="27"/>
      <c r="F15329" s="27"/>
      <c r="G15329" s="35"/>
      <c r="H15329" s="35"/>
      <c r="I15329" s="35"/>
    </row>
    <row r="15330" spans="3:9" ht="22.5" customHeight="1" x14ac:dyDescent="0.25">
      <c r="C15330" s="34"/>
      <c r="D15330" s="27"/>
      <c r="F15330" s="27"/>
      <c r="G15330" s="35"/>
      <c r="H15330" s="35"/>
      <c r="I15330" s="35"/>
    </row>
    <row r="15331" spans="3:9" ht="22.5" customHeight="1" x14ac:dyDescent="0.25">
      <c r="C15331" s="34"/>
      <c r="D15331" s="27"/>
      <c r="F15331" s="27"/>
      <c r="G15331" s="35"/>
      <c r="H15331" s="35"/>
      <c r="I15331" s="35"/>
    </row>
    <row r="15332" spans="3:9" ht="22.5" customHeight="1" x14ac:dyDescent="0.25">
      <c r="C15332" s="34"/>
      <c r="D15332" s="27"/>
      <c r="F15332" s="27"/>
      <c r="G15332" s="35"/>
      <c r="H15332" s="35"/>
      <c r="I15332" s="35"/>
    </row>
    <row r="15333" spans="3:9" ht="22.5" customHeight="1" x14ac:dyDescent="0.25">
      <c r="C15333" s="34"/>
      <c r="D15333" s="27"/>
      <c r="F15333" s="27"/>
      <c r="G15333" s="35"/>
      <c r="H15333" s="35"/>
      <c r="I15333" s="35"/>
    </row>
    <row r="15334" spans="3:9" ht="22.5" customHeight="1" x14ac:dyDescent="0.25">
      <c r="C15334" s="34"/>
      <c r="D15334" s="27"/>
      <c r="F15334" s="27"/>
      <c r="G15334" s="35"/>
      <c r="H15334" s="35"/>
      <c r="I15334" s="35"/>
    </row>
    <row r="15335" spans="3:9" ht="22.5" customHeight="1" x14ac:dyDescent="0.25">
      <c r="C15335" s="34"/>
      <c r="D15335" s="27"/>
      <c r="F15335" s="27"/>
      <c r="G15335" s="35"/>
      <c r="H15335" s="35"/>
      <c r="I15335" s="35"/>
    </row>
    <row r="15336" spans="3:9" ht="22.5" customHeight="1" x14ac:dyDescent="0.25">
      <c r="C15336" s="34"/>
      <c r="D15336" s="27"/>
      <c r="F15336" s="27"/>
      <c r="G15336" s="35"/>
      <c r="H15336" s="35"/>
      <c r="I15336" s="35"/>
    </row>
    <row r="15337" spans="3:9" ht="22.5" customHeight="1" x14ac:dyDescent="0.25">
      <c r="C15337" s="34"/>
      <c r="D15337" s="27"/>
      <c r="F15337" s="27"/>
      <c r="G15337" s="35"/>
      <c r="H15337" s="35"/>
      <c r="I15337" s="35"/>
    </row>
    <row r="15338" spans="3:9" ht="22.5" customHeight="1" x14ac:dyDescent="0.25">
      <c r="C15338" s="34"/>
      <c r="D15338" s="27"/>
      <c r="F15338" s="27"/>
      <c r="G15338" s="35"/>
      <c r="H15338" s="35"/>
      <c r="I15338" s="35"/>
    </row>
    <row r="15339" spans="3:9" ht="22.5" customHeight="1" x14ac:dyDescent="0.25">
      <c r="C15339" s="34"/>
      <c r="D15339" s="27"/>
      <c r="F15339" s="27"/>
      <c r="G15339" s="35"/>
      <c r="H15339" s="35"/>
      <c r="I15339" s="35"/>
    </row>
    <row r="15340" spans="3:9" ht="22.5" customHeight="1" x14ac:dyDescent="0.25">
      <c r="C15340" s="34"/>
      <c r="D15340" s="27"/>
      <c r="F15340" s="27"/>
      <c r="G15340" s="35"/>
      <c r="H15340" s="35"/>
      <c r="I15340" s="35"/>
    </row>
    <row r="15341" spans="3:9" ht="22.5" customHeight="1" x14ac:dyDescent="0.25">
      <c r="C15341" s="34"/>
      <c r="D15341" s="27"/>
      <c r="F15341" s="27"/>
      <c r="G15341" s="35"/>
      <c r="H15341" s="35"/>
      <c r="I15341" s="35"/>
    </row>
    <row r="15342" spans="3:9" ht="22.5" customHeight="1" x14ac:dyDescent="0.25">
      <c r="C15342" s="34"/>
      <c r="D15342" s="27"/>
      <c r="F15342" s="27"/>
      <c r="G15342" s="35"/>
      <c r="H15342" s="35"/>
      <c r="I15342" s="35"/>
    </row>
    <row r="15343" spans="3:9" ht="22.5" customHeight="1" x14ac:dyDescent="0.25">
      <c r="C15343" s="34"/>
      <c r="D15343" s="27"/>
      <c r="F15343" s="27"/>
      <c r="G15343" s="35"/>
      <c r="H15343" s="35"/>
      <c r="I15343" s="35"/>
    </row>
    <row r="15344" spans="3:9" ht="22.5" customHeight="1" x14ac:dyDescent="0.25">
      <c r="C15344" s="34"/>
      <c r="D15344" s="27"/>
      <c r="F15344" s="27"/>
      <c r="G15344" s="35"/>
      <c r="H15344" s="35"/>
      <c r="I15344" s="35"/>
    </row>
    <row r="15345" spans="3:9" ht="22.5" customHeight="1" x14ac:dyDescent="0.25">
      <c r="C15345" s="34"/>
      <c r="D15345" s="27"/>
      <c r="F15345" s="27"/>
      <c r="G15345" s="35"/>
      <c r="H15345" s="35"/>
      <c r="I15345" s="35"/>
    </row>
    <row r="15346" spans="3:9" ht="22.5" customHeight="1" x14ac:dyDescent="0.25">
      <c r="C15346" s="34"/>
      <c r="D15346" s="27"/>
      <c r="F15346" s="27"/>
      <c r="G15346" s="35"/>
      <c r="H15346" s="35"/>
      <c r="I15346" s="35"/>
    </row>
    <row r="15347" spans="3:9" ht="22.5" customHeight="1" x14ac:dyDescent="0.25">
      <c r="C15347" s="34"/>
      <c r="D15347" s="27"/>
      <c r="F15347" s="27"/>
      <c r="G15347" s="35"/>
      <c r="H15347" s="35"/>
      <c r="I15347" s="35"/>
    </row>
    <row r="15348" spans="3:9" ht="22.5" customHeight="1" x14ac:dyDescent="0.25">
      <c r="C15348" s="34"/>
      <c r="D15348" s="27"/>
      <c r="F15348" s="27"/>
      <c r="G15348" s="35"/>
      <c r="H15348" s="35"/>
      <c r="I15348" s="35"/>
    </row>
    <row r="15349" spans="3:9" ht="22.5" customHeight="1" x14ac:dyDescent="0.25">
      <c r="C15349" s="34"/>
      <c r="D15349" s="27"/>
      <c r="F15349" s="27"/>
      <c r="G15349" s="35"/>
      <c r="H15349" s="35"/>
      <c r="I15349" s="35"/>
    </row>
    <row r="15350" spans="3:9" ht="22.5" customHeight="1" x14ac:dyDescent="0.25">
      <c r="C15350" s="34"/>
      <c r="D15350" s="27"/>
      <c r="F15350" s="27"/>
      <c r="G15350" s="35"/>
      <c r="H15350" s="35"/>
      <c r="I15350" s="35"/>
    </row>
    <row r="15351" spans="3:9" ht="22.5" customHeight="1" x14ac:dyDescent="0.25">
      <c r="C15351" s="34"/>
      <c r="D15351" s="27"/>
      <c r="F15351" s="27"/>
      <c r="G15351" s="35"/>
      <c r="H15351" s="35"/>
      <c r="I15351" s="35"/>
    </row>
    <row r="15352" spans="3:9" ht="22.5" customHeight="1" x14ac:dyDescent="0.25">
      <c r="C15352" s="34"/>
      <c r="D15352" s="27"/>
      <c r="F15352" s="27"/>
      <c r="G15352" s="35"/>
      <c r="H15352" s="35"/>
      <c r="I15352" s="35"/>
    </row>
    <row r="15353" spans="3:9" ht="22.5" customHeight="1" x14ac:dyDescent="0.25">
      <c r="C15353" s="34"/>
      <c r="D15353" s="27"/>
      <c r="F15353" s="27"/>
      <c r="G15353" s="35"/>
      <c r="H15353" s="35"/>
      <c r="I15353" s="35"/>
    </row>
    <row r="15354" spans="3:9" ht="22.5" customHeight="1" x14ac:dyDescent="0.25">
      <c r="C15354" s="34"/>
      <c r="D15354" s="27"/>
      <c r="F15354" s="27"/>
      <c r="G15354" s="35"/>
      <c r="H15354" s="35"/>
      <c r="I15354" s="35"/>
    </row>
    <row r="15355" spans="3:9" ht="22.5" customHeight="1" x14ac:dyDescent="0.25">
      <c r="C15355" s="34"/>
      <c r="D15355" s="27"/>
      <c r="F15355" s="27"/>
      <c r="G15355" s="35"/>
      <c r="H15355" s="35"/>
      <c r="I15355" s="35"/>
    </row>
    <row r="15356" spans="3:9" ht="22.5" customHeight="1" x14ac:dyDescent="0.25">
      <c r="C15356" s="34"/>
      <c r="D15356" s="27"/>
      <c r="F15356" s="27"/>
      <c r="G15356" s="35"/>
      <c r="H15356" s="35"/>
      <c r="I15356" s="35"/>
    </row>
    <row r="15357" spans="3:9" ht="22.5" customHeight="1" x14ac:dyDescent="0.25">
      <c r="C15357" s="34"/>
      <c r="D15357" s="27"/>
      <c r="F15357" s="27"/>
      <c r="G15357" s="35"/>
      <c r="H15357" s="35"/>
      <c r="I15357" s="35"/>
    </row>
    <row r="15358" spans="3:9" ht="22.5" customHeight="1" x14ac:dyDescent="0.25">
      <c r="C15358" s="34"/>
      <c r="D15358" s="27"/>
      <c r="F15358" s="27"/>
      <c r="G15358" s="35"/>
      <c r="H15358" s="35"/>
      <c r="I15358" s="35"/>
    </row>
    <row r="15359" spans="3:9" ht="22.5" customHeight="1" x14ac:dyDescent="0.25">
      <c r="C15359" s="34"/>
      <c r="D15359" s="27"/>
      <c r="F15359" s="27"/>
      <c r="G15359" s="35"/>
      <c r="H15359" s="35"/>
      <c r="I15359" s="35"/>
    </row>
    <row r="15360" spans="3:9" ht="22.5" customHeight="1" x14ac:dyDescent="0.25">
      <c r="C15360" s="34"/>
      <c r="D15360" s="27"/>
      <c r="F15360" s="27"/>
      <c r="G15360" s="35"/>
      <c r="H15360" s="35"/>
      <c r="I15360" s="35"/>
    </row>
    <row r="15361" spans="3:9" ht="22.5" customHeight="1" x14ac:dyDescent="0.25">
      <c r="C15361" s="34"/>
      <c r="D15361" s="27"/>
      <c r="F15361" s="27"/>
      <c r="G15361" s="35"/>
      <c r="H15361" s="35"/>
      <c r="I15361" s="35"/>
    </row>
    <row r="15362" spans="3:9" ht="22.5" customHeight="1" x14ac:dyDescent="0.25">
      <c r="C15362" s="34"/>
      <c r="D15362" s="27"/>
      <c r="F15362" s="27"/>
      <c r="G15362" s="35"/>
      <c r="H15362" s="35"/>
      <c r="I15362" s="35"/>
    </row>
    <row r="15363" spans="3:9" ht="22.5" customHeight="1" x14ac:dyDescent="0.25">
      <c r="C15363" s="34"/>
      <c r="D15363" s="27"/>
      <c r="F15363" s="27"/>
      <c r="G15363" s="35"/>
      <c r="H15363" s="35"/>
      <c r="I15363" s="35"/>
    </row>
    <row r="15364" spans="3:9" ht="22.5" customHeight="1" x14ac:dyDescent="0.25">
      <c r="C15364" s="34"/>
      <c r="D15364" s="27"/>
      <c r="F15364" s="27"/>
      <c r="G15364" s="35"/>
      <c r="H15364" s="35"/>
      <c r="I15364" s="35"/>
    </row>
    <row r="15365" spans="3:9" ht="22.5" customHeight="1" x14ac:dyDescent="0.25">
      <c r="C15365" s="34"/>
      <c r="D15365" s="27"/>
      <c r="F15365" s="27"/>
      <c r="G15365" s="35"/>
      <c r="H15365" s="35"/>
      <c r="I15365" s="35"/>
    </row>
    <row r="15366" spans="3:9" ht="22.5" customHeight="1" x14ac:dyDescent="0.25">
      <c r="C15366" s="34"/>
      <c r="D15366" s="27"/>
      <c r="F15366" s="27"/>
      <c r="G15366" s="35"/>
      <c r="H15366" s="35"/>
      <c r="I15366" s="35"/>
    </row>
    <row r="15367" spans="3:9" ht="22.5" customHeight="1" x14ac:dyDescent="0.25">
      <c r="C15367" s="34"/>
      <c r="D15367" s="27"/>
      <c r="F15367" s="27"/>
      <c r="G15367" s="35"/>
      <c r="H15367" s="35"/>
      <c r="I15367" s="35"/>
    </row>
    <row r="15368" spans="3:9" ht="22.5" customHeight="1" x14ac:dyDescent="0.25">
      <c r="C15368" s="34"/>
      <c r="D15368" s="27"/>
      <c r="F15368" s="27"/>
      <c r="G15368" s="35"/>
      <c r="H15368" s="35"/>
      <c r="I15368" s="35"/>
    </row>
    <row r="15369" spans="3:9" ht="22.5" customHeight="1" x14ac:dyDescent="0.25">
      <c r="C15369" s="34"/>
      <c r="D15369" s="27"/>
      <c r="F15369" s="27"/>
      <c r="G15369" s="35"/>
      <c r="H15369" s="35"/>
      <c r="I15369" s="35"/>
    </row>
    <row r="15370" spans="3:9" ht="22.5" customHeight="1" x14ac:dyDescent="0.25">
      <c r="C15370" s="34"/>
      <c r="D15370" s="27"/>
      <c r="F15370" s="27"/>
      <c r="G15370" s="35"/>
      <c r="H15370" s="35"/>
      <c r="I15370" s="35"/>
    </row>
    <row r="15371" spans="3:9" ht="22.5" customHeight="1" x14ac:dyDescent="0.25">
      <c r="C15371" s="34"/>
      <c r="D15371" s="27"/>
      <c r="F15371" s="27"/>
      <c r="G15371" s="35"/>
      <c r="H15371" s="35"/>
      <c r="I15371" s="35"/>
    </row>
    <row r="15372" spans="3:9" ht="22.5" customHeight="1" x14ac:dyDescent="0.25">
      <c r="C15372" s="34"/>
      <c r="D15372" s="27"/>
      <c r="F15372" s="27"/>
      <c r="G15372" s="35"/>
      <c r="H15372" s="35"/>
      <c r="I15372" s="35"/>
    </row>
    <row r="15373" spans="3:9" ht="22.5" customHeight="1" x14ac:dyDescent="0.25">
      <c r="C15373" s="34"/>
      <c r="D15373" s="27"/>
      <c r="F15373" s="27"/>
      <c r="G15373" s="35"/>
      <c r="H15373" s="35"/>
      <c r="I15373" s="35"/>
    </row>
    <row r="15374" spans="3:9" ht="22.5" customHeight="1" x14ac:dyDescent="0.25">
      <c r="C15374" s="34"/>
      <c r="D15374" s="27"/>
      <c r="F15374" s="27"/>
      <c r="G15374" s="35"/>
      <c r="H15374" s="35"/>
      <c r="I15374" s="35"/>
    </row>
    <row r="15375" spans="3:9" ht="22.5" customHeight="1" x14ac:dyDescent="0.25">
      <c r="C15375" s="34"/>
      <c r="D15375" s="27"/>
      <c r="F15375" s="27"/>
      <c r="G15375" s="35"/>
      <c r="H15375" s="35"/>
      <c r="I15375" s="35"/>
    </row>
    <row r="15376" spans="3:9" ht="22.5" customHeight="1" x14ac:dyDescent="0.25">
      <c r="C15376" s="34"/>
      <c r="D15376" s="27"/>
      <c r="F15376" s="27"/>
      <c r="G15376" s="35"/>
      <c r="H15376" s="35"/>
      <c r="I15376" s="35"/>
    </row>
    <row r="15377" spans="3:9" ht="22.5" customHeight="1" x14ac:dyDescent="0.25">
      <c r="C15377" s="34"/>
      <c r="D15377" s="27"/>
      <c r="F15377" s="27"/>
      <c r="G15377" s="35"/>
      <c r="H15377" s="35"/>
      <c r="I15377" s="35"/>
    </row>
    <row r="15378" spans="3:9" ht="22.5" customHeight="1" x14ac:dyDescent="0.25">
      <c r="C15378" s="34"/>
      <c r="D15378" s="27"/>
      <c r="F15378" s="27"/>
      <c r="G15378" s="35"/>
      <c r="H15378" s="35"/>
      <c r="I15378" s="35"/>
    </row>
    <row r="15379" spans="3:9" ht="22.5" customHeight="1" x14ac:dyDescent="0.25">
      <c r="C15379" s="34"/>
      <c r="D15379" s="27"/>
      <c r="F15379" s="27"/>
      <c r="G15379" s="35"/>
      <c r="H15379" s="35"/>
      <c r="I15379" s="35"/>
    </row>
    <row r="15380" spans="3:9" ht="22.5" customHeight="1" x14ac:dyDescent="0.25">
      <c r="C15380" s="34"/>
      <c r="D15380" s="27"/>
      <c r="F15380" s="27"/>
      <c r="G15380" s="35"/>
      <c r="H15380" s="35"/>
      <c r="I15380" s="35"/>
    </row>
    <row r="15381" spans="3:9" ht="22.5" customHeight="1" x14ac:dyDescent="0.25">
      <c r="C15381" s="34"/>
      <c r="D15381" s="27"/>
      <c r="F15381" s="27"/>
      <c r="G15381" s="35"/>
      <c r="H15381" s="35"/>
      <c r="I15381" s="35"/>
    </row>
    <row r="15382" spans="3:9" ht="22.5" customHeight="1" x14ac:dyDescent="0.25">
      <c r="C15382" s="34"/>
      <c r="D15382" s="27"/>
      <c r="F15382" s="27"/>
      <c r="G15382" s="35"/>
      <c r="H15382" s="35"/>
      <c r="I15382" s="35"/>
    </row>
    <row r="15383" spans="3:9" ht="22.5" customHeight="1" x14ac:dyDescent="0.25">
      <c r="C15383" s="34"/>
      <c r="D15383" s="27"/>
      <c r="F15383" s="27"/>
      <c r="G15383" s="35"/>
      <c r="H15383" s="35"/>
      <c r="I15383" s="35"/>
    </row>
    <row r="15384" spans="3:9" ht="22.5" customHeight="1" x14ac:dyDescent="0.25">
      <c r="C15384" s="34"/>
      <c r="D15384" s="27"/>
      <c r="F15384" s="27"/>
      <c r="G15384" s="35"/>
      <c r="H15384" s="35"/>
      <c r="I15384" s="35"/>
    </row>
    <row r="15385" spans="3:9" ht="22.5" customHeight="1" x14ac:dyDescent="0.25">
      <c r="C15385" s="34"/>
      <c r="D15385" s="27"/>
      <c r="F15385" s="27"/>
      <c r="G15385" s="35"/>
      <c r="H15385" s="35"/>
      <c r="I15385" s="35"/>
    </row>
    <row r="15386" spans="3:9" ht="22.5" customHeight="1" x14ac:dyDescent="0.25">
      <c r="C15386" s="34"/>
      <c r="D15386" s="27"/>
      <c r="F15386" s="27"/>
      <c r="G15386" s="35"/>
      <c r="H15386" s="35"/>
      <c r="I15386" s="35"/>
    </row>
    <row r="15387" spans="3:9" ht="22.5" customHeight="1" x14ac:dyDescent="0.25">
      <c r="C15387" s="34"/>
      <c r="D15387" s="27"/>
      <c r="F15387" s="27"/>
      <c r="G15387" s="35"/>
      <c r="H15387" s="35"/>
      <c r="I15387" s="35"/>
    </row>
    <row r="15388" spans="3:9" ht="22.5" customHeight="1" x14ac:dyDescent="0.25">
      <c r="C15388" s="34"/>
      <c r="D15388" s="27"/>
      <c r="F15388" s="27"/>
      <c r="G15388" s="35"/>
      <c r="H15388" s="35"/>
      <c r="I15388" s="35"/>
    </row>
    <row r="15389" spans="3:9" ht="22.5" customHeight="1" x14ac:dyDescent="0.25">
      <c r="C15389" s="34"/>
      <c r="D15389" s="27"/>
      <c r="F15389" s="27"/>
      <c r="G15389" s="35"/>
      <c r="H15389" s="35"/>
      <c r="I15389" s="35"/>
    </row>
    <row r="15390" spans="3:9" ht="22.5" customHeight="1" x14ac:dyDescent="0.25">
      <c r="C15390" s="34"/>
      <c r="D15390" s="27"/>
      <c r="F15390" s="27"/>
      <c r="G15390" s="35"/>
      <c r="H15390" s="35"/>
      <c r="I15390" s="35"/>
    </row>
    <row r="15391" spans="3:9" ht="22.5" customHeight="1" x14ac:dyDescent="0.25">
      <c r="C15391" s="34"/>
      <c r="D15391" s="27"/>
      <c r="F15391" s="27"/>
      <c r="G15391" s="35"/>
      <c r="H15391" s="35"/>
      <c r="I15391" s="35"/>
    </row>
    <row r="15392" spans="3:9" ht="22.5" customHeight="1" x14ac:dyDescent="0.25">
      <c r="C15392" s="34"/>
      <c r="D15392" s="27"/>
      <c r="F15392" s="27"/>
      <c r="G15392" s="35"/>
      <c r="H15392" s="35"/>
      <c r="I15392" s="35"/>
    </row>
    <row r="15393" spans="3:9" ht="22.5" customHeight="1" x14ac:dyDescent="0.25">
      <c r="C15393" s="34"/>
      <c r="D15393" s="27"/>
      <c r="F15393" s="27"/>
      <c r="G15393" s="35"/>
      <c r="H15393" s="35"/>
      <c r="I15393" s="35"/>
    </row>
    <row r="15394" spans="3:9" ht="22.5" customHeight="1" x14ac:dyDescent="0.25">
      <c r="C15394" s="34"/>
      <c r="D15394" s="27"/>
      <c r="F15394" s="27"/>
      <c r="G15394" s="35"/>
      <c r="H15394" s="35"/>
      <c r="I15394" s="35"/>
    </row>
    <row r="15395" spans="3:9" ht="22.5" customHeight="1" x14ac:dyDescent="0.25">
      <c r="C15395" s="34"/>
      <c r="D15395" s="27"/>
      <c r="F15395" s="27"/>
      <c r="G15395" s="35"/>
      <c r="H15395" s="35"/>
      <c r="I15395" s="35"/>
    </row>
    <row r="15396" spans="3:9" ht="22.5" customHeight="1" x14ac:dyDescent="0.25">
      <c r="C15396" s="34"/>
      <c r="D15396" s="27"/>
      <c r="F15396" s="27"/>
      <c r="G15396" s="35"/>
      <c r="H15396" s="35"/>
      <c r="I15396" s="35"/>
    </row>
    <row r="15397" spans="3:9" ht="22.5" customHeight="1" x14ac:dyDescent="0.25">
      <c r="C15397" s="34"/>
      <c r="D15397" s="27"/>
      <c r="F15397" s="27"/>
      <c r="G15397" s="35"/>
      <c r="H15397" s="35"/>
      <c r="I15397" s="35"/>
    </row>
    <row r="15398" spans="3:9" ht="22.5" customHeight="1" x14ac:dyDescent="0.25">
      <c r="C15398" s="34"/>
      <c r="D15398" s="27"/>
      <c r="F15398" s="27"/>
      <c r="G15398" s="35"/>
      <c r="H15398" s="35"/>
      <c r="I15398" s="35"/>
    </row>
    <row r="15399" spans="3:9" ht="22.5" customHeight="1" x14ac:dyDescent="0.25">
      <c r="C15399" s="34"/>
      <c r="D15399" s="27"/>
      <c r="F15399" s="27"/>
      <c r="G15399" s="35"/>
      <c r="H15399" s="35"/>
      <c r="I15399" s="35"/>
    </row>
    <row r="15400" spans="3:9" ht="22.5" customHeight="1" x14ac:dyDescent="0.25">
      <c r="C15400" s="34"/>
      <c r="D15400" s="27"/>
      <c r="F15400" s="27"/>
      <c r="G15400" s="35"/>
      <c r="H15400" s="35"/>
      <c r="I15400" s="35"/>
    </row>
    <row r="15401" spans="3:9" ht="22.5" customHeight="1" x14ac:dyDescent="0.25">
      <c r="C15401" s="34"/>
      <c r="D15401" s="27"/>
      <c r="F15401" s="27"/>
      <c r="G15401" s="35"/>
      <c r="H15401" s="35"/>
      <c r="I15401" s="35"/>
    </row>
    <row r="15402" spans="3:9" ht="22.5" customHeight="1" x14ac:dyDescent="0.25">
      <c r="C15402" s="34"/>
      <c r="D15402" s="27"/>
      <c r="F15402" s="27"/>
      <c r="G15402" s="35"/>
      <c r="H15402" s="35"/>
      <c r="I15402" s="35"/>
    </row>
    <row r="15403" spans="3:9" ht="22.5" customHeight="1" x14ac:dyDescent="0.25">
      <c r="C15403" s="34"/>
      <c r="D15403" s="27"/>
      <c r="F15403" s="27"/>
      <c r="G15403" s="35"/>
      <c r="H15403" s="35"/>
      <c r="I15403" s="35"/>
    </row>
    <row r="15404" spans="3:9" ht="22.5" customHeight="1" x14ac:dyDescent="0.25">
      <c r="C15404" s="34"/>
      <c r="D15404" s="27"/>
      <c r="F15404" s="27"/>
      <c r="G15404" s="35"/>
      <c r="H15404" s="35"/>
      <c r="I15404" s="35"/>
    </row>
    <row r="15405" spans="3:9" ht="22.5" customHeight="1" x14ac:dyDescent="0.25">
      <c r="C15405" s="34"/>
      <c r="D15405" s="27"/>
      <c r="F15405" s="27"/>
      <c r="G15405" s="35"/>
      <c r="H15405" s="35"/>
      <c r="I15405" s="35"/>
    </row>
    <row r="15406" spans="3:9" ht="22.5" customHeight="1" x14ac:dyDescent="0.25">
      <c r="C15406" s="34"/>
      <c r="D15406" s="27"/>
      <c r="F15406" s="27"/>
      <c r="G15406" s="35"/>
      <c r="H15406" s="35"/>
      <c r="I15406" s="35"/>
    </row>
    <row r="15407" spans="3:9" ht="22.5" customHeight="1" x14ac:dyDescent="0.25">
      <c r="C15407" s="34"/>
      <c r="D15407" s="27"/>
      <c r="F15407" s="27"/>
      <c r="G15407" s="35"/>
      <c r="H15407" s="35"/>
      <c r="I15407" s="35"/>
    </row>
    <row r="15408" spans="3:9" ht="22.5" customHeight="1" x14ac:dyDescent="0.25">
      <c r="C15408" s="34"/>
      <c r="D15408" s="27"/>
      <c r="F15408" s="27"/>
      <c r="G15408" s="35"/>
      <c r="H15408" s="35"/>
      <c r="I15408" s="35"/>
    </row>
    <row r="15409" spans="3:9" ht="22.5" customHeight="1" x14ac:dyDescent="0.25">
      <c r="C15409" s="34"/>
      <c r="D15409" s="27"/>
      <c r="F15409" s="27"/>
      <c r="G15409" s="35"/>
      <c r="H15409" s="35"/>
      <c r="I15409" s="35"/>
    </row>
    <row r="15410" spans="3:9" ht="22.5" customHeight="1" x14ac:dyDescent="0.25">
      <c r="C15410" s="34"/>
      <c r="D15410" s="27"/>
      <c r="F15410" s="27"/>
      <c r="G15410" s="35"/>
      <c r="H15410" s="35"/>
      <c r="I15410" s="35"/>
    </row>
    <row r="15411" spans="3:9" ht="22.5" customHeight="1" x14ac:dyDescent="0.25">
      <c r="C15411" s="34"/>
      <c r="D15411" s="27"/>
      <c r="F15411" s="27"/>
      <c r="G15411" s="35"/>
      <c r="H15411" s="35"/>
      <c r="I15411" s="35"/>
    </row>
    <row r="15412" spans="3:9" ht="22.5" customHeight="1" x14ac:dyDescent="0.25">
      <c r="C15412" s="34"/>
      <c r="D15412" s="27"/>
      <c r="F15412" s="27"/>
      <c r="G15412" s="35"/>
      <c r="H15412" s="35"/>
      <c r="I15412" s="35"/>
    </row>
    <row r="15413" spans="3:9" ht="22.5" customHeight="1" x14ac:dyDescent="0.25">
      <c r="C15413" s="34"/>
      <c r="D15413" s="27"/>
      <c r="F15413" s="27"/>
      <c r="G15413" s="35"/>
      <c r="H15413" s="35"/>
      <c r="I15413" s="35"/>
    </row>
    <row r="15414" spans="3:9" ht="22.5" customHeight="1" x14ac:dyDescent="0.25">
      <c r="C15414" s="34"/>
      <c r="D15414" s="27"/>
      <c r="F15414" s="27"/>
      <c r="G15414" s="35"/>
      <c r="H15414" s="35"/>
      <c r="I15414" s="35"/>
    </row>
    <row r="15415" spans="3:9" ht="22.5" customHeight="1" x14ac:dyDescent="0.25">
      <c r="C15415" s="34"/>
      <c r="D15415" s="27"/>
      <c r="F15415" s="27"/>
      <c r="G15415" s="35"/>
      <c r="H15415" s="35"/>
      <c r="I15415" s="35"/>
    </row>
    <row r="15416" spans="3:9" ht="22.5" customHeight="1" x14ac:dyDescent="0.25">
      <c r="C15416" s="34"/>
      <c r="D15416" s="27"/>
      <c r="F15416" s="27"/>
      <c r="G15416" s="35"/>
      <c r="H15416" s="35"/>
      <c r="I15416" s="35"/>
    </row>
    <row r="15417" spans="3:9" ht="22.5" customHeight="1" x14ac:dyDescent="0.25">
      <c r="C15417" s="34"/>
      <c r="D15417" s="27"/>
      <c r="F15417" s="27"/>
      <c r="G15417" s="35"/>
      <c r="H15417" s="35"/>
      <c r="I15417" s="35"/>
    </row>
    <row r="15418" spans="3:9" ht="22.5" customHeight="1" x14ac:dyDescent="0.25">
      <c r="C15418" s="34"/>
      <c r="D15418" s="27"/>
      <c r="F15418" s="27"/>
      <c r="G15418" s="35"/>
      <c r="H15418" s="35"/>
      <c r="I15418" s="35"/>
    </row>
    <row r="15419" spans="3:9" ht="22.5" customHeight="1" x14ac:dyDescent="0.25">
      <c r="C15419" s="34"/>
      <c r="D15419" s="27"/>
      <c r="F15419" s="27"/>
      <c r="G15419" s="35"/>
      <c r="H15419" s="35"/>
      <c r="I15419" s="35"/>
    </row>
    <row r="15420" spans="3:9" ht="22.5" customHeight="1" x14ac:dyDescent="0.25">
      <c r="C15420" s="34"/>
      <c r="D15420" s="27"/>
      <c r="F15420" s="27"/>
      <c r="G15420" s="35"/>
      <c r="H15420" s="35"/>
      <c r="I15420" s="35"/>
    </row>
    <row r="15421" spans="3:9" ht="22.5" customHeight="1" x14ac:dyDescent="0.25">
      <c r="C15421" s="34"/>
      <c r="D15421" s="27"/>
      <c r="F15421" s="27"/>
      <c r="G15421" s="35"/>
      <c r="H15421" s="35"/>
      <c r="I15421" s="35"/>
    </row>
    <row r="15422" spans="3:9" ht="22.5" customHeight="1" x14ac:dyDescent="0.25">
      <c r="C15422" s="34"/>
      <c r="D15422" s="27"/>
      <c r="F15422" s="27"/>
      <c r="G15422" s="35"/>
      <c r="H15422" s="35"/>
      <c r="I15422" s="35"/>
    </row>
    <row r="15423" spans="3:9" ht="22.5" customHeight="1" x14ac:dyDescent="0.25">
      <c r="C15423" s="34"/>
      <c r="D15423" s="27"/>
      <c r="F15423" s="27"/>
      <c r="G15423" s="35"/>
      <c r="H15423" s="35"/>
      <c r="I15423" s="35"/>
    </row>
    <row r="15424" spans="3:9" ht="22.5" customHeight="1" x14ac:dyDescent="0.25">
      <c r="C15424" s="34"/>
      <c r="D15424" s="27"/>
      <c r="F15424" s="27"/>
      <c r="G15424" s="35"/>
      <c r="H15424" s="35"/>
      <c r="I15424" s="35"/>
    </row>
    <row r="15425" spans="3:9" ht="22.5" customHeight="1" x14ac:dyDescent="0.25">
      <c r="C15425" s="34"/>
      <c r="D15425" s="27"/>
      <c r="F15425" s="27"/>
      <c r="G15425" s="35"/>
      <c r="H15425" s="35"/>
      <c r="I15425" s="35"/>
    </row>
    <row r="15426" spans="3:9" ht="22.5" customHeight="1" x14ac:dyDescent="0.25">
      <c r="C15426" s="34"/>
      <c r="D15426" s="27"/>
      <c r="F15426" s="27"/>
      <c r="G15426" s="35"/>
      <c r="H15426" s="35"/>
      <c r="I15426" s="35"/>
    </row>
    <row r="15427" spans="3:9" ht="22.5" customHeight="1" x14ac:dyDescent="0.25">
      <c r="C15427" s="34"/>
      <c r="D15427" s="27"/>
      <c r="F15427" s="27"/>
      <c r="G15427" s="35"/>
      <c r="H15427" s="35"/>
      <c r="I15427" s="35"/>
    </row>
    <row r="15428" spans="3:9" ht="22.5" customHeight="1" x14ac:dyDescent="0.25">
      <c r="C15428" s="34"/>
      <c r="D15428" s="27"/>
      <c r="F15428" s="27"/>
      <c r="G15428" s="35"/>
      <c r="H15428" s="35"/>
      <c r="I15428" s="35"/>
    </row>
    <row r="15429" spans="3:9" ht="22.5" customHeight="1" x14ac:dyDescent="0.25">
      <c r="C15429" s="34"/>
      <c r="D15429" s="27"/>
      <c r="F15429" s="27"/>
      <c r="G15429" s="35"/>
      <c r="H15429" s="35"/>
      <c r="I15429" s="35"/>
    </row>
    <row r="15430" spans="3:9" ht="22.5" customHeight="1" x14ac:dyDescent="0.25">
      <c r="C15430" s="34"/>
      <c r="D15430" s="27"/>
      <c r="F15430" s="27"/>
      <c r="G15430" s="35"/>
      <c r="H15430" s="35"/>
      <c r="I15430" s="35"/>
    </row>
    <row r="15431" spans="3:9" ht="22.5" customHeight="1" x14ac:dyDescent="0.25">
      <c r="C15431" s="34"/>
      <c r="D15431" s="27"/>
      <c r="F15431" s="27"/>
      <c r="G15431" s="35"/>
      <c r="H15431" s="35"/>
      <c r="I15431" s="35"/>
    </row>
    <row r="15432" spans="3:9" ht="22.5" customHeight="1" x14ac:dyDescent="0.25">
      <c r="C15432" s="34"/>
      <c r="D15432" s="27"/>
      <c r="F15432" s="27"/>
      <c r="G15432" s="35"/>
      <c r="H15432" s="35"/>
      <c r="I15432" s="35"/>
    </row>
    <row r="15433" spans="3:9" ht="22.5" customHeight="1" x14ac:dyDescent="0.25">
      <c r="C15433" s="34"/>
      <c r="D15433" s="27"/>
      <c r="F15433" s="27"/>
      <c r="G15433" s="35"/>
      <c r="H15433" s="35"/>
      <c r="I15433" s="35"/>
    </row>
    <row r="15434" spans="3:9" ht="22.5" customHeight="1" x14ac:dyDescent="0.25">
      <c r="C15434" s="34"/>
      <c r="D15434" s="27"/>
      <c r="F15434" s="27"/>
      <c r="G15434" s="35"/>
      <c r="H15434" s="35"/>
      <c r="I15434" s="35"/>
    </row>
    <row r="15435" spans="3:9" ht="22.5" customHeight="1" x14ac:dyDescent="0.25">
      <c r="C15435" s="34"/>
      <c r="D15435" s="27"/>
      <c r="F15435" s="27"/>
      <c r="G15435" s="35"/>
      <c r="H15435" s="35"/>
      <c r="I15435" s="35"/>
    </row>
    <row r="15436" spans="3:9" ht="22.5" customHeight="1" x14ac:dyDescent="0.25">
      <c r="C15436" s="34"/>
      <c r="D15436" s="27"/>
      <c r="F15436" s="27"/>
      <c r="G15436" s="35"/>
      <c r="H15436" s="35"/>
      <c r="I15436" s="35"/>
    </row>
    <row r="15437" spans="3:9" ht="22.5" customHeight="1" x14ac:dyDescent="0.25">
      <c r="C15437" s="34"/>
      <c r="D15437" s="27"/>
      <c r="F15437" s="27"/>
      <c r="G15437" s="35"/>
      <c r="H15437" s="35"/>
      <c r="I15437" s="35"/>
    </row>
    <row r="15438" spans="3:9" ht="22.5" customHeight="1" x14ac:dyDescent="0.25">
      <c r="C15438" s="34"/>
      <c r="D15438" s="27"/>
      <c r="F15438" s="27"/>
      <c r="G15438" s="35"/>
      <c r="H15438" s="35"/>
      <c r="I15438" s="35"/>
    </row>
    <row r="15439" spans="3:9" ht="22.5" customHeight="1" x14ac:dyDescent="0.25">
      <c r="C15439" s="34"/>
      <c r="D15439" s="27"/>
      <c r="F15439" s="27"/>
      <c r="G15439" s="35"/>
      <c r="H15439" s="35"/>
      <c r="I15439" s="35"/>
    </row>
    <row r="15440" spans="3:9" ht="22.5" customHeight="1" x14ac:dyDescent="0.25">
      <c r="C15440" s="34"/>
      <c r="D15440" s="27"/>
      <c r="F15440" s="27"/>
      <c r="G15440" s="35"/>
      <c r="H15440" s="35"/>
      <c r="I15440" s="35"/>
    </row>
    <row r="15441" spans="3:9" ht="22.5" customHeight="1" x14ac:dyDescent="0.25">
      <c r="C15441" s="34"/>
      <c r="D15441" s="27"/>
      <c r="F15441" s="27"/>
      <c r="G15441" s="35"/>
      <c r="H15441" s="35"/>
      <c r="I15441" s="35"/>
    </row>
    <row r="15442" spans="3:9" ht="22.5" customHeight="1" x14ac:dyDescent="0.25">
      <c r="C15442" s="34"/>
      <c r="D15442" s="27"/>
      <c r="F15442" s="27"/>
      <c r="G15442" s="35"/>
      <c r="H15442" s="35"/>
      <c r="I15442" s="35"/>
    </row>
    <row r="15443" spans="3:9" ht="22.5" customHeight="1" x14ac:dyDescent="0.25">
      <c r="C15443" s="34"/>
      <c r="D15443" s="27"/>
      <c r="F15443" s="27"/>
      <c r="G15443" s="35"/>
      <c r="H15443" s="35"/>
      <c r="I15443" s="35"/>
    </row>
    <row r="15444" spans="3:9" ht="22.5" customHeight="1" x14ac:dyDescent="0.25">
      <c r="C15444" s="34"/>
      <c r="D15444" s="27"/>
      <c r="F15444" s="27"/>
      <c r="G15444" s="35"/>
      <c r="H15444" s="35"/>
      <c r="I15444" s="35"/>
    </row>
    <row r="15445" spans="3:9" ht="22.5" customHeight="1" x14ac:dyDescent="0.25">
      <c r="C15445" s="34"/>
      <c r="D15445" s="27"/>
      <c r="F15445" s="27"/>
      <c r="G15445" s="35"/>
      <c r="H15445" s="35"/>
      <c r="I15445" s="35"/>
    </row>
    <row r="15446" spans="3:9" ht="22.5" customHeight="1" x14ac:dyDescent="0.25">
      <c r="C15446" s="34"/>
      <c r="D15446" s="27"/>
      <c r="F15446" s="27"/>
      <c r="G15446" s="35"/>
      <c r="H15446" s="35"/>
      <c r="I15446" s="35"/>
    </row>
    <row r="15447" spans="3:9" ht="22.5" customHeight="1" x14ac:dyDescent="0.25">
      <c r="C15447" s="34"/>
      <c r="D15447" s="27"/>
      <c r="F15447" s="27"/>
      <c r="G15447" s="35"/>
      <c r="H15447" s="35"/>
      <c r="I15447" s="35"/>
    </row>
    <row r="15448" spans="3:9" ht="22.5" customHeight="1" x14ac:dyDescent="0.25">
      <c r="C15448" s="34"/>
      <c r="D15448" s="27"/>
      <c r="F15448" s="27"/>
      <c r="G15448" s="35"/>
      <c r="H15448" s="35"/>
      <c r="I15448" s="35"/>
    </row>
    <row r="15449" spans="3:9" ht="22.5" customHeight="1" x14ac:dyDescent="0.25">
      <c r="C15449" s="34"/>
      <c r="D15449" s="27"/>
      <c r="F15449" s="27"/>
      <c r="G15449" s="35"/>
      <c r="H15449" s="35"/>
      <c r="I15449" s="35"/>
    </row>
    <row r="15450" spans="3:9" ht="22.5" customHeight="1" x14ac:dyDescent="0.25">
      <c r="C15450" s="34"/>
      <c r="D15450" s="27"/>
      <c r="F15450" s="27"/>
      <c r="G15450" s="35"/>
      <c r="H15450" s="35"/>
      <c r="I15450" s="35"/>
    </row>
    <row r="15451" spans="3:9" ht="22.5" customHeight="1" x14ac:dyDescent="0.25">
      <c r="C15451" s="34"/>
      <c r="D15451" s="27"/>
      <c r="F15451" s="27"/>
      <c r="G15451" s="35"/>
      <c r="H15451" s="35"/>
      <c r="I15451" s="35"/>
    </row>
    <row r="15452" spans="3:9" ht="22.5" customHeight="1" x14ac:dyDescent="0.25">
      <c r="C15452" s="34"/>
      <c r="D15452" s="27"/>
      <c r="F15452" s="27"/>
      <c r="G15452" s="35"/>
      <c r="H15452" s="35"/>
      <c r="I15452" s="35"/>
    </row>
    <row r="15453" spans="3:9" ht="22.5" customHeight="1" x14ac:dyDescent="0.25">
      <c r="C15453" s="34"/>
      <c r="D15453" s="27"/>
      <c r="F15453" s="27"/>
      <c r="G15453" s="35"/>
      <c r="H15453" s="35"/>
      <c r="I15453" s="35"/>
    </row>
    <row r="15454" spans="3:9" ht="22.5" customHeight="1" x14ac:dyDescent="0.25">
      <c r="C15454" s="34"/>
      <c r="D15454" s="27"/>
      <c r="F15454" s="27"/>
      <c r="G15454" s="35"/>
      <c r="H15454" s="35"/>
      <c r="I15454" s="35"/>
    </row>
    <row r="15455" spans="3:9" ht="22.5" customHeight="1" x14ac:dyDescent="0.25">
      <c r="C15455" s="34"/>
      <c r="D15455" s="27"/>
      <c r="F15455" s="27"/>
      <c r="G15455" s="35"/>
      <c r="H15455" s="35"/>
      <c r="I15455" s="35"/>
    </row>
    <row r="15456" spans="3:9" ht="22.5" customHeight="1" x14ac:dyDescent="0.25">
      <c r="C15456" s="34"/>
      <c r="D15456" s="27"/>
      <c r="F15456" s="27"/>
      <c r="G15456" s="35"/>
      <c r="H15456" s="35"/>
      <c r="I15456" s="35"/>
    </row>
    <row r="15457" spans="3:9" ht="22.5" customHeight="1" x14ac:dyDescent="0.25">
      <c r="C15457" s="34"/>
      <c r="D15457" s="27"/>
      <c r="F15457" s="27"/>
      <c r="G15457" s="35"/>
      <c r="H15457" s="35"/>
      <c r="I15457" s="35"/>
    </row>
    <row r="15458" spans="3:9" ht="22.5" customHeight="1" x14ac:dyDescent="0.25">
      <c r="C15458" s="34"/>
      <c r="D15458" s="27"/>
      <c r="F15458" s="27"/>
      <c r="G15458" s="35"/>
      <c r="H15458" s="35"/>
      <c r="I15458" s="35"/>
    </row>
    <row r="15459" spans="3:9" ht="22.5" customHeight="1" x14ac:dyDescent="0.25">
      <c r="C15459" s="34"/>
      <c r="D15459" s="27"/>
      <c r="F15459" s="27"/>
      <c r="G15459" s="35"/>
      <c r="H15459" s="35"/>
      <c r="I15459" s="35"/>
    </row>
    <row r="15460" spans="3:9" ht="22.5" customHeight="1" x14ac:dyDescent="0.25">
      <c r="C15460" s="34"/>
      <c r="D15460" s="27"/>
      <c r="F15460" s="27"/>
      <c r="G15460" s="35"/>
      <c r="H15460" s="35"/>
      <c r="I15460" s="35"/>
    </row>
    <row r="15461" spans="3:9" ht="22.5" customHeight="1" x14ac:dyDescent="0.25">
      <c r="C15461" s="34"/>
      <c r="D15461" s="27"/>
      <c r="F15461" s="27"/>
      <c r="G15461" s="35"/>
      <c r="H15461" s="35"/>
      <c r="I15461" s="35"/>
    </row>
    <row r="15462" spans="3:9" ht="22.5" customHeight="1" x14ac:dyDescent="0.25">
      <c r="C15462" s="34"/>
      <c r="D15462" s="27"/>
      <c r="F15462" s="27"/>
      <c r="G15462" s="35"/>
      <c r="H15462" s="35"/>
      <c r="I15462" s="35"/>
    </row>
    <row r="15463" spans="3:9" ht="22.5" customHeight="1" x14ac:dyDescent="0.25">
      <c r="C15463" s="34"/>
      <c r="D15463" s="27"/>
      <c r="F15463" s="27"/>
      <c r="G15463" s="35"/>
      <c r="H15463" s="35"/>
      <c r="I15463" s="35"/>
    </row>
    <row r="15464" spans="3:9" ht="22.5" customHeight="1" x14ac:dyDescent="0.25">
      <c r="C15464" s="34"/>
      <c r="D15464" s="27"/>
      <c r="F15464" s="27"/>
      <c r="G15464" s="35"/>
      <c r="H15464" s="35"/>
      <c r="I15464" s="35"/>
    </row>
    <row r="15465" spans="3:9" ht="22.5" customHeight="1" x14ac:dyDescent="0.25">
      <c r="C15465" s="34"/>
      <c r="D15465" s="27"/>
      <c r="F15465" s="27"/>
      <c r="G15465" s="35"/>
      <c r="H15465" s="35"/>
      <c r="I15465" s="35"/>
    </row>
    <row r="15466" spans="3:9" ht="22.5" customHeight="1" x14ac:dyDescent="0.25">
      <c r="C15466" s="34"/>
      <c r="D15466" s="27"/>
      <c r="F15466" s="27"/>
      <c r="G15466" s="35"/>
      <c r="H15466" s="35"/>
      <c r="I15466" s="35"/>
    </row>
    <row r="15467" spans="3:9" ht="22.5" customHeight="1" x14ac:dyDescent="0.25">
      <c r="C15467" s="34"/>
      <c r="D15467" s="27"/>
      <c r="F15467" s="27"/>
      <c r="G15467" s="35"/>
      <c r="H15467" s="35"/>
      <c r="I15467" s="35"/>
    </row>
    <row r="15468" spans="3:9" ht="22.5" customHeight="1" x14ac:dyDescent="0.25">
      <c r="C15468" s="34"/>
      <c r="D15468" s="27"/>
      <c r="F15468" s="27"/>
      <c r="G15468" s="35"/>
      <c r="H15468" s="35"/>
      <c r="I15468" s="35"/>
    </row>
    <row r="15469" spans="3:9" ht="22.5" customHeight="1" x14ac:dyDescent="0.25">
      <c r="C15469" s="34"/>
      <c r="D15469" s="27"/>
      <c r="F15469" s="27"/>
      <c r="G15469" s="35"/>
      <c r="H15469" s="35"/>
      <c r="I15469" s="35"/>
    </row>
    <row r="15470" spans="3:9" ht="22.5" customHeight="1" x14ac:dyDescent="0.25">
      <c r="C15470" s="34"/>
      <c r="D15470" s="27"/>
      <c r="F15470" s="27"/>
      <c r="G15470" s="35"/>
      <c r="H15470" s="35"/>
      <c r="I15470" s="35"/>
    </row>
    <row r="15471" spans="3:9" ht="22.5" customHeight="1" x14ac:dyDescent="0.25">
      <c r="C15471" s="34"/>
      <c r="D15471" s="27"/>
      <c r="F15471" s="27"/>
      <c r="G15471" s="35"/>
      <c r="H15471" s="35"/>
      <c r="I15471" s="35"/>
    </row>
    <row r="15472" spans="3:9" ht="22.5" customHeight="1" x14ac:dyDescent="0.25">
      <c r="C15472" s="34"/>
      <c r="D15472" s="27"/>
      <c r="F15472" s="27"/>
      <c r="G15472" s="35"/>
      <c r="H15472" s="35"/>
      <c r="I15472" s="35"/>
    </row>
    <row r="15473" spans="3:9" ht="22.5" customHeight="1" x14ac:dyDescent="0.25">
      <c r="C15473" s="34"/>
      <c r="D15473" s="27"/>
      <c r="F15473" s="27"/>
      <c r="G15473" s="35"/>
      <c r="H15473" s="35"/>
      <c r="I15473" s="35"/>
    </row>
    <row r="15474" spans="3:9" ht="22.5" customHeight="1" x14ac:dyDescent="0.25">
      <c r="C15474" s="34"/>
      <c r="D15474" s="27"/>
      <c r="F15474" s="27"/>
      <c r="G15474" s="35"/>
      <c r="H15474" s="35"/>
      <c r="I15474" s="35"/>
    </row>
    <row r="15475" spans="3:9" ht="22.5" customHeight="1" x14ac:dyDescent="0.25">
      <c r="C15475" s="34"/>
      <c r="D15475" s="27"/>
      <c r="F15475" s="27"/>
      <c r="G15475" s="35"/>
      <c r="H15475" s="35"/>
      <c r="I15475" s="35"/>
    </row>
    <row r="15476" spans="3:9" ht="22.5" customHeight="1" x14ac:dyDescent="0.25">
      <c r="C15476" s="34"/>
      <c r="D15476" s="27"/>
      <c r="F15476" s="27"/>
      <c r="G15476" s="35"/>
      <c r="H15476" s="35"/>
      <c r="I15476" s="35"/>
    </row>
    <row r="15477" spans="3:9" ht="22.5" customHeight="1" x14ac:dyDescent="0.25">
      <c r="C15477" s="34"/>
      <c r="D15477" s="27"/>
      <c r="F15477" s="27"/>
      <c r="G15477" s="35"/>
      <c r="H15477" s="35"/>
      <c r="I15477" s="35"/>
    </row>
    <row r="15478" spans="3:9" ht="22.5" customHeight="1" x14ac:dyDescent="0.25">
      <c r="C15478" s="34"/>
      <c r="D15478" s="27"/>
      <c r="F15478" s="27"/>
      <c r="G15478" s="35"/>
      <c r="H15478" s="35"/>
      <c r="I15478" s="35"/>
    </row>
    <row r="15479" spans="3:9" ht="22.5" customHeight="1" x14ac:dyDescent="0.25">
      <c r="C15479" s="34"/>
      <c r="D15479" s="27"/>
      <c r="F15479" s="27"/>
      <c r="G15479" s="35"/>
      <c r="H15479" s="35"/>
      <c r="I15479" s="35"/>
    </row>
    <row r="15480" spans="3:9" ht="22.5" customHeight="1" x14ac:dyDescent="0.25">
      <c r="C15480" s="34"/>
      <c r="D15480" s="27"/>
      <c r="F15480" s="27"/>
      <c r="G15480" s="35"/>
      <c r="H15480" s="35"/>
      <c r="I15480" s="35"/>
    </row>
    <row r="15481" spans="3:9" ht="22.5" customHeight="1" x14ac:dyDescent="0.25">
      <c r="C15481" s="34"/>
      <c r="D15481" s="27"/>
      <c r="F15481" s="27"/>
      <c r="G15481" s="35"/>
      <c r="H15481" s="35"/>
      <c r="I15481" s="35"/>
    </row>
    <row r="15482" spans="3:9" ht="22.5" customHeight="1" x14ac:dyDescent="0.25">
      <c r="C15482" s="34"/>
      <c r="D15482" s="27"/>
      <c r="F15482" s="27"/>
      <c r="G15482" s="35"/>
      <c r="H15482" s="35"/>
      <c r="I15482" s="35"/>
    </row>
    <row r="15483" spans="3:9" ht="22.5" customHeight="1" x14ac:dyDescent="0.25">
      <c r="C15483" s="34"/>
      <c r="D15483" s="27"/>
      <c r="F15483" s="27"/>
      <c r="G15483" s="35"/>
      <c r="H15483" s="35"/>
      <c r="I15483" s="35"/>
    </row>
    <row r="15484" spans="3:9" ht="22.5" customHeight="1" x14ac:dyDescent="0.25">
      <c r="C15484" s="34"/>
      <c r="D15484" s="27"/>
      <c r="F15484" s="27"/>
      <c r="G15484" s="35"/>
      <c r="H15484" s="35"/>
      <c r="I15484" s="35"/>
    </row>
    <row r="15485" spans="3:9" ht="22.5" customHeight="1" x14ac:dyDescent="0.25">
      <c r="C15485" s="34"/>
      <c r="D15485" s="27"/>
      <c r="F15485" s="27"/>
      <c r="G15485" s="35"/>
      <c r="H15485" s="35"/>
      <c r="I15485" s="35"/>
    </row>
    <row r="15486" spans="3:9" ht="22.5" customHeight="1" x14ac:dyDescent="0.25">
      <c r="C15486" s="34"/>
      <c r="D15486" s="27"/>
      <c r="F15486" s="27"/>
      <c r="G15486" s="35"/>
      <c r="H15486" s="35"/>
      <c r="I15486" s="35"/>
    </row>
    <row r="15487" spans="3:9" ht="22.5" customHeight="1" x14ac:dyDescent="0.25">
      <c r="C15487" s="34"/>
      <c r="D15487" s="27"/>
      <c r="F15487" s="27"/>
      <c r="G15487" s="35"/>
      <c r="H15487" s="35"/>
      <c r="I15487" s="35"/>
    </row>
    <row r="15488" spans="3:9" ht="22.5" customHeight="1" x14ac:dyDescent="0.25">
      <c r="C15488" s="34"/>
      <c r="D15488" s="27"/>
      <c r="F15488" s="27"/>
      <c r="G15488" s="35"/>
      <c r="H15488" s="35"/>
      <c r="I15488" s="35"/>
    </row>
    <row r="15489" spans="3:9" ht="22.5" customHeight="1" x14ac:dyDescent="0.25">
      <c r="C15489" s="34"/>
      <c r="D15489" s="27"/>
      <c r="F15489" s="27"/>
      <c r="G15489" s="35"/>
      <c r="H15489" s="35"/>
      <c r="I15489" s="35"/>
    </row>
    <row r="15490" spans="3:9" ht="22.5" customHeight="1" x14ac:dyDescent="0.25">
      <c r="C15490" s="34"/>
      <c r="D15490" s="27"/>
      <c r="F15490" s="27"/>
      <c r="G15490" s="35"/>
      <c r="H15490" s="35"/>
      <c r="I15490" s="35"/>
    </row>
    <row r="15491" spans="3:9" ht="22.5" customHeight="1" x14ac:dyDescent="0.25">
      <c r="C15491" s="34"/>
      <c r="D15491" s="27"/>
      <c r="F15491" s="27"/>
      <c r="G15491" s="35"/>
      <c r="H15491" s="35"/>
      <c r="I15491" s="35"/>
    </row>
    <row r="15492" spans="3:9" ht="22.5" customHeight="1" x14ac:dyDescent="0.25">
      <c r="C15492" s="34"/>
      <c r="D15492" s="27"/>
      <c r="F15492" s="27"/>
      <c r="G15492" s="35"/>
      <c r="H15492" s="35"/>
      <c r="I15492" s="35"/>
    </row>
    <row r="15493" spans="3:9" ht="22.5" customHeight="1" x14ac:dyDescent="0.25">
      <c r="C15493" s="34"/>
      <c r="D15493" s="27"/>
      <c r="F15493" s="27"/>
      <c r="G15493" s="35"/>
      <c r="H15493" s="35"/>
      <c r="I15493" s="35"/>
    </row>
    <row r="15494" spans="3:9" ht="22.5" customHeight="1" x14ac:dyDescent="0.25">
      <c r="C15494" s="34"/>
      <c r="D15494" s="27"/>
      <c r="F15494" s="27"/>
      <c r="G15494" s="35"/>
      <c r="H15494" s="35"/>
      <c r="I15494" s="35"/>
    </row>
    <row r="15495" spans="3:9" ht="22.5" customHeight="1" x14ac:dyDescent="0.25">
      <c r="C15495" s="34"/>
      <c r="D15495" s="27"/>
      <c r="F15495" s="27"/>
      <c r="G15495" s="35"/>
      <c r="H15495" s="35"/>
      <c r="I15495" s="35"/>
    </row>
    <row r="15496" spans="3:9" ht="22.5" customHeight="1" x14ac:dyDescent="0.25">
      <c r="C15496" s="34"/>
      <c r="D15496" s="27"/>
      <c r="F15496" s="27"/>
      <c r="G15496" s="35"/>
      <c r="H15496" s="35"/>
      <c r="I15496" s="35"/>
    </row>
    <row r="15497" spans="3:9" ht="22.5" customHeight="1" x14ac:dyDescent="0.25">
      <c r="C15497" s="34"/>
      <c r="D15497" s="27"/>
      <c r="F15497" s="27"/>
      <c r="G15497" s="35"/>
      <c r="H15497" s="35"/>
      <c r="I15497" s="35"/>
    </row>
    <row r="15498" spans="3:9" ht="22.5" customHeight="1" x14ac:dyDescent="0.25">
      <c r="C15498" s="34"/>
      <c r="D15498" s="27"/>
      <c r="F15498" s="27"/>
      <c r="G15498" s="35"/>
      <c r="H15498" s="35"/>
      <c r="I15498" s="35"/>
    </row>
    <row r="15499" spans="3:9" ht="22.5" customHeight="1" x14ac:dyDescent="0.25">
      <c r="C15499" s="34"/>
      <c r="D15499" s="27"/>
      <c r="F15499" s="27"/>
      <c r="G15499" s="35"/>
      <c r="H15499" s="35"/>
      <c r="I15499" s="35"/>
    </row>
    <row r="15500" spans="3:9" ht="22.5" customHeight="1" x14ac:dyDescent="0.25">
      <c r="C15500" s="34"/>
      <c r="D15500" s="27"/>
      <c r="F15500" s="27"/>
      <c r="G15500" s="35"/>
      <c r="H15500" s="35"/>
      <c r="I15500" s="35"/>
    </row>
    <row r="15501" spans="3:9" ht="22.5" customHeight="1" x14ac:dyDescent="0.25">
      <c r="C15501" s="34"/>
      <c r="D15501" s="27"/>
      <c r="F15501" s="27"/>
      <c r="G15501" s="35"/>
      <c r="H15501" s="35"/>
      <c r="I15501" s="35"/>
    </row>
    <row r="15502" spans="3:9" ht="22.5" customHeight="1" x14ac:dyDescent="0.25">
      <c r="C15502" s="34"/>
      <c r="D15502" s="27"/>
      <c r="F15502" s="27"/>
      <c r="G15502" s="35"/>
      <c r="H15502" s="35"/>
      <c r="I15502" s="35"/>
    </row>
    <row r="15503" spans="3:9" ht="22.5" customHeight="1" x14ac:dyDescent="0.25">
      <c r="C15503" s="34"/>
      <c r="D15503" s="27"/>
      <c r="F15503" s="27"/>
      <c r="G15503" s="35"/>
      <c r="H15503" s="35"/>
      <c r="I15503" s="35"/>
    </row>
    <row r="15504" spans="3:9" ht="22.5" customHeight="1" x14ac:dyDescent="0.25">
      <c r="C15504" s="34"/>
      <c r="D15504" s="27"/>
      <c r="F15504" s="27"/>
      <c r="G15504" s="35"/>
      <c r="H15504" s="35"/>
      <c r="I15504" s="35"/>
    </row>
    <row r="15505" spans="3:9" ht="22.5" customHeight="1" x14ac:dyDescent="0.25">
      <c r="C15505" s="34"/>
      <c r="D15505" s="27"/>
      <c r="F15505" s="27"/>
      <c r="G15505" s="35"/>
      <c r="H15505" s="35"/>
      <c r="I15505" s="35"/>
    </row>
    <row r="15506" spans="3:9" ht="22.5" customHeight="1" x14ac:dyDescent="0.25">
      <c r="C15506" s="34"/>
      <c r="D15506" s="27"/>
      <c r="F15506" s="27"/>
      <c r="G15506" s="35"/>
      <c r="H15506" s="35"/>
      <c r="I15506" s="35"/>
    </row>
    <row r="15507" spans="3:9" ht="22.5" customHeight="1" x14ac:dyDescent="0.25">
      <c r="C15507" s="34"/>
      <c r="D15507" s="27"/>
      <c r="F15507" s="27"/>
      <c r="G15507" s="35"/>
      <c r="H15507" s="35"/>
      <c r="I15507" s="35"/>
    </row>
    <row r="15508" spans="3:9" ht="22.5" customHeight="1" x14ac:dyDescent="0.25">
      <c r="C15508" s="34"/>
      <c r="D15508" s="27"/>
      <c r="F15508" s="27"/>
      <c r="G15508" s="35"/>
      <c r="H15508" s="35"/>
      <c r="I15508" s="35"/>
    </row>
    <row r="15509" spans="3:9" ht="22.5" customHeight="1" x14ac:dyDescent="0.25">
      <c r="C15509" s="34"/>
      <c r="D15509" s="27"/>
      <c r="F15509" s="27"/>
      <c r="G15509" s="35"/>
      <c r="H15509" s="35"/>
      <c r="I15509" s="35"/>
    </row>
    <row r="15510" spans="3:9" ht="22.5" customHeight="1" x14ac:dyDescent="0.25">
      <c r="C15510" s="34"/>
      <c r="D15510" s="27"/>
      <c r="F15510" s="27"/>
      <c r="G15510" s="35"/>
      <c r="H15510" s="35"/>
      <c r="I15510" s="35"/>
    </row>
    <row r="15511" spans="3:9" ht="22.5" customHeight="1" x14ac:dyDescent="0.25">
      <c r="C15511" s="34"/>
      <c r="D15511" s="27"/>
      <c r="F15511" s="27"/>
      <c r="G15511" s="35"/>
      <c r="H15511" s="35"/>
      <c r="I15511" s="35"/>
    </row>
    <row r="15512" spans="3:9" ht="22.5" customHeight="1" x14ac:dyDescent="0.25">
      <c r="C15512" s="34"/>
      <c r="D15512" s="27"/>
      <c r="F15512" s="27"/>
      <c r="G15512" s="35"/>
      <c r="H15512" s="35"/>
      <c r="I15512" s="35"/>
    </row>
    <row r="15513" spans="3:9" ht="22.5" customHeight="1" x14ac:dyDescent="0.25">
      <c r="C15513" s="34"/>
      <c r="D15513" s="27"/>
      <c r="F15513" s="27"/>
      <c r="G15513" s="35"/>
      <c r="H15513" s="35"/>
      <c r="I15513" s="35"/>
    </row>
    <row r="15514" spans="3:9" ht="22.5" customHeight="1" x14ac:dyDescent="0.25">
      <c r="C15514" s="34"/>
      <c r="D15514" s="27"/>
      <c r="F15514" s="27"/>
      <c r="G15514" s="35"/>
      <c r="H15514" s="35"/>
      <c r="I15514" s="35"/>
    </row>
    <row r="15515" spans="3:9" ht="22.5" customHeight="1" x14ac:dyDescent="0.25">
      <c r="C15515" s="34"/>
      <c r="D15515" s="27"/>
      <c r="F15515" s="27"/>
      <c r="G15515" s="35"/>
      <c r="H15515" s="35"/>
      <c r="I15515" s="35"/>
    </row>
    <row r="15516" spans="3:9" ht="22.5" customHeight="1" x14ac:dyDescent="0.25">
      <c r="C15516" s="34"/>
      <c r="D15516" s="27"/>
      <c r="F15516" s="27"/>
      <c r="G15516" s="35"/>
      <c r="H15516" s="35"/>
      <c r="I15516" s="35"/>
    </row>
    <row r="15517" spans="3:9" ht="22.5" customHeight="1" x14ac:dyDescent="0.25">
      <c r="C15517" s="34"/>
      <c r="D15517" s="27"/>
      <c r="F15517" s="27"/>
      <c r="G15517" s="35"/>
      <c r="H15517" s="35"/>
      <c r="I15517" s="35"/>
    </row>
    <row r="15518" spans="3:9" ht="22.5" customHeight="1" x14ac:dyDescent="0.25">
      <c r="C15518" s="34"/>
      <c r="D15518" s="27"/>
      <c r="F15518" s="27"/>
      <c r="G15518" s="35"/>
      <c r="H15518" s="35"/>
      <c r="I15518" s="35"/>
    </row>
    <row r="15519" spans="3:9" ht="22.5" customHeight="1" x14ac:dyDescent="0.25">
      <c r="C15519" s="34"/>
      <c r="D15519" s="27"/>
      <c r="F15519" s="27"/>
      <c r="G15519" s="35"/>
      <c r="H15519" s="35"/>
      <c r="I15519" s="35"/>
    </row>
    <row r="15520" spans="3:9" ht="22.5" customHeight="1" x14ac:dyDescent="0.25">
      <c r="C15520" s="34"/>
      <c r="D15520" s="27"/>
      <c r="F15520" s="27"/>
      <c r="G15520" s="35"/>
      <c r="H15520" s="35"/>
      <c r="I15520" s="35"/>
    </row>
    <row r="15521" spans="3:9" ht="22.5" customHeight="1" x14ac:dyDescent="0.25">
      <c r="C15521" s="34"/>
      <c r="D15521" s="27"/>
      <c r="F15521" s="27"/>
      <c r="G15521" s="35"/>
      <c r="H15521" s="35"/>
      <c r="I15521" s="35"/>
    </row>
    <row r="15522" spans="3:9" ht="22.5" customHeight="1" x14ac:dyDescent="0.25">
      <c r="C15522" s="34"/>
      <c r="D15522" s="27"/>
      <c r="F15522" s="27"/>
      <c r="G15522" s="35"/>
      <c r="H15522" s="35"/>
      <c r="I15522" s="35"/>
    </row>
    <row r="15523" spans="3:9" ht="22.5" customHeight="1" x14ac:dyDescent="0.25">
      <c r="C15523" s="34"/>
      <c r="D15523" s="27"/>
      <c r="F15523" s="27"/>
      <c r="G15523" s="35"/>
      <c r="H15523" s="35"/>
      <c r="I15523" s="35"/>
    </row>
    <row r="15524" spans="3:9" ht="22.5" customHeight="1" x14ac:dyDescent="0.25">
      <c r="C15524" s="34"/>
      <c r="D15524" s="27"/>
      <c r="F15524" s="27"/>
      <c r="G15524" s="35"/>
      <c r="H15524" s="35"/>
      <c r="I15524" s="35"/>
    </row>
    <row r="15525" spans="3:9" ht="22.5" customHeight="1" x14ac:dyDescent="0.25">
      <c r="C15525" s="34"/>
      <c r="D15525" s="27"/>
      <c r="F15525" s="27"/>
      <c r="G15525" s="35"/>
      <c r="H15525" s="35"/>
      <c r="I15525" s="35"/>
    </row>
    <row r="15526" spans="3:9" ht="22.5" customHeight="1" x14ac:dyDescent="0.25">
      <c r="C15526" s="34"/>
      <c r="D15526" s="27"/>
      <c r="F15526" s="27"/>
      <c r="G15526" s="35"/>
      <c r="H15526" s="35"/>
      <c r="I15526" s="35"/>
    </row>
    <row r="15527" spans="3:9" ht="22.5" customHeight="1" x14ac:dyDescent="0.25">
      <c r="C15527" s="34"/>
      <c r="D15527" s="27"/>
      <c r="F15527" s="27"/>
      <c r="G15527" s="35"/>
      <c r="H15527" s="35"/>
      <c r="I15527" s="35"/>
    </row>
    <row r="15528" spans="3:9" ht="22.5" customHeight="1" x14ac:dyDescent="0.25">
      <c r="C15528" s="34"/>
      <c r="D15528" s="27"/>
      <c r="F15528" s="27"/>
      <c r="G15528" s="35"/>
      <c r="H15528" s="35"/>
      <c r="I15528" s="35"/>
    </row>
    <row r="15529" spans="3:9" ht="22.5" customHeight="1" x14ac:dyDescent="0.25">
      <c r="C15529" s="34"/>
      <c r="D15529" s="27"/>
      <c r="F15529" s="27"/>
      <c r="G15529" s="35"/>
      <c r="H15529" s="35"/>
      <c r="I15529" s="35"/>
    </row>
    <row r="15530" spans="3:9" ht="22.5" customHeight="1" x14ac:dyDescent="0.25">
      <c r="C15530" s="34"/>
      <c r="D15530" s="27"/>
      <c r="F15530" s="27"/>
      <c r="G15530" s="35"/>
      <c r="H15530" s="35"/>
      <c r="I15530" s="35"/>
    </row>
    <row r="15531" spans="3:9" ht="22.5" customHeight="1" x14ac:dyDescent="0.25">
      <c r="C15531" s="34"/>
      <c r="D15531" s="27"/>
      <c r="F15531" s="27"/>
      <c r="G15531" s="35"/>
      <c r="H15531" s="35"/>
      <c r="I15531" s="35"/>
    </row>
    <row r="15532" spans="3:9" ht="22.5" customHeight="1" x14ac:dyDescent="0.25">
      <c r="C15532" s="34"/>
      <c r="D15532" s="27"/>
      <c r="F15532" s="27"/>
      <c r="G15532" s="35"/>
      <c r="H15532" s="35"/>
      <c r="I15532" s="35"/>
    </row>
    <row r="15533" spans="3:9" ht="22.5" customHeight="1" x14ac:dyDescent="0.25">
      <c r="C15533" s="34"/>
      <c r="D15533" s="27"/>
      <c r="F15533" s="27"/>
      <c r="G15533" s="35"/>
      <c r="H15533" s="35"/>
      <c r="I15533" s="35"/>
    </row>
    <row r="15534" spans="3:9" ht="22.5" customHeight="1" x14ac:dyDescent="0.25">
      <c r="C15534" s="34"/>
      <c r="D15534" s="27"/>
      <c r="F15534" s="27"/>
      <c r="G15534" s="35"/>
      <c r="H15534" s="35"/>
      <c r="I15534" s="35"/>
    </row>
    <row r="15535" spans="3:9" ht="22.5" customHeight="1" x14ac:dyDescent="0.25">
      <c r="C15535" s="34"/>
      <c r="D15535" s="27"/>
      <c r="F15535" s="27"/>
      <c r="G15535" s="35"/>
      <c r="H15535" s="35"/>
      <c r="I15535" s="35"/>
    </row>
    <row r="15536" spans="3:9" ht="22.5" customHeight="1" x14ac:dyDescent="0.25">
      <c r="C15536" s="34"/>
      <c r="D15536" s="27"/>
      <c r="F15536" s="27"/>
      <c r="G15536" s="35"/>
      <c r="H15536" s="35"/>
      <c r="I15536" s="35"/>
    </row>
    <row r="15537" spans="3:9" ht="22.5" customHeight="1" x14ac:dyDescent="0.25">
      <c r="C15537" s="34"/>
      <c r="D15537" s="27"/>
      <c r="F15537" s="27"/>
      <c r="G15537" s="35"/>
      <c r="H15537" s="35"/>
      <c r="I15537" s="35"/>
    </row>
    <row r="15538" spans="3:9" ht="22.5" customHeight="1" x14ac:dyDescent="0.25">
      <c r="C15538" s="34"/>
      <c r="D15538" s="27"/>
      <c r="F15538" s="27"/>
      <c r="G15538" s="35"/>
      <c r="H15538" s="35"/>
      <c r="I15538" s="35"/>
    </row>
    <row r="15539" spans="3:9" ht="22.5" customHeight="1" x14ac:dyDescent="0.25">
      <c r="C15539" s="34"/>
      <c r="D15539" s="27"/>
      <c r="F15539" s="27"/>
      <c r="G15539" s="35"/>
      <c r="H15539" s="35"/>
      <c r="I15539" s="35"/>
    </row>
    <row r="15540" spans="3:9" ht="22.5" customHeight="1" x14ac:dyDescent="0.25">
      <c r="C15540" s="34"/>
      <c r="D15540" s="27"/>
      <c r="F15540" s="27"/>
      <c r="G15540" s="35"/>
      <c r="H15540" s="35"/>
      <c r="I15540" s="35"/>
    </row>
    <row r="15541" spans="3:9" ht="22.5" customHeight="1" x14ac:dyDescent="0.25">
      <c r="C15541" s="34"/>
      <c r="D15541" s="27"/>
      <c r="F15541" s="27"/>
      <c r="G15541" s="35"/>
      <c r="H15541" s="35"/>
      <c r="I15541" s="35"/>
    </row>
    <row r="15542" spans="3:9" ht="22.5" customHeight="1" x14ac:dyDescent="0.25">
      <c r="C15542" s="34"/>
      <c r="D15542" s="27"/>
      <c r="F15542" s="27"/>
      <c r="G15542" s="35"/>
      <c r="H15542" s="35"/>
      <c r="I15542" s="35"/>
    </row>
    <row r="15543" spans="3:9" ht="22.5" customHeight="1" x14ac:dyDescent="0.25">
      <c r="C15543" s="34"/>
      <c r="D15543" s="27"/>
      <c r="F15543" s="27"/>
      <c r="G15543" s="35"/>
      <c r="H15543" s="35"/>
      <c r="I15543" s="35"/>
    </row>
    <row r="15544" spans="3:9" ht="22.5" customHeight="1" x14ac:dyDescent="0.25">
      <c r="C15544" s="34"/>
      <c r="D15544" s="27"/>
      <c r="F15544" s="27"/>
      <c r="G15544" s="35"/>
      <c r="H15544" s="35"/>
      <c r="I15544" s="35"/>
    </row>
    <row r="15545" spans="3:9" ht="22.5" customHeight="1" x14ac:dyDescent="0.25">
      <c r="C15545" s="34"/>
      <c r="D15545" s="27"/>
      <c r="F15545" s="27"/>
      <c r="G15545" s="35"/>
      <c r="H15545" s="35"/>
      <c r="I15545" s="35"/>
    </row>
    <row r="15546" spans="3:9" ht="22.5" customHeight="1" x14ac:dyDescent="0.25">
      <c r="C15546" s="34"/>
      <c r="D15546" s="27"/>
      <c r="F15546" s="27"/>
      <c r="G15546" s="35"/>
      <c r="H15546" s="35"/>
      <c r="I15546" s="35"/>
    </row>
    <row r="15547" spans="3:9" ht="22.5" customHeight="1" x14ac:dyDescent="0.25">
      <c r="C15547" s="34"/>
      <c r="D15547" s="27"/>
      <c r="F15547" s="27"/>
      <c r="G15547" s="35"/>
      <c r="H15547" s="35"/>
      <c r="I15547" s="35"/>
    </row>
    <row r="15548" spans="3:9" ht="22.5" customHeight="1" x14ac:dyDescent="0.25">
      <c r="C15548" s="34"/>
      <c r="D15548" s="27"/>
      <c r="F15548" s="27"/>
      <c r="G15548" s="35"/>
      <c r="H15548" s="35"/>
      <c r="I15548" s="35"/>
    </row>
    <row r="15549" spans="3:9" ht="22.5" customHeight="1" x14ac:dyDescent="0.25">
      <c r="C15549" s="34"/>
      <c r="D15549" s="27"/>
      <c r="F15549" s="27"/>
      <c r="G15549" s="35"/>
      <c r="H15549" s="35"/>
      <c r="I15549" s="35"/>
    </row>
    <row r="15550" spans="3:9" ht="22.5" customHeight="1" x14ac:dyDescent="0.25">
      <c r="C15550" s="34"/>
      <c r="D15550" s="27"/>
      <c r="F15550" s="27"/>
      <c r="G15550" s="35"/>
      <c r="H15550" s="35"/>
      <c r="I15550" s="35"/>
    </row>
    <row r="15551" spans="3:9" ht="22.5" customHeight="1" x14ac:dyDescent="0.25">
      <c r="C15551" s="34"/>
      <c r="D15551" s="27"/>
      <c r="F15551" s="27"/>
      <c r="G15551" s="35"/>
      <c r="H15551" s="35"/>
      <c r="I15551" s="35"/>
    </row>
    <row r="15552" spans="3:9" ht="22.5" customHeight="1" x14ac:dyDescent="0.25">
      <c r="C15552" s="34"/>
      <c r="D15552" s="27"/>
      <c r="F15552" s="27"/>
      <c r="G15552" s="35"/>
      <c r="H15552" s="35"/>
      <c r="I15552" s="35"/>
    </row>
    <row r="15553" spans="3:9" ht="22.5" customHeight="1" x14ac:dyDescent="0.25">
      <c r="C15553" s="34"/>
      <c r="D15553" s="27"/>
      <c r="F15553" s="27"/>
      <c r="G15553" s="35"/>
      <c r="H15553" s="35"/>
      <c r="I15553" s="35"/>
    </row>
    <row r="15554" spans="3:9" ht="22.5" customHeight="1" x14ac:dyDescent="0.25">
      <c r="C15554" s="34"/>
      <c r="D15554" s="27"/>
      <c r="F15554" s="27"/>
      <c r="G15554" s="35"/>
      <c r="H15554" s="35"/>
      <c r="I15554" s="35"/>
    </row>
    <row r="15555" spans="3:9" ht="22.5" customHeight="1" x14ac:dyDescent="0.25">
      <c r="C15555" s="34"/>
      <c r="D15555" s="27"/>
      <c r="F15555" s="27"/>
      <c r="G15555" s="35"/>
      <c r="H15555" s="35"/>
      <c r="I15555" s="35"/>
    </row>
    <row r="15556" spans="3:9" ht="22.5" customHeight="1" x14ac:dyDescent="0.25">
      <c r="C15556" s="34"/>
      <c r="D15556" s="27"/>
      <c r="F15556" s="27"/>
      <c r="G15556" s="35"/>
      <c r="H15556" s="35"/>
      <c r="I15556" s="35"/>
    </row>
    <row r="15557" spans="3:9" ht="22.5" customHeight="1" x14ac:dyDescent="0.25">
      <c r="C15557" s="34"/>
      <c r="D15557" s="27"/>
      <c r="F15557" s="27"/>
      <c r="G15557" s="35"/>
      <c r="H15557" s="35"/>
      <c r="I15557" s="35"/>
    </row>
    <row r="15558" spans="3:9" ht="22.5" customHeight="1" x14ac:dyDescent="0.25">
      <c r="C15558" s="34"/>
      <c r="D15558" s="27"/>
      <c r="F15558" s="27"/>
      <c r="G15558" s="35"/>
      <c r="H15558" s="35"/>
      <c r="I15558" s="35"/>
    </row>
    <row r="15559" spans="3:9" ht="22.5" customHeight="1" x14ac:dyDescent="0.25">
      <c r="C15559" s="34"/>
      <c r="D15559" s="27"/>
      <c r="F15559" s="27"/>
      <c r="G15559" s="35"/>
      <c r="H15559" s="35"/>
      <c r="I15559" s="35"/>
    </row>
    <row r="15560" spans="3:9" ht="22.5" customHeight="1" x14ac:dyDescent="0.25">
      <c r="C15560" s="34"/>
      <c r="D15560" s="27"/>
      <c r="F15560" s="27"/>
      <c r="G15560" s="35"/>
      <c r="H15560" s="35"/>
      <c r="I15560" s="35"/>
    </row>
    <row r="15561" spans="3:9" ht="22.5" customHeight="1" x14ac:dyDescent="0.25">
      <c r="C15561" s="34"/>
      <c r="D15561" s="27"/>
      <c r="F15561" s="27"/>
      <c r="G15561" s="35"/>
      <c r="H15561" s="35"/>
      <c r="I15561" s="35"/>
    </row>
    <row r="15562" spans="3:9" ht="22.5" customHeight="1" x14ac:dyDescent="0.25">
      <c r="C15562" s="34"/>
      <c r="D15562" s="27"/>
      <c r="F15562" s="27"/>
      <c r="G15562" s="35"/>
      <c r="H15562" s="35"/>
      <c r="I15562" s="35"/>
    </row>
    <row r="15563" spans="3:9" ht="22.5" customHeight="1" x14ac:dyDescent="0.25">
      <c r="C15563" s="34"/>
      <c r="D15563" s="27"/>
      <c r="F15563" s="27"/>
      <c r="G15563" s="35"/>
      <c r="H15563" s="35"/>
      <c r="I15563" s="35"/>
    </row>
    <row r="15564" spans="3:9" ht="22.5" customHeight="1" x14ac:dyDescent="0.25">
      <c r="C15564" s="34"/>
      <c r="D15564" s="27"/>
      <c r="F15564" s="27"/>
      <c r="G15564" s="35"/>
      <c r="H15564" s="35"/>
      <c r="I15564" s="35"/>
    </row>
    <row r="15565" spans="3:9" ht="22.5" customHeight="1" x14ac:dyDescent="0.25">
      <c r="C15565" s="34"/>
      <c r="D15565" s="27"/>
      <c r="F15565" s="27"/>
      <c r="G15565" s="35"/>
      <c r="H15565" s="35"/>
      <c r="I15565" s="35"/>
    </row>
    <row r="15566" spans="3:9" ht="22.5" customHeight="1" x14ac:dyDescent="0.25">
      <c r="C15566" s="34"/>
      <c r="D15566" s="27"/>
      <c r="F15566" s="27"/>
      <c r="G15566" s="35"/>
      <c r="H15566" s="35"/>
      <c r="I15566" s="35"/>
    </row>
    <row r="15567" spans="3:9" ht="22.5" customHeight="1" x14ac:dyDescent="0.25">
      <c r="C15567" s="34"/>
      <c r="D15567" s="27"/>
      <c r="F15567" s="27"/>
      <c r="G15567" s="35"/>
      <c r="H15567" s="35"/>
      <c r="I15567" s="35"/>
    </row>
    <row r="15568" spans="3:9" ht="22.5" customHeight="1" x14ac:dyDescent="0.25">
      <c r="C15568" s="34"/>
      <c r="D15568" s="27"/>
      <c r="F15568" s="27"/>
      <c r="G15568" s="35"/>
      <c r="H15568" s="35"/>
      <c r="I15568" s="35"/>
    </row>
    <row r="15569" spans="3:9" ht="22.5" customHeight="1" x14ac:dyDescent="0.25">
      <c r="C15569" s="34"/>
      <c r="D15569" s="27"/>
      <c r="F15569" s="27"/>
      <c r="G15569" s="35"/>
      <c r="H15569" s="35"/>
      <c r="I15569" s="35"/>
    </row>
    <row r="15570" spans="3:9" ht="22.5" customHeight="1" x14ac:dyDescent="0.25">
      <c r="C15570" s="34"/>
      <c r="D15570" s="27"/>
      <c r="F15570" s="27"/>
      <c r="G15570" s="35"/>
      <c r="H15570" s="35"/>
      <c r="I15570" s="35"/>
    </row>
    <row r="15571" spans="3:9" ht="22.5" customHeight="1" x14ac:dyDescent="0.25">
      <c r="C15571" s="34"/>
      <c r="D15571" s="27"/>
      <c r="F15571" s="27"/>
      <c r="G15571" s="35"/>
      <c r="H15571" s="35"/>
      <c r="I15571" s="35"/>
    </row>
    <row r="15572" spans="3:9" ht="22.5" customHeight="1" x14ac:dyDescent="0.25">
      <c r="C15572" s="34"/>
      <c r="D15572" s="27"/>
      <c r="F15572" s="27"/>
      <c r="G15572" s="35"/>
      <c r="H15572" s="35"/>
      <c r="I15572" s="35"/>
    </row>
    <row r="15573" spans="3:9" ht="22.5" customHeight="1" x14ac:dyDescent="0.25">
      <c r="C15573" s="34"/>
      <c r="D15573" s="27"/>
      <c r="F15573" s="27"/>
      <c r="G15573" s="35"/>
      <c r="H15573" s="35"/>
      <c r="I15573" s="35"/>
    </row>
    <row r="15574" spans="3:9" ht="22.5" customHeight="1" x14ac:dyDescent="0.25">
      <c r="C15574" s="34"/>
      <c r="D15574" s="27"/>
      <c r="F15574" s="27"/>
      <c r="G15574" s="35"/>
      <c r="H15574" s="35"/>
      <c r="I15574" s="35"/>
    </row>
    <row r="15575" spans="3:9" ht="22.5" customHeight="1" x14ac:dyDescent="0.25">
      <c r="C15575" s="34"/>
      <c r="D15575" s="27"/>
      <c r="F15575" s="27"/>
      <c r="G15575" s="35"/>
      <c r="H15575" s="35"/>
      <c r="I15575" s="35"/>
    </row>
    <row r="15576" spans="3:9" ht="22.5" customHeight="1" x14ac:dyDescent="0.25">
      <c r="C15576" s="34"/>
      <c r="D15576" s="27"/>
      <c r="F15576" s="27"/>
      <c r="G15576" s="35"/>
      <c r="H15576" s="35"/>
      <c r="I15576" s="35"/>
    </row>
    <row r="15577" spans="3:9" ht="22.5" customHeight="1" x14ac:dyDescent="0.25">
      <c r="C15577" s="34"/>
      <c r="D15577" s="27"/>
      <c r="F15577" s="27"/>
      <c r="G15577" s="35"/>
      <c r="H15577" s="35"/>
      <c r="I15577" s="35"/>
    </row>
    <row r="15578" spans="3:9" ht="22.5" customHeight="1" x14ac:dyDescent="0.25">
      <c r="C15578" s="34"/>
      <c r="D15578" s="27"/>
      <c r="F15578" s="27"/>
      <c r="G15578" s="35"/>
      <c r="H15578" s="35"/>
      <c r="I15578" s="35"/>
    </row>
    <row r="15579" spans="3:9" ht="22.5" customHeight="1" x14ac:dyDescent="0.25">
      <c r="C15579" s="34"/>
      <c r="D15579" s="27"/>
      <c r="F15579" s="27"/>
      <c r="G15579" s="35"/>
      <c r="H15579" s="35"/>
      <c r="I15579" s="35"/>
    </row>
    <row r="15580" spans="3:9" ht="22.5" customHeight="1" x14ac:dyDescent="0.25">
      <c r="C15580" s="34"/>
      <c r="D15580" s="27"/>
      <c r="F15580" s="27"/>
      <c r="G15580" s="35"/>
      <c r="H15580" s="35"/>
      <c r="I15580" s="35"/>
    </row>
    <row r="15581" spans="3:9" ht="22.5" customHeight="1" x14ac:dyDescent="0.25">
      <c r="C15581" s="34"/>
      <c r="D15581" s="27"/>
      <c r="F15581" s="27"/>
      <c r="G15581" s="35"/>
      <c r="H15581" s="35"/>
      <c r="I15581" s="35"/>
    </row>
    <row r="15582" spans="3:9" ht="22.5" customHeight="1" x14ac:dyDescent="0.25">
      <c r="C15582" s="34"/>
      <c r="D15582" s="27"/>
      <c r="F15582" s="27"/>
      <c r="G15582" s="35"/>
      <c r="H15582" s="35"/>
      <c r="I15582" s="35"/>
    </row>
    <row r="15583" spans="3:9" ht="22.5" customHeight="1" x14ac:dyDescent="0.25">
      <c r="C15583" s="34"/>
      <c r="D15583" s="27"/>
      <c r="F15583" s="27"/>
      <c r="G15583" s="35"/>
      <c r="H15583" s="35"/>
      <c r="I15583" s="35"/>
    </row>
    <row r="15584" spans="3:9" ht="22.5" customHeight="1" x14ac:dyDescent="0.25">
      <c r="C15584" s="34"/>
      <c r="D15584" s="27"/>
      <c r="F15584" s="27"/>
      <c r="G15584" s="35"/>
      <c r="H15584" s="35"/>
      <c r="I15584" s="35"/>
    </row>
    <row r="15585" spans="3:9" ht="22.5" customHeight="1" x14ac:dyDescent="0.25">
      <c r="C15585" s="34"/>
      <c r="D15585" s="27"/>
      <c r="F15585" s="27"/>
      <c r="G15585" s="35"/>
      <c r="H15585" s="35"/>
      <c r="I15585" s="35"/>
    </row>
    <row r="15586" spans="3:9" ht="22.5" customHeight="1" x14ac:dyDescent="0.25">
      <c r="C15586" s="34"/>
      <c r="D15586" s="27"/>
      <c r="F15586" s="27"/>
      <c r="G15586" s="35"/>
      <c r="H15586" s="35"/>
      <c r="I15586" s="35"/>
    </row>
    <row r="15587" spans="3:9" ht="22.5" customHeight="1" x14ac:dyDescent="0.25">
      <c r="C15587" s="34"/>
      <c r="D15587" s="27"/>
      <c r="F15587" s="27"/>
      <c r="G15587" s="35"/>
      <c r="H15587" s="35"/>
      <c r="I15587" s="35"/>
    </row>
    <row r="15588" spans="3:9" ht="22.5" customHeight="1" x14ac:dyDescent="0.25">
      <c r="C15588" s="34"/>
      <c r="D15588" s="27"/>
      <c r="F15588" s="27"/>
      <c r="G15588" s="35"/>
      <c r="H15588" s="35"/>
      <c r="I15588" s="35"/>
    </row>
    <row r="15589" spans="3:9" ht="22.5" customHeight="1" x14ac:dyDescent="0.25">
      <c r="C15589" s="34"/>
      <c r="D15589" s="27"/>
      <c r="F15589" s="27"/>
      <c r="G15589" s="35"/>
      <c r="H15589" s="35"/>
      <c r="I15589" s="35"/>
    </row>
    <row r="15590" spans="3:9" ht="22.5" customHeight="1" x14ac:dyDescent="0.25">
      <c r="C15590" s="34"/>
      <c r="D15590" s="27"/>
      <c r="F15590" s="27"/>
      <c r="G15590" s="35"/>
      <c r="H15590" s="35"/>
      <c r="I15590" s="35"/>
    </row>
    <row r="15591" spans="3:9" ht="22.5" customHeight="1" x14ac:dyDescent="0.25">
      <c r="C15591" s="34"/>
      <c r="D15591" s="27"/>
      <c r="F15591" s="27"/>
      <c r="G15591" s="35"/>
      <c r="H15591" s="35"/>
      <c r="I15591" s="35"/>
    </row>
    <row r="15592" spans="3:9" ht="22.5" customHeight="1" x14ac:dyDescent="0.25">
      <c r="C15592" s="34"/>
      <c r="D15592" s="27"/>
      <c r="F15592" s="27"/>
      <c r="G15592" s="35"/>
      <c r="H15592" s="35"/>
      <c r="I15592" s="35"/>
    </row>
    <row r="15593" spans="3:9" ht="22.5" customHeight="1" x14ac:dyDescent="0.25">
      <c r="C15593" s="34"/>
      <c r="D15593" s="27"/>
      <c r="F15593" s="27"/>
      <c r="G15593" s="35"/>
      <c r="H15593" s="35"/>
      <c r="I15593" s="35"/>
    </row>
    <row r="15594" spans="3:9" ht="22.5" customHeight="1" x14ac:dyDescent="0.25">
      <c r="C15594" s="34"/>
      <c r="D15594" s="27"/>
      <c r="F15594" s="27"/>
      <c r="G15594" s="35"/>
      <c r="H15594" s="35"/>
      <c r="I15594" s="35"/>
    </row>
    <row r="15595" spans="3:9" ht="22.5" customHeight="1" x14ac:dyDescent="0.25">
      <c r="C15595" s="34"/>
      <c r="D15595" s="27"/>
      <c r="F15595" s="27"/>
      <c r="G15595" s="35"/>
      <c r="H15595" s="35"/>
      <c r="I15595" s="35"/>
    </row>
    <row r="15596" spans="3:9" ht="22.5" customHeight="1" x14ac:dyDescent="0.25">
      <c r="C15596" s="34"/>
      <c r="D15596" s="27"/>
      <c r="F15596" s="27"/>
      <c r="G15596" s="35"/>
      <c r="H15596" s="35"/>
      <c r="I15596" s="35"/>
    </row>
    <row r="15597" spans="3:9" ht="22.5" customHeight="1" x14ac:dyDescent="0.25">
      <c r="C15597" s="34"/>
      <c r="D15597" s="27"/>
      <c r="F15597" s="27"/>
      <c r="G15597" s="35"/>
      <c r="H15597" s="35"/>
      <c r="I15597" s="35"/>
    </row>
    <row r="15598" spans="3:9" ht="22.5" customHeight="1" x14ac:dyDescent="0.25">
      <c r="C15598" s="34"/>
      <c r="D15598" s="27"/>
      <c r="F15598" s="27"/>
      <c r="G15598" s="35"/>
      <c r="H15598" s="35"/>
      <c r="I15598" s="35"/>
    </row>
    <row r="15599" spans="3:9" ht="22.5" customHeight="1" x14ac:dyDescent="0.25">
      <c r="C15599" s="34"/>
      <c r="D15599" s="27"/>
      <c r="F15599" s="27"/>
      <c r="G15599" s="35"/>
      <c r="H15599" s="35"/>
      <c r="I15599" s="35"/>
    </row>
    <row r="15600" spans="3:9" ht="22.5" customHeight="1" x14ac:dyDescent="0.25">
      <c r="C15600" s="34"/>
      <c r="D15600" s="27"/>
      <c r="F15600" s="27"/>
      <c r="G15600" s="35"/>
      <c r="H15600" s="35"/>
      <c r="I15600" s="35"/>
    </row>
    <row r="15601" spans="3:9" ht="22.5" customHeight="1" x14ac:dyDescent="0.25">
      <c r="C15601" s="34"/>
      <c r="D15601" s="27"/>
      <c r="F15601" s="27"/>
      <c r="G15601" s="35"/>
      <c r="H15601" s="35"/>
      <c r="I15601" s="35"/>
    </row>
    <row r="15602" spans="3:9" ht="22.5" customHeight="1" x14ac:dyDescent="0.25">
      <c r="C15602" s="34"/>
      <c r="D15602" s="27"/>
      <c r="F15602" s="27"/>
      <c r="G15602" s="35"/>
      <c r="H15602" s="35"/>
      <c r="I15602" s="35"/>
    </row>
    <row r="15603" spans="3:9" ht="22.5" customHeight="1" x14ac:dyDescent="0.25">
      <c r="C15603" s="34"/>
      <c r="D15603" s="27"/>
      <c r="F15603" s="27"/>
      <c r="G15603" s="35"/>
      <c r="H15603" s="35"/>
      <c r="I15603" s="35"/>
    </row>
    <row r="15604" spans="3:9" ht="22.5" customHeight="1" x14ac:dyDescent="0.25">
      <c r="C15604" s="34"/>
      <c r="D15604" s="27"/>
      <c r="F15604" s="27"/>
      <c r="G15604" s="35"/>
      <c r="H15604" s="35"/>
      <c r="I15604" s="35"/>
    </row>
    <row r="15605" spans="3:9" ht="22.5" customHeight="1" x14ac:dyDescent="0.25">
      <c r="C15605" s="34"/>
      <c r="D15605" s="27"/>
      <c r="F15605" s="27"/>
      <c r="G15605" s="35"/>
      <c r="H15605" s="35"/>
      <c r="I15605" s="35"/>
    </row>
    <row r="15606" spans="3:9" ht="22.5" customHeight="1" x14ac:dyDescent="0.25">
      <c r="C15606" s="34"/>
      <c r="D15606" s="27"/>
      <c r="F15606" s="27"/>
      <c r="G15606" s="35"/>
      <c r="H15606" s="35"/>
      <c r="I15606" s="35"/>
    </row>
    <row r="15607" spans="3:9" ht="22.5" customHeight="1" x14ac:dyDescent="0.25">
      <c r="C15607" s="34"/>
      <c r="D15607" s="27"/>
      <c r="F15607" s="27"/>
      <c r="G15607" s="35"/>
      <c r="H15607" s="35"/>
      <c r="I15607" s="35"/>
    </row>
    <row r="15608" spans="3:9" ht="22.5" customHeight="1" x14ac:dyDescent="0.25">
      <c r="C15608" s="34"/>
      <c r="D15608" s="27"/>
      <c r="F15608" s="27"/>
      <c r="G15608" s="35"/>
      <c r="H15608" s="35"/>
      <c r="I15608" s="35"/>
    </row>
    <row r="15609" spans="3:9" ht="22.5" customHeight="1" x14ac:dyDescent="0.25">
      <c r="C15609" s="34"/>
      <c r="D15609" s="27"/>
      <c r="F15609" s="27"/>
      <c r="G15609" s="35"/>
      <c r="H15609" s="35"/>
      <c r="I15609" s="35"/>
    </row>
    <row r="15610" spans="3:9" ht="22.5" customHeight="1" x14ac:dyDescent="0.25">
      <c r="C15610" s="34"/>
      <c r="D15610" s="27"/>
      <c r="F15610" s="27"/>
      <c r="G15610" s="35"/>
      <c r="H15610" s="35"/>
      <c r="I15610" s="35"/>
    </row>
    <row r="15611" spans="3:9" ht="22.5" customHeight="1" x14ac:dyDescent="0.25">
      <c r="C15611" s="34"/>
      <c r="D15611" s="27"/>
      <c r="F15611" s="27"/>
      <c r="G15611" s="35"/>
      <c r="H15611" s="35"/>
      <c r="I15611" s="35"/>
    </row>
    <row r="15612" spans="3:9" ht="22.5" customHeight="1" x14ac:dyDescent="0.25">
      <c r="C15612" s="34"/>
      <c r="D15612" s="27"/>
      <c r="F15612" s="27"/>
      <c r="G15612" s="35"/>
      <c r="H15612" s="35"/>
      <c r="I15612" s="35"/>
    </row>
    <row r="15613" spans="3:9" ht="22.5" customHeight="1" x14ac:dyDescent="0.25">
      <c r="C15613" s="34"/>
      <c r="D15613" s="27"/>
      <c r="F15613" s="27"/>
      <c r="G15613" s="35"/>
      <c r="H15613" s="35"/>
      <c r="I15613" s="35"/>
    </row>
    <row r="15614" spans="3:9" ht="22.5" customHeight="1" x14ac:dyDescent="0.25">
      <c r="C15614" s="34"/>
      <c r="D15614" s="27"/>
      <c r="F15614" s="27"/>
      <c r="G15614" s="35"/>
      <c r="H15614" s="35"/>
      <c r="I15614" s="35"/>
    </row>
    <row r="15615" spans="3:9" ht="22.5" customHeight="1" x14ac:dyDescent="0.25">
      <c r="C15615" s="34"/>
      <c r="D15615" s="27"/>
      <c r="F15615" s="27"/>
      <c r="G15615" s="35"/>
      <c r="H15615" s="35"/>
      <c r="I15615" s="35"/>
    </row>
    <row r="15616" spans="3:9" ht="22.5" customHeight="1" x14ac:dyDescent="0.25">
      <c r="C15616" s="34"/>
      <c r="D15616" s="27"/>
      <c r="F15616" s="27"/>
      <c r="G15616" s="35"/>
      <c r="H15616" s="35"/>
      <c r="I15616" s="35"/>
    </row>
    <row r="15617" spans="3:9" ht="22.5" customHeight="1" x14ac:dyDescent="0.25">
      <c r="C15617" s="34"/>
      <c r="D15617" s="27"/>
      <c r="F15617" s="27"/>
      <c r="G15617" s="35"/>
      <c r="H15617" s="35"/>
      <c r="I15617" s="35"/>
    </row>
    <row r="15618" spans="3:9" ht="22.5" customHeight="1" x14ac:dyDescent="0.25">
      <c r="C15618" s="34"/>
      <c r="D15618" s="27"/>
      <c r="F15618" s="27"/>
      <c r="G15618" s="35"/>
      <c r="H15618" s="35"/>
      <c r="I15618" s="35"/>
    </row>
    <row r="15619" spans="3:9" ht="22.5" customHeight="1" x14ac:dyDescent="0.25">
      <c r="C15619" s="34"/>
      <c r="D15619" s="27"/>
      <c r="F15619" s="27"/>
      <c r="G15619" s="35"/>
      <c r="H15619" s="35"/>
      <c r="I15619" s="35"/>
    </row>
    <row r="15620" spans="3:9" ht="22.5" customHeight="1" x14ac:dyDescent="0.25">
      <c r="C15620" s="34"/>
      <c r="D15620" s="27"/>
      <c r="F15620" s="27"/>
      <c r="G15620" s="35"/>
      <c r="H15620" s="35"/>
      <c r="I15620" s="35"/>
    </row>
    <row r="15621" spans="3:9" ht="22.5" customHeight="1" x14ac:dyDescent="0.25">
      <c r="C15621" s="34"/>
      <c r="D15621" s="27"/>
      <c r="F15621" s="27"/>
      <c r="G15621" s="35"/>
      <c r="H15621" s="35"/>
      <c r="I15621" s="35"/>
    </row>
    <row r="15622" spans="3:9" ht="22.5" customHeight="1" x14ac:dyDescent="0.25">
      <c r="C15622" s="34"/>
      <c r="D15622" s="27"/>
      <c r="F15622" s="27"/>
      <c r="G15622" s="35"/>
      <c r="H15622" s="35"/>
      <c r="I15622" s="35"/>
    </row>
    <row r="15623" spans="3:9" ht="22.5" customHeight="1" x14ac:dyDescent="0.25">
      <c r="C15623" s="34"/>
      <c r="D15623" s="27"/>
      <c r="F15623" s="27"/>
      <c r="G15623" s="35"/>
      <c r="H15623" s="35"/>
      <c r="I15623" s="35"/>
    </row>
    <row r="15624" spans="3:9" ht="22.5" customHeight="1" x14ac:dyDescent="0.25">
      <c r="C15624" s="34"/>
      <c r="D15624" s="27"/>
      <c r="F15624" s="27"/>
      <c r="G15624" s="35"/>
      <c r="H15624" s="35"/>
      <c r="I15624" s="35"/>
    </row>
    <row r="15625" spans="3:9" ht="22.5" customHeight="1" x14ac:dyDescent="0.25">
      <c r="C15625" s="34"/>
      <c r="D15625" s="27"/>
      <c r="F15625" s="27"/>
      <c r="G15625" s="35"/>
      <c r="H15625" s="35"/>
      <c r="I15625" s="35"/>
    </row>
    <row r="15626" spans="3:9" ht="22.5" customHeight="1" x14ac:dyDescent="0.25">
      <c r="C15626" s="34"/>
      <c r="D15626" s="27"/>
      <c r="F15626" s="27"/>
      <c r="G15626" s="35"/>
      <c r="H15626" s="35"/>
      <c r="I15626" s="35"/>
    </row>
    <row r="15627" spans="3:9" ht="22.5" customHeight="1" x14ac:dyDescent="0.25">
      <c r="C15627" s="34"/>
      <c r="D15627" s="27"/>
      <c r="F15627" s="27"/>
      <c r="G15627" s="35"/>
      <c r="H15627" s="35"/>
      <c r="I15627" s="35"/>
    </row>
    <row r="15628" spans="3:9" ht="22.5" customHeight="1" x14ac:dyDescent="0.25">
      <c r="C15628" s="34"/>
      <c r="D15628" s="27"/>
      <c r="F15628" s="27"/>
      <c r="G15628" s="35"/>
      <c r="H15628" s="35"/>
      <c r="I15628" s="35"/>
    </row>
    <row r="15629" spans="3:9" ht="22.5" customHeight="1" x14ac:dyDescent="0.25">
      <c r="C15629" s="34"/>
      <c r="D15629" s="27"/>
      <c r="F15629" s="27"/>
      <c r="G15629" s="35"/>
      <c r="H15629" s="35"/>
      <c r="I15629" s="35"/>
    </row>
    <row r="15630" spans="3:9" ht="22.5" customHeight="1" x14ac:dyDescent="0.25">
      <c r="C15630" s="34"/>
      <c r="D15630" s="27"/>
      <c r="F15630" s="27"/>
      <c r="G15630" s="35"/>
      <c r="H15630" s="35"/>
      <c r="I15630" s="35"/>
    </row>
    <row r="15631" spans="3:9" ht="22.5" customHeight="1" x14ac:dyDescent="0.25">
      <c r="C15631" s="34"/>
      <c r="D15631" s="27"/>
      <c r="F15631" s="27"/>
      <c r="G15631" s="35"/>
      <c r="H15631" s="35"/>
      <c r="I15631" s="35"/>
    </row>
    <row r="15632" spans="3:9" ht="22.5" customHeight="1" x14ac:dyDescent="0.25">
      <c r="C15632" s="34"/>
      <c r="D15632" s="27"/>
      <c r="F15632" s="27"/>
      <c r="G15632" s="35"/>
      <c r="H15632" s="35"/>
      <c r="I15632" s="35"/>
    </row>
    <row r="15633" spans="3:9" ht="22.5" customHeight="1" x14ac:dyDescent="0.25">
      <c r="C15633" s="34"/>
      <c r="D15633" s="27"/>
      <c r="F15633" s="27"/>
      <c r="G15633" s="35"/>
      <c r="H15633" s="35"/>
      <c r="I15633" s="35"/>
    </row>
    <row r="15634" spans="3:9" ht="22.5" customHeight="1" x14ac:dyDescent="0.25">
      <c r="C15634" s="34"/>
      <c r="D15634" s="27"/>
      <c r="F15634" s="27"/>
      <c r="G15634" s="35"/>
      <c r="H15634" s="35"/>
      <c r="I15634" s="35"/>
    </row>
    <row r="15635" spans="3:9" ht="22.5" customHeight="1" x14ac:dyDescent="0.25">
      <c r="C15635" s="34"/>
      <c r="D15635" s="27"/>
      <c r="F15635" s="27"/>
      <c r="G15635" s="35"/>
      <c r="H15635" s="35"/>
      <c r="I15635" s="35"/>
    </row>
    <row r="15636" spans="3:9" ht="22.5" customHeight="1" x14ac:dyDescent="0.25">
      <c r="C15636" s="34"/>
      <c r="D15636" s="27"/>
      <c r="F15636" s="27"/>
      <c r="G15636" s="35"/>
      <c r="H15636" s="35"/>
      <c r="I15636" s="35"/>
    </row>
    <row r="15637" spans="3:9" ht="22.5" customHeight="1" x14ac:dyDescent="0.25">
      <c r="C15637" s="34"/>
      <c r="D15637" s="27"/>
      <c r="F15637" s="27"/>
      <c r="G15637" s="35"/>
      <c r="H15637" s="35"/>
      <c r="I15637" s="35"/>
    </row>
    <row r="15638" spans="3:9" ht="22.5" customHeight="1" x14ac:dyDescent="0.25">
      <c r="C15638" s="34"/>
      <c r="D15638" s="27"/>
      <c r="F15638" s="27"/>
      <c r="G15638" s="35"/>
      <c r="H15638" s="35"/>
      <c r="I15638" s="35"/>
    </row>
    <row r="15639" spans="3:9" ht="22.5" customHeight="1" x14ac:dyDescent="0.25">
      <c r="C15639" s="34"/>
      <c r="D15639" s="27"/>
      <c r="F15639" s="27"/>
      <c r="G15639" s="35"/>
      <c r="H15639" s="35"/>
      <c r="I15639" s="35"/>
    </row>
    <row r="15640" spans="3:9" ht="22.5" customHeight="1" x14ac:dyDescent="0.25">
      <c r="C15640" s="34"/>
      <c r="D15640" s="27"/>
      <c r="F15640" s="27"/>
      <c r="G15640" s="35"/>
      <c r="H15640" s="35"/>
      <c r="I15640" s="35"/>
    </row>
    <row r="15641" spans="3:9" ht="22.5" customHeight="1" x14ac:dyDescent="0.25">
      <c r="C15641" s="34"/>
      <c r="D15641" s="27"/>
      <c r="F15641" s="27"/>
      <c r="G15641" s="35"/>
      <c r="H15641" s="35"/>
      <c r="I15641" s="35"/>
    </row>
    <row r="15642" spans="3:9" ht="22.5" customHeight="1" x14ac:dyDescent="0.25">
      <c r="C15642" s="34"/>
      <c r="D15642" s="27"/>
      <c r="F15642" s="27"/>
      <c r="G15642" s="35"/>
      <c r="H15642" s="35"/>
      <c r="I15642" s="35"/>
    </row>
    <row r="15643" spans="3:9" ht="22.5" customHeight="1" x14ac:dyDescent="0.25">
      <c r="C15643" s="34"/>
      <c r="D15643" s="27"/>
      <c r="F15643" s="27"/>
      <c r="G15643" s="35"/>
      <c r="H15643" s="35"/>
      <c r="I15643" s="35"/>
    </row>
    <row r="15644" spans="3:9" ht="22.5" customHeight="1" x14ac:dyDescent="0.25">
      <c r="C15644" s="34"/>
      <c r="D15644" s="27"/>
      <c r="F15644" s="27"/>
      <c r="G15644" s="35"/>
      <c r="H15644" s="35"/>
      <c r="I15644" s="35"/>
    </row>
    <row r="15645" spans="3:9" ht="22.5" customHeight="1" x14ac:dyDescent="0.25">
      <c r="C15645" s="34"/>
      <c r="D15645" s="27"/>
      <c r="F15645" s="27"/>
      <c r="G15645" s="35"/>
      <c r="H15645" s="35"/>
      <c r="I15645" s="35"/>
    </row>
    <row r="15646" spans="3:9" ht="22.5" customHeight="1" x14ac:dyDescent="0.25">
      <c r="C15646" s="34"/>
      <c r="D15646" s="27"/>
      <c r="F15646" s="27"/>
      <c r="G15646" s="35"/>
      <c r="H15646" s="35"/>
      <c r="I15646" s="35"/>
    </row>
    <row r="15647" spans="3:9" ht="22.5" customHeight="1" x14ac:dyDescent="0.25">
      <c r="C15647" s="34"/>
      <c r="D15647" s="27"/>
      <c r="F15647" s="27"/>
      <c r="G15647" s="35"/>
      <c r="H15647" s="35"/>
      <c r="I15647" s="35"/>
    </row>
    <row r="15648" spans="3:9" ht="22.5" customHeight="1" x14ac:dyDescent="0.25">
      <c r="C15648" s="34"/>
      <c r="D15648" s="27"/>
      <c r="F15648" s="27"/>
      <c r="G15648" s="35"/>
      <c r="H15648" s="35"/>
      <c r="I15648" s="35"/>
    </row>
    <row r="15649" spans="3:9" ht="22.5" customHeight="1" x14ac:dyDescent="0.25">
      <c r="C15649" s="34"/>
      <c r="D15649" s="27"/>
      <c r="F15649" s="27"/>
      <c r="G15649" s="35"/>
      <c r="H15649" s="35"/>
      <c r="I15649" s="35"/>
    </row>
    <row r="15650" spans="3:9" ht="22.5" customHeight="1" x14ac:dyDescent="0.25">
      <c r="C15650" s="34"/>
      <c r="D15650" s="27"/>
      <c r="F15650" s="27"/>
      <c r="G15650" s="35"/>
      <c r="H15650" s="35"/>
      <c r="I15650" s="35"/>
    </row>
    <row r="15651" spans="3:9" ht="22.5" customHeight="1" x14ac:dyDescent="0.25">
      <c r="C15651" s="34"/>
      <c r="D15651" s="27"/>
      <c r="F15651" s="27"/>
      <c r="G15651" s="35"/>
      <c r="H15651" s="35"/>
      <c r="I15651" s="35"/>
    </row>
    <row r="15652" spans="3:9" ht="22.5" customHeight="1" x14ac:dyDescent="0.25">
      <c r="C15652" s="34"/>
      <c r="D15652" s="27"/>
      <c r="F15652" s="27"/>
      <c r="G15652" s="35"/>
      <c r="H15652" s="35"/>
      <c r="I15652" s="35"/>
    </row>
    <row r="15653" spans="3:9" ht="22.5" customHeight="1" x14ac:dyDescent="0.25">
      <c r="C15653" s="34"/>
      <c r="D15653" s="27"/>
      <c r="F15653" s="27"/>
      <c r="G15653" s="35"/>
      <c r="H15653" s="35"/>
      <c r="I15653" s="35"/>
    </row>
    <row r="15654" spans="3:9" ht="22.5" customHeight="1" x14ac:dyDescent="0.25">
      <c r="C15654" s="34"/>
      <c r="D15654" s="27"/>
      <c r="F15654" s="27"/>
      <c r="G15654" s="35"/>
      <c r="H15654" s="35"/>
      <c r="I15654" s="35"/>
    </row>
    <row r="15655" spans="3:9" ht="22.5" customHeight="1" x14ac:dyDescent="0.25">
      <c r="C15655" s="34"/>
      <c r="D15655" s="27"/>
      <c r="F15655" s="27"/>
      <c r="G15655" s="35"/>
      <c r="H15655" s="35"/>
      <c r="I15655" s="35"/>
    </row>
    <row r="15656" spans="3:9" ht="22.5" customHeight="1" x14ac:dyDescent="0.25">
      <c r="C15656" s="34"/>
      <c r="D15656" s="27"/>
      <c r="F15656" s="27"/>
      <c r="G15656" s="35"/>
      <c r="H15656" s="35"/>
      <c r="I15656" s="35"/>
    </row>
    <row r="15657" spans="3:9" ht="22.5" customHeight="1" x14ac:dyDescent="0.25">
      <c r="C15657" s="34"/>
      <c r="D15657" s="27"/>
      <c r="F15657" s="27"/>
      <c r="G15657" s="35"/>
      <c r="H15657" s="35"/>
      <c r="I15657" s="35"/>
    </row>
    <row r="15658" spans="3:9" ht="22.5" customHeight="1" x14ac:dyDescent="0.25">
      <c r="C15658" s="34"/>
      <c r="D15658" s="27"/>
      <c r="F15658" s="27"/>
      <c r="G15658" s="35"/>
      <c r="H15658" s="35"/>
      <c r="I15658" s="35"/>
    </row>
    <row r="15659" spans="3:9" ht="22.5" customHeight="1" x14ac:dyDescent="0.25">
      <c r="C15659" s="34"/>
      <c r="D15659" s="27"/>
      <c r="F15659" s="27"/>
      <c r="G15659" s="35"/>
      <c r="H15659" s="35"/>
      <c r="I15659" s="35"/>
    </row>
    <row r="15660" spans="3:9" ht="22.5" customHeight="1" x14ac:dyDescent="0.25">
      <c r="C15660" s="34"/>
      <c r="D15660" s="27"/>
      <c r="F15660" s="27"/>
      <c r="G15660" s="35"/>
      <c r="H15660" s="35"/>
      <c r="I15660" s="35"/>
    </row>
    <row r="15661" spans="3:9" ht="22.5" customHeight="1" x14ac:dyDescent="0.25">
      <c r="C15661" s="34"/>
      <c r="D15661" s="27"/>
      <c r="F15661" s="27"/>
      <c r="G15661" s="35"/>
      <c r="H15661" s="35"/>
      <c r="I15661" s="35"/>
    </row>
    <row r="15662" spans="3:9" ht="22.5" customHeight="1" x14ac:dyDescent="0.25">
      <c r="C15662" s="34"/>
      <c r="D15662" s="27"/>
      <c r="F15662" s="27"/>
      <c r="G15662" s="35"/>
      <c r="H15662" s="35"/>
      <c r="I15662" s="35"/>
    </row>
    <row r="15663" spans="3:9" ht="22.5" customHeight="1" x14ac:dyDescent="0.25">
      <c r="C15663" s="34"/>
      <c r="D15663" s="27"/>
      <c r="F15663" s="27"/>
      <c r="G15663" s="35"/>
      <c r="H15663" s="35"/>
      <c r="I15663" s="35"/>
    </row>
    <row r="15664" spans="3:9" ht="22.5" customHeight="1" x14ac:dyDescent="0.25">
      <c r="C15664" s="34"/>
      <c r="D15664" s="27"/>
      <c r="F15664" s="27"/>
      <c r="G15664" s="35"/>
      <c r="H15664" s="35"/>
      <c r="I15664" s="35"/>
    </row>
    <row r="15665" spans="3:9" ht="22.5" customHeight="1" x14ac:dyDescent="0.25">
      <c r="C15665" s="34"/>
      <c r="D15665" s="27"/>
      <c r="F15665" s="27"/>
      <c r="G15665" s="35"/>
      <c r="H15665" s="35"/>
      <c r="I15665" s="35"/>
    </row>
    <row r="15666" spans="3:9" ht="22.5" customHeight="1" x14ac:dyDescent="0.25">
      <c r="C15666" s="34"/>
      <c r="D15666" s="27"/>
      <c r="F15666" s="27"/>
      <c r="G15666" s="35"/>
      <c r="H15666" s="35"/>
      <c r="I15666" s="35"/>
    </row>
    <row r="15667" spans="3:9" ht="22.5" customHeight="1" x14ac:dyDescent="0.25">
      <c r="C15667" s="34"/>
      <c r="D15667" s="27"/>
      <c r="F15667" s="27"/>
      <c r="G15667" s="35"/>
      <c r="H15667" s="35"/>
      <c r="I15667" s="35"/>
    </row>
    <row r="15668" spans="3:9" ht="22.5" customHeight="1" x14ac:dyDescent="0.25">
      <c r="C15668" s="34"/>
      <c r="D15668" s="27"/>
      <c r="F15668" s="27"/>
      <c r="G15668" s="35"/>
      <c r="H15668" s="35"/>
      <c r="I15668" s="35"/>
    </row>
    <row r="15669" spans="3:9" ht="22.5" customHeight="1" x14ac:dyDescent="0.25">
      <c r="C15669" s="34"/>
      <c r="D15669" s="27"/>
      <c r="F15669" s="27"/>
      <c r="G15669" s="35"/>
      <c r="H15669" s="35"/>
      <c r="I15669" s="35"/>
    </row>
    <row r="15670" spans="3:9" ht="22.5" customHeight="1" x14ac:dyDescent="0.25">
      <c r="C15670" s="34"/>
      <c r="D15670" s="27"/>
      <c r="F15670" s="27"/>
      <c r="G15670" s="35"/>
      <c r="H15670" s="35"/>
      <c r="I15670" s="35"/>
    </row>
    <row r="15671" spans="3:9" ht="22.5" customHeight="1" x14ac:dyDescent="0.25">
      <c r="C15671" s="34"/>
      <c r="D15671" s="27"/>
      <c r="F15671" s="27"/>
      <c r="G15671" s="35"/>
      <c r="H15671" s="35"/>
      <c r="I15671" s="35"/>
    </row>
    <row r="15672" spans="3:9" ht="22.5" customHeight="1" x14ac:dyDescent="0.25">
      <c r="C15672" s="34"/>
      <c r="D15672" s="27"/>
      <c r="F15672" s="27"/>
      <c r="G15672" s="35"/>
      <c r="H15672" s="35"/>
      <c r="I15672" s="35"/>
    </row>
    <row r="15673" spans="3:9" ht="22.5" customHeight="1" x14ac:dyDescent="0.25">
      <c r="C15673" s="34"/>
      <c r="D15673" s="27"/>
      <c r="F15673" s="27"/>
      <c r="G15673" s="35"/>
      <c r="H15673" s="35"/>
      <c r="I15673" s="35"/>
    </row>
    <row r="15674" spans="3:9" ht="22.5" customHeight="1" x14ac:dyDescent="0.25">
      <c r="C15674" s="34"/>
      <c r="D15674" s="27"/>
      <c r="F15674" s="27"/>
      <c r="G15674" s="35"/>
      <c r="H15674" s="35"/>
      <c r="I15674" s="35"/>
    </row>
    <row r="15675" spans="3:9" ht="22.5" customHeight="1" x14ac:dyDescent="0.25">
      <c r="C15675" s="34"/>
      <c r="D15675" s="27"/>
      <c r="F15675" s="27"/>
      <c r="G15675" s="35"/>
      <c r="H15675" s="35"/>
      <c r="I15675" s="35"/>
    </row>
    <row r="15676" spans="3:9" ht="22.5" customHeight="1" x14ac:dyDescent="0.25">
      <c r="C15676" s="34"/>
      <c r="D15676" s="27"/>
      <c r="F15676" s="27"/>
      <c r="G15676" s="35"/>
      <c r="H15676" s="35"/>
      <c r="I15676" s="35"/>
    </row>
    <row r="15677" spans="3:9" ht="22.5" customHeight="1" x14ac:dyDescent="0.25">
      <c r="C15677" s="34"/>
      <c r="D15677" s="27"/>
      <c r="F15677" s="27"/>
      <c r="G15677" s="35"/>
      <c r="H15677" s="35"/>
      <c r="I15677" s="35"/>
    </row>
    <row r="15678" spans="3:9" ht="22.5" customHeight="1" x14ac:dyDescent="0.25">
      <c r="C15678" s="34"/>
      <c r="D15678" s="27"/>
      <c r="F15678" s="27"/>
      <c r="G15678" s="35"/>
      <c r="H15678" s="35"/>
      <c r="I15678" s="35"/>
    </row>
    <row r="15679" spans="3:9" ht="22.5" customHeight="1" x14ac:dyDescent="0.25">
      <c r="C15679" s="34"/>
      <c r="D15679" s="27"/>
      <c r="F15679" s="27"/>
      <c r="G15679" s="35"/>
      <c r="H15679" s="35"/>
      <c r="I15679" s="35"/>
    </row>
    <row r="15680" spans="3:9" ht="22.5" customHeight="1" x14ac:dyDescent="0.25">
      <c r="C15680" s="34"/>
      <c r="D15680" s="27"/>
      <c r="F15680" s="27"/>
      <c r="G15680" s="35"/>
      <c r="H15680" s="35"/>
      <c r="I15680" s="35"/>
    </row>
    <row r="15681" spans="3:9" ht="22.5" customHeight="1" x14ac:dyDescent="0.25">
      <c r="C15681" s="34"/>
      <c r="D15681" s="27"/>
      <c r="F15681" s="27"/>
      <c r="G15681" s="35"/>
      <c r="H15681" s="35"/>
      <c r="I15681" s="35"/>
    </row>
    <row r="15682" spans="3:9" ht="22.5" customHeight="1" x14ac:dyDescent="0.25">
      <c r="C15682" s="34"/>
      <c r="D15682" s="27"/>
      <c r="F15682" s="27"/>
      <c r="G15682" s="35"/>
      <c r="H15682" s="35"/>
      <c r="I15682" s="35"/>
    </row>
    <row r="15683" spans="3:9" ht="22.5" customHeight="1" x14ac:dyDescent="0.25">
      <c r="C15683" s="34"/>
      <c r="D15683" s="27"/>
      <c r="F15683" s="27"/>
      <c r="G15683" s="35"/>
      <c r="H15683" s="35"/>
      <c r="I15683" s="35"/>
    </row>
    <row r="15684" spans="3:9" ht="22.5" customHeight="1" x14ac:dyDescent="0.25">
      <c r="C15684" s="34"/>
      <c r="D15684" s="27"/>
      <c r="F15684" s="27"/>
      <c r="G15684" s="35"/>
      <c r="H15684" s="35"/>
      <c r="I15684" s="35"/>
    </row>
    <row r="15685" spans="3:9" ht="22.5" customHeight="1" x14ac:dyDescent="0.25">
      <c r="C15685" s="34"/>
      <c r="D15685" s="27"/>
      <c r="F15685" s="27"/>
      <c r="G15685" s="35"/>
      <c r="H15685" s="35"/>
      <c r="I15685" s="35"/>
    </row>
    <row r="15686" spans="3:9" ht="22.5" customHeight="1" x14ac:dyDescent="0.25">
      <c r="C15686" s="34"/>
      <c r="D15686" s="27"/>
      <c r="F15686" s="27"/>
      <c r="G15686" s="35"/>
      <c r="H15686" s="35"/>
      <c r="I15686" s="35"/>
    </row>
    <row r="15687" spans="3:9" ht="22.5" customHeight="1" x14ac:dyDescent="0.25">
      <c r="C15687" s="34"/>
      <c r="D15687" s="27"/>
      <c r="F15687" s="27"/>
      <c r="G15687" s="35"/>
      <c r="H15687" s="35"/>
      <c r="I15687" s="35"/>
    </row>
    <row r="15688" spans="3:9" ht="22.5" customHeight="1" x14ac:dyDescent="0.25">
      <c r="C15688" s="34"/>
      <c r="D15688" s="27"/>
      <c r="F15688" s="27"/>
      <c r="G15688" s="35"/>
      <c r="H15688" s="35"/>
      <c r="I15688" s="35"/>
    </row>
    <row r="15689" spans="3:9" ht="22.5" customHeight="1" x14ac:dyDescent="0.25">
      <c r="C15689" s="34"/>
      <c r="D15689" s="27"/>
      <c r="F15689" s="27"/>
      <c r="G15689" s="35"/>
      <c r="H15689" s="35"/>
      <c r="I15689" s="35"/>
    </row>
    <row r="15690" spans="3:9" ht="22.5" customHeight="1" x14ac:dyDescent="0.25">
      <c r="C15690" s="34"/>
      <c r="D15690" s="27"/>
      <c r="F15690" s="27"/>
      <c r="G15690" s="35"/>
      <c r="H15690" s="35"/>
      <c r="I15690" s="35"/>
    </row>
    <row r="15691" spans="3:9" ht="22.5" customHeight="1" x14ac:dyDescent="0.25">
      <c r="C15691" s="34"/>
      <c r="D15691" s="27"/>
      <c r="F15691" s="27"/>
      <c r="G15691" s="35"/>
      <c r="H15691" s="35"/>
      <c r="I15691" s="35"/>
    </row>
    <row r="15692" spans="3:9" ht="22.5" customHeight="1" x14ac:dyDescent="0.25">
      <c r="C15692" s="34"/>
      <c r="D15692" s="27"/>
      <c r="F15692" s="27"/>
      <c r="G15692" s="35"/>
      <c r="H15692" s="35"/>
      <c r="I15692" s="35"/>
    </row>
    <row r="15693" spans="3:9" ht="22.5" customHeight="1" x14ac:dyDescent="0.25">
      <c r="C15693" s="34"/>
      <c r="D15693" s="27"/>
      <c r="F15693" s="27"/>
      <c r="G15693" s="35"/>
      <c r="H15693" s="35"/>
      <c r="I15693" s="35"/>
    </row>
    <row r="15694" spans="3:9" ht="22.5" customHeight="1" x14ac:dyDescent="0.25">
      <c r="C15694" s="34"/>
      <c r="D15694" s="27"/>
      <c r="F15694" s="27"/>
      <c r="G15694" s="35"/>
      <c r="H15694" s="35"/>
      <c r="I15694" s="35"/>
    </row>
    <row r="15695" spans="3:9" ht="22.5" customHeight="1" x14ac:dyDescent="0.25">
      <c r="C15695" s="34"/>
      <c r="D15695" s="27"/>
      <c r="F15695" s="27"/>
      <c r="G15695" s="35"/>
      <c r="H15695" s="35"/>
      <c r="I15695" s="35"/>
    </row>
    <row r="15696" spans="3:9" ht="22.5" customHeight="1" x14ac:dyDescent="0.25">
      <c r="C15696" s="34"/>
      <c r="D15696" s="27"/>
      <c r="F15696" s="27"/>
      <c r="G15696" s="35"/>
      <c r="H15696" s="35"/>
      <c r="I15696" s="35"/>
    </row>
    <row r="15697" spans="3:9" ht="22.5" customHeight="1" x14ac:dyDescent="0.25">
      <c r="C15697" s="34"/>
      <c r="D15697" s="27"/>
      <c r="F15697" s="27"/>
      <c r="G15697" s="35"/>
      <c r="H15697" s="35"/>
      <c r="I15697" s="35"/>
    </row>
    <row r="15698" spans="3:9" ht="22.5" customHeight="1" x14ac:dyDescent="0.25">
      <c r="C15698" s="34"/>
      <c r="D15698" s="27"/>
      <c r="F15698" s="27"/>
      <c r="G15698" s="35"/>
      <c r="H15698" s="35"/>
      <c r="I15698" s="35"/>
    </row>
    <row r="15699" spans="3:9" ht="22.5" customHeight="1" x14ac:dyDescent="0.25">
      <c r="C15699" s="34"/>
      <c r="D15699" s="27"/>
      <c r="F15699" s="27"/>
      <c r="G15699" s="35"/>
      <c r="H15699" s="35"/>
      <c r="I15699" s="35"/>
    </row>
    <row r="15700" spans="3:9" ht="22.5" customHeight="1" x14ac:dyDescent="0.25">
      <c r="C15700" s="34"/>
      <c r="D15700" s="27"/>
      <c r="F15700" s="27"/>
      <c r="G15700" s="35"/>
      <c r="H15700" s="35"/>
      <c r="I15700" s="35"/>
    </row>
    <row r="15701" spans="3:9" ht="22.5" customHeight="1" x14ac:dyDescent="0.25">
      <c r="C15701" s="34"/>
      <c r="D15701" s="27"/>
      <c r="F15701" s="27"/>
      <c r="G15701" s="35"/>
      <c r="H15701" s="35"/>
      <c r="I15701" s="35"/>
    </row>
    <row r="15702" spans="3:9" ht="22.5" customHeight="1" x14ac:dyDescent="0.25">
      <c r="C15702" s="34"/>
      <c r="D15702" s="27"/>
      <c r="F15702" s="27"/>
      <c r="G15702" s="35"/>
      <c r="H15702" s="35"/>
      <c r="I15702" s="35"/>
    </row>
    <row r="15703" spans="3:9" ht="22.5" customHeight="1" x14ac:dyDescent="0.25">
      <c r="C15703" s="34"/>
      <c r="D15703" s="27"/>
      <c r="F15703" s="27"/>
      <c r="G15703" s="35"/>
      <c r="H15703" s="35"/>
      <c r="I15703" s="35"/>
    </row>
    <row r="15704" spans="3:9" ht="22.5" customHeight="1" x14ac:dyDescent="0.25">
      <c r="C15704" s="34"/>
      <c r="D15704" s="27"/>
      <c r="F15704" s="27"/>
      <c r="G15704" s="35"/>
      <c r="H15704" s="35"/>
      <c r="I15704" s="35"/>
    </row>
    <row r="15705" spans="3:9" ht="22.5" customHeight="1" x14ac:dyDescent="0.25">
      <c r="C15705" s="34"/>
      <c r="D15705" s="27"/>
      <c r="F15705" s="27"/>
      <c r="G15705" s="35"/>
      <c r="H15705" s="35"/>
      <c r="I15705" s="35"/>
    </row>
    <row r="15706" spans="3:9" ht="22.5" customHeight="1" x14ac:dyDescent="0.25">
      <c r="C15706" s="34"/>
      <c r="D15706" s="27"/>
      <c r="F15706" s="27"/>
      <c r="G15706" s="35"/>
      <c r="H15706" s="35"/>
      <c r="I15706" s="35"/>
    </row>
    <row r="15707" spans="3:9" ht="22.5" customHeight="1" x14ac:dyDescent="0.25">
      <c r="C15707" s="34"/>
      <c r="D15707" s="27"/>
      <c r="F15707" s="27"/>
      <c r="G15707" s="35"/>
      <c r="H15707" s="35"/>
      <c r="I15707" s="35"/>
    </row>
    <row r="15708" spans="3:9" ht="22.5" customHeight="1" x14ac:dyDescent="0.25">
      <c r="C15708" s="34"/>
      <c r="D15708" s="27"/>
      <c r="F15708" s="27"/>
      <c r="G15708" s="35"/>
      <c r="H15708" s="35"/>
      <c r="I15708" s="35"/>
    </row>
    <row r="15709" spans="3:9" ht="22.5" customHeight="1" x14ac:dyDescent="0.25">
      <c r="C15709" s="34"/>
      <c r="D15709" s="27"/>
      <c r="F15709" s="27"/>
      <c r="G15709" s="35"/>
      <c r="H15709" s="35"/>
      <c r="I15709" s="35"/>
    </row>
    <row r="15710" spans="3:9" ht="22.5" customHeight="1" x14ac:dyDescent="0.25">
      <c r="C15710" s="34"/>
      <c r="D15710" s="27"/>
      <c r="F15710" s="27"/>
      <c r="G15710" s="35"/>
      <c r="H15710" s="35"/>
      <c r="I15710" s="35"/>
    </row>
    <row r="15711" spans="3:9" ht="22.5" customHeight="1" x14ac:dyDescent="0.25">
      <c r="C15711" s="34"/>
      <c r="D15711" s="27"/>
      <c r="F15711" s="27"/>
      <c r="G15711" s="35"/>
      <c r="H15711" s="35"/>
      <c r="I15711" s="35"/>
    </row>
    <row r="15712" spans="3:9" ht="22.5" customHeight="1" x14ac:dyDescent="0.25">
      <c r="C15712" s="34"/>
      <c r="D15712" s="27"/>
      <c r="F15712" s="27"/>
      <c r="G15712" s="35"/>
      <c r="H15712" s="35"/>
      <c r="I15712" s="35"/>
    </row>
    <row r="15713" spans="3:9" ht="22.5" customHeight="1" x14ac:dyDescent="0.25">
      <c r="C15713" s="34"/>
      <c r="D15713" s="27"/>
      <c r="F15713" s="27"/>
      <c r="G15713" s="35"/>
      <c r="H15713" s="35"/>
      <c r="I15713" s="35"/>
    </row>
    <row r="15714" spans="3:9" ht="22.5" customHeight="1" x14ac:dyDescent="0.25">
      <c r="C15714" s="34"/>
      <c r="D15714" s="27"/>
      <c r="F15714" s="27"/>
      <c r="G15714" s="35"/>
      <c r="H15714" s="35"/>
      <c r="I15714" s="35"/>
    </row>
    <row r="15715" spans="3:9" ht="22.5" customHeight="1" x14ac:dyDescent="0.25">
      <c r="C15715" s="34"/>
      <c r="D15715" s="27"/>
      <c r="F15715" s="27"/>
      <c r="G15715" s="35"/>
      <c r="H15715" s="35"/>
      <c r="I15715" s="35"/>
    </row>
    <row r="15716" spans="3:9" ht="22.5" customHeight="1" x14ac:dyDescent="0.25">
      <c r="C15716" s="34"/>
      <c r="D15716" s="27"/>
      <c r="F15716" s="27"/>
      <c r="G15716" s="35"/>
      <c r="H15716" s="35"/>
      <c r="I15716" s="35"/>
    </row>
    <row r="15717" spans="3:9" ht="22.5" customHeight="1" x14ac:dyDescent="0.25">
      <c r="C15717" s="34"/>
      <c r="D15717" s="27"/>
      <c r="F15717" s="27"/>
      <c r="G15717" s="35"/>
      <c r="H15717" s="35"/>
      <c r="I15717" s="35"/>
    </row>
    <row r="15718" spans="3:9" ht="22.5" customHeight="1" x14ac:dyDescent="0.25">
      <c r="C15718" s="34"/>
      <c r="D15718" s="27"/>
      <c r="F15718" s="27"/>
      <c r="G15718" s="35"/>
      <c r="H15718" s="35"/>
      <c r="I15718" s="35"/>
    </row>
    <row r="15719" spans="3:9" ht="22.5" customHeight="1" x14ac:dyDescent="0.25">
      <c r="C15719" s="34"/>
      <c r="D15719" s="27"/>
      <c r="F15719" s="27"/>
      <c r="G15719" s="35"/>
      <c r="H15719" s="35"/>
      <c r="I15719" s="35"/>
    </row>
    <row r="15720" spans="3:9" ht="22.5" customHeight="1" x14ac:dyDescent="0.25">
      <c r="C15720" s="34"/>
      <c r="D15720" s="27"/>
      <c r="F15720" s="27"/>
      <c r="G15720" s="35"/>
      <c r="H15720" s="35"/>
      <c r="I15720" s="35"/>
    </row>
    <row r="15721" spans="3:9" ht="22.5" customHeight="1" x14ac:dyDescent="0.25">
      <c r="C15721" s="34"/>
      <c r="D15721" s="27"/>
      <c r="F15721" s="27"/>
      <c r="G15721" s="35"/>
      <c r="H15721" s="35"/>
      <c r="I15721" s="35"/>
    </row>
    <row r="15722" spans="3:9" ht="22.5" customHeight="1" x14ac:dyDescent="0.25">
      <c r="C15722" s="34"/>
      <c r="D15722" s="27"/>
      <c r="F15722" s="27"/>
      <c r="G15722" s="35"/>
      <c r="H15722" s="35"/>
      <c r="I15722" s="35"/>
    </row>
    <row r="15723" spans="3:9" ht="22.5" customHeight="1" x14ac:dyDescent="0.25">
      <c r="C15723" s="34"/>
      <c r="D15723" s="27"/>
      <c r="F15723" s="27"/>
      <c r="G15723" s="35"/>
      <c r="H15723" s="35"/>
      <c r="I15723" s="35"/>
    </row>
    <row r="15724" spans="3:9" ht="22.5" customHeight="1" x14ac:dyDescent="0.25">
      <c r="C15724" s="34"/>
      <c r="D15724" s="27"/>
      <c r="F15724" s="27"/>
      <c r="G15724" s="35"/>
      <c r="H15724" s="35"/>
      <c r="I15724" s="35"/>
    </row>
    <row r="15725" spans="3:9" ht="22.5" customHeight="1" x14ac:dyDescent="0.25">
      <c r="C15725" s="34"/>
      <c r="D15725" s="27"/>
      <c r="F15725" s="27"/>
      <c r="G15725" s="35"/>
      <c r="H15725" s="35"/>
      <c r="I15725" s="35"/>
    </row>
    <row r="15726" spans="3:9" ht="22.5" customHeight="1" x14ac:dyDescent="0.25">
      <c r="C15726" s="34"/>
      <c r="D15726" s="27"/>
      <c r="F15726" s="27"/>
      <c r="G15726" s="35"/>
      <c r="H15726" s="35"/>
      <c r="I15726" s="35"/>
    </row>
    <row r="15727" spans="3:9" ht="22.5" customHeight="1" x14ac:dyDescent="0.25">
      <c r="C15727" s="34"/>
      <c r="D15727" s="27"/>
      <c r="F15727" s="27"/>
      <c r="G15727" s="35"/>
      <c r="H15727" s="35"/>
      <c r="I15727" s="35"/>
    </row>
    <row r="15728" spans="3:9" ht="22.5" customHeight="1" x14ac:dyDescent="0.25">
      <c r="C15728" s="34"/>
      <c r="D15728" s="27"/>
      <c r="F15728" s="27"/>
      <c r="G15728" s="35"/>
      <c r="H15728" s="35"/>
      <c r="I15728" s="35"/>
    </row>
    <row r="15729" spans="3:9" ht="22.5" customHeight="1" x14ac:dyDescent="0.25">
      <c r="C15729" s="34"/>
      <c r="D15729" s="27"/>
      <c r="F15729" s="27"/>
      <c r="G15729" s="35"/>
      <c r="H15729" s="35"/>
      <c r="I15729" s="35"/>
    </row>
    <row r="15730" spans="3:9" ht="22.5" customHeight="1" x14ac:dyDescent="0.25">
      <c r="C15730" s="34"/>
      <c r="D15730" s="27"/>
      <c r="F15730" s="27"/>
      <c r="G15730" s="35"/>
      <c r="H15730" s="35"/>
      <c r="I15730" s="35"/>
    </row>
    <row r="15731" spans="3:9" ht="22.5" customHeight="1" x14ac:dyDescent="0.25">
      <c r="C15731" s="34"/>
      <c r="D15731" s="27"/>
      <c r="F15731" s="27"/>
      <c r="G15731" s="35"/>
      <c r="H15731" s="35"/>
      <c r="I15731" s="35"/>
    </row>
    <row r="15732" spans="3:9" ht="22.5" customHeight="1" x14ac:dyDescent="0.25">
      <c r="C15732" s="34"/>
      <c r="D15732" s="27"/>
      <c r="F15732" s="27"/>
      <c r="G15732" s="35"/>
      <c r="H15732" s="35"/>
      <c r="I15732" s="35"/>
    </row>
    <row r="15733" spans="3:9" ht="22.5" customHeight="1" x14ac:dyDescent="0.25">
      <c r="C15733" s="34"/>
      <c r="D15733" s="27"/>
      <c r="F15733" s="27"/>
      <c r="G15733" s="35"/>
      <c r="H15733" s="35"/>
      <c r="I15733" s="35"/>
    </row>
    <row r="15734" spans="3:9" ht="22.5" customHeight="1" x14ac:dyDescent="0.25">
      <c r="C15734" s="34"/>
      <c r="D15734" s="27"/>
      <c r="F15734" s="27"/>
      <c r="G15734" s="35"/>
      <c r="H15734" s="35"/>
      <c r="I15734" s="35"/>
    </row>
    <row r="15735" spans="3:9" ht="22.5" customHeight="1" x14ac:dyDescent="0.25">
      <c r="C15735" s="34"/>
      <c r="D15735" s="27"/>
      <c r="F15735" s="27"/>
      <c r="G15735" s="35"/>
      <c r="H15735" s="35"/>
      <c r="I15735" s="35"/>
    </row>
    <row r="15736" spans="3:9" ht="22.5" customHeight="1" x14ac:dyDescent="0.25">
      <c r="C15736" s="34"/>
      <c r="D15736" s="27"/>
      <c r="F15736" s="27"/>
      <c r="G15736" s="35"/>
      <c r="H15736" s="35"/>
      <c r="I15736" s="35"/>
    </row>
    <row r="15737" spans="3:9" ht="22.5" customHeight="1" x14ac:dyDescent="0.25">
      <c r="C15737" s="34"/>
      <c r="D15737" s="27"/>
      <c r="F15737" s="27"/>
      <c r="G15737" s="35"/>
      <c r="H15737" s="35"/>
      <c r="I15737" s="35"/>
    </row>
    <row r="15738" spans="3:9" ht="22.5" customHeight="1" x14ac:dyDescent="0.25">
      <c r="C15738" s="34"/>
      <c r="D15738" s="27"/>
      <c r="F15738" s="27"/>
      <c r="G15738" s="35"/>
      <c r="H15738" s="35"/>
      <c r="I15738" s="35"/>
    </row>
    <row r="15739" spans="3:9" ht="22.5" customHeight="1" x14ac:dyDescent="0.25">
      <c r="C15739" s="34"/>
      <c r="D15739" s="27"/>
      <c r="F15739" s="27"/>
      <c r="G15739" s="35"/>
      <c r="H15739" s="35"/>
      <c r="I15739" s="35"/>
    </row>
    <row r="15740" spans="3:9" ht="22.5" customHeight="1" x14ac:dyDescent="0.25">
      <c r="C15740" s="34"/>
      <c r="D15740" s="27"/>
      <c r="F15740" s="27"/>
      <c r="G15740" s="35"/>
      <c r="H15740" s="35"/>
      <c r="I15740" s="35"/>
    </row>
    <row r="15741" spans="3:9" ht="22.5" customHeight="1" x14ac:dyDescent="0.25">
      <c r="C15741" s="34"/>
      <c r="D15741" s="27"/>
      <c r="F15741" s="27"/>
      <c r="G15741" s="35"/>
      <c r="H15741" s="35"/>
      <c r="I15741" s="35"/>
    </row>
    <row r="15742" spans="3:9" ht="22.5" customHeight="1" x14ac:dyDescent="0.25">
      <c r="C15742" s="34"/>
      <c r="D15742" s="27"/>
      <c r="F15742" s="27"/>
      <c r="G15742" s="35"/>
      <c r="H15742" s="35"/>
      <c r="I15742" s="35"/>
    </row>
    <row r="15743" spans="3:9" ht="22.5" customHeight="1" x14ac:dyDescent="0.25">
      <c r="C15743" s="34"/>
      <c r="D15743" s="27"/>
      <c r="F15743" s="27"/>
      <c r="G15743" s="35"/>
      <c r="H15743" s="35"/>
      <c r="I15743" s="35"/>
    </row>
    <row r="15744" spans="3:9" ht="22.5" customHeight="1" x14ac:dyDescent="0.25">
      <c r="C15744" s="34"/>
      <c r="D15744" s="27"/>
      <c r="F15744" s="27"/>
      <c r="G15744" s="35"/>
      <c r="H15744" s="35"/>
      <c r="I15744" s="35"/>
    </row>
    <row r="15745" spans="3:9" ht="22.5" customHeight="1" x14ac:dyDescent="0.25">
      <c r="C15745" s="34"/>
      <c r="D15745" s="27"/>
      <c r="F15745" s="27"/>
      <c r="G15745" s="35"/>
      <c r="H15745" s="35"/>
      <c r="I15745" s="35"/>
    </row>
    <row r="15746" spans="3:9" ht="22.5" customHeight="1" x14ac:dyDescent="0.25">
      <c r="C15746" s="34"/>
      <c r="D15746" s="27"/>
      <c r="F15746" s="27"/>
      <c r="G15746" s="35"/>
      <c r="H15746" s="35"/>
      <c r="I15746" s="35"/>
    </row>
    <row r="15747" spans="3:9" ht="22.5" customHeight="1" x14ac:dyDescent="0.25">
      <c r="C15747" s="34"/>
      <c r="D15747" s="27"/>
      <c r="F15747" s="27"/>
      <c r="G15747" s="35"/>
      <c r="H15747" s="35"/>
      <c r="I15747" s="35"/>
    </row>
    <row r="15748" spans="3:9" ht="22.5" customHeight="1" x14ac:dyDescent="0.25">
      <c r="C15748" s="34"/>
      <c r="D15748" s="27"/>
      <c r="F15748" s="27"/>
      <c r="G15748" s="35"/>
      <c r="H15748" s="35"/>
      <c r="I15748" s="35"/>
    </row>
    <row r="15749" spans="3:9" ht="22.5" customHeight="1" x14ac:dyDescent="0.25">
      <c r="C15749" s="34"/>
      <c r="D15749" s="27"/>
      <c r="F15749" s="27"/>
      <c r="G15749" s="35"/>
      <c r="H15749" s="35"/>
      <c r="I15749" s="35"/>
    </row>
    <row r="15750" spans="3:9" ht="22.5" customHeight="1" x14ac:dyDescent="0.25">
      <c r="C15750" s="34"/>
      <c r="D15750" s="27"/>
      <c r="F15750" s="27"/>
      <c r="G15750" s="35"/>
      <c r="H15750" s="35"/>
      <c r="I15750" s="35"/>
    </row>
    <row r="15751" spans="3:9" ht="22.5" customHeight="1" x14ac:dyDescent="0.25">
      <c r="C15751" s="34"/>
      <c r="D15751" s="27"/>
      <c r="F15751" s="27"/>
      <c r="G15751" s="35"/>
      <c r="H15751" s="35"/>
      <c r="I15751" s="35"/>
    </row>
    <row r="15752" spans="3:9" ht="22.5" customHeight="1" x14ac:dyDescent="0.25">
      <c r="C15752" s="34"/>
      <c r="D15752" s="27"/>
      <c r="F15752" s="27"/>
      <c r="G15752" s="35"/>
      <c r="H15752" s="35"/>
      <c r="I15752" s="35"/>
    </row>
    <row r="15753" spans="3:9" ht="22.5" customHeight="1" x14ac:dyDescent="0.25">
      <c r="C15753" s="34"/>
      <c r="D15753" s="27"/>
      <c r="F15753" s="27"/>
      <c r="G15753" s="35"/>
      <c r="H15753" s="35"/>
      <c r="I15753" s="35"/>
    </row>
    <row r="15754" spans="3:9" ht="22.5" customHeight="1" x14ac:dyDescent="0.25">
      <c r="C15754" s="34"/>
      <c r="D15754" s="27"/>
      <c r="F15754" s="27"/>
      <c r="G15754" s="35"/>
      <c r="H15754" s="35"/>
      <c r="I15754" s="35"/>
    </row>
    <row r="15755" spans="3:9" ht="22.5" customHeight="1" x14ac:dyDescent="0.25">
      <c r="C15755" s="34"/>
      <c r="D15755" s="27"/>
      <c r="F15755" s="27"/>
      <c r="G15755" s="35"/>
      <c r="H15755" s="35"/>
      <c r="I15755" s="35"/>
    </row>
    <row r="15756" spans="3:9" ht="22.5" customHeight="1" x14ac:dyDescent="0.25">
      <c r="C15756" s="34"/>
      <c r="D15756" s="27"/>
      <c r="F15756" s="27"/>
      <c r="G15756" s="35"/>
      <c r="H15756" s="35"/>
      <c r="I15756" s="35"/>
    </row>
    <row r="15757" spans="3:9" ht="22.5" customHeight="1" x14ac:dyDescent="0.25">
      <c r="C15757" s="34"/>
      <c r="D15757" s="27"/>
      <c r="F15757" s="27"/>
      <c r="G15757" s="35"/>
      <c r="H15757" s="35"/>
      <c r="I15757" s="35"/>
    </row>
    <row r="15758" spans="3:9" ht="22.5" customHeight="1" x14ac:dyDescent="0.25">
      <c r="C15758" s="34"/>
      <c r="D15758" s="27"/>
      <c r="F15758" s="27"/>
      <c r="G15758" s="35"/>
      <c r="H15758" s="35"/>
      <c r="I15758" s="35"/>
    </row>
    <row r="15759" spans="3:9" ht="22.5" customHeight="1" x14ac:dyDescent="0.25">
      <c r="C15759" s="34"/>
      <c r="D15759" s="27"/>
      <c r="F15759" s="27"/>
      <c r="G15759" s="35"/>
      <c r="H15759" s="35"/>
      <c r="I15759" s="35"/>
    </row>
    <row r="15760" spans="3:9" ht="22.5" customHeight="1" x14ac:dyDescent="0.25">
      <c r="C15760" s="34"/>
      <c r="D15760" s="27"/>
      <c r="F15760" s="27"/>
      <c r="G15760" s="35"/>
      <c r="H15760" s="35"/>
      <c r="I15760" s="35"/>
    </row>
    <row r="15761" spans="3:9" ht="22.5" customHeight="1" x14ac:dyDescent="0.25">
      <c r="C15761" s="34"/>
      <c r="D15761" s="27"/>
      <c r="F15761" s="27"/>
      <c r="G15761" s="35"/>
      <c r="H15761" s="35"/>
      <c r="I15761" s="35"/>
    </row>
    <row r="15762" spans="3:9" ht="22.5" customHeight="1" x14ac:dyDescent="0.25">
      <c r="C15762" s="34"/>
      <c r="D15762" s="27"/>
      <c r="F15762" s="27"/>
      <c r="G15762" s="35"/>
      <c r="H15762" s="35"/>
      <c r="I15762" s="35"/>
    </row>
    <row r="15763" spans="3:9" ht="22.5" customHeight="1" x14ac:dyDescent="0.25">
      <c r="C15763" s="34"/>
      <c r="D15763" s="27"/>
      <c r="F15763" s="27"/>
      <c r="G15763" s="35"/>
      <c r="H15763" s="35"/>
      <c r="I15763" s="35"/>
    </row>
    <row r="15764" spans="3:9" ht="22.5" customHeight="1" x14ac:dyDescent="0.25">
      <c r="C15764" s="34"/>
      <c r="D15764" s="27"/>
      <c r="F15764" s="27"/>
      <c r="G15764" s="35"/>
      <c r="H15764" s="35"/>
      <c r="I15764" s="35"/>
    </row>
    <row r="15765" spans="3:9" ht="22.5" customHeight="1" x14ac:dyDescent="0.25">
      <c r="C15765" s="34"/>
      <c r="D15765" s="27"/>
      <c r="F15765" s="27"/>
      <c r="G15765" s="35"/>
      <c r="H15765" s="35"/>
      <c r="I15765" s="35"/>
    </row>
    <row r="15766" spans="3:9" ht="22.5" customHeight="1" x14ac:dyDescent="0.25">
      <c r="C15766" s="34"/>
      <c r="D15766" s="27"/>
      <c r="F15766" s="27"/>
      <c r="G15766" s="35"/>
      <c r="H15766" s="35"/>
      <c r="I15766" s="35"/>
    </row>
    <row r="15767" spans="3:9" ht="22.5" customHeight="1" x14ac:dyDescent="0.25">
      <c r="C15767" s="34"/>
      <c r="D15767" s="27"/>
      <c r="F15767" s="27"/>
      <c r="G15767" s="35"/>
      <c r="H15767" s="35"/>
      <c r="I15767" s="35"/>
    </row>
    <row r="15768" spans="3:9" ht="22.5" customHeight="1" x14ac:dyDescent="0.25">
      <c r="C15768" s="34"/>
      <c r="D15768" s="27"/>
      <c r="F15768" s="27"/>
      <c r="G15768" s="35"/>
      <c r="H15768" s="35"/>
      <c r="I15768" s="35"/>
    </row>
    <row r="15769" spans="3:9" ht="22.5" customHeight="1" x14ac:dyDescent="0.25">
      <c r="C15769" s="34"/>
      <c r="D15769" s="27"/>
      <c r="F15769" s="27"/>
      <c r="G15769" s="35"/>
      <c r="H15769" s="35"/>
      <c r="I15769" s="35"/>
    </row>
    <row r="15770" spans="3:9" ht="22.5" customHeight="1" x14ac:dyDescent="0.25">
      <c r="C15770" s="34"/>
      <c r="D15770" s="27"/>
      <c r="F15770" s="27"/>
      <c r="G15770" s="35"/>
      <c r="H15770" s="35"/>
      <c r="I15770" s="35"/>
    </row>
    <row r="15771" spans="3:9" ht="22.5" customHeight="1" x14ac:dyDescent="0.25">
      <c r="C15771" s="34"/>
      <c r="D15771" s="27"/>
      <c r="F15771" s="27"/>
      <c r="G15771" s="35"/>
      <c r="H15771" s="35"/>
      <c r="I15771" s="35"/>
    </row>
    <row r="15772" spans="3:9" ht="22.5" customHeight="1" x14ac:dyDescent="0.25">
      <c r="C15772" s="34"/>
      <c r="D15772" s="27"/>
      <c r="F15772" s="27"/>
      <c r="G15772" s="35"/>
      <c r="H15772" s="35"/>
      <c r="I15772" s="35"/>
    </row>
    <row r="15773" spans="3:9" ht="22.5" customHeight="1" x14ac:dyDescent="0.25">
      <c r="C15773" s="34"/>
      <c r="D15773" s="27"/>
      <c r="F15773" s="27"/>
      <c r="G15773" s="35"/>
      <c r="H15773" s="35"/>
      <c r="I15773" s="35"/>
    </row>
    <row r="15774" spans="3:9" ht="22.5" customHeight="1" x14ac:dyDescent="0.25">
      <c r="C15774" s="34"/>
      <c r="D15774" s="27"/>
      <c r="F15774" s="27"/>
      <c r="G15774" s="35"/>
      <c r="H15774" s="35"/>
      <c r="I15774" s="35"/>
    </row>
    <row r="15775" spans="3:9" ht="22.5" customHeight="1" x14ac:dyDescent="0.25">
      <c r="C15775" s="34"/>
      <c r="D15775" s="27"/>
      <c r="F15775" s="27"/>
      <c r="G15775" s="35"/>
      <c r="H15775" s="35"/>
      <c r="I15775" s="35"/>
    </row>
    <row r="15776" spans="3:9" ht="22.5" customHeight="1" x14ac:dyDescent="0.25">
      <c r="C15776" s="34"/>
      <c r="D15776" s="27"/>
      <c r="F15776" s="27"/>
      <c r="G15776" s="35"/>
      <c r="H15776" s="35"/>
      <c r="I15776" s="35"/>
    </row>
    <row r="15777" spans="3:9" ht="22.5" customHeight="1" x14ac:dyDescent="0.25">
      <c r="C15777" s="34"/>
      <c r="D15777" s="27"/>
      <c r="F15777" s="27"/>
      <c r="G15777" s="35"/>
      <c r="H15777" s="35"/>
      <c r="I15777" s="35"/>
    </row>
    <row r="15778" spans="3:9" ht="22.5" customHeight="1" x14ac:dyDescent="0.25">
      <c r="C15778" s="34"/>
      <c r="D15778" s="27"/>
      <c r="F15778" s="27"/>
      <c r="G15778" s="35"/>
      <c r="H15778" s="35"/>
      <c r="I15778" s="35"/>
    </row>
    <row r="15779" spans="3:9" ht="22.5" customHeight="1" x14ac:dyDescent="0.25">
      <c r="C15779" s="34"/>
      <c r="D15779" s="27"/>
      <c r="F15779" s="27"/>
      <c r="G15779" s="35"/>
      <c r="H15779" s="35"/>
      <c r="I15779" s="35"/>
    </row>
    <row r="15780" spans="3:9" ht="22.5" customHeight="1" x14ac:dyDescent="0.25">
      <c r="C15780" s="34"/>
      <c r="D15780" s="27"/>
      <c r="F15780" s="27"/>
      <c r="G15780" s="35"/>
      <c r="H15780" s="35"/>
      <c r="I15780" s="35"/>
    </row>
    <row r="15781" spans="3:9" ht="22.5" customHeight="1" x14ac:dyDescent="0.25">
      <c r="C15781" s="34"/>
      <c r="D15781" s="27"/>
      <c r="F15781" s="27"/>
      <c r="G15781" s="35"/>
      <c r="H15781" s="35"/>
      <c r="I15781" s="35"/>
    </row>
    <row r="15782" spans="3:9" ht="22.5" customHeight="1" x14ac:dyDescent="0.25">
      <c r="C15782" s="34"/>
      <c r="D15782" s="27"/>
      <c r="F15782" s="27"/>
      <c r="G15782" s="35"/>
      <c r="H15782" s="35"/>
      <c r="I15782" s="35"/>
    </row>
    <row r="15783" spans="3:9" ht="22.5" customHeight="1" x14ac:dyDescent="0.25">
      <c r="C15783" s="34"/>
      <c r="D15783" s="27"/>
      <c r="F15783" s="27"/>
      <c r="G15783" s="35"/>
      <c r="H15783" s="35"/>
      <c r="I15783" s="35"/>
    </row>
    <row r="15784" spans="3:9" ht="22.5" customHeight="1" x14ac:dyDescent="0.25">
      <c r="C15784" s="34"/>
      <c r="D15784" s="27"/>
      <c r="F15784" s="27"/>
      <c r="G15784" s="35"/>
      <c r="H15784" s="35"/>
      <c r="I15784" s="35"/>
    </row>
    <row r="15785" spans="3:9" ht="22.5" customHeight="1" x14ac:dyDescent="0.25">
      <c r="C15785" s="34"/>
      <c r="D15785" s="27"/>
      <c r="F15785" s="27"/>
      <c r="G15785" s="35"/>
      <c r="H15785" s="35"/>
      <c r="I15785" s="35"/>
    </row>
    <row r="15786" spans="3:9" ht="22.5" customHeight="1" x14ac:dyDescent="0.25">
      <c r="C15786" s="34"/>
      <c r="D15786" s="27"/>
      <c r="F15786" s="27"/>
      <c r="G15786" s="35"/>
      <c r="H15786" s="35"/>
      <c r="I15786" s="35"/>
    </row>
    <row r="15787" spans="3:9" ht="22.5" customHeight="1" x14ac:dyDescent="0.25">
      <c r="C15787" s="34"/>
      <c r="D15787" s="27"/>
      <c r="F15787" s="27"/>
      <c r="G15787" s="35"/>
      <c r="H15787" s="35"/>
      <c r="I15787" s="35"/>
    </row>
    <row r="15788" spans="3:9" ht="22.5" customHeight="1" x14ac:dyDescent="0.25">
      <c r="C15788" s="34"/>
      <c r="D15788" s="27"/>
      <c r="F15788" s="27"/>
      <c r="G15788" s="35"/>
      <c r="H15788" s="35"/>
      <c r="I15788" s="35"/>
    </row>
    <row r="15789" spans="3:9" ht="22.5" customHeight="1" x14ac:dyDescent="0.25">
      <c r="C15789" s="34"/>
      <c r="D15789" s="27"/>
      <c r="F15789" s="27"/>
      <c r="G15789" s="35"/>
      <c r="H15789" s="35"/>
      <c r="I15789" s="35"/>
    </row>
    <row r="15790" spans="3:9" ht="22.5" customHeight="1" x14ac:dyDescent="0.25">
      <c r="C15790" s="34"/>
      <c r="D15790" s="27"/>
      <c r="F15790" s="27"/>
      <c r="G15790" s="35"/>
      <c r="H15790" s="35"/>
      <c r="I15790" s="35"/>
    </row>
    <row r="15791" spans="3:9" ht="22.5" customHeight="1" x14ac:dyDescent="0.25">
      <c r="C15791" s="34"/>
      <c r="D15791" s="27"/>
      <c r="F15791" s="27"/>
      <c r="G15791" s="35"/>
      <c r="H15791" s="35"/>
      <c r="I15791" s="35"/>
    </row>
    <row r="15792" spans="3:9" ht="22.5" customHeight="1" x14ac:dyDescent="0.25">
      <c r="C15792" s="34"/>
      <c r="D15792" s="27"/>
      <c r="F15792" s="27"/>
      <c r="G15792" s="35"/>
      <c r="H15792" s="35"/>
      <c r="I15792" s="35"/>
    </row>
    <row r="15793" spans="3:9" ht="22.5" customHeight="1" x14ac:dyDescent="0.25">
      <c r="C15793" s="34"/>
      <c r="D15793" s="27"/>
      <c r="F15793" s="27"/>
      <c r="G15793" s="35"/>
      <c r="H15793" s="35"/>
      <c r="I15793" s="35"/>
    </row>
    <row r="15794" spans="3:9" ht="22.5" customHeight="1" x14ac:dyDescent="0.25">
      <c r="C15794" s="34"/>
      <c r="D15794" s="27"/>
      <c r="F15794" s="27"/>
      <c r="G15794" s="35"/>
      <c r="H15794" s="35"/>
      <c r="I15794" s="35"/>
    </row>
    <row r="15795" spans="3:9" ht="22.5" customHeight="1" x14ac:dyDescent="0.25">
      <c r="C15795" s="34"/>
      <c r="D15795" s="27"/>
      <c r="F15795" s="27"/>
      <c r="G15795" s="35"/>
      <c r="H15795" s="35"/>
      <c r="I15795" s="35"/>
    </row>
    <row r="15796" spans="3:9" ht="22.5" customHeight="1" x14ac:dyDescent="0.25">
      <c r="C15796" s="34"/>
      <c r="D15796" s="27"/>
      <c r="F15796" s="27"/>
      <c r="G15796" s="35"/>
      <c r="H15796" s="35"/>
      <c r="I15796" s="35"/>
    </row>
    <row r="15797" spans="3:9" ht="22.5" customHeight="1" x14ac:dyDescent="0.25">
      <c r="C15797" s="34"/>
      <c r="D15797" s="27"/>
      <c r="F15797" s="27"/>
      <c r="G15797" s="35"/>
      <c r="H15797" s="35"/>
      <c r="I15797" s="35"/>
    </row>
    <row r="15798" spans="3:9" ht="22.5" customHeight="1" x14ac:dyDescent="0.25">
      <c r="C15798" s="34"/>
      <c r="D15798" s="27"/>
      <c r="F15798" s="27"/>
      <c r="G15798" s="35"/>
      <c r="H15798" s="35"/>
      <c r="I15798" s="35"/>
    </row>
    <row r="15799" spans="3:9" ht="22.5" customHeight="1" x14ac:dyDescent="0.25">
      <c r="C15799" s="34"/>
      <c r="D15799" s="27"/>
      <c r="F15799" s="27"/>
      <c r="G15799" s="35"/>
      <c r="H15799" s="35"/>
      <c r="I15799" s="35"/>
    </row>
    <row r="15800" spans="3:9" ht="22.5" customHeight="1" x14ac:dyDescent="0.25">
      <c r="C15800" s="34"/>
      <c r="D15800" s="27"/>
      <c r="F15800" s="27"/>
      <c r="G15800" s="35"/>
      <c r="H15800" s="35"/>
      <c r="I15800" s="35"/>
    </row>
    <row r="15801" spans="3:9" ht="22.5" customHeight="1" x14ac:dyDescent="0.25">
      <c r="C15801" s="34"/>
      <c r="D15801" s="27"/>
      <c r="F15801" s="27"/>
      <c r="G15801" s="35"/>
      <c r="H15801" s="35"/>
      <c r="I15801" s="35"/>
    </row>
    <row r="15802" spans="3:9" ht="22.5" customHeight="1" x14ac:dyDescent="0.25">
      <c r="C15802" s="34"/>
      <c r="D15802" s="27"/>
      <c r="F15802" s="27"/>
      <c r="G15802" s="35"/>
      <c r="H15802" s="35"/>
      <c r="I15802" s="35"/>
    </row>
    <row r="15803" spans="3:9" ht="22.5" customHeight="1" x14ac:dyDescent="0.25">
      <c r="C15803" s="34"/>
      <c r="D15803" s="27"/>
      <c r="F15803" s="27"/>
      <c r="G15803" s="35"/>
      <c r="H15803" s="35"/>
      <c r="I15803" s="35"/>
    </row>
    <row r="15804" spans="3:9" ht="22.5" customHeight="1" x14ac:dyDescent="0.25">
      <c r="C15804" s="34"/>
      <c r="D15804" s="27"/>
      <c r="F15804" s="27"/>
      <c r="G15804" s="35"/>
      <c r="H15804" s="35"/>
      <c r="I15804" s="35"/>
    </row>
    <row r="15805" spans="3:9" ht="22.5" customHeight="1" x14ac:dyDescent="0.25">
      <c r="C15805" s="34"/>
      <c r="D15805" s="27"/>
      <c r="F15805" s="27"/>
      <c r="G15805" s="35"/>
      <c r="H15805" s="35"/>
      <c r="I15805" s="35"/>
    </row>
    <row r="15806" spans="3:9" ht="22.5" customHeight="1" x14ac:dyDescent="0.25">
      <c r="C15806" s="34"/>
      <c r="D15806" s="27"/>
      <c r="F15806" s="27"/>
      <c r="G15806" s="35"/>
      <c r="H15806" s="35"/>
      <c r="I15806" s="35"/>
    </row>
    <row r="15807" spans="3:9" ht="22.5" customHeight="1" x14ac:dyDescent="0.25">
      <c r="C15807" s="34"/>
      <c r="D15807" s="27"/>
      <c r="F15807" s="27"/>
      <c r="G15807" s="35"/>
      <c r="H15807" s="35"/>
      <c r="I15807" s="35"/>
    </row>
    <row r="15808" spans="3:9" ht="22.5" customHeight="1" x14ac:dyDescent="0.25">
      <c r="C15808" s="34"/>
      <c r="D15808" s="27"/>
      <c r="F15808" s="27"/>
      <c r="G15808" s="35"/>
      <c r="H15808" s="35"/>
      <c r="I15808" s="35"/>
    </row>
    <row r="15809" spans="3:9" ht="22.5" customHeight="1" x14ac:dyDescent="0.25">
      <c r="C15809" s="34"/>
      <c r="D15809" s="27"/>
      <c r="F15809" s="27"/>
      <c r="G15809" s="35"/>
      <c r="H15809" s="35"/>
      <c r="I15809" s="35"/>
    </row>
    <row r="15810" spans="3:9" ht="22.5" customHeight="1" x14ac:dyDescent="0.25">
      <c r="C15810" s="34"/>
      <c r="D15810" s="27"/>
      <c r="F15810" s="27"/>
      <c r="G15810" s="35"/>
      <c r="H15810" s="35"/>
      <c r="I15810" s="35"/>
    </row>
    <row r="15811" spans="3:9" ht="22.5" customHeight="1" x14ac:dyDescent="0.25">
      <c r="C15811" s="34"/>
      <c r="D15811" s="27"/>
      <c r="F15811" s="27"/>
      <c r="G15811" s="35"/>
      <c r="H15811" s="35"/>
      <c r="I15811" s="35"/>
    </row>
    <row r="15812" spans="3:9" ht="22.5" customHeight="1" x14ac:dyDescent="0.25">
      <c r="C15812" s="34"/>
      <c r="D15812" s="27"/>
      <c r="F15812" s="27"/>
      <c r="G15812" s="35"/>
      <c r="H15812" s="35"/>
      <c r="I15812" s="35"/>
    </row>
    <row r="15813" spans="3:9" ht="22.5" customHeight="1" x14ac:dyDescent="0.25">
      <c r="C15813" s="34"/>
      <c r="D15813" s="27"/>
      <c r="F15813" s="27"/>
      <c r="G15813" s="35"/>
      <c r="H15813" s="35"/>
      <c r="I15813" s="35"/>
    </row>
    <row r="15814" spans="3:9" ht="22.5" customHeight="1" x14ac:dyDescent="0.25">
      <c r="C15814" s="34"/>
      <c r="D15814" s="27"/>
      <c r="F15814" s="27"/>
      <c r="G15814" s="35"/>
      <c r="H15814" s="35"/>
      <c r="I15814" s="35"/>
    </row>
    <row r="15815" spans="3:9" ht="22.5" customHeight="1" x14ac:dyDescent="0.25">
      <c r="C15815" s="34"/>
      <c r="D15815" s="27"/>
      <c r="F15815" s="27"/>
      <c r="G15815" s="35"/>
      <c r="H15815" s="35"/>
      <c r="I15815" s="35"/>
    </row>
    <row r="15816" spans="3:9" ht="22.5" customHeight="1" x14ac:dyDescent="0.25">
      <c r="C15816" s="34"/>
      <c r="D15816" s="27"/>
      <c r="F15816" s="27"/>
      <c r="G15816" s="35"/>
      <c r="H15816" s="35"/>
      <c r="I15816" s="35"/>
    </row>
    <row r="15817" spans="3:9" ht="22.5" customHeight="1" x14ac:dyDescent="0.25">
      <c r="C15817" s="34"/>
      <c r="D15817" s="27"/>
      <c r="F15817" s="27"/>
      <c r="G15817" s="35"/>
      <c r="H15817" s="35"/>
      <c r="I15817" s="35"/>
    </row>
    <row r="15818" spans="3:9" ht="22.5" customHeight="1" x14ac:dyDescent="0.25">
      <c r="C15818" s="34"/>
      <c r="D15818" s="27"/>
      <c r="F15818" s="27"/>
      <c r="G15818" s="35"/>
      <c r="H15818" s="35"/>
      <c r="I15818" s="35"/>
    </row>
    <row r="15819" spans="3:9" ht="22.5" customHeight="1" x14ac:dyDescent="0.25">
      <c r="C15819" s="34"/>
      <c r="D15819" s="27"/>
      <c r="F15819" s="27"/>
      <c r="G15819" s="35"/>
      <c r="H15819" s="35"/>
      <c r="I15819" s="35"/>
    </row>
    <row r="15820" spans="3:9" ht="22.5" customHeight="1" x14ac:dyDescent="0.25">
      <c r="C15820" s="34"/>
      <c r="D15820" s="27"/>
      <c r="F15820" s="27"/>
      <c r="G15820" s="35"/>
      <c r="H15820" s="35"/>
      <c r="I15820" s="35"/>
    </row>
    <row r="15821" spans="3:9" ht="22.5" customHeight="1" x14ac:dyDescent="0.25">
      <c r="C15821" s="34"/>
      <c r="D15821" s="27"/>
      <c r="F15821" s="27"/>
      <c r="G15821" s="35"/>
      <c r="H15821" s="35"/>
      <c r="I15821" s="35"/>
    </row>
    <row r="15822" spans="3:9" ht="22.5" customHeight="1" x14ac:dyDescent="0.25">
      <c r="C15822" s="34"/>
      <c r="D15822" s="27"/>
      <c r="F15822" s="27"/>
      <c r="G15822" s="35"/>
      <c r="H15822" s="35"/>
      <c r="I15822" s="35"/>
    </row>
    <row r="15823" spans="3:9" ht="22.5" customHeight="1" x14ac:dyDescent="0.25">
      <c r="C15823" s="34"/>
      <c r="D15823" s="27"/>
      <c r="F15823" s="27"/>
      <c r="G15823" s="35"/>
      <c r="H15823" s="35"/>
      <c r="I15823" s="35"/>
    </row>
    <row r="15824" spans="3:9" ht="22.5" customHeight="1" x14ac:dyDescent="0.25">
      <c r="C15824" s="34"/>
      <c r="D15824" s="27"/>
      <c r="F15824" s="27"/>
      <c r="G15824" s="35"/>
      <c r="H15824" s="35"/>
      <c r="I15824" s="35"/>
    </row>
    <row r="15825" spans="3:9" ht="22.5" customHeight="1" x14ac:dyDescent="0.25">
      <c r="C15825" s="34"/>
      <c r="D15825" s="27"/>
      <c r="F15825" s="27"/>
      <c r="G15825" s="35"/>
      <c r="H15825" s="35"/>
      <c r="I15825" s="35"/>
    </row>
    <row r="15826" spans="3:9" ht="22.5" customHeight="1" x14ac:dyDescent="0.25">
      <c r="C15826" s="34"/>
      <c r="D15826" s="27"/>
      <c r="F15826" s="27"/>
      <c r="G15826" s="35"/>
      <c r="H15826" s="35"/>
      <c r="I15826" s="35"/>
    </row>
    <row r="15827" spans="3:9" ht="22.5" customHeight="1" x14ac:dyDescent="0.25">
      <c r="C15827" s="34"/>
      <c r="D15827" s="27"/>
      <c r="F15827" s="27"/>
      <c r="G15827" s="35"/>
      <c r="H15827" s="35"/>
      <c r="I15827" s="35"/>
    </row>
    <row r="15828" spans="3:9" ht="22.5" customHeight="1" x14ac:dyDescent="0.25">
      <c r="C15828" s="34"/>
      <c r="D15828" s="27"/>
      <c r="F15828" s="27"/>
      <c r="G15828" s="35"/>
      <c r="H15828" s="35"/>
      <c r="I15828" s="35"/>
    </row>
    <row r="15829" spans="3:9" ht="22.5" customHeight="1" x14ac:dyDescent="0.25">
      <c r="C15829" s="34"/>
      <c r="D15829" s="27"/>
      <c r="F15829" s="27"/>
      <c r="G15829" s="35"/>
      <c r="H15829" s="35"/>
      <c r="I15829" s="35"/>
    </row>
    <row r="15830" spans="3:9" ht="22.5" customHeight="1" x14ac:dyDescent="0.25">
      <c r="C15830" s="34"/>
      <c r="D15830" s="27"/>
      <c r="F15830" s="27"/>
      <c r="G15830" s="35"/>
      <c r="H15830" s="35"/>
      <c r="I15830" s="35"/>
    </row>
    <row r="15831" spans="3:9" ht="22.5" customHeight="1" x14ac:dyDescent="0.25">
      <c r="C15831" s="34"/>
      <c r="D15831" s="27"/>
      <c r="F15831" s="27"/>
      <c r="G15831" s="35"/>
      <c r="H15831" s="35"/>
      <c r="I15831" s="35"/>
    </row>
    <row r="15832" spans="3:9" ht="22.5" customHeight="1" x14ac:dyDescent="0.25">
      <c r="C15832" s="34"/>
      <c r="D15832" s="27"/>
      <c r="F15832" s="27"/>
      <c r="G15832" s="35"/>
      <c r="H15832" s="35"/>
      <c r="I15832" s="35"/>
    </row>
    <row r="15833" spans="3:9" ht="22.5" customHeight="1" x14ac:dyDescent="0.25">
      <c r="C15833" s="34"/>
      <c r="D15833" s="27"/>
      <c r="F15833" s="27"/>
      <c r="G15833" s="35"/>
      <c r="H15833" s="35"/>
      <c r="I15833" s="35"/>
    </row>
    <row r="15834" spans="3:9" ht="22.5" customHeight="1" x14ac:dyDescent="0.25">
      <c r="C15834" s="34"/>
      <c r="D15834" s="27"/>
      <c r="F15834" s="27"/>
      <c r="G15834" s="35"/>
      <c r="H15834" s="35"/>
      <c r="I15834" s="35"/>
    </row>
    <row r="15835" spans="3:9" ht="22.5" customHeight="1" x14ac:dyDescent="0.25">
      <c r="C15835" s="34"/>
      <c r="D15835" s="27"/>
      <c r="F15835" s="27"/>
      <c r="G15835" s="35"/>
      <c r="H15835" s="35"/>
      <c r="I15835" s="35"/>
    </row>
    <row r="15836" spans="3:9" ht="22.5" customHeight="1" x14ac:dyDescent="0.25">
      <c r="C15836" s="34"/>
      <c r="D15836" s="27"/>
      <c r="F15836" s="27"/>
      <c r="G15836" s="35"/>
      <c r="H15836" s="35"/>
      <c r="I15836" s="35"/>
    </row>
    <row r="15837" spans="3:9" ht="22.5" customHeight="1" x14ac:dyDescent="0.25">
      <c r="C15837" s="34"/>
      <c r="D15837" s="27"/>
      <c r="F15837" s="27"/>
      <c r="G15837" s="35"/>
      <c r="H15837" s="35"/>
      <c r="I15837" s="35"/>
    </row>
    <row r="15838" spans="3:9" ht="22.5" customHeight="1" x14ac:dyDescent="0.25">
      <c r="C15838" s="34"/>
      <c r="D15838" s="27"/>
      <c r="F15838" s="27"/>
      <c r="G15838" s="35"/>
      <c r="H15838" s="35"/>
      <c r="I15838" s="35"/>
    </row>
    <row r="15839" spans="3:9" ht="22.5" customHeight="1" x14ac:dyDescent="0.25">
      <c r="C15839" s="34"/>
      <c r="D15839" s="27"/>
      <c r="F15839" s="27"/>
      <c r="G15839" s="35"/>
      <c r="H15839" s="35"/>
      <c r="I15839" s="35"/>
    </row>
    <row r="15840" spans="3:9" ht="22.5" customHeight="1" x14ac:dyDescent="0.25">
      <c r="C15840" s="34"/>
      <c r="D15840" s="27"/>
      <c r="F15840" s="27"/>
      <c r="G15840" s="35"/>
      <c r="H15840" s="35"/>
      <c r="I15840" s="35"/>
    </row>
    <row r="15841" spans="3:9" ht="22.5" customHeight="1" x14ac:dyDescent="0.25">
      <c r="C15841" s="34"/>
      <c r="D15841" s="27"/>
      <c r="F15841" s="27"/>
      <c r="G15841" s="35"/>
      <c r="H15841" s="35"/>
      <c r="I15841" s="35"/>
    </row>
    <row r="15842" spans="3:9" ht="22.5" customHeight="1" x14ac:dyDescent="0.25">
      <c r="C15842" s="34"/>
      <c r="D15842" s="27"/>
      <c r="F15842" s="27"/>
      <c r="G15842" s="35"/>
      <c r="H15842" s="35"/>
      <c r="I15842" s="35"/>
    </row>
    <row r="15843" spans="3:9" ht="22.5" customHeight="1" x14ac:dyDescent="0.25">
      <c r="C15843" s="34"/>
      <c r="D15843" s="27"/>
      <c r="F15843" s="27"/>
      <c r="G15843" s="35"/>
      <c r="H15843" s="35"/>
      <c r="I15843" s="35"/>
    </row>
    <row r="15844" spans="3:9" ht="22.5" customHeight="1" x14ac:dyDescent="0.25">
      <c r="C15844" s="34"/>
      <c r="D15844" s="27"/>
      <c r="F15844" s="27"/>
      <c r="G15844" s="35"/>
      <c r="H15844" s="35"/>
      <c r="I15844" s="35"/>
    </row>
    <row r="15845" spans="3:9" ht="22.5" customHeight="1" x14ac:dyDescent="0.25">
      <c r="C15845" s="34"/>
      <c r="D15845" s="27"/>
      <c r="F15845" s="27"/>
      <c r="G15845" s="35"/>
      <c r="H15845" s="35"/>
      <c r="I15845" s="35"/>
    </row>
    <row r="15846" spans="3:9" ht="22.5" customHeight="1" x14ac:dyDescent="0.25">
      <c r="C15846" s="34"/>
      <c r="D15846" s="27"/>
      <c r="F15846" s="27"/>
      <c r="G15846" s="35"/>
      <c r="H15846" s="35"/>
      <c r="I15846" s="35"/>
    </row>
    <row r="15847" spans="3:9" ht="22.5" customHeight="1" x14ac:dyDescent="0.25">
      <c r="C15847" s="34"/>
      <c r="D15847" s="27"/>
      <c r="F15847" s="27"/>
      <c r="G15847" s="35"/>
      <c r="H15847" s="35"/>
      <c r="I15847" s="35"/>
    </row>
    <row r="15848" spans="3:9" ht="22.5" customHeight="1" x14ac:dyDescent="0.25">
      <c r="C15848" s="34"/>
      <c r="D15848" s="27"/>
      <c r="F15848" s="27"/>
      <c r="G15848" s="35"/>
      <c r="H15848" s="35"/>
      <c r="I15848" s="35"/>
    </row>
    <row r="15849" spans="3:9" ht="22.5" customHeight="1" x14ac:dyDescent="0.25">
      <c r="C15849" s="34"/>
      <c r="D15849" s="27"/>
      <c r="F15849" s="27"/>
      <c r="G15849" s="35"/>
      <c r="H15849" s="35"/>
      <c r="I15849" s="35"/>
    </row>
    <row r="15850" spans="3:9" ht="22.5" customHeight="1" x14ac:dyDescent="0.25">
      <c r="C15850" s="34"/>
      <c r="D15850" s="27"/>
      <c r="F15850" s="27"/>
      <c r="G15850" s="35"/>
      <c r="H15850" s="35"/>
      <c r="I15850" s="35"/>
    </row>
    <row r="15851" spans="3:9" ht="22.5" customHeight="1" x14ac:dyDescent="0.25">
      <c r="C15851" s="34"/>
      <c r="D15851" s="27"/>
      <c r="F15851" s="27"/>
      <c r="G15851" s="35"/>
      <c r="H15851" s="35"/>
      <c r="I15851" s="35"/>
    </row>
    <row r="15852" spans="3:9" ht="22.5" customHeight="1" x14ac:dyDescent="0.25">
      <c r="C15852" s="34"/>
      <c r="D15852" s="27"/>
      <c r="F15852" s="27"/>
      <c r="G15852" s="35"/>
      <c r="H15852" s="35"/>
      <c r="I15852" s="35"/>
    </row>
    <row r="15853" spans="3:9" ht="22.5" customHeight="1" x14ac:dyDescent="0.25">
      <c r="C15853" s="34"/>
      <c r="D15853" s="27"/>
      <c r="F15853" s="27"/>
      <c r="G15853" s="35"/>
      <c r="H15853" s="35"/>
      <c r="I15853" s="35"/>
    </row>
    <row r="15854" spans="3:9" ht="22.5" customHeight="1" x14ac:dyDescent="0.25">
      <c r="C15854" s="34"/>
      <c r="D15854" s="27"/>
      <c r="F15854" s="27"/>
      <c r="G15854" s="35"/>
      <c r="H15854" s="35"/>
      <c r="I15854" s="35"/>
    </row>
    <row r="15855" spans="3:9" ht="22.5" customHeight="1" x14ac:dyDescent="0.25">
      <c r="C15855" s="34"/>
      <c r="D15855" s="27"/>
      <c r="F15855" s="27"/>
      <c r="G15855" s="35"/>
      <c r="H15855" s="35"/>
      <c r="I15855" s="35"/>
    </row>
    <row r="15856" spans="3:9" ht="22.5" customHeight="1" x14ac:dyDescent="0.25">
      <c r="C15856" s="34"/>
      <c r="D15856" s="27"/>
      <c r="F15856" s="27"/>
      <c r="G15856" s="35"/>
      <c r="H15856" s="35"/>
      <c r="I15856" s="35"/>
    </row>
    <row r="15857" spans="3:9" ht="22.5" customHeight="1" x14ac:dyDescent="0.25">
      <c r="C15857" s="34"/>
      <c r="D15857" s="27"/>
      <c r="F15857" s="27"/>
      <c r="G15857" s="35"/>
      <c r="H15857" s="35"/>
      <c r="I15857" s="35"/>
    </row>
    <row r="15858" spans="3:9" ht="22.5" customHeight="1" x14ac:dyDescent="0.25">
      <c r="C15858" s="34"/>
      <c r="D15858" s="27"/>
      <c r="F15858" s="27"/>
      <c r="G15858" s="35"/>
      <c r="H15858" s="35"/>
      <c r="I15858" s="35"/>
    </row>
    <row r="15859" spans="3:9" ht="22.5" customHeight="1" x14ac:dyDescent="0.25">
      <c r="C15859" s="34"/>
      <c r="D15859" s="27"/>
      <c r="F15859" s="27"/>
      <c r="G15859" s="35"/>
      <c r="H15859" s="35"/>
      <c r="I15859" s="35"/>
    </row>
    <row r="15860" spans="3:9" ht="22.5" customHeight="1" x14ac:dyDescent="0.25">
      <c r="C15860" s="34"/>
      <c r="D15860" s="27"/>
      <c r="F15860" s="27"/>
      <c r="G15860" s="35"/>
      <c r="H15860" s="35"/>
      <c r="I15860" s="35"/>
    </row>
    <row r="15861" spans="3:9" ht="22.5" customHeight="1" x14ac:dyDescent="0.25">
      <c r="C15861" s="34"/>
      <c r="D15861" s="27"/>
      <c r="F15861" s="27"/>
      <c r="G15861" s="35"/>
      <c r="H15861" s="35"/>
      <c r="I15861" s="35"/>
    </row>
    <row r="15862" spans="3:9" ht="22.5" customHeight="1" x14ac:dyDescent="0.25">
      <c r="C15862" s="34"/>
      <c r="D15862" s="27"/>
      <c r="F15862" s="27"/>
      <c r="G15862" s="35"/>
      <c r="H15862" s="35"/>
      <c r="I15862" s="35"/>
    </row>
    <row r="15863" spans="3:9" ht="22.5" customHeight="1" x14ac:dyDescent="0.25">
      <c r="C15863" s="34"/>
      <c r="D15863" s="27"/>
      <c r="F15863" s="27"/>
      <c r="G15863" s="35"/>
      <c r="H15863" s="35"/>
      <c r="I15863" s="35"/>
    </row>
    <row r="15864" spans="3:9" ht="22.5" customHeight="1" x14ac:dyDescent="0.25">
      <c r="C15864" s="34"/>
      <c r="D15864" s="27"/>
      <c r="F15864" s="27"/>
      <c r="G15864" s="35"/>
      <c r="H15864" s="35"/>
      <c r="I15864" s="35"/>
    </row>
    <row r="15865" spans="3:9" ht="22.5" customHeight="1" x14ac:dyDescent="0.25">
      <c r="C15865" s="34"/>
      <c r="D15865" s="27"/>
      <c r="F15865" s="27"/>
      <c r="G15865" s="35"/>
      <c r="H15865" s="35"/>
      <c r="I15865" s="35"/>
    </row>
    <row r="15866" spans="3:9" ht="22.5" customHeight="1" x14ac:dyDescent="0.25">
      <c r="C15866" s="34"/>
      <c r="D15866" s="27"/>
      <c r="F15866" s="27"/>
      <c r="G15866" s="35"/>
      <c r="H15866" s="35"/>
      <c r="I15866" s="35"/>
    </row>
    <row r="15867" spans="3:9" ht="22.5" customHeight="1" x14ac:dyDescent="0.25">
      <c r="C15867" s="34"/>
      <c r="D15867" s="27"/>
      <c r="F15867" s="27"/>
      <c r="G15867" s="35"/>
      <c r="H15867" s="35"/>
      <c r="I15867" s="35"/>
    </row>
    <row r="15868" spans="3:9" ht="22.5" customHeight="1" x14ac:dyDescent="0.25">
      <c r="C15868" s="34"/>
      <c r="D15868" s="27"/>
      <c r="F15868" s="27"/>
      <c r="G15868" s="35"/>
      <c r="H15868" s="35"/>
      <c r="I15868" s="35"/>
    </row>
    <row r="15869" spans="3:9" ht="22.5" customHeight="1" x14ac:dyDescent="0.25">
      <c r="C15869" s="34"/>
      <c r="D15869" s="27"/>
      <c r="F15869" s="27"/>
      <c r="G15869" s="35"/>
      <c r="H15869" s="35"/>
      <c r="I15869" s="35"/>
    </row>
    <row r="15870" spans="3:9" ht="22.5" customHeight="1" x14ac:dyDescent="0.25">
      <c r="C15870" s="34"/>
      <c r="D15870" s="27"/>
      <c r="F15870" s="27"/>
      <c r="G15870" s="35"/>
      <c r="H15870" s="35"/>
      <c r="I15870" s="35"/>
    </row>
    <row r="15871" spans="3:9" ht="22.5" customHeight="1" x14ac:dyDescent="0.25">
      <c r="C15871" s="34"/>
      <c r="D15871" s="27"/>
      <c r="F15871" s="27"/>
      <c r="G15871" s="35"/>
      <c r="H15871" s="35"/>
      <c r="I15871" s="35"/>
    </row>
    <row r="15872" spans="3:9" ht="22.5" customHeight="1" x14ac:dyDescent="0.25">
      <c r="C15872" s="34"/>
      <c r="D15872" s="27"/>
      <c r="F15872" s="27"/>
      <c r="G15872" s="35"/>
      <c r="H15872" s="35"/>
      <c r="I15872" s="35"/>
    </row>
    <row r="15873" spans="3:9" ht="22.5" customHeight="1" x14ac:dyDescent="0.25">
      <c r="C15873" s="34"/>
      <c r="D15873" s="27"/>
      <c r="F15873" s="27"/>
      <c r="G15873" s="35"/>
      <c r="H15873" s="35"/>
      <c r="I15873" s="35"/>
    </row>
    <row r="15874" spans="3:9" ht="22.5" customHeight="1" x14ac:dyDescent="0.25">
      <c r="C15874" s="34"/>
      <c r="D15874" s="27"/>
      <c r="F15874" s="27"/>
      <c r="G15874" s="35"/>
      <c r="H15874" s="35"/>
      <c r="I15874" s="35"/>
    </row>
    <row r="15875" spans="3:9" ht="22.5" customHeight="1" x14ac:dyDescent="0.25">
      <c r="C15875" s="34"/>
      <c r="D15875" s="27"/>
      <c r="F15875" s="27"/>
      <c r="G15875" s="35"/>
      <c r="H15875" s="35"/>
      <c r="I15875" s="35"/>
    </row>
    <row r="15876" spans="3:9" ht="22.5" customHeight="1" x14ac:dyDescent="0.25">
      <c r="C15876" s="34"/>
      <c r="D15876" s="27"/>
      <c r="F15876" s="27"/>
      <c r="G15876" s="35"/>
      <c r="H15876" s="35"/>
      <c r="I15876" s="35"/>
    </row>
    <row r="15877" spans="3:9" ht="22.5" customHeight="1" x14ac:dyDescent="0.25">
      <c r="C15877" s="34"/>
      <c r="D15877" s="27"/>
      <c r="F15877" s="27"/>
      <c r="G15877" s="35"/>
      <c r="H15877" s="35"/>
      <c r="I15877" s="35"/>
    </row>
    <row r="15878" spans="3:9" ht="22.5" customHeight="1" x14ac:dyDescent="0.25">
      <c r="C15878" s="34"/>
      <c r="D15878" s="27"/>
      <c r="F15878" s="27"/>
      <c r="G15878" s="35"/>
      <c r="H15878" s="35"/>
      <c r="I15878" s="35"/>
    </row>
    <row r="15879" spans="3:9" ht="22.5" customHeight="1" x14ac:dyDescent="0.25">
      <c r="C15879" s="34"/>
      <c r="D15879" s="27"/>
      <c r="F15879" s="27"/>
      <c r="G15879" s="35"/>
      <c r="H15879" s="35"/>
      <c r="I15879" s="35"/>
    </row>
    <row r="15880" spans="3:9" ht="22.5" customHeight="1" x14ac:dyDescent="0.25">
      <c r="C15880" s="34"/>
      <c r="D15880" s="27"/>
      <c r="F15880" s="27"/>
      <c r="G15880" s="35"/>
      <c r="H15880" s="35"/>
      <c r="I15880" s="35"/>
    </row>
    <row r="15881" spans="3:9" ht="22.5" customHeight="1" x14ac:dyDescent="0.25">
      <c r="C15881" s="34"/>
      <c r="D15881" s="27"/>
      <c r="F15881" s="27"/>
      <c r="G15881" s="35"/>
      <c r="H15881" s="35"/>
      <c r="I15881" s="35"/>
    </row>
    <row r="15882" spans="3:9" ht="22.5" customHeight="1" x14ac:dyDescent="0.25">
      <c r="C15882" s="34"/>
      <c r="D15882" s="27"/>
      <c r="F15882" s="27"/>
      <c r="G15882" s="35"/>
      <c r="H15882" s="35"/>
      <c r="I15882" s="35"/>
    </row>
    <row r="15883" spans="3:9" ht="22.5" customHeight="1" x14ac:dyDescent="0.25">
      <c r="C15883" s="34"/>
      <c r="D15883" s="27"/>
      <c r="F15883" s="27"/>
      <c r="G15883" s="35"/>
      <c r="H15883" s="35"/>
      <c r="I15883" s="35"/>
    </row>
    <row r="15884" spans="3:9" ht="22.5" customHeight="1" x14ac:dyDescent="0.25">
      <c r="C15884" s="34"/>
      <c r="D15884" s="27"/>
      <c r="F15884" s="27"/>
      <c r="G15884" s="35"/>
      <c r="H15884" s="35"/>
      <c r="I15884" s="35"/>
    </row>
    <row r="15885" spans="3:9" ht="22.5" customHeight="1" x14ac:dyDescent="0.25">
      <c r="C15885" s="34"/>
      <c r="D15885" s="27"/>
      <c r="F15885" s="27"/>
      <c r="G15885" s="35"/>
      <c r="H15885" s="35"/>
      <c r="I15885" s="35"/>
    </row>
    <row r="15886" spans="3:9" ht="22.5" customHeight="1" x14ac:dyDescent="0.25">
      <c r="C15886" s="34"/>
      <c r="D15886" s="27"/>
      <c r="F15886" s="27"/>
      <c r="G15886" s="35"/>
      <c r="H15886" s="35"/>
      <c r="I15886" s="35"/>
    </row>
    <row r="15887" spans="3:9" ht="22.5" customHeight="1" x14ac:dyDescent="0.25">
      <c r="C15887" s="34"/>
      <c r="D15887" s="27"/>
      <c r="F15887" s="27"/>
      <c r="G15887" s="35"/>
      <c r="H15887" s="35"/>
      <c r="I15887" s="35"/>
    </row>
    <row r="15888" spans="3:9" ht="22.5" customHeight="1" x14ac:dyDescent="0.25">
      <c r="C15888" s="34"/>
      <c r="D15888" s="27"/>
      <c r="F15888" s="27"/>
      <c r="G15888" s="35"/>
      <c r="H15888" s="35"/>
      <c r="I15888" s="35"/>
    </row>
    <row r="15889" spans="3:9" ht="22.5" customHeight="1" x14ac:dyDescent="0.25">
      <c r="C15889" s="34"/>
      <c r="D15889" s="27"/>
      <c r="F15889" s="27"/>
      <c r="G15889" s="35"/>
      <c r="H15889" s="35"/>
      <c r="I15889" s="35"/>
    </row>
    <row r="15890" spans="3:9" ht="22.5" customHeight="1" x14ac:dyDescent="0.25">
      <c r="C15890" s="34"/>
      <c r="D15890" s="27"/>
      <c r="F15890" s="27"/>
      <c r="G15890" s="35"/>
      <c r="H15890" s="35"/>
      <c r="I15890" s="35"/>
    </row>
    <row r="15891" spans="3:9" ht="22.5" customHeight="1" x14ac:dyDescent="0.25">
      <c r="C15891" s="34"/>
      <c r="D15891" s="27"/>
      <c r="F15891" s="27"/>
      <c r="G15891" s="35"/>
      <c r="H15891" s="35"/>
      <c r="I15891" s="35"/>
    </row>
    <row r="15892" spans="3:9" ht="22.5" customHeight="1" x14ac:dyDescent="0.25">
      <c r="C15892" s="34"/>
      <c r="D15892" s="27"/>
      <c r="F15892" s="27"/>
      <c r="G15892" s="35"/>
      <c r="H15892" s="35"/>
      <c r="I15892" s="35"/>
    </row>
    <row r="15893" spans="3:9" ht="22.5" customHeight="1" x14ac:dyDescent="0.25">
      <c r="C15893" s="34"/>
      <c r="D15893" s="27"/>
      <c r="F15893" s="27"/>
      <c r="G15893" s="35"/>
      <c r="H15893" s="35"/>
      <c r="I15893" s="35"/>
    </row>
    <row r="15894" spans="3:9" ht="22.5" customHeight="1" x14ac:dyDescent="0.25">
      <c r="C15894" s="34"/>
      <c r="D15894" s="27"/>
      <c r="F15894" s="27"/>
      <c r="G15894" s="35"/>
      <c r="H15894" s="35"/>
      <c r="I15894" s="35"/>
    </row>
    <row r="15895" spans="3:9" ht="22.5" customHeight="1" x14ac:dyDescent="0.25">
      <c r="C15895" s="34"/>
      <c r="D15895" s="27"/>
      <c r="F15895" s="27"/>
      <c r="G15895" s="35"/>
      <c r="H15895" s="35"/>
      <c r="I15895" s="35"/>
    </row>
    <row r="15896" spans="3:9" ht="22.5" customHeight="1" x14ac:dyDescent="0.25">
      <c r="C15896" s="34"/>
      <c r="D15896" s="27"/>
      <c r="F15896" s="27"/>
      <c r="G15896" s="35"/>
      <c r="H15896" s="35"/>
      <c r="I15896" s="35"/>
    </row>
    <row r="15897" spans="3:9" ht="22.5" customHeight="1" x14ac:dyDescent="0.25">
      <c r="C15897" s="34"/>
      <c r="D15897" s="27"/>
      <c r="F15897" s="27"/>
      <c r="G15897" s="35"/>
      <c r="H15897" s="35"/>
      <c r="I15897" s="35"/>
    </row>
    <row r="15898" spans="3:9" ht="22.5" customHeight="1" x14ac:dyDescent="0.25">
      <c r="C15898" s="34"/>
      <c r="D15898" s="27"/>
      <c r="F15898" s="27"/>
      <c r="G15898" s="35"/>
      <c r="H15898" s="35"/>
      <c r="I15898" s="35"/>
    </row>
    <row r="15899" spans="3:9" ht="22.5" customHeight="1" x14ac:dyDescent="0.25">
      <c r="C15899" s="34"/>
      <c r="D15899" s="27"/>
      <c r="F15899" s="27"/>
      <c r="G15899" s="35"/>
      <c r="H15899" s="35"/>
      <c r="I15899" s="35"/>
    </row>
    <row r="15900" spans="3:9" ht="22.5" customHeight="1" x14ac:dyDescent="0.25">
      <c r="C15900" s="34"/>
      <c r="D15900" s="27"/>
      <c r="F15900" s="27"/>
      <c r="G15900" s="35"/>
      <c r="H15900" s="35"/>
      <c r="I15900" s="35"/>
    </row>
    <row r="15901" spans="3:9" ht="22.5" customHeight="1" x14ac:dyDescent="0.25">
      <c r="C15901" s="34"/>
      <c r="D15901" s="27"/>
      <c r="F15901" s="27"/>
      <c r="G15901" s="35"/>
      <c r="H15901" s="35"/>
      <c r="I15901" s="35"/>
    </row>
    <row r="15902" spans="3:9" ht="22.5" customHeight="1" x14ac:dyDescent="0.25">
      <c r="C15902" s="34"/>
      <c r="D15902" s="27"/>
      <c r="F15902" s="27"/>
      <c r="G15902" s="35"/>
      <c r="H15902" s="35"/>
      <c r="I15902" s="35"/>
    </row>
    <row r="15903" spans="3:9" ht="22.5" customHeight="1" x14ac:dyDescent="0.25">
      <c r="C15903" s="34"/>
      <c r="D15903" s="27"/>
      <c r="F15903" s="27"/>
      <c r="G15903" s="35"/>
      <c r="H15903" s="35"/>
      <c r="I15903" s="35"/>
    </row>
    <row r="15904" spans="3:9" ht="22.5" customHeight="1" x14ac:dyDescent="0.25">
      <c r="C15904" s="34"/>
      <c r="D15904" s="27"/>
      <c r="F15904" s="27"/>
      <c r="G15904" s="35"/>
      <c r="H15904" s="35"/>
      <c r="I15904" s="35"/>
    </row>
    <row r="15905" spans="3:9" ht="22.5" customHeight="1" x14ac:dyDescent="0.25">
      <c r="C15905" s="34"/>
      <c r="D15905" s="27"/>
      <c r="F15905" s="27"/>
      <c r="G15905" s="35"/>
      <c r="H15905" s="35"/>
      <c r="I15905" s="35"/>
    </row>
    <row r="15906" spans="3:9" ht="22.5" customHeight="1" x14ac:dyDescent="0.25">
      <c r="C15906" s="34"/>
      <c r="D15906" s="27"/>
      <c r="F15906" s="27"/>
      <c r="G15906" s="35"/>
      <c r="H15906" s="35"/>
      <c r="I15906" s="35"/>
    </row>
    <row r="15907" spans="3:9" ht="22.5" customHeight="1" x14ac:dyDescent="0.25">
      <c r="C15907" s="34"/>
      <c r="D15907" s="27"/>
      <c r="F15907" s="27"/>
      <c r="G15907" s="35"/>
      <c r="H15907" s="35"/>
      <c r="I15907" s="35"/>
    </row>
    <row r="15908" spans="3:9" ht="22.5" customHeight="1" x14ac:dyDescent="0.25">
      <c r="C15908" s="34"/>
      <c r="D15908" s="27"/>
      <c r="F15908" s="27"/>
      <c r="G15908" s="35"/>
      <c r="H15908" s="35"/>
      <c r="I15908" s="35"/>
    </row>
    <row r="15909" spans="3:9" ht="22.5" customHeight="1" x14ac:dyDescent="0.25">
      <c r="C15909" s="34"/>
      <c r="D15909" s="27"/>
      <c r="F15909" s="27"/>
      <c r="G15909" s="35"/>
      <c r="H15909" s="35"/>
      <c r="I15909" s="35"/>
    </row>
    <row r="15910" spans="3:9" ht="22.5" customHeight="1" x14ac:dyDescent="0.25">
      <c r="C15910" s="34"/>
      <c r="D15910" s="27"/>
      <c r="F15910" s="27"/>
      <c r="G15910" s="35"/>
      <c r="H15910" s="35"/>
      <c r="I15910" s="35"/>
    </row>
    <row r="15911" spans="3:9" ht="22.5" customHeight="1" x14ac:dyDescent="0.25">
      <c r="C15911" s="34"/>
      <c r="D15911" s="27"/>
      <c r="F15911" s="27"/>
      <c r="G15911" s="35"/>
      <c r="H15911" s="35"/>
      <c r="I15911" s="35"/>
    </row>
    <row r="15912" spans="3:9" ht="22.5" customHeight="1" x14ac:dyDescent="0.25">
      <c r="C15912" s="34"/>
      <c r="D15912" s="27"/>
      <c r="F15912" s="27"/>
      <c r="G15912" s="35"/>
      <c r="H15912" s="35"/>
      <c r="I15912" s="35"/>
    </row>
    <row r="15913" spans="3:9" ht="22.5" customHeight="1" x14ac:dyDescent="0.25">
      <c r="C15913" s="34"/>
      <c r="D15913" s="27"/>
      <c r="F15913" s="27"/>
      <c r="G15913" s="35"/>
      <c r="H15913" s="35"/>
      <c r="I15913" s="35"/>
    </row>
    <row r="15914" spans="3:9" ht="22.5" customHeight="1" x14ac:dyDescent="0.25">
      <c r="C15914" s="34"/>
      <c r="D15914" s="27"/>
      <c r="F15914" s="27"/>
      <c r="G15914" s="35"/>
      <c r="H15914" s="35"/>
      <c r="I15914" s="35"/>
    </row>
    <row r="15915" spans="3:9" ht="22.5" customHeight="1" x14ac:dyDescent="0.25">
      <c r="C15915" s="34"/>
      <c r="D15915" s="27"/>
      <c r="F15915" s="27"/>
      <c r="G15915" s="35"/>
      <c r="H15915" s="35"/>
      <c r="I15915" s="35"/>
    </row>
    <row r="15916" spans="3:9" ht="22.5" customHeight="1" x14ac:dyDescent="0.25">
      <c r="C15916" s="34"/>
      <c r="D15916" s="27"/>
      <c r="F15916" s="27"/>
      <c r="G15916" s="35"/>
      <c r="H15916" s="35"/>
      <c r="I15916" s="35"/>
    </row>
    <row r="15917" spans="3:9" ht="22.5" customHeight="1" x14ac:dyDescent="0.25">
      <c r="C15917" s="34"/>
      <c r="D15917" s="27"/>
      <c r="F15917" s="27"/>
      <c r="G15917" s="35"/>
      <c r="H15917" s="35"/>
      <c r="I15917" s="35"/>
    </row>
    <row r="15918" spans="3:9" ht="22.5" customHeight="1" x14ac:dyDescent="0.25">
      <c r="C15918" s="34"/>
      <c r="D15918" s="27"/>
      <c r="F15918" s="27"/>
      <c r="G15918" s="35"/>
      <c r="H15918" s="35"/>
      <c r="I15918" s="35"/>
    </row>
    <row r="15919" spans="3:9" ht="22.5" customHeight="1" x14ac:dyDescent="0.25">
      <c r="C15919" s="34"/>
      <c r="D15919" s="27"/>
      <c r="F15919" s="27"/>
      <c r="G15919" s="35"/>
      <c r="H15919" s="35"/>
      <c r="I15919" s="35"/>
    </row>
    <row r="15920" spans="3:9" ht="22.5" customHeight="1" x14ac:dyDescent="0.25">
      <c r="C15920" s="34"/>
      <c r="D15920" s="27"/>
      <c r="F15920" s="27"/>
      <c r="G15920" s="35"/>
      <c r="H15920" s="35"/>
      <c r="I15920" s="35"/>
    </row>
    <row r="15921" spans="3:9" ht="22.5" customHeight="1" x14ac:dyDescent="0.25">
      <c r="C15921" s="34"/>
      <c r="D15921" s="27"/>
      <c r="F15921" s="27"/>
      <c r="G15921" s="35"/>
      <c r="H15921" s="35"/>
      <c r="I15921" s="35"/>
    </row>
    <row r="15922" spans="3:9" ht="22.5" customHeight="1" x14ac:dyDescent="0.25">
      <c r="C15922" s="34"/>
      <c r="D15922" s="27"/>
      <c r="F15922" s="27"/>
      <c r="G15922" s="35"/>
      <c r="H15922" s="35"/>
      <c r="I15922" s="35"/>
    </row>
    <row r="15923" spans="3:9" ht="22.5" customHeight="1" x14ac:dyDescent="0.25">
      <c r="C15923" s="34"/>
      <c r="D15923" s="27"/>
      <c r="F15923" s="27"/>
      <c r="G15923" s="35"/>
      <c r="H15923" s="35"/>
      <c r="I15923" s="35"/>
    </row>
    <row r="15924" spans="3:9" ht="22.5" customHeight="1" x14ac:dyDescent="0.25">
      <c r="C15924" s="34"/>
      <c r="D15924" s="27"/>
      <c r="F15924" s="27"/>
      <c r="G15924" s="35"/>
      <c r="H15924" s="35"/>
      <c r="I15924" s="35"/>
    </row>
    <row r="15925" spans="3:9" ht="22.5" customHeight="1" x14ac:dyDescent="0.25">
      <c r="C15925" s="34"/>
      <c r="D15925" s="27"/>
      <c r="F15925" s="27"/>
      <c r="G15925" s="35"/>
      <c r="H15925" s="35"/>
      <c r="I15925" s="35"/>
    </row>
    <row r="15926" spans="3:9" ht="22.5" customHeight="1" x14ac:dyDescent="0.25">
      <c r="C15926" s="34"/>
      <c r="D15926" s="27"/>
      <c r="F15926" s="27"/>
      <c r="G15926" s="35"/>
      <c r="H15926" s="35"/>
      <c r="I15926" s="35"/>
    </row>
    <row r="15927" spans="3:9" ht="22.5" customHeight="1" x14ac:dyDescent="0.25">
      <c r="C15927" s="34"/>
      <c r="D15927" s="27"/>
      <c r="F15927" s="27"/>
      <c r="G15927" s="35"/>
      <c r="H15927" s="35"/>
      <c r="I15927" s="35"/>
    </row>
    <row r="15928" spans="3:9" ht="22.5" customHeight="1" x14ac:dyDescent="0.25">
      <c r="C15928" s="34"/>
      <c r="D15928" s="27"/>
      <c r="F15928" s="27"/>
      <c r="G15928" s="35"/>
      <c r="H15928" s="35"/>
      <c r="I15928" s="35"/>
    </row>
    <row r="15929" spans="3:9" ht="22.5" customHeight="1" x14ac:dyDescent="0.25">
      <c r="C15929" s="34"/>
      <c r="D15929" s="27"/>
      <c r="F15929" s="27"/>
      <c r="G15929" s="35"/>
      <c r="H15929" s="35"/>
      <c r="I15929" s="35"/>
    </row>
    <row r="15930" spans="3:9" ht="22.5" customHeight="1" x14ac:dyDescent="0.25">
      <c r="C15930" s="34"/>
      <c r="D15930" s="27"/>
      <c r="F15930" s="27"/>
      <c r="G15930" s="35"/>
      <c r="H15930" s="35"/>
      <c r="I15930" s="35"/>
    </row>
    <row r="15931" spans="3:9" ht="22.5" customHeight="1" x14ac:dyDescent="0.25">
      <c r="C15931" s="34"/>
      <c r="D15931" s="27"/>
      <c r="F15931" s="27"/>
      <c r="G15931" s="35"/>
      <c r="H15931" s="35"/>
      <c r="I15931" s="35"/>
    </row>
    <row r="15932" spans="3:9" ht="22.5" customHeight="1" x14ac:dyDescent="0.25">
      <c r="C15932" s="34"/>
      <c r="D15932" s="27"/>
      <c r="F15932" s="27"/>
      <c r="G15932" s="35"/>
      <c r="H15932" s="35"/>
      <c r="I15932" s="35"/>
    </row>
    <row r="15933" spans="3:9" ht="22.5" customHeight="1" x14ac:dyDescent="0.25">
      <c r="C15933" s="34"/>
      <c r="D15933" s="27"/>
      <c r="F15933" s="27"/>
      <c r="G15933" s="35"/>
      <c r="H15933" s="35"/>
      <c r="I15933" s="35"/>
    </row>
    <row r="15934" spans="3:9" ht="22.5" customHeight="1" x14ac:dyDescent="0.25">
      <c r="C15934" s="34"/>
      <c r="D15934" s="27"/>
      <c r="F15934" s="27"/>
      <c r="G15934" s="35"/>
      <c r="H15934" s="35"/>
      <c r="I15934" s="35"/>
    </row>
    <row r="15935" spans="3:9" ht="22.5" customHeight="1" x14ac:dyDescent="0.25">
      <c r="C15935" s="34"/>
      <c r="D15935" s="27"/>
      <c r="F15935" s="27"/>
      <c r="G15935" s="35"/>
      <c r="H15935" s="35"/>
      <c r="I15935" s="35"/>
    </row>
    <row r="15936" spans="3:9" ht="22.5" customHeight="1" x14ac:dyDescent="0.25">
      <c r="C15936" s="34"/>
      <c r="D15936" s="27"/>
      <c r="F15936" s="27"/>
      <c r="G15936" s="35"/>
      <c r="H15936" s="35"/>
      <c r="I15936" s="35"/>
    </row>
    <row r="15937" spans="3:9" ht="22.5" customHeight="1" x14ac:dyDescent="0.25">
      <c r="C15937" s="34"/>
      <c r="D15937" s="27"/>
      <c r="F15937" s="27"/>
      <c r="G15937" s="35"/>
      <c r="H15937" s="35"/>
      <c r="I15937" s="35"/>
    </row>
    <row r="15938" spans="3:9" ht="22.5" customHeight="1" x14ac:dyDescent="0.25">
      <c r="C15938" s="34"/>
      <c r="D15938" s="27"/>
      <c r="F15938" s="27"/>
      <c r="G15938" s="35"/>
      <c r="H15938" s="35"/>
      <c r="I15938" s="35"/>
    </row>
    <row r="15939" spans="3:9" ht="22.5" customHeight="1" x14ac:dyDescent="0.25">
      <c r="C15939" s="34"/>
      <c r="D15939" s="27"/>
      <c r="F15939" s="27"/>
      <c r="G15939" s="35"/>
      <c r="H15939" s="35"/>
      <c r="I15939" s="35"/>
    </row>
    <row r="15940" spans="3:9" ht="22.5" customHeight="1" x14ac:dyDescent="0.25">
      <c r="C15940" s="34"/>
      <c r="D15940" s="27"/>
      <c r="F15940" s="27"/>
      <c r="G15940" s="35"/>
      <c r="H15940" s="35"/>
      <c r="I15940" s="35"/>
    </row>
    <row r="15941" spans="3:9" ht="22.5" customHeight="1" x14ac:dyDescent="0.25">
      <c r="C15941" s="34"/>
      <c r="D15941" s="27"/>
      <c r="F15941" s="27"/>
      <c r="G15941" s="35"/>
      <c r="H15941" s="35"/>
      <c r="I15941" s="35"/>
    </row>
    <row r="15942" spans="3:9" ht="22.5" customHeight="1" x14ac:dyDescent="0.25">
      <c r="C15942" s="34"/>
      <c r="D15942" s="27"/>
      <c r="F15942" s="27"/>
      <c r="G15942" s="35"/>
      <c r="H15942" s="35"/>
      <c r="I15942" s="35"/>
    </row>
    <row r="15943" spans="3:9" ht="22.5" customHeight="1" x14ac:dyDescent="0.25">
      <c r="C15943" s="34"/>
      <c r="D15943" s="27"/>
      <c r="F15943" s="27"/>
      <c r="G15943" s="35"/>
      <c r="H15943" s="35"/>
      <c r="I15943" s="35"/>
    </row>
    <row r="15944" spans="3:9" ht="22.5" customHeight="1" x14ac:dyDescent="0.25">
      <c r="C15944" s="34"/>
      <c r="D15944" s="27"/>
      <c r="F15944" s="27"/>
      <c r="G15944" s="35"/>
      <c r="H15944" s="35"/>
      <c r="I15944" s="35"/>
    </row>
    <row r="15945" spans="3:9" ht="22.5" customHeight="1" x14ac:dyDescent="0.25">
      <c r="C15945" s="34"/>
      <c r="D15945" s="27"/>
      <c r="F15945" s="27"/>
      <c r="G15945" s="35"/>
      <c r="H15945" s="35"/>
      <c r="I15945" s="35"/>
    </row>
    <row r="15946" spans="3:9" ht="22.5" customHeight="1" x14ac:dyDescent="0.25">
      <c r="C15946" s="34"/>
      <c r="D15946" s="27"/>
      <c r="F15946" s="27"/>
      <c r="G15946" s="35"/>
      <c r="H15946" s="35"/>
      <c r="I15946" s="35"/>
    </row>
    <row r="15947" spans="3:9" ht="22.5" customHeight="1" x14ac:dyDescent="0.25">
      <c r="C15947" s="34"/>
      <c r="D15947" s="27"/>
      <c r="F15947" s="27"/>
      <c r="G15947" s="35"/>
      <c r="H15947" s="35"/>
      <c r="I15947" s="35"/>
    </row>
    <row r="15948" spans="3:9" ht="22.5" customHeight="1" x14ac:dyDescent="0.25">
      <c r="C15948" s="34"/>
      <c r="D15948" s="27"/>
      <c r="F15948" s="27"/>
      <c r="G15948" s="35"/>
      <c r="H15948" s="35"/>
      <c r="I15948" s="35"/>
    </row>
    <row r="15949" spans="3:9" ht="22.5" customHeight="1" x14ac:dyDescent="0.25">
      <c r="C15949" s="34"/>
      <c r="D15949" s="27"/>
      <c r="F15949" s="27"/>
      <c r="G15949" s="35"/>
      <c r="H15949" s="35"/>
      <c r="I15949" s="35"/>
    </row>
    <row r="15950" spans="3:9" ht="22.5" customHeight="1" x14ac:dyDescent="0.25">
      <c r="C15950" s="34"/>
      <c r="D15950" s="27"/>
      <c r="F15950" s="27"/>
      <c r="G15950" s="35"/>
      <c r="H15950" s="35"/>
      <c r="I15950" s="35"/>
    </row>
    <row r="15951" spans="3:9" ht="22.5" customHeight="1" x14ac:dyDescent="0.25">
      <c r="C15951" s="34"/>
      <c r="D15951" s="27"/>
      <c r="F15951" s="27"/>
      <c r="G15951" s="35"/>
      <c r="H15951" s="35"/>
      <c r="I15951" s="35"/>
    </row>
    <row r="15952" spans="3:9" ht="22.5" customHeight="1" x14ac:dyDescent="0.25">
      <c r="C15952" s="34"/>
      <c r="D15952" s="27"/>
      <c r="F15952" s="27"/>
      <c r="G15952" s="35"/>
      <c r="H15952" s="35"/>
      <c r="I15952" s="35"/>
    </row>
    <row r="15953" spans="3:9" ht="22.5" customHeight="1" x14ac:dyDescent="0.25">
      <c r="C15953" s="34"/>
      <c r="D15953" s="27"/>
      <c r="F15953" s="27"/>
      <c r="G15953" s="35"/>
      <c r="H15953" s="35"/>
      <c r="I15953" s="35"/>
    </row>
    <row r="15954" spans="3:9" ht="22.5" customHeight="1" x14ac:dyDescent="0.25">
      <c r="C15954" s="34"/>
      <c r="D15954" s="27"/>
      <c r="F15954" s="27"/>
      <c r="G15954" s="35"/>
      <c r="H15954" s="35"/>
      <c r="I15954" s="35"/>
    </row>
    <row r="15955" spans="3:9" ht="22.5" customHeight="1" x14ac:dyDescent="0.25">
      <c r="C15955" s="34"/>
      <c r="D15955" s="27"/>
      <c r="F15955" s="27"/>
      <c r="G15955" s="35"/>
      <c r="H15955" s="35"/>
      <c r="I15955" s="35"/>
    </row>
    <row r="15956" spans="3:9" ht="22.5" customHeight="1" x14ac:dyDescent="0.25">
      <c r="C15956" s="34"/>
      <c r="D15956" s="27"/>
      <c r="F15956" s="27"/>
      <c r="G15956" s="35"/>
      <c r="H15956" s="35"/>
      <c r="I15956" s="35"/>
    </row>
    <row r="15957" spans="3:9" ht="22.5" customHeight="1" x14ac:dyDescent="0.25">
      <c r="C15957" s="34"/>
      <c r="D15957" s="27"/>
      <c r="F15957" s="27"/>
      <c r="G15957" s="35"/>
      <c r="H15957" s="35"/>
      <c r="I15957" s="35"/>
    </row>
    <row r="15958" spans="3:9" ht="22.5" customHeight="1" x14ac:dyDescent="0.25">
      <c r="C15958" s="34"/>
      <c r="D15958" s="27"/>
      <c r="F15958" s="27"/>
      <c r="G15958" s="35"/>
      <c r="H15958" s="35"/>
      <c r="I15958" s="35"/>
    </row>
    <row r="15959" spans="3:9" ht="22.5" customHeight="1" x14ac:dyDescent="0.25">
      <c r="C15959" s="34"/>
      <c r="D15959" s="27"/>
      <c r="F15959" s="27"/>
      <c r="G15959" s="35"/>
      <c r="H15959" s="35"/>
      <c r="I15959" s="35"/>
    </row>
    <row r="15960" spans="3:9" ht="22.5" customHeight="1" x14ac:dyDescent="0.25">
      <c r="C15960" s="34"/>
      <c r="D15960" s="27"/>
      <c r="F15960" s="27"/>
      <c r="G15960" s="35"/>
      <c r="H15960" s="35"/>
      <c r="I15960" s="35"/>
    </row>
    <row r="15961" spans="3:9" ht="22.5" customHeight="1" x14ac:dyDescent="0.25">
      <c r="C15961" s="34"/>
      <c r="D15961" s="27"/>
      <c r="F15961" s="27"/>
      <c r="G15961" s="35"/>
      <c r="H15961" s="35"/>
      <c r="I15961" s="35"/>
    </row>
    <row r="15962" spans="3:9" ht="22.5" customHeight="1" x14ac:dyDescent="0.25">
      <c r="C15962" s="34"/>
      <c r="D15962" s="27"/>
      <c r="F15962" s="27"/>
      <c r="G15962" s="35"/>
      <c r="H15962" s="35"/>
      <c r="I15962" s="35"/>
    </row>
    <row r="15963" spans="3:9" ht="22.5" customHeight="1" x14ac:dyDescent="0.25">
      <c r="C15963" s="34"/>
      <c r="D15963" s="27"/>
      <c r="F15963" s="27"/>
      <c r="G15963" s="35"/>
      <c r="H15963" s="35"/>
      <c r="I15963" s="35"/>
    </row>
    <row r="15964" spans="3:9" ht="22.5" customHeight="1" x14ac:dyDescent="0.25">
      <c r="C15964" s="34"/>
      <c r="D15964" s="27"/>
      <c r="F15964" s="27"/>
      <c r="G15964" s="35"/>
      <c r="H15964" s="35"/>
      <c r="I15964" s="35"/>
    </row>
    <row r="15965" spans="3:9" ht="22.5" customHeight="1" x14ac:dyDescent="0.25">
      <c r="C15965" s="34"/>
      <c r="D15965" s="27"/>
      <c r="F15965" s="27"/>
      <c r="G15965" s="35"/>
      <c r="H15965" s="35"/>
      <c r="I15965" s="35"/>
    </row>
    <row r="15966" spans="3:9" ht="22.5" customHeight="1" x14ac:dyDescent="0.25">
      <c r="C15966" s="34"/>
      <c r="D15966" s="27"/>
      <c r="F15966" s="27"/>
      <c r="G15966" s="35"/>
      <c r="H15966" s="35"/>
      <c r="I15966" s="35"/>
    </row>
    <row r="15967" spans="3:9" ht="22.5" customHeight="1" x14ac:dyDescent="0.25">
      <c r="C15967" s="34"/>
      <c r="D15967" s="27"/>
      <c r="F15967" s="27"/>
      <c r="G15967" s="35"/>
      <c r="H15967" s="35"/>
      <c r="I15967" s="35"/>
    </row>
    <row r="15968" spans="3:9" ht="22.5" customHeight="1" x14ac:dyDescent="0.25">
      <c r="C15968" s="34"/>
      <c r="D15968" s="27"/>
      <c r="F15968" s="27"/>
      <c r="G15968" s="35"/>
      <c r="H15968" s="35"/>
      <c r="I15968" s="35"/>
    </row>
    <row r="15969" spans="3:9" ht="22.5" customHeight="1" x14ac:dyDescent="0.25">
      <c r="C15969" s="34"/>
      <c r="D15969" s="27"/>
      <c r="F15969" s="27"/>
      <c r="G15969" s="35"/>
      <c r="H15969" s="35"/>
      <c r="I15969" s="35"/>
    </row>
    <row r="15970" spans="3:9" ht="22.5" customHeight="1" x14ac:dyDescent="0.25">
      <c r="C15970" s="34"/>
      <c r="D15970" s="27"/>
      <c r="F15970" s="27"/>
      <c r="G15970" s="35"/>
      <c r="H15970" s="35"/>
      <c r="I15970" s="35"/>
    </row>
    <row r="15971" spans="3:9" ht="22.5" customHeight="1" x14ac:dyDescent="0.25">
      <c r="C15971" s="34"/>
      <c r="D15971" s="27"/>
      <c r="F15971" s="27"/>
      <c r="G15971" s="35"/>
      <c r="H15971" s="35"/>
      <c r="I15971" s="35"/>
    </row>
    <row r="15972" spans="3:9" ht="22.5" customHeight="1" x14ac:dyDescent="0.25">
      <c r="C15972" s="34"/>
      <c r="D15972" s="27"/>
      <c r="F15972" s="27"/>
      <c r="G15972" s="35"/>
      <c r="H15972" s="35"/>
      <c r="I15972" s="35"/>
    </row>
    <row r="15973" spans="3:9" ht="22.5" customHeight="1" x14ac:dyDescent="0.25">
      <c r="C15973" s="34"/>
      <c r="D15973" s="27"/>
      <c r="F15973" s="27"/>
      <c r="G15973" s="35"/>
      <c r="H15973" s="35"/>
      <c r="I15973" s="35"/>
    </row>
    <row r="15974" spans="3:9" ht="22.5" customHeight="1" x14ac:dyDescent="0.25">
      <c r="C15974" s="34"/>
      <c r="D15974" s="27"/>
      <c r="F15974" s="27"/>
      <c r="G15974" s="35"/>
      <c r="H15974" s="35"/>
      <c r="I15974" s="35"/>
    </row>
    <row r="15975" spans="3:9" ht="22.5" customHeight="1" x14ac:dyDescent="0.25">
      <c r="C15975" s="34"/>
      <c r="D15975" s="27"/>
      <c r="F15975" s="27"/>
      <c r="G15975" s="35"/>
      <c r="H15975" s="35"/>
      <c r="I15975" s="35"/>
    </row>
    <row r="15976" spans="3:9" ht="22.5" customHeight="1" x14ac:dyDescent="0.25">
      <c r="C15976" s="34"/>
      <c r="D15976" s="27"/>
      <c r="F15976" s="27"/>
      <c r="G15976" s="35"/>
      <c r="H15976" s="35"/>
      <c r="I15976" s="35"/>
    </row>
    <row r="15977" spans="3:9" ht="22.5" customHeight="1" x14ac:dyDescent="0.25">
      <c r="C15977" s="34"/>
      <c r="D15977" s="27"/>
      <c r="F15977" s="27"/>
      <c r="G15977" s="35"/>
      <c r="H15977" s="35"/>
      <c r="I15977" s="35"/>
    </row>
    <row r="15978" spans="3:9" ht="22.5" customHeight="1" x14ac:dyDescent="0.25">
      <c r="C15978" s="34"/>
      <c r="D15978" s="27"/>
      <c r="F15978" s="27"/>
      <c r="G15978" s="35"/>
      <c r="H15978" s="35"/>
      <c r="I15978" s="35"/>
    </row>
    <row r="15979" spans="3:9" ht="22.5" customHeight="1" x14ac:dyDescent="0.25">
      <c r="C15979" s="34"/>
      <c r="D15979" s="27"/>
      <c r="F15979" s="27"/>
      <c r="G15979" s="35"/>
      <c r="H15979" s="35"/>
      <c r="I15979" s="35"/>
    </row>
    <row r="15980" spans="3:9" ht="22.5" customHeight="1" x14ac:dyDescent="0.25">
      <c r="C15980" s="34"/>
      <c r="D15980" s="27"/>
      <c r="F15980" s="27"/>
      <c r="G15980" s="35"/>
      <c r="H15980" s="35"/>
      <c r="I15980" s="35"/>
    </row>
    <row r="15981" spans="3:9" ht="22.5" customHeight="1" x14ac:dyDescent="0.25">
      <c r="C15981" s="34"/>
      <c r="D15981" s="27"/>
      <c r="F15981" s="27"/>
      <c r="G15981" s="35"/>
      <c r="H15981" s="35"/>
      <c r="I15981" s="35"/>
    </row>
    <row r="15982" spans="3:9" ht="22.5" customHeight="1" x14ac:dyDescent="0.25">
      <c r="C15982" s="34"/>
      <c r="D15982" s="27"/>
      <c r="F15982" s="27"/>
      <c r="G15982" s="35"/>
      <c r="H15982" s="35"/>
      <c r="I15982" s="35"/>
    </row>
    <row r="15983" spans="3:9" ht="22.5" customHeight="1" x14ac:dyDescent="0.25">
      <c r="C15983" s="34"/>
      <c r="D15983" s="27"/>
      <c r="F15983" s="27"/>
      <c r="G15983" s="35"/>
      <c r="H15983" s="35"/>
      <c r="I15983" s="35"/>
    </row>
    <row r="15984" spans="3:9" ht="22.5" customHeight="1" x14ac:dyDescent="0.25">
      <c r="C15984" s="34"/>
      <c r="D15984" s="27"/>
      <c r="F15984" s="27"/>
      <c r="G15984" s="35"/>
      <c r="H15984" s="35"/>
      <c r="I15984" s="35"/>
    </row>
    <row r="15985" spans="3:9" ht="22.5" customHeight="1" x14ac:dyDescent="0.25">
      <c r="C15985" s="34"/>
      <c r="D15985" s="27"/>
      <c r="F15985" s="27"/>
      <c r="G15985" s="35"/>
      <c r="H15985" s="35"/>
      <c r="I15985" s="35"/>
    </row>
    <row r="15986" spans="3:9" ht="22.5" customHeight="1" x14ac:dyDescent="0.25">
      <c r="C15986" s="34"/>
      <c r="D15986" s="27"/>
      <c r="F15986" s="27"/>
      <c r="G15986" s="35"/>
      <c r="H15986" s="35"/>
      <c r="I15986" s="35"/>
    </row>
    <row r="15987" spans="3:9" ht="22.5" customHeight="1" x14ac:dyDescent="0.25">
      <c r="C15987" s="34"/>
      <c r="D15987" s="27"/>
      <c r="F15987" s="27"/>
      <c r="G15987" s="35"/>
      <c r="H15987" s="35"/>
      <c r="I15987" s="35"/>
    </row>
    <row r="15988" spans="3:9" ht="22.5" customHeight="1" x14ac:dyDescent="0.25">
      <c r="C15988" s="34"/>
      <c r="D15988" s="27"/>
      <c r="F15988" s="27"/>
      <c r="G15988" s="35"/>
      <c r="H15988" s="35"/>
      <c r="I15988" s="35"/>
    </row>
    <row r="15989" spans="3:9" ht="22.5" customHeight="1" x14ac:dyDescent="0.25">
      <c r="C15989" s="34"/>
      <c r="D15989" s="27"/>
      <c r="F15989" s="27"/>
      <c r="G15989" s="35"/>
      <c r="H15989" s="35"/>
      <c r="I15989" s="35"/>
    </row>
    <row r="15990" spans="3:9" ht="22.5" customHeight="1" x14ac:dyDescent="0.25">
      <c r="C15990" s="34"/>
      <c r="D15990" s="27"/>
      <c r="F15990" s="27"/>
      <c r="G15990" s="35"/>
      <c r="H15990" s="35"/>
      <c r="I15990" s="35"/>
    </row>
    <row r="15991" spans="3:9" ht="22.5" customHeight="1" x14ac:dyDescent="0.25">
      <c r="C15991" s="34"/>
      <c r="D15991" s="27"/>
      <c r="F15991" s="27"/>
      <c r="G15991" s="35"/>
      <c r="H15991" s="35"/>
      <c r="I15991" s="35"/>
    </row>
    <row r="15992" spans="3:9" ht="22.5" customHeight="1" x14ac:dyDescent="0.25">
      <c r="C15992" s="34"/>
      <c r="D15992" s="27"/>
      <c r="F15992" s="27"/>
      <c r="G15992" s="35"/>
      <c r="H15992" s="35"/>
      <c r="I15992" s="35"/>
    </row>
    <row r="15993" spans="3:9" ht="22.5" customHeight="1" x14ac:dyDescent="0.25">
      <c r="C15993" s="34"/>
      <c r="D15993" s="27"/>
      <c r="F15993" s="27"/>
      <c r="G15993" s="35"/>
      <c r="H15993" s="35"/>
      <c r="I15993" s="35"/>
    </row>
    <row r="15994" spans="3:9" ht="22.5" customHeight="1" x14ac:dyDescent="0.25">
      <c r="C15994" s="34"/>
      <c r="D15994" s="27"/>
      <c r="F15994" s="27"/>
      <c r="G15994" s="35"/>
      <c r="H15994" s="35"/>
      <c r="I15994" s="35"/>
    </row>
    <row r="15995" spans="3:9" ht="22.5" customHeight="1" x14ac:dyDescent="0.25">
      <c r="C15995" s="34"/>
      <c r="D15995" s="27"/>
      <c r="F15995" s="27"/>
      <c r="G15995" s="35"/>
      <c r="H15995" s="35"/>
      <c r="I15995" s="35"/>
    </row>
    <row r="15996" spans="3:9" ht="22.5" customHeight="1" x14ac:dyDescent="0.25">
      <c r="C15996" s="34"/>
      <c r="D15996" s="27"/>
      <c r="F15996" s="27"/>
      <c r="G15996" s="35"/>
      <c r="H15996" s="35"/>
      <c r="I15996" s="35"/>
    </row>
    <row r="15997" spans="3:9" ht="22.5" customHeight="1" x14ac:dyDescent="0.25">
      <c r="C15997" s="34"/>
      <c r="D15997" s="27"/>
      <c r="F15997" s="27"/>
      <c r="G15997" s="35"/>
      <c r="H15997" s="35"/>
      <c r="I15997" s="35"/>
    </row>
    <row r="15998" spans="3:9" ht="22.5" customHeight="1" x14ac:dyDescent="0.25">
      <c r="C15998" s="34"/>
      <c r="D15998" s="27"/>
      <c r="F15998" s="27"/>
      <c r="G15998" s="35"/>
      <c r="H15998" s="35"/>
      <c r="I15998" s="35"/>
    </row>
    <row r="15999" spans="3:9" ht="22.5" customHeight="1" x14ac:dyDescent="0.25">
      <c r="C15999" s="34"/>
      <c r="D15999" s="27"/>
      <c r="F15999" s="27"/>
      <c r="G15999" s="35"/>
      <c r="H15999" s="35"/>
      <c r="I15999" s="35"/>
    </row>
    <row r="16000" spans="3:9" ht="22.5" customHeight="1" x14ac:dyDescent="0.25">
      <c r="C16000" s="34"/>
      <c r="D16000" s="27"/>
      <c r="F16000" s="27"/>
      <c r="G16000" s="35"/>
      <c r="H16000" s="35"/>
      <c r="I16000" s="35"/>
    </row>
    <row r="16001" spans="3:9" ht="22.5" customHeight="1" x14ac:dyDescent="0.25">
      <c r="C16001" s="34"/>
      <c r="D16001" s="27"/>
      <c r="F16001" s="27"/>
      <c r="G16001" s="35"/>
      <c r="H16001" s="35"/>
      <c r="I16001" s="35"/>
    </row>
    <row r="16002" spans="3:9" ht="22.5" customHeight="1" x14ac:dyDescent="0.25">
      <c r="C16002" s="34"/>
      <c r="D16002" s="27"/>
      <c r="F16002" s="27"/>
      <c r="G16002" s="35"/>
      <c r="H16002" s="35"/>
      <c r="I16002" s="35"/>
    </row>
    <row r="16003" spans="3:9" ht="22.5" customHeight="1" x14ac:dyDescent="0.25">
      <c r="C16003" s="34"/>
      <c r="D16003" s="27"/>
      <c r="F16003" s="27"/>
      <c r="G16003" s="35"/>
      <c r="H16003" s="35"/>
      <c r="I16003" s="35"/>
    </row>
    <row r="16004" spans="3:9" ht="22.5" customHeight="1" x14ac:dyDescent="0.25">
      <c r="C16004" s="34"/>
      <c r="D16004" s="27"/>
      <c r="F16004" s="27"/>
      <c r="G16004" s="35"/>
      <c r="H16004" s="35"/>
      <c r="I16004" s="35"/>
    </row>
    <row r="16005" spans="3:9" ht="22.5" customHeight="1" x14ac:dyDescent="0.25">
      <c r="C16005" s="34"/>
      <c r="D16005" s="27"/>
      <c r="F16005" s="27"/>
      <c r="G16005" s="35"/>
      <c r="H16005" s="35"/>
      <c r="I16005" s="35"/>
    </row>
    <row r="16006" spans="3:9" ht="22.5" customHeight="1" x14ac:dyDescent="0.25">
      <c r="C16006" s="34"/>
      <c r="D16006" s="27"/>
      <c r="F16006" s="27"/>
      <c r="G16006" s="35"/>
      <c r="H16006" s="35"/>
      <c r="I16006" s="35"/>
    </row>
    <row r="16007" spans="3:9" ht="22.5" customHeight="1" x14ac:dyDescent="0.25">
      <c r="C16007" s="34"/>
      <c r="D16007" s="27"/>
      <c r="F16007" s="27"/>
      <c r="G16007" s="35"/>
      <c r="H16007" s="35"/>
      <c r="I16007" s="35"/>
    </row>
    <row r="16008" spans="3:9" ht="22.5" customHeight="1" x14ac:dyDescent="0.25">
      <c r="C16008" s="34"/>
      <c r="D16008" s="27"/>
      <c r="F16008" s="27"/>
      <c r="G16008" s="35"/>
      <c r="H16008" s="35"/>
      <c r="I16008" s="35"/>
    </row>
    <row r="16009" spans="3:9" ht="22.5" customHeight="1" x14ac:dyDescent="0.25">
      <c r="C16009" s="34"/>
      <c r="D16009" s="27"/>
      <c r="F16009" s="27"/>
      <c r="G16009" s="35"/>
      <c r="H16009" s="35"/>
      <c r="I16009" s="35"/>
    </row>
    <row r="16010" spans="3:9" ht="22.5" customHeight="1" x14ac:dyDescent="0.25">
      <c r="C16010" s="34"/>
      <c r="D16010" s="27"/>
      <c r="F16010" s="27"/>
      <c r="G16010" s="35"/>
      <c r="H16010" s="35"/>
      <c r="I16010" s="35"/>
    </row>
    <row r="16011" spans="3:9" ht="22.5" customHeight="1" x14ac:dyDescent="0.25">
      <c r="C16011" s="34"/>
      <c r="D16011" s="27"/>
      <c r="F16011" s="27"/>
      <c r="G16011" s="35"/>
      <c r="H16011" s="35"/>
      <c r="I16011" s="35"/>
    </row>
    <row r="16012" spans="3:9" ht="22.5" customHeight="1" x14ac:dyDescent="0.25">
      <c r="C16012" s="34"/>
      <c r="D16012" s="27"/>
      <c r="F16012" s="27"/>
      <c r="G16012" s="35"/>
      <c r="H16012" s="35"/>
      <c r="I16012" s="35"/>
    </row>
    <row r="16013" spans="3:9" ht="22.5" customHeight="1" x14ac:dyDescent="0.25">
      <c r="C16013" s="34"/>
      <c r="D16013" s="27"/>
      <c r="F16013" s="27"/>
      <c r="G16013" s="35"/>
      <c r="H16013" s="35"/>
      <c r="I16013" s="35"/>
    </row>
    <row r="16014" spans="3:9" ht="22.5" customHeight="1" x14ac:dyDescent="0.25">
      <c r="C16014" s="34"/>
      <c r="D16014" s="27"/>
      <c r="F16014" s="27"/>
      <c r="G16014" s="35"/>
      <c r="H16014" s="35"/>
      <c r="I16014" s="35"/>
    </row>
    <row r="16015" spans="3:9" ht="22.5" customHeight="1" x14ac:dyDescent="0.25">
      <c r="C16015" s="34"/>
      <c r="D16015" s="27"/>
      <c r="F16015" s="27"/>
      <c r="G16015" s="35"/>
      <c r="H16015" s="35"/>
      <c r="I16015" s="35"/>
    </row>
    <row r="16016" spans="3:9" ht="22.5" customHeight="1" x14ac:dyDescent="0.25">
      <c r="C16016" s="34"/>
      <c r="D16016" s="27"/>
      <c r="F16016" s="27"/>
      <c r="G16016" s="35"/>
      <c r="H16016" s="35"/>
      <c r="I16016" s="35"/>
    </row>
    <row r="16017" spans="3:9" ht="22.5" customHeight="1" x14ac:dyDescent="0.25">
      <c r="C16017" s="34"/>
      <c r="D16017" s="27"/>
      <c r="F16017" s="27"/>
      <c r="G16017" s="35"/>
      <c r="H16017" s="35"/>
      <c r="I16017" s="35"/>
    </row>
    <row r="16018" spans="3:9" ht="22.5" customHeight="1" x14ac:dyDescent="0.25">
      <c r="C16018" s="34"/>
      <c r="D16018" s="27"/>
      <c r="F16018" s="27"/>
      <c r="G16018" s="35"/>
      <c r="H16018" s="35"/>
      <c r="I16018" s="35"/>
    </row>
    <row r="16019" spans="3:9" ht="22.5" customHeight="1" x14ac:dyDescent="0.25">
      <c r="C16019" s="34"/>
      <c r="D16019" s="27"/>
      <c r="F16019" s="27"/>
      <c r="G16019" s="35"/>
      <c r="H16019" s="35"/>
      <c r="I16019" s="35"/>
    </row>
    <row r="16020" spans="3:9" ht="22.5" customHeight="1" x14ac:dyDescent="0.25">
      <c r="C16020" s="34"/>
      <c r="D16020" s="27"/>
      <c r="F16020" s="27"/>
      <c r="G16020" s="35"/>
      <c r="H16020" s="35"/>
      <c r="I16020" s="35"/>
    </row>
    <row r="16021" spans="3:9" ht="22.5" customHeight="1" x14ac:dyDescent="0.25">
      <c r="C16021" s="34"/>
      <c r="D16021" s="27"/>
      <c r="F16021" s="27"/>
      <c r="G16021" s="35"/>
      <c r="H16021" s="35"/>
      <c r="I16021" s="35"/>
    </row>
    <row r="16022" spans="3:9" ht="22.5" customHeight="1" x14ac:dyDescent="0.25">
      <c r="C16022" s="34"/>
      <c r="D16022" s="27"/>
      <c r="F16022" s="27"/>
      <c r="G16022" s="35"/>
      <c r="H16022" s="35"/>
      <c r="I16022" s="35"/>
    </row>
    <row r="16023" spans="3:9" ht="22.5" customHeight="1" x14ac:dyDescent="0.25">
      <c r="C16023" s="34"/>
      <c r="D16023" s="27"/>
      <c r="F16023" s="27"/>
      <c r="G16023" s="35"/>
      <c r="H16023" s="35"/>
      <c r="I16023" s="35"/>
    </row>
    <row r="16024" spans="3:9" ht="22.5" customHeight="1" x14ac:dyDescent="0.25">
      <c r="C16024" s="34"/>
      <c r="D16024" s="27"/>
      <c r="F16024" s="27"/>
      <c r="G16024" s="35"/>
      <c r="H16024" s="35"/>
      <c r="I16024" s="35"/>
    </row>
    <row r="16025" spans="3:9" ht="22.5" customHeight="1" x14ac:dyDescent="0.25">
      <c r="C16025" s="34"/>
      <c r="D16025" s="27"/>
      <c r="F16025" s="27"/>
      <c r="G16025" s="35"/>
      <c r="H16025" s="35"/>
      <c r="I16025" s="35"/>
    </row>
    <row r="16026" spans="3:9" ht="22.5" customHeight="1" x14ac:dyDescent="0.25">
      <c r="C16026" s="34"/>
      <c r="D16026" s="27"/>
      <c r="F16026" s="27"/>
      <c r="G16026" s="35"/>
      <c r="H16026" s="35"/>
      <c r="I16026" s="35"/>
    </row>
    <row r="16027" spans="3:9" ht="22.5" customHeight="1" x14ac:dyDescent="0.25">
      <c r="C16027" s="34"/>
      <c r="D16027" s="27"/>
      <c r="F16027" s="27"/>
      <c r="G16027" s="35"/>
      <c r="H16027" s="35"/>
      <c r="I16027" s="35"/>
    </row>
    <row r="16028" spans="3:9" ht="22.5" customHeight="1" x14ac:dyDescent="0.25">
      <c r="C16028" s="34"/>
      <c r="D16028" s="27"/>
      <c r="F16028" s="27"/>
      <c r="G16028" s="35"/>
      <c r="H16028" s="35"/>
      <c r="I16028" s="35"/>
    </row>
    <row r="16029" spans="3:9" ht="22.5" customHeight="1" x14ac:dyDescent="0.25">
      <c r="C16029" s="34"/>
      <c r="D16029" s="27"/>
      <c r="F16029" s="27"/>
      <c r="G16029" s="35"/>
      <c r="H16029" s="35"/>
      <c r="I16029" s="35"/>
    </row>
    <row r="16030" spans="3:9" ht="22.5" customHeight="1" x14ac:dyDescent="0.25">
      <c r="C16030" s="34"/>
      <c r="D16030" s="27"/>
      <c r="F16030" s="27"/>
      <c r="G16030" s="35"/>
      <c r="H16030" s="35"/>
      <c r="I16030" s="35"/>
    </row>
    <row r="16031" spans="3:9" ht="22.5" customHeight="1" x14ac:dyDescent="0.25">
      <c r="C16031" s="34"/>
      <c r="D16031" s="27"/>
      <c r="F16031" s="27"/>
      <c r="G16031" s="35"/>
      <c r="H16031" s="35"/>
      <c r="I16031" s="35"/>
    </row>
    <row r="16032" spans="3:9" ht="22.5" customHeight="1" x14ac:dyDescent="0.25">
      <c r="C16032" s="34"/>
      <c r="D16032" s="27"/>
      <c r="F16032" s="27"/>
      <c r="G16032" s="35"/>
      <c r="H16032" s="35"/>
      <c r="I16032" s="35"/>
    </row>
    <row r="16033" spans="3:9" ht="22.5" customHeight="1" x14ac:dyDescent="0.25">
      <c r="C16033" s="34"/>
      <c r="D16033" s="27"/>
      <c r="F16033" s="27"/>
      <c r="G16033" s="35"/>
      <c r="H16033" s="35"/>
      <c r="I16033" s="35"/>
    </row>
    <row r="16034" spans="3:9" ht="22.5" customHeight="1" x14ac:dyDescent="0.25">
      <c r="C16034" s="34"/>
      <c r="D16034" s="27"/>
      <c r="F16034" s="27"/>
      <c r="G16034" s="35"/>
      <c r="H16034" s="35"/>
      <c r="I16034" s="35"/>
    </row>
    <row r="16035" spans="3:9" ht="22.5" customHeight="1" x14ac:dyDescent="0.25">
      <c r="C16035" s="34"/>
      <c r="D16035" s="27"/>
      <c r="F16035" s="27"/>
      <c r="G16035" s="35"/>
      <c r="H16035" s="35"/>
      <c r="I16035" s="35"/>
    </row>
    <row r="16036" spans="3:9" ht="22.5" customHeight="1" x14ac:dyDescent="0.25">
      <c r="C16036" s="34"/>
      <c r="D16036" s="27"/>
      <c r="F16036" s="27"/>
      <c r="G16036" s="35"/>
      <c r="H16036" s="35"/>
      <c r="I16036" s="35"/>
    </row>
    <row r="16037" spans="3:9" ht="22.5" customHeight="1" x14ac:dyDescent="0.25">
      <c r="C16037" s="34"/>
      <c r="D16037" s="27"/>
      <c r="F16037" s="27"/>
      <c r="G16037" s="35"/>
      <c r="H16037" s="35"/>
      <c r="I16037" s="35"/>
    </row>
    <row r="16038" spans="3:9" ht="22.5" customHeight="1" x14ac:dyDescent="0.25">
      <c r="C16038" s="34"/>
      <c r="D16038" s="27"/>
      <c r="F16038" s="27"/>
      <c r="G16038" s="35"/>
      <c r="H16038" s="35"/>
      <c r="I16038" s="35"/>
    </row>
    <row r="16039" spans="3:9" ht="22.5" customHeight="1" x14ac:dyDescent="0.25">
      <c r="C16039" s="34"/>
      <c r="D16039" s="27"/>
      <c r="F16039" s="27"/>
      <c r="G16039" s="35"/>
      <c r="H16039" s="35"/>
      <c r="I16039" s="35"/>
    </row>
    <row r="16040" spans="3:9" ht="22.5" customHeight="1" x14ac:dyDescent="0.25">
      <c r="C16040" s="34"/>
      <c r="D16040" s="27"/>
      <c r="F16040" s="27"/>
      <c r="G16040" s="35"/>
      <c r="H16040" s="35"/>
      <c r="I16040" s="35"/>
    </row>
    <row r="16041" spans="3:9" ht="22.5" customHeight="1" x14ac:dyDescent="0.25">
      <c r="C16041" s="34"/>
      <c r="D16041" s="27"/>
      <c r="F16041" s="27"/>
      <c r="G16041" s="35"/>
      <c r="H16041" s="35"/>
      <c r="I16041" s="35"/>
    </row>
    <row r="16042" spans="3:9" ht="22.5" customHeight="1" x14ac:dyDescent="0.25">
      <c r="C16042" s="34"/>
      <c r="D16042" s="27"/>
      <c r="F16042" s="27"/>
      <c r="G16042" s="35"/>
      <c r="H16042" s="35"/>
      <c r="I16042" s="35"/>
    </row>
    <row r="16043" spans="3:9" ht="22.5" customHeight="1" x14ac:dyDescent="0.25">
      <c r="C16043" s="34"/>
      <c r="D16043" s="27"/>
      <c r="F16043" s="27"/>
      <c r="G16043" s="35"/>
      <c r="H16043" s="35"/>
      <c r="I16043" s="35"/>
    </row>
    <row r="16044" spans="3:9" ht="22.5" customHeight="1" x14ac:dyDescent="0.25">
      <c r="C16044" s="34"/>
      <c r="D16044" s="27"/>
      <c r="F16044" s="27"/>
      <c r="G16044" s="35"/>
      <c r="H16044" s="35"/>
      <c r="I16044" s="35"/>
    </row>
    <row r="16045" spans="3:9" ht="22.5" customHeight="1" x14ac:dyDescent="0.25">
      <c r="C16045" s="34"/>
      <c r="D16045" s="27"/>
      <c r="F16045" s="27"/>
      <c r="G16045" s="35"/>
      <c r="H16045" s="35"/>
      <c r="I16045" s="35"/>
    </row>
    <row r="16046" spans="3:9" ht="22.5" customHeight="1" x14ac:dyDescent="0.25">
      <c r="C16046" s="34"/>
      <c r="D16046" s="27"/>
      <c r="F16046" s="27"/>
      <c r="G16046" s="35"/>
      <c r="H16046" s="35"/>
      <c r="I16046" s="35"/>
    </row>
    <row r="16047" spans="3:9" ht="22.5" customHeight="1" x14ac:dyDescent="0.25">
      <c r="C16047" s="34"/>
      <c r="D16047" s="27"/>
      <c r="F16047" s="27"/>
      <c r="G16047" s="35"/>
      <c r="H16047" s="35"/>
      <c r="I16047" s="35"/>
    </row>
    <row r="16048" spans="3:9" ht="22.5" customHeight="1" x14ac:dyDescent="0.25">
      <c r="C16048" s="34"/>
      <c r="D16048" s="27"/>
      <c r="F16048" s="27"/>
      <c r="G16048" s="35"/>
      <c r="H16048" s="35"/>
      <c r="I16048" s="35"/>
    </row>
    <row r="16049" spans="3:9" ht="22.5" customHeight="1" x14ac:dyDescent="0.25">
      <c r="C16049" s="34"/>
      <c r="D16049" s="27"/>
      <c r="F16049" s="27"/>
      <c r="G16049" s="35"/>
      <c r="H16049" s="35"/>
      <c r="I16049" s="35"/>
    </row>
    <row r="16050" spans="3:9" ht="22.5" customHeight="1" x14ac:dyDescent="0.25">
      <c r="C16050" s="34"/>
      <c r="D16050" s="27"/>
      <c r="F16050" s="27"/>
      <c r="G16050" s="35"/>
      <c r="H16050" s="35"/>
      <c r="I16050" s="35"/>
    </row>
    <row r="16051" spans="3:9" ht="22.5" customHeight="1" x14ac:dyDescent="0.25">
      <c r="C16051" s="34"/>
      <c r="D16051" s="27"/>
      <c r="F16051" s="27"/>
      <c r="G16051" s="35"/>
      <c r="H16051" s="35"/>
      <c r="I16051" s="35"/>
    </row>
    <row r="16052" spans="3:9" ht="22.5" customHeight="1" x14ac:dyDescent="0.25">
      <c r="C16052" s="34"/>
      <c r="D16052" s="27"/>
      <c r="F16052" s="27"/>
      <c r="G16052" s="35"/>
      <c r="H16052" s="35"/>
      <c r="I16052" s="35"/>
    </row>
    <row r="16053" spans="3:9" ht="22.5" customHeight="1" x14ac:dyDescent="0.25">
      <c r="C16053" s="34"/>
      <c r="D16053" s="27"/>
      <c r="F16053" s="27"/>
      <c r="G16053" s="35"/>
      <c r="H16053" s="35"/>
      <c r="I16053" s="35"/>
    </row>
    <row r="16054" spans="3:9" ht="22.5" customHeight="1" x14ac:dyDescent="0.25">
      <c r="C16054" s="34"/>
      <c r="D16054" s="27"/>
      <c r="F16054" s="27"/>
      <c r="G16054" s="35"/>
      <c r="H16054" s="35"/>
      <c r="I16054" s="35"/>
    </row>
    <row r="16055" spans="3:9" ht="22.5" customHeight="1" x14ac:dyDescent="0.25">
      <c r="C16055" s="34"/>
      <c r="D16055" s="27"/>
      <c r="F16055" s="27"/>
      <c r="G16055" s="35"/>
      <c r="H16055" s="35"/>
      <c r="I16055" s="35"/>
    </row>
    <row r="16056" spans="3:9" ht="22.5" customHeight="1" x14ac:dyDescent="0.25">
      <c r="C16056" s="34"/>
      <c r="D16056" s="27"/>
      <c r="F16056" s="27"/>
      <c r="G16056" s="35"/>
      <c r="H16056" s="35"/>
      <c r="I16056" s="35"/>
    </row>
    <row r="16057" spans="3:9" ht="22.5" customHeight="1" x14ac:dyDescent="0.25">
      <c r="C16057" s="34"/>
      <c r="D16057" s="27"/>
      <c r="F16057" s="27"/>
      <c r="G16057" s="35"/>
      <c r="H16057" s="35"/>
      <c r="I16057" s="35"/>
    </row>
    <row r="16058" spans="3:9" ht="22.5" customHeight="1" x14ac:dyDescent="0.25">
      <c r="C16058" s="34"/>
      <c r="D16058" s="27"/>
      <c r="F16058" s="27"/>
      <c r="G16058" s="35"/>
      <c r="H16058" s="35"/>
      <c r="I16058" s="35"/>
    </row>
    <row r="16059" spans="3:9" ht="22.5" customHeight="1" x14ac:dyDescent="0.25">
      <c r="C16059" s="34"/>
      <c r="D16059" s="27"/>
      <c r="F16059" s="27"/>
      <c r="G16059" s="35"/>
      <c r="H16059" s="35"/>
      <c r="I16059" s="35"/>
    </row>
    <row r="16060" spans="3:9" ht="22.5" customHeight="1" x14ac:dyDescent="0.25">
      <c r="C16060" s="34"/>
      <c r="D16060" s="27"/>
      <c r="F16060" s="27"/>
      <c r="G16060" s="35"/>
      <c r="H16060" s="35"/>
      <c r="I16060" s="35"/>
    </row>
    <row r="16061" spans="3:9" ht="22.5" customHeight="1" x14ac:dyDescent="0.25">
      <c r="C16061" s="34"/>
      <c r="D16061" s="27"/>
      <c r="F16061" s="27"/>
      <c r="G16061" s="35"/>
      <c r="H16061" s="35"/>
      <c r="I16061" s="35"/>
    </row>
    <row r="16062" spans="3:9" ht="22.5" customHeight="1" x14ac:dyDescent="0.25">
      <c r="C16062" s="34"/>
      <c r="D16062" s="27"/>
      <c r="F16062" s="27"/>
      <c r="G16062" s="35"/>
      <c r="H16062" s="35"/>
      <c r="I16062" s="35"/>
    </row>
    <row r="16063" spans="3:9" ht="22.5" customHeight="1" x14ac:dyDescent="0.25">
      <c r="C16063" s="34"/>
      <c r="D16063" s="27"/>
      <c r="F16063" s="27"/>
      <c r="G16063" s="35"/>
      <c r="H16063" s="35"/>
      <c r="I16063" s="35"/>
    </row>
    <row r="16064" spans="3:9" ht="22.5" customHeight="1" x14ac:dyDescent="0.25">
      <c r="C16064" s="34"/>
      <c r="D16064" s="27"/>
      <c r="F16064" s="27"/>
      <c r="G16064" s="35"/>
      <c r="H16064" s="35"/>
      <c r="I16064" s="35"/>
    </row>
    <row r="16065" spans="3:9" ht="22.5" customHeight="1" x14ac:dyDescent="0.25">
      <c r="C16065" s="34"/>
      <c r="D16065" s="27"/>
      <c r="F16065" s="27"/>
      <c r="G16065" s="35"/>
      <c r="H16065" s="35"/>
      <c r="I16065" s="35"/>
    </row>
    <row r="16066" spans="3:9" ht="22.5" customHeight="1" x14ac:dyDescent="0.25">
      <c r="C16066" s="34"/>
      <c r="D16066" s="27"/>
      <c r="F16066" s="27"/>
      <c r="G16066" s="35"/>
      <c r="H16066" s="35"/>
      <c r="I16066" s="35"/>
    </row>
    <row r="16067" spans="3:9" ht="22.5" customHeight="1" x14ac:dyDescent="0.25">
      <c r="C16067" s="34"/>
      <c r="D16067" s="27"/>
      <c r="F16067" s="27"/>
      <c r="G16067" s="35"/>
      <c r="H16067" s="35"/>
      <c r="I16067" s="35"/>
    </row>
    <row r="16068" spans="3:9" ht="22.5" customHeight="1" x14ac:dyDescent="0.25">
      <c r="C16068" s="34"/>
      <c r="D16068" s="27"/>
      <c r="F16068" s="27"/>
      <c r="G16068" s="35"/>
      <c r="H16068" s="35"/>
      <c r="I16068" s="35"/>
    </row>
    <row r="16069" spans="3:9" ht="22.5" customHeight="1" x14ac:dyDescent="0.25">
      <c r="C16069" s="34"/>
      <c r="D16069" s="27"/>
      <c r="F16069" s="27"/>
      <c r="G16069" s="35"/>
      <c r="H16069" s="35"/>
      <c r="I16069" s="35"/>
    </row>
    <row r="16070" spans="3:9" ht="22.5" customHeight="1" x14ac:dyDescent="0.25">
      <c r="C16070" s="34"/>
      <c r="D16070" s="27"/>
      <c r="F16070" s="27"/>
      <c r="G16070" s="35"/>
      <c r="H16070" s="35"/>
      <c r="I16070" s="35"/>
    </row>
    <row r="16071" spans="3:9" ht="22.5" customHeight="1" x14ac:dyDescent="0.25">
      <c r="C16071" s="34"/>
      <c r="D16071" s="27"/>
      <c r="F16071" s="27"/>
      <c r="G16071" s="35"/>
      <c r="H16071" s="35"/>
      <c r="I16071" s="35"/>
    </row>
    <row r="16072" spans="3:9" ht="22.5" customHeight="1" x14ac:dyDescent="0.25">
      <c r="C16072" s="34"/>
      <c r="D16072" s="27"/>
      <c r="F16072" s="27"/>
      <c r="G16072" s="35"/>
      <c r="H16072" s="35"/>
      <c r="I16072" s="35"/>
    </row>
    <row r="16073" spans="3:9" ht="22.5" customHeight="1" x14ac:dyDescent="0.25">
      <c r="C16073" s="34"/>
      <c r="D16073" s="27"/>
      <c r="F16073" s="27"/>
      <c r="G16073" s="35"/>
      <c r="H16073" s="35"/>
      <c r="I16073" s="35"/>
    </row>
    <row r="16074" spans="3:9" ht="22.5" customHeight="1" x14ac:dyDescent="0.25">
      <c r="C16074" s="34"/>
      <c r="D16074" s="27"/>
      <c r="F16074" s="27"/>
      <c r="G16074" s="35"/>
      <c r="H16074" s="35"/>
      <c r="I16074" s="35"/>
    </row>
    <row r="16075" spans="3:9" ht="22.5" customHeight="1" x14ac:dyDescent="0.25">
      <c r="C16075" s="34"/>
      <c r="D16075" s="27"/>
      <c r="F16075" s="27"/>
      <c r="G16075" s="35"/>
      <c r="H16075" s="35"/>
      <c r="I16075" s="35"/>
    </row>
    <row r="16076" spans="3:9" ht="22.5" customHeight="1" x14ac:dyDescent="0.25">
      <c r="C16076" s="34"/>
      <c r="D16076" s="27"/>
      <c r="F16076" s="27"/>
      <c r="G16076" s="35"/>
      <c r="H16076" s="35"/>
      <c r="I16076" s="35"/>
    </row>
    <row r="16077" spans="3:9" ht="22.5" customHeight="1" x14ac:dyDescent="0.25">
      <c r="C16077" s="34"/>
      <c r="D16077" s="27"/>
      <c r="F16077" s="27"/>
      <c r="G16077" s="35"/>
      <c r="H16077" s="35"/>
      <c r="I16077" s="35"/>
    </row>
    <row r="16078" spans="3:9" ht="22.5" customHeight="1" x14ac:dyDescent="0.25">
      <c r="C16078" s="34"/>
      <c r="D16078" s="27"/>
      <c r="F16078" s="27"/>
      <c r="G16078" s="35"/>
      <c r="H16078" s="35"/>
      <c r="I16078" s="35"/>
    </row>
    <row r="16079" spans="3:9" ht="22.5" customHeight="1" x14ac:dyDescent="0.25">
      <c r="C16079" s="34"/>
      <c r="D16079" s="27"/>
      <c r="F16079" s="27"/>
      <c r="G16079" s="35"/>
      <c r="H16079" s="35"/>
      <c r="I16079" s="35"/>
    </row>
    <row r="16080" spans="3:9" ht="22.5" customHeight="1" x14ac:dyDescent="0.25">
      <c r="C16080" s="34"/>
      <c r="D16080" s="27"/>
      <c r="F16080" s="27"/>
      <c r="G16080" s="35"/>
      <c r="H16080" s="35"/>
      <c r="I16080" s="35"/>
    </row>
    <row r="16081" spans="3:9" ht="22.5" customHeight="1" x14ac:dyDescent="0.25">
      <c r="C16081" s="34"/>
      <c r="D16081" s="27"/>
      <c r="F16081" s="27"/>
      <c r="G16081" s="35"/>
      <c r="H16081" s="35"/>
      <c r="I16081" s="35"/>
    </row>
    <row r="16082" spans="3:9" ht="22.5" customHeight="1" x14ac:dyDescent="0.25">
      <c r="C16082" s="34"/>
      <c r="D16082" s="27"/>
      <c r="F16082" s="27"/>
      <c r="G16082" s="35"/>
      <c r="H16082" s="35"/>
      <c r="I16082" s="35"/>
    </row>
    <row r="16083" spans="3:9" ht="22.5" customHeight="1" x14ac:dyDescent="0.25">
      <c r="C16083" s="34"/>
      <c r="D16083" s="27"/>
      <c r="F16083" s="27"/>
      <c r="G16083" s="35"/>
      <c r="H16083" s="35"/>
      <c r="I16083" s="35"/>
    </row>
    <row r="16084" spans="3:9" ht="22.5" customHeight="1" x14ac:dyDescent="0.25">
      <c r="C16084" s="34"/>
      <c r="D16084" s="27"/>
      <c r="F16084" s="27"/>
      <c r="G16084" s="35"/>
      <c r="H16084" s="35"/>
      <c r="I16084" s="35"/>
    </row>
    <row r="16085" spans="3:9" ht="22.5" customHeight="1" x14ac:dyDescent="0.25">
      <c r="C16085" s="34"/>
      <c r="D16085" s="27"/>
      <c r="F16085" s="27"/>
      <c r="G16085" s="35"/>
      <c r="H16085" s="35"/>
      <c r="I16085" s="35"/>
    </row>
    <row r="16086" spans="3:9" ht="22.5" customHeight="1" x14ac:dyDescent="0.25">
      <c r="C16086" s="34"/>
      <c r="D16086" s="27"/>
      <c r="F16086" s="27"/>
      <c r="G16086" s="35"/>
      <c r="H16086" s="35"/>
      <c r="I16086" s="35"/>
    </row>
    <row r="16087" spans="3:9" ht="22.5" customHeight="1" x14ac:dyDescent="0.25">
      <c r="C16087" s="34"/>
      <c r="D16087" s="27"/>
      <c r="F16087" s="27"/>
      <c r="G16087" s="35"/>
      <c r="H16087" s="35"/>
      <c r="I16087" s="35"/>
    </row>
    <row r="16088" spans="3:9" ht="22.5" customHeight="1" x14ac:dyDescent="0.25">
      <c r="C16088" s="34"/>
      <c r="D16088" s="27"/>
      <c r="F16088" s="27"/>
      <c r="G16088" s="35"/>
      <c r="H16088" s="35"/>
      <c r="I16088" s="35"/>
    </row>
    <row r="16089" spans="3:9" ht="22.5" customHeight="1" x14ac:dyDescent="0.25">
      <c r="C16089" s="34"/>
      <c r="D16089" s="27"/>
      <c r="F16089" s="27"/>
      <c r="G16089" s="35"/>
      <c r="H16089" s="35"/>
      <c r="I16089" s="35"/>
    </row>
    <row r="16090" spans="3:9" ht="22.5" customHeight="1" x14ac:dyDescent="0.25">
      <c r="C16090" s="34"/>
      <c r="D16090" s="27"/>
      <c r="F16090" s="27"/>
      <c r="G16090" s="35"/>
      <c r="H16090" s="35"/>
      <c r="I16090" s="35"/>
    </row>
    <row r="16091" spans="3:9" ht="22.5" customHeight="1" x14ac:dyDescent="0.25">
      <c r="C16091" s="34"/>
      <c r="D16091" s="27"/>
      <c r="F16091" s="27"/>
      <c r="G16091" s="35"/>
      <c r="H16091" s="35"/>
      <c r="I16091" s="35"/>
    </row>
    <row r="16092" spans="3:9" ht="22.5" customHeight="1" x14ac:dyDescent="0.25">
      <c r="C16092" s="34"/>
      <c r="D16092" s="27"/>
      <c r="F16092" s="27"/>
      <c r="G16092" s="35"/>
      <c r="H16092" s="35"/>
      <c r="I16092" s="35"/>
    </row>
    <row r="16093" spans="3:9" ht="22.5" customHeight="1" x14ac:dyDescent="0.25">
      <c r="C16093" s="34"/>
      <c r="D16093" s="27"/>
      <c r="F16093" s="27"/>
      <c r="G16093" s="35"/>
      <c r="H16093" s="35"/>
      <c r="I16093" s="35"/>
    </row>
    <row r="16094" spans="3:9" ht="22.5" customHeight="1" x14ac:dyDescent="0.25">
      <c r="C16094" s="34"/>
      <c r="D16094" s="27"/>
      <c r="F16094" s="27"/>
      <c r="G16094" s="35"/>
      <c r="H16094" s="35"/>
      <c r="I16094" s="35"/>
    </row>
    <row r="16095" spans="3:9" ht="22.5" customHeight="1" x14ac:dyDescent="0.25">
      <c r="C16095" s="34"/>
      <c r="D16095" s="27"/>
      <c r="F16095" s="27"/>
      <c r="G16095" s="35"/>
      <c r="H16095" s="35"/>
      <c r="I16095" s="35"/>
    </row>
    <row r="16096" spans="3:9" ht="22.5" customHeight="1" x14ac:dyDescent="0.25">
      <c r="C16096" s="34"/>
      <c r="D16096" s="27"/>
      <c r="F16096" s="27"/>
      <c r="G16096" s="35"/>
      <c r="H16096" s="35"/>
      <c r="I16096" s="35"/>
    </row>
    <row r="16097" spans="3:9" ht="22.5" customHeight="1" x14ac:dyDescent="0.25">
      <c r="C16097" s="34"/>
      <c r="D16097" s="27"/>
      <c r="F16097" s="27"/>
      <c r="G16097" s="35"/>
      <c r="H16097" s="35"/>
      <c r="I16097" s="35"/>
    </row>
    <row r="16098" spans="3:9" ht="22.5" customHeight="1" x14ac:dyDescent="0.25">
      <c r="C16098" s="34"/>
      <c r="D16098" s="27"/>
      <c r="F16098" s="27"/>
      <c r="G16098" s="35"/>
      <c r="H16098" s="35"/>
      <c r="I16098" s="35"/>
    </row>
    <row r="16099" spans="3:9" ht="22.5" customHeight="1" x14ac:dyDescent="0.25">
      <c r="C16099" s="34"/>
      <c r="D16099" s="27"/>
      <c r="F16099" s="27"/>
      <c r="G16099" s="35"/>
      <c r="H16099" s="35"/>
      <c r="I16099" s="35"/>
    </row>
    <row r="16100" spans="3:9" ht="22.5" customHeight="1" x14ac:dyDescent="0.25">
      <c r="C16100" s="34"/>
      <c r="D16100" s="27"/>
      <c r="F16100" s="27"/>
      <c r="G16100" s="35"/>
      <c r="H16100" s="35"/>
      <c r="I16100" s="35"/>
    </row>
    <row r="16101" spans="3:9" ht="22.5" customHeight="1" x14ac:dyDescent="0.25">
      <c r="C16101" s="34"/>
      <c r="D16101" s="27"/>
      <c r="F16101" s="27"/>
      <c r="G16101" s="35"/>
      <c r="H16101" s="35"/>
      <c r="I16101" s="35"/>
    </row>
    <row r="16102" spans="3:9" ht="22.5" customHeight="1" x14ac:dyDescent="0.25">
      <c r="C16102" s="34"/>
      <c r="D16102" s="27"/>
      <c r="F16102" s="27"/>
      <c r="G16102" s="35"/>
      <c r="H16102" s="35"/>
      <c r="I16102" s="35"/>
    </row>
    <row r="16103" spans="3:9" ht="22.5" customHeight="1" x14ac:dyDescent="0.25">
      <c r="C16103" s="34"/>
      <c r="D16103" s="27"/>
      <c r="F16103" s="27"/>
      <c r="G16103" s="35"/>
      <c r="H16103" s="35"/>
      <c r="I16103" s="35"/>
    </row>
    <row r="16104" spans="3:9" ht="22.5" customHeight="1" x14ac:dyDescent="0.25">
      <c r="C16104" s="34"/>
      <c r="D16104" s="27"/>
      <c r="F16104" s="27"/>
      <c r="G16104" s="35"/>
      <c r="H16104" s="35"/>
      <c r="I16104" s="35"/>
    </row>
    <row r="16105" spans="3:9" ht="22.5" customHeight="1" x14ac:dyDescent="0.25">
      <c r="C16105" s="34"/>
      <c r="D16105" s="27"/>
      <c r="F16105" s="27"/>
      <c r="G16105" s="35"/>
      <c r="H16105" s="35"/>
      <c r="I16105" s="35"/>
    </row>
    <row r="16106" spans="3:9" ht="22.5" customHeight="1" x14ac:dyDescent="0.25">
      <c r="C16106" s="34"/>
      <c r="D16106" s="27"/>
      <c r="F16106" s="27"/>
      <c r="G16106" s="35"/>
      <c r="H16106" s="35"/>
      <c r="I16106" s="35"/>
    </row>
    <row r="16107" spans="3:9" ht="22.5" customHeight="1" x14ac:dyDescent="0.25">
      <c r="C16107" s="34"/>
      <c r="D16107" s="27"/>
      <c r="F16107" s="27"/>
      <c r="G16107" s="35"/>
      <c r="H16107" s="35"/>
      <c r="I16107" s="35"/>
    </row>
    <row r="16108" spans="3:9" ht="22.5" customHeight="1" x14ac:dyDescent="0.25">
      <c r="C16108" s="34"/>
      <c r="D16108" s="27"/>
      <c r="F16108" s="27"/>
      <c r="G16108" s="35"/>
      <c r="H16108" s="35"/>
      <c r="I16108" s="35"/>
    </row>
    <row r="16109" spans="3:9" ht="22.5" customHeight="1" x14ac:dyDescent="0.25">
      <c r="C16109" s="34"/>
      <c r="D16109" s="27"/>
      <c r="F16109" s="27"/>
      <c r="G16109" s="35"/>
      <c r="H16109" s="35"/>
      <c r="I16109" s="35"/>
    </row>
    <row r="16110" spans="3:9" ht="22.5" customHeight="1" x14ac:dyDescent="0.25">
      <c r="C16110" s="34"/>
      <c r="D16110" s="27"/>
      <c r="F16110" s="27"/>
      <c r="G16110" s="35"/>
      <c r="H16110" s="35"/>
      <c r="I16110" s="35"/>
    </row>
    <row r="16111" spans="3:9" ht="22.5" customHeight="1" x14ac:dyDescent="0.25">
      <c r="C16111" s="34"/>
      <c r="D16111" s="27"/>
      <c r="F16111" s="27"/>
      <c r="G16111" s="35"/>
      <c r="H16111" s="35"/>
      <c r="I16111" s="35"/>
    </row>
    <row r="16112" spans="3:9" ht="22.5" customHeight="1" x14ac:dyDescent="0.25">
      <c r="C16112" s="34"/>
      <c r="D16112" s="27"/>
      <c r="F16112" s="27"/>
      <c r="G16112" s="35"/>
      <c r="H16112" s="35"/>
      <c r="I16112" s="35"/>
    </row>
    <row r="16113" spans="3:9" ht="22.5" customHeight="1" x14ac:dyDescent="0.25">
      <c r="C16113" s="34"/>
      <c r="D16113" s="27"/>
      <c r="F16113" s="27"/>
      <c r="G16113" s="35"/>
      <c r="H16113" s="35"/>
      <c r="I16113" s="35"/>
    </row>
    <row r="16114" spans="3:9" ht="22.5" customHeight="1" x14ac:dyDescent="0.25">
      <c r="C16114" s="34"/>
      <c r="D16114" s="27"/>
      <c r="F16114" s="27"/>
      <c r="G16114" s="35"/>
      <c r="H16114" s="35"/>
      <c r="I16114" s="35"/>
    </row>
    <row r="16115" spans="3:9" ht="22.5" customHeight="1" x14ac:dyDescent="0.25">
      <c r="C16115" s="34"/>
      <c r="D16115" s="27"/>
      <c r="F16115" s="27"/>
      <c r="G16115" s="35"/>
      <c r="H16115" s="35"/>
      <c r="I16115" s="35"/>
    </row>
    <row r="16116" spans="3:9" ht="22.5" customHeight="1" x14ac:dyDescent="0.25">
      <c r="C16116" s="34"/>
      <c r="D16116" s="27"/>
      <c r="F16116" s="27"/>
      <c r="G16116" s="35"/>
      <c r="H16116" s="35"/>
      <c r="I16116" s="35"/>
    </row>
    <row r="16117" spans="3:9" ht="22.5" customHeight="1" x14ac:dyDescent="0.25">
      <c r="C16117" s="34"/>
      <c r="D16117" s="27"/>
      <c r="F16117" s="27"/>
      <c r="G16117" s="35"/>
      <c r="H16117" s="35"/>
      <c r="I16117" s="35"/>
    </row>
    <row r="16118" spans="3:9" ht="22.5" customHeight="1" x14ac:dyDescent="0.25">
      <c r="C16118" s="34"/>
      <c r="D16118" s="27"/>
      <c r="F16118" s="27"/>
      <c r="G16118" s="35"/>
      <c r="H16118" s="35"/>
      <c r="I16118" s="35"/>
    </row>
    <row r="16119" spans="3:9" ht="22.5" customHeight="1" x14ac:dyDescent="0.25">
      <c r="C16119" s="34"/>
      <c r="D16119" s="27"/>
      <c r="F16119" s="27"/>
      <c r="G16119" s="35"/>
      <c r="H16119" s="35"/>
      <c r="I16119" s="35"/>
    </row>
    <row r="16120" spans="3:9" ht="22.5" customHeight="1" x14ac:dyDescent="0.25">
      <c r="C16120" s="34"/>
      <c r="D16120" s="27"/>
      <c r="F16120" s="27"/>
      <c r="G16120" s="35"/>
      <c r="H16120" s="35"/>
      <c r="I16120" s="35"/>
    </row>
    <row r="16121" spans="3:9" ht="22.5" customHeight="1" x14ac:dyDescent="0.25">
      <c r="C16121" s="34"/>
      <c r="D16121" s="27"/>
      <c r="F16121" s="27"/>
      <c r="G16121" s="35"/>
      <c r="H16121" s="35"/>
      <c r="I16121" s="35"/>
    </row>
    <row r="16122" spans="3:9" ht="22.5" customHeight="1" x14ac:dyDescent="0.25">
      <c r="C16122" s="34"/>
      <c r="D16122" s="27"/>
      <c r="F16122" s="27"/>
      <c r="G16122" s="35"/>
      <c r="H16122" s="35"/>
      <c r="I16122" s="35"/>
    </row>
    <row r="16123" spans="3:9" ht="22.5" customHeight="1" x14ac:dyDescent="0.25">
      <c r="C16123" s="34"/>
      <c r="D16123" s="27"/>
      <c r="F16123" s="27"/>
      <c r="G16123" s="35"/>
      <c r="H16123" s="35"/>
      <c r="I16123" s="35"/>
    </row>
    <row r="16124" spans="3:9" ht="22.5" customHeight="1" x14ac:dyDescent="0.25">
      <c r="C16124" s="34"/>
      <c r="D16124" s="27"/>
      <c r="F16124" s="27"/>
      <c r="G16124" s="35"/>
      <c r="H16124" s="35"/>
      <c r="I16124" s="35"/>
    </row>
    <row r="16125" spans="3:9" ht="22.5" customHeight="1" x14ac:dyDescent="0.25">
      <c r="C16125" s="34"/>
      <c r="D16125" s="27"/>
      <c r="F16125" s="27"/>
      <c r="G16125" s="35"/>
      <c r="H16125" s="35"/>
      <c r="I16125" s="35"/>
    </row>
    <row r="16126" spans="3:9" ht="22.5" customHeight="1" x14ac:dyDescent="0.25">
      <c r="C16126" s="34"/>
      <c r="D16126" s="27"/>
      <c r="F16126" s="27"/>
      <c r="G16126" s="35"/>
      <c r="H16126" s="35"/>
      <c r="I16126" s="35"/>
    </row>
    <row r="16127" spans="3:9" ht="22.5" customHeight="1" x14ac:dyDescent="0.25">
      <c r="C16127" s="34"/>
      <c r="D16127" s="27"/>
      <c r="F16127" s="27"/>
      <c r="G16127" s="35"/>
      <c r="H16127" s="35"/>
      <c r="I16127" s="35"/>
    </row>
    <row r="16128" spans="3:9" ht="22.5" customHeight="1" x14ac:dyDescent="0.25">
      <c r="C16128" s="34"/>
      <c r="D16128" s="27"/>
      <c r="F16128" s="27"/>
      <c r="G16128" s="35"/>
      <c r="H16128" s="35"/>
      <c r="I16128" s="35"/>
    </row>
    <row r="16129" spans="3:9" ht="22.5" customHeight="1" x14ac:dyDescent="0.25">
      <c r="C16129" s="34"/>
      <c r="D16129" s="27"/>
      <c r="F16129" s="27"/>
      <c r="G16129" s="35"/>
      <c r="H16129" s="35"/>
      <c r="I16129" s="35"/>
    </row>
    <row r="16130" spans="3:9" ht="22.5" customHeight="1" x14ac:dyDescent="0.25">
      <c r="C16130" s="34"/>
      <c r="D16130" s="27"/>
      <c r="F16130" s="27"/>
      <c r="G16130" s="35"/>
      <c r="H16130" s="35"/>
      <c r="I16130" s="35"/>
    </row>
    <row r="16131" spans="3:9" ht="22.5" customHeight="1" x14ac:dyDescent="0.25">
      <c r="C16131" s="34"/>
      <c r="D16131" s="27"/>
      <c r="F16131" s="27"/>
      <c r="G16131" s="35"/>
      <c r="H16131" s="35"/>
      <c r="I16131" s="35"/>
    </row>
    <row r="16132" spans="3:9" ht="22.5" customHeight="1" x14ac:dyDescent="0.25">
      <c r="C16132" s="34"/>
      <c r="D16132" s="27"/>
      <c r="F16132" s="27"/>
      <c r="G16132" s="35"/>
      <c r="H16132" s="35"/>
      <c r="I16132" s="35"/>
    </row>
    <row r="16133" spans="3:9" ht="22.5" customHeight="1" x14ac:dyDescent="0.25">
      <c r="C16133" s="34"/>
      <c r="D16133" s="27"/>
      <c r="F16133" s="27"/>
      <c r="G16133" s="35"/>
      <c r="H16133" s="35"/>
      <c r="I16133" s="35"/>
    </row>
    <row r="16134" spans="3:9" ht="22.5" customHeight="1" x14ac:dyDescent="0.25">
      <c r="C16134" s="34"/>
      <c r="D16134" s="27"/>
      <c r="F16134" s="27"/>
      <c r="G16134" s="35"/>
      <c r="H16134" s="35"/>
      <c r="I16134" s="35"/>
    </row>
    <row r="16135" spans="3:9" ht="22.5" customHeight="1" x14ac:dyDescent="0.25">
      <c r="C16135" s="34"/>
      <c r="D16135" s="27"/>
      <c r="F16135" s="27"/>
      <c r="G16135" s="35"/>
      <c r="H16135" s="35"/>
      <c r="I16135" s="35"/>
    </row>
    <row r="16136" spans="3:9" ht="22.5" customHeight="1" x14ac:dyDescent="0.25">
      <c r="C16136" s="34"/>
      <c r="D16136" s="27"/>
      <c r="F16136" s="27"/>
      <c r="G16136" s="35"/>
      <c r="H16136" s="35"/>
      <c r="I16136" s="35"/>
    </row>
    <row r="16137" spans="3:9" ht="22.5" customHeight="1" x14ac:dyDescent="0.25">
      <c r="C16137" s="34"/>
      <c r="D16137" s="27"/>
      <c r="F16137" s="27"/>
      <c r="G16137" s="35"/>
      <c r="H16137" s="35"/>
      <c r="I16137" s="35"/>
    </row>
    <row r="16138" spans="3:9" ht="22.5" customHeight="1" x14ac:dyDescent="0.25">
      <c r="C16138" s="34"/>
      <c r="D16138" s="27"/>
      <c r="F16138" s="27"/>
      <c r="G16138" s="35"/>
      <c r="H16138" s="35"/>
      <c r="I16138" s="35"/>
    </row>
    <row r="16139" spans="3:9" ht="22.5" customHeight="1" x14ac:dyDescent="0.25">
      <c r="C16139" s="34"/>
      <c r="D16139" s="27"/>
      <c r="F16139" s="27"/>
      <c r="G16139" s="35"/>
      <c r="H16139" s="35"/>
      <c r="I16139" s="35"/>
    </row>
    <row r="16140" spans="3:9" ht="22.5" customHeight="1" x14ac:dyDescent="0.25">
      <c r="C16140" s="34"/>
      <c r="D16140" s="27"/>
      <c r="F16140" s="27"/>
      <c r="G16140" s="35"/>
      <c r="H16140" s="35"/>
      <c r="I16140" s="35"/>
    </row>
    <row r="16141" spans="3:9" ht="22.5" customHeight="1" x14ac:dyDescent="0.25">
      <c r="C16141" s="34"/>
      <c r="D16141" s="27"/>
      <c r="F16141" s="27"/>
      <c r="G16141" s="35"/>
      <c r="H16141" s="35"/>
      <c r="I16141" s="35"/>
    </row>
    <row r="16142" spans="3:9" ht="22.5" customHeight="1" x14ac:dyDescent="0.25">
      <c r="C16142" s="34"/>
      <c r="D16142" s="27"/>
      <c r="F16142" s="27"/>
      <c r="G16142" s="35"/>
      <c r="H16142" s="35"/>
      <c r="I16142" s="35"/>
    </row>
    <row r="16143" spans="3:9" ht="22.5" customHeight="1" x14ac:dyDescent="0.25">
      <c r="C16143" s="34"/>
      <c r="D16143" s="27"/>
      <c r="F16143" s="27"/>
      <c r="G16143" s="35"/>
      <c r="H16143" s="35"/>
      <c r="I16143" s="35"/>
    </row>
    <row r="16144" spans="3:9" ht="22.5" customHeight="1" x14ac:dyDescent="0.25">
      <c r="C16144" s="34"/>
      <c r="D16144" s="27"/>
      <c r="F16144" s="27"/>
      <c r="G16144" s="35"/>
      <c r="H16144" s="35"/>
      <c r="I16144" s="35"/>
    </row>
    <row r="16145" spans="3:9" ht="22.5" customHeight="1" x14ac:dyDescent="0.25">
      <c r="C16145" s="34"/>
      <c r="D16145" s="27"/>
      <c r="F16145" s="27"/>
      <c r="G16145" s="35"/>
      <c r="H16145" s="35"/>
      <c r="I16145" s="35"/>
    </row>
    <row r="16146" spans="3:9" ht="22.5" customHeight="1" x14ac:dyDescent="0.25">
      <c r="C16146" s="34"/>
      <c r="D16146" s="27"/>
      <c r="F16146" s="27"/>
      <c r="G16146" s="35"/>
      <c r="H16146" s="35"/>
      <c r="I16146" s="35"/>
    </row>
    <row r="16147" spans="3:9" ht="22.5" customHeight="1" x14ac:dyDescent="0.25">
      <c r="C16147" s="34"/>
      <c r="D16147" s="27"/>
      <c r="F16147" s="27"/>
      <c r="G16147" s="35"/>
      <c r="H16147" s="35"/>
      <c r="I16147" s="35"/>
    </row>
    <row r="16148" spans="3:9" ht="22.5" customHeight="1" x14ac:dyDescent="0.25">
      <c r="C16148" s="34"/>
      <c r="D16148" s="27"/>
      <c r="F16148" s="27"/>
      <c r="G16148" s="35"/>
      <c r="H16148" s="35"/>
      <c r="I16148" s="35"/>
    </row>
    <row r="16149" spans="3:9" ht="22.5" customHeight="1" x14ac:dyDescent="0.25">
      <c r="C16149" s="34"/>
      <c r="D16149" s="27"/>
      <c r="F16149" s="27"/>
      <c r="G16149" s="35"/>
      <c r="H16149" s="35"/>
      <c r="I16149" s="35"/>
    </row>
    <row r="16150" spans="3:9" ht="22.5" customHeight="1" x14ac:dyDescent="0.25">
      <c r="C16150" s="34"/>
      <c r="D16150" s="27"/>
      <c r="F16150" s="27"/>
      <c r="G16150" s="35"/>
      <c r="H16150" s="35"/>
      <c r="I16150" s="35"/>
    </row>
    <row r="16151" spans="3:9" ht="22.5" customHeight="1" x14ac:dyDescent="0.25">
      <c r="C16151" s="34"/>
      <c r="D16151" s="27"/>
      <c r="F16151" s="27"/>
      <c r="G16151" s="35"/>
      <c r="H16151" s="35"/>
      <c r="I16151" s="35"/>
    </row>
    <row r="16152" spans="3:9" ht="22.5" customHeight="1" x14ac:dyDescent="0.25">
      <c r="C16152" s="34"/>
      <c r="D16152" s="27"/>
      <c r="F16152" s="27"/>
      <c r="G16152" s="35"/>
      <c r="H16152" s="35"/>
      <c r="I16152" s="35"/>
    </row>
    <row r="16153" spans="3:9" ht="22.5" customHeight="1" x14ac:dyDescent="0.25">
      <c r="C16153" s="34"/>
      <c r="D16153" s="27"/>
      <c r="F16153" s="27"/>
      <c r="G16153" s="35"/>
      <c r="H16153" s="35"/>
      <c r="I16153" s="35"/>
    </row>
    <row r="16154" spans="3:9" ht="22.5" customHeight="1" x14ac:dyDescent="0.25">
      <c r="C16154" s="34"/>
      <c r="D16154" s="27"/>
      <c r="F16154" s="27"/>
      <c r="G16154" s="35"/>
      <c r="H16154" s="35"/>
      <c r="I16154" s="35"/>
    </row>
    <row r="16155" spans="3:9" ht="22.5" customHeight="1" x14ac:dyDescent="0.25">
      <c r="C16155" s="34"/>
      <c r="D16155" s="27"/>
      <c r="F16155" s="27"/>
      <c r="G16155" s="35"/>
      <c r="H16155" s="35"/>
      <c r="I16155" s="35"/>
    </row>
    <row r="16156" spans="3:9" ht="22.5" customHeight="1" x14ac:dyDescent="0.25">
      <c r="C16156" s="34"/>
      <c r="D16156" s="27"/>
      <c r="F16156" s="27"/>
      <c r="G16156" s="35"/>
      <c r="H16156" s="35"/>
      <c r="I16156" s="35"/>
    </row>
    <row r="16157" spans="3:9" ht="22.5" customHeight="1" x14ac:dyDescent="0.25">
      <c r="C16157" s="34"/>
      <c r="D16157" s="27"/>
      <c r="F16157" s="27"/>
      <c r="G16157" s="35"/>
      <c r="H16157" s="35"/>
      <c r="I16157" s="35"/>
    </row>
    <row r="16158" spans="3:9" ht="22.5" customHeight="1" x14ac:dyDescent="0.25">
      <c r="C16158" s="34"/>
      <c r="D16158" s="27"/>
      <c r="F16158" s="27"/>
      <c r="G16158" s="35"/>
      <c r="H16158" s="35"/>
      <c r="I16158" s="35"/>
    </row>
    <row r="16159" spans="3:9" ht="22.5" customHeight="1" x14ac:dyDescent="0.25">
      <c r="C16159" s="34"/>
      <c r="D16159" s="27"/>
      <c r="F16159" s="27"/>
      <c r="G16159" s="35"/>
      <c r="H16159" s="35"/>
      <c r="I16159" s="35"/>
    </row>
    <row r="16160" spans="3:9" ht="22.5" customHeight="1" x14ac:dyDescent="0.25">
      <c r="C16160" s="34"/>
      <c r="D16160" s="27"/>
      <c r="F16160" s="27"/>
      <c r="G16160" s="35"/>
      <c r="H16160" s="35"/>
      <c r="I16160" s="35"/>
    </row>
    <row r="16161" spans="3:9" ht="22.5" customHeight="1" x14ac:dyDescent="0.25">
      <c r="C16161" s="34"/>
      <c r="D16161" s="27"/>
      <c r="F16161" s="27"/>
      <c r="G16161" s="35"/>
      <c r="H16161" s="35"/>
      <c r="I16161" s="35"/>
    </row>
    <row r="16162" spans="3:9" ht="22.5" customHeight="1" x14ac:dyDescent="0.25">
      <c r="C16162" s="34"/>
      <c r="D16162" s="27"/>
      <c r="F16162" s="27"/>
      <c r="G16162" s="35"/>
      <c r="H16162" s="35"/>
      <c r="I16162" s="35"/>
    </row>
    <row r="16163" spans="3:9" ht="22.5" customHeight="1" x14ac:dyDescent="0.25">
      <c r="C16163" s="34"/>
      <c r="D16163" s="27"/>
      <c r="F16163" s="27"/>
      <c r="G16163" s="35"/>
      <c r="H16163" s="35"/>
      <c r="I16163" s="35"/>
    </row>
    <row r="16164" spans="3:9" ht="22.5" customHeight="1" x14ac:dyDescent="0.25">
      <c r="C16164" s="34"/>
      <c r="D16164" s="27"/>
      <c r="F16164" s="27"/>
      <c r="G16164" s="35"/>
      <c r="H16164" s="35"/>
      <c r="I16164" s="35"/>
    </row>
    <row r="16165" spans="3:9" ht="22.5" customHeight="1" x14ac:dyDescent="0.25">
      <c r="C16165" s="34"/>
      <c r="D16165" s="27"/>
      <c r="F16165" s="27"/>
      <c r="G16165" s="35"/>
      <c r="H16165" s="35"/>
      <c r="I16165" s="35"/>
    </row>
    <row r="16166" spans="3:9" ht="22.5" customHeight="1" x14ac:dyDescent="0.25">
      <c r="C16166" s="34"/>
      <c r="D16166" s="27"/>
      <c r="F16166" s="27"/>
      <c r="G16166" s="35"/>
      <c r="H16166" s="35"/>
      <c r="I16166" s="35"/>
    </row>
    <row r="16167" spans="3:9" ht="22.5" customHeight="1" x14ac:dyDescent="0.25">
      <c r="C16167" s="34"/>
      <c r="D16167" s="27"/>
      <c r="F16167" s="27"/>
      <c r="G16167" s="35"/>
      <c r="H16167" s="35"/>
      <c r="I16167" s="35"/>
    </row>
    <row r="16168" spans="3:9" ht="22.5" customHeight="1" x14ac:dyDescent="0.25">
      <c r="C16168" s="34"/>
      <c r="D16168" s="27"/>
      <c r="F16168" s="27"/>
      <c r="G16168" s="35"/>
      <c r="H16168" s="35"/>
      <c r="I16168" s="35"/>
    </row>
    <row r="16169" spans="3:9" ht="22.5" customHeight="1" x14ac:dyDescent="0.25">
      <c r="C16169" s="34"/>
      <c r="D16169" s="27"/>
      <c r="F16169" s="27"/>
      <c r="G16169" s="35"/>
      <c r="H16169" s="35"/>
      <c r="I16169" s="35"/>
    </row>
    <row r="16170" spans="3:9" ht="22.5" customHeight="1" x14ac:dyDescent="0.25">
      <c r="C16170" s="34"/>
      <c r="D16170" s="27"/>
      <c r="F16170" s="27"/>
      <c r="G16170" s="35"/>
      <c r="H16170" s="35"/>
      <c r="I16170" s="35"/>
    </row>
    <row r="16171" spans="3:9" ht="22.5" customHeight="1" x14ac:dyDescent="0.25">
      <c r="C16171" s="34"/>
      <c r="D16171" s="27"/>
      <c r="F16171" s="27"/>
      <c r="G16171" s="35"/>
      <c r="H16171" s="35"/>
      <c r="I16171" s="35"/>
    </row>
    <row r="16172" spans="3:9" ht="22.5" customHeight="1" x14ac:dyDescent="0.25">
      <c r="C16172" s="34"/>
      <c r="D16172" s="27"/>
      <c r="F16172" s="27"/>
      <c r="G16172" s="35"/>
      <c r="H16172" s="35"/>
      <c r="I16172" s="35"/>
    </row>
    <row r="16173" spans="3:9" ht="22.5" customHeight="1" x14ac:dyDescent="0.25">
      <c r="C16173" s="34"/>
      <c r="D16173" s="27"/>
      <c r="F16173" s="27"/>
      <c r="G16173" s="35"/>
      <c r="H16173" s="35"/>
      <c r="I16173" s="35"/>
    </row>
    <row r="16174" spans="3:9" ht="22.5" customHeight="1" x14ac:dyDescent="0.25">
      <c r="C16174" s="34"/>
      <c r="D16174" s="27"/>
      <c r="F16174" s="27"/>
      <c r="G16174" s="35"/>
      <c r="H16174" s="35"/>
      <c r="I16174" s="35"/>
    </row>
    <row r="16175" spans="3:9" ht="22.5" customHeight="1" x14ac:dyDescent="0.25">
      <c r="C16175" s="34"/>
      <c r="D16175" s="27"/>
      <c r="F16175" s="27"/>
      <c r="G16175" s="35"/>
      <c r="H16175" s="35"/>
      <c r="I16175" s="35"/>
    </row>
    <row r="16176" spans="3:9" ht="22.5" customHeight="1" x14ac:dyDescent="0.25">
      <c r="C16176" s="34"/>
      <c r="D16176" s="27"/>
      <c r="F16176" s="27"/>
      <c r="G16176" s="35"/>
      <c r="H16176" s="35"/>
      <c r="I16176" s="35"/>
    </row>
    <row r="16177" spans="3:9" ht="22.5" customHeight="1" x14ac:dyDescent="0.25">
      <c r="C16177" s="34"/>
      <c r="D16177" s="27"/>
      <c r="F16177" s="27"/>
      <c r="G16177" s="35"/>
      <c r="H16177" s="35"/>
      <c r="I16177" s="35"/>
    </row>
    <row r="16178" spans="3:9" ht="22.5" customHeight="1" x14ac:dyDescent="0.25">
      <c r="C16178" s="34"/>
      <c r="D16178" s="27"/>
      <c r="F16178" s="27"/>
      <c r="G16178" s="35"/>
      <c r="H16178" s="35"/>
      <c r="I16178" s="35"/>
    </row>
    <row r="16179" spans="3:9" ht="22.5" customHeight="1" x14ac:dyDescent="0.25">
      <c r="C16179" s="34"/>
      <c r="D16179" s="27"/>
      <c r="F16179" s="27"/>
      <c r="G16179" s="35"/>
      <c r="H16179" s="35"/>
      <c r="I16179" s="35"/>
    </row>
    <row r="16180" spans="3:9" ht="22.5" customHeight="1" x14ac:dyDescent="0.25">
      <c r="C16180" s="34"/>
      <c r="D16180" s="27"/>
      <c r="F16180" s="27"/>
      <c r="G16180" s="35"/>
      <c r="H16180" s="35"/>
      <c r="I16180" s="35"/>
    </row>
    <row r="16181" spans="3:9" ht="22.5" customHeight="1" x14ac:dyDescent="0.25">
      <c r="C16181" s="34"/>
      <c r="D16181" s="27"/>
      <c r="F16181" s="27"/>
      <c r="G16181" s="35"/>
      <c r="H16181" s="35"/>
      <c r="I16181" s="35"/>
    </row>
    <row r="16182" spans="3:9" ht="22.5" customHeight="1" x14ac:dyDescent="0.25">
      <c r="C16182" s="34"/>
      <c r="D16182" s="27"/>
      <c r="F16182" s="27"/>
      <c r="G16182" s="35"/>
      <c r="H16182" s="35"/>
      <c r="I16182" s="35"/>
    </row>
    <row r="16183" spans="3:9" ht="22.5" customHeight="1" x14ac:dyDescent="0.25">
      <c r="C16183" s="34"/>
      <c r="D16183" s="27"/>
      <c r="F16183" s="27"/>
      <c r="G16183" s="35"/>
      <c r="H16183" s="35"/>
      <c r="I16183" s="35"/>
    </row>
    <row r="16184" spans="3:9" ht="22.5" customHeight="1" x14ac:dyDescent="0.25">
      <c r="C16184" s="34"/>
      <c r="D16184" s="27"/>
      <c r="F16184" s="27"/>
      <c r="G16184" s="35"/>
      <c r="H16184" s="35"/>
      <c r="I16184" s="35"/>
    </row>
    <row r="16185" spans="3:9" ht="22.5" customHeight="1" x14ac:dyDescent="0.25">
      <c r="C16185" s="34"/>
      <c r="D16185" s="27"/>
      <c r="F16185" s="27"/>
      <c r="G16185" s="35"/>
      <c r="H16185" s="35"/>
      <c r="I16185" s="35"/>
    </row>
    <row r="16186" spans="3:9" ht="22.5" customHeight="1" x14ac:dyDescent="0.25">
      <c r="C16186" s="34"/>
      <c r="D16186" s="27"/>
      <c r="F16186" s="27"/>
      <c r="G16186" s="35"/>
      <c r="H16186" s="35"/>
      <c r="I16186" s="35"/>
    </row>
    <row r="16187" spans="3:9" ht="22.5" customHeight="1" x14ac:dyDescent="0.25">
      <c r="C16187" s="34"/>
      <c r="D16187" s="27"/>
      <c r="F16187" s="27"/>
      <c r="G16187" s="35"/>
      <c r="H16187" s="35"/>
      <c r="I16187" s="35"/>
    </row>
    <row r="16188" spans="3:9" ht="22.5" customHeight="1" x14ac:dyDescent="0.25">
      <c r="C16188" s="34"/>
      <c r="D16188" s="27"/>
      <c r="F16188" s="27"/>
      <c r="G16188" s="35"/>
      <c r="H16188" s="35"/>
      <c r="I16188" s="35"/>
    </row>
    <row r="16189" spans="3:9" ht="22.5" customHeight="1" x14ac:dyDescent="0.25">
      <c r="C16189" s="34"/>
      <c r="D16189" s="27"/>
      <c r="F16189" s="27"/>
      <c r="G16189" s="35"/>
      <c r="H16189" s="35"/>
      <c r="I16189" s="35"/>
    </row>
    <row r="16190" spans="3:9" ht="22.5" customHeight="1" x14ac:dyDescent="0.25">
      <c r="C16190" s="34"/>
      <c r="D16190" s="27"/>
      <c r="F16190" s="27"/>
      <c r="G16190" s="35"/>
      <c r="H16190" s="35"/>
      <c r="I16190" s="35"/>
    </row>
    <row r="16191" spans="3:9" ht="22.5" customHeight="1" x14ac:dyDescent="0.25">
      <c r="C16191" s="34"/>
      <c r="D16191" s="27"/>
      <c r="F16191" s="27"/>
      <c r="G16191" s="35"/>
      <c r="H16191" s="35"/>
      <c r="I16191" s="35"/>
    </row>
    <row r="16192" spans="3:9" ht="22.5" customHeight="1" x14ac:dyDescent="0.25">
      <c r="C16192" s="34"/>
      <c r="D16192" s="27"/>
      <c r="F16192" s="27"/>
      <c r="G16192" s="35"/>
      <c r="H16192" s="35"/>
      <c r="I16192" s="35"/>
    </row>
    <row r="16193" spans="3:9" ht="22.5" customHeight="1" x14ac:dyDescent="0.25">
      <c r="C16193" s="34"/>
      <c r="D16193" s="27"/>
      <c r="F16193" s="27"/>
      <c r="G16193" s="35"/>
      <c r="H16193" s="35"/>
      <c r="I16193" s="35"/>
    </row>
    <row r="16194" spans="3:9" ht="22.5" customHeight="1" x14ac:dyDescent="0.25">
      <c r="C16194" s="34"/>
      <c r="D16194" s="27"/>
      <c r="F16194" s="27"/>
      <c r="G16194" s="35"/>
      <c r="H16194" s="35"/>
      <c r="I16194" s="35"/>
    </row>
    <row r="16195" spans="3:9" ht="22.5" customHeight="1" x14ac:dyDescent="0.25">
      <c r="C16195" s="34"/>
      <c r="D16195" s="27"/>
      <c r="F16195" s="27"/>
      <c r="G16195" s="35"/>
      <c r="H16195" s="35"/>
      <c r="I16195" s="35"/>
    </row>
    <row r="16196" spans="3:9" ht="22.5" customHeight="1" x14ac:dyDescent="0.25">
      <c r="C16196" s="34"/>
      <c r="D16196" s="27"/>
      <c r="F16196" s="27"/>
      <c r="G16196" s="35"/>
      <c r="H16196" s="35"/>
      <c r="I16196" s="35"/>
    </row>
    <row r="16197" spans="3:9" ht="22.5" customHeight="1" x14ac:dyDescent="0.25">
      <c r="C16197" s="34"/>
      <c r="D16197" s="27"/>
      <c r="F16197" s="27"/>
      <c r="G16197" s="35"/>
      <c r="H16197" s="35"/>
      <c r="I16197" s="35"/>
    </row>
    <row r="16198" spans="3:9" ht="22.5" customHeight="1" x14ac:dyDescent="0.25">
      <c r="C16198" s="34"/>
      <c r="D16198" s="27"/>
      <c r="F16198" s="27"/>
      <c r="G16198" s="35"/>
      <c r="H16198" s="35"/>
      <c r="I16198" s="35"/>
    </row>
    <row r="16199" spans="3:9" ht="22.5" customHeight="1" x14ac:dyDescent="0.25">
      <c r="C16199" s="34"/>
      <c r="D16199" s="27"/>
      <c r="F16199" s="27"/>
      <c r="G16199" s="35"/>
      <c r="H16199" s="35"/>
      <c r="I16199" s="35"/>
    </row>
    <row r="16200" spans="3:9" ht="22.5" customHeight="1" x14ac:dyDescent="0.25">
      <c r="C16200" s="34"/>
      <c r="D16200" s="27"/>
      <c r="F16200" s="27"/>
      <c r="G16200" s="35"/>
      <c r="H16200" s="35"/>
      <c r="I16200" s="35"/>
    </row>
    <row r="16201" spans="3:9" ht="22.5" customHeight="1" x14ac:dyDescent="0.25">
      <c r="C16201" s="34"/>
      <c r="D16201" s="27"/>
      <c r="F16201" s="27"/>
      <c r="G16201" s="35"/>
      <c r="H16201" s="35"/>
      <c r="I16201" s="35"/>
    </row>
    <row r="16202" spans="3:9" ht="22.5" customHeight="1" x14ac:dyDescent="0.25">
      <c r="C16202" s="34"/>
      <c r="D16202" s="27"/>
      <c r="F16202" s="27"/>
      <c r="G16202" s="35"/>
      <c r="H16202" s="35"/>
      <c r="I16202" s="35"/>
    </row>
    <row r="16203" spans="3:9" ht="22.5" customHeight="1" x14ac:dyDescent="0.25">
      <c r="C16203" s="34"/>
      <c r="D16203" s="27"/>
      <c r="F16203" s="27"/>
      <c r="G16203" s="35"/>
      <c r="H16203" s="35"/>
      <c r="I16203" s="35"/>
    </row>
    <row r="16204" spans="3:9" ht="22.5" customHeight="1" x14ac:dyDescent="0.25">
      <c r="C16204" s="34"/>
      <c r="D16204" s="27"/>
      <c r="F16204" s="27"/>
      <c r="G16204" s="35"/>
      <c r="H16204" s="35"/>
      <c r="I16204" s="35"/>
    </row>
    <row r="16205" spans="3:9" ht="22.5" customHeight="1" x14ac:dyDescent="0.25">
      <c r="C16205" s="34"/>
      <c r="D16205" s="27"/>
      <c r="F16205" s="27"/>
      <c r="G16205" s="35"/>
      <c r="H16205" s="35"/>
      <c r="I16205" s="35"/>
    </row>
    <row r="16206" spans="3:9" ht="22.5" customHeight="1" x14ac:dyDescent="0.25">
      <c r="C16206" s="34"/>
      <c r="D16206" s="27"/>
      <c r="F16206" s="27"/>
      <c r="G16206" s="35"/>
      <c r="H16206" s="35"/>
      <c r="I16206" s="35"/>
    </row>
    <row r="16207" spans="3:9" ht="22.5" customHeight="1" x14ac:dyDescent="0.25">
      <c r="C16207" s="34"/>
      <c r="D16207" s="27"/>
      <c r="F16207" s="27"/>
      <c r="G16207" s="35"/>
      <c r="H16207" s="35"/>
      <c r="I16207" s="35"/>
    </row>
    <row r="16208" spans="3:9" ht="22.5" customHeight="1" x14ac:dyDescent="0.25">
      <c r="C16208" s="34"/>
      <c r="D16208" s="27"/>
      <c r="F16208" s="27"/>
      <c r="G16208" s="35"/>
      <c r="H16208" s="35"/>
      <c r="I16208" s="35"/>
    </row>
    <row r="16209" spans="3:9" ht="22.5" customHeight="1" x14ac:dyDescent="0.25">
      <c r="C16209" s="34"/>
      <c r="D16209" s="27"/>
      <c r="F16209" s="27"/>
      <c r="G16209" s="35"/>
      <c r="H16209" s="35"/>
      <c r="I16209" s="35"/>
    </row>
    <row r="16210" spans="3:9" ht="22.5" customHeight="1" x14ac:dyDescent="0.25">
      <c r="C16210" s="34"/>
      <c r="D16210" s="27"/>
      <c r="F16210" s="27"/>
      <c r="G16210" s="35"/>
      <c r="H16210" s="35"/>
      <c r="I16210" s="35"/>
    </row>
    <row r="16211" spans="3:9" ht="22.5" customHeight="1" x14ac:dyDescent="0.25">
      <c r="C16211" s="34"/>
      <c r="D16211" s="27"/>
      <c r="F16211" s="27"/>
      <c r="G16211" s="35"/>
      <c r="H16211" s="35"/>
      <c r="I16211" s="35"/>
    </row>
    <row r="16212" spans="3:9" ht="22.5" customHeight="1" x14ac:dyDescent="0.25">
      <c r="C16212" s="34"/>
      <c r="D16212" s="27"/>
      <c r="F16212" s="27"/>
      <c r="G16212" s="35"/>
      <c r="H16212" s="35"/>
      <c r="I16212" s="35"/>
    </row>
    <row r="16213" spans="3:9" ht="22.5" customHeight="1" x14ac:dyDescent="0.25">
      <c r="C16213" s="34"/>
      <c r="D16213" s="27"/>
      <c r="F16213" s="27"/>
      <c r="G16213" s="35"/>
      <c r="H16213" s="35"/>
      <c r="I16213" s="35"/>
    </row>
    <row r="16214" spans="3:9" ht="22.5" customHeight="1" x14ac:dyDescent="0.25">
      <c r="C16214" s="34"/>
      <c r="D16214" s="27"/>
      <c r="F16214" s="27"/>
      <c r="G16214" s="35"/>
      <c r="H16214" s="35"/>
      <c r="I16214" s="35"/>
    </row>
    <row r="16215" spans="3:9" ht="22.5" customHeight="1" x14ac:dyDescent="0.25">
      <c r="C16215" s="34"/>
      <c r="D16215" s="27"/>
      <c r="F16215" s="27"/>
      <c r="G16215" s="35"/>
      <c r="H16215" s="35"/>
      <c r="I16215" s="35"/>
    </row>
    <row r="16216" spans="3:9" ht="22.5" customHeight="1" x14ac:dyDescent="0.25">
      <c r="C16216" s="34"/>
      <c r="D16216" s="27"/>
      <c r="F16216" s="27"/>
      <c r="G16216" s="35"/>
      <c r="H16216" s="35"/>
      <c r="I16216" s="35"/>
    </row>
    <row r="16217" spans="3:9" ht="22.5" customHeight="1" x14ac:dyDescent="0.25">
      <c r="C16217" s="34"/>
      <c r="D16217" s="27"/>
      <c r="F16217" s="27"/>
      <c r="G16217" s="35"/>
      <c r="H16217" s="35"/>
      <c r="I16217" s="35"/>
    </row>
    <row r="16218" spans="3:9" ht="22.5" customHeight="1" x14ac:dyDescent="0.25">
      <c r="C16218" s="34"/>
      <c r="D16218" s="27"/>
      <c r="F16218" s="27"/>
      <c r="G16218" s="35"/>
      <c r="H16218" s="35"/>
      <c r="I16218" s="35"/>
    </row>
    <row r="16219" spans="3:9" ht="22.5" customHeight="1" x14ac:dyDescent="0.25">
      <c r="C16219" s="34"/>
      <c r="D16219" s="27"/>
      <c r="F16219" s="27"/>
      <c r="G16219" s="35"/>
      <c r="H16219" s="35"/>
      <c r="I16219" s="35"/>
    </row>
    <row r="16220" spans="3:9" ht="22.5" customHeight="1" x14ac:dyDescent="0.25">
      <c r="C16220" s="34"/>
      <c r="D16220" s="27"/>
      <c r="F16220" s="27"/>
      <c r="G16220" s="35"/>
      <c r="H16220" s="35"/>
      <c r="I16220" s="35"/>
    </row>
    <row r="16221" spans="3:9" ht="22.5" customHeight="1" x14ac:dyDescent="0.25">
      <c r="C16221" s="34"/>
      <c r="D16221" s="27"/>
      <c r="F16221" s="27"/>
      <c r="G16221" s="35"/>
      <c r="H16221" s="35"/>
      <c r="I16221" s="35"/>
    </row>
    <row r="16222" spans="3:9" ht="22.5" customHeight="1" x14ac:dyDescent="0.25">
      <c r="C16222" s="34"/>
      <c r="D16222" s="27"/>
      <c r="F16222" s="27"/>
      <c r="G16222" s="35"/>
      <c r="H16222" s="35"/>
      <c r="I16222" s="35"/>
    </row>
    <row r="16223" spans="3:9" ht="22.5" customHeight="1" x14ac:dyDescent="0.25">
      <c r="C16223" s="34"/>
      <c r="D16223" s="27"/>
      <c r="F16223" s="27"/>
      <c r="G16223" s="35"/>
      <c r="H16223" s="35"/>
      <c r="I16223" s="35"/>
    </row>
    <row r="16224" spans="3:9" ht="22.5" customHeight="1" x14ac:dyDescent="0.25">
      <c r="C16224" s="34"/>
      <c r="D16224" s="27"/>
      <c r="F16224" s="27"/>
      <c r="G16224" s="35"/>
      <c r="H16224" s="35"/>
      <c r="I16224" s="35"/>
    </row>
    <row r="16225" spans="3:9" ht="22.5" customHeight="1" x14ac:dyDescent="0.25">
      <c r="C16225" s="34"/>
      <c r="D16225" s="27"/>
      <c r="F16225" s="27"/>
      <c r="G16225" s="35"/>
      <c r="H16225" s="35"/>
      <c r="I16225" s="35"/>
    </row>
    <row r="16226" spans="3:9" ht="22.5" customHeight="1" x14ac:dyDescent="0.25">
      <c r="C16226" s="34"/>
      <c r="D16226" s="27"/>
      <c r="F16226" s="27"/>
      <c r="G16226" s="35"/>
      <c r="H16226" s="35"/>
      <c r="I16226" s="35"/>
    </row>
    <row r="16227" spans="3:9" ht="22.5" customHeight="1" x14ac:dyDescent="0.25">
      <c r="C16227" s="34"/>
      <c r="D16227" s="27"/>
      <c r="F16227" s="27"/>
      <c r="G16227" s="35"/>
      <c r="H16227" s="35"/>
      <c r="I16227" s="35"/>
    </row>
    <row r="16228" spans="3:9" ht="22.5" customHeight="1" x14ac:dyDescent="0.25">
      <c r="C16228" s="34"/>
      <c r="D16228" s="27"/>
      <c r="F16228" s="27"/>
      <c r="G16228" s="35"/>
      <c r="H16228" s="35"/>
      <c r="I16228" s="35"/>
    </row>
    <row r="16229" spans="3:9" ht="22.5" customHeight="1" x14ac:dyDescent="0.25">
      <c r="C16229" s="34"/>
      <c r="D16229" s="27"/>
      <c r="F16229" s="27"/>
      <c r="G16229" s="35"/>
      <c r="H16229" s="35"/>
      <c r="I16229" s="35"/>
    </row>
    <row r="16230" spans="3:9" ht="22.5" customHeight="1" x14ac:dyDescent="0.25">
      <c r="C16230" s="34"/>
      <c r="D16230" s="27"/>
      <c r="F16230" s="27"/>
      <c r="G16230" s="35"/>
      <c r="H16230" s="35"/>
      <c r="I16230" s="35"/>
    </row>
    <row r="16231" spans="3:9" ht="22.5" customHeight="1" x14ac:dyDescent="0.25">
      <c r="C16231" s="34"/>
      <c r="D16231" s="27"/>
      <c r="F16231" s="27"/>
      <c r="G16231" s="35"/>
      <c r="H16231" s="35"/>
      <c r="I16231" s="35"/>
    </row>
    <row r="16232" spans="3:9" ht="22.5" customHeight="1" x14ac:dyDescent="0.25">
      <c r="C16232" s="34"/>
      <c r="D16232" s="27"/>
      <c r="F16232" s="27"/>
      <c r="G16232" s="35"/>
      <c r="H16232" s="35"/>
      <c r="I16232" s="35"/>
    </row>
    <row r="16233" spans="3:9" ht="22.5" customHeight="1" x14ac:dyDescent="0.25">
      <c r="C16233" s="34"/>
      <c r="D16233" s="27"/>
      <c r="F16233" s="27"/>
      <c r="G16233" s="35"/>
      <c r="H16233" s="35"/>
      <c r="I16233" s="35"/>
    </row>
    <row r="16234" spans="3:9" ht="22.5" customHeight="1" x14ac:dyDescent="0.25">
      <c r="C16234" s="34"/>
      <c r="D16234" s="27"/>
      <c r="F16234" s="27"/>
      <c r="G16234" s="35"/>
      <c r="H16234" s="35"/>
      <c r="I16234" s="35"/>
    </row>
    <row r="16235" spans="3:9" ht="22.5" customHeight="1" x14ac:dyDescent="0.25">
      <c r="C16235" s="34"/>
      <c r="D16235" s="27"/>
      <c r="F16235" s="27"/>
      <c r="G16235" s="35"/>
      <c r="H16235" s="35"/>
      <c r="I16235" s="35"/>
    </row>
    <row r="16236" spans="3:9" ht="22.5" customHeight="1" x14ac:dyDescent="0.25">
      <c r="C16236" s="34"/>
      <c r="D16236" s="27"/>
      <c r="F16236" s="27"/>
      <c r="G16236" s="35"/>
      <c r="H16236" s="35"/>
      <c r="I16236" s="35"/>
    </row>
    <row r="16237" spans="3:9" ht="22.5" customHeight="1" x14ac:dyDescent="0.25">
      <c r="C16237" s="34"/>
      <c r="D16237" s="27"/>
      <c r="F16237" s="27"/>
      <c r="G16237" s="35"/>
      <c r="H16237" s="35"/>
      <c r="I16237" s="35"/>
    </row>
    <row r="16238" spans="3:9" ht="22.5" customHeight="1" x14ac:dyDescent="0.25">
      <c r="C16238" s="34"/>
      <c r="D16238" s="27"/>
      <c r="F16238" s="27"/>
      <c r="G16238" s="35"/>
      <c r="H16238" s="35"/>
      <c r="I16238" s="35"/>
    </row>
    <row r="16239" spans="3:9" ht="22.5" customHeight="1" x14ac:dyDescent="0.25">
      <c r="C16239" s="34"/>
      <c r="D16239" s="27"/>
      <c r="F16239" s="27"/>
      <c r="G16239" s="35"/>
      <c r="H16239" s="35"/>
      <c r="I16239" s="35"/>
    </row>
    <row r="16240" spans="3:9" ht="22.5" customHeight="1" x14ac:dyDescent="0.25">
      <c r="C16240" s="34"/>
      <c r="D16240" s="27"/>
      <c r="F16240" s="27"/>
      <c r="G16240" s="35"/>
      <c r="H16240" s="35"/>
      <c r="I16240" s="35"/>
    </row>
    <row r="16241" spans="3:9" ht="22.5" customHeight="1" x14ac:dyDescent="0.25">
      <c r="C16241" s="34"/>
      <c r="D16241" s="27"/>
      <c r="F16241" s="27"/>
      <c r="G16241" s="35"/>
      <c r="H16241" s="35"/>
      <c r="I16241" s="35"/>
    </row>
    <row r="16242" spans="3:9" ht="22.5" customHeight="1" x14ac:dyDescent="0.25">
      <c r="C16242" s="34"/>
      <c r="D16242" s="27"/>
      <c r="F16242" s="27"/>
      <c r="G16242" s="35"/>
      <c r="H16242" s="35"/>
      <c r="I16242" s="35"/>
    </row>
    <row r="16243" spans="3:9" ht="22.5" customHeight="1" x14ac:dyDescent="0.25">
      <c r="C16243" s="34"/>
      <c r="D16243" s="27"/>
      <c r="F16243" s="27"/>
      <c r="G16243" s="35"/>
      <c r="H16243" s="35"/>
      <c r="I16243" s="35"/>
    </row>
    <row r="16244" spans="3:9" ht="22.5" customHeight="1" x14ac:dyDescent="0.25">
      <c r="C16244" s="34"/>
      <c r="D16244" s="27"/>
      <c r="F16244" s="27"/>
      <c r="G16244" s="35"/>
      <c r="H16244" s="35"/>
      <c r="I16244" s="35"/>
    </row>
    <row r="16245" spans="3:9" ht="22.5" customHeight="1" x14ac:dyDescent="0.25">
      <c r="C16245" s="34"/>
      <c r="D16245" s="27"/>
      <c r="F16245" s="27"/>
      <c r="G16245" s="35"/>
      <c r="H16245" s="35"/>
      <c r="I16245" s="35"/>
    </row>
    <row r="16246" spans="3:9" ht="22.5" customHeight="1" x14ac:dyDescent="0.25">
      <c r="C16246" s="34"/>
      <c r="D16246" s="27"/>
      <c r="F16246" s="27"/>
      <c r="G16246" s="35"/>
      <c r="H16246" s="35"/>
      <c r="I16246" s="35"/>
    </row>
    <row r="16247" spans="3:9" ht="22.5" customHeight="1" x14ac:dyDescent="0.25">
      <c r="C16247" s="34"/>
      <c r="D16247" s="27"/>
      <c r="F16247" s="27"/>
      <c r="G16247" s="35"/>
      <c r="H16247" s="35"/>
      <c r="I16247" s="35"/>
    </row>
    <row r="16248" spans="3:9" ht="22.5" customHeight="1" x14ac:dyDescent="0.25">
      <c r="C16248" s="34"/>
      <c r="D16248" s="27"/>
      <c r="F16248" s="27"/>
      <c r="G16248" s="35"/>
      <c r="H16248" s="35"/>
      <c r="I16248" s="35"/>
    </row>
    <row r="16249" spans="3:9" ht="22.5" customHeight="1" x14ac:dyDescent="0.25">
      <c r="C16249" s="34"/>
      <c r="D16249" s="27"/>
      <c r="F16249" s="27"/>
      <c r="G16249" s="35"/>
      <c r="H16249" s="35"/>
      <c r="I16249" s="35"/>
    </row>
    <row r="16250" spans="3:9" ht="22.5" customHeight="1" x14ac:dyDescent="0.25">
      <c r="C16250" s="34"/>
      <c r="D16250" s="27"/>
      <c r="F16250" s="27"/>
      <c r="G16250" s="35"/>
      <c r="H16250" s="35"/>
      <c r="I16250" s="35"/>
    </row>
    <row r="16251" spans="3:9" ht="22.5" customHeight="1" x14ac:dyDescent="0.25">
      <c r="C16251" s="34"/>
      <c r="D16251" s="27"/>
      <c r="F16251" s="27"/>
      <c r="G16251" s="35"/>
      <c r="H16251" s="35"/>
      <c r="I16251" s="35"/>
    </row>
    <row r="16252" spans="3:9" ht="22.5" customHeight="1" x14ac:dyDescent="0.25">
      <c r="C16252" s="34"/>
      <c r="D16252" s="27"/>
      <c r="F16252" s="27"/>
      <c r="G16252" s="35"/>
      <c r="H16252" s="35"/>
      <c r="I16252" s="35"/>
    </row>
    <row r="16253" spans="3:9" ht="22.5" customHeight="1" x14ac:dyDescent="0.25">
      <c r="C16253" s="34"/>
      <c r="D16253" s="27"/>
      <c r="F16253" s="27"/>
      <c r="G16253" s="35"/>
      <c r="H16253" s="35"/>
      <c r="I16253" s="35"/>
    </row>
    <row r="16254" spans="3:9" ht="22.5" customHeight="1" x14ac:dyDescent="0.25">
      <c r="C16254" s="34"/>
      <c r="D16254" s="27"/>
      <c r="F16254" s="27"/>
      <c r="G16254" s="35"/>
      <c r="H16254" s="35"/>
      <c r="I16254" s="35"/>
    </row>
    <row r="16255" spans="3:9" ht="22.5" customHeight="1" x14ac:dyDescent="0.25">
      <c r="C16255" s="34"/>
      <c r="D16255" s="27"/>
      <c r="F16255" s="27"/>
      <c r="G16255" s="35"/>
      <c r="H16255" s="35"/>
      <c r="I16255" s="35"/>
    </row>
    <row r="16256" spans="3:9" ht="22.5" customHeight="1" x14ac:dyDescent="0.25">
      <c r="C16256" s="34"/>
      <c r="D16256" s="27"/>
      <c r="F16256" s="27"/>
      <c r="G16256" s="35"/>
      <c r="H16256" s="35"/>
      <c r="I16256" s="35"/>
    </row>
    <row r="16257" spans="3:9" ht="22.5" customHeight="1" x14ac:dyDescent="0.25">
      <c r="C16257" s="34"/>
      <c r="D16257" s="27"/>
      <c r="F16257" s="27"/>
      <c r="G16257" s="35"/>
      <c r="H16257" s="35"/>
      <c r="I16257" s="35"/>
    </row>
    <row r="16258" spans="3:9" ht="22.5" customHeight="1" x14ac:dyDescent="0.25">
      <c r="C16258" s="34"/>
      <c r="D16258" s="27"/>
      <c r="F16258" s="27"/>
      <c r="G16258" s="35"/>
      <c r="H16258" s="35"/>
      <c r="I16258" s="35"/>
    </row>
    <row r="16259" spans="3:9" ht="22.5" customHeight="1" x14ac:dyDescent="0.25">
      <c r="C16259" s="34"/>
      <c r="D16259" s="27"/>
      <c r="F16259" s="27"/>
      <c r="G16259" s="35"/>
      <c r="H16259" s="35"/>
      <c r="I16259" s="35"/>
    </row>
    <row r="16260" spans="3:9" ht="22.5" customHeight="1" x14ac:dyDescent="0.25">
      <c r="C16260" s="34"/>
      <c r="D16260" s="27"/>
      <c r="F16260" s="27"/>
      <c r="G16260" s="35"/>
      <c r="H16260" s="35"/>
      <c r="I16260" s="35"/>
    </row>
    <row r="16261" spans="3:9" ht="22.5" customHeight="1" x14ac:dyDescent="0.25">
      <c r="C16261" s="34"/>
      <c r="D16261" s="27"/>
      <c r="F16261" s="27"/>
      <c r="G16261" s="35"/>
      <c r="H16261" s="35"/>
      <c r="I16261" s="35"/>
    </row>
    <row r="16262" spans="3:9" ht="22.5" customHeight="1" x14ac:dyDescent="0.25">
      <c r="C16262" s="34"/>
      <c r="D16262" s="27"/>
      <c r="F16262" s="27"/>
      <c r="G16262" s="35"/>
      <c r="H16262" s="35"/>
      <c r="I16262" s="35"/>
    </row>
    <row r="16263" spans="3:9" ht="22.5" customHeight="1" x14ac:dyDescent="0.25">
      <c r="C16263" s="34"/>
      <c r="D16263" s="27"/>
      <c r="F16263" s="27"/>
      <c r="G16263" s="35"/>
      <c r="H16263" s="35"/>
      <c r="I16263" s="35"/>
    </row>
    <row r="16264" spans="3:9" ht="22.5" customHeight="1" x14ac:dyDescent="0.25">
      <c r="C16264" s="34"/>
      <c r="D16264" s="27"/>
      <c r="F16264" s="27"/>
      <c r="G16264" s="35"/>
      <c r="H16264" s="35"/>
      <c r="I16264" s="35"/>
    </row>
    <row r="16265" spans="3:9" ht="22.5" customHeight="1" x14ac:dyDescent="0.25">
      <c r="C16265" s="34"/>
      <c r="D16265" s="27"/>
      <c r="F16265" s="27"/>
      <c r="G16265" s="35"/>
      <c r="H16265" s="35"/>
      <c r="I16265" s="35"/>
    </row>
    <row r="16266" spans="3:9" ht="22.5" customHeight="1" x14ac:dyDescent="0.25">
      <c r="C16266" s="34"/>
      <c r="D16266" s="27"/>
      <c r="F16266" s="27"/>
      <c r="G16266" s="35"/>
      <c r="H16266" s="35"/>
      <c r="I16266" s="35"/>
    </row>
    <row r="16267" spans="3:9" ht="22.5" customHeight="1" x14ac:dyDescent="0.25">
      <c r="C16267" s="34"/>
      <c r="D16267" s="27"/>
      <c r="F16267" s="27"/>
      <c r="G16267" s="35"/>
      <c r="H16267" s="35"/>
      <c r="I16267" s="35"/>
    </row>
    <row r="16268" spans="3:9" ht="22.5" customHeight="1" x14ac:dyDescent="0.25">
      <c r="C16268" s="34"/>
      <c r="D16268" s="27"/>
      <c r="F16268" s="27"/>
      <c r="G16268" s="35"/>
      <c r="H16268" s="35"/>
      <c r="I16268" s="35"/>
    </row>
    <row r="16269" spans="3:9" ht="22.5" customHeight="1" x14ac:dyDescent="0.25">
      <c r="C16269" s="34"/>
      <c r="D16269" s="27"/>
      <c r="F16269" s="27"/>
      <c r="G16269" s="35"/>
      <c r="H16269" s="35"/>
      <c r="I16269" s="35"/>
    </row>
    <row r="16270" spans="3:9" ht="22.5" customHeight="1" x14ac:dyDescent="0.25">
      <c r="C16270" s="34"/>
      <c r="D16270" s="27"/>
      <c r="F16270" s="27"/>
      <c r="G16270" s="35"/>
      <c r="H16270" s="35"/>
      <c r="I16270" s="35"/>
    </row>
    <row r="16271" spans="3:9" ht="22.5" customHeight="1" x14ac:dyDescent="0.25">
      <c r="C16271" s="34"/>
      <c r="D16271" s="27"/>
      <c r="F16271" s="27"/>
      <c r="G16271" s="35"/>
      <c r="H16271" s="35"/>
      <c r="I16271" s="35"/>
    </row>
    <row r="16272" spans="3:9" ht="22.5" customHeight="1" x14ac:dyDescent="0.25">
      <c r="C16272" s="34"/>
      <c r="D16272" s="27"/>
      <c r="F16272" s="27"/>
      <c r="G16272" s="35"/>
      <c r="H16272" s="35"/>
      <c r="I16272" s="35"/>
    </row>
    <row r="16273" spans="3:9" ht="22.5" customHeight="1" x14ac:dyDescent="0.25">
      <c r="C16273" s="34"/>
      <c r="D16273" s="27"/>
      <c r="F16273" s="27"/>
      <c r="G16273" s="35"/>
      <c r="H16273" s="35"/>
      <c r="I16273" s="35"/>
    </row>
    <row r="16274" spans="3:9" ht="22.5" customHeight="1" x14ac:dyDescent="0.25">
      <c r="C16274" s="34"/>
      <c r="D16274" s="27"/>
      <c r="F16274" s="27"/>
      <c r="G16274" s="35"/>
      <c r="H16274" s="35"/>
      <c r="I16274" s="35"/>
    </row>
    <row r="16275" spans="3:9" ht="22.5" customHeight="1" x14ac:dyDescent="0.25">
      <c r="C16275" s="34"/>
      <c r="D16275" s="27"/>
      <c r="F16275" s="27"/>
      <c r="G16275" s="35"/>
      <c r="H16275" s="35"/>
      <c r="I16275" s="35"/>
    </row>
    <row r="16276" spans="3:9" ht="22.5" customHeight="1" x14ac:dyDescent="0.25">
      <c r="C16276" s="34"/>
      <c r="D16276" s="27"/>
      <c r="F16276" s="27"/>
      <c r="G16276" s="35"/>
      <c r="H16276" s="35"/>
      <c r="I16276" s="35"/>
    </row>
    <row r="16277" spans="3:9" ht="22.5" customHeight="1" x14ac:dyDescent="0.25">
      <c r="C16277" s="34"/>
      <c r="D16277" s="27"/>
      <c r="F16277" s="27"/>
      <c r="G16277" s="35"/>
      <c r="H16277" s="35"/>
      <c r="I16277" s="35"/>
    </row>
    <row r="16278" spans="3:9" ht="22.5" customHeight="1" x14ac:dyDescent="0.25">
      <c r="C16278" s="34"/>
      <c r="D16278" s="27"/>
      <c r="F16278" s="27"/>
      <c r="G16278" s="35"/>
      <c r="H16278" s="35"/>
      <c r="I16278" s="35"/>
    </row>
    <row r="16279" spans="3:9" ht="22.5" customHeight="1" x14ac:dyDescent="0.25">
      <c r="C16279" s="34"/>
      <c r="D16279" s="27"/>
      <c r="F16279" s="27"/>
      <c r="G16279" s="35"/>
      <c r="H16279" s="35"/>
      <c r="I16279" s="35"/>
    </row>
    <row r="16280" spans="3:9" ht="22.5" customHeight="1" x14ac:dyDescent="0.25">
      <c r="C16280" s="34"/>
      <c r="D16280" s="27"/>
      <c r="F16280" s="27"/>
      <c r="G16280" s="35"/>
      <c r="H16280" s="35"/>
      <c r="I16280" s="35"/>
    </row>
    <row r="16281" spans="3:9" ht="22.5" customHeight="1" x14ac:dyDescent="0.25">
      <c r="C16281" s="34"/>
      <c r="D16281" s="27"/>
      <c r="F16281" s="27"/>
      <c r="G16281" s="35"/>
      <c r="H16281" s="35"/>
      <c r="I16281" s="35"/>
    </row>
    <row r="16282" spans="3:9" ht="22.5" customHeight="1" x14ac:dyDescent="0.25">
      <c r="C16282" s="34"/>
      <c r="D16282" s="27"/>
      <c r="F16282" s="27"/>
      <c r="G16282" s="35"/>
      <c r="H16282" s="35"/>
      <c r="I16282" s="35"/>
    </row>
    <row r="16283" spans="3:9" ht="22.5" customHeight="1" x14ac:dyDescent="0.25">
      <c r="C16283" s="34"/>
      <c r="D16283" s="27"/>
      <c r="F16283" s="27"/>
      <c r="G16283" s="35"/>
      <c r="H16283" s="35"/>
      <c r="I16283" s="35"/>
    </row>
    <row r="16284" spans="3:9" ht="22.5" customHeight="1" x14ac:dyDescent="0.25">
      <c r="C16284" s="34"/>
      <c r="D16284" s="27"/>
      <c r="F16284" s="27"/>
      <c r="G16284" s="35"/>
      <c r="H16284" s="35"/>
      <c r="I16284" s="35"/>
    </row>
    <row r="16285" spans="3:9" ht="22.5" customHeight="1" x14ac:dyDescent="0.25">
      <c r="C16285" s="34"/>
      <c r="D16285" s="27"/>
      <c r="F16285" s="27"/>
      <c r="G16285" s="35"/>
      <c r="H16285" s="35"/>
      <c r="I16285" s="35"/>
    </row>
    <row r="16286" spans="3:9" ht="22.5" customHeight="1" x14ac:dyDescent="0.25">
      <c r="C16286" s="34"/>
      <c r="D16286" s="27"/>
      <c r="F16286" s="27"/>
      <c r="G16286" s="35"/>
      <c r="H16286" s="35"/>
      <c r="I16286" s="35"/>
    </row>
    <row r="16287" spans="3:9" ht="22.5" customHeight="1" x14ac:dyDescent="0.25">
      <c r="C16287" s="34"/>
      <c r="D16287" s="27"/>
      <c r="F16287" s="27"/>
      <c r="G16287" s="35"/>
      <c r="H16287" s="35"/>
      <c r="I16287" s="35"/>
    </row>
    <row r="16288" spans="3:9" ht="22.5" customHeight="1" x14ac:dyDescent="0.25">
      <c r="C16288" s="34"/>
      <c r="D16288" s="27"/>
      <c r="F16288" s="27"/>
      <c r="G16288" s="35"/>
      <c r="H16288" s="35"/>
      <c r="I16288" s="35"/>
    </row>
    <row r="16289" spans="3:9" ht="22.5" customHeight="1" x14ac:dyDescent="0.25">
      <c r="C16289" s="34"/>
      <c r="D16289" s="27"/>
      <c r="F16289" s="27"/>
      <c r="G16289" s="35"/>
      <c r="H16289" s="35"/>
      <c r="I16289" s="35"/>
    </row>
    <row r="16290" spans="3:9" ht="22.5" customHeight="1" x14ac:dyDescent="0.25">
      <c r="C16290" s="34"/>
      <c r="D16290" s="27"/>
      <c r="F16290" s="27"/>
      <c r="G16290" s="35"/>
      <c r="H16290" s="35"/>
      <c r="I16290" s="35"/>
    </row>
    <row r="16291" spans="3:9" ht="22.5" customHeight="1" x14ac:dyDescent="0.25">
      <c r="C16291" s="34"/>
      <c r="D16291" s="27"/>
      <c r="F16291" s="27"/>
      <c r="G16291" s="35"/>
      <c r="H16291" s="35"/>
      <c r="I16291" s="35"/>
    </row>
    <row r="16292" spans="3:9" ht="22.5" customHeight="1" x14ac:dyDescent="0.25">
      <c r="C16292" s="34"/>
      <c r="D16292" s="27"/>
      <c r="F16292" s="27"/>
      <c r="G16292" s="35"/>
      <c r="H16292" s="35"/>
      <c r="I16292" s="35"/>
    </row>
    <row r="16293" spans="3:9" ht="22.5" customHeight="1" x14ac:dyDescent="0.25">
      <c r="C16293" s="34"/>
      <c r="D16293" s="27"/>
      <c r="F16293" s="27"/>
      <c r="G16293" s="35"/>
      <c r="H16293" s="35"/>
      <c r="I16293" s="35"/>
    </row>
    <row r="16294" spans="3:9" ht="22.5" customHeight="1" x14ac:dyDescent="0.25">
      <c r="C16294" s="34"/>
      <c r="D16294" s="27"/>
      <c r="F16294" s="27"/>
      <c r="G16294" s="35"/>
      <c r="H16294" s="35"/>
      <c r="I16294" s="35"/>
    </row>
    <row r="16295" spans="3:9" ht="22.5" customHeight="1" x14ac:dyDescent="0.25">
      <c r="C16295" s="34"/>
      <c r="D16295" s="27"/>
      <c r="F16295" s="27"/>
      <c r="G16295" s="35"/>
      <c r="H16295" s="35"/>
      <c r="I16295" s="35"/>
    </row>
    <row r="16296" spans="3:9" ht="22.5" customHeight="1" x14ac:dyDescent="0.25">
      <c r="C16296" s="34"/>
      <c r="D16296" s="27"/>
      <c r="F16296" s="27"/>
      <c r="G16296" s="35"/>
      <c r="H16296" s="35"/>
      <c r="I16296" s="35"/>
    </row>
    <row r="16297" spans="3:9" ht="22.5" customHeight="1" x14ac:dyDescent="0.25">
      <c r="C16297" s="34"/>
      <c r="D16297" s="27"/>
      <c r="F16297" s="27"/>
      <c r="G16297" s="35"/>
      <c r="H16297" s="35"/>
      <c r="I16297" s="35"/>
    </row>
    <row r="16298" spans="3:9" ht="22.5" customHeight="1" x14ac:dyDescent="0.25">
      <c r="C16298" s="34"/>
      <c r="D16298" s="27"/>
      <c r="F16298" s="27"/>
      <c r="G16298" s="35"/>
      <c r="H16298" s="35"/>
      <c r="I16298" s="35"/>
    </row>
    <row r="16299" spans="3:9" ht="22.5" customHeight="1" x14ac:dyDescent="0.25">
      <c r="C16299" s="34"/>
      <c r="D16299" s="27"/>
      <c r="F16299" s="27"/>
      <c r="G16299" s="35"/>
      <c r="H16299" s="35"/>
      <c r="I16299" s="35"/>
    </row>
    <row r="16300" spans="3:9" ht="22.5" customHeight="1" x14ac:dyDescent="0.25">
      <c r="C16300" s="34"/>
      <c r="D16300" s="27"/>
      <c r="F16300" s="27"/>
      <c r="G16300" s="35"/>
      <c r="H16300" s="35"/>
      <c r="I16300" s="35"/>
    </row>
    <row r="16301" spans="3:9" ht="22.5" customHeight="1" x14ac:dyDescent="0.25">
      <c r="C16301" s="34"/>
      <c r="D16301" s="27"/>
      <c r="F16301" s="27"/>
      <c r="G16301" s="35"/>
      <c r="H16301" s="35"/>
      <c r="I16301" s="35"/>
    </row>
    <row r="16302" spans="3:9" ht="22.5" customHeight="1" x14ac:dyDescent="0.25">
      <c r="C16302" s="34"/>
      <c r="D16302" s="27"/>
      <c r="F16302" s="27"/>
      <c r="G16302" s="35"/>
      <c r="H16302" s="35"/>
      <c r="I16302" s="35"/>
    </row>
    <row r="16303" spans="3:9" ht="22.5" customHeight="1" x14ac:dyDescent="0.25">
      <c r="C16303" s="34"/>
      <c r="D16303" s="27"/>
      <c r="F16303" s="27"/>
      <c r="G16303" s="35"/>
      <c r="H16303" s="35"/>
      <c r="I16303" s="35"/>
    </row>
    <row r="16304" spans="3:9" ht="22.5" customHeight="1" x14ac:dyDescent="0.25">
      <c r="C16304" s="34"/>
      <c r="D16304" s="27"/>
      <c r="F16304" s="27"/>
      <c r="G16304" s="35"/>
      <c r="H16304" s="35"/>
      <c r="I16304" s="35"/>
    </row>
    <row r="16305" spans="3:9" ht="22.5" customHeight="1" x14ac:dyDescent="0.25">
      <c r="C16305" s="34"/>
      <c r="D16305" s="27"/>
      <c r="F16305" s="27"/>
      <c r="G16305" s="35"/>
      <c r="H16305" s="35"/>
      <c r="I16305" s="35"/>
    </row>
    <row r="16306" spans="3:9" ht="22.5" customHeight="1" x14ac:dyDescent="0.25">
      <c r="C16306" s="34"/>
      <c r="D16306" s="27"/>
      <c r="F16306" s="27"/>
      <c r="G16306" s="35"/>
      <c r="H16306" s="35"/>
      <c r="I16306" s="35"/>
    </row>
    <row r="16307" spans="3:9" ht="22.5" customHeight="1" x14ac:dyDescent="0.25">
      <c r="C16307" s="34"/>
      <c r="D16307" s="27"/>
      <c r="F16307" s="27"/>
      <c r="G16307" s="35"/>
      <c r="H16307" s="35"/>
      <c r="I16307" s="35"/>
    </row>
    <row r="16308" spans="3:9" ht="22.5" customHeight="1" x14ac:dyDescent="0.25">
      <c r="C16308" s="34"/>
      <c r="D16308" s="27"/>
      <c r="F16308" s="27"/>
      <c r="G16308" s="35"/>
      <c r="H16308" s="35"/>
      <c r="I16308" s="35"/>
    </row>
    <row r="16309" spans="3:9" ht="22.5" customHeight="1" x14ac:dyDescent="0.25">
      <c r="C16309" s="34"/>
      <c r="D16309" s="27"/>
      <c r="F16309" s="27"/>
      <c r="G16309" s="35"/>
      <c r="H16309" s="35"/>
      <c r="I16309" s="35"/>
    </row>
    <row r="16310" spans="3:9" ht="22.5" customHeight="1" x14ac:dyDescent="0.25">
      <c r="C16310" s="34"/>
      <c r="D16310" s="27"/>
      <c r="F16310" s="27"/>
      <c r="G16310" s="35"/>
      <c r="H16310" s="35"/>
      <c r="I16310" s="35"/>
    </row>
    <row r="16311" spans="3:9" ht="22.5" customHeight="1" x14ac:dyDescent="0.25">
      <c r="C16311" s="34"/>
      <c r="D16311" s="27"/>
      <c r="F16311" s="27"/>
      <c r="G16311" s="35"/>
      <c r="H16311" s="35"/>
      <c r="I16311" s="35"/>
    </row>
    <row r="16312" spans="3:9" ht="22.5" customHeight="1" x14ac:dyDescent="0.25">
      <c r="C16312" s="34"/>
      <c r="D16312" s="27"/>
      <c r="F16312" s="27"/>
      <c r="G16312" s="35"/>
      <c r="H16312" s="35"/>
      <c r="I16312" s="35"/>
    </row>
    <row r="16313" spans="3:9" ht="22.5" customHeight="1" x14ac:dyDescent="0.25">
      <c r="C16313" s="34"/>
      <c r="D16313" s="27"/>
      <c r="F16313" s="27"/>
      <c r="G16313" s="35"/>
      <c r="H16313" s="35"/>
      <c r="I16313" s="35"/>
    </row>
    <row r="16314" spans="3:9" ht="22.5" customHeight="1" x14ac:dyDescent="0.25">
      <c r="C16314" s="34"/>
      <c r="D16314" s="27"/>
      <c r="F16314" s="27"/>
      <c r="G16314" s="35"/>
      <c r="H16314" s="35"/>
      <c r="I16314" s="35"/>
    </row>
    <row r="16315" spans="3:9" ht="22.5" customHeight="1" x14ac:dyDescent="0.25">
      <c r="C16315" s="34"/>
      <c r="D16315" s="27"/>
      <c r="F16315" s="27"/>
      <c r="G16315" s="35"/>
      <c r="H16315" s="35"/>
      <c r="I16315" s="35"/>
    </row>
    <row r="16316" spans="3:9" ht="22.5" customHeight="1" x14ac:dyDescent="0.25">
      <c r="C16316" s="34"/>
      <c r="D16316" s="27"/>
      <c r="F16316" s="27"/>
      <c r="G16316" s="35"/>
      <c r="H16316" s="35"/>
      <c r="I16316" s="35"/>
    </row>
    <row r="16317" spans="3:9" ht="22.5" customHeight="1" x14ac:dyDescent="0.25">
      <c r="C16317" s="34"/>
      <c r="D16317" s="27"/>
      <c r="F16317" s="27"/>
      <c r="G16317" s="35"/>
      <c r="H16317" s="35"/>
      <c r="I16317" s="35"/>
    </row>
    <row r="16318" spans="3:9" ht="22.5" customHeight="1" x14ac:dyDescent="0.25">
      <c r="C16318" s="34"/>
      <c r="D16318" s="27"/>
      <c r="F16318" s="27"/>
      <c r="G16318" s="35"/>
      <c r="H16318" s="35"/>
      <c r="I16318" s="35"/>
    </row>
    <row r="16319" spans="3:9" ht="22.5" customHeight="1" x14ac:dyDescent="0.25">
      <c r="C16319" s="34"/>
      <c r="D16319" s="27"/>
      <c r="F16319" s="27"/>
      <c r="G16319" s="35"/>
      <c r="H16319" s="35"/>
      <c r="I16319" s="35"/>
    </row>
    <row r="16320" spans="3:9" ht="22.5" customHeight="1" x14ac:dyDescent="0.25">
      <c r="C16320" s="34"/>
      <c r="D16320" s="27"/>
      <c r="F16320" s="27"/>
      <c r="G16320" s="35"/>
      <c r="H16320" s="35"/>
      <c r="I16320" s="35"/>
    </row>
    <row r="16321" spans="3:9" ht="22.5" customHeight="1" x14ac:dyDescent="0.25">
      <c r="C16321" s="34"/>
      <c r="D16321" s="27"/>
      <c r="F16321" s="27"/>
      <c r="G16321" s="35"/>
      <c r="H16321" s="35"/>
      <c r="I16321" s="35"/>
    </row>
    <row r="16322" spans="3:9" ht="22.5" customHeight="1" x14ac:dyDescent="0.25">
      <c r="C16322" s="34"/>
      <c r="D16322" s="27"/>
      <c r="F16322" s="27"/>
      <c r="G16322" s="35"/>
      <c r="H16322" s="35"/>
      <c r="I16322" s="35"/>
    </row>
    <row r="16323" spans="3:9" ht="22.5" customHeight="1" x14ac:dyDescent="0.25">
      <c r="C16323" s="34"/>
      <c r="D16323" s="27"/>
      <c r="F16323" s="27"/>
      <c r="G16323" s="35"/>
      <c r="H16323" s="35"/>
      <c r="I16323" s="35"/>
    </row>
    <row r="16324" spans="3:9" ht="22.5" customHeight="1" x14ac:dyDescent="0.25">
      <c r="C16324" s="34"/>
      <c r="D16324" s="27"/>
      <c r="F16324" s="27"/>
      <c r="G16324" s="35"/>
      <c r="H16324" s="35"/>
      <c r="I16324" s="35"/>
    </row>
    <row r="16325" spans="3:9" ht="22.5" customHeight="1" x14ac:dyDescent="0.25">
      <c r="C16325" s="34"/>
      <c r="D16325" s="27"/>
      <c r="F16325" s="27"/>
      <c r="G16325" s="35"/>
      <c r="H16325" s="35"/>
      <c r="I16325" s="35"/>
    </row>
    <row r="16326" spans="3:9" ht="22.5" customHeight="1" x14ac:dyDescent="0.25">
      <c r="C16326" s="34"/>
      <c r="D16326" s="27"/>
      <c r="F16326" s="27"/>
      <c r="G16326" s="35"/>
      <c r="H16326" s="35"/>
      <c r="I16326" s="35"/>
    </row>
    <row r="16327" spans="3:9" ht="22.5" customHeight="1" x14ac:dyDescent="0.25">
      <c r="C16327" s="34"/>
      <c r="D16327" s="27"/>
      <c r="F16327" s="27"/>
      <c r="G16327" s="35"/>
      <c r="H16327" s="35"/>
      <c r="I16327" s="35"/>
    </row>
    <row r="16328" spans="3:9" ht="22.5" customHeight="1" x14ac:dyDescent="0.25">
      <c r="C16328" s="34"/>
      <c r="D16328" s="27"/>
      <c r="F16328" s="27"/>
      <c r="G16328" s="35"/>
      <c r="H16328" s="35"/>
      <c r="I16328" s="35"/>
    </row>
    <row r="16329" spans="3:9" ht="22.5" customHeight="1" x14ac:dyDescent="0.25">
      <c r="C16329" s="34"/>
      <c r="D16329" s="27"/>
      <c r="F16329" s="27"/>
      <c r="G16329" s="35"/>
      <c r="H16329" s="35"/>
      <c r="I16329" s="35"/>
    </row>
    <row r="16330" spans="3:9" ht="22.5" customHeight="1" x14ac:dyDescent="0.25">
      <c r="C16330" s="34"/>
      <c r="D16330" s="27"/>
      <c r="F16330" s="27"/>
      <c r="G16330" s="35"/>
      <c r="H16330" s="35"/>
      <c r="I16330" s="35"/>
    </row>
    <row r="16331" spans="3:9" ht="22.5" customHeight="1" x14ac:dyDescent="0.25">
      <c r="C16331" s="34"/>
      <c r="D16331" s="27"/>
      <c r="F16331" s="27"/>
      <c r="G16331" s="35"/>
      <c r="H16331" s="35"/>
      <c r="I16331" s="35"/>
    </row>
    <row r="16332" spans="3:9" ht="22.5" customHeight="1" x14ac:dyDescent="0.25">
      <c r="C16332" s="34"/>
      <c r="D16332" s="27"/>
      <c r="F16332" s="27"/>
      <c r="G16332" s="35"/>
      <c r="H16332" s="35"/>
      <c r="I16332" s="35"/>
    </row>
    <row r="16333" spans="3:9" ht="22.5" customHeight="1" x14ac:dyDescent="0.25">
      <c r="C16333" s="34"/>
      <c r="D16333" s="27"/>
      <c r="F16333" s="27"/>
      <c r="G16333" s="35"/>
      <c r="H16333" s="35"/>
      <c r="I16333" s="35"/>
    </row>
    <row r="16334" spans="3:9" ht="22.5" customHeight="1" x14ac:dyDescent="0.25">
      <c r="C16334" s="34"/>
      <c r="D16334" s="27"/>
      <c r="F16334" s="27"/>
      <c r="G16334" s="35"/>
      <c r="H16334" s="35"/>
      <c r="I16334" s="35"/>
    </row>
    <row r="16335" spans="3:9" ht="22.5" customHeight="1" x14ac:dyDescent="0.25">
      <c r="C16335" s="34"/>
      <c r="D16335" s="27"/>
      <c r="F16335" s="27"/>
      <c r="G16335" s="35"/>
      <c r="H16335" s="35"/>
      <c r="I16335" s="35"/>
    </row>
    <row r="16336" spans="3:9" ht="22.5" customHeight="1" x14ac:dyDescent="0.25">
      <c r="C16336" s="34"/>
      <c r="D16336" s="27"/>
      <c r="F16336" s="27"/>
      <c r="G16336" s="35"/>
      <c r="H16336" s="35"/>
      <c r="I16336" s="35"/>
    </row>
    <row r="16337" spans="3:9" ht="22.5" customHeight="1" x14ac:dyDescent="0.25">
      <c r="C16337" s="34"/>
      <c r="D16337" s="27"/>
      <c r="F16337" s="27"/>
      <c r="G16337" s="35"/>
      <c r="H16337" s="35"/>
      <c r="I16337" s="35"/>
    </row>
    <row r="16338" spans="3:9" ht="22.5" customHeight="1" x14ac:dyDescent="0.25">
      <c r="C16338" s="34"/>
      <c r="D16338" s="27"/>
      <c r="F16338" s="27"/>
      <c r="G16338" s="35"/>
      <c r="H16338" s="35"/>
      <c r="I16338" s="35"/>
    </row>
    <row r="16339" spans="3:9" ht="22.5" customHeight="1" x14ac:dyDescent="0.25">
      <c r="C16339" s="34"/>
      <c r="D16339" s="27"/>
      <c r="F16339" s="27"/>
      <c r="G16339" s="35"/>
      <c r="H16339" s="35"/>
      <c r="I16339" s="35"/>
    </row>
    <row r="16340" spans="3:9" ht="22.5" customHeight="1" x14ac:dyDescent="0.25">
      <c r="C16340" s="34"/>
      <c r="D16340" s="27"/>
      <c r="F16340" s="27"/>
      <c r="G16340" s="35"/>
      <c r="H16340" s="35"/>
      <c r="I16340" s="35"/>
    </row>
    <row r="16341" spans="3:9" ht="22.5" customHeight="1" x14ac:dyDescent="0.25">
      <c r="C16341" s="34"/>
      <c r="D16341" s="27"/>
      <c r="F16341" s="27"/>
      <c r="G16341" s="35"/>
      <c r="H16341" s="35"/>
      <c r="I16341" s="35"/>
    </row>
    <row r="16342" spans="3:9" ht="22.5" customHeight="1" x14ac:dyDescent="0.25">
      <c r="C16342" s="34"/>
      <c r="D16342" s="27"/>
      <c r="F16342" s="27"/>
      <c r="G16342" s="35"/>
      <c r="H16342" s="35"/>
      <c r="I16342" s="35"/>
    </row>
    <row r="16343" spans="3:9" ht="22.5" customHeight="1" x14ac:dyDescent="0.25">
      <c r="C16343" s="34"/>
      <c r="D16343" s="27"/>
      <c r="F16343" s="27"/>
      <c r="G16343" s="35"/>
      <c r="H16343" s="35"/>
      <c r="I16343" s="35"/>
    </row>
    <row r="16344" spans="3:9" ht="22.5" customHeight="1" x14ac:dyDescent="0.25">
      <c r="C16344" s="34"/>
      <c r="D16344" s="27"/>
      <c r="F16344" s="27"/>
      <c r="G16344" s="35"/>
      <c r="H16344" s="35"/>
      <c r="I16344" s="35"/>
    </row>
    <row r="16345" spans="3:9" ht="22.5" customHeight="1" x14ac:dyDescent="0.25">
      <c r="C16345" s="34"/>
      <c r="D16345" s="27"/>
      <c r="F16345" s="27"/>
      <c r="G16345" s="35"/>
      <c r="H16345" s="35"/>
      <c r="I16345" s="35"/>
    </row>
    <row r="16346" spans="3:9" ht="22.5" customHeight="1" x14ac:dyDescent="0.25">
      <c r="C16346" s="34"/>
      <c r="D16346" s="27"/>
      <c r="F16346" s="27"/>
      <c r="G16346" s="35"/>
      <c r="H16346" s="35"/>
      <c r="I16346" s="35"/>
    </row>
    <row r="16347" spans="3:9" ht="22.5" customHeight="1" x14ac:dyDescent="0.25">
      <c r="C16347" s="34"/>
      <c r="D16347" s="27"/>
      <c r="F16347" s="27"/>
      <c r="G16347" s="35"/>
      <c r="H16347" s="35"/>
      <c r="I16347" s="35"/>
    </row>
    <row r="16348" spans="3:9" ht="22.5" customHeight="1" x14ac:dyDescent="0.25">
      <c r="C16348" s="34"/>
      <c r="D16348" s="27"/>
      <c r="F16348" s="27"/>
      <c r="G16348" s="35"/>
      <c r="H16348" s="35"/>
      <c r="I16348" s="35"/>
    </row>
    <row r="16349" spans="3:9" ht="22.5" customHeight="1" x14ac:dyDescent="0.25">
      <c r="C16349" s="34"/>
      <c r="D16349" s="27"/>
      <c r="F16349" s="27"/>
      <c r="G16349" s="35"/>
      <c r="H16349" s="35"/>
      <c r="I16349" s="35"/>
    </row>
    <row r="16350" spans="3:9" ht="22.5" customHeight="1" x14ac:dyDescent="0.25">
      <c r="C16350" s="34"/>
      <c r="D16350" s="27"/>
      <c r="F16350" s="27"/>
      <c r="G16350" s="35"/>
      <c r="H16350" s="35"/>
      <c r="I16350" s="35"/>
    </row>
    <row r="16351" spans="3:9" ht="22.5" customHeight="1" x14ac:dyDescent="0.25">
      <c r="C16351" s="34"/>
      <c r="D16351" s="27"/>
      <c r="F16351" s="27"/>
      <c r="G16351" s="35"/>
      <c r="H16351" s="35"/>
      <c r="I16351" s="35"/>
    </row>
    <row r="16352" spans="3:9" ht="22.5" customHeight="1" x14ac:dyDescent="0.25">
      <c r="C16352" s="34"/>
      <c r="D16352" s="27"/>
      <c r="F16352" s="27"/>
      <c r="G16352" s="35"/>
      <c r="H16352" s="35"/>
      <c r="I16352" s="35"/>
    </row>
    <row r="16353" spans="3:9" ht="22.5" customHeight="1" x14ac:dyDescent="0.25">
      <c r="C16353" s="34"/>
      <c r="D16353" s="27"/>
      <c r="F16353" s="27"/>
      <c r="G16353" s="35"/>
      <c r="H16353" s="35"/>
      <c r="I16353" s="35"/>
    </row>
    <row r="16354" spans="3:9" ht="22.5" customHeight="1" x14ac:dyDescent="0.25">
      <c r="C16354" s="34"/>
      <c r="D16354" s="27"/>
      <c r="F16354" s="27"/>
      <c r="G16354" s="35"/>
      <c r="H16354" s="35"/>
      <c r="I16354" s="35"/>
    </row>
    <row r="16355" spans="3:9" ht="22.5" customHeight="1" x14ac:dyDescent="0.25">
      <c r="C16355" s="34"/>
      <c r="D16355" s="27"/>
      <c r="F16355" s="27"/>
      <c r="G16355" s="35"/>
      <c r="H16355" s="35"/>
      <c r="I16355" s="35"/>
    </row>
    <row r="16356" spans="3:9" ht="22.5" customHeight="1" x14ac:dyDescent="0.25">
      <c r="C16356" s="34"/>
      <c r="D16356" s="27"/>
      <c r="F16356" s="27"/>
      <c r="G16356" s="35"/>
      <c r="H16356" s="35"/>
      <c r="I16356" s="35"/>
    </row>
    <row r="16357" spans="3:9" ht="22.5" customHeight="1" x14ac:dyDescent="0.25">
      <c r="C16357" s="34"/>
      <c r="D16357" s="27"/>
      <c r="F16357" s="27"/>
      <c r="G16357" s="35"/>
      <c r="H16357" s="35"/>
      <c r="I16357" s="35"/>
    </row>
    <row r="16358" spans="3:9" ht="22.5" customHeight="1" x14ac:dyDescent="0.25">
      <c r="C16358" s="34"/>
      <c r="D16358" s="27"/>
      <c r="F16358" s="27"/>
      <c r="G16358" s="35"/>
      <c r="H16358" s="35"/>
      <c r="I16358" s="35"/>
    </row>
    <row r="16359" spans="3:9" ht="22.5" customHeight="1" x14ac:dyDescent="0.25">
      <c r="C16359" s="34"/>
      <c r="D16359" s="27"/>
      <c r="F16359" s="27"/>
      <c r="G16359" s="35"/>
      <c r="H16359" s="35"/>
      <c r="I16359" s="35"/>
    </row>
    <row r="16360" spans="3:9" ht="22.5" customHeight="1" x14ac:dyDescent="0.25">
      <c r="C16360" s="34"/>
      <c r="D16360" s="27"/>
      <c r="F16360" s="27"/>
      <c r="G16360" s="35"/>
      <c r="H16360" s="35"/>
      <c r="I16360" s="35"/>
    </row>
    <row r="16361" spans="3:9" ht="22.5" customHeight="1" x14ac:dyDescent="0.25">
      <c r="C16361" s="34"/>
      <c r="D16361" s="27"/>
      <c r="F16361" s="27"/>
      <c r="G16361" s="35"/>
      <c r="H16361" s="35"/>
      <c r="I16361" s="35"/>
    </row>
    <row r="16362" spans="3:9" ht="22.5" customHeight="1" x14ac:dyDescent="0.25">
      <c r="C16362" s="34"/>
      <c r="D16362" s="27"/>
      <c r="F16362" s="27"/>
      <c r="G16362" s="35"/>
      <c r="H16362" s="35"/>
      <c r="I16362" s="35"/>
    </row>
    <row r="16363" spans="3:9" ht="22.5" customHeight="1" x14ac:dyDescent="0.25">
      <c r="C16363" s="34"/>
      <c r="D16363" s="27"/>
      <c r="F16363" s="27"/>
      <c r="G16363" s="35"/>
      <c r="H16363" s="35"/>
      <c r="I16363" s="35"/>
    </row>
    <row r="16364" spans="3:9" ht="22.5" customHeight="1" x14ac:dyDescent="0.25">
      <c r="C16364" s="34"/>
      <c r="D16364" s="27"/>
      <c r="F16364" s="27"/>
      <c r="G16364" s="35"/>
      <c r="H16364" s="35"/>
      <c r="I16364" s="35"/>
    </row>
    <row r="16365" spans="3:9" ht="22.5" customHeight="1" x14ac:dyDescent="0.25">
      <c r="C16365" s="34"/>
      <c r="D16365" s="27"/>
      <c r="F16365" s="27"/>
      <c r="G16365" s="35"/>
      <c r="H16365" s="35"/>
      <c r="I16365" s="35"/>
    </row>
    <row r="16366" spans="3:9" ht="22.5" customHeight="1" x14ac:dyDescent="0.25">
      <c r="C16366" s="34"/>
      <c r="D16366" s="27"/>
      <c r="F16366" s="27"/>
      <c r="G16366" s="35"/>
      <c r="H16366" s="35"/>
      <c r="I16366" s="35"/>
    </row>
    <row r="16367" spans="3:9" ht="22.5" customHeight="1" x14ac:dyDescent="0.25">
      <c r="C16367" s="34"/>
      <c r="D16367" s="27"/>
      <c r="F16367" s="27"/>
      <c r="G16367" s="35"/>
      <c r="H16367" s="35"/>
      <c r="I16367" s="35"/>
    </row>
    <row r="16368" spans="3:9" ht="22.5" customHeight="1" x14ac:dyDescent="0.25">
      <c r="C16368" s="34"/>
      <c r="D16368" s="27"/>
      <c r="F16368" s="27"/>
      <c r="G16368" s="35"/>
      <c r="H16368" s="35"/>
      <c r="I16368" s="35"/>
    </row>
    <row r="16369" spans="3:9" ht="22.5" customHeight="1" x14ac:dyDescent="0.25">
      <c r="C16369" s="34"/>
      <c r="D16369" s="27"/>
      <c r="F16369" s="27"/>
      <c r="G16369" s="35"/>
      <c r="H16369" s="35"/>
      <c r="I16369" s="35"/>
    </row>
    <row r="16370" spans="3:9" ht="22.5" customHeight="1" x14ac:dyDescent="0.25">
      <c r="C16370" s="34"/>
      <c r="D16370" s="27"/>
      <c r="F16370" s="27"/>
      <c r="G16370" s="35"/>
      <c r="H16370" s="35"/>
      <c r="I16370" s="35"/>
    </row>
    <row r="16371" spans="3:9" ht="22.5" customHeight="1" x14ac:dyDescent="0.25">
      <c r="C16371" s="34"/>
      <c r="D16371" s="27"/>
      <c r="F16371" s="27"/>
      <c r="G16371" s="35"/>
      <c r="H16371" s="35"/>
      <c r="I16371" s="35"/>
    </row>
    <row r="16372" spans="3:9" ht="22.5" customHeight="1" x14ac:dyDescent="0.25">
      <c r="C16372" s="34"/>
      <c r="D16372" s="27"/>
      <c r="F16372" s="27"/>
      <c r="G16372" s="35"/>
      <c r="H16372" s="35"/>
      <c r="I16372" s="35"/>
    </row>
    <row r="16373" spans="3:9" ht="22.5" customHeight="1" x14ac:dyDescent="0.25">
      <c r="C16373" s="34"/>
      <c r="D16373" s="27"/>
      <c r="F16373" s="27"/>
      <c r="G16373" s="35"/>
      <c r="H16373" s="35"/>
      <c r="I16373" s="35"/>
    </row>
    <row r="16374" spans="3:9" ht="22.5" customHeight="1" x14ac:dyDescent="0.25">
      <c r="C16374" s="34"/>
      <c r="D16374" s="27"/>
      <c r="F16374" s="27"/>
      <c r="G16374" s="35"/>
      <c r="H16374" s="35"/>
      <c r="I16374" s="35"/>
    </row>
    <row r="16375" spans="3:9" ht="22.5" customHeight="1" x14ac:dyDescent="0.25">
      <c r="C16375" s="34"/>
      <c r="D16375" s="27"/>
      <c r="F16375" s="27"/>
      <c r="G16375" s="35"/>
      <c r="H16375" s="35"/>
      <c r="I16375" s="35"/>
    </row>
    <row r="16376" spans="3:9" ht="22.5" customHeight="1" x14ac:dyDescent="0.25">
      <c r="C16376" s="34"/>
      <c r="D16376" s="27"/>
      <c r="F16376" s="27"/>
      <c r="G16376" s="35"/>
      <c r="H16376" s="35"/>
      <c r="I16376" s="35"/>
    </row>
    <row r="16377" spans="3:9" ht="22.5" customHeight="1" x14ac:dyDescent="0.25">
      <c r="C16377" s="34"/>
      <c r="D16377" s="27"/>
      <c r="F16377" s="27"/>
      <c r="G16377" s="35"/>
      <c r="H16377" s="35"/>
      <c r="I16377" s="35"/>
    </row>
    <row r="16378" spans="3:9" ht="22.5" customHeight="1" x14ac:dyDescent="0.25">
      <c r="C16378" s="34"/>
      <c r="D16378" s="27"/>
      <c r="F16378" s="27"/>
      <c r="G16378" s="35"/>
      <c r="H16378" s="35"/>
      <c r="I16378" s="35"/>
    </row>
    <row r="16379" spans="3:9" ht="22.5" customHeight="1" x14ac:dyDescent="0.25">
      <c r="C16379" s="34"/>
      <c r="D16379" s="27"/>
      <c r="F16379" s="27"/>
      <c r="G16379" s="35"/>
      <c r="H16379" s="35"/>
      <c r="I16379" s="35"/>
    </row>
    <row r="16380" spans="3:9" ht="22.5" customHeight="1" x14ac:dyDescent="0.25">
      <c r="C16380" s="34"/>
      <c r="D16380" s="27"/>
      <c r="F16380" s="27"/>
      <c r="G16380" s="35"/>
      <c r="H16380" s="35"/>
      <c r="I16380" s="35"/>
    </row>
    <row r="16381" spans="3:9" ht="22.5" customHeight="1" x14ac:dyDescent="0.25">
      <c r="C16381" s="34"/>
      <c r="D16381" s="27"/>
      <c r="F16381" s="27"/>
      <c r="G16381" s="35"/>
      <c r="H16381" s="35"/>
      <c r="I16381" s="35"/>
    </row>
    <row r="16382" spans="3:9" ht="22.5" customHeight="1" x14ac:dyDescent="0.25">
      <c r="C16382" s="34"/>
      <c r="D16382" s="27"/>
      <c r="F16382" s="27"/>
      <c r="G16382" s="35"/>
      <c r="H16382" s="35"/>
      <c r="I16382" s="35"/>
    </row>
    <row r="16383" spans="3:9" ht="22.5" customHeight="1" x14ac:dyDescent="0.25">
      <c r="C16383" s="34"/>
      <c r="D16383" s="27"/>
      <c r="F16383" s="27"/>
      <c r="G16383" s="35"/>
      <c r="H16383" s="35"/>
      <c r="I16383" s="35"/>
    </row>
    <row r="16384" spans="3:9" ht="22.5" customHeight="1" x14ac:dyDescent="0.25">
      <c r="C16384" s="34"/>
      <c r="D16384" s="27"/>
      <c r="F16384" s="27"/>
      <c r="G16384" s="35"/>
      <c r="H16384" s="35"/>
      <c r="I16384" s="35"/>
    </row>
    <row r="16385" spans="3:9" ht="22.5" customHeight="1" x14ac:dyDescent="0.25">
      <c r="C16385" s="34"/>
      <c r="D16385" s="27"/>
      <c r="F16385" s="27"/>
      <c r="G16385" s="35"/>
      <c r="H16385" s="35"/>
      <c r="I16385" s="35"/>
    </row>
    <row r="16386" spans="3:9" ht="22.5" customHeight="1" x14ac:dyDescent="0.25">
      <c r="C16386" s="34"/>
      <c r="D16386" s="27"/>
      <c r="F16386" s="27"/>
      <c r="G16386" s="35"/>
      <c r="H16386" s="35"/>
      <c r="I16386" s="35"/>
    </row>
    <row r="16387" spans="3:9" ht="22.5" customHeight="1" x14ac:dyDescent="0.25">
      <c r="C16387" s="34"/>
      <c r="D16387" s="27"/>
      <c r="F16387" s="27"/>
      <c r="G16387" s="35"/>
      <c r="H16387" s="35"/>
      <c r="I16387" s="35"/>
    </row>
    <row r="16388" spans="3:9" ht="22.5" customHeight="1" x14ac:dyDescent="0.25">
      <c r="C16388" s="34"/>
      <c r="D16388" s="27"/>
      <c r="F16388" s="27"/>
      <c r="G16388" s="35"/>
      <c r="H16388" s="35"/>
      <c r="I16388" s="35"/>
    </row>
    <row r="16389" spans="3:9" ht="22.5" customHeight="1" x14ac:dyDescent="0.25">
      <c r="C16389" s="34"/>
      <c r="D16389" s="27"/>
      <c r="F16389" s="27"/>
      <c r="G16389" s="35"/>
      <c r="H16389" s="35"/>
      <c r="I16389" s="35"/>
    </row>
    <row r="16390" spans="3:9" ht="22.5" customHeight="1" x14ac:dyDescent="0.25">
      <c r="C16390" s="34"/>
      <c r="D16390" s="27"/>
      <c r="F16390" s="27"/>
      <c r="G16390" s="35"/>
      <c r="H16390" s="35"/>
      <c r="I16390" s="35"/>
    </row>
    <row r="16391" spans="3:9" ht="22.5" customHeight="1" x14ac:dyDescent="0.25">
      <c r="C16391" s="34"/>
      <c r="D16391" s="27"/>
      <c r="F16391" s="27"/>
      <c r="G16391" s="35"/>
      <c r="H16391" s="35"/>
      <c r="I16391" s="35"/>
    </row>
    <row r="16392" spans="3:9" ht="22.5" customHeight="1" x14ac:dyDescent="0.25">
      <c r="C16392" s="34"/>
      <c r="D16392" s="27"/>
      <c r="F16392" s="27"/>
      <c r="G16392" s="35"/>
      <c r="H16392" s="35"/>
      <c r="I16392" s="35"/>
    </row>
    <row r="16393" spans="3:9" ht="22.5" customHeight="1" x14ac:dyDescent="0.25">
      <c r="C16393" s="34"/>
      <c r="D16393" s="27"/>
      <c r="F16393" s="27"/>
      <c r="G16393" s="35"/>
      <c r="H16393" s="35"/>
      <c r="I16393" s="35"/>
    </row>
    <row r="16394" spans="3:9" ht="22.5" customHeight="1" x14ac:dyDescent="0.25">
      <c r="C16394" s="34"/>
      <c r="D16394" s="27"/>
      <c r="F16394" s="27"/>
      <c r="G16394" s="35"/>
      <c r="H16394" s="35"/>
      <c r="I16394" s="35"/>
    </row>
    <row r="16395" spans="3:9" ht="22.5" customHeight="1" x14ac:dyDescent="0.25">
      <c r="C16395" s="34"/>
      <c r="D16395" s="27"/>
      <c r="F16395" s="27"/>
      <c r="G16395" s="35"/>
      <c r="H16395" s="35"/>
      <c r="I16395" s="35"/>
    </row>
    <row r="16396" spans="3:9" ht="22.5" customHeight="1" x14ac:dyDescent="0.25">
      <c r="C16396" s="34"/>
      <c r="D16396" s="27"/>
      <c r="F16396" s="27"/>
      <c r="G16396" s="35"/>
      <c r="H16396" s="35"/>
      <c r="I16396" s="35"/>
    </row>
    <row r="16397" spans="3:9" ht="22.5" customHeight="1" x14ac:dyDescent="0.25">
      <c r="C16397" s="34"/>
      <c r="D16397" s="27"/>
      <c r="F16397" s="27"/>
      <c r="G16397" s="35"/>
      <c r="H16397" s="35"/>
      <c r="I16397" s="35"/>
    </row>
    <row r="16398" spans="3:9" ht="22.5" customHeight="1" x14ac:dyDescent="0.25">
      <c r="C16398" s="34"/>
      <c r="D16398" s="27"/>
      <c r="F16398" s="27"/>
      <c r="G16398" s="35"/>
      <c r="H16398" s="35"/>
      <c r="I16398" s="35"/>
    </row>
    <row r="16399" spans="3:9" ht="22.5" customHeight="1" x14ac:dyDescent="0.25">
      <c r="C16399" s="34"/>
      <c r="D16399" s="27"/>
      <c r="F16399" s="27"/>
      <c r="G16399" s="35"/>
      <c r="H16399" s="35"/>
      <c r="I16399" s="35"/>
    </row>
    <row r="16400" spans="3:9" ht="22.5" customHeight="1" x14ac:dyDescent="0.25">
      <c r="C16400" s="34"/>
      <c r="D16400" s="27"/>
      <c r="F16400" s="27"/>
      <c r="G16400" s="35"/>
      <c r="H16400" s="35"/>
      <c r="I16400" s="35"/>
    </row>
    <row r="16401" spans="3:9" ht="22.5" customHeight="1" x14ac:dyDescent="0.25">
      <c r="C16401" s="34"/>
      <c r="D16401" s="27"/>
      <c r="F16401" s="27"/>
      <c r="G16401" s="35"/>
      <c r="H16401" s="35"/>
      <c r="I16401" s="35"/>
    </row>
    <row r="16402" spans="3:9" ht="22.5" customHeight="1" x14ac:dyDescent="0.25">
      <c r="C16402" s="34"/>
      <c r="D16402" s="27"/>
      <c r="F16402" s="27"/>
      <c r="G16402" s="35"/>
      <c r="H16402" s="35"/>
      <c r="I16402" s="35"/>
    </row>
    <row r="16403" spans="3:9" ht="22.5" customHeight="1" x14ac:dyDescent="0.25">
      <c r="C16403" s="34"/>
      <c r="D16403" s="27"/>
      <c r="F16403" s="27"/>
      <c r="G16403" s="35"/>
      <c r="H16403" s="35"/>
      <c r="I16403" s="35"/>
    </row>
    <row r="16404" spans="3:9" ht="22.5" customHeight="1" x14ac:dyDescent="0.25">
      <c r="C16404" s="34"/>
      <c r="D16404" s="27"/>
      <c r="F16404" s="27"/>
      <c r="G16404" s="35"/>
      <c r="H16404" s="35"/>
      <c r="I16404" s="35"/>
    </row>
    <row r="16405" spans="3:9" ht="22.5" customHeight="1" x14ac:dyDescent="0.25">
      <c r="C16405" s="34"/>
      <c r="D16405" s="27"/>
      <c r="F16405" s="27"/>
      <c r="G16405" s="35"/>
      <c r="H16405" s="35"/>
      <c r="I16405" s="35"/>
    </row>
    <row r="16406" spans="3:9" ht="22.5" customHeight="1" x14ac:dyDescent="0.25">
      <c r="C16406" s="34"/>
      <c r="D16406" s="27"/>
      <c r="F16406" s="27"/>
      <c r="G16406" s="35"/>
      <c r="H16406" s="35"/>
      <c r="I16406" s="35"/>
    </row>
    <row r="16407" spans="3:9" ht="22.5" customHeight="1" x14ac:dyDescent="0.25">
      <c r="C16407" s="34"/>
      <c r="D16407" s="27"/>
      <c r="F16407" s="27"/>
      <c r="G16407" s="35"/>
      <c r="H16407" s="35"/>
      <c r="I16407" s="35"/>
    </row>
    <row r="16408" spans="3:9" ht="22.5" customHeight="1" x14ac:dyDescent="0.25">
      <c r="C16408" s="34"/>
      <c r="D16408" s="27"/>
      <c r="F16408" s="27"/>
      <c r="G16408" s="35"/>
      <c r="H16408" s="35"/>
      <c r="I16408" s="35"/>
    </row>
    <row r="16409" spans="3:9" ht="22.5" customHeight="1" x14ac:dyDescent="0.25">
      <c r="C16409" s="34"/>
      <c r="D16409" s="27"/>
      <c r="F16409" s="27"/>
      <c r="G16409" s="35"/>
      <c r="H16409" s="35"/>
      <c r="I16409" s="35"/>
    </row>
    <row r="16410" spans="3:9" ht="22.5" customHeight="1" x14ac:dyDescent="0.25">
      <c r="C16410" s="34"/>
      <c r="D16410" s="27"/>
      <c r="F16410" s="27"/>
      <c r="G16410" s="35"/>
      <c r="H16410" s="35"/>
      <c r="I16410" s="35"/>
    </row>
    <row r="16411" spans="3:9" ht="22.5" customHeight="1" x14ac:dyDescent="0.25">
      <c r="C16411" s="34"/>
      <c r="D16411" s="27"/>
      <c r="F16411" s="27"/>
      <c r="G16411" s="35"/>
      <c r="H16411" s="35"/>
      <c r="I16411" s="35"/>
    </row>
    <row r="16412" spans="3:9" ht="22.5" customHeight="1" x14ac:dyDescent="0.25">
      <c r="C16412" s="34"/>
      <c r="D16412" s="27"/>
      <c r="F16412" s="27"/>
      <c r="G16412" s="35"/>
      <c r="H16412" s="35"/>
      <c r="I16412" s="35"/>
    </row>
    <row r="16413" spans="3:9" ht="22.5" customHeight="1" x14ac:dyDescent="0.25">
      <c r="C16413" s="34"/>
      <c r="D16413" s="27"/>
      <c r="F16413" s="27"/>
      <c r="G16413" s="35"/>
      <c r="H16413" s="35"/>
      <c r="I16413" s="35"/>
    </row>
    <row r="16414" spans="3:9" ht="22.5" customHeight="1" x14ac:dyDescent="0.25">
      <c r="C16414" s="34"/>
      <c r="D16414" s="27"/>
      <c r="F16414" s="27"/>
      <c r="G16414" s="35"/>
      <c r="H16414" s="35"/>
      <c r="I16414" s="35"/>
    </row>
    <row r="16415" spans="3:9" ht="22.5" customHeight="1" x14ac:dyDescent="0.25">
      <c r="C16415" s="34"/>
      <c r="D16415" s="27"/>
      <c r="F16415" s="27"/>
      <c r="G16415" s="35"/>
      <c r="H16415" s="35"/>
      <c r="I16415" s="35"/>
    </row>
    <row r="16416" spans="3:9" ht="22.5" customHeight="1" x14ac:dyDescent="0.25">
      <c r="C16416" s="34"/>
      <c r="D16416" s="27"/>
      <c r="F16416" s="27"/>
      <c r="G16416" s="35"/>
      <c r="H16416" s="35"/>
      <c r="I16416" s="35"/>
    </row>
    <row r="16417" spans="3:9" ht="22.5" customHeight="1" x14ac:dyDescent="0.25">
      <c r="C16417" s="34"/>
      <c r="D16417" s="27"/>
      <c r="F16417" s="27"/>
      <c r="G16417" s="35"/>
      <c r="H16417" s="35"/>
      <c r="I16417" s="35"/>
    </row>
    <row r="16418" spans="3:9" ht="22.5" customHeight="1" x14ac:dyDescent="0.25">
      <c r="C16418" s="34"/>
      <c r="D16418" s="27"/>
      <c r="F16418" s="27"/>
      <c r="G16418" s="35"/>
      <c r="H16418" s="35"/>
      <c r="I16418" s="35"/>
    </row>
    <row r="16419" spans="3:9" ht="22.5" customHeight="1" x14ac:dyDescent="0.25">
      <c r="C16419" s="34"/>
      <c r="D16419" s="27"/>
      <c r="F16419" s="27"/>
      <c r="G16419" s="35"/>
      <c r="H16419" s="35"/>
      <c r="I16419" s="35"/>
    </row>
    <row r="16420" spans="3:9" ht="22.5" customHeight="1" x14ac:dyDescent="0.25">
      <c r="C16420" s="34"/>
      <c r="D16420" s="27"/>
      <c r="F16420" s="27"/>
      <c r="G16420" s="35"/>
      <c r="H16420" s="35"/>
      <c r="I16420" s="35"/>
    </row>
    <row r="16421" spans="3:9" ht="22.5" customHeight="1" x14ac:dyDescent="0.25">
      <c r="C16421" s="34"/>
      <c r="D16421" s="27"/>
      <c r="F16421" s="27"/>
      <c r="G16421" s="35"/>
      <c r="H16421" s="35"/>
      <c r="I16421" s="35"/>
    </row>
    <row r="16422" spans="3:9" ht="22.5" customHeight="1" x14ac:dyDescent="0.25">
      <c r="C16422" s="34"/>
      <c r="D16422" s="27"/>
      <c r="F16422" s="27"/>
      <c r="G16422" s="35"/>
      <c r="H16422" s="35"/>
      <c r="I16422" s="35"/>
    </row>
    <row r="16423" spans="3:9" ht="22.5" customHeight="1" x14ac:dyDescent="0.25">
      <c r="C16423" s="34"/>
      <c r="D16423" s="27"/>
      <c r="F16423" s="27"/>
      <c r="G16423" s="35"/>
      <c r="H16423" s="35"/>
      <c r="I16423" s="35"/>
    </row>
    <row r="16424" spans="3:9" ht="22.5" customHeight="1" x14ac:dyDescent="0.25">
      <c r="C16424" s="34"/>
      <c r="D16424" s="27"/>
      <c r="F16424" s="27"/>
      <c r="G16424" s="35"/>
      <c r="H16424" s="35"/>
      <c r="I16424" s="35"/>
    </row>
    <row r="16425" spans="3:9" ht="22.5" customHeight="1" x14ac:dyDescent="0.25">
      <c r="C16425" s="34"/>
      <c r="D16425" s="27"/>
      <c r="F16425" s="27"/>
      <c r="G16425" s="35"/>
      <c r="H16425" s="35"/>
      <c r="I16425" s="35"/>
    </row>
    <row r="16426" spans="3:9" ht="22.5" customHeight="1" x14ac:dyDescent="0.25">
      <c r="C16426" s="34"/>
      <c r="D16426" s="27"/>
      <c r="F16426" s="27"/>
      <c r="G16426" s="35"/>
      <c r="H16426" s="35"/>
      <c r="I16426" s="35"/>
    </row>
    <row r="16427" spans="3:9" ht="22.5" customHeight="1" x14ac:dyDescent="0.25">
      <c r="C16427" s="34"/>
      <c r="D16427" s="27"/>
      <c r="F16427" s="27"/>
      <c r="G16427" s="35"/>
      <c r="H16427" s="35"/>
      <c r="I16427" s="35"/>
    </row>
    <row r="16428" spans="3:9" ht="22.5" customHeight="1" x14ac:dyDescent="0.25">
      <c r="C16428" s="34"/>
      <c r="D16428" s="27"/>
      <c r="F16428" s="27"/>
      <c r="G16428" s="35"/>
      <c r="H16428" s="35"/>
      <c r="I16428" s="35"/>
    </row>
    <row r="16429" spans="3:9" ht="22.5" customHeight="1" x14ac:dyDescent="0.25">
      <c r="C16429" s="34"/>
      <c r="D16429" s="27"/>
      <c r="F16429" s="27"/>
      <c r="G16429" s="35"/>
      <c r="H16429" s="35"/>
      <c r="I16429" s="35"/>
    </row>
    <row r="16430" spans="3:9" ht="22.5" customHeight="1" x14ac:dyDescent="0.25">
      <c r="C16430" s="34"/>
      <c r="D16430" s="27"/>
      <c r="F16430" s="27"/>
      <c r="G16430" s="35"/>
      <c r="H16430" s="35"/>
      <c r="I16430" s="35"/>
    </row>
    <row r="16431" spans="3:9" ht="22.5" customHeight="1" x14ac:dyDescent="0.25">
      <c r="C16431" s="34"/>
      <c r="D16431" s="27"/>
      <c r="F16431" s="27"/>
      <c r="G16431" s="35"/>
      <c r="H16431" s="35"/>
      <c r="I16431" s="35"/>
    </row>
    <row r="16432" spans="3:9" ht="22.5" customHeight="1" x14ac:dyDescent="0.25">
      <c r="C16432" s="34"/>
      <c r="D16432" s="27"/>
      <c r="F16432" s="27"/>
      <c r="G16432" s="35"/>
      <c r="H16432" s="35"/>
      <c r="I16432" s="35"/>
    </row>
    <row r="16433" spans="3:9" ht="22.5" customHeight="1" x14ac:dyDescent="0.25">
      <c r="C16433" s="34"/>
      <c r="D16433" s="27"/>
      <c r="F16433" s="27"/>
      <c r="G16433" s="35"/>
      <c r="H16433" s="35"/>
      <c r="I16433" s="35"/>
    </row>
    <row r="16434" spans="3:9" ht="22.5" customHeight="1" x14ac:dyDescent="0.25">
      <c r="C16434" s="34"/>
      <c r="D16434" s="27"/>
      <c r="F16434" s="27"/>
      <c r="G16434" s="35"/>
      <c r="H16434" s="35"/>
      <c r="I16434" s="35"/>
    </row>
    <row r="16435" spans="3:9" ht="22.5" customHeight="1" x14ac:dyDescent="0.25">
      <c r="C16435" s="34"/>
      <c r="D16435" s="27"/>
      <c r="F16435" s="27"/>
      <c r="G16435" s="35"/>
      <c r="H16435" s="35"/>
      <c r="I16435" s="35"/>
    </row>
    <row r="16436" spans="3:9" ht="22.5" customHeight="1" x14ac:dyDescent="0.25">
      <c r="C16436" s="34"/>
      <c r="D16436" s="27"/>
      <c r="F16436" s="27"/>
      <c r="G16436" s="35"/>
      <c r="H16436" s="35"/>
      <c r="I16436" s="35"/>
    </row>
    <row r="16437" spans="3:9" ht="22.5" customHeight="1" x14ac:dyDescent="0.25">
      <c r="C16437" s="34"/>
      <c r="D16437" s="27"/>
      <c r="F16437" s="27"/>
      <c r="G16437" s="35"/>
      <c r="H16437" s="35"/>
      <c r="I16437" s="35"/>
    </row>
    <row r="16438" spans="3:9" ht="22.5" customHeight="1" x14ac:dyDescent="0.25">
      <c r="C16438" s="34"/>
      <c r="D16438" s="27"/>
      <c r="F16438" s="27"/>
      <c r="G16438" s="35"/>
      <c r="H16438" s="35"/>
      <c r="I16438" s="35"/>
    </row>
    <row r="16439" spans="3:9" ht="22.5" customHeight="1" x14ac:dyDescent="0.25">
      <c r="C16439" s="34"/>
      <c r="D16439" s="27"/>
      <c r="F16439" s="27"/>
      <c r="G16439" s="35"/>
      <c r="H16439" s="35"/>
      <c r="I16439" s="35"/>
    </row>
    <row r="16440" spans="3:9" ht="22.5" customHeight="1" x14ac:dyDescent="0.25">
      <c r="C16440" s="34"/>
      <c r="D16440" s="27"/>
      <c r="F16440" s="27"/>
      <c r="G16440" s="35"/>
      <c r="H16440" s="35"/>
      <c r="I16440" s="35"/>
    </row>
    <row r="16441" spans="3:9" ht="22.5" customHeight="1" x14ac:dyDescent="0.25">
      <c r="C16441" s="34"/>
      <c r="D16441" s="27"/>
      <c r="F16441" s="27"/>
      <c r="G16441" s="35"/>
      <c r="H16441" s="35"/>
      <c r="I16441" s="35"/>
    </row>
    <row r="16442" spans="3:9" ht="22.5" customHeight="1" x14ac:dyDescent="0.25">
      <c r="C16442" s="34"/>
      <c r="D16442" s="27"/>
      <c r="F16442" s="27"/>
      <c r="G16442" s="35"/>
      <c r="H16442" s="35"/>
      <c r="I16442" s="35"/>
    </row>
    <row r="16443" spans="3:9" ht="22.5" customHeight="1" x14ac:dyDescent="0.25">
      <c r="C16443" s="34"/>
      <c r="D16443" s="27"/>
      <c r="F16443" s="27"/>
      <c r="G16443" s="35"/>
      <c r="H16443" s="35"/>
      <c r="I16443" s="35"/>
    </row>
    <row r="16444" spans="3:9" ht="22.5" customHeight="1" x14ac:dyDescent="0.25">
      <c r="C16444" s="34"/>
      <c r="D16444" s="27"/>
      <c r="F16444" s="27"/>
      <c r="G16444" s="35"/>
      <c r="H16444" s="35"/>
      <c r="I16444" s="35"/>
    </row>
    <row r="16445" spans="3:9" ht="22.5" customHeight="1" x14ac:dyDescent="0.25">
      <c r="C16445" s="34"/>
      <c r="D16445" s="27"/>
      <c r="F16445" s="27"/>
      <c r="G16445" s="35"/>
      <c r="H16445" s="35"/>
      <c r="I16445" s="35"/>
    </row>
    <row r="16446" spans="3:9" ht="22.5" customHeight="1" x14ac:dyDescent="0.25">
      <c r="C16446" s="34"/>
      <c r="D16446" s="27"/>
      <c r="F16446" s="27"/>
      <c r="G16446" s="35"/>
      <c r="H16446" s="35"/>
      <c r="I16446" s="35"/>
    </row>
    <row r="16447" spans="3:9" ht="22.5" customHeight="1" x14ac:dyDescent="0.25">
      <c r="C16447" s="34"/>
      <c r="D16447" s="27"/>
      <c r="F16447" s="27"/>
      <c r="G16447" s="35"/>
      <c r="H16447" s="35"/>
      <c r="I16447" s="35"/>
    </row>
    <row r="16448" spans="3:9" ht="22.5" customHeight="1" x14ac:dyDescent="0.25">
      <c r="C16448" s="34"/>
      <c r="D16448" s="27"/>
      <c r="F16448" s="27"/>
      <c r="G16448" s="35"/>
      <c r="H16448" s="35"/>
      <c r="I16448" s="35"/>
    </row>
    <row r="16449" spans="3:9" ht="22.5" customHeight="1" x14ac:dyDescent="0.25">
      <c r="C16449" s="34"/>
      <c r="D16449" s="27"/>
      <c r="F16449" s="27"/>
      <c r="G16449" s="35"/>
      <c r="H16449" s="35"/>
      <c r="I16449" s="35"/>
    </row>
    <row r="16450" spans="3:9" ht="22.5" customHeight="1" x14ac:dyDescent="0.25">
      <c r="C16450" s="34"/>
      <c r="D16450" s="27"/>
      <c r="F16450" s="27"/>
      <c r="G16450" s="35"/>
      <c r="H16450" s="35"/>
      <c r="I16450" s="35"/>
    </row>
    <row r="16451" spans="3:9" ht="22.5" customHeight="1" x14ac:dyDescent="0.25">
      <c r="C16451" s="34"/>
      <c r="D16451" s="27"/>
      <c r="F16451" s="27"/>
      <c r="G16451" s="35"/>
      <c r="H16451" s="35"/>
      <c r="I16451" s="35"/>
    </row>
    <row r="16452" spans="3:9" ht="22.5" customHeight="1" x14ac:dyDescent="0.25">
      <c r="C16452" s="34"/>
      <c r="D16452" s="27"/>
      <c r="F16452" s="27"/>
      <c r="G16452" s="35"/>
      <c r="H16452" s="35"/>
      <c r="I16452" s="35"/>
    </row>
    <row r="16453" spans="3:9" ht="22.5" customHeight="1" x14ac:dyDescent="0.25">
      <c r="C16453" s="34"/>
      <c r="D16453" s="27"/>
      <c r="F16453" s="27"/>
      <c r="G16453" s="35"/>
      <c r="H16453" s="35"/>
      <c r="I16453" s="35"/>
    </row>
    <row r="16454" spans="3:9" ht="22.5" customHeight="1" x14ac:dyDescent="0.25">
      <c r="C16454" s="34"/>
      <c r="D16454" s="27"/>
      <c r="F16454" s="27"/>
      <c r="G16454" s="35"/>
      <c r="H16454" s="35"/>
      <c r="I16454" s="35"/>
    </row>
    <row r="16455" spans="3:9" ht="22.5" customHeight="1" x14ac:dyDescent="0.25">
      <c r="C16455" s="34"/>
      <c r="D16455" s="27"/>
      <c r="F16455" s="27"/>
      <c r="G16455" s="35"/>
      <c r="H16455" s="35"/>
      <c r="I16455" s="35"/>
    </row>
    <row r="16456" spans="3:9" ht="22.5" customHeight="1" x14ac:dyDescent="0.25">
      <c r="C16456" s="34"/>
      <c r="D16456" s="27"/>
      <c r="F16456" s="27"/>
      <c r="G16456" s="35"/>
      <c r="H16456" s="35"/>
      <c r="I16456" s="35"/>
    </row>
    <row r="16457" spans="3:9" ht="22.5" customHeight="1" x14ac:dyDescent="0.25">
      <c r="C16457" s="34"/>
      <c r="D16457" s="27"/>
      <c r="F16457" s="27"/>
      <c r="G16457" s="35"/>
      <c r="H16457" s="35"/>
      <c r="I16457" s="35"/>
    </row>
    <row r="16458" spans="3:9" ht="22.5" customHeight="1" x14ac:dyDescent="0.25">
      <c r="C16458" s="34"/>
      <c r="D16458" s="27"/>
      <c r="F16458" s="27"/>
      <c r="G16458" s="35"/>
      <c r="H16458" s="35"/>
      <c r="I16458" s="35"/>
    </row>
    <row r="16459" spans="3:9" ht="22.5" customHeight="1" x14ac:dyDescent="0.25">
      <c r="C16459" s="34"/>
      <c r="D16459" s="27"/>
      <c r="F16459" s="27"/>
      <c r="G16459" s="35"/>
      <c r="H16459" s="35"/>
      <c r="I16459" s="35"/>
    </row>
    <row r="16460" spans="3:9" ht="22.5" customHeight="1" x14ac:dyDescent="0.25">
      <c r="C16460" s="34"/>
      <c r="D16460" s="27"/>
      <c r="F16460" s="27"/>
      <c r="G16460" s="35"/>
      <c r="H16460" s="35"/>
      <c r="I16460" s="35"/>
    </row>
    <row r="16461" spans="3:9" ht="22.5" customHeight="1" x14ac:dyDescent="0.25">
      <c r="C16461" s="34"/>
      <c r="D16461" s="27"/>
      <c r="F16461" s="27"/>
      <c r="G16461" s="35"/>
      <c r="H16461" s="35"/>
      <c r="I16461" s="35"/>
    </row>
    <row r="16462" spans="3:9" ht="22.5" customHeight="1" x14ac:dyDescent="0.25">
      <c r="C16462" s="34"/>
      <c r="D16462" s="27"/>
      <c r="F16462" s="27"/>
      <c r="G16462" s="35"/>
      <c r="H16462" s="35"/>
      <c r="I16462" s="35"/>
    </row>
    <row r="16463" spans="3:9" ht="22.5" customHeight="1" x14ac:dyDescent="0.25">
      <c r="C16463" s="34"/>
      <c r="D16463" s="27"/>
      <c r="F16463" s="27"/>
      <c r="G16463" s="35"/>
      <c r="H16463" s="35"/>
      <c r="I16463" s="35"/>
    </row>
    <row r="16464" spans="3:9" ht="22.5" customHeight="1" x14ac:dyDescent="0.25">
      <c r="C16464" s="34"/>
      <c r="D16464" s="27"/>
      <c r="F16464" s="27"/>
      <c r="G16464" s="35"/>
      <c r="H16464" s="35"/>
      <c r="I16464" s="35"/>
    </row>
    <row r="16465" spans="3:9" ht="22.5" customHeight="1" x14ac:dyDescent="0.25">
      <c r="C16465" s="34"/>
      <c r="D16465" s="27"/>
      <c r="F16465" s="27"/>
      <c r="G16465" s="35"/>
      <c r="H16465" s="35"/>
      <c r="I16465" s="35"/>
    </row>
    <row r="16466" spans="3:9" ht="22.5" customHeight="1" x14ac:dyDescent="0.25">
      <c r="C16466" s="34"/>
      <c r="D16466" s="27"/>
      <c r="F16466" s="27"/>
      <c r="G16466" s="35"/>
      <c r="H16466" s="35"/>
      <c r="I16466" s="35"/>
    </row>
    <row r="16467" spans="3:9" ht="22.5" customHeight="1" x14ac:dyDescent="0.25">
      <c r="C16467" s="34"/>
      <c r="D16467" s="27"/>
      <c r="F16467" s="27"/>
      <c r="G16467" s="35"/>
      <c r="H16467" s="35"/>
      <c r="I16467" s="35"/>
    </row>
    <row r="16468" spans="3:9" ht="22.5" customHeight="1" x14ac:dyDescent="0.25">
      <c r="C16468" s="34"/>
      <c r="D16468" s="27"/>
      <c r="F16468" s="27"/>
      <c r="G16468" s="35"/>
      <c r="H16468" s="35"/>
      <c r="I16468" s="35"/>
    </row>
    <row r="16469" spans="3:9" ht="22.5" customHeight="1" x14ac:dyDescent="0.25">
      <c r="C16469" s="34"/>
      <c r="D16469" s="27"/>
      <c r="F16469" s="27"/>
      <c r="G16469" s="35"/>
      <c r="H16469" s="35"/>
      <c r="I16469" s="35"/>
    </row>
    <row r="16470" spans="3:9" ht="22.5" customHeight="1" x14ac:dyDescent="0.25">
      <c r="C16470" s="34"/>
      <c r="D16470" s="27"/>
      <c r="F16470" s="27"/>
      <c r="G16470" s="35"/>
      <c r="H16470" s="35"/>
      <c r="I16470" s="35"/>
    </row>
    <row r="16471" spans="3:9" ht="22.5" customHeight="1" x14ac:dyDescent="0.25">
      <c r="C16471" s="34"/>
      <c r="D16471" s="27"/>
      <c r="F16471" s="27"/>
      <c r="G16471" s="35"/>
      <c r="H16471" s="35"/>
      <c r="I16471" s="35"/>
    </row>
    <row r="16472" spans="3:9" ht="22.5" customHeight="1" x14ac:dyDescent="0.25">
      <c r="C16472" s="34"/>
      <c r="D16472" s="27"/>
      <c r="F16472" s="27"/>
      <c r="G16472" s="35"/>
      <c r="H16472" s="35"/>
      <c r="I16472" s="35"/>
    </row>
    <row r="16473" spans="3:9" ht="22.5" customHeight="1" x14ac:dyDescent="0.25">
      <c r="C16473" s="34"/>
      <c r="D16473" s="27"/>
      <c r="F16473" s="27"/>
      <c r="G16473" s="35"/>
      <c r="H16473" s="35"/>
      <c r="I16473" s="35"/>
    </row>
    <row r="16474" spans="3:9" ht="22.5" customHeight="1" x14ac:dyDescent="0.25">
      <c r="C16474" s="34"/>
      <c r="D16474" s="27"/>
      <c r="F16474" s="27"/>
      <c r="G16474" s="35"/>
      <c r="H16474" s="35"/>
      <c r="I16474" s="35"/>
    </row>
    <row r="16475" spans="3:9" ht="22.5" customHeight="1" x14ac:dyDescent="0.25">
      <c r="C16475" s="34"/>
      <c r="D16475" s="27"/>
      <c r="F16475" s="27"/>
      <c r="G16475" s="35"/>
      <c r="H16475" s="35"/>
      <c r="I16475" s="35"/>
    </row>
    <row r="16476" spans="3:9" ht="22.5" customHeight="1" x14ac:dyDescent="0.25">
      <c r="C16476" s="34"/>
      <c r="D16476" s="27"/>
      <c r="F16476" s="27"/>
      <c r="G16476" s="35"/>
      <c r="H16476" s="35"/>
      <c r="I16476" s="35"/>
    </row>
    <row r="16477" spans="3:9" ht="22.5" customHeight="1" x14ac:dyDescent="0.25">
      <c r="C16477" s="34"/>
      <c r="D16477" s="27"/>
      <c r="F16477" s="27"/>
      <c r="G16477" s="35"/>
      <c r="H16477" s="35"/>
      <c r="I16477" s="35"/>
    </row>
    <row r="16478" spans="3:9" ht="22.5" customHeight="1" x14ac:dyDescent="0.25">
      <c r="C16478" s="34"/>
      <c r="D16478" s="27"/>
      <c r="F16478" s="27"/>
      <c r="G16478" s="35"/>
      <c r="H16478" s="35"/>
      <c r="I16478" s="35"/>
    </row>
    <row r="16479" spans="3:9" ht="22.5" customHeight="1" x14ac:dyDescent="0.25">
      <c r="C16479" s="34"/>
      <c r="D16479" s="27"/>
      <c r="F16479" s="27"/>
      <c r="G16479" s="35"/>
      <c r="H16479" s="35"/>
      <c r="I16479" s="35"/>
    </row>
    <row r="16480" spans="3:9" ht="22.5" customHeight="1" x14ac:dyDescent="0.25">
      <c r="C16480" s="34"/>
      <c r="D16480" s="27"/>
      <c r="F16480" s="27"/>
      <c r="G16480" s="35"/>
      <c r="H16480" s="35"/>
      <c r="I16480" s="35"/>
    </row>
    <row r="16481" spans="3:9" ht="22.5" customHeight="1" x14ac:dyDescent="0.25">
      <c r="C16481" s="34"/>
      <c r="D16481" s="27"/>
      <c r="F16481" s="27"/>
      <c r="G16481" s="35"/>
      <c r="H16481" s="35"/>
      <c r="I16481" s="35"/>
    </row>
    <row r="16482" spans="3:9" ht="22.5" customHeight="1" x14ac:dyDescent="0.25">
      <c r="C16482" s="34"/>
      <c r="D16482" s="27"/>
      <c r="F16482" s="27"/>
      <c r="G16482" s="35"/>
      <c r="H16482" s="35"/>
      <c r="I16482" s="35"/>
    </row>
    <row r="16483" spans="3:9" ht="22.5" customHeight="1" x14ac:dyDescent="0.25">
      <c r="C16483" s="34"/>
      <c r="D16483" s="27"/>
      <c r="F16483" s="27"/>
      <c r="G16483" s="35"/>
      <c r="H16483" s="35"/>
      <c r="I16483" s="35"/>
    </row>
    <row r="16484" spans="3:9" ht="22.5" customHeight="1" x14ac:dyDescent="0.25">
      <c r="C16484" s="34"/>
      <c r="D16484" s="27"/>
      <c r="F16484" s="27"/>
      <c r="G16484" s="35"/>
      <c r="H16484" s="35"/>
      <c r="I16484" s="35"/>
    </row>
    <row r="16485" spans="3:9" ht="22.5" customHeight="1" x14ac:dyDescent="0.25">
      <c r="C16485" s="34"/>
      <c r="D16485" s="27"/>
      <c r="F16485" s="27"/>
      <c r="G16485" s="35"/>
      <c r="H16485" s="35"/>
      <c r="I16485" s="35"/>
    </row>
    <row r="16486" spans="3:9" ht="22.5" customHeight="1" x14ac:dyDescent="0.25">
      <c r="C16486" s="34"/>
      <c r="D16486" s="27"/>
      <c r="F16486" s="27"/>
      <c r="G16486" s="35"/>
      <c r="H16486" s="35"/>
      <c r="I16486" s="35"/>
    </row>
    <row r="16487" spans="3:9" ht="22.5" customHeight="1" x14ac:dyDescent="0.25">
      <c r="C16487" s="34"/>
      <c r="D16487" s="27"/>
      <c r="F16487" s="27"/>
      <c r="G16487" s="35"/>
      <c r="H16487" s="35"/>
      <c r="I16487" s="35"/>
    </row>
    <row r="16488" spans="3:9" ht="22.5" customHeight="1" x14ac:dyDescent="0.25">
      <c r="C16488" s="34"/>
      <c r="D16488" s="27"/>
      <c r="F16488" s="27"/>
      <c r="G16488" s="35"/>
      <c r="H16488" s="35"/>
      <c r="I16488" s="35"/>
    </row>
    <row r="16489" spans="3:9" ht="22.5" customHeight="1" x14ac:dyDescent="0.25">
      <c r="C16489" s="34"/>
      <c r="D16489" s="27"/>
      <c r="F16489" s="27"/>
      <c r="G16489" s="35"/>
      <c r="H16489" s="35"/>
      <c r="I16489" s="35"/>
    </row>
    <row r="16490" spans="3:9" ht="22.5" customHeight="1" x14ac:dyDescent="0.25">
      <c r="C16490" s="34"/>
      <c r="D16490" s="27"/>
      <c r="F16490" s="27"/>
      <c r="G16490" s="35"/>
      <c r="H16490" s="35"/>
      <c r="I16490" s="35"/>
    </row>
    <row r="16491" spans="3:9" ht="22.5" customHeight="1" x14ac:dyDescent="0.25">
      <c r="C16491" s="34"/>
      <c r="D16491" s="27"/>
      <c r="F16491" s="27"/>
      <c r="G16491" s="35"/>
      <c r="H16491" s="35"/>
      <c r="I16491" s="35"/>
    </row>
    <row r="16492" spans="3:9" ht="22.5" customHeight="1" x14ac:dyDescent="0.25">
      <c r="C16492" s="34"/>
      <c r="D16492" s="27"/>
      <c r="F16492" s="27"/>
      <c r="G16492" s="35"/>
      <c r="H16492" s="35"/>
      <c r="I16492" s="35"/>
    </row>
    <row r="16493" spans="3:9" ht="22.5" customHeight="1" x14ac:dyDescent="0.25">
      <c r="C16493" s="34"/>
      <c r="D16493" s="27"/>
      <c r="F16493" s="27"/>
      <c r="G16493" s="35"/>
      <c r="H16493" s="35"/>
      <c r="I16493" s="35"/>
    </row>
    <row r="16494" spans="3:9" ht="22.5" customHeight="1" x14ac:dyDescent="0.25">
      <c r="C16494" s="34"/>
      <c r="D16494" s="27"/>
      <c r="F16494" s="27"/>
      <c r="G16494" s="35"/>
      <c r="H16494" s="35"/>
      <c r="I16494" s="35"/>
    </row>
    <row r="16495" spans="3:9" ht="22.5" customHeight="1" x14ac:dyDescent="0.25">
      <c r="C16495" s="34"/>
      <c r="D16495" s="27"/>
      <c r="F16495" s="27"/>
      <c r="G16495" s="35"/>
      <c r="H16495" s="35"/>
      <c r="I16495" s="35"/>
    </row>
    <row r="16496" spans="3:9" ht="22.5" customHeight="1" x14ac:dyDescent="0.25">
      <c r="C16496" s="34"/>
      <c r="D16496" s="27"/>
      <c r="F16496" s="27"/>
      <c r="G16496" s="35"/>
      <c r="H16496" s="35"/>
      <c r="I16496" s="35"/>
    </row>
    <row r="16497" spans="3:9" ht="22.5" customHeight="1" x14ac:dyDescent="0.25">
      <c r="C16497" s="34"/>
      <c r="D16497" s="27"/>
      <c r="F16497" s="27"/>
      <c r="G16497" s="35"/>
      <c r="H16497" s="35"/>
      <c r="I16497" s="35"/>
    </row>
    <row r="16498" spans="3:9" ht="22.5" customHeight="1" x14ac:dyDescent="0.25">
      <c r="C16498" s="34"/>
      <c r="D16498" s="27"/>
      <c r="F16498" s="27"/>
      <c r="G16498" s="35"/>
      <c r="H16498" s="35"/>
      <c r="I16498" s="35"/>
    </row>
    <row r="16499" spans="3:9" ht="22.5" customHeight="1" x14ac:dyDescent="0.25">
      <c r="C16499" s="34"/>
      <c r="D16499" s="27"/>
      <c r="F16499" s="27"/>
      <c r="G16499" s="35"/>
      <c r="H16499" s="35"/>
      <c r="I16499" s="35"/>
    </row>
    <row r="16500" spans="3:9" ht="22.5" customHeight="1" x14ac:dyDescent="0.25">
      <c r="C16500" s="34"/>
      <c r="D16500" s="27"/>
      <c r="F16500" s="27"/>
      <c r="G16500" s="35"/>
      <c r="H16500" s="35"/>
      <c r="I16500" s="35"/>
    </row>
    <row r="16501" spans="3:9" ht="22.5" customHeight="1" x14ac:dyDescent="0.25">
      <c r="C16501" s="34"/>
      <c r="D16501" s="27"/>
      <c r="F16501" s="27"/>
      <c r="G16501" s="35"/>
      <c r="H16501" s="35"/>
      <c r="I16501" s="35"/>
    </row>
    <row r="16502" spans="3:9" ht="22.5" customHeight="1" x14ac:dyDescent="0.25">
      <c r="C16502" s="34"/>
      <c r="D16502" s="27"/>
      <c r="F16502" s="27"/>
      <c r="G16502" s="35"/>
      <c r="H16502" s="35"/>
      <c r="I16502" s="35"/>
    </row>
    <row r="16503" spans="3:9" ht="22.5" customHeight="1" x14ac:dyDescent="0.25">
      <c r="C16503" s="34"/>
      <c r="D16503" s="27"/>
      <c r="F16503" s="27"/>
      <c r="G16503" s="35"/>
      <c r="H16503" s="35"/>
      <c r="I16503" s="35"/>
    </row>
    <row r="16504" spans="3:9" ht="22.5" customHeight="1" x14ac:dyDescent="0.25">
      <c r="C16504" s="34"/>
      <c r="D16504" s="27"/>
      <c r="F16504" s="27"/>
      <c r="G16504" s="35"/>
      <c r="H16504" s="35"/>
      <c r="I16504" s="35"/>
    </row>
    <row r="16505" spans="3:9" ht="22.5" customHeight="1" x14ac:dyDescent="0.25">
      <c r="C16505" s="34"/>
      <c r="D16505" s="27"/>
      <c r="F16505" s="27"/>
      <c r="G16505" s="35"/>
      <c r="H16505" s="35"/>
      <c r="I16505" s="35"/>
    </row>
    <row r="16506" spans="3:9" ht="22.5" customHeight="1" x14ac:dyDescent="0.25">
      <c r="C16506" s="34"/>
      <c r="D16506" s="27"/>
      <c r="F16506" s="27"/>
      <c r="G16506" s="35"/>
      <c r="H16506" s="35"/>
      <c r="I16506" s="35"/>
    </row>
    <row r="16507" spans="3:9" ht="22.5" customHeight="1" x14ac:dyDescent="0.25">
      <c r="C16507" s="34"/>
      <c r="D16507" s="27"/>
      <c r="F16507" s="27"/>
      <c r="G16507" s="35"/>
      <c r="H16507" s="35"/>
      <c r="I16507" s="35"/>
    </row>
    <row r="16508" spans="3:9" ht="22.5" customHeight="1" x14ac:dyDescent="0.25">
      <c r="C16508" s="34"/>
      <c r="D16508" s="27"/>
      <c r="F16508" s="27"/>
      <c r="G16508" s="35"/>
      <c r="H16508" s="35"/>
      <c r="I16508" s="35"/>
    </row>
    <row r="16509" spans="3:9" ht="22.5" customHeight="1" x14ac:dyDescent="0.25">
      <c r="C16509" s="34"/>
      <c r="D16509" s="27"/>
      <c r="F16509" s="27"/>
      <c r="G16509" s="35"/>
      <c r="H16509" s="35"/>
      <c r="I16509" s="35"/>
    </row>
    <row r="16510" spans="3:9" ht="22.5" customHeight="1" x14ac:dyDescent="0.25">
      <c r="C16510" s="34"/>
      <c r="D16510" s="27"/>
      <c r="F16510" s="27"/>
      <c r="G16510" s="35"/>
      <c r="H16510" s="35"/>
      <c r="I16510" s="35"/>
    </row>
    <row r="16511" spans="3:9" ht="22.5" customHeight="1" x14ac:dyDescent="0.25">
      <c r="C16511" s="34"/>
      <c r="D16511" s="27"/>
      <c r="F16511" s="27"/>
      <c r="G16511" s="35"/>
      <c r="H16511" s="35"/>
      <c r="I16511" s="35"/>
    </row>
    <row r="16512" spans="3:9" ht="22.5" customHeight="1" x14ac:dyDescent="0.25">
      <c r="C16512" s="34"/>
      <c r="D16512" s="27"/>
      <c r="F16512" s="27"/>
      <c r="G16512" s="35"/>
      <c r="H16512" s="35"/>
      <c r="I16512" s="35"/>
    </row>
    <row r="16513" spans="3:9" ht="22.5" customHeight="1" x14ac:dyDescent="0.25">
      <c r="C16513" s="34"/>
      <c r="D16513" s="27"/>
      <c r="F16513" s="27"/>
      <c r="G16513" s="35"/>
      <c r="H16513" s="35"/>
      <c r="I16513" s="35"/>
    </row>
    <row r="16514" spans="3:9" ht="22.5" customHeight="1" x14ac:dyDescent="0.25">
      <c r="C16514" s="34"/>
      <c r="D16514" s="27"/>
      <c r="F16514" s="27"/>
      <c r="G16514" s="35"/>
      <c r="H16514" s="35"/>
      <c r="I16514" s="35"/>
    </row>
    <row r="16515" spans="3:9" ht="22.5" customHeight="1" x14ac:dyDescent="0.25">
      <c r="C16515" s="34"/>
      <c r="D16515" s="27"/>
      <c r="F16515" s="27"/>
      <c r="G16515" s="35"/>
      <c r="H16515" s="35"/>
      <c r="I16515" s="35"/>
    </row>
    <row r="16516" spans="3:9" ht="22.5" customHeight="1" x14ac:dyDescent="0.25">
      <c r="C16516" s="34"/>
      <c r="D16516" s="27"/>
      <c r="F16516" s="27"/>
      <c r="G16516" s="35"/>
      <c r="H16516" s="35"/>
      <c r="I16516" s="35"/>
    </row>
    <row r="16517" spans="3:9" ht="22.5" customHeight="1" x14ac:dyDescent="0.25">
      <c r="C16517" s="34"/>
      <c r="D16517" s="27"/>
      <c r="F16517" s="27"/>
      <c r="G16517" s="35"/>
      <c r="H16517" s="35"/>
      <c r="I16517" s="35"/>
    </row>
    <row r="16518" spans="3:9" ht="22.5" customHeight="1" x14ac:dyDescent="0.25">
      <c r="C16518" s="34"/>
      <c r="D16518" s="27"/>
      <c r="F16518" s="27"/>
      <c r="G16518" s="35"/>
      <c r="H16518" s="35"/>
      <c r="I16518" s="35"/>
    </row>
    <row r="16519" spans="3:9" ht="22.5" customHeight="1" x14ac:dyDescent="0.25">
      <c r="C16519" s="34"/>
      <c r="D16519" s="27"/>
      <c r="F16519" s="27"/>
      <c r="G16519" s="35"/>
      <c r="H16519" s="35"/>
      <c r="I16519" s="35"/>
    </row>
    <row r="16520" spans="3:9" ht="22.5" customHeight="1" x14ac:dyDescent="0.25">
      <c r="C16520" s="34"/>
      <c r="D16520" s="27"/>
      <c r="F16520" s="27"/>
      <c r="G16520" s="35"/>
      <c r="H16520" s="35"/>
      <c r="I16520" s="35"/>
    </row>
    <row r="16521" spans="3:9" ht="22.5" customHeight="1" x14ac:dyDescent="0.25">
      <c r="C16521" s="34"/>
      <c r="D16521" s="27"/>
      <c r="F16521" s="27"/>
      <c r="G16521" s="35"/>
      <c r="H16521" s="35"/>
      <c r="I16521" s="35"/>
    </row>
    <row r="16522" spans="3:9" ht="22.5" customHeight="1" x14ac:dyDescent="0.25">
      <c r="C16522" s="34"/>
      <c r="D16522" s="27"/>
      <c r="F16522" s="27"/>
      <c r="G16522" s="35"/>
      <c r="H16522" s="35"/>
      <c r="I16522" s="35"/>
    </row>
    <row r="16523" spans="3:9" ht="22.5" customHeight="1" x14ac:dyDescent="0.25">
      <c r="C16523" s="34"/>
      <c r="D16523" s="27"/>
      <c r="F16523" s="27"/>
      <c r="G16523" s="35"/>
      <c r="H16523" s="35"/>
      <c r="I16523" s="35"/>
    </row>
    <row r="16524" spans="3:9" ht="22.5" customHeight="1" x14ac:dyDescent="0.25">
      <c r="C16524" s="34"/>
      <c r="D16524" s="27"/>
      <c r="F16524" s="27"/>
      <c r="G16524" s="35"/>
      <c r="H16524" s="35"/>
      <c r="I16524" s="35"/>
    </row>
    <row r="16525" spans="3:9" ht="22.5" customHeight="1" x14ac:dyDescent="0.25">
      <c r="C16525" s="34"/>
      <c r="D16525" s="27"/>
      <c r="F16525" s="27"/>
      <c r="G16525" s="35"/>
      <c r="H16525" s="35"/>
      <c r="I16525" s="35"/>
    </row>
    <row r="16526" spans="3:9" ht="22.5" customHeight="1" x14ac:dyDescent="0.25">
      <c r="C16526" s="34"/>
      <c r="D16526" s="27"/>
      <c r="F16526" s="27"/>
      <c r="G16526" s="35"/>
      <c r="H16526" s="35"/>
      <c r="I16526" s="35"/>
    </row>
    <row r="16527" spans="3:9" ht="22.5" customHeight="1" x14ac:dyDescent="0.25">
      <c r="C16527" s="34"/>
      <c r="D16527" s="27"/>
      <c r="F16527" s="27"/>
      <c r="G16527" s="35"/>
      <c r="H16527" s="35"/>
      <c r="I16527" s="35"/>
    </row>
    <row r="16528" spans="3:9" ht="22.5" customHeight="1" x14ac:dyDescent="0.25">
      <c r="C16528" s="34"/>
      <c r="D16528" s="27"/>
      <c r="F16528" s="27"/>
      <c r="G16528" s="35"/>
      <c r="H16528" s="35"/>
      <c r="I16528" s="35"/>
    </row>
    <row r="16529" spans="3:9" ht="22.5" customHeight="1" x14ac:dyDescent="0.25">
      <c r="C16529" s="34"/>
      <c r="D16529" s="27"/>
      <c r="F16529" s="27"/>
      <c r="G16529" s="35"/>
      <c r="H16529" s="35"/>
      <c r="I16529" s="35"/>
    </row>
    <row r="16530" spans="3:9" ht="22.5" customHeight="1" x14ac:dyDescent="0.25">
      <c r="C16530" s="34"/>
      <c r="D16530" s="27"/>
      <c r="F16530" s="27"/>
      <c r="G16530" s="35"/>
      <c r="H16530" s="35"/>
      <c r="I16530" s="35"/>
    </row>
    <row r="16531" spans="3:9" ht="22.5" customHeight="1" x14ac:dyDescent="0.25">
      <c r="C16531" s="34"/>
      <c r="D16531" s="27"/>
      <c r="F16531" s="27"/>
      <c r="G16531" s="35"/>
      <c r="H16531" s="35"/>
      <c r="I16531" s="35"/>
    </row>
    <row r="16532" spans="3:9" ht="22.5" customHeight="1" x14ac:dyDescent="0.25">
      <c r="C16532" s="34"/>
      <c r="D16532" s="27"/>
      <c r="F16532" s="27"/>
      <c r="G16532" s="35"/>
      <c r="H16532" s="35"/>
      <c r="I16532" s="35"/>
    </row>
    <row r="16533" spans="3:9" ht="22.5" customHeight="1" x14ac:dyDescent="0.25">
      <c r="C16533" s="34"/>
      <c r="D16533" s="27"/>
      <c r="F16533" s="27"/>
      <c r="G16533" s="35"/>
      <c r="H16533" s="35"/>
      <c r="I16533" s="35"/>
    </row>
    <row r="16534" spans="3:9" ht="22.5" customHeight="1" x14ac:dyDescent="0.25">
      <c r="C16534" s="34"/>
      <c r="D16534" s="27"/>
      <c r="F16534" s="27"/>
      <c r="G16534" s="35"/>
      <c r="H16534" s="35"/>
      <c r="I16534" s="35"/>
    </row>
    <row r="16535" spans="3:9" ht="22.5" customHeight="1" x14ac:dyDescent="0.25">
      <c r="C16535" s="34"/>
      <c r="D16535" s="27"/>
      <c r="F16535" s="27"/>
      <c r="G16535" s="35"/>
      <c r="H16535" s="35"/>
      <c r="I16535" s="35"/>
    </row>
    <row r="16536" spans="3:9" ht="22.5" customHeight="1" x14ac:dyDescent="0.25">
      <c r="C16536" s="34"/>
      <c r="D16536" s="27"/>
      <c r="F16536" s="27"/>
      <c r="G16536" s="35"/>
      <c r="H16536" s="35"/>
      <c r="I16536" s="35"/>
    </row>
    <row r="16537" spans="3:9" ht="22.5" customHeight="1" x14ac:dyDescent="0.25">
      <c r="C16537" s="34"/>
      <c r="D16537" s="27"/>
      <c r="F16537" s="27"/>
      <c r="G16537" s="35"/>
      <c r="H16537" s="35"/>
      <c r="I16537" s="35"/>
    </row>
    <row r="16538" spans="3:9" ht="22.5" customHeight="1" x14ac:dyDescent="0.25">
      <c r="C16538" s="34"/>
      <c r="D16538" s="27"/>
      <c r="F16538" s="27"/>
      <c r="G16538" s="35"/>
      <c r="H16538" s="35"/>
      <c r="I16538" s="35"/>
    </row>
    <row r="16539" spans="3:9" ht="22.5" customHeight="1" x14ac:dyDescent="0.25">
      <c r="C16539" s="34"/>
      <c r="D16539" s="27"/>
      <c r="F16539" s="27"/>
      <c r="G16539" s="35"/>
      <c r="H16539" s="35"/>
      <c r="I16539" s="35"/>
    </row>
    <row r="16540" spans="3:9" ht="22.5" customHeight="1" x14ac:dyDescent="0.25">
      <c r="C16540" s="34"/>
      <c r="D16540" s="27"/>
      <c r="F16540" s="27"/>
      <c r="G16540" s="35"/>
      <c r="H16540" s="35"/>
      <c r="I16540" s="35"/>
    </row>
    <row r="16541" spans="3:9" ht="22.5" customHeight="1" x14ac:dyDescent="0.25">
      <c r="C16541" s="34"/>
      <c r="D16541" s="27"/>
      <c r="F16541" s="27"/>
      <c r="G16541" s="35"/>
      <c r="H16541" s="35"/>
      <c r="I16541" s="35"/>
    </row>
    <row r="16542" spans="3:9" ht="22.5" customHeight="1" x14ac:dyDescent="0.25">
      <c r="C16542" s="34"/>
      <c r="D16542" s="27"/>
      <c r="F16542" s="27"/>
      <c r="G16542" s="35"/>
      <c r="H16542" s="35"/>
      <c r="I16542" s="35"/>
    </row>
    <row r="16543" spans="3:9" ht="22.5" customHeight="1" x14ac:dyDescent="0.25">
      <c r="C16543" s="34"/>
      <c r="D16543" s="27"/>
      <c r="F16543" s="27"/>
      <c r="G16543" s="35"/>
      <c r="H16543" s="35"/>
      <c r="I16543" s="35"/>
    </row>
    <row r="16544" spans="3:9" ht="22.5" customHeight="1" x14ac:dyDescent="0.25">
      <c r="C16544" s="34"/>
      <c r="D16544" s="27"/>
      <c r="F16544" s="27"/>
      <c r="G16544" s="35"/>
      <c r="H16544" s="35"/>
      <c r="I16544" s="35"/>
    </row>
    <row r="16545" spans="3:9" ht="22.5" customHeight="1" x14ac:dyDescent="0.25">
      <c r="C16545" s="34"/>
      <c r="D16545" s="27"/>
      <c r="F16545" s="27"/>
      <c r="G16545" s="35"/>
      <c r="H16545" s="35"/>
      <c r="I16545" s="35"/>
    </row>
    <row r="16546" spans="3:9" ht="22.5" customHeight="1" x14ac:dyDescent="0.25">
      <c r="C16546" s="34"/>
      <c r="D16546" s="27"/>
      <c r="F16546" s="27"/>
      <c r="G16546" s="35"/>
      <c r="H16546" s="35"/>
      <c r="I16546" s="35"/>
    </row>
    <row r="16547" spans="3:9" ht="22.5" customHeight="1" x14ac:dyDescent="0.25">
      <c r="C16547" s="34"/>
      <c r="D16547" s="27"/>
      <c r="F16547" s="27"/>
      <c r="G16547" s="35"/>
      <c r="H16547" s="35"/>
      <c r="I16547" s="35"/>
    </row>
    <row r="16548" spans="3:9" ht="22.5" customHeight="1" x14ac:dyDescent="0.25">
      <c r="C16548" s="34"/>
      <c r="D16548" s="27"/>
      <c r="F16548" s="27"/>
      <c r="G16548" s="35"/>
      <c r="H16548" s="35"/>
      <c r="I16548" s="35"/>
    </row>
    <row r="16549" spans="3:9" ht="22.5" customHeight="1" x14ac:dyDescent="0.25">
      <c r="C16549" s="34"/>
      <c r="D16549" s="27"/>
      <c r="F16549" s="27"/>
      <c r="G16549" s="35"/>
      <c r="H16549" s="35"/>
      <c r="I16549" s="35"/>
    </row>
    <row r="16550" spans="3:9" ht="22.5" customHeight="1" x14ac:dyDescent="0.25">
      <c r="C16550" s="34"/>
      <c r="D16550" s="27"/>
      <c r="F16550" s="27"/>
      <c r="G16550" s="35"/>
      <c r="H16550" s="35"/>
      <c r="I16550" s="35"/>
    </row>
    <row r="16551" spans="3:9" ht="22.5" customHeight="1" x14ac:dyDescent="0.25">
      <c r="C16551" s="34"/>
      <c r="D16551" s="27"/>
      <c r="F16551" s="27"/>
      <c r="G16551" s="35"/>
      <c r="H16551" s="35"/>
      <c r="I16551" s="35"/>
    </row>
    <row r="16552" spans="3:9" ht="22.5" customHeight="1" x14ac:dyDescent="0.25">
      <c r="C16552" s="34"/>
      <c r="D16552" s="27"/>
      <c r="F16552" s="27"/>
      <c r="G16552" s="35"/>
      <c r="H16552" s="35"/>
      <c r="I16552" s="35"/>
    </row>
    <row r="16553" spans="3:9" ht="22.5" customHeight="1" x14ac:dyDescent="0.25">
      <c r="C16553" s="34"/>
      <c r="D16553" s="27"/>
      <c r="F16553" s="27"/>
      <c r="G16553" s="35"/>
      <c r="H16553" s="35"/>
      <c r="I16553" s="35"/>
    </row>
    <row r="16554" spans="3:9" ht="22.5" customHeight="1" x14ac:dyDescent="0.25">
      <c r="C16554" s="34"/>
      <c r="D16554" s="27"/>
      <c r="F16554" s="27"/>
      <c r="G16554" s="35"/>
      <c r="H16554" s="35"/>
      <c r="I16554" s="35"/>
    </row>
    <row r="16555" spans="3:9" ht="22.5" customHeight="1" x14ac:dyDescent="0.25">
      <c r="C16555" s="34"/>
      <c r="D16555" s="27"/>
      <c r="F16555" s="27"/>
      <c r="G16555" s="35"/>
      <c r="H16555" s="35"/>
      <c r="I16555" s="35"/>
    </row>
    <row r="16556" spans="3:9" ht="22.5" customHeight="1" x14ac:dyDescent="0.25">
      <c r="C16556" s="34"/>
      <c r="D16556" s="27"/>
      <c r="F16556" s="27"/>
      <c r="G16556" s="35"/>
      <c r="H16556" s="35"/>
      <c r="I16556" s="35"/>
    </row>
    <row r="16557" spans="3:9" ht="22.5" customHeight="1" x14ac:dyDescent="0.25">
      <c r="C16557" s="34"/>
      <c r="D16557" s="27"/>
      <c r="F16557" s="27"/>
      <c r="G16557" s="35"/>
      <c r="H16557" s="35"/>
      <c r="I16557" s="35"/>
    </row>
    <row r="16558" spans="3:9" ht="22.5" customHeight="1" x14ac:dyDescent="0.25">
      <c r="C16558" s="34"/>
      <c r="D16558" s="27"/>
      <c r="F16558" s="27"/>
      <c r="G16558" s="35"/>
      <c r="H16558" s="35"/>
      <c r="I16558" s="35"/>
    </row>
    <row r="16559" spans="3:9" ht="22.5" customHeight="1" x14ac:dyDescent="0.25">
      <c r="C16559" s="34"/>
      <c r="D16559" s="27"/>
      <c r="F16559" s="27"/>
      <c r="G16559" s="35"/>
      <c r="H16559" s="35"/>
      <c r="I16559" s="35"/>
    </row>
    <row r="16560" spans="3:9" ht="22.5" customHeight="1" x14ac:dyDescent="0.25">
      <c r="C16560" s="34"/>
      <c r="D16560" s="27"/>
      <c r="F16560" s="27"/>
      <c r="G16560" s="35"/>
      <c r="H16560" s="35"/>
      <c r="I16560" s="35"/>
    </row>
    <row r="16561" spans="3:9" ht="22.5" customHeight="1" x14ac:dyDescent="0.25">
      <c r="C16561" s="34"/>
      <c r="D16561" s="27"/>
      <c r="F16561" s="27"/>
      <c r="G16561" s="35"/>
      <c r="H16561" s="35"/>
      <c r="I16561" s="35"/>
    </row>
    <row r="16562" spans="3:9" ht="22.5" customHeight="1" x14ac:dyDescent="0.25">
      <c r="C16562" s="34"/>
      <c r="D16562" s="27"/>
      <c r="F16562" s="27"/>
      <c r="G16562" s="35"/>
      <c r="H16562" s="35"/>
      <c r="I16562" s="35"/>
    </row>
    <row r="16563" spans="3:9" ht="22.5" customHeight="1" x14ac:dyDescent="0.25">
      <c r="C16563" s="34"/>
      <c r="D16563" s="27"/>
      <c r="F16563" s="27"/>
      <c r="G16563" s="35"/>
      <c r="H16563" s="35"/>
      <c r="I16563" s="35"/>
    </row>
    <row r="16564" spans="3:9" ht="22.5" customHeight="1" x14ac:dyDescent="0.25">
      <c r="C16564" s="34"/>
      <c r="D16564" s="27"/>
      <c r="F16564" s="27"/>
      <c r="G16564" s="35"/>
      <c r="H16564" s="35"/>
      <c r="I16564" s="35"/>
    </row>
    <row r="16565" spans="3:9" ht="22.5" customHeight="1" x14ac:dyDescent="0.25">
      <c r="C16565" s="34"/>
      <c r="D16565" s="27"/>
      <c r="F16565" s="27"/>
      <c r="G16565" s="35"/>
      <c r="H16565" s="35"/>
      <c r="I16565" s="35"/>
    </row>
    <row r="16566" spans="3:9" ht="22.5" customHeight="1" x14ac:dyDescent="0.25">
      <c r="C16566" s="34"/>
      <c r="D16566" s="27"/>
      <c r="F16566" s="27"/>
      <c r="G16566" s="35"/>
      <c r="H16566" s="35"/>
      <c r="I16566" s="35"/>
    </row>
    <row r="16567" spans="3:9" ht="22.5" customHeight="1" x14ac:dyDescent="0.25">
      <c r="C16567" s="34"/>
      <c r="D16567" s="27"/>
      <c r="F16567" s="27"/>
      <c r="G16567" s="35"/>
      <c r="H16567" s="35"/>
      <c r="I16567" s="35"/>
    </row>
    <row r="16568" spans="3:9" ht="22.5" customHeight="1" x14ac:dyDescent="0.25">
      <c r="C16568" s="34"/>
      <c r="D16568" s="27"/>
      <c r="F16568" s="27"/>
      <c r="G16568" s="35"/>
      <c r="H16568" s="35"/>
      <c r="I16568" s="35"/>
    </row>
    <row r="16569" spans="3:9" ht="22.5" customHeight="1" x14ac:dyDescent="0.25">
      <c r="C16569" s="34"/>
      <c r="D16569" s="27"/>
      <c r="F16569" s="27"/>
      <c r="G16569" s="35"/>
      <c r="H16569" s="35"/>
      <c r="I16569" s="35"/>
    </row>
    <row r="16570" spans="3:9" ht="22.5" customHeight="1" x14ac:dyDescent="0.25">
      <c r="C16570" s="34"/>
      <c r="D16570" s="27"/>
      <c r="F16570" s="27"/>
      <c r="G16570" s="35"/>
      <c r="H16570" s="35"/>
      <c r="I16570" s="35"/>
    </row>
    <row r="16571" spans="3:9" ht="22.5" customHeight="1" x14ac:dyDescent="0.25">
      <c r="C16571" s="34"/>
      <c r="D16571" s="27"/>
      <c r="F16571" s="27"/>
      <c r="G16571" s="35"/>
      <c r="H16571" s="35"/>
      <c r="I16571" s="35"/>
    </row>
    <row r="16572" spans="3:9" ht="22.5" customHeight="1" x14ac:dyDescent="0.25">
      <c r="C16572" s="34"/>
      <c r="D16572" s="27"/>
      <c r="F16572" s="27"/>
      <c r="G16572" s="35"/>
      <c r="H16572" s="35"/>
      <c r="I16572" s="35"/>
    </row>
    <row r="16573" spans="3:9" ht="22.5" customHeight="1" x14ac:dyDescent="0.25">
      <c r="C16573" s="34"/>
      <c r="D16573" s="27"/>
      <c r="F16573" s="27"/>
      <c r="G16573" s="35"/>
      <c r="H16573" s="35"/>
      <c r="I16573" s="35"/>
    </row>
    <row r="16574" spans="3:9" ht="22.5" customHeight="1" x14ac:dyDescent="0.25">
      <c r="C16574" s="34"/>
      <c r="D16574" s="27"/>
      <c r="F16574" s="27"/>
      <c r="G16574" s="35"/>
      <c r="H16574" s="35"/>
      <c r="I16574" s="35"/>
    </row>
    <row r="16575" spans="3:9" ht="22.5" customHeight="1" x14ac:dyDescent="0.25">
      <c r="C16575" s="34"/>
      <c r="D16575" s="27"/>
      <c r="F16575" s="27"/>
      <c r="G16575" s="35"/>
      <c r="H16575" s="35"/>
      <c r="I16575" s="35"/>
    </row>
    <row r="16576" spans="3:9" ht="22.5" customHeight="1" x14ac:dyDescent="0.25">
      <c r="C16576" s="34"/>
      <c r="D16576" s="27"/>
      <c r="F16576" s="27"/>
      <c r="G16576" s="35"/>
      <c r="H16576" s="35"/>
      <c r="I16576" s="35"/>
    </row>
    <row r="16577" spans="3:9" ht="22.5" customHeight="1" x14ac:dyDescent="0.25">
      <c r="C16577" s="34"/>
      <c r="D16577" s="27"/>
      <c r="F16577" s="27"/>
      <c r="G16577" s="35"/>
      <c r="H16577" s="35"/>
      <c r="I16577" s="35"/>
    </row>
    <row r="16578" spans="3:9" ht="22.5" customHeight="1" x14ac:dyDescent="0.25">
      <c r="C16578" s="34"/>
      <c r="D16578" s="27"/>
      <c r="F16578" s="27"/>
      <c r="G16578" s="35"/>
      <c r="H16578" s="35"/>
      <c r="I16578" s="35"/>
    </row>
    <row r="16579" spans="3:9" ht="22.5" customHeight="1" x14ac:dyDescent="0.25">
      <c r="C16579" s="34"/>
      <c r="D16579" s="27"/>
      <c r="F16579" s="27"/>
      <c r="G16579" s="35"/>
      <c r="H16579" s="35"/>
      <c r="I16579" s="35"/>
    </row>
    <row r="16580" spans="3:9" ht="22.5" customHeight="1" x14ac:dyDescent="0.25">
      <c r="C16580" s="34"/>
      <c r="D16580" s="27"/>
      <c r="F16580" s="27"/>
      <c r="G16580" s="35"/>
      <c r="H16580" s="35"/>
      <c r="I16580" s="35"/>
    </row>
    <row r="16581" spans="3:9" ht="22.5" customHeight="1" x14ac:dyDescent="0.25">
      <c r="C16581" s="34"/>
      <c r="D16581" s="27"/>
      <c r="F16581" s="27"/>
      <c r="G16581" s="35"/>
      <c r="H16581" s="35"/>
      <c r="I16581" s="35"/>
    </row>
    <row r="16582" spans="3:9" ht="22.5" customHeight="1" x14ac:dyDescent="0.25">
      <c r="C16582" s="34"/>
      <c r="D16582" s="27"/>
      <c r="F16582" s="27"/>
      <c r="G16582" s="35"/>
      <c r="H16582" s="35"/>
      <c r="I16582" s="35"/>
    </row>
    <row r="16583" spans="3:9" ht="22.5" customHeight="1" x14ac:dyDescent="0.25">
      <c r="C16583" s="34"/>
      <c r="D16583" s="27"/>
      <c r="F16583" s="27"/>
      <c r="G16583" s="35"/>
      <c r="H16583" s="35"/>
      <c r="I16583" s="35"/>
    </row>
    <row r="16584" spans="3:9" ht="22.5" customHeight="1" x14ac:dyDescent="0.25">
      <c r="C16584" s="34"/>
      <c r="D16584" s="27"/>
      <c r="F16584" s="27"/>
      <c r="G16584" s="35"/>
      <c r="H16584" s="35"/>
      <c r="I16584" s="35"/>
    </row>
    <row r="16585" spans="3:9" ht="22.5" customHeight="1" x14ac:dyDescent="0.25">
      <c r="C16585" s="34"/>
      <c r="D16585" s="27"/>
      <c r="F16585" s="27"/>
      <c r="G16585" s="35"/>
      <c r="H16585" s="35"/>
      <c r="I16585" s="35"/>
    </row>
    <row r="16586" spans="3:9" ht="22.5" customHeight="1" x14ac:dyDescent="0.25">
      <c r="C16586" s="34"/>
      <c r="D16586" s="27"/>
      <c r="F16586" s="27"/>
      <c r="G16586" s="35"/>
      <c r="H16586" s="35"/>
      <c r="I16586" s="35"/>
    </row>
    <row r="16587" spans="3:9" ht="22.5" customHeight="1" x14ac:dyDescent="0.25">
      <c r="C16587" s="34"/>
      <c r="D16587" s="27"/>
      <c r="F16587" s="27"/>
      <c r="G16587" s="35"/>
      <c r="H16587" s="35"/>
      <c r="I16587" s="35"/>
    </row>
    <row r="16588" spans="3:9" ht="22.5" customHeight="1" x14ac:dyDescent="0.25">
      <c r="C16588" s="34"/>
      <c r="D16588" s="27"/>
      <c r="F16588" s="27"/>
      <c r="G16588" s="35"/>
      <c r="H16588" s="35"/>
      <c r="I16588" s="35"/>
    </row>
    <row r="16589" spans="3:9" ht="22.5" customHeight="1" x14ac:dyDescent="0.25">
      <c r="C16589" s="34"/>
      <c r="D16589" s="27"/>
      <c r="F16589" s="27"/>
      <c r="G16589" s="35"/>
      <c r="H16589" s="35"/>
      <c r="I16589" s="35"/>
    </row>
    <row r="16590" spans="3:9" ht="22.5" customHeight="1" x14ac:dyDescent="0.25">
      <c r="C16590" s="34"/>
      <c r="D16590" s="27"/>
      <c r="F16590" s="27"/>
      <c r="G16590" s="35"/>
      <c r="H16590" s="35"/>
      <c r="I16590" s="35"/>
    </row>
    <row r="16591" spans="3:9" ht="22.5" customHeight="1" x14ac:dyDescent="0.25">
      <c r="C16591" s="34"/>
      <c r="D16591" s="27"/>
      <c r="F16591" s="27"/>
      <c r="G16591" s="35"/>
      <c r="H16591" s="35"/>
      <c r="I16591" s="35"/>
    </row>
    <row r="16592" spans="3:9" ht="22.5" customHeight="1" x14ac:dyDescent="0.25">
      <c r="C16592" s="34"/>
      <c r="D16592" s="27"/>
      <c r="F16592" s="27"/>
      <c r="G16592" s="35"/>
      <c r="H16592" s="35"/>
      <c r="I16592" s="35"/>
    </row>
    <row r="16593" spans="3:9" ht="22.5" customHeight="1" x14ac:dyDescent="0.25">
      <c r="C16593" s="34"/>
      <c r="D16593" s="27"/>
      <c r="F16593" s="27"/>
      <c r="G16593" s="35"/>
      <c r="H16593" s="35"/>
      <c r="I16593" s="35"/>
    </row>
    <row r="16594" spans="3:9" ht="22.5" customHeight="1" x14ac:dyDescent="0.25">
      <c r="C16594" s="34"/>
      <c r="D16594" s="27"/>
      <c r="F16594" s="27"/>
      <c r="G16594" s="35"/>
      <c r="H16594" s="35"/>
      <c r="I16594" s="35"/>
    </row>
    <row r="16595" spans="3:9" ht="22.5" customHeight="1" x14ac:dyDescent="0.25">
      <c r="C16595" s="34"/>
      <c r="D16595" s="27"/>
      <c r="F16595" s="27"/>
      <c r="G16595" s="35"/>
      <c r="H16595" s="35"/>
      <c r="I16595" s="35"/>
    </row>
    <row r="16596" spans="3:9" ht="22.5" customHeight="1" x14ac:dyDescent="0.25">
      <c r="C16596" s="34"/>
      <c r="D16596" s="27"/>
      <c r="F16596" s="27"/>
      <c r="G16596" s="35"/>
      <c r="H16596" s="35"/>
      <c r="I16596" s="35"/>
    </row>
    <row r="16597" spans="3:9" ht="22.5" customHeight="1" x14ac:dyDescent="0.25">
      <c r="C16597" s="34"/>
      <c r="D16597" s="27"/>
      <c r="F16597" s="27"/>
      <c r="G16597" s="35"/>
      <c r="H16597" s="35"/>
      <c r="I16597" s="35"/>
    </row>
    <row r="16598" spans="3:9" ht="22.5" customHeight="1" x14ac:dyDescent="0.25">
      <c r="C16598" s="34"/>
      <c r="D16598" s="27"/>
      <c r="F16598" s="27"/>
      <c r="G16598" s="35"/>
      <c r="H16598" s="35"/>
      <c r="I16598" s="35"/>
    </row>
    <row r="16599" spans="3:9" ht="22.5" customHeight="1" x14ac:dyDescent="0.25">
      <c r="C16599" s="34"/>
      <c r="D16599" s="27"/>
      <c r="F16599" s="27"/>
      <c r="G16599" s="35"/>
      <c r="H16599" s="35"/>
      <c r="I16599" s="35"/>
    </row>
    <row r="16600" spans="3:9" ht="22.5" customHeight="1" x14ac:dyDescent="0.25">
      <c r="C16600" s="34"/>
      <c r="D16600" s="27"/>
      <c r="F16600" s="27"/>
      <c r="G16600" s="35"/>
      <c r="H16600" s="35"/>
      <c r="I16600" s="35"/>
    </row>
    <row r="16601" spans="3:9" ht="22.5" customHeight="1" x14ac:dyDescent="0.25">
      <c r="C16601" s="34"/>
      <c r="D16601" s="27"/>
      <c r="F16601" s="27"/>
      <c r="G16601" s="35"/>
      <c r="H16601" s="35"/>
      <c r="I16601" s="35"/>
    </row>
    <row r="16602" spans="3:9" ht="22.5" customHeight="1" x14ac:dyDescent="0.25">
      <c r="C16602" s="34"/>
      <c r="D16602" s="27"/>
      <c r="F16602" s="27"/>
      <c r="G16602" s="35"/>
      <c r="H16602" s="35"/>
      <c r="I16602" s="35"/>
    </row>
    <row r="16603" spans="3:9" ht="22.5" customHeight="1" x14ac:dyDescent="0.25">
      <c r="C16603" s="34"/>
      <c r="D16603" s="27"/>
      <c r="F16603" s="27"/>
      <c r="G16603" s="35"/>
      <c r="H16603" s="35"/>
      <c r="I16603" s="35"/>
    </row>
    <row r="16604" spans="3:9" ht="22.5" customHeight="1" x14ac:dyDescent="0.25">
      <c r="C16604" s="34"/>
      <c r="D16604" s="27"/>
      <c r="F16604" s="27"/>
      <c r="G16604" s="35"/>
      <c r="H16604" s="35"/>
      <c r="I16604" s="35"/>
    </row>
    <row r="16605" spans="3:9" ht="22.5" customHeight="1" x14ac:dyDescent="0.25">
      <c r="C16605" s="34"/>
      <c r="D16605" s="27"/>
      <c r="F16605" s="27"/>
      <c r="G16605" s="35"/>
      <c r="H16605" s="35"/>
      <c r="I16605" s="35"/>
    </row>
    <row r="16606" spans="3:9" ht="22.5" customHeight="1" x14ac:dyDescent="0.25">
      <c r="C16606" s="34"/>
      <c r="D16606" s="27"/>
      <c r="F16606" s="27"/>
      <c r="G16606" s="35"/>
      <c r="H16606" s="35"/>
      <c r="I16606" s="35"/>
    </row>
    <row r="16607" spans="3:9" ht="22.5" customHeight="1" x14ac:dyDescent="0.25">
      <c r="C16607" s="34"/>
      <c r="D16607" s="27"/>
      <c r="F16607" s="27"/>
      <c r="G16607" s="35"/>
      <c r="H16607" s="35"/>
      <c r="I16607" s="35"/>
    </row>
    <row r="16608" spans="3:9" ht="22.5" customHeight="1" x14ac:dyDescent="0.25">
      <c r="C16608" s="34"/>
      <c r="D16608" s="27"/>
      <c r="F16608" s="27"/>
      <c r="G16608" s="35"/>
      <c r="H16608" s="35"/>
      <c r="I16608" s="35"/>
    </row>
    <row r="16609" spans="3:9" ht="22.5" customHeight="1" x14ac:dyDescent="0.25">
      <c r="C16609" s="34"/>
      <c r="D16609" s="27"/>
      <c r="F16609" s="27"/>
      <c r="G16609" s="35"/>
      <c r="H16609" s="35"/>
      <c r="I16609" s="35"/>
    </row>
    <row r="16610" spans="3:9" ht="22.5" customHeight="1" x14ac:dyDescent="0.25">
      <c r="C16610" s="34"/>
      <c r="D16610" s="27"/>
      <c r="F16610" s="27"/>
      <c r="G16610" s="35"/>
      <c r="H16610" s="35"/>
      <c r="I16610" s="35"/>
    </row>
    <row r="16611" spans="3:9" ht="22.5" customHeight="1" x14ac:dyDescent="0.25">
      <c r="C16611" s="34"/>
      <c r="D16611" s="27"/>
      <c r="F16611" s="27"/>
      <c r="G16611" s="35"/>
      <c r="H16611" s="35"/>
      <c r="I16611" s="35"/>
    </row>
    <row r="16612" spans="3:9" ht="22.5" customHeight="1" x14ac:dyDescent="0.25">
      <c r="C16612" s="34"/>
      <c r="D16612" s="27"/>
      <c r="F16612" s="27"/>
      <c r="G16612" s="35"/>
      <c r="H16612" s="35"/>
      <c r="I16612" s="35"/>
    </row>
    <row r="16613" spans="3:9" ht="22.5" customHeight="1" x14ac:dyDescent="0.25">
      <c r="C16613" s="34"/>
      <c r="D16613" s="27"/>
      <c r="F16613" s="27"/>
      <c r="G16613" s="35"/>
      <c r="H16613" s="35"/>
      <c r="I16613" s="35"/>
    </row>
    <row r="16614" spans="3:9" ht="22.5" customHeight="1" x14ac:dyDescent="0.25">
      <c r="C16614" s="34"/>
      <c r="D16614" s="27"/>
      <c r="F16614" s="27"/>
      <c r="G16614" s="35"/>
      <c r="H16614" s="35"/>
      <c r="I16614" s="35"/>
    </row>
    <row r="16615" spans="3:9" ht="22.5" customHeight="1" x14ac:dyDescent="0.25">
      <c r="C16615" s="34"/>
      <c r="D16615" s="27"/>
      <c r="F16615" s="27"/>
      <c r="G16615" s="35"/>
      <c r="H16615" s="35"/>
      <c r="I16615" s="35"/>
    </row>
    <row r="16616" spans="3:9" ht="22.5" customHeight="1" x14ac:dyDescent="0.25">
      <c r="C16616" s="34"/>
      <c r="D16616" s="27"/>
      <c r="F16616" s="27"/>
      <c r="G16616" s="35"/>
      <c r="H16616" s="35"/>
      <c r="I16616" s="35"/>
    </row>
    <row r="16617" spans="3:9" ht="22.5" customHeight="1" x14ac:dyDescent="0.25">
      <c r="C16617" s="34"/>
      <c r="D16617" s="27"/>
      <c r="F16617" s="27"/>
      <c r="G16617" s="35"/>
      <c r="H16617" s="35"/>
      <c r="I16617" s="35"/>
    </row>
    <row r="16618" spans="3:9" ht="22.5" customHeight="1" x14ac:dyDescent="0.25">
      <c r="C16618" s="34"/>
      <c r="D16618" s="27"/>
      <c r="F16618" s="27"/>
      <c r="G16618" s="35"/>
      <c r="H16618" s="35"/>
      <c r="I16618" s="35"/>
    </row>
    <row r="16619" spans="3:9" ht="22.5" customHeight="1" x14ac:dyDescent="0.25">
      <c r="C16619" s="34"/>
      <c r="D16619" s="27"/>
      <c r="F16619" s="27"/>
      <c r="G16619" s="35"/>
      <c r="H16619" s="35"/>
      <c r="I16619" s="35"/>
    </row>
    <row r="16620" spans="3:9" ht="22.5" customHeight="1" x14ac:dyDescent="0.25">
      <c r="C16620" s="34"/>
      <c r="D16620" s="27"/>
      <c r="F16620" s="27"/>
      <c r="G16620" s="35"/>
      <c r="H16620" s="35"/>
      <c r="I16620" s="35"/>
    </row>
    <row r="16621" spans="3:9" ht="22.5" customHeight="1" x14ac:dyDescent="0.25">
      <c r="C16621" s="34"/>
      <c r="D16621" s="27"/>
      <c r="F16621" s="27"/>
      <c r="G16621" s="35"/>
      <c r="H16621" s="35"/>
      <c r="I16621" s="35"/>
    </row>
    <row r="16622" spans="3:9" ht="22.5" customHeight="1" x14ac:dyDescent="0.25">
      <c r="C16622" s="34"/>
      <c r="D16622" s="27"/>
      <c r="F16622" s="27"/>
      <c r="G16622" s="35"/>
      <c r="H16622" s="35"/>
      <c r="I16622" s="35"/>
    </row>
    <row r="16623" spans="3:9" ht="22.5" customHeight="1" x14ac:dyDescent="0.25">
      <c r="C16623" s="34"/>
      <c r="D16623" s="27"/>
      <c r="F16623" s="27"/>
      <c r="G16623" s="35"/>
      <c r="H16623" s="35"/>
      <c r="I16623" s="35"/>
    </row>
    <row r="16624" spans="3:9" ht="22.5" customHeight="1" x14ac:dyDescent="0.25">
      <c r="C16624" s="34"/>
      <c r="D16624" s="27"/>
      <c r="F16624" s="27"/>
      <c r="G16624" s="35"/>
      <c r="H16624" s="35"/>
      <c r="I16624" s="35"/>
    </row>
    <row r="16625" spans="3:9" ht="22.5" customHeight="1" x14ac:dyDescent="0.25">
      <c r="C16625" s="34"/>
      <c r="D16625" s="27"/>
      <c r="F16625" s="27"/>
      <c r="G16625" s="35"/>
      <c r="H16625" s="35"/>
      <c r="I16625" s="35"/>
    </row>
    <row r="16626" spans="3:9" ht="22.5" customHeight="1" x14ac:dyDescent="0.25">
      <c r="C16626" s="34"/>
      <c r="D16626" s="27"/>
      <c r="F16626" s="27"/>
      <c r="G16626" s="35"/>
      <c r="H16626" s="35"/>
      <c r="I16626" s="35"/>
    </row>
    <row r="16627" spans="3:9" ht="22.5" customHeight="1" x14ac:dyDescent="0.25">
      <c r="C16627" s="34"/>
      <c r="D16627" s="27"/>
      <c r="F16627" s="27"/>
      <c r="G16627" s="35"/>
      <c r="H16627" s="35"/>
      <c r="I16627" s="35"/>
    </row>
    <row r="16628" spans="3:9" ht="22.5" customHeight="1" x14ac:dyDescent="0.25">
      <c r="C16628" s="34"/>
      <c r="D16628" s="27"/>
      <c r="F16628" s="27"/>
      <c r="G16628" s="35"/>
      <c r="H16628" s="35"/>
      <c r="I16628" s="35"/>
    </row>
    <row r="16629" spans="3:9" ht="22.5" customHeight="1" x14ac:dyDescent="0.25">
      <c r="C16629" s="34"/>
      <c r="D16629" s="27"/>
      <c r="F16629" s="27"/>
      <c r="G16629" s="35"/>
      <c r="H16629" s="35"/>
      <c r="I16629" s="35"/>
    </row>
    <row r="16630" spans="3:9" ht="22.5" customHeight="1" x14ac:dyDescent="0.25">
      <c r="C16630" s="34"/>
      <c r="D16630" s="27"/>
      <c r="F16630" s="27"/>
      <c r="G16630" s="35"/>
      <c r="H16630" s="35"/>
      <c r="I16630" s="35"/>
    </row>
    <row r="16631" spans="3:9" ht="22.5" customHeight="1" x14ac:dyDescent="0.25">
      <c r="C16631" s="34"/>
      <c r="D16631" s="27"/>
      <c r="F16631" s="27"/>
      <c r="G16631" s="35"/>
      <c r="H16631" s="35"/>
      <c r="I16631" s="35"/>
    </row>
    <row r="16632" spans="3:9" ht="22.5" customHeight="1" x14ac:dyDescent="0.25">
      <c r="C16632" s="34"/>
      <c r="D16632" s="27"/>
      <c r="F16632" s="27"/>
      <c r="G16632" s="35"/>
      <c r="H16632" s="35"/>
      <c r="I16632" s="35"/>
    </row>
    <row r="16633" spans="3:9" ht="22.5" customHeight="1" x14ac:dyDescent="0.25">
      <c r="C16633" s="34"/>
      <c r="D16633" s="27"/>
      <c r="F16633" s="27"/>
      <c r="G16633" s="35"/>
      <c r="H16633" s="35"/>
      <c r="I16633" s="35"/>
    </row>
    <row r="16634" spans="3:9" ht="22.5" customHeight="1" x14ac:dyDescent="0.25">
      <c r="C16634" s="34"/>
      <c r="D16634" s="27"/>
      <c r="F16634" s="27"/>
      <c r="G16634" s="35"/>
      <c r="H16634" s="35"/>
      <c r="I16634" s="35"/>
    </row>
    <row r="16635" spans="3:9" ht="22.5" customHeight="1" x14ac:dyDescent="0.25">
      <c r="C16635" s="34"/>
      <c r="D16635" s="27"/>
      <c r="F16635" s="27"/>
      <c r="G16635" s="35"/>
      <c r="H16635" s="35"/>
      <c r="I16635" s="35"/>
    </row>
    <row r="16636" spans="3:9" ht="22.5" customHeight="1" x14ac:dyDescent="0.25">
      <c r="C16636" s="34"/>
      <c r="D16636" s="27"/>
      <c r="F16636" s="27"/>
      <c r="G16636" s="35"/>
      <c r="H16636" s="35"/>
      <c r="I16636" s="35"/>
    </row>
    <row r="16637" spans="3:9" ht="22.5" customHeight="1" x14ac:dyDescent="0.25">
      <c r="C16637" s="34"/>
      <c r="D16637" s="27"/>
      <c r="F16637" s="27"/>
      <c r="G16637" s="35"/>
      <c r="H16637" s="35"/>
      <c r="I16637" s="35"/>
    </row>
    <row r="16638" spans="3:9" ht="22.5" customHeight="1" x14ac:dyDescent="0.25">
      <c r="C16638" s="34"/>
      <c r="D16638" s="27"/>
      <c r="F16638" s="27"/>
      <c r="G16638" s="35"/>
      <c r="H16638" s="35"/>
      <c r="I16638" s="35"/>
    </row>
    <row r="16639" spans="3:9" ht="22.5" customHeight="1" x14ac:dyDescent="0.25">
      <c r="C16639" s="34"/>
      <c r="D16639" s="27"/>
      <c r="F16639" s="27"/>
      <c r="G16639" s="35"/>
      <c r="H16639" s="35"/>
      <c r="I16639" s="35"/>
    </row>
    <row r="16640" spans="3:9" ht="22.5" customHeight="1" x14ac:dyDescent="0.25">
      <c r="C16640" s="34"/>
      <c r="D16640" s="27"/>
      <c r="F16640" s="27"/>
      <c r="G16640" s="35"/>
      <c r="H16640" s="35"/>
      <c r="I16640" s="35"/>
    </row>
    <row r="16641" spans="3:9" ht="22.5" customHeight="1" x14ac:dyDescent="0.25">
      <c r="C16641" s="34"/>
      <c r="D16641" s="27"/>
      <c r="F16641" s="27"/>
      <c r="G16641" s="35"/>
      <c r="H16641" s="35"/>
      <c r="I16641" s="35"/>
    </row>
    <row r="16642" spans="3:9" ht="22.5" customHeight="1" x14ac:dyDescent="0.25">
      <c r="C16642" s="34"/>
      <c r="D16642" s="27"/>
      <c r="F16642" s="27"/>
      <c r="G16642" s="35"/>
      <c r="H16642" s="35"/>
      <c r="I16642" s="35"/>
    </row>
    <row r="16643" spans="3:9" ht="22.5" customHeight="1" x14ac:dyDescent="0.25">
      <c r="C16643" s="34"/>
      <c r="D16643" s="27"/>
      <c r="F16643" s="27"/>
      <c r="G16643" s="35"/>
      <c r="H16643" s="35"/>
      <c r="I16643" s="35"/>
    </row>
    <row r="16644" spans="3:9" ht="22.5" customHeight="1" x14ac:dyDescent="0.25">
      <c r="C16644" s="34"/>
      <c r="D16644" s="27"/>
      <c r="F16644" s="27"/>
      <c r="G16644" s="35"/>
      <c r="H16644" s="35"/>
      <c r="I16644" s="35"/>
    </row>
    <row r="16645" spans="3:9" ht="22.5" customHeight="1" x14ac:dyDescent="0.25">
      <c r="C16645" s="34"/>
      <c r="D16645" s="27"/>
      <c r="F16645" s="27"/>
      <c r="G16645" s="35"/>
      <c r="H16645" s="35"/>
      <c r="I16645" s="35"/>
    </row>
    <row r="16646" spans="3:9" ht="22.5" customHeight="1" x14ac:dyDescent="0.25">
      <c r="C16646" s="34"/>
      <c r="D16646" s="27"/>
      <c r="F16646" s="27"/>
      <c r="G16646" s="35"/>
      <c r="H16646" s="35"/>
      <c r="I16646" s="35"/>
    </row>
    <row r="16647" spans="3:9" ht="22.5" customHeight="1" x14ac:dyDescent="0.25">
      <c r="C16647" s="34"/>
      <c r="D16647" s="27"/>
      <c r="F16647" s="27"/>
      <c r="G16647" s="35"/>
      <c r="H16647" s="35"/>
      <c r="I16647" s="35"/>
    </row>
    <row r="16648" spans="3:9" ht="22.5" customHeight="1" x14ac:dyDescent="0.25">
      <c r="C16648" s="34"/>
      <c r="D16648" s="27"/>
      <c r="F16648" s="27"/>
      <c r="G16648" s="35"/>
      <c r="H16648" s="35"/>
      <c r="I16648" s="35"/>
    </row>
    <row r="16649" spans="3:9" ht="22.5" customHeight="1" x14ac:dyDescent="0.25">
      <c r="C16649" s="34"/>
      <c r="D16649" s="27"/>
      <c r="F16649" s="27"/>
      <c r="G16649" s="35"/>
      <c r="H16649" s="35"/>
      <c r="I16649" s="35"/>
    </row>
    <row r="16650" spans="3:9" ht="22.5" customHeight="1" x14ac:dyDescent="0.25">
      <c r="C16650" s="34"/>
      <c r="D16650" s="27"/>
      <c r="F16650" s="27"/>
      <c r="G16650" s="35"/>
      <c r="H16650" s="35"/>
      <c r="I16650" s="35"/>
    </row>
    <row r="16651" spans="3:9" ht="22.5" customHeight="1" x14ac:dyDescent="0.25">
      <c r="C16651" s="34"/>
      <c r="D16651" s="27"/>
      <c r="F16651" s="27"/>
      <c r="G16651" s="35"/>
      <c r="H16651" s="35"/>
      <c r="I16651" s="35"/>
    </row>
    <row r="16652" spans="3:9" ht="22.5" customHeight="1" x14ac:dyDescent="0.25">
      <c r="C16652" s="34"/>
      <c r="D16652" s="27"/>
      <c r="F16652" s="27"/>
      <c r="G16652" s="35"/>
      <c r="H16652" s="35"/>
      <c r="I16652" s="35"/>
    </row>
    <row r="16653" spans="3:9" ht="22.5" customHeight="1" x14ac:dyDescent="0.25">
      <c r="C16653" s="34"/>
      <c r="D16653" s="27"/>
      <c r="F16653" s="27"/>
      <c r="G16653" s="35"/>
      <c r="H16653" s="35"/>
      <c r="I16653" s="35"/>
    </row>
    <row r="16654" spans="3:9" ht="22.5" customHeight="1" x14ac:dyDescent="0.25">
      <c r="C16654" s="34"/>
      <c r="D16654" s="27"/>
      <c r="F16654" s="27"/>
      <c r="G16654" s="35"/>
      <c r="H16654" s="35"/>
      <c r="I16654" s="35"/>
    </row>
    <row r="16655" spans="3:9" ht="22.5" customHeight="1" x14ac:dyDescent="0.25">
      <c r="C16655" s="34"/>
      <c r="D16655" s="27"/>
      <c r="F16655" s="27"/>
      <c r="G16655" s="35"/>
      <c r="H16655" s="35"/>
      <c r="I16655" s="35"/>
    </row>
    <row r="16656" spans="3:9" ht="22.5" customHeight="1" x14ac:dyDescent="0.25">
      <c r="C16656" s="34"/>
      <c r="D16656" s="27"/>
      <c r="F16656" s="27"/>
      <c r="G16656" s="35"/>
      <c r="H16656" s="35"/>
      <c r="I16656" s="35"/>
    </row>
    <row r="16657" spans="3:9" ht="22.5" customHeight="1" x14ac:dyDescent="0.25">
      <c r="C16657" s="34"/>
      <c r="D16657" s="27"/>
      <c r="F16657" s="27"/>
      <c r="G16657" s="35"/>
      <c r="H16657" s="35"/>
      <c r="I16657" s="35"/>
    </row>
    <row r="16658" spans="3:9" ht="22.5" customHeight="1" x14ac:dyDescent="0.25">
      <c r="C16658" s="34"/>
      <c r="D16658" s="27"/>
      <c r="F16658" s="27"/>
      <c r="G16658" s="35"/>
      <c r="H16658" s="35"/>
      <c r="I16658" s="35"/>
    </row>
    <row r="16659" spans="3:9" ht="22.5" customHeight="1" x14ac:dyDescent="0.25">
      <c r="C16659" s="34"/>
      <c r="D16659" s="27"/>
      <c r="F16659" s="27"/>
      <c r="G16659" s="35"/>
      <c r="H16659" s="35"/>
      <c r="I16659" s="35"/>
    </row>
    <row r="16660" spans="3:9" ht="22.5" customHeight="1" x14ac:dyDescent="0.25">
      <c r="C16660" s="34"/>
      <c r="D16660" s="27"/>
      <c r="F16660" s="27"/>
      <c r="G16660" s="35"/>
      <c r="H16660" s="35"/>
      <c r="I16660" s="35"/>
    </row>
    <row r="16661" spans="3:9" ht="22.5" customHeight="1" x14ac:dyDescent="0.25">
      <c r="C16661" s="34"/>
      <c r="D16661" s="27"/>
      <c r="F16661" s="27"/>
      <c r="G16661" s="35"/>
      <c r="H16661" s="35"/>
      <c r="I16661" s="35"/>
    </row>
    <row r="16662" spans="3:9" ht="22.5" customHeight="1" x14ac:dyDescent="0.25">
      <c r="C16662" s="34"/>
      <c r="D16662" s="27"/>
      <c r="F16662" s="27"/>
      <c r="G16662" s="35"/>
      <c r="H16662" s="35"/>
      <c r="I16662" s="35"/>
    </row>
    <row r="16663" spans="3:9" ht="22.5" customHeight="1" x14ac:dyDescent="0.25">
      <c r="C16663" s="34"/>
      <c r="D16663" s="27"/>
      <c r="F16663" s="27"/>
      <c r="G16663" s="35"/>
      <c r="H16663" s="35"/>
      <c r="I16663" s="35"/>
    </row>
    <row r="16664" spans="3:9" ht="22.5" customHeight="1" x14ac:dyDescent="0.25">
      <c r="C16664" s="34"/>
      <c r="D16664" s="27"/>
      <c r="F16664" s="27"/>
      <c r="G16664" s="35"/>
      <c r="H16664" s="35"/>
      <c r="I16664" s="35"/>
    </row>
    <row r="16665" spans="3:9" ht="22.5" customHeight="1" x14ac:dyDescent="0.25">
      <c r="C16665" s="34"/>
      <c r="D16665" s="27"/>
      <c r="F16665" s="27"/>
      <c r="G16665" s="35"/>
      <c r="H16665" s="35"/>
      <c r="I16665" s="35"/>
    </row>
    <row r="16666" spans="3:9" ht="22.5" customHeight="1" x14ac:dyDescent="0.25">
      <c r="C16666" s="34"/>
      <c r="D16666" s="27"/>
      <c r="F16666" s="27"/>
      <c r="G16666" s="35"/>
      <c r="H16666" s="35"/>
      <c r="I16666" s="35"/>
    </row>
    <row r="16667" spans="3:9" ht="22.5" customHeight="1" x14ac:dyDescent="0.25">
      <c r="C16667" s="34"/>
      <c r="D16667" s="27"/>
      <c r="F16667" s="27"/>
      <c r="G16667" s="35"/>
      <c r="H16667" s="35"/>
      <c r="I16667" s="35"/>
    </row>
    <row r="16668" spans="3:9" ht="22.5" customHeight="1" x14ac:dyDescent="0.25">
      <c r="C16668" s="34"/>
      <c r="D16668" s="27"/>
      <c r="F16668" s="27"/>
      <c r="G16668" s="35"/>
      <c r="H16668" s="35"/>
      <c r="I16668" s="35"/>
    </row>
    <row r="16669" spans="3:9" ht="22.5" customHeight="1" x14ac:dyDescent="0.25">
      <c r="C16669" s="34"/>
      <c r="D16669" s="27"/>
      <c r="F16669" s="27"/>
      <c r="G16669" s="35"/>
      <c r="H16669" s="35"/>
      <c r="I16669" s="35"/>
    </row>
    <row r="16670" spans="3:9" ht="22.5" customHeight="1" x14ac:dyDescent="0.25">
      <c r="C16670" s="34"/>
      <c r="D16670" s="27"/>
      <c r="F16670" s="27"/>
      <c r="G16670" s="35"/>
      <c r="H16670" s="35"/>
      <c r="I16670" s="35"/>
    </row>
    <row r="16671" spans="3:9" ht="22.5" customHeight="1" x14ac:dyDescent="0.25">
      <c r="C16671" s="34"/>
      <c r="D16671" s="27"/>
      <c r="F16671" s="27"/>
      <c r="G16671" s="35"/>
      <c r="H16671" s="35"/>
      <c r="I16671" s="35"/>
    </row>
    <row r="16672" spans="3:9" ht="22.5" customHeight="1" x14ac:dyDescent="0.25">
      <c r="C16672" s="34"/>
      <c r="D16672" s="27"/>
      <c r="F16672" s="27"/>
      <c r="G16672" s="35"/>
      <c r="H16672" s="35"/>
      <c r="I16672" s="35"/>
    </row>
    <row r="16673" spans="3:9" ht="22.5" customHeight="1" x14ac:dyDescent="0.25">
      <c r="C16673" s="34"/>
      <c r="D16673" s="27"/>
      <c r="F16673" s="27"/>
      <c r="G16673" s="35"/>
      <c r="H16673" s="35"/>
      <c r="I16673" s="35"/>
    </row>
    <row r="16674" spans="3:9" ht="22.5" customHeight="1" x14ac:dyDescent="0.25">
      <c r="C16674" s="34"/>
      <c r="D16674" s="27"/>
      <c r="F16674" s="27"/>
      <c r="G16674" s="35"/>
      <c r="H16674" s="35"/>
      <c r="I16674" s="35"/>
    </row>
    <row r="16675" spans="3:9" ht="22.5" customHeight="1" x14ac:dyDescent="0.25">
      <c r="C16675" s="34"/>
      <c r="D16675" s="27"/>
      <c r="F16675" s="27"/>
      <c r="G16675" s="35"/>
      <c r="H16675" s="35"/>
      <c r="I16675" s="35"/>
    </row>
    <row r="16676" spans="3:9" ht="22.5" customHeight="1" x14ac:dyDescent="0.25">
      <c r="C16676" s="34"/>
      <c r="D16676" s="27"/>
      <c r="F16676" s="27"/>
      <c r="G16676" s="35"/>
      <c r="H16676" s="35"/>
      <c r="I16676" s="35"/>
    </row>
    <row r="16677" spans="3:9" ht="22.5" customHeight="1" x14ac:dyDescent="0.25">
      <c r="C16677" s="34"/>
      <c r="D16677" s="27"/>
      <c r="F16677" s="27"/>
      <c r="G16677" s="35"/>
      <c r="H16677" s="35"/>
      <c r="I16677" s="35"/>
    </row>
    <row r="16678" spans="3:9" ht="22.5" customHeight="1" x14ac:dyDescent="0.25">
      <c r="C16678" s="34"/>
      <c r="D16678" s="27"/>
      <c r="F16678" s="27"/>
      <c r="G16678" s="35"/>
      <c r="H16678" s="35"/>
      <c r="I16678" s="35"/>
    </row>
    <row r="16679" spans="3:9" ht="22.5" customHeight="1" x14ac:dyDescent="0.25">
      <c r="C16679" s="34"/>
      <c r="D16679" s="27"/>
      <c r="F16679" s="27"/>
      <c r="G16679" s="35"/>
      <c r="H16679" s="35"/>
      <c r="I16679" s="35"/>
    </row>
    <row r="16680" spans="3:9" ht="22.5" customHeight="1" x14ac:dyDescent="0.25">
      <c r="C16680" s="34"/>
      <c r="D16680" s="27"/>
      <c r="F16680" s="27"/>
      <c r="G16680" s="35"/>
      <c r="H16680" s="35"/>
      <c r="I16680" s="35"/>
    </row>
    <row r="16681" spans="3:9" ht="22.5" customHeight="1" x14ac:dyDescent="0.25">
      <c r="C16681" s="34"/>
      <c r="D16681" s="27"/>
      <c r="F16681" s="27"/>
      <c r="G16681" s="35"/>
      <c r="H16681" s="35"/>
      <c r="I16681" s="35"/>
    </row>
    <row r="16682" spans="3:9" ht="22.5" customHeight="1" x14ac:dyDescent="0.25">
      <c r="C16682" s="34"/>
      <c r="D16682" s="27"/>
      <c r="F16682" s="27"/>
      <c r="G16682" s="35"/>
      <c r="H16682" s="35"/>
      <c r="I16682" s="35"/>
    </row>
    <row r="16683" spans="3:9" ht="22.5" customHeight="1" x14ac:dyDescent="0.25">
      <c r="C16683" s="34"/>
      <c r="D16683" s="27"/>
      <c r="F16683" s="27"/>
      <c r="G16683" s="35"/>
      <c r="H16683" s="35"/>
      <c r="I16683" s="35"/>
    </row>
    <row r="16684" spans="3:9" ht="22.5" customHeight="1" x14ac:dyDescent="0.25">
      <c r="C16684" s="34"/>
      <c r="D16684" s="27"/>
      <c r="F16684" s="27"/>
      <c r="G16684" s="35"/>
      <c r="H16684" s="35"/>
      <c r="I16684" s="35"/>
    </row>
    <row r="16685" spans="3:9" ht="22.5" customHeight="1" x14ac:dyDescent="0.25">
      <c r="C16685" s="34"/>
      <c r="D16685" s="27"/>
      <c r="F16685" s="27"/>
      <c r="G16685" s="35"/>
      <c r="H16685" s="35"/>
      <c r="I16685" s="35"/>
    </row>
    <row r="16686" spans="3:9" ht="22.5" customHeight="1" x14ac:dyDescent="0.25">
      <c r="C16686" s="34"/>
      <c r="D16686" s="27"/>
      <c r="F16686" s="27"/>
      <c r="G16686" s="35"/>
      <c r="H16686" s="35"/>
      <c r="I16686" s="35"/>
    </row>
    <row r="16687" spans="3:9" ht="22.5" customHeight="1" x14ac:dyDescent="0.25">
      <c r="C16687" s="34"/>
      <c r="D16687" s="27"/>
      <c r="F16687" s="27"/>
      <c r="G16687" s="35"/>
      <c r="H16687" s="35"/>
      <c r="I16687" s="35"/>
    </row>
    <row r="16688" spans="3:9" ht="22.5" customHeight="1" x14ac:dyDescent="0.25">
      <c r="C16688" s="34"/>
      <c r="D16688" s="27"/>
      <c r="F16688" s="27"/>
      <c r="G16688" s="35"/>
      <c r="H16688" s="35"/>
      <c r="I16688" s="35"/>
    </row>
    <row r="16689" spans="3:9" ht="22.5" customHeight="1" x14ac:dyDescent="0.25">
      <c r="C16689" s="34"/>
      <c r="D16689" s="27"/>
      <c r="F16689" s="27"/>
      <c r="G16689" s="35"/>
      <c r="H16689" s="35"/>
      <c r="I16689" s="35"/>
    </row>
    <row r="16690" spans="3:9" ht="22.5" customHeight="1" x14ac:dyDescent="0.25">
      <c r="C16690" s="34"/>
      <c r="D16690" s="27"/>
      <c r="F16690" s="27"/>
      <c r="G16690" s="35"/>
      <c r="H16690" s="35"/>
      <c r="I16690" s="35"/>
    </row>
    <row r="16691" spans="3:9" ht="22.5" customHeight="1" x14ac:dyDescent="0.25">
      <c r="C16691" s="34"/>
      <c r="D16691" s="27"/>
      <c r="F16691" s="27"/>
      <c r="G16691" s="35"/>
      <c r="H16691" s="35"/>
      <c r="I16691" s="35"/>
    </row>
    <row r="16692" spans="3:9" ht="22.5" customHeight="1" x14ac:dyDescent="0.25">
      <c r="C16692" s="34"/>
      <c r="D16692" s="27"/>
      <c r="F16692" s="27"/>
      <c r="G16692" s="35"/>
      <c r="H16692" s="35"/>
      <c r="I16692" s="35"/>
    </row>
    <row r="16693" spans="3:9" ht="22.5" customHeight="1" x14ac:dyDescent="0.25">
      <c r="C16693" s="34"/>
      <c r="D16693" s="27"/>
      <c r="F16693" s="27"/>
      <c r="G16693" s="35"/>
      <c r="H16693" s="35"/>
      <c r="I16693" s="35"/>
    </row>
    <row r="16694" spans="3:9" ht="22.5" customHeight="1" x14ac:dyDescent="0.25">
      <c r="C16694" s="34"/>
      <c r="D16694" s="27"/>
      <c r="F16694" s="27"/>
      <c r="G16694" s="35"/>
      <c r="H16694" s="35"/>
      <c r="I16694" s="35"/>
    </row>
    <row r="16695" spans="3:9" ht="22.5" customHeight="1" x14ac:dyDescent="0.25">
      <c r="C16695" s="34"/>
      <c r="D16695" s="27"/>
      <c r="F16695" s="27"/>
      <c r="G16695" s="35"/>
      <c r="H16695" s="35"/>
      <c r="I16695" s="35"/>
    </row>
    <row r="16696" spans="3:9" ht="22.5" customHeight="1" x14ac:dyDescent="0.25">
      <c r="C16696" s="34"/>
      <c r="D16696" s="27"/>
      <c r="F16696" s="27"/>
      <c r="G16696" s="35"/>
      <c r="H16696" s="35"/>
      <c r="I16696" s="35"/>
    </row>
    <row r="16697" spans="3:9" ht="22.5" customHeight="1" x14ac:dyDescent="0.25">
      <c r="C16697" s="34"/>
      <c r="D16697" s="27"/>
      <c r="F16697" s="27"/>
      <c r="G16697" s="35"/>
      <c r="H16697" s="35"/>
      <c r="I16697" s="35"/>
    </row>
    <row r="16698" spans="3:9" ht="22.5" customHeight="1" x14ac:dyDescent="0.25">
      <c r="C16698" s="34"/>
      <c r="D16698" s="27"/>
      <c r="F16698" s="27"/>
      <c r="G16698" s="35"/>
      <c r="H16698" s="35"/>
      <c r="I16698" s="35"/>
    </row>
    <row r="16699" spans="3:9" ht="22.5" customHeight="1" x14ac:dyDescent="0.25">
      <c r="C16699" s="34"/>
      <c r="D16699" s="27"/>
      <c r="F16699" s="27"/>
      <c r="G16699" s="35"/>
      <c r="H16699" s="35"/>
      <c r="I16699" s="35"/>
    </row>
    <row r="16700" spans="3:9" ht="22.5" customHeight="1" x14ac:dyDescent="0.25">
      <c r="C16700" s="34"/>
      <c r="D16700" s="27"/>
      <c r="F16700" s="27"/>
      <c r="G16700" s="35"/>
      <c r="H16700" s="35"/>
      <c r="I16700" s="35"/>
    </row>
    <row r="16701" spans="3:9" ht="22.5" customHeight="1" x14ac:dyDescent="0.25">
      <c r="C16701" s="34"/>
      <c r="D16701" s="27"/>
      <c r="F16701" s="27"/>
      <c r="G16701" s="35"/>
      <c r="H16701" s="35"/>
      <c r="I16701" s="35"/>
    </row>
    <row r="16702" spans="3:9" ht="22.5" customHeight="1" x14ac:dyDescent="0.25">
      <c r="C16702" s="34"/>
      <c r="D16702" s="27"/>
      <c r="F16702" s="27"/>
      <c r="G16702" s="35"/>
      <c r="H16702" s="35"/>
      <c r="I16702" s="35"/>
    </row>
    <row r="16703" spans="3:9" ht="22.5" customHeight="1" x14ac:dyDescent="0.25">
      <c r="C16703" s="34"/>
      <c r="D16703" s="27"/>
      <c r="F16703" s="27"/>
      <c r="G16703" s="35"/>
      <c r="H16703" s="35"/>
      <c r="I16703" s="35"/>
    </row>
    <row r="16704" spans="3:9" ht="22.5" customHeight="1" x14ac:dyDescent="0.25">
      <c r="C16704" s="34"/>
      <c r="D16704" s="27"/>
      <c r="F16704" s="27"/>
      <c r="G16704" s="35"/>
      <c r="H16704" s="35"/>
      <c r="I16704" s="35"/>
    </row>
    <row r="16705" spans="3:9" ht="22.5" customHeight="1" x14ac:dyDescent="0.25">
      <c r="C16705" s="34"/>
      <c r="D16705" s="27"/>
      <c r="F16705" s="27"/>
      <c r="G16705" s="35"/>
      <c r="H16705" s="35"/>
      <c r="I16705" s="35"/>
    </row>
    <row r="16706" spans="3:9" ht="22.5" customHeight="1" x14ac:dyDescent="0.25">
      <c r="C16706" s="34"/>
      <c r="D16706" s="27"/>
      <c r="F16706" s="27"/>
      <c r="G16706" s="35"/>
      <c r="H16706" s="35"/>
      <c r="I16706" s="35"/>
    </row>
    <row r="16707" spans="3:9" ht="22.5" customHeight="1" x14ac:dyDescent="0.25">
      <c r="C16707" s="34"/>
      <c r="D16707" s="27"/>
      <c r="F16707" s="27"/>
      <c r="G16707" s="35"/>
      <c r="H16707" s="35"/>
      <c r="I16707" s="35"/>
    </row>
    <row r="16708" spans="3:9" ht="22.5" customHeight="1" x14ac:dyDescent="0.25">
      <c r="C16708" s="34"/>
      <c r="D16708" s="27"/>
      <c r="F16708" s="27"/>
      <c r="G16708" s="35"/>
      <c r="H16708" s="35"/>
      <c r="I16708" s="35"/>
    </row>
    <row r="16709" spans="3:9" ht="22.5" customHeight="1" x14ac:dyDescent="0.25">
      <c r="C16709" s="34"/>
      <c r="D16709" s="27"/>
      <c r="F16709" s="27"/>
      <c r="G16709" s="35"/>
      <c r="H16709" s="35"/>
      <c r="I16709" s="35"/>
    </row>
    <row r="16710" spans="3:9" ht="22.5" customHeight="1" x14ac:dyDescent="0.25">
      <c r="C16710" s="34"/>
      <c r="D16710" s="27"/>
      <c r="F16710" s="27"/>
      <c r="G16710" s="35"/>
      <c r="H16710" s="35"/>
      <c r="I16710" s="35"/>
    </row>
    <row r="16711" spans="3:9" ht="22.5" customHeight="1" x14ac:dyDescent="0.25">
      <c r="C16711" s="34"/>
      <c r="D16711" s="27"/>
      <c r="F16711" s="27"/>
      <c r="G16711" s="35"/>
      <c r="H16711" s="35"/>
      <c r="I16711" s="35"/>
    </row>
    <row r="16712" spans="3:9" ht="22.5" customHeight="1" x14ac:dyDescent="0.25">
      <c r="C16712" s="34"/>
      <c r="D16712" s="27"/>
      <c r="F16712" s="27"/>
      <c r="G16712" s="35"/>
      <c r="H16712" s="35"/>
      <c r="I16712" s="35"/>
    </row>
    <row r="16713" spans="3:9" ht="22.5" customHeight="1" x14ac:dyDescent="0.25">
      <c r="C16713" s="34"/>
      <c r="D16713" s="27"/>
      <c r="F16713" s="27"/>
      <c r="G16713" s="35"/>
      <c r="H16713" s="35"/>
      <c r="I16713" s="35"/>
    </row>
    <row r="16714" spans="3:9" ht="22.5" customHeight="1" x14ac:dyDescent="0.25">
      <c r="C16714" s="34"/>
      <c r="D16714" s="27"/>
      <c r="F16714" s="27"/>
      <c r="G16714" s="35"/>
      <c r="H16714" s="35"/>
      <c r="I16714" s="35"/>
    </row>
    <row r="16715" spans="3:9" ht="22.5" customHeight="1" x14ac:dyDescent="0.25">
      <c r="C16715" s="34"/>
      <c r="D16715" s="27"/>
      <c r="F16715" s="27"/>
      <c r="G16715" s="35"/>
      <c r="H16715" s="35"/>
      <c r="I16715" s="35"/>
    </row>
    <row r="16716" spans="3:9" ht="22.5" customHeight="1" x14ac:dyDescent="0.25">
      <c r="C16716" s="34"/>
      <c r="D16716" s="27"/>
      <c r="F16716" s="27"/>
      <c r="G16716" s="35"/>
      <c r="H16716" s="35"/>
      <c r="I16716" s="35"/>
    </row>
    <row r="16717" spans="3:9" ht="22.5" customHeight="1" x14ac:dyDescent="0.25">
      <c r="C16717" s="34"/>
      <c r="D16717" s="27"/>
      <c r="F16717" s="27"/>
      <c r="G16717" s="35"/>
      <c r="H16717" s="35"/>
      <c r="I16717" s="35"/>
    </row>
    <row r="16718" spans="3:9" ht="22.5" customHeight="1" x14ac:dyDescent="0.25">
      <c r="C16718" s="34"/>
      <c r="D16718" s="27"/>
      <c r="F16718" s="27"/>
      <c r="G16718" s="35"/>
      <c r="H16718" s="35"/>
      <c r="I16718" s="35"/>
    </row>
    <row r="16719" spans="3:9" ht="22.5" customHeight="1" x14ac:dyDescent="0.25">
      <c r="C16719" s="34"/>
      <c r="D16719" s="27"/>
      <c r="F16719" s="27"/>
      <c r="G16719" s="35"/>
      <c r="H16719" s="35"/>
      <c r="I16719" s="35"/>
    </row>
    <row r="16720" spans="3:9" ht="22.5" customHeight="1" x14ac:dyDescent="0.25">
      <c r="C16720" s="34"/>
      <c r="D16720" s="27"/>
      <c r="F16720" s="27"/>
      <c r="G16720" s="35"/>
      <c r="H16720" s="35"/>
      <c r="I16720" s="35"/>
    </row>
    <row r="16721" spans="3:9" ht="22.5" customHeight="1" x14ac:dyDescent="0.25">
      <c r="C16721" s="34"/>
      <c r="D16721" s="27"/>
      <c r="F16721" s="27"/>
      <c r="G16721" s="35"/>
      <c r="H16721" s="35"/>
      <c r="I16721" s="35"/>
    </row>
    <row r="16722" spans="3:9" ht="22.5" customHeight="1" x14ac:dyDescent="0.25">
      <c r="C16722" s="34"/>
      <c r="D16722" s="27"/>
      <c r="F16722" s="27"/>
      <c r="G16722" s="35"/>
      <c r="H16722" s="35"/>
      <c r="I16722" s="35"/>
    </row>
    <row r="16723" spans="3:9" ht="22.5" customHeight="1" x14ac:dyDescent="0.25">
      <c r="C16723" s="34"/>
      <c r="D16723" s="27"/>
      <c r="F16723" s="27"/>
      <c r="G16723" s="35"/>
      <c r="H16723" s="35"/>
      <c r="I16723" s="35"/>
    </row>
    <row r="16724" spans="3:9" ht="22.5" customHeight="1" x14ac:dyDescent="0.25">
      <c r="C16724" s="34"/>
      <c r="D16724" s="27"/>
      <c r="F16724" s="27"/>
      <c r="G16724" s="35"/>
      <c r="H16724" s="35"/>
      <c r="I16724" s="35"/>
    </row>
    <row r="16725" spans="3:9" ht="22.5" customHeight="1" x14ac:dyDescent="0.25">
      <c r="C16725" s="34"/>
      <c r="D16725" s="27"/>
      <c r="F16725" s="27"/>
      <c r="G16725" s="35"/>
      <c r="H16725" s="35"/>
      <c r="I16725" s="35"/>
    </row>
    <row r="16726" spans="3:9" ht="22.5" customHeight="1" x14ac:dyDescent="0.25">
      <c r="C16726" s="34"/>
      <c r="D16726" s="27"/>
      <c r="F16726" s="27"/>
      <c r="G16726" s="35"/>
      <c r="H16726" s="35"/>
      <c r="I16726" s="35"/>
    </row>
    <row r="16727" spans="3:9" ht="22.5" customHeight="1" x14ac:dyDescent="0.25">
      <c r="C16727" s="34"/>
      <c r="D16727" s="27"/>
      <c r="F16727" s="27"/>
      <c r="G16727" s="35"/>
      <c r="H16727" s="35"/>
      <c r="I16727" s="35"/>
    </row>
    <row r="16728" spans="3:9" ht="22.5" customHeight="1" x14ac:dyDescent="0.25">
      <c r="C16728" s="34"/>
      <c r="D16728" s="27"/>
      <c r="F16728" s="27"/>
      <c r="G16728" s="35"/>
      <c r="H16728" s="35"/>
      <c r="I16728" s="35"/>
    </row>
    <row r="16729" spans="3:9" ht="22.5" customHeight="1" x14ac:dyDescent="0.25">
      <c r="C16729" s="34"/>
      <c r="D16729" s="27"/>
      <c r="F16729" s="27"/>
      <c r="G16729" s="35"/>
      <c r="H16729" s="35"/>
      <c r="I16729" s="35"/>
    </row>
    <row r="16730" spans="3:9" ht="22.5" customHeight="1" x14ac:dyDescent="0.25">
      <c r="C16730" s="34"/>
      <c r="D16730" s="27"/>
      <c r="F16730" s="27"/>
      <c r="G16730" s="35"/>
      <c r="H16730" s="35"/>
      <c r="I16730" s="35"/>
    </row>
    <row r="16731" spans="3:9" ht="22.5" customHeight="1" x14ac:dyDescent="0.25">
      <c r="C16731" s="34"/>
      <c r="D16731" s="27"/>
      <c r="F16731" s="27"/>
      <c r="G16731" s="35"/>
      <c r="H16731" s="35"/>
      <c r="I16731" s="35"/>
    </row>
    <row r="16732" spans="3:9" ht="22.5" customHeight="1" x14ac:dyDescent="0.25">
      <c r="C16732" s="34"/>
      <c r="D16732" s="27"/>
      <c r="F16732" s="27"/>
      <c r="G16732" s="35"/>
      <c r="H16732" s="35"/>
      <c r="I16732" s="35"/>
    </row>
    <row r="16733" spans="3:9" ht="22.5" customHeight="1" x14ac:dyDescent="0.25">
      <c r="C16733" s="34"/>
      <c r="D16733" s="27"/>
      <c r="F16733" s="27"/>
      <c r="G16733" s="35"/>
      <c r="H16733" s="35"/>
      <c r="I16733" s="35"/>
    </row>
    <row r="16734" spans="3:9" ht="22.5" customHeight="1" x14ac:dyDescent="0.25">
      <c r="C16734" s="34"/>
      <c r="D16734" s="27"/>
      <c r="F16734" s="27"/>
      <c r="G16734" s="35"/>
      <c r="H16734" s="35"/>
      <c r="I16734" s="35"/>
    </row>
    <row r="16735" spans="3:9" ht="22.5" customHeight="1" x14ac:dyDescent="0.25">
      <c r="C16735" s="34"/>
      <c r="D16735" s="27"/>
      <c r="F16735" s="27"/>
      <c r="G16735" s="35"/>
      <c r="H16735" s="35"/>
      <c r="I16735" s="35"/>
    </row>
    <row r="16736" spans="3:9" ht="22.5" customHeight="1" x14ac:dyDescent="0.25">
      <c r="C16736" s="34"/>
      <c r="D16736" s="27"/>
      <c r="F16736" s="27"/>
      <c r="G16736" s="35"/>
      <c r="H16736" s="35"/>
      <c r="I16736" s="35"/>
    </row>
    <row r="16737" spans="3:9" ht="22.5" customHeight="1" x14ac:dyDescent="0.25">
      <c r="C16737" s="34"/>
      <c r="D16737" s="27"/>
      <c r="F16737" s="27"/>
      <c r="G16737" s="35"/>
      <c r="H16737" s="35"/>
      <c r="I16737" s="35"/>
    </row>
    <row r="16738" spans="3:9" ht="22.5" customHeight="1" x14ac:dyDescent="0.25">
      <c r="C16738" s="34"/>
      <c r="D16738" s="27"/>
      <c r="F16738" s="27"/>
      <c r="G16738" s="35"/>
      <c r="H16738" s="35"/>
      <c r="I16738" s="35"/>
    </row>
    <row r="16739" spans="3:9" ht="22.5" customHeight="1" x14ac:dyDescent="0.25">
      <c r="C16739" s="34"/>
      <c r="D16739" s="27"/>
      <c r="F16739" s="27"/>
      <c r="G16739" s="35"/>
      <c r="H16739" s="35"/>
      <c r="I16739" s="35"/>
    </row>
    <row r="16740" spans="3:9" ht="22.5" customHeight="1" x14ac:dyDescent="0.25">
      <c r="C16740" s="34"/>
      <c r="D16740" s="27"/>
      <c r="F16740" s="27"/>
      <c r="G16740" s="35"/>
      <c r="H16740" s="35"/>
      <c r="I16740" s="35"/>
    </row>
    <row r="16741" spans="3:9" ht="22.5" customHeight="1" x14ac:dyDescent="0.25">
      <c r="C16741" s="34"/>
      <c r="D16741" s="27"/>
      <c r="F16741" s="27"/>
      <c r="G16741" s="35"/>
      <c r="H16741" s="35"/>
      <c r="I16741" s="35"/>
    </row>
    <row r="16742" spans="3:9" ht="22.5" customHeight="1" x14ac:dyDescent="0.25">
      <c r="C16742" s="34"/>
      <c r="D16742" s="27"/>
      <c r="F16742" s="27"/>
      <c r="G16742" s="35"/>
      <c r="H16742" s="35"/>
      <c r="I16742" s="35"/>
    </row>
    <row r="16743" spans="3:9" ht="22.5" customHeight="1" x14ac:dyDescent="0.25">
      <c r="C16743" s="34"/>
      <c r="D16743" s="27"/>
      <c r="F16743" s="27"/>
      <c r="G16743" s="35"/>
      <c r="H16743" s="35"/>
      <c r="I16743" s="35"/>
    </row>
    <row r="16744" spans="3:9" ht="22.5" customHeight="1" x14ac:dyDescent="0.25">
      <c r="C16744" s="34"/>
      <c r="D16744" s="27"/>
      <c r="F16744" s="27"/>
      <c r="G16744" s="35"/>
      <c r="H16744" s="35"/>
      <c r="I16744" s="35"/>
    </row>
    <row r="16745" spans="3:9" ht="22.5" customHeight="1" x14ac:dyDescent="0.25">
      <c r="C16745" s="34"/>
      <c r="D16745" s="27"/>
      <c r="F16745" s="27"/>
      <c r="G16745" s="35"/>
      <c r="H16745" s="35"/>
      <c r="I16745" s="35"/>
    </row>
    <row r="16746" spans="3:9" ht="22.5" customHeight="1" x14ac:dyDescent="0.25">
      <c r="C16746" s="34"/>
      <c r="D16746" s="27"/>
      <c r="F16746" s="27"/>
      <c r="G16746" s="35"/>
      <c r="H16746" s="35"/>
      <c r="I16746" s="35"/>
    </row>
    <row r="16747" spans="3:9" ht="22.5" customHeight="1" x14ac:dyDescent="0.25">
      <c r="C16747" s="34"/>
      <c r="D16747" s="27"/>
      <c r="F16747" s="27"/>
      <c r="G16747" s="35"/>
      <c r="H16747" s="35"/>
      <c r="I16747" s="35"/>
    </row>
    <row r="16748" spans="3:9" ht="22.5" customHeight="1" x14ac:dyDescent="0.25">
      <c r="C16748" s="34"/>
      <c r="D16748" s="27"/>
      <c r="F16748" s="27"/>
      <c r="G16748" s="35"/>
      <c r="H16748" s="35"/>
      <c r="I16748" s="35"/>
    </row>
    <row r="16749" spans="3:9" ht="22.5" customHeight="1" x14ac:dyDescent="0.25">
      <c r="C16749" s="34"/>
      <c r="D16749" s="27"/>
      <c r="F16749" s="27"/>
      <c r="G16749" s="35"/>
      <c r="H16749" s="35"/>
      <c r="I16749" s="35"/>
    </row>
    <row r="16750" spans="3:9" ht="22.5" customHeight="1" x14ac:dyDescent="0.25">
      <c r="C16750" s="34"/>
      <c r="D16750" s="27"/>
      <c r="F16750" s="27"/>
      <c r="G16750" s="35"/>
      <c r="H16750" s="35"/>
      <c r="I16750" s="35"/>
    </row>
    <row r="16751" spans="3:9" ht="22.5" customHeight="1" x14ac:dyDescent="0.25">
      <c r="C16751" s="34"/>
      <c r="D16751" s="27"/>
      <c r="F16751" s="27"/>
      <c r="G16751" s="35"/>
      <c r="H16751" s="35"/>
      <c r="I16751" s="35"/>
    </row>
    <row r="16752" spans="3:9" ht="22.5" customHeight="1" x14ac:dyDescent="0.25">
      <c r="C16752" s="34"/>
      <c r="D16752" s="27"/>
      <c r="F16752" s="27"/>
      <c r="G16752" s="35"/>
      <c r="H16752" s="35"/>
      <c r="I16752" s="35"/>
    </row>
    <row r="16753" spans="3:9" ht="22.5" customHeight="1" x14ac:dyDescent="0.25">
      <c r="C16753" s="34"/>
      <c r="D16753" s="27"/>
      <c r="F16753" s="27"/>
      <c r="G16753" s="35"/>
      <c r="H16753" s="35"/>
      <c r="I16753" s="35"/>
    </row>
    <row r="16754" spans="3:9" ht="22.5" customHeight="1" x14ac:dyDescent="0.25">
      <c r="C16754" s="34"/>
      <c r="D16754" s="27"/>
      <c r="F16754" s="27"/>
      <c r="G16754" s="35"/>
      <c r="H16754" s="35"/>
      <c r="I16754" s="35"/>
    </row>
    <row r="16755" spans="3:9" ht="22.5" customHeight="1" x14ac:dyDescent="0.25">
      <c r="C16755" s="34"/>
      <c r="D16755" s="27"/>
      <c r="F16755" s="27"/>
      <c r="G16755" s="35"/>
      <c r="H16755" s="35"/>
      <c r="I16755" s="35"/>
    </row>
    <row r="16756" spans="3:9" ht="22.5" customHeight="1" x14ac:dyDescent="0.25">
      <c r="C16756" s="34"/>
      <c r="D16756" s="27"/>
      <c r="F16756" s="27"/>
      <c r="G16756" s="35"/>
      <c r="H16756" s="35"/>
      <c r="I16756" s="35"/>
    </row>
    <row r="16757" spans="3:9" ht="22.5" customHeight="1" x14ac:dyDescent="0.25">
      <c r="C16757" s="34"/>
      <c r="D16757" s="27"/>
      <c r="F16757" s="27"/>
      <c r="G16757" s="35"/>
      <c r="H16757" s="35"/>
      <c r="I16757" s="35"/>
    </row>
    <row r="16758" spans="3:9" ht="22.5" customHeight="1" x14ac:dyDescent="0.25">
      <c r="C16758" s="34"/>
      <c r="D16758" s="27"/>
      <c r="F16758" s="27"/>
      <c r="G16758" s="35"/>
      <c r="H16758" s="35"/>
      <c r="I16758" s="35"/>
    </row>
    <row r="16759" spans="3:9" ht="22.5" customHeight="1" x14ac:dyDescent="0.25">
      <c r="C16759" s="34"/>
      <c r="D16759" s="27"/>
      <c r="F16759" s="27"/>
      <c r="G16759" s="35"/>
      <c r="H16759" s="35"/>
      <c r="I16759" s="35"/>
    </row>
    <row r="16760" spans="3:9" ht="22.5" customHeight="1" x14ac:dyDescent="0.25">
      <c r="C16760" s="34"/>
      <c r="D16760" s="27"/>
      <c r="F16760" s="27"/>
      <c r="G16760" s="35"/>
      <c r="H16760" s="35"/>
      <c r="I16760" s="35"/>
    </row>
    <row r="16761" spans="3:9" ht="22.5" customHeight="1" x14ac:dyDescent="0.25">
      <c r="C16761" s="34"/>
      <c r="D16761" s="27"/>
      <c r="F16761" s="27"/>
      <c r="G16761" s="35"/>
      <c r="H16761" s="35"/>
      <c r="I16761" s="35"/>
    </row>
    <row r="16762" spans="3:9" ht="22.5" customHeight="1" x14ac:dyDescent="0.25">
      <c r="C16762" s="34"/>
      <c r="D16762" s="27"/>
      <c r="F16762" s="27"/>
      <c r="G16762" s="35"/>
      <c r="H16762" s="35"/>
      <c r="I16762" s="35"/>
    </row>
    <row r="16763" spans="3:9" ht="22.5" customHeight="1" x14ac:dyDescent="0.25">
      <c r="C16763" s="34"/>
      <c r="D16763" s="27"/>
      <c r="F16763" s="27"/>
      <c r="G16763" s="35"/>
      <c r="H16763" s="35"/>
      <c r="I16763" s="35"/>
    </row>
    <row r="16764" spans="3:9" ht="22.5" customHeight="1" x14ac:dyDescent="0.25">
      <c r="C16764" s="34"/>
      <c r="D16764" s="27"/>
      <c r="F16764" s="27"/>
      <c r="G16764" s="35"/>
      <c r="H16764" s="35"/>
      <c r="I16764" s="35"/>
    </row>
    <row r="16765" spans="3:9" ht="22.5" customHeight="1" x14ac:dyDescent="0.25">
      <c r="C16765" s="34"/>
      <c r="D16765" s="27"/>
      <c r="F16765" s="27"/>
      <c r="G16765" s="35"/>
      <c r="H16765" s="35"/>
      <c r="I16765" s="35"/>
    </row>
    <row r="16766" spans="3:9" ht="22.5" customHeight="1" x14ac:dyDescent="0.25">
      <c r="C16766" s="34"/>
      <c r="D16766" s="27"/>
      <c r="F16766" s="27"/>
      <c r="G16766" s="35"/>
      <c r="H16766" s="35"/>
      <c r="I16766" s="35"/>
    </row>
    <row r="16767" spans="3:9" ht="22.5" customHeight="1" x14ac:dyDescent="0.25">
      <c r="C16767" s="34"/>
      <c r="D16767" s="27"/>
      <c r="F16767" s="27"/>
      <c r="G16767" s="35"/>
      <c r="H16767" s="35"/>
      <c r="I16767" s="35"/>
    </row>
    <row r="16768" spans="3:9" ht="22.5" customHeight="1" x14ac:dyDescent="0.25">
      <c r="C16768" s="34"/>
      <c r="D16768" s="27"/>
      <c r="F16768" s="27"/>
      <c r="G16768" s="35"/>
      <c r="H16768" s="35"/>
      <c r="I16768" s="35"/>
    </row>
    <row r="16769" spans="3:9" ht="22.5" customHeight="1" x14ac:dyDescent="0.25">
      <c r="C16769" s="34"/>
      <c r="D16769" s="27"/>
      <c r="F16769" s="27"/>
      <c r="G16769" s="35"/>
      <c r="H16769" s="35"/>
      <c r="I16769" s="35"/>
    </row>
    <row r="16770" spans="3:9" ht="22.5" customHeight="1" x14ac:dyDescent="0.25">
      <c r="C16770" s="34"/>
      <c r="D16770" s="27"/>
      <c r="F16770" s="27"/>
      <c r="G16770" s="35"/>
      <c r="H16770" s="35"/>
      <c r="I16770" s="35"/>
    </row>
    <row r="16771" spans="3:9" ht="22.5" customHeight="1" x14ac:dyDescent="0.25">
      <c r="C16771" s="34"/>
      <c r="D16771" s="27"/>
      <c r="F16771" s="27"/>
      <c r="G16771" s="35"/>
      <c r="H16771" s="35"/>
      <c r="I16771" s="35"/>
    </row>
    <row r="16772" spans="3:9" ht="22.5" customHeight="1" x14ac:dyDescent="0.25">
      <c r="C16772" s="34"/>
      <c r="D16772" s="27"/>
      <c r="F16772" s="27"/>
      <c r="G16772" s="35"/>
      <c r="H16772" s="35"/>
      <c r="I16772" s="35"/>
    </row>
    <row r="16773" spans="3:9" ht="22.5" customHeight="1" x14ac:dyDescent="0.25">
      <c r="C16773" s="34"/>
      <c r="D16773" s="27"/>
      <c r="F16773" s="27"/>
      <c r="G16773" s="35"/>
      <c r="H16773" s="35"/>
      <c r="I16773" s="35"/>
    </row>
    <row r="16774" spans="3:9" ht="22.5" customHeight="1" x14ac:dyDescent="0.25">
      <c r="C16774" s="34"/>
      <c r="D16774" s="27"/>
      <c r="F16774" s="27"/>
      <c r="G16774" s="35"/>
      <c r="H16774" s="35"/>
      <c r="I16774" s="35"/>
    </row>
    <row r="16775" spans="3:9" ht="22.5" customHeight="1" x14ac:dyDescent="0.25">
      <c r="C16775" s="34"/>
      <c r="D16775" s="27"/>
      <c r="F16775" s="27"/>
      <c r="G16775" s="35"/>
      <c r="H16775" s="35"/>
      <c r="I16775" s="35"/>
    </row>
    <row r="16776" spans="3:9" ht="22.5" customHeight="1" x14ac:dyDescent="0.25">
      <c r="C16776" s="34"/>
      <c r="D16776" s="27"/>
      <c r="F16776" s="27"/>
      <c r="G16776" s="35"/>
      <c r="H16776" s="35"/>
      <c r="I16776" s="35"/>
    </row>
    <row r="16777" spans="3:9" ht="22.5" customHeight="1" x14ac:dyDescent="0.25">
      <c r="C16777" s="34"/>
      <c r="D16777" s="27"/>
      <c r="F16777" s="27"/>
      <c r="G16777" s="35"/>
      <c r="H16777" s="35"/>
      <c r="I16777" s="35"/>
    </row>
    <row r="16778" spans="3:9" ht="22.5" customHeight="1" x14ac:dyDescent="0.25">
      <c r="C16778" s="34"/>
      <c r="D16778" s="27"/>
      <c r="F16778" s="27"/>
      <c r="G16778" s="35"/>
      <c r="H16778" s="35"/>
      <c r="I16778" s="35"/>
    </row>
    <row r="16779" spans="3:9" ht="22.5" customHeight="1" x14ac:dyDescent="0.25">
      <c r="C16779" s="34"/>
      <c r="D16779" s="27"/>
      <c r="F16779" s="27"/>
      <c r="G16779" s="35"/>
      <c r="H16779" s="35"/>
      <c r="I16779" s="35"/>
    </row>
    <row r="16780" spans="3:9" ht="22.5" customHeight="1" x14ac:dyDescent="0.25">
      <c r="C16780" s="34"/>
      <c r="D16780" s="27"/>
      <c r="F16780" s="27"/>
      <c r="G16780" s="35"/>
      <c r="H16780" s="35"/>
      <c r="I16780" s="35"/>
    </row>
    <row r="16781" spans="3:9" ht="22.5" customHeight="1" x14ac:dyDescent="0.25">
      <c r="C16781" s="34"/>
      <c r="D16781" s="27"/>
      <c r="F16781" s="27"/>
      <c r="G16781" s="35"/>
      <c r="H16781" s="35"/>
      <c r="I16781" s="35"/>
    </row>
    <row r="16782" spans="3:9" ht="22.5" customHeight="1" x14ac:dyDescent="0.25">
      <c r="C16782" s="34"/>
      <c r="D16782" s="27"/>
      <c r="F16782" s="27"/>
      <c r="G16782" s="35"/>
      <c r="H16782" s="35"/>
      <c r="I16782" s="35"/>
    </row>
    <row r="16783" spans="3:9" ht="22.5" customHeight="1" x14ac:dyDescent="0.25">
      <c r="C16783" s="34"/>
      <c r="D16783" s="27"/>
      <c r="F16783" s="27"/>
      <c r="G16783" s="35"/>
      <c r="H16783" s="35"/>
      <c r="I16783" s="35"/>
    </row>
    <row r="16784" spans="3:9" ht="22.5" customHeight="1" x14ac:dyDescent="0.25">
      <c r="C16784" s="34"/>
      <c r="D16784" s="27"/>
      <c r="F16784" s="27"/>
      <c r="G16784" s="35"/>
      <c r="H16784" s="35"/>
      <c r="I16784" s="35"/>
    </row>
    <row r="16785" spans="3:9" ht="22.5" customHeight="1" x14ac:dyDescent="0.25">
      <c r="C16785" s="34"/>
      <c r="D16785" s="27"/>
      <c r="F16785" s="27"/>
      <c r="G16785" s="35"/>
      <c r="H16785" s="35"/>
      <c r="I16785" s="35"/>
    </row>
    <row r="16786" spans="3:9" ht="22.5" customHeight="1" x14ac:dyDescent="0.25">
      <c r="C16786" s="34"/>
      <c r="D16786" s="27"/>
      <c r="F16786" s="27"/>
      <c r="G16786" s="35"/>
      <c r="H16786" s="35"/>
      <c r="I16786" s="35"/>
    </row>
    <row r="16787" spans="3:9" ht="22.5" customHeight="1" x14ac:dyDescent="0.25">
      <c r="C16787" s="34"/>
      <c r="D16787" s="27"/>
      <c r="F16787" s="27"/>
      <c r="G16787" s="35"/>
      <c r="H16787" s="35"/>
      <c r="I16787" s="35"/>
    </row>
    <row r="16788" spans="3:9" ht="22.5" customHeight="1" x14ac:dyDescent="0.25">
      <c r="C16788" s="34"/>
      <c r="D16788" s="27"/>
      <c r="F16788" s="27"/>
      <c r="G16788" s="35"/>
      <c r="H16788" s="35"/>
      <c r="I16788" s="35"/>
    </row>
    <row r="16789" spans="3:9" ht="22.5" customHeight="1" x14ac:dyDescent="0.25">
      <c r="C16789" s="34"/>
      <c r="D16789" s="27"/>
      <c r="F16789" s="27"/>
      <c r="G16789" s="35"/>
      <c r="H16789" s="35"/>
      <c r="I16789" s="35"/>
    </row>
    <row r="16790" spans="3:9" ht="22.5" customHeight="1" x14ac:dyDescent="0.25">
      <c r="C16790" s="34"/>
      <c r="D16790" s="27"/>
      <c r="F16790" s="27"/>
      <c r="G16790" s="35"/>
      <c r="H16790" s="35"/>
      <c r="I16790" s="35"/>
    </row>
    <row r="16791" spans="3:9" ht="22.5" customHeight="1" x14ac:dyDescent="0.25">
      <c r="C16791" s="34"/>
      <c r="D16791" s="27"/>
      <c r="F16791" s="27"/>
      <c r="G16791" s="35"/>
      <c r="H16791" s="35"/>
      <c r="I16791" s="35"/>
    </row>
    <row r="16792" spans="3:9" ht="22.5" customHeight="1" x14ac:dyDescent="0.25">
      <c r="C16792" s="34"/>
      <c r="D16792" s="27"/>
      <c r="F16792" s="27"/>
      <c r="G16792" s="35"/>
      <c r="H16792" s="35"/>
      <c r="I16792" s="35"/>
    </row>
    <row r="16793" spans="3:9" ht="22.5" customHeight="1" x14ac:dyDescent="0.25">
      <c r="C16793" s="34"/>
      <c r="D16793" s="27"/>
      <c r="F16793" s="27"/>
      <c r="G16793" s="35"/>
      <c r="H16793" s="35"/>
      <c r="I16793" s="35"/>
    </row>
    <row r="16794" spans="3:9" ht="22.5" customHeight="1" x14ac:dyDescent="0.25">
      <c r="C16794" s="34"/>
      <c r="D16794" s="27"/>
      <c r="F16794" s="27"/>
      <c r="G16794" s="35"/>
      <c r="H16794" s="35"/>
      <c r="I16794" s="35"/>
    </row>
    <row r="16795" spans="3:9" ht="22.5" customHeight="1" x14ac:dyDescent="0.25">
      <c r="C16795" s="34"/>
      <c r="D16795" s="27"/>
      <c r="F16795" s="27"/>
      <c r="G16795" s="35"/>
      <c r="H16795" s="35"/>
      <c r="I16795" s="35"/>
    </row>
    <row r="16796" spans="3:9" ht="22.5" customHeight="1" x14ac:dyDescent="0.25">
      <c r="C16796" s="34"/>
      <c r="D16796" s="27"/>
      <c r="F16796" s="27"/>
      <c r="G16796" s="35"/>
      <c r="H16796" s="35"/>
      <c r="I16796" s="35"/>
    </row>
    <row r="16797" spans="3:9" ht="22.5" customHeight="1" x14ac:dyDescent="0.25">
      <c r="C16797" s="34"/>
      <c r="D16797" s="27"/>
      <c r="F16797" s="27"/>
      <c r="G16797" s="35"/>
      <c r="H16797" s="35"/>
      <c r="I16797" s="35"/>
    </row>
    <row r="16798" spans="3:9" ht="22.5" customHeight="1" x14ac:dyDescent="0.25">
      <c r="C16798" s="34"/>
      <c r="D16798" s="27"/>
      <c r="F16798" s="27"/>
      <c r="G16798" s="35"/>
      <c r="H16798" s="35"/>
      <c r="I16798" s="35"/>
    </row>
    <row r="16799" spans="3:9" ht="22.5" customHeight="1" x14ac:dyDescent="0.25">
      <c r="C16799" s="34"/>
      <c r="D16799" s="27"/>
      <c r="F16799" s="27"/>
      <c r="G16799" s="35"/>
      <c r="H16799" s="35"/>
      <c r="I16799" s="35"/>
    </row>
    <row r="16800" spans="3:9" ht="22.5" customHeight="1" x14ac:dyDescent="0.25">
      <c r="C16800" s="34"/>
      <c r="D16800" s="27"/>
      <c r="F16800" s="27"/>
      <c r="G16800" s="35"/>
      <c r="H16800" s="35"/>
      <c r="I16800" s="35"/>
    </row>
    <row r="16801" spans="3:9" ht="22.5" customHeight="1" x14ac:dyDescent="0.25">
      <c r="C16801" s="34"/>
      <c r="D16801" s="27"/>
      <c r="F16801" s="27"/>
      <c r="G16801" s="35"/>
      <c r="H16801" s="35"/>
      <c r="I16801" s="35"/>
    </row>
    <row r="16802" spans="3:9" ht="22.5" customHeight="1" x14ac:dyDescent="0.25">
      <c r="C16802" s="34"/>
      <c r="D16802" s="27"/>
      <c r="F16802" s="27"/>
      <c r="G16802" s="35"/>
      <c r="H16802" s="35"/>
      <c r="I16802" s="35"/>
    </row>
    <row r="16803" spans="3:9" ht="22.5" customHeight="1" x14ac:dyDescent="0.25">
      <c r="C16803" s="34"/>
      <c r="D16803" s="27"/>
      <c r="F16803" s="27"/>
      <c r="G16803" s="35"/>
      <c r="H16803" s="35"/>
      <c r="I16803" s="35"/>
    </row>
    <row r="16804" spans="3:9" ht="22.5" customHeight="1" x14ac:dyDescent="0.25">
      <c r="C16804" s="34"/>
      <c r="D16804" s="27"/>
      <c r="F16804" s="27"/>
      <c r="G16804" s="35"/>
      <c r="H16804" s="35"/>
      <c r="I16804" s="35"/>
    </row>
    <row r="16805" spans="3:9" ht="22.5" customHeight="1" x14ac:dyDescent="0.25">
      <c r="C16805" s="34"/>
      <c r="D16805" s="27"/>
      <c r="F16805" s="27"/>
      <c r="G16805" s="35"/>
      <c r="H16805" s="35"/>
      <c r="I16805" s="35"/>
    </row>
    <row r="16806" spans="3:9" ht="22.5" customHeight="1" x14ac:dyDescent="0.25">
      <c r="C16806" s="34"/>
      <c r="D16806" s="27"/>
      <c r="F16806" s="27"/>
      <c r="G16806" s="35"/>
      <c r="H16806" s="35"/>
      <c r="I16806" s="35"/>
    </row>
    <row r="16807" spans="3:9" ht="22.5" customHeight="1" x14ac:dyDescent="0.25">
      <c r="C16807" s="34"/>
      <c r="D16807" s="27"/>
      <c r="F16807" s="27"/>
      <c r="G16807" s="35"/>
      <c r="H16807" s="35"/>
      <c r="I16807" s="35"/>
    </row>
    <row r="16808" spans="3:9" ht="22.5" customHeight="1" x14ac:dyDescent="0.25">
      <c r="C16808" s="34"/>
      <c r="D16808" s="27"/>
      <c r="F16808" s="27"/>
      <c r="G16808" s="35"/>
      <c r="H16808" s="35"/>
      <c r="I16808" s="35"/>
    </row>
    <row r="16809" spans="3:9" ht="22.5" customHeight="1" x14ac:dyDescent="0.25">
      <c r="C16809" s="34"/>
      <c r="D16809" s="27"/>
      <c r="F16809" s="27"/>
      <c r="G16809" s="35"/>
      <c r="H16809" s="35"/>
      <c r="I16809" s="35"/>
    </row>
    <row r="16810" spans="3:9" ht="22.5" customHeight="1" x14ac:dyDescent="0.25">
      <c r="C16810" s="34"/>
      <c r="D16810" s="27"/>
      <c r="F16810" s="27"/>
      <c r="G16810" s="35"/>
      <c r="H16810" s="35"/>
      <c r="I16810" s="35"/>
    </row>
    <row r="16811" spans="3:9" ht="22.5" customHeight="1" x14ac:dyDescent="0.25">
      <c r="C16811" s="34"/>
      <c r="D16811" s="27"/>
      <c r="F16811" s="27"/>
      <c r="G16811" s="35"/>
      <c r="H16811" s="35"/>
      <c r="I16811" s="35"/>
    </row>
    <row r="16812" spans="3:9" ht="22.5" customHeight="1" x14ac:dyDescent="0.25">
      <c r="C16812" s="34"/>
      <c r="D16812" s="27"/>
      <c r="F16812" s="27"/>
      <c r="G16812" s="35"/>
      <c r="H16812" s="35"/>
      <c r="I16812" s="35"/>
    </row>
    <row r="16813" spans="3:9" ht="22.5" customHeight="1" x14ac:dyDescent="0.25">
      <c r="C16813" s="34"/>
      <c r="D16813" s="27"/>
      <c r="F16813" s="27"/>
      <c r="G16813" s="35"/>
      <c r="H16813" s="35"/>
      <c r="I16813" s="35"/>
    </row>
    <row r="16814" spans="3:9" ht="22.5" customHeight="1" x14ac:dyDescent="0.25">
      <c r="C16814" s="34"/>
      <c r="D16814" s="27"/>
      <c r="F16814" s="27"/>
      <c r="G16814" s="35"/>
      <c r="H16814" s="35"/>
      <c r="I16814" s="35"/>
    </row>
    <row r="16815" spans="3:9" ht="22.5" customHeight="1" x14ac:dyDescent="0.25">
      <c r="C16815" s="34"/>
      <c r="D16815" s="27"/>
      <c r="F16815" s="27"/>
      <c r="G16815" s="35"/>
      <c r="H16815" s="35"/>
      <c r="I16815" s="35"/>
    </row>
    <row r="16816" spans="3:9" ht="22.5" customHeight="1" x14ac:dyDescent="0.25">
      <c r="C16816" s="34"/>
      <c r="D16816" s="27"/>
      <c r="F16816" s="27"/>
      <c r="G16816" s="35"/>
      <c r="H16816" s="35"/>
      <c r="I16816" s="35"/>
    </row>
    <row r="16817" spans="3:9" ht="22.5" customHeight="1" x14ac:dyDescent="0.25">
      <c r="C16817" s="34"/>
      <c r="D16817" s="27"/>
      <c r="F16817" s="27"/>
      <c r="G16817" s="35"/>
      <c r="H16817" s="35"/>
      <c r="I16817" s="35"/>
    </row>
    <row r="16818" spans="3:9" ht="22.5" customHeight="1" x14ac:dyDescent="0.25">
      <c r="C16818" s="34"/>
      <c r="D16818" s="27"/>
      <c r="F16818" s="27"/>
      <c r="G16818" s="35"/>
      <c r="H16818" s="35"/>
      <c r="I16818" s="35"/>
    </row>
    <row r="16819" spans="3:9" ht="22.5" customHeight="1" x14ac:dyDescent="0.25">
      <c r="C16819" s="34"/>
      <c r="D16819" s="27"/>
      <c r="F16819" s="27"/>
      <c r="G16819" s="35"/>
      <c r="H16819" s="35"/>
      <c r="I16819" s="35"/>
    </row>
    <row r="16820" spans="3:9" ht="22.5" customHeight="1" x14ac:dyDescent="0.25">
      <c r="C16820" s="34"/>
      <c r="D16820" s="27"/>
      <c r="F16820" s="27"/>
      <c r="G16820" s="35"/>
      <c r="H16820" s="35"/>
      <c r="I16820" s="35"/>
    </row>
    <row r="16821" spans="3:9" ht="22.5" customHeight="1" x14ac:dyDescent="0.25">
      <c r="C16821" s="34"/>
      <c r="D16821" s="27"/>
      <c r="F16821" s="27"/>
      <c r="G16821" s="35"/>
      <c r="H16821" s="35"/>
      <c r="I16821" s="35"/>
    </row>
    <row r="16822" spans="3:9" ht="22.5" customHeight="1" x14ac:dyDescent="0.25">
      <c r="C16822" s="34"/>
      <c r="D16822" s="27"/>
      <c r="F16822" s="27"/>
      <c r="G16822" s="35"/>
      <c r="H16822" s="35"/>
      <c r="I16822" s="35"/>
    </row>
    <row r="16823" spans="3:9" ht="22.5" customHeight="1" x14ac:dyDescent="0.25">
      <c r="C16823" s="34"/>
      <c r="D16823" s="27"/>
      <c r="F16823" s="27"/>
      <c r="G16823" s="35"/>
      <c r="H16823" s="35"/>
      <c r="I16823" s="35"/>
    </row>
    <row r="16824" spans="3:9" ht="22.5" customHeight="1" x14ac:dyDescent="0.25">
      <c r="C16824" s="34"/>
      <c r="D16824" s="27"/>
      <c r="F16824" s="27"/>
      <c r="G16824" s="35"/>
      <c r="H16824" s="35"/>
      <c r="I16824" s="35"/>
    </row>
    <row r="16825" spans="3:9" ht="22.5" customHeight="1" x14ac:dyDescent="0.25">
      <c r="C16825" s="34"/>
      <c r="D16825" s="27"/>
      <c r="F16825" s="27"/>
      <c r="G16825" s="35"/>
      <c r="H16825" s="35"/>
      <c r="I16825" s="35"/>
    </row>
    <row r="16826" spans="3:9" ht="22.5" customHeight="1" x14ac:dyDescent="0.25">
      <c r="C16826" s="34"/>
      <c r="D16826" s="27"/>
      <c r="F16826" s="27"/>
      <c r="G16826" s="35"/>
      <c r="H16826" s="35"/>
      <c r="I16826" s="35"/>
    </row>
    <row r="16827" spans="3:9" ht="22.5" customHeight="1" x14ac:dyDescent="0.25">
      <c r="C16827" s="34"/>
      <c r="D16827" s="27"/>
      <c r="F16827" s="27"/>
      <c r="G16827" s="35"/>
      <c r="H16827" s="35"/>
      <c r="I16827" s="35"/>
    </row>
    <row r="16828" spans="3:9" ht="22.5" customHeight="1" x14ac:dyDescent="0.25">
      <c r="C16828" s="34"/>
      <c r="D16828" s="27"/>
      <c r="F16828" s="27"/>
      <c r="G16828" s="35"/>
      <c r="H16828" s="35"/>
      <c r="I16828" s="35"/>
    </row>
    <row r="16829" spans="3:9" ht="22.5" customHeight="1" x14ac:dyDescent="0.25">
      <c r="C16829" s="34"/>
      <c r="D16829" s="27"/>
      <c r="F16829" s="27"/>
      <c r="G16829" s="35"/>
      <c r="H16829" s="35"/>
      <c r="I16829" s="35"/>
    </row>
    <row r="16830" spans="3:9" ht="22.5" customHeight="1" x14ac:dyDescent="0.25">
      <c r="C16830" s="34"/>
      <c r="D16830" s="27"/>
      <c r="F16830" s="27"/>
      <c r="G16830" s="35"/>
      <c r="H16830" s="35"/>
      <c r="I16830" s="35"/>
    </row>
    <row r="16831" spans="3:9" ht="22.5" customHeight="1" x14ac:dyDescent="0.25">
      <c r="C16831" s="34"/>
      <c r="D16831" s="27"/>
      <c r="F16831" s="27"/>
      <c r="G16831" s="35"/>
      <c r="H16831" s="35"/>
      <c r="I16831" s="35"/>
    </row>
    <row r="16832" spans="3:9" ht="22.5" customHeight="1" x14ac:dyDescent="0.25">
      <c r="C16832" s="34"/>
      <c r="D16832" s="27"/>
      <c r="F16832" s="27"/>
      <c r="G16832" s="35"/>
      <c r="H16832" s="35"/>
      <c r="I16832" s="35"/>
    </row>
    <row r="16833" spans="3:9" ht="22.5" customHeight="1" x14ac:dyDescent="0.25">
      <c r="C16833" s="34"/>
      <c r="D16833" s="27"/>
      <c r="F16833" s="27"/>
      <c r="G16833" s="35"/>
      <c r="H16833" s="35"/>
      <c r="I16833" s="35"/>
    </row>
    <row r="16834" spans="3:9" ht="22.5" customHeight="1" x14ac:dyDescent="0.25">
      <c r="C16834" s="34"/>
      <c r="D16834" s="27"/>
      <c r="F16834" s="27"/>
      <c r="G16834" s="35"/>
      <c r="H16834" s="35"/>
      <c r="I16834" s="35"/>
    </row>
    <row r="16835" spans="3:9" ht="22.5" customHeight="1" x14ac:dyDescent="0.25">
      <c r="C16835" s="34"/>
      <c r="D16835" s="27"/>
      <c r="F16835" s="27"/>
      <c r="G16835" s="35"/>
      <c r="H16835" s="35"/>
      <c r="I16835" s="35"/>
    </row>
    <row r="16836" spans="3:9" ht="22.5" customHeight="1" x14ac:dyDescent="0.25">
      <c r="C16836" s="34"/>
      <c r="D16836" s="27"/>
      <c r="F16836" s="27"/>
      <c r="G16836" s="35"/>
      <c r="H16836" s="35"/>
      <c r="I16836" s="35"/>
    </row>
    <row r="16837" spans="3:9" ht="22.5" customHeight="1" x14ac:dyDescent="0.25">
      <c r="C16837" s="34"/>
      <c r="D16837" s="27"/>
      <c r="F16837" s="27"/>
      <c r="G16837" s="35"/>
      <c r="H16837" s="35"/>
      <c r="I16837" s="35"/>
    </row>
    <row r="16838" spans="3:9" ht="22.5" customHeight="1" x14ac:dyDescent="0.25">
      <c r="C16838" s="34"/>
      <c r="D16838" s="27"/>
      <c r="F16838" s="27"/>
      <c r="G16838" s="35"/>
      <c r="H16838" s="35"/>
      <c r="I16838" s="35"/>
    </row>
    <row r="16839" spans="3:9" ht="22.5" customHeight="1" x14ac:dyDescent="0.25">
      <c r="C16839" s="34"/>
      <c r="D16839" s="27"/>
      <c r="F16839" s="27"/>
      <c r="G16839" s="35"/>
      <c r="H16839" s="35"/>
      <c r="I16839" s="35"/>
    </row>
    <row r="16840" spans="3:9" ht="22.5" customHeight="1" x14ac:dyDescent="0.25">
      <c r="C16840" s="34"/>
      <c r="D16840" s="27"/>
      <c r="F16840" s="27"/>
      <c r="G16840" s="35"/>
      <c r="H16840" s="35"/>
      <c r="I16840" s="35"/>
    </row>
    <row r="16841" spans="3:9" ht="22.5" customHeight="1" x14ac:dyDescent="0.25">
      <c r="C16841" s="34"/>
      <c r="D16841" s="27"/>
      <c r="F16841" s="27"/>
      <c r="G16841" s="35"/>
      <c r="H16841" s="35"/>
      <c r="I16841" s="35"/>
    </row>
    <row r="16842" spans="3:9" ht="22.5" customHeight="1" x14ac:dyDescent="0.25">
      <c r="C16842" s="34"/>
      <c r="D16842" s="27"/>
      <c r="F16842" s="27"/>
      <c r="G16842" s="35"/>
      <c r="H16842" s="35"/>
      <c r="I16842" s="35"/>
    </row>
    <row r="16843" spans="3:9" ht="22.5" customHeight="1" x14ac:dyDescent="0.25">
      <c r="C16843" s="34"/>
      <c r="D16843" s="27"/>
      <c r="F16843" s="27"/>
      <c r="G16843" s="35"/>
      <c r="H16843" s="35"/>
      <c r="I16843" s="35"/>
    </row>
    <row r="16844" spans="3:9" ht="22.5" customHeight="1" x14ac:dyDescent="0.25">
      <c r="C16844" s="34"/>
      <c r="D16844" s="27"/>
      <c r="F16844" s="27"/>
      <c r="G16844" s="35"/>
      <c r="H16844" s="35"/>
      <c r="I16844" s="35"/>
    </row>
    <row r="16845" spans="3:9" ht="22.5" customHeight="1" x14ac:dyDescent="0.25">
      <c r="C16845" s="34"/>
      <c r="D16845" s="27"/>
      <c r="F16845" s="27"/>
      <c r="G16845" s="35"/>
      <c r="H16845" s="35"/>
      <c r="I16845" s="35"/>
    </row>
    <row r="16846" spans="3:9" ht="22.5" customHeight="1" x14ac:dyDescent="0.25">
      <c r="C16846" s="34"/>
      <c r="D16846" s="27"/>
      <c r="F16846" s="27"/>
      <c r="G16846" s="35"/>
      <c r="H16846" s="35"/>
      <c r="I16846" s="35"/>
    </row>
    <row r="16847" spans="3:9" ht="22.5" customHeight="1" x14ac:dyDescent="0.25">
      <c r="C16847" s="34"/>
      <c r="D16847" s="27"/>
      <c r="F16847" s="27"/>
      <c r="G16847" s="35"/>
      <c r="H16847" s="35"/>
      <c r="I16847" s="35"/>
    </row>
    <row r="16848" spans="3:9" ht="22.5" customHeight="1" x14ac:dyDescent="0.25">
      <c r="C16848" s="34"/>
      <c r="D16848" s="27"/>
      <c r="F16848" s="27"/>
      <c r="G16848" s="35"/>
      <c r="H16848" s="35"/>
      <c r="I16848" s="35"/>
    </row>
    <row r="16849" spans="3:9" ht="22.5" customHeight="1" x14ac:dyDescent="0.25">
      <c r="C16849" s="34"/>
      <c r="D16849" s="27"/>
      <c r="F16849" s="27"/>
      <c r="G16849" s="35"/>
      <c r="H16849" s="35"/>
      <c r="I16849" s="35"/>
    </row>
    <row r="16850" spans="3:9" ht="22.5" customHeight="1" x14ac:dyDescent="0.25">
      <c r="C16850" s="34"/>
      <c r="D16850" s="27"/>
      <c r="F16850" s="27"/>
      <c r="G16850" s="35"/>
      <c r="H16850" s="35"/>
      <c r="I16850" s="35"/>
    </row>
    <row r="16851" spans="3:9" ht="22.5" customHeight="1" x14ac:dyDescent="0.25">
      <c r="C16851" s="34"/>
      <c r="D16851" s="27"/>
      <c r="F16851" s="27"/>
      <c r="G16851" s="35"/>
      <c r="H16851" s="35"/>
      <c r="I16851" s="35"/>
    </row>
    <row r="16852" spans="3:9" ht="22.5" customHeight="1" x14ac:dyDescent="0.25">
      <c r="C16852" s="34"/>
      <c r="D16852" s="27"/>
      <c r="F16852" s="27"/>
      <c r="G16852" s="35"/>
      <c r="H16852" s="35"/>
      <c r="I16852" s="35"/>
    </row>
    <row r="16853" spans="3:9" ht="22.5" customHeight="1" x14ac:dyDescent="0.25">
      <c r="C16853" s="34"/>
      <c r="D16853" s="27"/>
      <c r="F16853" s="27"/>
      <c r="G16853" s="35"/>
      <c r="H16853" s="35"/>
      <c r="I16853" s="35"/>
    </row>
    <row r="16854" spans="3:9" ht="22.5" customHeight="1" x14ac:dyDescent="0.25">
      <c r="C16854" s="34"/>
      <c r="D16854" s="27"/>
      <c r="F16854" s="27"/>
      <c r="G16854" s="35"/>
      <c r="H16854" s="35"/>
      <c r="I16854" s="35"/>
    </row>
    <row r="16855" spans="3:9" ht="22.5" customHeight="1" x14ac:dyDescent="0.25">
      <c r="C16855" s="34"/>
      <c r="D16855" s="27"/>
      <c r="F16855" s="27"/>
      <c r="G16855" s="35"/>
      <c r="H16855" s="35"/>
      <c r="I16855" s="35"/>
    </row>
    <row r="16856" spans="3:9" ht="22.5" customHeight="1" x14ac:dyDescent="0.25">
      <c r="C16856" s="34"/>
      <c r="D16856" s="27"/>
      <c r="F16856" s="27"/>
      <c r="G16856" s="35"/>
      <c r="H16856" s="35"/>
      <c r="I16856" s="35"/>
    </row>
    <row r="16857" spans="3:9" ht="22.5" customHeight="1" x14ac:dyDescent="0.25">
      <c r="C16857" s="34"/>
      <c r="D16857" s="27"/>
      <c r="F16857" s="27"/>
      <c r="G16857" s="35"/>
      <c r="H16857" s="35"/>
      <c r="I16857" s="35"/>
    </row>
    <row r="16858" spans="3:9" ht="22.5" customHeight="1" x14ac:dyDescent="0.25">
      <c r="C16858" s="34"/>
      <c r="D16858" s="27"/>
      <c r="F16858" s="27"/>
      <c r="G16858" s="35"/>
      <c r="H16858" s="35"/>
      <c r="I16858" s="35"/>
    </row>
    <row r="16859" spans="3:9" ht="22.5" customHeight="1" x14ac:dyDescent="0.25">
      <c r="C16859" s="34"/>
      <c r="D16859" s="27"/>
      <c r="F16859" s="27"/>
      <c r="G16859" s="35"/>
      <c r="H16859" s="35"/>
      <c r="I16859" s="35"/>
    </row>
    <row r="16860" spans="3:9" ht="22.5" customHeight="1" x14ac:dyDescent="0.25">
      <c r="C16860" s="34"/>
      <c r="D16860" s="27"/>
      <c r="F16860" s="27"/>
      <c r="G16860" s="35"/>
      <c r="H16860" s="35"/>
      <c r="I16860" s="35"/>
    </row>
    <row r="16861" spans="3:9" ht="22.5" customHeight="1" x14ac:dyDescent="0.25">
      <c r="C16861" s="34"/>
      <c r="D16861" s="27"/>
      <c r="F16861" s="27"/>
      <c r="G16861" s="35"/>
      <c r="H16861" s="35"/>
      <c r="I16861" s="35"/>
    </row>
    <row r="16862" spans="3:9" ht="22.5" customHeight="1" x14ac:dyDescent="0.25">
      <c r="C16862" s="34"/>
      <c r="D16862" s="27"/>
      <c r="F16862" s="27"/>
      <c r="G16862" s="35"/>
      <c r="H16862" s="35"/>
      <c r="I16862" s="35"/>
    </row>
    <row r="16863" spans="3:9" ht="22.5" customHeight="1" x14ac:dyDescent="0.25">
      <c r="C16863" s="34"/>
      <c r="D16863" s="27"/>
      <c r="F16863" s="27"/>
      <c r="G16863" s="35"/>
      <c r="H16863" s="35"/>
      <c r="I16863" s="35"/>
    </row>
    <row r="16864" spans="3:9" ht="22.5" customHeight="1" x14ac:dyDescent="0.25">
      <c r="C16864" s="34"/>
      <c r="D16864" s="27"/>
      <c r="F16864" s="27"/>
      <c r="G16864" s="35"/>
      <c r="H16864" s="35"/>
      <c r="I16864" s="35"/>
    </row>
    <row r="16865" spans="3:9" ht="22.5" customHeight="1" x14ac:dyDescent="0.25">
      <c r="C16865" s="34"/>
      <c r="D16865" s="27"/>
      <c r="F16865" s="27"/>
      <c r="G16865" s="35"/>
      <c r="H16865" s="35"/>
      <c r="I16865" s="35"/>
    </row>
    <row r="16866" spans="3:9" ht="22.5" customHeight="1" x14ac:dyDescent="0.25">
      <c r="C16866" s="34"/>
      <c r="D16866" s="27"/>
      <c r="F16866" s="27"/>
      <c r="G16866" s="35"/>
      <c r="H16866" s="35"/>
      <c r="I16866" s="35"/>
    </row>
    <row r="16867" spans="3:9" ht="22.5" customHeight="1" x14ac:dyDescent="0.25">
      <c r="C16867" s="34"/>
      <c r="D16867" s="27"/>
      <c r="F16867" s="27"/>
      <c r="G16867" s="35"/>
      <c r="H16867" s="35"/>
      <c r="I16867" s="35"/>
    </row>
    <row r="16868" spans="3:9" ht="22.5" customHeight="1" x14ac:dyDescent="0.25">
      <c r="C16868" s="34"/>
      <c r="D16868" s="27"/>
      <c r="F16868" s="27"/>
      <c r="G16868" s="35"/>
      <c r="H16868" s="35"/>
      <c r="I16868" s="35"/>
    </row>
    <row r="16869" spans="3:9" ht="22.5" customHeight="1" x14ac:dyDescent="0.25">
      <c r="C16869" s="34"/>
      <c r="D16869" s="27"/>
      <c r="F16869" s="27"/>
      <c r="G16869" s="35"/>
      <c r="H16869" s="35"/>
      <c r="I16869" s="35"/>
    </row>
    <row r="16870" spans="3:9" ht="22.5" customHeight="1" x14ac:dyDescent="0.25">
      <c r="C16870" s="34"/>
      <c r="D16870" s="27"/>
      <c r="F16870" s="27"/>
      <c r="G16870" s="35"/>
      <c r="H16870" s="35"/>
      <c r="I16870" s="35"/>
    </row>
    <row r="16871" spans="3:9" ht="22.5" customHeight="1" x14ac:dyDescent="0.25">
      <c r="C16871" s="34"/>
      <c r="D16871" s="27"/>
      <c r="F16871" s="27"/>
      <c r="G16871" s="35"/>
      <c r="H16871" s="35"/>
      <c r="I16871" s="35"/>
    </row>
    <row r="16872" spans="3:9" ht="22.5" customHeight="1" x14ac:dyDescent="0.25">
      <c r="C16872" s="34"/>
      <c r="D16872" s="27"/>
      <c r="F16872" s="27"/>
      <c r="G16872" s="35"/>
      <c r="H16872" s="35"/>
      <c r="I16872" s="35"/>
    </row>
    <row r="16873" spans="3:9" ht="22.5" customHeight="1" x14ac:dyDescent="0.25">
      <c r="C16873" s="34"/>
      <c r="D16873" s="27"/>
      <c r="F16873" s="27"/>
      <c r="G16873" s="35"/>
      <c r="H16873" s="35"/>
      <c r="I16873" s="35"/>
    </row>
    <row r="16874" spans="3:9" ht="22.5" customHeight="1" x14ac:dyDescent="0.25">
      <c r="C16874" s="34"/>
      <c r="D16874" s="27"/>
      <c r="F16874" s="27"/>
      <c r="G16874" s="35"/>
      <c r="H16874" s="35"/>
      <c r="I16874" s="35"/>
    </row>
    <row r="16875" spans="3:9" ht="22.5" customHeight="1" x14ac:dyDescent="0.25">
      <c r="C16875" s="34"/>
      <c r="D16875" s="27"/>
      <c r="F16875" s="27"/>
      <c r="G16875" s="35"/>
      <c r="H16875" s="35"/>
      <c r="I16875" s="35"/>
    </row>
    <row r="16876" spans="3:9" ht="22.5" customHeight="1" x14ac:dyDescent="0.25">
      <c r="C16876" s="34"/>
      <c r="D16876" s="27"/>
      <c r="F16876" s="27"/>
      <c r="G16876" s="35"/>
      <c r="H16876" s="35"/>
      <c r="I16876" s="35"/>
    </row>
    <row r="16877" spans="3:9" ht="22.5" customHeight="1" x14ac:dyDescent="0.25">
      <c r="C16877" s="34"/>
      <c r="D16877" s="27"/>
      <c r="F16877" s="27"/>
      <c r="G16877" s="35"/>
      <c r="H16877" s="35"/>
      <c r="I16877" s="35"/>
    </row>
    <row r="16878" spans="3:9" ht="22.5" customHeight="1" x14ac:dyDescent="0.25">
      <c r="C16878" s="34"/>
      <c r="D16878" s="27"/>
      <c r="F16878" s="27"/>
      <c r="G16878" s="35"/>
      <c r="H16878" s="35"/>
      <c r="I16878" s="35"/>
    </row>
    <row r="16879" spans="3:9" ht="22.5" customHeight="1" x14ac:dyDescent="0.25">
      <c r="C16879" s="34"/>
      <c r="D16879" s="27"/>
      <c r="F16879" s="27"/>
      <c r="G16879" s="35"/>
      <c r="H16879" s="35"/>
      <c r="I16879" s="35"/>
    </row>
    <row r="16880" spans="3:9" ht="22.5" customHeight="1" x14ac:dyDescent="0.25">
      <c r="C16880" s="34"/>
      <c r="D16880" s="27"/>
      <c r="F16880" s="27"/>
      <c r="G16880" s="35"/>
      <c r="H16880" s="35"/>
      <c r="I16880" s="35"/>
    </row>
    <row r="16881" spans="3:9" ht="22.5" customHeight="1" x14ac:dyDescent="0.25">
      <c r="C16881" s="34"/>
      <c r="D16881" s="27"/>
      <c r="F16881" s="27"/>
      <c r="G16881" s="35"/>
      <c r="H16881" s="35"/>
      <c r="I16881" s="35"/>
    </row>
    <row r="16882" spans="3:9" ht="22.5" customHeight="1" x14ac:dyDescent="0.25">
      <c r="C16882" s="34"/>
      <c r="D16882" s="27"/>
      <c r="F16882" s="27"/>
      <c r="G16882" s="35"/>
      <c r="H16882" s="35"/>
      <c r="I16882" s="35"/>
    </row>
    <row r="16883" spans="3:9" ht="22.5" customHeight="1" x14ac:dyDescent="0.25">
      <c r="C16883" s="34"/>
      <c r="D16883" s="27"/>
      <c r="F16883" s="27"/>
      <c r="G16883" s="35"/>
      <c r="H16883" s="35"/>
      <c r="I16883" s="35"/>
    </row>
    <row r="16884" spans="3:9" ht="22.5" customHeight="1" x14ac:dyDescent="0.25">
      <c r="C16884" s="34"/>
      <c r="D16884" s="27"/>
      <c r="F16884" s="27"/>
      <c r="G16884" s="35"/>
      <c r="H16884" s="35"/>
      <c r="I16884" s="35"/>
    </row>
    <row r="16885" spans="3:9" ht="22.5" customHeight="1" x14ac:dyDescent="0.25">
      <c r="C16885" s="34"/>
      <c r="D16885" s="27"/>
      <c r="F16885" s="27"/>
      <c r="G16885" s="35"/>
      <c r="H16885" s="35"/>
      <c r="I16885" s="35"/>
    </row>
    <row r="16886" spans="3:9" ht="22.5" customHeight="1" x14ac:dyDescent="0.25">
      <c r="C16886" s="34"/>
      <c r="D16886" s="27"/>
      <c r="F16886" s="27"/>
      <c r="G16886" s="35"/>
      <c r="H16886" s="35"/>
      <c r="I16886" s="35"/>
    </row>
    <row r="16887" spans="3:9" ht="22.5" customHeight="1" x14ac:dyDescent="0.25">
      <c r="C16887" s="34"/>
      <c r="D16887" s="27"/>
      <c r="F16887" s="27"/>
      <c r="G16887" s="35"/>
      <c r="H16887" s="35"/>
      <c r="I16887" s="35"/>
    </row>
    <row r="16888" spans="3:9" ht="22.5" customHeight="1" x14ac:dyDescent="0.25">
      <c r="C16888" s="34"/>
      <c r="D16888" s="27"/>
      <c r="F16888" s="27"/>
      <c r="G16888" s="35"/>
      <c r="H16888" s="35"/>
      <c r="I16888" s="35"/>
    </row>
    <row r="16889" spans="3:9" ht="22.5" customHeight="1" x14ac:dyDescent="0.25">
      <c r="C16889" s="34"/>
      <c r="D16889" s="27"/>
      <c r="F16889" s="27"/>
      <c r="G16889" s="35"/>
      <c r="H16889" s="35"/>
      <c r="I16889" s="35"/>
    </row>
    <row r="16890" spans="3:9" ht="22.5" customHeight="1" x14ac:dyDescent="0.25">
      <c r="C16890" s="34"/>
      <c r="D16890" s="27"/>
      <c r="F16890" s="27"/>
      <c r="G16890" s="35"/>
      <c r="H16890" s="35"/>
      <c r="I16890" s="35"/>
    </row>
    <row r="16891" spans="3:9" ht="22.5" customHeight="1" x14ac:dyDescent="0.25">
      <c r="C16891" s="34"/>
      <c r="D16891" s="27"/>
      <c r="F16891" s="27"/>
      <c r="G16891" s="35"/>
      <c r="H16891" s="35"/>
      <c r="I16891" s="35"/>
    </row>
    <row r="16892" spans="3:9" ht="22.5" customHeight="1" x14ac:dyDescent="0.25">
      <c r="C16892" s="34"/>
      <c r="D16892" s="27"/>
      <c r="F16892" s="27"/>
      <c r="G16892" s="35"/>
      <c r="H16892" s="35"/>
      <c r="I16892" s="35"/>
    </row>
    <row r="16893" spans="3:9" ht="22.5" customHeight="1" x14ac:dyDescent="0.25">
      <c r="C16893" s="34"/>
      <c r="D16893" s="27"/>
      <c r="F16893" s="27"/>
      <c r="G16893" s="35"/>
      <c r="H16893" s="35"/>
      <c r="I16893" s="35"/>
    </row>
    <row r="16894" spans="3:9" ht="22.5" customHeight="1" x14ac:dyDescent="0.25">
      <c r="C16894" s="34"/>
      <c r="D16894" s="27"/>
      <c r="F16894" s="27"/>
      <c r="G16894" s="35"/>
      <c r="H16894" s="35"/>
      <c r="I16894" s="35"/>
    </row>
    <row r="16895" spans="3:9" ht="22.5" customHeight="1" x14ac:dyDescent="0.25">
      <c r="C16895" s="34"/>
      <c r="D16895" s="27"/>
      <c r="F16895" s="27"/>
      <c r="G16895" s="35"/>
      <c r="H16895" s="35"/>
      <c r="I16895" s="35"/>
    </row>
    <row r="16896" spans="3:9" ht="22.5" customHeight="1" x14ac:dyDescent="0.25">
      <c r="C16896" s="34"/>
      <c r="D16896" s="27"/>
      <c r="F16896" s="27"/>
      <c r="G16896" s="35"/>
      <c r="H16896" s="35"/>
      <c r="I16896" s="35"/>
    </row>
    <row r="16897" spans="3:9" ht="22.5" customHeight="1" x14ac:dyDescent="0.25">
      <c r="C16897" s="34"/>
      <c r="D16897" s="27"/>
      <c r="F16897" s="27"/>
      <c r="G16897" s="35"/>
      <c r="H16897" s="35"/>
      <c r="I16897" s="35"/>
    </row>
    <row r="16898" spans="3:9" ht="22.5" customHeight="1" x14ac:dyDescent="0.25">
      <c r="C16898" s="34"/>
      <c r="D16898" s="27"/>
      <c r="F16898" s="27"/>
      <c r="G16898" s="35"/>
      <c r="H16898" s="35"/>
      <c r="I16898" s="35"/>
    </row>
    <row r="16899" spans="3:9" ht="22.5" customHeight="1" x14ac:dyDescent="0.25">
      <c r="C16899" s="34"/>
      <c r="D16899" s="27"/>
      <c r="F16899" s="27"/>
      <c r="G16899" s="35"/>
      <c r="H16899" s="35"/>
      <c r="I16899" s="35"/>
    </row>
    <row r="16900" spans="3:9" ht="22.5" customHeight="1" x14ac:dyDescent="0.25">
      <c r="C16900" s="34"/>
      <c r="D16900" s="27"/>
      <c r="F16900" s="27"/>
      <c r="G16900" s="35"/>
      <c r="H16900" s="35"/>
      <c r="I16900" s="35"/>
    </row>
    <row r="16901" spans="3:9" ht="22.5" customHeight="1" x14ac:dyDescent="0.25">
      <c r="C16901" s="34"/>
      <c r="D16901" s="27"/>
      <c r="F16901" s="27"/>
      <c r="G16901" s="35"/>
      <c r="H16901" s="35"/>
      <c r="I16901" s="35"/>
    </row>
    <row r="16902" spans="3:9" ht="22.5" customHeight="1" x14ac:dyDescent="0.25">
      <c r="C16902" s="34"/>
      <c r="D16902" s="27"/>
      <c r="F16902" s="27"/>
      <c r="G16902" s="35"/>
      <c r="H16902" s="35"/>
      <c r="I16902" s="35"/>
    </row>
    <row r="16903" spans="3:9" ht="22.5" customHeight="1" x14ac:dyDescent="0.25">
      <c r="C16903" s="34"/>
      <c r="D16903" s="27"/>
      <c r="F16903" s="27"/>
      <c r="G16903" s="35"/>
      <c r="H16903" s="35"/>
      <c r="I16903" s="35"/>
    </row>
    <row r="16904" spans="3:9" ht="22.5" customHeight="1" x14ac:dyDescent="0.25">
      <c r="C16904" s="34"/>
      <c r="D16904" s="27"/>
      <c r="F16904" s="27"/>
      <c r="G16904" s="35"/>
      <c r="H16904" s="35"/>
      <c r="I16904" s="35"/>
    </row>
    <row r="16905" spans="3:9" ht="22.5" customHeight="1" x14ac:dyDescent="0.25">
      <c r="C16905" s="34"/>
      <c r="D16905" s="27"/>
      <c r="F16905" s="27"/>
      <c r="G16905" s="35"/>
      <c r="H16905" s="35"/>
      <c r="I16905" s="35"/>
    </row>
    <row r="16906" spans="3:9" ht="22.5" customHeight="1" x14ac:dyDescent="0.25">
      <c r="C16906" s="34"/>
      <c r="D16906" s="27"/>
      <c r="F16906" s="27"/>
      <c r="G16906" s="35"/>
      <c r="H16906" s="35"/>
      <c r="I16906" s="35"/>
    </row>
    <row r="16907" spans="3:9" ht="22.5" customHeight="1" x14ac:dyDescent="0.25">
      <c r="C16907" s="34"/>
      <c r="D16907" s="27"/>
      <c r="F16907" s="27"/>
      <c r="G16907" s="35"/>
      <c r="H16907" s="35"/>
      <c r="I16907" s="35"/>
    </row>
    <row r="16908" spans="3:9" ht="22.5" customHeight="1" x14ac:dyDescent="0.25">
      <c r="C16908" s="34"/>
      <c r="D16908" s="27"/>
      <c r="F16908" s="27"/>
      <c r="G16908" s="35"/>
      <c r="H16908" s="35"/>
      <c r="I16908" s="35"/>
    </row>
    <row r="16909" spans="3:9" ht="22.5" customHeight="1" x14ac:dyDescent="0.25">
      <c r="C16909" s="34"/>
      <c r="D16909" s="27"/>
      <c r="F16909" s="27"/>
      <c r="G16909" s="35"/>
      <c r="H16909" s="35"/>
      <c r="I16909" s="35"/>
    </row>
    <row r="16910" spans="3:9" ht="22.5" customHeight="1" x14ac:dyDescent="0.25">
      <c r="C16910" s="34"/>
      <c r="D16910" s="27"/>
      <c r="F16910" s="27"/>
      <c r="G16910" s="35"/>
      <c r="H16910" s="35"/>
      <c r="I16910" s="35"/>
    </row>
    <row r="16911" spans="3:9" ht="22.5" customHeight="1" x14ac:dyDescent="0.25">
      <c r="C16911" s="34"/>
      <c r="D16911" s="27"/>
      <c r="F16911" s="27"/>
      <c r="G16911" s="35"/>
      <c r="H16911" s="35"/>
      <c r="I16911" s="35"/>
    </row>
    <row r="16912" spans="3:9" ht="22.5" customHeight="1" x14ac:dyDescent="0.25">
      <c r="C16912" s="34"/>
      <c r="D16912" s="27"/>
      <c r="F16912" s="27"/>
      <c r="G16912" s="35"/>
      <c r="H16912" s="35"/>
      <c r="I16912" s="35"/>
    </row>
    <row r="16913" spans="3:9" ht="22.5" customHeight="1" x14ac:dyDescent="0.25">
      <c r="C16913" s="34"/>
      <c r="D16913" s="27"/>
      <c r="F16913" s="27"/>
      <c r="G16913" s="35"/>
      <c r="H16913" s="35"/>
      <c r="I16913" s="35"/>
    </row>
    <row r="16914" spans="3:9" ht="22.5" customHeight="1" x14ac:dyDescent="0.25">
      <c r="C16914" s="34"/>
      <c r="D16914" s="27"/>
      <c r="F16914" s="27"/>
      <c r="G16914" s="35"/>
      <c r="H16914" s="35"/>
      <c r="I16914" s="35"/>
    </row>
    <row r="16915" spans="3:9" ht="22.5" customHeight="1" x14ac:dyDescent="0.25">
      <c r="C16915" s="34"/>
      <c r="D16915" s="27"/>
      <c r="F16915" s="27"/>
      <c r="G16915" s="35"/>
      <c r="H16915" s="35"/>
      <c r="I16915" s="35"/>
    </row>
    <row r="16916" spans="3:9" ht="22.5" customHeight="1" x14ac:dyDescent="0.25">
      <c r="C16916" s="34"/>
      <c r="D16916" s="27"/>
      <c r="F16916" s="27"/>
      <c r="G16916" s="35"/>
      <c r="H16916" s="35"/>
      <c r="I16916" s="35"/>
    </row>
    <row r="16917" spans="3:9" ht="22.5" customHeight="1" x14ac:dyDescent="0.25">
      <c r="C16917" s="34"/>
      <c r="D16917" s="27"/>
      <c r="F16917" s="27"/>
      <c r="G16917" s="35"/>
      <c r="H16917" s="35"/>
      <c r="I16917" s="35"/>
    </row>
    <row r="16918" spans="3:9" ht="22.5" customHeight="1" x14ac:dyDescent="0.25">
      <c r="C16918" s="34"/>
      <c r="D16918" s="27"/>
      <c r="F16918" s="27"/>
      <c r="G16918" s="35"/>
      <c r="H16918" s="35"/>
      <c r="I16918" s="35"/>
    </row>
    <row r="16919" spans="3:9" ht="22.5" customHeight="1" x14ac:dyDescent="0.25">
      <c r="C16919" s="34"/>
      <c r="D16919" s="27"/>
      <c r="F16919" s="27"/>
      <c r="G16919" s="35"/>
      <c r="H16919" s="35"/>
      <c r="I16919" s="35"/>
    </row>
    <row r="16920" spans="3:9" ht="22.5" customHeight="1" x14ac:dyDescent="0.25">
      <c r="C16920" s="34"/>
      <c r="D16920" s="27"/>
      <c r="F16920" s="27"/>
      <c r="G16920" s="35"/>
      <c r="H16920" s="35"/>
      <c r="I16920" s="35"/>
    </row>
    <row r="16921" spans="3:9" ht="22.5" customHeight="1" x14ac:dyDescent="0.25">
      <c r="C16921" s="34"/>
      <c r="D16921" s="27"/>
      <c r="F16921" s="27"/>
      <c r="G16921" s="35"/>
      <c r="H16921" s="35"/>
      <c r="I16921" s="35"/>
    </row>
    <row r="16922" spans="3:9" ht="22.5" customHeight="1" x14ac:dyDescent="0.25">
      <c r="C16922" s="34"/>
      <c r="D16922" s="27"/>
      <c r="F16922" s="27"/>
      <c r="G16922" s="35"/>
      <c r="H16922" s="35"/>
      <c r="I16922" s="35"/>
    </row>
    <row r="16923" spans="3:9" ht="22.5" customHeight="1" x14ac:dyDescent="0.25">
      <c r="C16923" s="34"/>
      <c r="D16923" s="27"/>
      <c r="F16923" s="27"/>
      <c r="G16923" s="35"/>
      <c r="H16923" s="35"/>
      <c r="I16923" s="35"/>
    </row>
    <row r="16924" spans="3:9" ht="22.5" customHeight="1" x14ac:dyDescent="0.25">
      <c r="C16924" s="34"/>
      <c r="D16924" s="27"/>
      <c r="F16924" s="27"/>
      <c r="G16924" s="35"/>
      <c r="H16924" s="35"/>
      <c r="I16924" s="35"/>
    </row>
    <row r="16925" spans="3:9" ht="22.5" customHeight="1" x14ac:dyDescent="0.25">
      <c r="C16925" s="34"/>
      <c r="D16925" s="27"/>
      <c r="F16925" s="27"/>
      <c r="G16925" s="35"/>
      <c r="H16925" s="35"/>
      <c r="I16925" s="35"/>
    </row>
    <row r="16926" spans="3:9" ht="22.5" customHeight="1" x14ac:dyDescent="0.25">
      <c r="C16926" s="34"/>
      <c r="D16926" s="27"/>
      <c r="F16926" s="27"/>
      <c r="G16926" s="35"/>
      <c r="H16926" s="35"/>
      <c r="I16926" s="35"/>
    </row>
    <row r="16927" spans="3:9" ht="22.5" customHeight="1" x14ac:dyDescent="0.25">
      <c r="C16927" s="34"/>
      <c r="D16927" s="27"/>
      <c r="F16927" s="27"/>
      <c r="G16927" s="35"/>
      <c r="H16927" s="35"/>
      <c r="I16927" s="35"/>
    </row>
    <row r="16928" spans="3:9" ht="22.5" customHeight="1" x14ac:dyDescent="0.25">
      <c r="C16928" s="34"/>
      <c r="D16928" s="27"/>
      <c r="F16928" s="27"/>
      <c r="G16928" s="35"/>
      <c r="H16928" s="35"/>
      <c r="I16928" s="35"/>
    </row>
    <row r="16929" spans="3:9" ht="22.5" customHeight="1" x14ac:dyDescent="0.25">
      <c r="C16929" s="34"/>
      <c r="D16929" s="27"/>
      <c r="F16929" s="27"/>
      <c r="G16929" s="35"/>
      <c r="H16929" s="35"/>
      <c r="I16929" s="35"/>
    </row>
    <row r="16930" spans="3:9" ht="22.5" customHeight="1" x14ac:dyDescent="0.25">
      <c r="C16930" s="34"/>
      <c r="D16930" s="27"/>
      <c r="F16930" s="27"/>
      <c r="G16930" s="35"/>
      <c r="H16930" s="35"/>
      <c r="I16930" s="35"/>
    </row>
    <row r="16931" spans="3:9" ht="22.5" customHeight="1" x14ac:dyDescent="0.25">
      <c r="C16931" s="34"/>
      <c r="D16931" s="27"/>
      <c r="F16931" s="27"/>
      <c r="G16931" s="35"/>
      <c r="H16931" s="35"/>
      <c r="I16931" s="35"/>
    </row>
    <row r="16932" spans="3:9" ht="22.5" customHeight="1" x14ac:dyDescent="0.25">
      <c r="C16932" s="34"/>
      <c r="D16932" s="27"/>
      <c r="F16932" s="27"/>
      <c r="G16932" s="35"/>
      <c r="H16932" s="35"/>
      <c r="I16932" s="35"/>
    </row>
    <row r="16933" spans="3:9" ht="22.5" customHeight="1" x14ac:dyDescent="0.25">
      <c r="C16933" s="34"/>
      <c r="D16933" s="27"/>
      <c r="F16933" s="27"/>
      <c r="G16933" s="35"/>
      <c r="H16933" s="35"/>
      <c r="I16933" s="35"/>
    </row>
    <row r="16934" spans="3:9" ht="22.5" customHeight="1" x14ac:dyDescent="0.25">
      <c r="C16934" s="34"/>
      <c r="D16934" s="27"/>
      <c r="F16934" s="27"/>
      <c r="G16934" s="35"/>
      <c r="H16934" s="35"/>
      <c r="I16934" s="35"/>
    </row>
    <row r="16935" spans="3:9" ht="22.5" customHeight="1" x14ac:dyDescent="0.25">
      <c r="C16935" s="34"/>
      <c r="D16935" s="27"/>
      <c r="F16935" s="27"/>
      <c r="G16935" s="35"/>
      <c r="H16935" s="35"/>
      <c r="I16935" s="35"/>
    </row>
    <row r="16936" spans="3:9" ht="22.5" customHeight="1" x14ac:dyDescent="0.25">
      <c r="C16936" s="34"/>
      <c r="D16936" s="27"/>
      <c r="F16936" s="27"/>
      <c r="G16936" s="35"/>
      <c r="H16936" s="35"/>
      <c r="I16936" s="35"/>
    </row>
    <row r="16937" spans="3:9" ht="22.5" customHeight="1" x14ac:dyDescent="0.25">
      <c r="C16937" s="34"/>
      <c r="D16937" s="27"/>
      <c r="F16937" s="27"/>
      <c r="G16937" s="35"/>
      <c r="H16937" s="35"/>
      <c r="I16937" s="35"/>
    </row>
    <row r="16938" spans="3:9" ht="22.5" customHeight="1" x14ac:dyDescent="0.25">
      <c r="C16938" s="34"/>
      <c r="D16938" s="27"/>
      <c r="F16938" s="27"/>
      <c r="G16938" s="35"/>
      <c r="H16938" s="35"/>
      <c r="I16938" s="35"/>
    </row>
    <row r="16939" spans="3:9" ht="22.5" customHeight="1" x14ac:dyDescent="0.25">
      <c r="C16939" s="34"/>
      <c r="D16939" s="27"/>
      <c r="F16939" s="27"/>
      <c r="G16939" s="35"/>
      <c r="H16939" s="35"/>
      <c r="I16939" s="35"/>
    </row>
    <row r="16940" spans="3:9" ht="22.5" customHeight="1" x14ac:dyDescent="0.25">
      <c r="C16940" s="34"/>
      <c r="D16940" s="27"/>
      <c r="F16940" s="27"/>
      <c r="G16940" s="35"/>
      <c r="H16940" s="35"/>
      <c r="I16940" s="35"/>
    </row>
    <row r="16941" spans="3:9" ht="22.5" customHeight="1" x14ac:dyDescent="0.25">
      <c r="C16941" s="34"/>
      <c r="D16941" s="27"/>
      <c r="F16941" s="27"/>
      <c r="G16941" s="35"/>
      <c r="H16941" s="35"/>
      <c r="I16941" s="35"/>
    </row>
    <row r="16942" spans="3:9" ht="22.5" customHeight="1" x14ac:dyDescent="0.25">
      <c r="C16942" s="34"/>
      <c r="D16942" s="27"/>
      <c r="F16942" s="27"/>
      <c r="G16942" s="35"/>
      <c r="H16942" s="35"/>
      <c r="I16942" s="35"/>
    </row>
    <row r="16943" spans="3:9" ht="22.5" customHeight="1" x14ac:dyDescent="0.25">
      <c r="C16943" s="34"/>
      <c r="D16943" s="27"/>
      <c r="F16943" s="27"/>
      <c r="G16943" s="35"/>
      <c r="H16943" s="35"/>
      <c r="I16943" s="35"/>
    </row>
    <row r="16944" spans="3:9" ht="22.5" customHeight="1" x14ac:dyDescent="0.25">
      <c r="C16944" s="34"/>
      <c r="D16944" s="27"/>
      <c r="F16944" s="27"/>
      <c r="G16944" s="35"/>
      <c r="H16944" s="35"/>
      <c r="I16944" s="35"/>
    </row>
    <row r="16945" spans="3:9" ht="22.5" customHeight="1" x14ac:dyDescent="0.25">
      <c r="C16945" s="34"/>
      <c r="D16945" s="27"/>
      <c r="F16945" s="27"/>
      <c r="G16945" s="35"/>
      <c r="H16945" s="35"/>
      <c r="I16945" s="35"/>
    </row>
    <row r="16946" spans="3:9" ht="22.5" customHeight="1" x14ac:dyDescent="0.25">
      <c r="C16946" s="34"/>
      <c r="D16946" s="27"/>
      <c r="F16946" s="27"/>
      <c r="G16946" s="35"/>
      <c r="H16946" s="35"/>
      <c r="I16946" s="35"/>
    </row>
    <row r="16947" spans="3:9" ht="22.5" customHeight="1" x14ac:dyDescent="0.25">
      <c r="C16947" s="34"/>
      <c r="D16947" s="27"/>
      <c r="F16947" s="27"/>
      <c r="G16947" s="35"/>
      <c r="H16947" s="35"/>
      <c r="I16947" s="35"/>
    </row>
    <row r="16948" spans="3:9" ht="22.5" customHeight="1" x14ac:dyDescent="0.25">
      <c r="C16948" s="34"/>
      <c r="D16948" s="27"/>
      <c r="F16948" s="27"/>
      <c r="G16948" s="35"/>
      <c r="H16948" s="35"/>
      <c r="I16948" s="35"/>
    </row>
    <row r="16949" spans="3:9" ht="22.5" customHeight="1" x14ac:dyDescent="0.25">
      <c r="C16949" s="34"/>
      <c r="D16949" s="27"/>
      <c r="F16949" s="27"/>
      <c r="G16949" s="35"/>
      <c r="H16949" s="35"/>
      <c r="I16949" s="35"/>
    </row>
    <row r="16950" spans="3:9" ht="22.5" customHeight="1" x14ac:dyDescent="0.25">
      <c r="C16950" s="34"/>
      <c r="D16950" s="27"/>
      <c r="F16950" s="27"/>
      <c r="G16950" s="35"/>
      <c r="H16950" s="35"/>
      <c r="I16950" s="35"/>
    </row>
    <row r="16951" spans="3:9" ht="22.5" customHeight="1" x14ac:dyDescent="0.25">
      <c r="C16951" s="34"/>
      <c r="D16951" s="27"/>
      <c r="F16951" s="27"/>
      <c r="G16951" s="35"/>
      <c r="H16951" s="35"/>
      <c r="I16951" s="35"/>
    </row>
    <row r="16952" spans="3:9" ht="22.5" customHeight="1" x14ac:dyDescent="0.25">
      <c r="C16952" s="34"/>
      <c r="D16952" s="27"/>
      <c r="F16952" s="27"/>
      <c r="G16952" s="35"/>
      <c r="H16952" s="35"/>
      <c r="I16952" s="35"/>
    </row>
    <row r="16953" spans="3:9" ht="22.5" customHeight="1" x14ac:dyDescent="0.25">
      <c r="C16953" s="34"/>
      <c r="D16953" s="27"/>
      <c r="F16953" s="27"/>
      <c r="G16953" s="35"/>
      <c r="H16953" s="35"/>
      <c r="I16953" s="35"/>
    </row>
    <row r="16954" spans="3:9" ht="22.5" customHeight="1" x14ac:dyDescent="0.25">
      <c r="C16954" s="34"/>
      <c r="D16954" s="27"/>
      <c r="F16954" s="27"/>
      <c r="G16954" s="35"/>
      <c r="H16954" s="35"/>
      <c r="I16954" s="35"/>
    </row>
    <row r="16955" spans="3:9" ht="22.5" customHeight="1" x14ac:dyDescent="0.25">
      <c r="C16955" s="34"/>
      <c r="D16955" s="27"/>
      <c r="F16955" s="27"/>
      <c r="G16955" s="35"/>
      <c r="H16955" s="35"/>
      <c r="I16955" s="35"/>
    </row>
    <row r="16956" spans="3:9" ht="22.5" customHeight="1" x14ac:dyDescent="0.25">
      <c r="C16956" s="34"/>
      <c r="D16956" s="27"/>
      <c r="F16956" s="27"/>
      <c r="G16956" s="35"/>
      <c r="H16956" s="35"/>
      <c r="I16956" s="35"/>
    </row>
    <row r="16957" spans="3:9" ht="22.5" customHeight="1" x14ac:dyDescent="0.25">
      <c r="C16957" s="34"/>
      <c r="D16957" s="27"/>
      <c r="F16957" s="27"/>
      <c r="G16957" s="35"/>
      <c r="H16957" s="35"/>
      <c r="I16957" s="35"/>
    </row>
    <row r="16958" spans="3:9" ht="22.5" customHeight="1" x14ac:dyDescent="0.25">
      <c r="C16958" s="34"/>
      <c r="D16958" s="27"/>
      <c r="F16958" s="27"/>
      <c r="G16958" s="35"/>
      <c r="H16958" s="35"/>
      <c r="I16958" s="35"/>
    </row>
    <row r="16959" spans="3:9" ht="22.5" customHeight="1" x14ac:dyDescent="0.25">
      <c r="C16959" s="34"/>
      <c r="D16959" s="27"/>
      <c r="F16959" s="27"/>
      <c r="G16959" s="35"/>
      <c r="H16959" s="35"/>
      <c r="I16959" s="35"/>
    </row>
    <row r="16960" spans="3:9" ht="22.5" customHeight="1" x14ac:dyDescent="0.25">
      <c r="C16960" s="34"/>
      <c r="D16960" s="27"/>
      <c r="F16960" s="27"/>
      <c r="G16960" s="35"/>
      <c r="H16960" s="35"/>
      <c r="I16960" s="35"/>
    </row>
    <row r="16961" spans="3:9" ht="22.5" customHeight="1" x14ac:dyDescent="0.25">
      <c r="C16961" s="34"/>
      <c r="D16961" s="27"/>
      <c r="F16961" s="27"/>
      <c r="G16961" s="35"/>
      <c r="H16961" s="35"/>
      <c r="I16961" s="35"/>
    </row>
    <row r="16962" spans="3:9" ht="22.5" customHeight="1" x14ac:dyDescent="0.25">
      <c r="C16962" s="34"/>
      <c r="D16962" s="27"/>
      <c r="F16962" s="27"/>
      <c r="G16962" s="35"/>
      <c r="H16962" s="35"/>
      <c r="I16962" s="35"/>
    </row>
    <row r="16963" spans="3:9" ht="22.5" customHeight="1" x14ac:dyDescent="0.25">
      <c r="C16963" s="34"/>
      <c r="D16963" s="27"/>
      <c r="F16963" s="27"/>
      <c r="G16963" s="35"/>
      <c r="H16963" s="35"/>
      <c r="I16963" s="35"/>
    </row>
    <row r="16964" spans="3:9" ht="22.5" customHeight="1" x14ac:dyDescent="0.25">
      <c r="C16964" s="34"/>
      <c r="D16964" s="27"/>
      <c r="F16964" s="27"/>
      <c r="G16964" s="35"/>
      <c r="H16964" s="35"/>
      <c r="I16964" s="35"/>
    </row>
    <row r="16965" spans="3:9" ht="22.5" customHeight="1" x14ac:dyDescent="0.25">
      <c r="C16965" s="34"/>
      <c r="D16965" s="27"/>
      <c r="F16965" s="27"/>
      <c r="G16965" s="35"/>
      <c r="H16965" s="35"/>
      <c r="I16965" s="35"/>
    </row>
    <row r="16966" spans="3:9" ht="22.5" customHeight="1" x14ac:dyDescent="0.25">
      <c r="C16966" s="34"/>
      <c r="D16966" s="27"/>
      <c r="F16966" s="27"/>
      <c r="G16966" s="35"/>
      <c r="H16966" s="35"/>
      <c r="I16966" s="35"/>
    </row>
    <row r="16967" spans="3:9" ht="22.5" customHeight="1" x14ac:dyDescent="0.25">
      <c r="C16967" s="34"/>
      <c r="D16967" s="27"/>
      <c r="F16967" s="27"/>
      <c r="G16967" s="35"/>
      <c r="H16967" s="35"/>
      <c r="I16967" s="35"/>
    </row>
    <row r="16968" spans="3:9" ht="22.5" customHeight="1" x14ac:dyDescent="0.25">
      <c r="C16968" s="34"/>
      <c r="D16968" s="27"/>
      <c r="F16968" s="27"/>
      <c r="G16968" s="35"/>
      <c r="H16968" s="35"/>
      <c r="I16968" s="35"/>
    </row>
    <row r="16969" spans="3:9" ht="22.5" customHeight="1" x14ac:dyDescent="0.25">
      <c r="C16969" s="34"/>
      <c r="D16969" s="27"/>
      <c r="F16969" s="27"/>
      <c r="G16969" s="35"/>
      <c r="H16969" s="35"/>
      <c r="I16969" s="35"/>
    </row>
    <row r="16970" spans="3:9" ht="22.5" customHeight="1" x14ac:dyDescent="0.25">
      <c r="C16970" s="34"/>
      <c r="D16970" s="27"/>
      <c r="F16970" s="27"/>
      <c r="G16970" s="35"/>
      <c r="H16970" s="35"/>
      <c r="I16970" s="35"/>
    </row>
    <row r="16971" spans="3:9" ht="22.5" customHeight="1" x14ac:dyDescent="0.25">
      <c r="C16971" s="34"/>
      <c r="D16971" s="27"/>
      <c r="F16971" s="27"/>
      <c r="G16971" s="35"/>
      <c r="H16971" s="35"/>
      <c r="I16971" s="35"/>
    </row>
    <row r="16972" spans="3:9" ht="22.5" customHeight="1" x14ac:dyDescent="0.25">
      <c r="C16972" s="34"/>
      <c r="D16972" s="27"/>
      <c r="F16972" s="27"/>
      <c r="G16972" s="35"/>
      <c r="H16972" s="35"/>
      <c r="I16972" s="35"/>
    </row>
    <row r="16973" spans="3:9" ht="22.5" customHeight="1" x14ac:dyDescent="0.25">
      <c r="C16973" s="34"/>
      <c r="D16973" s="27"/>
      <c r="F16973" s="27"/>
      <c r="G16973" s="35"/>
      <c r="H16973" s="35"/>
      <c r="I16973" s="35"/>
    </row>
    <row r="16974" spans="3:9" ht="22.5" customHeight="1" x14ac:dyDescent="0.25">
      <c r="C16974" s="34"/>
      <c r="D16974" s="27"/>
      <c r="F16974" s="27"/>
      <c r="G16974" s="35"/>
      <c r="H16974" s="35"/>
      <c r="I16974" s="35"/>
    </row>
    <row r="16975" spans="3:9" ht="22.5" customHeight="1" x14ac:dyDescent="0.25">
      <c r="C16975" s="34"/>
      <c r="D16975" s="27"/>
      <c r="F16975" s="27"/>
      <c r="G16975" s="35"/>
      <c r="H16975" s="35"/>
      <c r="I16975" s="35"/>
    </row>
    <row r="16976" spans="3:9" ht="22.5" customHeight="1" x14ac:dyDescent="0.25">
      <c r="C16976" s="34"/>
      <c r="D16976" s="27"/>
      <c r="F16976" s="27"/>
      <c r="G16976" s="35"/>
      <c r="H16976" s="35"/>
      <c r="I16976" s="35"/>
    </row>
    <row r="16977" spans="3:9" ht="22.5" customHeight="1" x14ac:dyDescent="0.25">
      <c r="C16977" s="34"/>
      <c r="D16977" s="27"/>
      <c r="F16977" s="27"/>
      <c r="G16977" s="35"/>
      <c r="H16977" s="35"/>
      <c r="I16977" s="35"/>
    </row>
    <row r="16978" spans="3:9" ht="22.5" customHeight="1" x14ac:dyDescent="0.25">
      <c r="C16978" s="34"/>
      <c r="D16978" s="27"/>
      <c r="F16978" s="27"/>
      <c r="G16978" s="35"/>
      <c r="H16978" s="35"/>
      <c r="I16978" s="35"/>
    </row>
    <row r="16979" spans="3:9" ht="22.5" customHeight="1" x14ac:dyDescent="0.25">
      <c r="C16979" s="34"/>
      <c r="D16979" s="27"/>
      <c r="F16979" s="27"/>
      <c r="G16979" s="35"/>
      <c r="H16979" s="35"/>
      <c r="I16979" s="35"/>
    </row>
    <row r="16980" spans="3:9" ht="22.5" customHeight="1" x14ac:dyDescent="0.25">
      <c r="C16980" s="34"/>
      <c r="D16980" s="27"/>
      <c r="F16980" s="27"/>
      <c r="G16980" s="35"/>
      <c r="H16980" s="35"/>
      <c r="I16980" s="35"/>
    </row>
    <row r="16981" spans="3:9" ht="22.5" customHeight="1" x14ac:dyDescent="0.25">
      <c r="C16981" s="34"/>
      <c r="D16981" s="27"/>
      <c r="F16981" s="27"/>
      <c r="G16981" s="35"/>
      <c r="H16981" s="35"/>
      <c r="I16981" s="35"/>
    </row>
    <row r="16982" spans="3:9" ht="22.5" customHeight="1" x14ac:dyDescent="0.25">
      <c r="C16982" s="34"/>
      <c r="D16982" s="27"/>
      <c r="F16982" s="27"/>
      <c r="G16982" s="35"/>
      <c r="H16982" s="35"/>
      <c r="I16982" s="35"/>
    </row>
    <row r="16983" spans="3:9" ht="22.5" customHeight="1" x14ac:dyDescent="0.25">
      <c r="C16983" s="34"/>
      <c r="D16983" s="27"/>
      <c r="F16983" s="27"/>
      <c r="G16983" s="35"/>
      <c r="H16983" s="35"/>
      <c r="I16983" s="35"/>
    </row>
    <row r="16984" spans="3:9" ht="22.5" customHeight="1" x14ac:dyDescent="0.25">
      <c r="C16984" s="34"/>
      <c r="D16984" s="27"/>
      <c r="F16984" s="27"/>
      <c r="G16984" s="35"/>
      <c r="H16984" s="35"/>
      <c r="I16984" s="35"/>
    </row>
    <row r="16985" spans="3:9" ht="22.5" customHeight="1" x14ac:dyDescent="0.25">
      <c r="C16985" s="34"/>
      <c r="D16985" s="27"/>
      <c r="F16985" s="27"/>
      <c r="G16985" s="35"/>
      <c r="H16985" s="35"/>
      <c r="I16985" s="35"/>
    </row>
    <row r="16986" spans="3:9" ht="22.5" customHeight="1" x14ac:dyDescent="0.25">
      <c r="C16986" s="34"/>
      <c r="D16986" s="27"/>
      <c r="F16986" s="27"/>
      <c r="G16986" s="35"/>
      <c r="H16986" s="35"/>
      <c r="I16986" s="35"/>
    </row>
    <row r="16987" spans="3:9" ht="22.5" customHeight="1" x14ac:dyDescent="0.25">
      <c r="C16987" s="34"/>
      <c r="D16987" s="27"/>
      <c r="F16987" s="27"/>
      <c r="G16987" s="35"/>
      <c r="H16987" s="35"/>
      <c r="I16987" s="35"/>
    </row>
    <row r="16988" spans="3:9" ht="22.5" customHeight="1" x14ac:dyDescent="0.25">
      <c r="C16988" s="34"/>
      <c r="D16988" s="27"/>
      <c r="F16988" s="27"/>
      <c r="G16988" s="35"/>
      <c r="H16988" s="35"/>
      <c r="I16988" s="35"/>
    </row>
    <row r="16989" spans="3:9" ht="22.5" customHeight="1" x14ac:dyDescent="0.25">
      <c r="C16989" s="34"/>
      <c r="D16989" s="27"/>
      <c r="F16989" s="27"/>
      <c r="G16989" s="35"/>
      <c r="H16989" s="35"/>
      <c r="I16989" s="35"/>
    </row>
    <row r="16990" spans="3:9" ht="22.5" customHeight="1" x14ac:dyDescent="0.25">
      <c r="C16990" s="34"/>
      <c r="D16990" s="27"/>
      <c r="F16990" s="27"/>
      <c r="G16990" s="35"/>
      <c r="H16990" s="35"/>
      <c r="I16990" s="35"/>
    </row>
    <row r="16991" spans="3:9" ht="22.5" customHeight="1" x14ac:dyDescent="0.25">
      <c r="C16991" s="34"/>
      <c r="D16991" s="27"/>
      <c r="F16991" s="27"/>
      <c r="G16991" s="35"/>
      <c r="H16991" s="35"/>
      <c r="I16991" s="35"/>
    </row>
    <row r="16992" spans="3:9" ht="22.5" customHeight="1" x14ac:dyDescent="0.25">
      <c r="C16992" s="34"/>
      <c r="D16992" s="27"/>
      <c r="F16992" s="27"/>
      <c r="G16992" s="35"/>
      <c r="H16992" s="35"/>
      <c r="I16992" s="35"/>
    </row>
    <row r="16993" spans="3:9" ht="22.5" customHeight="1" x14ac:dyDescent="0.25">
      <c r="C16993" s="34"/>
      <c r="D16993" s="27"/>
      <c r="F16993" s="27"/>
      <c r="G16993" s="35"/>
      <c r="H16993" s="35"/>
      <c r="I16993" s="35"/>
    </row>
    <row r="16994" spans="3:9" ht="22.5" customHeight="1" x14ac:dyDescent="0.25">
      <c r="C16994" s="34"/>
      <c r="D16994" s="27"/>
      <c r="F16994" s="27"/>
      <c r="G16994" s="35"/>
      <c r="H16994" s="35"/>
      <c r="I16994" s="35"/>
    </row>
    <row r="16995" spans="3:9" ht="22.5" customHeight="1" x14ac:dyDescent="0.25">
      <c r="C16995" s="34"/>
      <c r="D16995" s="27"/>
      <c r="F16995" s="27"/>
      <c r="G16995" s="35"/>
      <c r="H16995" s="35"/>
      <c r="I16995" s="35"/>
    </row>
    <row r="16996" spans="3:9" ht="22.5" customHeight="1" x14ac:dyDescent="0.25">
      <c r="C16996" s="34"/>
      <c r="D16996" s="27"/>
      <c r="F16996" s="27"/>
      <c r="G16996" s="35"/>
      <c r="H16996" s="35"/>
      <c r="I16996" s="35"/>
    </row>
    <row r="16997" spans="3:9" ht="22.5" customHeight="1" x14ac:dyDescent="0.25">
      <c r="C16997" s="34"/>
      <c r="D16997" s="27"/>
      <c r="F16997" s="27"/>
      <c r="G16997" s="35"/>
      <c r="H16997" s="35"/>
      <c r="I16997" s="35"/>
    </row>
    <row r="16998" spans="3:9" ht="22.5" customHeight="1" x14ac:dyDescent="0.25">
      <c r="C16998" s="34"/>
      <c r="D16998" s="27"/>
      <c r="F16998" s="27"/>
      <c r="G16998" s="35"/>
      <c r="H16998" s="35"/>
      <c r="I16998" s="35"/>
    </row>
    <row r="16999" spans="3:9" ht="22.5" customHeight="1" x14ac:dyDescent="0.25">
      <c r="C16999" s="34"/>
      <c r="D16999" s="27"/>
      <c r="F16999" s="27"/>
      <c r="G16999" s="35"/>
      <c r="H16999" s="35"/>
      <c r="I16999" s="35"/>
    </row>
    <row r="17000" spans="3:9" ht="22.5" customHeight="1" x14ac:dyDescent="0.25">
      <c r="C17000" s="34"/>
      <c r="D17000" s="27"/>
      <c r="F17000" s="27"/>
      <c r="G17000" s="35"/>
      <c r="H17000" s="35"/>
      <c r="I17000" s="35"/>
    </row>
    <row r="17001" spans="3:9" ht="22.5" customHeight="1" x14ac:dyDescent="0.25">
      <c r="C17001" s="34"/>
      <c r="D17001" s="27"/>
      <c r="F17001" s="27"/>
      <c r="G17001" s="35"/>
      <c r="H17001" s="35"/>
      <c r="I17001" s="35"/>
    </row>
    <row r="17002" spans="3:9" ht="22.5" customHeight="1" x14ac:dyDescent="0.25">
      <c r="C17002" s="34"/>
      <c r="D17002" s="27"/>
      <c r="F17002" s="27"/>
      <c r="G17002" s="35"/>
      <c r="H17002" s="35"/>
      <c r="I17002" s="35"/>
    </row>
    <row r="17003" spans="3:9" ht="22.5" customHeight="1" x14ac:dyDescent="0.25">
      <c r="C17003" s="34"/>
      <c r="D17003" s="27"/>
      <c r="F17003" s="27"/>
      <c r="G17003" s="35"/>
      <c r="H17003" s="35"/>
      <c r="I17003" s="35"/>
    </row>
    <row r="17004" spans="3:9" ht="22.5" customHeight="1" x14ac:dyDescent="0.25">
      <c r="C17004" s="34"/>
      <c r="D17004" s="27"/>
      <c r="F17004" s="27"/>
      <c r="G17004" s="35"/>
      <c r="H17004" s="35"/>
      <c r="I17004" s="35"/>
    </row>
    <row r="17005" spans="3:9" ht="22.5" customHeight="1" x14ac:dyDescent="0.25">
      <c r="C17005" s="34"/>
      <c r="D17005" s="27"/>
      <c r="F17005" s="27"/>
      <c r="G17005" s="35"/>
      <c r="H17005" s="35"/>
      <c r="I17005" s="35"/>
    </row>
    <row r="17006" spans="3:9" ht="22.5" customHeight="1" x14ac:dyDescent="0.25">
      <c r="C17006" s="34"/>
      <c r="D17006" s="27"/>
      <c r="F17006" s="27"/>
      <c r="G17006" s="35"/>
      <c r="H17006" s="35"/>
      <c r="I17006" s="35"/>
    </row>
    <row r="17007" spans="3:9" ht="22.5" customHeight="1" x14ac:dyDescent="0.25">
      <c r="C17007" s="34"/>
      <c r="D17007" s="27"/>
      <c r="F17007" s="27"/>
      <c r="G17007" s="35"/>
      <c r="H17007" s="35"/>
      <c r="I17007" s="35"/>
    </row>
    <row r="17008" spans="3:9" ht="22.5" customHeight="1" x14ac:dyDescent="0.25">
      <c r="C17008" s="34"/>
      <c r="D17008" s="27"/>
      <c r="F17008" s="27"/>
      <c r="G17008" s="35"/>
      <c r="H17008" s="35"/>
      <c r="I17008" s="35"/>
    </row>
    <row r="17009" spans="3:9" ht="22.5" customHeight="1" x14ac:dyDescent="0.25">
      <c r="C17009" s="34"/>
      <c r="D17009" s="27"/>
      <c r="F17009" s="27"/>
      <c r="G17009" s="35"/>
      <c r="H17009" s="35"/>
      <c r="I17009" s="35"/>
    </row>
    <row r="17010" spans="3:9" ht="22.5" customHeight="1" x14ac:dyDescent="0.25">
      <c r="C17010" s="34"/>
      <c r="D17010" s="27"/>
      <c r="F17010" s="27"/>
      <c r="G17010" s="35"/>
      <c r="H17010" s="35"/>
      <c r="I17010" s="35"/>
    </row>
    <row r="17011" spans="3:9" ht="22.5" customHeight="1" x14ac:dyDescent="0.25">
      <c r="C17011" s="34"/>
      <c r="D17011" s="27"/>
      <c r="F17011" s="27"/>
      <c r="G17011" s="35"/>
      <c r="H17011" s="35"/>
      <c r="I17011" s="35"/>
    </row>
    <row r="17012" spans="3:9" ht="22.5" customHeight="1" x14ac:dyDescent="0.25">
      <c r="C17012" s="34"/>
      <c r="D17012" s="27"/>
      <c r="F17012" s="27"/>
      <c r="G17012" s="35"/>
      <c r="H17012" s="35"/>
      <c r="I17012" s="35"/>
    </row>
    <row r="17013" spans="3:9" ht="22.5" customHeight="1" x14ac:dyDescent="0.25">
      <c r="C17013" s="34"/>
      <c r="D17013" s="27"/>
      <c r="F17013" s="27"/>
      <c r="G17013" s="35"/>
      <c r="H17013" s="35"/>
      <c r="I17013" s="35"/>
    </row>
    <row r="17014" spans="3:9" ht="22.5" customHeight="1" x14ac:dyDescent="0.25">
      <c r="C17014" s="34"/>
      <c r="D17014" s="27"/>
      <c r="F17014" s="27"/>
      <c r="G17014" s="35"/>
      <c r="H17014" s="35"/>
      <c r="I17014" s="35"/>
    </row>
    <row r="17015" spans="3:9" ht="22.5" customHeight="1" x14ac:dyDescent="0.25">
      <c r="C17015" s="34"/>
      <c r="D17015" s="27"/>
      <c r="F17015" s="27"/>
      <c r="G17015" s="35"/>
      <c r="H17015" s="35"/>
      <c r="I17015" s="35"/>
    </row>
    <row r="17016" spans="3:9" ht="22.5" customHeight="1" x14ac:dyDescent="0.25">
      <c r="C17016" s="34"/>
      <c r="D17016" s="27"/>
      <c r="F17016" s="27"/>
      <c r="G17016" s="35"/>
      <c r="H17016" s="35"/>
      <c r="I17016" s="35"/>
    </row>
    <row r="17017" spans="3:9" ht="22.5" customHeight="1" x14ac:dyDescent="0.25">
      <c r="C17017" s="34"/>
      <c r="D17017" s="27"/>
      <c r="F17017" s="27"/>
      <c r="G17017" s="35"/>
      <c r="H17017" s="35"/>
      <c r="I17017" s="35"/>
    </row>
    <row r="17018" spans="3:9" ht="22.5" customHeight="1" x14ac:dyDescent="0.25">
      <c r="C17018" s="34"/>
      <c r="D17018" s="27"/>
      <c r="F17018" s="27"/>
      <c r="G17018" s="35"/>
      <c r="H17018" s="35"/>
      <c r="I17018" s="35"/>
    </row>
    <row r="17019" spans="3:9" ht="22.5" customHeight="1" x14ac:dyDescent="0.25">
      <c r="C17019" s="34"/>
      <c r="D17019" s="27"/>
      <c r="F17019" s="27"/>
      <c r="G17019" s="35"/>
      <c r="H17019" s="35"/>
      <c r="I17019" s="35"/>
    </row>
    <row r="17020" spans="3:9" ht="22.5" customHeight="1" x14ac:dyDescent="0.25">
      <c r="C17020" s="34"/>
      <c r="D17020" s="27"/>
      <c r="F17020" s="27"/>
      <c r="G17020" s="35"/>
      <c r="H17020" s="35"/>
      <c r="I17020" s="35"/>
    </row>
    <row r="17021" spans="3:9" ht="22.5" customHeight="1" x14ac:dyDescent="0.25">
      <c r="C17021" s="34"/>
      <c r="D17021" s="27"/>
      <c r="F17021" s="27"/>
      <c r="G17021" s="35"/>
      <c r="H17021" s="35"/>
      <c r="I17021" s="35"/>
    </row>
    <row r="17022" spans="3:9" ht="22.5" customHeight="1" x14ac:dyDescent="0.25">
      <c r="C17022" s="34"/>
      <c r="D17022" s="27"/>
      <c r="F17022" s="27"/>
      <c r="G17022" s="35"/>
      <c r="H17022" s="35"/>
      <c r="I17022" s="35"/>
    </row>
    <row r="17023" spans="3:9" ht="22.5" customHeight="1" x14ac:dyDescent="0.25">
      <c r="C17023" s="34"/>
      <c r="D17023" s="27"/>
      <c r="F17023" s="27"/>
      <c r="G17023" s="35"/>
      <c r="H17023" s="35"/>
      <c r="I17023" s="35"/>
    </row>
    <row r="17024" spans="3:9" ht="22.5" customHeight="1" x14ac:dyDescent="0.25">
      <c r="C17024" s="34"/>
      <c r="D17024" s="27"/>
      <c r="F17024" s="27"/>
      <c r="G17024" s="35"/>
      <c r="H17024" s="35"/>
      <c r="I17024" s="35"/>
    </row>
    <row r="17025" spans="3:9" ht="22.5" customHeight="1" x14ac:dyDescent="0.25">
      <c r="C17025" s="34"/>
      <c r="D17025" s="27"/>
      <c r="F17025" s="27"/>
      <c r="G17025" s="35"/>
      <c r="H17025" s="35"/>
      <c r="I17025" s="35"/>
    </row>
    <row r="17026" spans="3:9" ht="22.5" customHeight="1" x14ac:dyDescent="0.25">
      <c r="C17026" s="34"/>
      <c r="D17026" s="27"/>
      <c r="F17026" s="27"/>
      <c r="G17026" s="35"/>
      <c r="H17026" s="35"/>
      <c r="I17026" s="35"/>
    </row>
    <row r="17027" spans="3:9" ht="22.5" customHeight="1" x14ac:dyDescent="0.25">
      <c r="C17027" s="34"/>
      <c r="D17027" s="27"/>
      <c r="F17027" s="27"/>
      <c r="G17027" s="35"/>
      <c r="H17027" s="35"/>
      <c r="I17027" s="35"/>
    </row>
    <row r="17028" spans="3:9" ht="22.5" customHeight="1" x14ac:dyDescent="0.25">
      <c r="C17028" s="34"/>
      <c r="D17028" s="27"/>
      <c r="F17028" s="27"/>
      <c r="G17028" s="35"/>
      <c r="H17028" s="35"/>
      <c r="I17028" s="35"/>
    </row>
    <row r="17029" spans="3:9" ht="22.5" customHeight="1" x14ac:dyDescent="0.25">
      <c r="C17029" s="34"/>
      <c r="D17029" s="27"/>
      <c r="F17029" s="27"/>
      <c r="G17029" s="35"/>
      <c r="H17029" s="35"/>
      <c r="I17029" s="35"/>
    </row>
    <row r="17030" spans="3:9" ht="22.5" customHeight="1" x14ac:dyDescent="0.25">
      <c r="C17030" s="34"/>
      <c r="D17030" s="27"/>
      <c r="F17030" s="27"/>
      <c r="G17030" s="35"/>
      <c r="H17030" s="35"/>
      <c r="I17030" s="35"/>
    </row>
    <row r="17031" spans="3:9" ht="22.5" customHeight="1" x14ac:dyDescent="0.25">
      <c r="C17031" s="34"/>
      <c r="D17031" s="27"/>
      <c r="F17031" s="27"/>
      <c r="G17031" s="35"/>
      <c r="H17031" s="35"/>
      <c r="I17031" s="35"/>
    </row>
    <row r="17032" spans="3:9" ht="22.5" customHeight="1" x14ac:dyDescent="0.25">
      <c r="C17032" s="34"/>
      <c r="D17032" s="27"/>
      <c r="F17032" s="27"/>
      <c r="G17032" s="35"/>
      <c r="H17032" s="35"/>
      <c r="I17032" s="35"/>
    </row>
    <row r="17033" spans="3:9" ht="22.5" customHeight="1" x14ac:dyDescent="0.25">
      <c r="C17033" s="34"/>
      <c r="D17033" s="27"/>
      <c r="F17033" s="27"/>
      <c r="G17033" s="35"/>
      <c r="H17033" s="35"/>
      <c r="I17033" s="35"/>
    </row>
    <row r="17034" spans="3:9" ht="22.5" customHeight="1" x14ac:dyDescent="0.25">
      <c r="C17034" s="34"/>
      <c r="D17034" s="27"/>
      <c r="F17034" s="27"/>
      <c r="G17034" s="35"/>
      <c r="H17034" s="35"/>
      <c r="I17034" s="35"/>
    </row>
    <row r="17035" spans="3:9" ht="22.5" customHeight="1" x14ac:dyDescent="0.25">
      <c r="C17035" s="34"/>
      <c r="D17035" s="27"/>
      <c r="F17035" s="27"/>
      <c r="G17035" s="35"/>
      <c r="H17035" s="35"/>
      <c r="I17035" s="35"/>
    </row>
    <row r="17036" spans="3:9" ht="22.5" customHeight="1" x14ac:dyDescent="0.25">
      <c r="C17036" s="34"/>
      <c r="D17036" s="27"/>
      <c r="F17036" s="27"/>
      <c r="G17036" s="35"/>
      <c r="H17036" s="35"/>
      <c r="I17036" s="35"/>
    </row>
    <row r="17037" spans="3:9" ht="22.5" customHeight="1" x14ac:dyDescent="0.25">
      <c r="C17037" s="34"/>
      <c r="D17037" s="27"/>
      <c r="F17037" s="27"/>
      <c r="G17037" s="35"/>
      <c r="H17037" s="35"/>
      <c r="I17037" s="35"/>
    </row>
    <row r="17038" spans="3:9" ht="22.5" customHeight="1" x14ac:dyDescent="0.25">
      <c r="C17038" s="34"/>
      <c r="D17038" s="27"/>
      <c r="F17038" s="27"/>
      <c r="G17038" s="35"/>
      <c r="H17038" s="35"/>
      <c r="I17038" s="35"/>
    </row>
    <row r="17039" spans="3:9" ht="22.5" customHeight="1" x14ac:dyDescent="0.25">
      <c r="C17039" s="34"/>
      <c r="D17039" s="27"/>
      <c r="F17039" s="27"/>
      <c r="G17039" s="35"/>
      <c r="H17039" s="35"/>
      <c r="I17039" s="35"/>
    </row>
    <row r="17040" spans="3:9" ht="22.5" customHeight="1" x14ac:dyDescent="0.25">
      <c r="C17040" s="34"/>
      <c r="D17040" s="27"/>
      <c r="F17040" s="27"/>
      <c r="G17040" s="35"/>
      <c r="H17040" s="35"/>
      <c r="I17040" s="35"/>
    </row>
    <row r="17041" spans="3:9" ht="22.5" customHeight="1" x14ac:dyDescent="0.25">
      <c r="C17041" s="34"/>
      <c r="D17041" s="27"/>
      <c r="F17041" s="27"/>
      <c r="G17041" s="35"/>
      <c r="H17041" s="35"/>
      <c r="I17041" s="35"/>
    </row>
    <row r="17042" spans="3:9" ht="22.5" customHeight="1" x14ac:dyDescent="0.25">
      <c r="C17042" s="34"/>
      <c r="D17042" s="27"/>
      <c r="F17042" s="27"/>
      <c r="G17042" s="35"/>
      <c r="H17042" s="35"/>
      <c r="I17042" s="35"/>
    </row>
    <row r="17043" spans="3:9" ht="22.5" customHeight="1" x14ac:dyDescent="0.25">
      <c r="C17043" s="34"/>
      <c r="D17043" s="27"/>
      <c r="F17043" s="27"/>
      <c r="G17043" s="35"/>
      <c r="H17043" s="35"/>
      <c r="I17043" s="35"/>
    </row>
    <row r="17044" spans="3:9" ht="22.5" customHeight="1" x14ac:dyDescent="0.25">
      <c r="C17044" s="34"/>
      <c r="D17044" s="27"/>
      <c r="F17044" s="27"/>
      <c r="G17044" s="35"/>
      <c r="H17044" s="35"/>
      <c r="I17044" s="35"/>
    </row>
    <row r="17045" spans="3:9" ht="22.5" customHeight="1" x14ac:dyDescent="0.25">
      <c r="C17045" s="34"/>
      <c r="D17045" s="27"/>
      <c r="F17045" s="27"/>
      <c r="G17045" s="35"/>
      <c r="H17045" s="35"/>
      <c r="I17045" s="35"/>
    </row>
    <row r="17046" spans="3:9" ht="22.5" customHeight="1" x14ac:dyDescent="0.25">
      <c r="C17046" s="34"/>
      <c r="D17046" s="27"/>
      <c r="F17046" s="27"/>
      <c r="G17046" s="35"/>
      <c r="H17046" s="35"/>
      <c r="I17046" s="35"/>
    </row>
    <row r="17047" spans="3:9" ht="22.5" customHeight="1" x14ac:dyDescent="0.25">
      <c r="C17047" s="34"/>
      <c r="D17047" s="27"/>
      <c r="F17047" s="27"/>
      <c r="G17047" s="35"/>
      <c r="H17047" s="35"/>
      <c r="I17047" s="35"/>
    </row>
    <row r="17048" spans="3:9" ht="22.5" customHeight="1" x14ac:dyDescent="0.25">
      <c r="C17048" s="34"/>
      <c r="D17048" s="27"/>
      <c r="F17048" s="27"/>
      <c r="G17048" s="35"/>
      <c r="H17048" s="35"/>
      <c r="I17048" s="35"/>
    </row>
    <row r="17049" spans="3:9" ht="22.5" customHeight="1" x14ac:dyDescent="0.25">
      <c r="C17049" s="34"/>
      <c r="D17049" s="27"/>
      <c r="F17049" s="27"/>
      <c r="G17049" s="35"/>
      <c r="H17049" s="35"/>
      <c r="I17049" s="35"/>
    </row>
    <row r="17050" spans="3:9" ht="22.5" customHeight="1" x14ac:dyDescent="0.25">
      <c r="C17050" s="34"/>
      <c r="D17050" s="27"/>
      <c r="F17050" s="27"/>
      <c r="G17050" s="35"/>
      <c r="H17050" s="35"/>
      <c r="I17050" s="35"/>
    </row>
    <row r="17051" spans="3:9" ht="22.5" customHeight="1" x14ac:dyDescent="0.25">
      <c r="C17051" s="34"/>
      <c r="D17051" s="27"/>
      <c r="F17051" s="27"/>
      <c r="G17051" s="35"/>
      <c r="H17051" s="35"/>
      <c r="I17051" s="35"/>
    </row>
    <row r="17052" spans="3:9" ht="22.5" customHeight="1" x14ac:dyDescent="0.25">
      <c r="C17052" s="34"/>
      <c r="D17052" s="27"/>
      <c r="F17052" s="27"/>
      <c r="G17052" s="35"/>
      <c r="H17052" s="35"/>
      <c r="I17052" s="35"/>
    </row>
    <row r="17053" spans="3:9" ht="22.5" customHeight="1" x14ac:dyDescent="0.25">
      <c r="C17053" s="34"/>
      <c r="D17053" s="27"/>
      <c r="F17053" s="27"/>
      <c r="G17053" s="35"/>
      <c r="H17053" s="35"/>
      <c r="I17053" s="35"/>
    </row>
    <row r="17054" spans="3:9" ht="22.5" customHeight="1" x14ac:dyDescent="0.25">
      <c r="C17054" s="34"/>
      <c r="D17054" s="27"/>
      <c r="F17054" s="27"/>
      <c r="G17054" s="35"/>
      <c r="H17054" s="35"/>
      <c r="I17054" s="35"/>
    </row>
    <row r="17055" spans="3:9" ht="22.5" customHeight="1" x14ac:dyDescent="0.25">
      <c r="C17055" s="34"/>
      <c r="D17055" s="27"/>
      <c r="F17055" s="27"/>
      <c r="G17055" s="35"/>
      <c r="H17055" s="35"/>
      <c r="I17055" s="35"/>
    </row>
    <row r="17056" spans="3:9" ht="22.5" customHeight="1" x14ac:dyDescent="0.25">
      <c r="C17056" s="34"/>
      <c r="D17056" s="27"/>
      <c r="F17056" s="27"/>
      <c r="G17056" s="35"/>
      <c r="H17056" s="35"/>
      <c r="I17056" s="35"/>
    </row>
    <row r="17057" spans="3:9" ht="22.5" customHeight="1" x14ac:dyDescent="0.25">
      <c r="C17057" s="34"/>
      <c r="D17057" s="27"/>
      <c r="F17057" s="27"/>
      <c r="G17057" s="35"/>
      <c r="H17057" s="35"/>
      <c r="I17057" s="35"/>
    </row>
    <row r="17058" spans="3:9" ht="22.5" customHeight="1" x14ac:dyDescent="0.25">
      <c r="C17058" s="34"/>
      <c r="D17058" s="27"/>
      <c r="F17058" s="27"/>
      <c r="G17058" s="35"/>
      <c r="H17058" s="35"/>
      <c r="I17058" s="35"/>
    </row>
    <row r="17059" spans="3:9" ht="22.5" customHeight="1" x14ac:dyDescent="0.25">
      <c r="C17059" s="34"/>
      <c r="D17059" s="27"/>
      <c r="F17059" s="27"/>
      <c r="G17059" s="35"/>
      <c r="H17059" s="35"/>
      <c r="I17059" s="35"/>
    </row>
    <row r="17060" spans="3:9" ht="22.5" customHeight="1" x14ac:dyDescent="0.25">
      <c r="C17060" s="34"/>
      <c r="D17060" s="27"/>
      <c r="F17060" s="27"/>
      <c r="G17060" s="35"/>
      <c r="H17060" s="35"/>
      <c r="I17060" s="35"/>
    </row>
    <row r="17061" spans="3:9" ht="22.5" customHeight="1" x14ac:dyDescent="0.25">
      <c r="C17061" s="34"/>
      <c r="D17061" s="27"/>
      <c r="F17061" s="27"/>
      <c r="G17061" s="35"/>
      <c r="H17061" s="35"/>
      <c r="I17061" s="35"/>
    </row>
    <row r="17062" spans="3:9" ht="22.5" customHeight="1" x14ac:dyDescent="0.25">
      <c r="C17062" s="34"/>
      <c r="D17062" s="27"/>
      <c r="F17062" s="27"/>
      <c r="G17062" s="35"/>
      <c r="H17062" s="35"/>
      <c r="I17062" s="35"/>
    </row>
    <row r="17063" spans="3:9" ht="22.5" customHeight="1" x14ac:dyDescent="0.25">
      <c r="C17063" s="34"/>
      <c r="D17063" s="27"/>
      <c r="F17063" s="27"/>
      <c r="G17063" s="35"/>
      <c r="H17063" s="35"/>
      <c r="I17063" s="35"/>
    </row>
    <row r="17064" spans="3:9" ht="22.5" customHeight="1" x14ac:dyDescent="0.25">
      <c r="C17064" s="34"/>
      <c r="D17064" s="27"/>
      <c r="F17064" s="27"/>
      <c r="G17064" s="35"/>
      <c r="H17064" s="35"/>
      <c r="I17064" s="35"/>
    </row>
    <row r="17065" spans="3:9" ht="22.5" customHeight="1" x14ac:dyDescent="0.25">
      <c r="C17065" s="34"/>
      <c r="D17065" s="27"/>
      <c r="F17065" s="27"/>
      <c r="G17065" s="35"/>
      <c r="H17065" s="35"/>
      <c r="I17065" s="35"/>
    </row>
    <row r="17066" spans="3:9" ht="22.5" customHeight="1" x14ac:dyDescent="0.25">
      <c r="C17066" s="34"/>
      <c r="D17066" s="27"/>
      <c r="F17066" s="27"/>
      <c r="G17066" s="35"/>
      <c r="H17066" s="35"/>
      <c r="I17066" s="35"/>
    </row>
    <row r="17067" spans="3:9" ht="22.5" customHeight="1" x14ac:dyDescent="0.25">
      <c r="C17067" s="34"/>
      <c r="D17067" s="27"/>
      <c r="F17067" s="27"/>
      <c r="G17067" s="35"/>
      <c r="H17067" s="35"/>
      <c r="I17067" s="35"/>
    </row>
    <row r="17068" spans="3:9" ht="22.5" customHeight="1" x14ac:dyDescent="0.25">
      <c r="C17068" s="34"/>
      <c r="D17068" s="27"/>
      <c r="F17068" s="27"/>
      <c r="G17068" s="35"/>
      <c r="H17068" s="35"/>
      <c r="I17068" s="35"/>
    </row>
    <row r="17069" spans="3:9" ht="22.5" customHeight="1" x14ac:dyDescent="0.25">
      <c r="C17069" s="34"/>
      <c r="D17069" s="27"/>
      <c r="F17069" s="27"/>
      <c r="G17069" s="35"/>
      <c r="H17069" s="35"/>
      <c r="I17069" s="35"/>
    </row>
    <row r="17070" spans="3:9" ht="22.5" customHeight="1" x14ac:dyDescent="0.25">
      <c r="C17070" s="34"/>
      <c r="D17070" s="27"/>
      <c r="F17070" s="27"/>
      <c r="G17070" s="35"/>
      <c r="H17070" s="35"/>
      <c r="I17070" s="35"/>
    </row>
    <row r="17071" spans="3:9" ht="22.5" customHeight="1" x14ac:dyDescent="0.25">
      <c r="C17071" s="34"/>
      <c r="D17071" s="27"/>
      <c r="F17071" s="27"/>
      <c r="G17071" s="35"/>
      <c r="H17071" s="35"/>
      <c r="I17071" s="35"/>
    </row>
    <row r="17072" spans="3:9" ht="22.5" customHeight="1" x14ac:dyDescent="0.25">
      <c r="C17072" s="34"/>
      <c r="D17072" s="27"/>
      <c r="F17072" s="27"/>
      <c r="G17072" s="35"/>
      <c r="H17072" s="35"/>
      <c r="I17072" s="35"/>
    </row>
    <row r="17073" spans="3:9" ht="22.5" customHeight="1" x14ac:dyDescent="0.25">
      <c r="C17073" s="34"/>
      <c r="D17073" s="27"/>
      <c r="F17073" s="27"/>
      <c r="G17073" s="35"/>
      <c r="H17073" s="35"/>
      <c r="I17073" s="35"/>
    </row>
    <row r="17074" spans="3:9" ht="22.5" customHeight="1" x14ac:dyDescent="0.25">
      <c r="C17074" s="34"/>
      <c r="D17074" s="27"/>
      <c r="F17074" s="27"/>
      <c r="G17074" s="35"/>
      <c r="H17074" s="35"/>
      <c r="I17074" s="35"/>
    </row>
    <row r="17075" spans="3:9" ht="22.5" customHeight="1" x14ac:dyDescent="0.25">
      <c r="C17075" s="34"/>
      <c r="D17075" s="27"/>
      <c r="F17075" s="27"/>
      <c r="G17075" s="35"/>
      <c r="H17075" s="35"/>
      <c r="I17075" s="35"/>
    </row>
    <row r="17076" spans="3:9" ht="22.5" customHeight="1" x14ac:dyDescent="0.25">
      <c r="C17076" s="34"/>
      <c r="D17076" s="27"/>
      <c r="F17076" s="27"/>
      <c r="G17076" s="35"/>
      <c r="H17076" s="35"/>
      <c r="I17076" s="35"/>
    </row>
    <row r="17077" spans="3:9" ht="22.5" customHeight="1" x14ac:dyDescent="0.25">
      <c r="C17077" s="34"/>
      <c r="D17077" s="27"/>
      <c r="F17077" s="27"/>
      <c r="G17077" s="35"/>
      <c r="H17077" s="35"/>
      <c r="I17077" s="35"/>
    </row>
    <row r="17078" spans="3:9" ht="22.5" customHeight="1" x14ac:dyDescent="0.25">
      <c r="C17078" s="34"/>
      <c r="D17078" s="27"/>
      <c r="F17078" s="27"/>
      <c r="G17078" s="35"/>
      <c r="H17078" s="35"/>
      <c r="I17078" s="35"/>
    </row>
    <row r="17079" spans="3:9" ht="22.5" customHeight="1" x14ac:dyDescent="0.25">
      <c r="C17079" s="34"/>
      <c r="D17079" s="27"/>
      <c r="F17079" s="27"/>
      <c r="G17079" s="35"/>
      <c r="H17079" s="35"/>
      <c r="I17079" s="35"/>
    </row>
    <row r="17080" spans="3:9" ht="22.5" customHeight="1" x14ac:dyDescent="0.25">
      <c r="C17080" s="34"/>
      <c r="D17080" s="27"/>
      <c r="F17080" s="27"/>
      <c r="G17080" s="35"/>
      <c r="H17080" s="35"/>
      <c r="I17080" s="35"/>
    </row>
    <row r="17081" spans="3:9" ht="22.5" customHeight="1" x14ac:dyDescent="0.25">
      <c r="C17081" s="34"/>
      <c r="D17081" s="27"/>
      <c r="F17081" s="27"/>
      <c r="G17081" s="35"/>
      <c r="H17081" s="35"/>
      <c r="I17081" s="35"/>
    </row>
    <row r="17082" spans="3:9" ht="22.5" customHeight="1" x14ac:dyDescent="0.25">
      <c r="C17082" s="34"/>
      <c r="D17082" s="27"/>
      <c r="F17082" s="27"/>
      <c r="G17082" s="35"/>
      <c r="H17082" s="35"/>
      <c r="I17082" s="35"/>
    </row>
    <row r="17083" spans="3:9" ht="22.5" customHeight="1" x14ac:dyDescent="0.25">
      <c r="C17083" s="34"/>
      <c r="D17083" s="27"/>
      <c r="F17083" s="27"/>
      <c r="G17083" s="35"/>
      <c r="H17083" s="35"/>
      <c r="I17083" s="35"/>
    </row>
    <row r="17084" spans="3:9" ht="22.5" customHeight="1" x14ac:dyDescent="0.25">
      <c r="C17084" s="34"/>
      <c r="D17084" s="27"/>
      <c r="F17084" s="27"/>
      <c r="G17084" s="35"/>
      <c r="H17084" s="35"/>
      <c r="I17084" s="35"/>
    </row>
    <row r="17085" spans="3:9" ht="22.5" customHeight="1" x14ac:dyDescent="0.25">
      <c r="C17085" s="34"/>
      <c r="D17085" s="27"/>
      <c r="F17085" s="27"/>
      <c r="G17085" s="35"/>
      <c r="H17085" s="35"/>
      <c r="I17085" s="35"/>
    </row>
    <row r="17086" spans="3:9" ht="22.5" customHeight="1" x14ac:dyDescent="0.25">
      <c r="C17086" s="34"/>
      <c r="D17086" s="27"/>
      <c r="F17086" s="27"/>
      <c r="G17086" s="35"/>
      <c r="H17086" s="35"/>
      <c r="I17086" s="35"/>
    </row>
    <row r="17087" spans="3:9" ht="22.5" customHeight="1" x14ac:dyDescent="0.25">
      <c r="C17087" s="34"/>
      <c r="D17087" s="27"/>
      <c r="F17087" s="27"/>
      <c r="G17087" s="35"/>
      <c r="H17087" s="35"/>
      <c r="I17087" s="35"/>
    </row>
    <row r="17088" spans="3:9" ht="22.5" customHeight="1" x14ac:dyDescent="0.25">
      <c r="C17088" s="34"/>
      <c r="D17088" s="27"/>
      <c r="F17088" s="27"/>
      <c r="G17088" s="35"/>
      <c r="H17088" s="35"/>
      <c r="I17088" s="35"/>
    </row>
    <row r="17089" spans="3:9" ht="22.5" customHeight="1" x14ac:dyDescent="0.25">
      <c r="C17089" s="34"/>
      <c r="D17089" s="27"/>
      <c r="F17089" s="27"/>
      <c r="G17089" s="35"/>
      <c r="H17089" s="35"/>
      <c r="I17089" s="35"/>
    </row>
    <row r="17090" spans="3:9" ht="22.5" customHeight="1" x14ac:dyDescent="0.25">
      <c r="C17090" s="34"/>
      <c r="D17090" s="27"/>
      <c r="F17090" s="27"/>
      <c r="G17090" s="35"/>
      <c r="H17090" s="35"/>
      <c r="I17090" s="35"/>
    </row>
    <row r="17091" spans="3:9" ht="22.5" customHeight="1" x14ac:dyDescent="0.25">
      <c r="C17091" s="34"/>
      <c r="D17091" s="27"/>
      <c r="F17091" s="27"/>
      <c r="G17091" s="35"/>
      <c r="H17091" s="35"/>
      <c r="I17091" s="35"/>
    </row>
    <row r="17092" spans="3:9" ht="22.5" customHeight="1" x14ac:dyDescent="0.25">
      <c r="C17092" s="34"/>
      <c r="D17092" s="27"/>
      <c r="F17092" s="27"/>
      <c r="G17092" s="35"/>
      <c r="H17092" s="35"/>
      <c r="I17092" s="35"/>
    </row>
    <row r="17093" spans="3:9" ht="22.5" customHeight="1" x14ac:dyDescent="0.25">
      <c r="C17093" s="34"/>
      <c r="D17093" s="27"/>
      <c r="F17093" s="27"/>
      <c r="G17093" s="35"/>
      <c r="H17093" s="35"/>
      <c r="I17093" s="35"/>
    </row>
    <row r="17094" spans="3:9" ht="22.5" customHeight="1" x14ac:dyDescent="0.25">
      <c r="C17094" s="34"/>
      <c r="D17094" s="27"/>
      <c r="F17094" s="27"/>
      <c r="G17094" s="35"/>
      <c r="H17094" s="35"/>
      <c r="I17094" s="35"/>
    </row>
    <row r="17095" spans="3:9" ht="22.5" customHeight="1" x14ac:dyDescent="0.25">
      <c r="C17095" s="34"/>
      <c r="D17095" s="27"/>
      <c r="F17095" s="27"/>
      <c r="G17095" s="35"/>
      <c r="H17095" s="35"/>
      <c r="I17095" s="35"/>
    </row>
    <row r="17096" spans="3:9" ht="22.5" customHeight="1" x14ac:dyDescent="0.25">
      <c r="C17096" s="34"/>
      <c r="D17096" s="27"/>
      <c r="F17096" s="27"/>
      <c r="G17096" s="35"/>
      <c r="H17096" s="35"/>
      <c r="I17096" s="35"/>
    </row>
    <row r="17097" spans="3:9" ht="22.5" customHeight="1" x14ac:dyDescent="0.25">
      <c r="C17097" s="34"/>
      <c r="D17097" s="27"/>
      <c r="F17097" s="27"/>
      <c r="G17097" s="35"/>
      <c r="H17097" s="35"/>
      <c r="I17097" s="35"/>
    </row>
    <row r="17098" spans="3:9" ht="22.5" customHeight="1" x14ac:dyDescent="0.25">
      <c r="C17098" s="34"/>
      <c r="D17098" s="27"/>
      <c r="F17098" s="27"/>
      <c r="G17098" s="35"/>
      <c r="H17098" s="35"/>
      <c r="I17098" s="35"/>
    </row>
    <row r="17099" spans="3:9" ht="22.5" customHeight="1" x14ac:dyDescent="0.25">
      <c r="C17099" s="34"/>
      <c r="D17099" s="27"/>
      <c r="F17099" s="27"/>
      <c r="G17099" s="35"/>
      <c r="H17099" s="35"/>
      <c r="I17099" s="35"/>
    </row>
    <row r="17100" spans="3:9" ht="22.5" customHeight="1" x14ac:dyDescent="0.25">
      <c r="C17100" s="34"/>
      <c r="D17100" s="27"/>
      <c r="F17100" s="27"/>
      <c r="G17100" s="35"/>
      <c r="H17100" s="35"/>
      <c r="I17100" s="35"/>
    </row>
    <row r="17101" spans="3:9" ht="22.5" customHeight="1" x14ac:dyDescent="0.25">
      <c r="C17101" s="34"/>
      <c r="D17101" s="27"/>
      <c r="F17101" s="27"/>
      <c r="G17101" s="35"/>
      <c r="H17101" s="35"/>
      <c r="I17101" s="35"/>
    </row>
    <row r="17102" spans="3:9" ht="22.5" customHeight="1" x14ac:dyDescent="0.25">
      <c r="C17102" s="34"/>
      <c r="D17102" s="27"/>
      <c r="F17102" s="27"/>
      <c r="G17102" s="35"/>
      <c r="H17102" s="35"/>
      <c r="I17102" s="35"/>
    </row>
    <row r="17103" spans="3:9" ht="22.5" customHeight="1" x14ac:dyDescent="0.25">
      <c r="C17103" s="34"/>
      <c r="D17103" s="27"/>
      <c r="F17103" s="27"/>
      <c r="G17103" s="35"/>
      <c r="H17103" s="35"/>
      <c r="I17103" s="35"/>
    </row>
    <row r="17104" spans="3:9" ht="22.5" customHeight="1" x14ac:dyDescent="0.25">
      <c r="C17104" s="34"/>
      <c r="D17104" s="27"/>
      <c r="F17104" s="27"/>
      <c r="G17104" s="35"/>
      <c r="H17104" s="35"/>
      <c r="I17104" s="35"/>
    </row>
    <row r="17105" spans="3:9" ht="22.5" customHeight="1" x14ac:dyDescent="0.25">
      <c r="C17105" s="34"/>
      <c r="D17105" s="27"/>
      <c r="F17105" s="27"/>
      <c r="G17105" s="35"/>
      <c r="H17105" s="35"/>
      <c r="I17105" s="35"/>
    </row>
    <row r="17106" spans="3:9" ht="22.5" customHeight="1" x14ac:dyDescent="0.25">
      <c r="C17106" s="34"/>
      <c r="D17106" s="27"/>
      <c r="F17106" s="27"/>
      <c r="G17106" s="35"/>
      <c r="H17106" s="35"/>
      <c r="I17106" s="35"/>
    </row>
    <row r="17107" spans="3:9" ht="22.5" customHeight="1" x14ac:dyDescent="0.25">
      <c r="C17107" s="34"/>
      <c r="D17107" s="27"/>
      <c r="F17107" s="27"/>
      <c r="G17107" s="35"/>
      <c r="H17107" s="35"/>
      <c r="I17107" s="35"/>
    </row>
    <row r="17108" spans="3:9" ht="22.5" customHeight="1" x14ac:dyDescent="0.25">
      <c r="C17108" s="34"/>
      <c r="D17108" s="27"/>
      <c r="F17108" s="27"/>
      <c r="G17108" s="35"/>
      <c r="H17108" s="35"/>
      <c r="I17108" s="35"/>
    </row>
    <row r="17109" spans="3:9" ht="22.5" customHeight="1" x14ac:dyDescent="0.25">
      <c r="C17109" s="34"/>
      <c r="D17109" s="27"/>
      <c r="F17109" s="27"/>
      <c r="G17109" s="35"/>
      <c r="H17109" s="35"/>
      <c r="I17109" s="35"/>
    </row>
    <row r="17110" spans="3:9" ht="22.5" customHeight="1" x14ac:dyDescent="0.25">
      <c r="C17110" s="34"/>
      <c r="D17110" s="27"/>
      <c r="F17110" s="27"/>
      <c r="G17110" s="35"/>
      <c r="H17110" s="35"/>
      <c r="I17110" s="35"/>
    </row>
    <row r="17111" spans="3:9" ht="22.5" customHeight="1" x14ac:dyDescent="0.25">
      <c r="C17111" s="34"/>
      <c r="D17111" s="27"/>
      <c r="F17111" s="27"/>
      <c r="G17111" s="35"/>
      <c r="H17111" s="35"/>
      <c r="I17111" s="35"/>
    </row>
    <row r="17112" spans="3:9" ht="22.5" customHeight="1" x14ac:dyDescent="0.25">
      <c r="C17112" s="34"/>
      <c r="D17112" s="27"/>
      <c r="F17112" s="27"/>
      <c r="G17112" s="35"/>
      <c r="H17112" s="35"/>
      <c r="I17112" s="35"/>
    </row>
    <row r="17113" spans="3:9" ht="22.5" customHeight="1" x14ac:dyDescent="0.25">
      <c r="C17113" s="34"/>
      <c r="D17113" s="27"/>
      <c r="F17113" s="27"/>
      <c r="G17113" s="35"/>
      <c r="H17113" s="35"/>
      <c r="I17113" s="35"/>
    </row>
    <row r="17114" spans="3:9" ht="22.5" customHeight="1" x14ac:dyDescent="0.25">
      <c r="C17114" s="34"/>
      <c r="D17114" s="27"/>
      <c r="F17114" s="27"/>
      <c r="G17114" s="35"/>
      <c r="H17114" s="35"/>
      <c r="I17114" s="35"/>
    </row>
    <row r="17115" spans="3:9" ht="22.5" customHeight="1" x14ac:dyDescent="0.25">
      <c r="C17115" s="34"/>
      <c r="D17115" s="27"/>
      <c r="F17115" s="27"/>
      <c r="G17115" s="35"/>
      <c r="H17115" s="35"/>
      <c r="I17115" s="35"/>
    </row>
    <row r="17116" spans="3:9" ht="22.5" customHeight="1" x14ac:dyDescent="0.25">
      <c r="C17116" s="34"/>
      <c r="D17116" s="27"/>
      <c r="F17116" s="27"/>
      <c r="G17116" s="35"/>
      <c r="H17116" s="35"/>
      <c r="I17116" s="35"/>
    </row>
    <row r="17117" spans="3:9" ht="22.5" customHeight="1" x14ac:dyDescent="0.25">
      <c r="C17117" s="34"/>
      <c r="D17117" s="27"/>
      <c r="F17117" s="27"/>
      <c r="G17117" s="35"/>
      <c r="H17117" s="35"/>
      <c r="I17117" s="35"/>
    </row>
    <row r="17118" spans="3:9" ht="22.5" customHeight="1" x14ac:dyDescent="0.25">
      <c r="C17118" s="34"/>
      <c r="D17118" s="27"/>
      <c r="F17118" s="27"/>
      <c r="G17118" s="35"/>
      <c r="H17118" s="35"/>
      <c r="I17118" s="35"/>
    </row>
    <row r="17119" spans="3:9" ht="22.5" customHeight="1" x14ac:dyDescent="0.25">
      <c r="C17119" s="34"/>
      <c r="D17119" s="27"/>
      <c r="F17119" s="27"/>
      <c r="G17119" s="35"/>
      <c r="H17119" s="35"/>
      <c r="I17119" s="35"/>
    </row>
    <row r="17120" spans="3:9" ht="22.5" customHeight="1" x14ac:dyDescent="0.25">
      <c r="C17120" s="34"/>
      <c r="D17120" s="27"/>
      <c r="F17120" s="27"/>
      <c r="G17120" s="35"/>
      <c r="H17120" s="35"/>
      <c r="I17120" s="35"/>
    </row>
    <row r="17121" spans="3:9" ht="22.5" customHeight="1" x14ac:dyDescent="0.25">
      <c r="C17121" s="34"/>
      <c r="D17121" s="27"/>
      <c r="F17121" s="27"/>
      <c r="G17121" s="35"/>
      <c r="H17121" s="35"/>
      <c r="I17121" s="35"/>
    </row>
    <row r="17122" spans="3:9" ht="22.5" customHeight="1" x14ac:dyDescent="0.25">
      <c r="C17122" s="34"/>
      <c r="D17122" s="27"/>
      <c r="F17122" s="27"/>
      <c r="G17122" s="35"/>
      <c r="H17122" s="35"/>
      <c r="I17122" s="35"/>
    </row>
    <row r="17123" spans="3:9" ht="22.5" customHeight="1" x14ac:dyDescent="0.25">
      <c r="C17123" s="34"/>
      <c r="D17123" s="27"/>
      <c r="F17123" s="27"/>
      <c r="G17123" s="35"/>
      <c r="H17123" s="35"/>
      <c r="I17123" s="35"/>
    </row>
    <row r="17124" spans="3:9" ht="22.5" customHeight="1" x14ac:dyDescent="0.25">
      <c r="C17124" s="34"/>
      <c r="D17124" s="27"/>
      <c r="F17124" s="27"/>
      <c r="G17124" s="35"/>
      <c r="H17124" s="35"/>
      <c r="I17124" s="35"/>
    </row>
    <row r="17125" spans="3:9" ht="22.5" customHeight="1" x14ac:dyDescent="0.25">
      <c r="C17125" s="34"/>
      <c r="D17125" s="27"/>
      <c r="F17125" s="27"/>
      <c r="G17125" s="35"/>
      <c r="H17125" s="35"/>
      <c r="I17125" s="35"/>
    </row>
    <row r="17126" spans="3:9" ht="22.5" customHeight="1" x14ac:dyDescent="0.25">
      <c r="C17126" s="34"/>
      <c r="D17126" s="27"/>
      <c r="F17126" s="27"/>
      <c r="G17126" s="35"/>
      <c r="H17126" s="35"/>
      <c r="I17126" s="35"/>
    </row>
    <row r="17127" spans="3:9" ht="22.5" customHeight="1" x14ac:dyDescent="0.25">
      <c r="C17127" s="34"/>
      <c r="D17127" s="27"/>
      <c r="F17127" s="27"/>
      <c r="G17127" s="35"/>
      <c r="H17127" s="35"/>
      <c r="I17127" s="35"/>
    </row>
    <row r="17128" spans="3:9" ht="22.5" customHeight="1" x14ac:dyDescent="0.25">
      <c r="C17128" s="34"/>
      <c r="D17128" s="27"/>
      <c r="F17128" s="27"/>
      <c r="G17128" s="35"/>
      <c r="H17128" s="35"/>
      <c r="I17128" s="35"/>
    </row>
    <row r="17129" spans="3:9" ht="22.5" customHeight="1" x14ac:dyDescent="0.25">
      <c r="C17129" s="34"/>
      <c r="D17129" s="27"/>
      <c r="F17129" s="27"/>
      <c r="G17129" s="35"/>
      <c r="H17129" s="35"/>
      <c r="I17129" s="35"/>
    </row>
    <row r="17130" spans="3:9" ht="22.5" customHeight="1" x14ac:dyDescent="0.25">
      <c r="C17130" s="34"/>
      <c r="D17130" s="27"/>
      <c r="F17130" s="27"/>
      <c r="G17130" s="35"/>
      <c r="H17130" s="35"/>
      <c r="I17130" s="35"/>
    </row>
    <row r="17131" spans="3:9" ht="22.5" customHeight="1" x14ac:dyDescent="0.25">
      <c r="C17131" s="34"/>
      <c r="D17131" s="27"/>
      <c r="F17131" s="27"/>
      <c r="G17131" s="35"/>
      <c r="H17131" s="35"/>
      <c r="I17131" s="35"/>
    </row>
    <row r="17132" spans="3:9" ht="22.5" customHeight="1" x14ac:dyDescent="0.25">
      <c r="C17132" s="34"/>
      <c r="D17132" s="27"/>
      <c r="F17132" s="27"/>
      <c r="G17132" s="35"/>
      <c r="H17132" s="35"/>
      <c r="I17132" s="35"/>
    </row>
    <row r="17133" spans="3:9" ht="22.5" customHeight="1" x14ac:dyDescent="0.25">
      <c r="C17133" s="34"/>
      <c r="D17133" s="27"/>
      <c r="F17133" s="27"/>
      <c r="G17133" s="35"/>
      <c r="H17133" s="35"/>
      <c r="I17133" s="35"/>
    </row>
    <row r="17134" spans="3:9" ht="22.5" customHeight="1" x14ac:dyDescent="0.25">
      <c r="C17134" s="34"/>
      <c r="D17134" s="27"/>
      <c r="F17134" s="27"/>
      <c r="G17134" s="35"/>
      <c r="H17134" s="35"/>
      <c r="I17134" s="35"/>
    </row>
    <row r="17135" spans="3:9" ht="22.5" customHeight="1" x14ac:dyDescent="0.25">
      <c r="C17135" s="34"/>
      <c r="D17135" s="27"/>
      <c r="F17135" s="27"/>
      <c r="G17135" s="35"/>
      <c r="H17135" s="35"/>
      <c r="I17135" s="35"/>
    </row>
    <row r="17136" spans="3:9" ht="22.5" customHeight="1" x14ac:dyDescent="0.25">
      <c r="C17136" s="34"/>
      <c r="D17136" s="27"/>
      <c r="F17136" s="27"/>
      <c r="G17136" s="35"/>
      <c r="H17136" s="35"/>
      <c r="I17136" s="35"/>
    </row>
    <row r="17137" spans="3:9" ht="22.5" customHeight="1" x14ac:dyDescent="0.25">
      <c r="C17137" s="34"/>
      <c r="D17137" s="27"/>
      <c r="F17137" s="27"/>
      <c r="G17137" s="35"/>
      <c r="H17137" s="35"/>
      <c r="I17137" s="35"/>
    </row>
    <row r="17138" spans="3:9" ht="22.5" customHeight="1" x14ac:dyDescent="0.25">
      <c r="C17138" s="34"/>
      <c r="D17138" s="27"/>
      <c r="F17138" s="27"/>
      <c r="G17138" s="35"/>
      <c r="H17138" s="35"/>
      <c r="I17138" s="35"/>
    </row>
    <row r="17139" spans="3:9" ht="22.5" customHeight="1" x14ac:dyDescent="0.25">
      <c r="C17139" s="34"/>
      <c r="D17139" s="27"/>
      <c r="F17139" s="27"/>
      <c r="G17139" s="35"/>
      <c r="H17139" s="35"/>
      <c r="I17139" s="35"/>
    </row>
    <row r="17140" spans="3:9" ht="22.5" customHeight="1" x14ac:dyDescent="0.25">
      <c r="C17140" s="34"/>
      <c r="D17140" s="27"/>
      <c r="F17140" s="27"/>
      <c r="G17140" s="35"/>
      <c r="H17140" s="35"/>
      <c r="I17140" s="35"/>
    </row>
    <row r="17141" spans="3:9" ht="22.5" customHeight="1" x14ac:dyDescent="0.25">
      <c r="C17141" s="34"/>
      <c r="D17141" s="27"/>
      <c r="F17141" s="27"/>
      <c r="G17141" s="35"/>
      <c r="H17141" s="35"/>
      <c r="I17141" s="35"/>
    </row>
    <row r="17142" spans="3:9" ht="22.5" customHeight="1" x14ac:dyDescent="0.25">
      <c r="C17142" s="34"/>
      <c r="D17142" s="27"/>
      <c r="F17142" s="27"/>
      <c r="G17142" s="35"/>
      <c r="H17142" s="35"/>
      <c r="I17142" s="35"/>
    </row>
    <row r="17143" spans="3:9" ht="22.5" customHeight="1" x14ac:dyDescent="0.25">
      <c r="C17143" s="34"/>
      <c r="D17143" s="27"/>
      <c r="F17143" s="27"/>
      <c r="G17143" s="35"/>
      <c r="H17143" s="35"/>
      <c r="I17143" s="35"/>
    </row>
    <row r="17144" spans="3:9" ht="22.5" customHeight="1" x14ac:dyDescent="0.25">
      <c r="C17144" s="34"/>
      <c r="D17144" s="27"/>
      <c r="F17144" s="27"/>
      <c r="G17144" s="35"/>
      <c r="H17144" s="35"/>
      <c r="I17144" s="35"/>
    </row>
    <row r="17145" spans="3:9" ht="22.5" customHeight="1" x14ac:dyDescent="0.25">
      <c r="C17145" s="34"/>
      <c r="D17145" s="27"/>
      <c r="F17145" s="27"/>
      <c r="G17145" s="35"/>
      <c r="H17145" s="35"/>
      <c r="I17145" s="35"/>
    </row>
    <row r="17146" spans="3:9" ht="22.5" customHeight="1" x14ac:dyDescent="0.25">
      <c r="C17146" s="34"/>
      <c r="D17146" s="27"/>
      <c r="F17146" s="27"/>
      <c r="G17146" s="35"/>
      <c r="H17146" s="35"/>
      <c r="I17146" s="35"/>
    </row>
    <row r="17147" spans="3:9" ht="22.5" customHeight="1" x14ac:dyDescent="0.25">
      <c r="C17147" s="34"/>
      <c r="D17147" s="27"/>
      <c r="F17147" s="27"/>
      <c r="G17147" s="35"/>
      <c r="H17147" s="35"/>
      <c r="I17147" s="35"/>
    </row>
    <row r="17148" spans="3:9" ht="22.5" customHeight="1" x14ac:dyDescent="0.25">
      <c r="C17148" s="34"/>
      <c r="D17148" s="27"/>
      <c r="F17148" s="27"/>
      <c r="G17148" s="35"/>
      <c r="H17148" s="35"/>
      <c r="I17148" s="35"/>
    </row>
    <row r="17149" spans="3:9" ht="22.5" customHeight="1" x14ac:dyDescent="0.25">
      <c r="C17149" s="34"/>
      <c r="D17149" s="27"/>
      <c r="F17149" s="27"/>
      <c r="G17149" s="35"/>
      <c r="H17149" s="35"/>
      <c r="I17149" s="35"/>
    </row>
    <row r="17150" spans="3:9" ht="22.5" customHeight="1" x14ac:dyDescent="0.25">
      <c r="C17150" s="34"/>
      <c r="D17150" s="27"/>
      <c r="F17150" s="27"/>
      <c r="G17150" s="35"/>
      <c r="H17150" s="35"/>
      <c r="I17150" s="35"/>
    </row>
    <row r="17151" spans="3:9" ht="22.5" customHeight="1" x14ac:dyDescent="0.25">
      <c r="C17151" s="34"/>
      <c r="D17151" s="27"/>
      <c r="F17151" s="27"/>
      <c r="G17151" s="35"/>
      <c r="H17151" s="35"/>
      <c r="I17151" s="35"/>
    </row>
    <row r="17152" spans="3:9" ht="22.5" customHeight="1" x14ac:dyDescent="0.25">
      <c r="C17152" s="34"/>
      <c r="D17152" s="27"/>
      <c r="F17152" s="27"/>
      <c r="G17152" s="35"/>
      <c r="H17152" s="35"/>
      <c r="I17152" s="35"/>
    </row>
    <row r="17153" spans="3:9" ht="22.5" customHeight="1" x14ac:dyDescent="0.25">
      <c r="C17153" s="34"/>
      <c r="D17153" s="27"/>
      <c r="F17153" s="27"/>
      <c r="G17153" s="35"/>
      <c r="H17153" s="35"/>
      <c r="I17153" s="35"/>
    </row>
    <row r="17154" spans="3:9" ht="22.5" customHeight="1" x14ac:dyDescent="0.25">
      <c r="C17154" s="34"/>
      <c r="D17154" s="27"/>
      <c r="F17154" s="27"/>
      <c r="G17154" s="35"/>
      <c r="H17154" s="35"/>
      <c r="I17154" s="35"/>
    </row>
    <row r="17155" spans="3:9" ht="22.5" customHeight="1" x14ac:dyDescent="0.25">
      <c r="C17155" s="34"/>
      <c r="D17155" s="27"/>
      <c r="F17155" s="27"/>
      <c r="G17155" s="35"/>
      <c r="H17155" s="35"/>
      <c r="I17155" s="35"/>
    </row>
    <row r="17156" spans="3:9" ht="22.5" customHeight="1" x14ac:dyDescent="0.25">
      <c r="C17156" s="34"/>
      <c r="D17156" s="27"/>
      <c r="F17156" s="27"/>
      <c r="G17156" s="35"/>
      <c r="H17156" s="35"/>
      <c r="I17156" s="35"/>
    </row>
    <row r="17157" spans="3:9" ht="22.5" customHeight="1" x14ac:dyDescent="0.25">
      <c r="C17157" s="34"/>
      <c r="D17157" s="27"/>
      <c r="F17157" s="27"/>
      <c r="G17157" s="35"/>
      <c r="H17157" s="35"/>
      <c r="I17157" s="35"/>
    </row>
    <row r="17158" spans="3:9" ht="22.5" customHeight="1" x14ac:dyDescent="0.25">
      <c r="C17158" s="34"/>
      <c r="D17158" s="27"/>
      <c r="F17158" s="27"/>
      <c r="G17158" s="35"/>
      <c r="H17158" s="35"/>
      <c r="I17158" s="35"/>
    </row>
    <row r="17159" spans="3:9" ht="22.5" customHeight="1" x14ac:dyDescent="0.25">
      <c r="C17159" s="34"/>
      <c r="D17159" s="27"/>
      <c r="F17159" s="27"/>
      <c r="G17159" s="35"/>
      <c r="H17159" s="35"/>
      <c r="I17159" s="35"/>
    </row>
    <row r="17160" spans="3:9" ht="22.5" customHeight="1" x14ac:dyDescent="0.25">
      <c r="C17160" s="34"/>
      <c r="D17160" s="27"/>
      <c r="F17160" s="27"/>
      <c r="G17160" s="35"/>
      <c r="H17160" s="35"/>
      <c r="I17160" s="35"/>
    </row>
    <row r="17161" spans="3:9" ht="22.5" customHeight="1" x14ac:dyDescent="0.25">
      <c r="C17161" s="34"/>
      <c r="D17161" s="27"/>
      <c r="F17161" s="27"/>
      <c r="G17161" s="35"/>
      <c r="H17161" s="35"/>
      <c r="I17161" s="35"/>
    </row>
    <row r="17162" spans="3:9" ht="22.5" customHeight="1" x14ac:dyDescent="0.25">
      <c r="C17162" s="34"/>
      <c r="D17162" s="27"/>
      <c r="F17162" s="27"/>
      <c r="G17162" s="35"/>
      <c r="H17162" s="35"/>
      <c r="I17162" s="35"/>
    </row>
    <row r="17163" spans="3:9" ht="22.5" customHeight="1" x14ac:dyDescent="0.25">
      <c r="C17163" s="34"/>
      <c r="D17163" s="27"/>
      <c r="F17163" s="27"/>
      <c r="G17163" s="35"/>
      <c r="H17163" s="35"/>
      <c r="I17163" s="35"/>
    </row>
    <row r="17164" spans="3:9" ht="22.5" customHeight="1" x14ac:dyDescent="0.25">
      <c r="C17164" s="34"/>
      <c r="D17164" s="27"/>
      <c r="F17164" s="27"/>
      <c r="G17164" s="35"/>
      <c r="H17164" s="35"/>
      <c r="I17164" s="35"/>
    </row>
    <row r="17165" spans="3:9" ht="22.5" customHeight="1" x14ac:dyDescent="0.25">
      <c r="C17165" s="34"/>
      <c r="D17165" s="27"/>
      <c r="F17165" s="27"/>
      <c r="G17165" s="35"/>
      <c r="H17165" s="35"/>
      <c r="I17165" s="35"/>
    </row>
    <row r="17166" spans="3:9" ht="22.5" customHeight="1" x14ac:dyDescent="0.25">
      <c r="C17166" s="34"/>
      <c r="D17166" s="27"/>
      <c r="F17166" s="27"/>
      <c r="G17166" s="35"/>
      <c r="H17166" s="35"/>
      <c r="I17166" s="35"/>
    </row>
    <row r="17167" spans="3:9" ht="22.5" customHeight="1" x14ac:dyDescent="0.25">
      <c r="C17167" s="34"/>
      <c r="D17167" s="27"/>
      <c r="F17167" s="27"/>
      <c r="G17167" s="35"/>
      <c r="H17167" s="35"/>
      <c r="I17167" s="35"/>
    </row>
    <row r="17168" spans="3:9" ht="22.5" customHeight="1" x14ac:dyDescent="0.25">
      <c r="C17168" s="34"/>
      <c r="D17168" s="27"/>
      <c r="F17168" s="27"/>
      <c r="G17168" s="35"/>
      <c r="H17168" s="35"/>
      <c r="I17168" s="35"/>
    </row>
    <row r="17169" spans="3:9" ht="22.5" customHeight="1" x14ac:dyDescent="0.25">
      <c r="C17169" s="34"/>
      <c r="D17169" s="27"/>
      <c r="F17169" s="27"/>
      <c r="G17169" s="35"/>
      <c r="H17169" s="35"/>
      <c r="I17169" s="35"/>
    </row>
    <row r="17170" spans="3:9" ht="22.5" customHeight="1" x14ac:dyDescent="0.25">
      <c r="C17170" s="34"/>
      <c r="D17170" s="27"/>
      <c r="F17170" s="27"/>
      <c r="G17170" s="35"/>
      <c r="H17170" s="35"/>
      <c r="I17170" s="35"/>
    </row>
    <row r="17171" spans="3:9" ht="22.5" customHeight="1" x14ac:dyDescent="0.25">
      <c r="C17171" s="34"/>
      <c r="D17171" s="27"/>
      <c r="F17171" s="27"/>
      <c r="G17171" s="35"/>
      <c r="H17171" s="35"/>
      <c r="I17171" s="35"/>
    </row>
    <row r="17172" spans="3:9" ht="22.5" customHeight="1" x14ac:dyDescent="0.25">
      <c r="C17172" s="34"/>
      <c r="D17172" s="27"/>
      <c r="F17172" s="27"/>
      <c r="G17172" s="35"/>
      <c r="H17172" s="35"/>
      <c r="I17172" s="35"/>
    </row>
    <row r="17173" spans="3:9" ht="22.5" customHeight="1" x14ac:dyDescent="0.25">
      <c r="C17173" s="34"/>
      <c r="D17173" s="27"/>
      <c r="F17173" s="27"/>
      <c r="G17173" s="35"/>
      <c r="H17173" s="35"/>
      <c r="I17173" s="35"/>
    </row>
    <row r="17174" spans="3:9" ht="22.5" customHeight="1" x14ac:dyDescent="0.25">
      <c r="C17174" s="34"/>
      <c r="D17174" s="27"/>
      <c r="F17174" s="27"/>
      <c r="G17174" s="35"/>
      <c r="H17174" s="35"/>
      <c r="I17174" s="35"/>
    </row>
    <row r="17175" spans="3:9" ht="22.5" customHeight="1" x14ac:dyDescent="0.25">
      <c r="C17175" s="34"/>
      <c r="D17175" s="27"/>
      <c r="F17175" s="27"/>
      <c r="G17175" s="35"/>
      <c r="H17175" s="35"/>
      <c r="I17175" s="35"/>
    </row>
    <row r="17176" spans="3:9" ht="22.5" customHeight="1" x14ac:dyDescent="0.25">
      <c r="C17176" s="34"/>
      <c r="D17176" s="27"/>
      <c r="F17176" s="27"/>
      <c r="G17176" s="35"/>
      <c r="H17176" s="35"/>
      <c r="I17176" s="35"/>
    </row>
    <row r="17177" spans="3:9" ht="22.5" customHeight="1" x14ac:dyDescent="0.25">
      <c r="C17177" s="34"/>
      <c r="D17177" s="27"/>
      <c r="F17177" s="27"/>
      <c r="G17177" s="35"/>
      <c r="H17177" s="35"/>
      <c r="I17177" s="35"/>
    </row>
    <row r="17178" spans="3:9" ht="22.5" customHeight="1" x14ac:dyDescent="0.25">
      <c r="C17178" s="34"/>
      <c r="D17178" s="27"/>
      <c r="F17178" s="27"/>
      <c r="G17178" s="35"/>
      <c r="H17178" s="35"/>
      <c r="I17178" s="35"/>
    </row>
    <row r="17179" spans="3:9" ht="22.5" customHeight="1" x14ac:dyDescent="0.25">
      <c r="C17179" s="34"/>
      <c r="D17179" s="27"/>
      <c r="F17179" s="27"/>
      <c r="G17179" s="35"/>
      <c r="H17179" s="35"/>
      <c r="I17179" s="35"/>
    </row>
    <row r="17180" spans="3:9" ht="22.5" customHeight="1" x14ac:dyDescent="0.25">
      <c r="C17180" s="34"/>
      <c r="D17180" s="27"/>
      <c r="F17180" s="27"/>
      <c r="G17180" s="35"/>
      <c r="H17180" s="35"/>
      <c r="I17180" s="35"/>
    </row>
    <row r="17181" spans="3:9" ht="22.5" customHeight="1" x14ac:dyDescent="0.25">
      <c r="C17181" s="34"/>
      <c r="D17181" s="27"/>
      <c r="F17181" s="27"/>
      <c r="G17181" s="35"/>
      <c r="H17181" s="35"/>
      <c r="I17181" s="35"/>
    </row>
    <row r="17182" spans="3:9" ht="22.5" customHeight="1" x14ac:dyDescent="0.25">
      <c r="C17182" s="34"/>
      <c r="D17182" s="27"/>
      <c r="F17182" s="27"/>
      <c r="G17182" s="35"/>
      <c r="H17182" s="35"/>
      <c r="I17182" s="35"/>
    </row>
    <row r="17183" spans="3:9" ht="22.5" customHeight="1" x14ac:dyDescent="0.25">
      <c r="C17183" s="34"/>
      <c r="D17183" s="27"/>
      <c r="F17183" s="27"/>
      <c r="G17183" s="35"/>
      <c r="H17183" s="35"/>
      <c r="I17183" s="35"/>
    </row>
    <row r="17184" spans="3:9" ht="22.5" customHeight="1" x14ac:dyDescent="0.25">
      <c r="C17184" s="34"/>
      <c r="D17184" s="27"/>
      <c r="F17184" s="27"/>
      <c r="G17184" s="35"/>
      <c r="H17184" s="35"/>
      <c r="I17184" s="35"/>
    </row>
    <row r="17185" spans="3:9" ht="22.5" customHeight="1" x14ac:dyDescent="0.25">
      <c r="C17185" s="34"/>
      <c r="D17185" s="27"/>
      <c r="F17185" s="27"/>
      <c r="G17185" s="35"/>
      <c r="H17185" s="35"/>
      <c r="I17185" s="35"/>
    </row>
    <row r="17186" spans="3:9" ht="22.5" customHeight="1" x14ac:dyDescent="0.25">
      <c r="C17186" s="34"/>
      <c r="D17186" s="27"/>
      <c r="F17186" s="27"/>
      <c r="G17186" s="35"/>
      <c r="H17186" s="35"/>
      <c r="I17186" s="35"/>
    </row>
    <row r="17187" spans="3:9" ht="22.5" customHeight="1" x14ac:dyDescent="0.25">
      <c r="C17187" s="34"/>
      <c r="D17187" s="27"/>
      <c r="F17187" s="27"/>
      <c r="G17187" s="35"/>
      <c r="H17187" s="35"/>
      <c r="I17187" s="35"/>
    </row>
    <row r="17188" spans="3:9" ht="22.5" customHeight="1" x14ac:dyDescent="0.25">
      <c r="C17188" s="34"/>
      <c r="D17188" s="27"/>
      <c r="F17188" s="27"/>
      <c r="G17188" s="35"/>
      <c r="H17188" s="35"/>
      <c r="I17188" s="35"/>
    </row>
    <row r="17189" spans="3:9" ht="22.5" customHeight="1" x14ac:dyDescent="0.25">
      <c r="C17189" s="34"/>
      <c r="D17189" s="27"/>
      <c r="F17189" s="27"/>
      <c r="G17189" s="35"/>
      <c r="H17189" s="35"/>
      <c r="I17189" s="35"/>
    </row>
    <row r="17190" spans="3:9" ht="22.5" customHeight="1" x14ac:dyDescent="0.25">
      <c r="C17190" s="34"/>
      <c r="D17190" s="27"/>
      <c r="F17190" s="27"/>
      <c r="G17190" s="35"/>
      <c r="H17190" s="35"/>
      <c r="I17190" s="35"/>
    </row>
    <row r="17191" spans="3:9" ht="22.5" customHeight="1" x14ac:dyDescent="0.25">
      <c r="C17191" s="34"/>
      <c r="D17191" s="27"/>
      <c r="F17191" s="27"/>
      <c r="G17191" s="35"/>
      <c r="H17191" s="35"/>
      <c r="I17191" s="35"/>
    </row>
    <row r="17192" spans="3:9" ht="22.5" customHeight="1" x14ac:dyDescent="0.25">
      <c r="C17192" s="34"/>
      <c r="D17192" s="27"/>
      <c r="F17192" s="27"/>
      <c r="G17192" s="35"/>
      <c r="H17192" s="35"/>
      <c r="I17192" s="35"/>
    </row>
    <row r="17193" spans="3:9" ht="22.5" customHeight="1" x14ac:dyDescent="0.25">
      <c r="C17193" s="34"/>
      <c r="D17193" s="27"/>
      <c r="F17193" s="27"/>
      <c r="G17193" s="35"/>
      <c r="H17193" s="35"/>
      <c r="I17193" s="35"/>
    </row>
    <row r="17194" spans="3:9" ht="22.5" customHeight="1" x14ac:dyDescent="0.25">
      <c r="C17194" s="34"/>
      <c r="D17194" s="27"/>
      <c r="F17194" s="27"/>
      <c r="G17194" s="35"/>
      <c r="H17194" s="35"/>
      <c r="I17194" s="35"/>
    </row>
    <row r="17195" spans="3:9" ht="22.5" customHeight="1" x14ac:dyDescent="0.25">
      <c r="C17195" s="34"/>
      <c r="D17195" s="27"/>
      <c r="F17195" s="27"/>
      <c r="G17195" s="35"/>
      <c r="H17195" s="35"/>
      <c r="I17195" s="35"/>
    </row>
    <row r="17196" spans="3:9" ht="22.5" customHeight="1" x14ac:dyDescent="0.25">
      <c r="C17196" s="34"/>
      <c r="D17196" s="27"/>
      <c r="F17196" s="27"/>
      <c r="G17196" s="35"/>
      <c r="H17196" s="35"/>
      <c r="I17196" s="35"/>
    </row>
    <row r="17197" spans="3:9" ht="22.5" customHeight="1" x14ac:dyDescent="0.25">
      <c r="C17197" s="34"/>
      <c r="D17197" s="27"/>
      <c r="F17197" s="27"/>
      <c r="G17197" s="35"/>
      <c r="H17197" s="35"/>
      <c r="I17197" s="35"/>
    </row>
    <row r="17198" spans="3:9" ht="22.5" customHeight="1" x14ac:dyDescent="0.25">
      <c r="C17198" s="34"/>
      <c r="D17198" s="27"/>
      <c r="F17198" s="27"/>
      <c r="G17198" s="35"/>
      <c r="H17198" s="35"/>
      <c r="I17198" s="35"/>
    </row>
    <row r="17199" spans="3:9" ht="22.5" customHeight="1" x14ac:dyDescent="0.25">
      <c r="C17199" s="34"/>
      <c r="D17199" s="27"/>
      <c r="F17199" s="27"/>
      <c r="G17199" s="35"/>
      <c r="H17199" s="35"/>
      <c r="I17199" s="35"/>
    </row>
    <row r="17200" spans="3:9" ht="22.5" customHeight="1" x14ac:dyDescent="0.25">
      <c r="C17200" s="34"/>
      <c r="D17200" s="27"/>
      <c r="F17200" s="27"/>
      <c r="G17200" s="35"/>
      <c r="H17200" s="35"/>
      <c r="I17200" s="35"/>
    </row>
    <row r="17201" spans="3:9" ht="22.5" customHeight="1" x14ac:dyDescent="0.25">
      <c r="C17201" s="34"/>
      <c r="D17201" s="27"/>
      <c r="F17201" s="27"/>
      <c r="G17201" s="35"/>
      <c r="H17201" s="35"/>
      <c r="I17201" s="35"/>
    </row>
    <row r="17202" spans="3:9" ht="22.5" customHeight="1" x14ac:dyDescent="0.25">
      <c r="C17202" s="34"/>
      <c r="D17202" s="27"/>
      <c r="F17202" s="27"/>
      <c r="G17202" s="35"/>
      <c r="H17202" s="35"/>
      <c r="I17202" s="35"/>
    </row>
    <row r="17203" spans="3:9" ht="22.5" customHeight="1" x14ac:dyDescent="0.25">
      <c r="C17203" s="34"/>
      <c r="D17203" s="27"/>
      <c r="F17203" s="27"/>
      <c r="G17203" s="35"/>
      <c r="H17203" s="35"/>
      <c r="I17203" s="35"/>
    </row>
    <row r="17204" spans="3:9" ht="22.5" customHeight="1" x14ac:dyDescent="0.25">
      <c r="C17204" s="34"/>
      <c r="D17204" s="27"/>
      <c r="F17204" s="27"/>
      <c r="G17204" s="35"/>
      <c r="H17204" s="35"/>
      <c r="I17204" s="35"/>
    </row>
    <row r="17205" spans="3:9" ht="22.5" customHeight="1" x14ac:dyDescent="0.25">
      <c r="C17205" s="34"/>
      <c r="D17205" s="27"/>
      <c r="F17205" s="27"/>
      <c r="G17205" s="35"/>
      <c r="H17205" s="35"/>
      <c r="I17205" s="35"/>
    </row>
    <row r="17206" spans="3:9" ht="22.5" customHeight="1" x14ac:dyDescent="0.25">
      <c r="C17206" s="34"/>
      <c r="D17206" s="27"/>
      <c r="F17206" s="27"/>
      <c r="G17206" s="35"/>
      <c r="H17206" s="35"/>
      <c r="I17206" s="35"/>
    </row>
    <row r="17207" spans="3:9" ht="22.5" customHeight="1" x14ac:dyDescent="0.25">
      <c r="C17207" s="34"/>
      <c r="D17207" s="27"/>
      <c r="F17207" s="27"/>
      <c r="G17207" s="35"/>
      <c r="H17207" s="35"/>
      <c r="I17207" s="35"/>
    </row>
    <row r="17208" spans="3:9" ht="22.5" customHeight="1" x14ac:dyDescent="0.25">
      <c r="C17208" s="34"/>
      <c r="D17208" s="27"/>
      <c r="F17208" s="27"/>
      <c r="G17208" s="35"/>
      <c r="H17208" s="35"/>
      <c r="I17208" s="35"/>
    </row>
    <row r="17209" spans="3:9" ht="22.5" customHeight="1" x14ac:dyDescent="0.25">
      <c r="C17209" s="34"/>
      <c r="D17209" s="27"/>
      <c r="F17209" s="27"/>
      <c r="G17209" s="35"/>
      <c r="H17209" s="35"/>
      <c r="I17209" s="35"/>
    </row>
    <row r="17210" spans="3:9" ht="22.5" customHeight="1" x14ac:dyDescent="0.25">
      <c r="C17210" s="34"/>
      <c r="D17210" s="27"/>
      <c r="F17210" s="27"/>
      <c r="G17210" s="35"/>
      <c r="H17210" s="35"/>
      <c r="I17210" s="35"/>
    </row>
    <row r="17211" spans="3:9" ht="22.5" customHeight="1" x14ac:dyDescent="0.25">
      <c r="C17211" s="34"/>
      <c r="D17211" s="27"/>
      <c r="F17211" s="27"/>
      <c r="G17211" s="35"/>
      <c r="H17211" s="35"/>
      <c r="I17211" s="35"/>
    </row>
    <row r="17212" spans="3:9" ht="22.5" customHeight="1" x14ac:dyDescent="0.25">
      <c r="C17212" s="34"/>
      <c r="D17212" s="27"/>
      <c r="F17212" s="27"/>
      <c r="G17212" s="35"/>
      <c r="H17212" s="35"/>
      <c r="I17212" s="35"/>
    </row>
    <row r="17213" spans="3:9" ht="22.5" customHeight="1" x14ac:dyDescent="0.25">
      <c r="C17213" s="34"/>
      <c r="D17213" s="27"/>
      <c r="F17213" s="27"/>
      <c r="G17213" s="35"/>
      <c r="H17213" s="35"/>
      <c r="I17213" s="35"/>
    </row>
    <row r="17214" spans="3:9" ht="22.5" customHeight="1" x14ac:dyDescent="0.25">
      <c r="C17214" s="34"/>
      <c r="D17214" s="27"/>
      <c r="F17214" s="27"/>
      <c r="G17214" s="35"/>
      <c r="H17214" s="35"/>
      <c r="I17214" s="35"/>
    </row>
    <row r="17215" spans="3:9" ht="22.5" customHeight="1" x14ac:dyDescent="0.25">
      <c r="C17215" s="34"/>
      <c r="D17215" s="27"/>
      <c r="F17215" s="27"/>
      <c r="G17215" s="35"/>
      <c r="H17215" s="35"/>
      <c r="I17215" s="35"/>
    </row>
    <row r="17216" spans="3:9" ht="22.5" customHeight="1" x14ac:dyDescent="0.25">
      <c r="C17216" s="34"/>
      <c r="D17216" s="27"/>
      <c r="F17216" s="27"/>
      <c r="G17216" s="35"/>
      <c r="H17216" s="35"/>
      <c r="I17216" s="35"/>
    </row>
    <row r="17217" spans="3:9" ht="22.5" customHeight="1" x14ac:dyDescent="0.25">
      <c r="C17217" s="34"/>
      <c r="D17217" s="27"/>
      <c r="F17217" s="27"/>
      <c r="G17217" s="35"/>
      <c r="H17217" s="35"/>
      <c r="I17217" s="35"/>
    </row>
    <row r="17218" spans="3:9" ht="22.5" customHeight="1" x14ac:dyDescent="0.25">
      <c r="C17218" s="34"/>
      <c r="D17218" s="27"/>
      <c r="F17218" s="27"/>
      <c r="G17218" s="35"/>
      <c r="H17218" s="35"/>
      <c r="I17218" s="35"/>
    </row>
    <row r="17219" spans="3:9" ht="22.5" customHeight="1" x14ac:dyDescent="0.25">
      <c r="C17219" s="34"/>
      <c r="D17219" s="27"/>
      <c r="F17219" s="27"/>
      <c r="G17219" s="35"/>
      <c r="H17219" s="35"/>
      <c r="I17219" s="35"/>
    </row>
    <row r="17220" spans="3:9" ht="22.5" customHeight="1" x14ac:dyDescent="0.25">
      <c r="C17220" s="34"/>
      <c r="D17220" s="27"/>
      <c r="F17220" s="27"/>
      <c r="G17220" s="35"/>
      <c r="H17220" s="35"/>
      <c r="I17220" s="35"/>
    </row>
    <row r="17221" spans="3:9" ht="22.5" customHeight="1" x14ac:dyDescent="0.25">
      <c r="C17221" s="34"/>
      <c r="D17221" s="27"/>
      <c r="F17221" s="27"/>
      <c r="G17221" s="35"/>
      <c r="H17221" s="35"/>
      <c r="I17221" s="35"/>
    </row>
    <row r="17222" spans="3:9" ht="22.5" customHeight="1" x14ac:dyDescent="0.25">
      <c r="C17222" s="34"/>
      <c r="D17222" s="27"/>
      <c r="F17222" s="27"/>
      <c r="G17222" s="35"/>
      <c r="H17222" s="35"/>
      <c r="I17222" s="35"/>
    </row>
    <row r="17223" spans="3:9" ht="22.5" customHeight="1" x14ac:dyDescent="0.25">
      <c r="C17223" s="34"/>
      <c r="D17223" s="27"/>
      <c r="F17223" s="27"/>
      <c r="G17223" s="35"/>
      <c r="H17223" s="35"/>
      <c r="I17223" s="35"/>
    </row>
    <row r="17224" spans="3:9" ht="22.5" customHeight="1" x14ac:dyDescent="0.25">
      <c r="C17224" s="34"/>
      <c r="D17224" s="27"/>
      <c r="F17224" s="27"/>
      <c r="G17224" s="35"/>
      <c r="H17224" s="35"/>
      <c r="I17224" s="35"/>
    </row>
    <row r="17225" spans="3:9" ht="22.5" customHeight="1" x14ac:dyDescent="0.25">
      <c r="C17225" s="34"/>
      <c r="D17225" s="27"/>
      <c r="F17225" s="27"/>
      <c r="G17225" s="35"/>
      <c r="H17225" s="35"/>
      <c r="I17225" s="35"/>
    </row>
    <row r="17226" spans="3:9" ht="22.5" customHeight="1" x14ac:dyDescent="0.25">
      <c r="C17226" s="34"/>
      <c r="D17226" s="27"/>
      <c r="F17226" s="27"/>
      <c r="G17226" s="35"/>
      <c r="H17226" s="35"/>
      <c r="I17226" s="35"/>
    </row>
    <row r="17227" spans="3:9" ht="22.5" customHeight="1" x14ac:dyDescent="0.25">
      <c r="C17227" s="34"/>
      <c r="D17227" s="27"/>
      <c r="F17227" s="27"/>
      <c r="G17227" s="35"/>
      <c r="H17227" s="35"/>
      <c r="I17227" s="35"/>
    </row>
    <row r="17228" spans="3:9" ht="22.5" customHeight="1" x14ac:dyDescent="0.25">
      <c r="C17228" s="34"/>
      <c r="D17228" s="27"/>
      <c r="F17228" s="27"/>
      <c r="G17228" s="35"/>
      <c r="H17228" s="35"/>
      <c r="I17228" s="35"/>
    </row>
    <row r="17229" spans="3:9" ht="22.5" customHeight="1" x14ac:dyDescent="0.25">
      <c r="C17229" s="34"/>
      <c r="D17229" s="27"/>
      <c r="F17229" s="27"/>
      <c r="G17229" s="35"/>
      <c r="H17229" s="35"/>
      <c r="I17229" s="35"/>
    </row>
    <row r="17230" spans="3:9" ht="22.5" customHeight="1" x14ac:dyDescent="0.25">
      <c r="C17230" s="34"/>
      <c r="D17230" s="27"/>
      <c r="F17230" s="27"/>
      <c r="G17230" s="35"/>
      <c r="H17230" s="35"/>
      <c r="I17230" s="35"/>
    </row>
    <row r="17231" spans="3:9" ht="22.5" customHeight="1" x14ac:dyDescent="0.25">
      <c r="C17231" s="34"/>
      <c r="D17231" s="27"/>
      <c r="F17231" s="27"/>
      <c r="G17231" s="35"/>
      <c r="H17231" s="35"/>
      <c r="I17231" s="35"/>
    </row>
    <row r="17232" spans="3:9" ht="22.5" customHeight="1" x14ac:dyDescent="0.25">
      <c r="C17232" s="34"/>
      <c r="D17232" s="27"/>
      <c r="F17232" s="27"/>
      <c r="G17232" s="35"/>
      <c r="H17232" s="35"/>
      <c r="I17232" s="35"/>
    </row>
    <row r="17233" spans="3:9" ht="22.5" customHeight="1" x14ac:dyDescent="0.25">
      <c r="C17233" s="34"/>
      <c r="D17233" s="27"/>
      <c r="F17233" s="27"/>
      <c r="G17233" s="35"/>
      <c r="H17233" s="35"/>
      <c r="I17233" s="35"/>
    </row>
    <row r="17234" spans="3:9" ht="22.5" customHeight="1" x14ac:dyDescent="0.25">
      <c r="C17234" s="34"/>
      <c r="D17234" s="27"/>
      <c r="F17234" s="27"/>
      <c r="G17234" s="35"/>
      <c r="H17234" s="35"/>
      <c r="I17234" s="35"/>
    </row>
    <row r="17235" spans="3:9" ht="22.5" customHeight="1" x14ac:dyDescent="0.25">
      <c r="C17235" s="34"/>
      <c r="D17235" s="27"/>
      <c r="F17235" s="27"/>
      <c r="G17235" s="35"/>
      <c r="H17235" s="35"/>
      <c r="I17235" s="35"/>
    </row>
    <row r="17236" spans="3:9" ht="22.5" customHeight="1" x14ac:dyDescent="0.25">
      <c r="C17236" s="34"/>
      <c r="D17236" s="27"/>
      <c r="F17236" s="27"/>
      <c r="G17236" s="35"/>
      <c r="H17236" s="35"/>
      <c r="I17236" s="35"/>
    </row>
    <row r="17237" spans="3:9" ht="22.5" customHeight="1" x14ac:dyDescent="0.25">
      <c r="C17237" s="34"/>
      <c r="D17237" s="27"/>
      <c r="F17237" s="27"/>
      <c r="G17237" s="35"/>
      <c r="H17237" s="35"/>
      <c r="I17237" s="35"/>
    </row>
    <row r="17238" spans="3:9" ht="22.5" customHeight="1" x14ac:dyDescent="0.25">
      <c r="C17238" s="34"/>
      <c r="D17238" s="27"/>
      <c r="F17238" s="27"/>
      <c r="G17238" s="35"/>
      <c r="H17238" s="35"/>
      <c r="I17238" s="35"/>
    </row>
    <row r="17239" spans="3:9" ht="22.5" customHeight="1" x14ac:dyDescent="0.25">
      <c r="C17239" s="34"/>
      <c r="D17239" s="27"/>
      <c r="F17239" s="27"/>
      <c r="G17239" s="35"/>
      <c r="H17239" s="35"/>
      <c r="I17239" s="35"/>
    </row>
    <row r="17240" spans="3:9" ht="22.5" customHeight="1" x14ac:dyDescent="0.25">
      <c r="C17240" s="34"/>
      <c r="D17240" s="27"/>
      <c r="F17240" s="27"/>
      <c r="G17240" s="35"/>
      <c r="H17240" s="35"/>
      <c r="I17240" s="35"/>
    </row>
    <row r="17241" spans="3:9" ht="22.5" customHeight="1" x14ac:dyDescent="0.25">
      <c r="C17241" s="34"/>
      <c r="D17241" s="27"/>
      <c r="F17241" s="27"/>
      <c r="G17241" s="35"/>
      <c r="H17241" s="35"/>
      <c r="I17241" s="35"/>
    </row>
    <row r="17242" spans="3:9" ht="22.5" customHeight="1" x14ac:dyDescent="0.25">
      <c r="C17242" s="34"/>
      <c r="D17242" s="27"/>
      <c r="F17242" s="27"/>
      <c r="G17242" s="35"/>
      <c r="H17242" s="35"/>
      <c r="I17242" s="35"/>
    </row>
    <row r="17243" spans="3:9" ht="22.5" customHeight="1" x14ac:dyDescent="0.25">
      <c r="C17243" s="34"/>
      <c r="D17243" s="27"/>
      <c r="F17243" s="27"/>
      <c r="G17243" s="35"/>
      <c r="H17243" s="35"/>
      <c r="I17243" s="35"/>
    </row>
    <row r="17244" spans="3:9" ht="22.5" customHeight="1" x14ac:dyDescent="0.25">
      <c r="C17244" s="34"/>
      <c r="D17244" s="27"/>
      <c r="F17244" s="27"/>
      <c r="G17244" s="35"/>
      <c r="H17244" s="35"/>
      <c r="I17244" s="35"/>
    </row>
    <row r="17245" spans="3:9" ht="22.5" customHeight="1" x14ac:dyDescent="0.25">
      <c r="C17245" s="34"/>
      <c r="D17245" s="27"/>
      <c r="F17245" s="27"/>
      <c r="G17245" s="35"/>
      <c r="H17245" s="35"/>
      <c r="I17245" s="35"/>
    </row>
    <row r="17246" spans="3:9" ht="22.5" customHeight="1" x14ac:dyDescent="0.25">
      <c r="C17246" s="34"/>
      <c r="D17246" s="27"/>
      <c r="F17246" s="27"/>
      <c r="G17246" s="35"/>
      <c r="H17246" s="35"/>
      <c r="I17246" s="35"/>
    </row>
    <row r="17247" spans="3:9" ht="22.5" customHeight="1" x14ac:dyDescent="0.25">
      <c r="C17247" s="34"/>
      <c r="D17247" s="27"/>
      <c r="F17247" s="27"/>
      <c r="G17247" s="35"/>
      <c r="H17247" s="35"/>
      <c r="I17247" s="35"/>
    </row>
    <row r="17248" spans="3:9" ht="22.5" customHeight="1" x14ac:dyDescent="0.25">
      <c r="C17248" s="34"/>
      <c r="D17248" s="27"/>
      <c r="F17248" s="27"/>
      <c r="G17248" s="35"/>
      <c r="H17248" s="35"/>
      <c r="I17248" s="35"/>
    </row>
    <row r="17249" spans="3:9" ht="22.5" customHeight="1" x14ac:dyDescent="0.25">
      <c r="C17249" s="34"/>
      <c r="D17249" s="27"/>
      <c r="F17249" s="27"/>
      <c r="G17249" s="35"/>
      <c r="H17249" s="35"/>
      <c r="I17249" s="35"/>
    </row>
    <row r="17250" spans="3:9" ht="22.5" customHeight="1" x14ac:dyDescent="0.25">
      <c r="C17250" s="34"/>
      <c r="D17250" s="27"/>
      <c r="F17250" s="27"/>
      <c r="G17250" s="35"/>
      <c r="H17250" s="35"/>
      <c r="I17250" s="35"/>
    </row>
    <row r="17251" spans="3:9" ht="22.5" customHeight="1" x14ac:dyDescent="0.25">
      <c r="C17251" s="34"/>
      <c r="D17251" s="27"/>
      <c r="F17251" s="27"/>
      <c r="G17251" s="35"/>
      <c r="H17251" s="35"/>
      <c r="I17251" s="35"/>
    </row>
    <row r="17252" spans="3:9" ht="22.5" customHeight="1" x14ac:dyDescent="0.25">
      <c r="C17252" s="34"/>
      <c r="D17252" s="27"/>
      <c r="F17252" s="27"/>
      <c r="G17252" s="35"/>
      <c r="H17252" s="35"/>
      <c r="I17252" s="35"/>
    </row>
    <row r="17253" spans="3:9" ht="22.5" customHeight="1" x14ac:dyDescent="0.25">
      <c r="C17253" s="34"/>
      <c r="D17253" s="27"/>
      <c r="F17253" s="27"/>
      <c r="G17253" s="35"/>
      <c r="H17253" s="35"/>
      <c r="I17253" s="35"/>
    </row>
    <row r="17254" spans="3:9" ht="22.5" customHeight="1" x14ac:dyDescent="0.25">
      <c r="C17254" s="34"/>
      <c r="D17254" s="27"/>
      <c r="F17254" s="27"/>
      <c r="G17254" s="35"/>
      <c r="H17254" s="35"/>
      <c r="I17254" s="35"/>
    </row>
    <row r="17255" spans="3:9" ht="22.5" customHeight="1" x14ac:dyDescent="0.25">
      <c r="C17255" s="34"/>
      <c r="D17255" s="27"/>
      <c r="F17255" s="27"/>
      <c r="G17255" s="35"/>
      <c r="H17255" s="35"/>
      <c r="I17255" s="35"/>
    </row>
    <row r="17256" spans="3:9" ht="22.5" customHeight="1" x14ac:dyDescent="0.25">
      <c r="C17256" s="34"/>
      <c r="D17256" s="27"/>
      <c r="F17256" s="27"/>
      <c r="G17256" s="35"/>
      <c r="H17256" s="35"/>
      <c r="I17256" s="35"/>
    </row>
    <row r="17257" spans="3:9" ht="22.5" customHeight="1" x14ac:dyDescent="0.25">
      <c r="C17257" s="34"/>
      <c r="D17257" s="27"/>
      <c r="F17257" s="27"/>
      <c r="G17257" s="35"/>
      <c r="H17257" s="35"/>
      <c r="I17257" s="35"/>
    </row>
    <row r="17258" spans="3:9" ht="22.5" customHeight="1" x14ac:dyDescent="0.25">
      <c r="C17258" s="34"/>
      <c r="D17258" s="27"/>
      <c r="F17258" s="27"/>
      <c r="G17258" s="35"/>
      <c r="H17258" s="35"/>
      <c r="I17258" s="35"/>
    </row>
    <row r="17259" spans="3:9" ht="22.5" customHeight="1" x14ac:dyDescent="0.25">
      <c r="C17259" s="34"/>
      <c r="D17259" s="27"/>
      <c r="F17259" s="27"/>
      <c r="G17259" s="35"/>
      <c r="H17259" s="35"/>
      <c r="I17259" s="35"/>
    </row>
    <row r="17260" spans="3:9" ht="22.5" customHeight="1" x14ac:dyDescent="0.25">
      <c r="C17260" s="34"/>
      <c r="D17260" s="27"/>
      <c r="F17260" s="27"/>
      <c r="G17260" s="35"/>
      <c r="H17260" s="35"/>
      <c r="I17260" s="35"/>
    </row>
    <row r="17261" spans="3:9" ht="22.5" customHeight="1" x14ac:dyDescent="0.25">
      <c r="C17261" s="34"/>
      <c r="D17261" s="27"/>
      <c r="F17261" s="27"/>
      <c r="G17261" s="35"/>
      <c r="H17261" s="35"/>
      <c r="I17261" s="35"/>
    </row>
    <row r="17262" spans="3:9" ht="22.5" customHeight="1" x14ac:dyDescent="0.25">
      <c r="C17262" s="34"/>
      <c r="D17262" s="27"/>
      <c r="F17262" s="27"/>
      <c r="G17262" s="35"/>
      <c r="H17262" s="35"/>
      <c r="I17262" s="35"/>
    </row>
    <row r="17263" spans="3:9" ht="22.5" customHeight="1" x14ac:dyDescent="0.25">
      <c r="C17263" s="34"/>
      <c r="D17263" s="27"/>
      <c r="F17263" s="27"/>
      <c r="G17263" s="35"/>
      <c r="H17263" s="35"/>
      <c r="I17263" s="35"/>
    </row>
    <row r="17264" spans="3:9" ht="22.5" customHeight="1" x14ac:dyDescent="0.25">
      <c r="C17264" s="34"/>
      <c r="D17264" s="27"/>
      <c r="F17264" s="27"/>
      <c r="G17264" s="35"/>
      <c r="H17264" s="35"/>
      <c r="I17264" s="35"/>
    </row>
    <row r="17265" spans="3:9" ht="22.5" customHeight="1" x14ac:dyDescent="0.25">
      <c r="C17265" s="34"/>
      <c r="D17265" s="27"/>
      <c r="F17265" s="27"/>
      <c r="G17265" s="35"/>
      <c r="H17265" s="35"/>
      <c r="I17265" s="35"/>
    </row>
    <row r="17266" spans="3:9" ht="22.5" customHeight="1" x14ac:dyDescent="0.25">
      <c r="C17266" s="34"/>
      <c r="D17266" s="27"/>
      <c r="F17266" s="27"/>
      <c r="G17266" s="35"/>
      <c r="H17266" s="35"/>
      <c r="I17266" s="35"/>
    </row>
    <row r="17267" spans="3:9" ht="22.5" customHeight="1" x14ac:dyDescent="0.25">
      <c r="C17267" s="34"/>
      <c r="D17267" s="27"/>
      <c r="F17267" s="27"/>
      <c r="G17267" s="35"/>
      <c r="H17267" s="35"/>
      <c r="I17267" s="35"/>
    </row>
    <row r="17268" spans="3:9" ht="22.5" customHeight="1" x14ac:dyDescent="0.25">
      <c r="C17268" s="34"/>
      <c r="D17268" s="27"/>
      <c r="F17268" s="27"/>
      <c r="G17268" s="35"/>
      <c r="H17268" s="35"/>
      <c r="I17268" s="35"/>
    </row>
    <row r="17269" spans="3:9" ht="22.5" customHeight="1" x14ac:dyDescent="0.25">
      <c r="C17269" s="34"/>
      <c r="D17269" s="27"/>
      <c r="F17269" s="27"/>
      <c r="G17269" s="35"/>
      <c r="H17269" s="35"/>
      <c r="I17269" s="35"/>
    </row>
    <row r="17270" spans="3:9" ht="22.5" customHeight="1" x14ac:dyDescent="0.25">
      <c r="C17270" s="34"/>
      <c r="D17270" s="27"/>
      <c r="F17270" s="27"/>
      <c r="G17270" s="35"/>
      <c r="H17270" s="35"/>
      <c r="I17270" s="35"/>
    </row>
    <row r="17271" spans="3:9" ht="22.5" customHeight="1" x14ac:dyDescent="0.25">
      <c r="C17271" s="34"/>
      <c r="D17271" s="27"/>
      <c r="F17271" s="27"/>
      <c r="G17271" s="35"/>
      <c r="H17271" s="35"/>
      <c r="I17271" s="35"/>
    </row>
    <row r="17272" spans="3:9" ht="22.5" customHeight="1" x14ac:dyDescent="0.25">
      <c r="C17272" s="34"/>
      <c r="D17272" s="27"/>
      <c r="F17272" s="27"/>
      <c r="G17272" s="35"/>
      <c r="H17272" s="35"/>
      <c r="I17272" s="35"/>
    </row>
    <row r="17273" spans="3:9" ht="22.5" customHeight="1" x14ac:dyDescent="0.25">
      <c r="C17273" s="34"/>
      <c r="D17273" s="27"/>
      <c r="F17273" s="27"/>
      <c r="G17273" s="35"/>
      <c r="H17273" s="35"/>
      <c r="I17273" s="35"/>
    </row>
    <row r="17274" spans="3:9" ht="22.5" customHeight="1" x14ac:dyDescent="0.25">
      <c r="C17274" s="34"/>
      <c r="D17274" s="27"/>
      <c r="F17274" s="27"/>
      <c r="G17274" s="35"/>
      <c r="H17274" s="35"/>
      <c r="I17274" s="35"/>
    </row>
    <row r="17275" spans="3:9" ht="22.5" customHeight="1" x14ac:dyDescent="0.25">
      <c r="C17275" s="34"/>
      <c r="D17275" s="27"/>
      <c r="F17275" s="27"/>
      <c r="G17275" s="35"/>
      <c r="H17275" s="35"/>
      <c r="I17275" s="35"/>
    </row>
    <row r="17276" spans="3:9" ht="22.5" customHeight="1" x14ac:dyDescent="0.25">
      <c r="C17276" s="34"/>
      <c r="D17276" s="27"/>
      <c r="F17276" s="27"/>
      <c r="G17276" s="35"/>
      <c r="H17276" s="35"/>
      <c r="I17276" s="35"/>
    </row>
    <row r="17277" spans="3:9" ht="22.5" customHeight="1" x14ac:dyDescent="0.25">
      <c r="C17277" s="34"/>
      <c r="D17277" s="27"/>
      <c r="F17277" s="27"/>
      <c r="G17277" s="35"/>
      <c r="H17277" s="35"/>
      <c r="I17277" s="35"/>
    </row>
    <row r="17278" spans="3:9" ht="22.5" customHeight="1" x14ac:dyDescent="0.25">
      <c r="C17278" s="34"/>
      <c r="D17278" s="27"/>
      <c r="F17278" s="27"/>
      <c r="G17278" s="35"/>
      <c r="H17278" s="35"/>
      <c r="I17278" s="35"/>
    </row>
    <row r="17279" spans="3:9" ht="22.5" customHeight="1" x14ac:dyDescent="0.25">
      <c r="C17279" s="34"/>
      <c r="D17279" s="27"/>
      <c r="F17279" s="27"/>
      <c r="G17279" s="35"/>
      <c r="H17279" s="35"/>
      <c r="I17279" s="35"/>
    </row>
    <row r="17280" spans="3:9" ht="22.5" customHeight="1" x14ac:dyDescent="0.25">
      <c r="C17280" s="34"/>
      <c r="D17280" s="27"/>
      <c r="F17280" s="27"/>
      <c r="G17280" s="35"/>
      <c r="H17280" s="35"/>
      <c r="I17280" s="35"/>
    </row>
    <row r="17281" spans="3:9" ht="22.5" customHeight="1" x14ac:dyDescent="0.25">
      <c r="C17281" s="34"/>
      <c r="D17281" s="27"/>
      <c r="F17281" s="27"/>
      <c r="G17281" s="35"/>
      <c r="H17281" s="35"/>
      <c r="I17281" s="35"/>
    </row>
    <row r="17282" spans="3:9" ht="22.5" customHeight="1" x14ac:dyDescent="0.25">
      <c r="C17282" s="34"/>
      <c r="D17282" s="27"/>
      <c r="F17282" s="27"/>
      <c r="G17282" s="35"/>
      <c r="H17282" s="35"/>
      <c r="I17282" s="35"/>
    </row>
    <row r="17283" spans="3:9" ht="22.5" customHeight="1" x14ac:dyDescent="0.25">
      <c r="C17283" s="34"/>
      <c r="D17283" s="27"/>
      <c r="F17283" s="27"/>
      <c r="G17283" s="35"/>
      <c r="H17283" s="35"/>
      <c r="I17283" s="35"/>
    </row>
    <row r="17284" spans="3:9" ht="22.5" customHeight="1" x14ac:dyDescent="0.25">
      <c r="C17284" s="34"/>
      <c r="D17284" s="27"/>
      <c r="F17284" s="27"/>
      <c r="G17284" s="35"/>
      <c r="H17284" s="35"/>
      <c r="I17284" s="35"/>
    </row>
    <row r="17285" spans="3:9" ht="22.5" customHeight="1" x14ac:dyDescent="0.25">
      <c r="C17285" s="34"/>
      <c r="D17285" s="27"/>
      <c r="F17285" s="27"/>
      <c r="G17285" s="35"/>
      <c r="H17285" s="35"/>
      <c r="I17285" s="35"/>
    </row>
    <row r="17286" spans="3:9" ht="22.5" customHeight="1" x14ac:dyDescent="0.25">
      <c r="C17286" s="34"/>
      <c r="D17286" s="27"/>
      <c r="F17286" s="27"/>
      <c r="G17286" s="35"/>
      <c r="H17286" s="35"/>
      <c r="I17286" s="35"/>
    </row>
    <row r="17287" spans="3:9" ht="22.5" customHeight="1" x14ac:dyDescent="0.25">
      <c r="C17287" s="34"/>
      <c r="D17287" s="27"/>
      <c r="F17287" s="27"/>
      <c r="G17287" s="35"/>
      <c r="H17287" s="35"/>
      <c r="I17287" s="35"/>
    </row>
    <row r="17288" spans="3:9" ht="22.5" customHeight="1" x14ac:dyDescent="0.25">
      <c r="C17288" s="34"/>
      <c r="D17288" s="27"/>
      <c r="F17288" s="27"/>
      <c r="G17288" s="35"/>
      <c r="H17288" s="35"/>
      <c r="I17288" s="35"/>
    </row>
    <row r="17289" spans="3:9" ht="22.5" customHeight="1" x14ac:dyDescent="0.25">
      <c r="C17289" s="34"/>
      <c r="D17289" s="27"/>
      <c r="F17289" s="27"/>
      <c r="G17289" s="35"/>
      <c r="H17289" s="35"/>
      <c r="I17289" s="35"/>
    </row>
    <row r="17290" spans="3:9" ht="22.5" customHeight="1" x14ac:dyDescent="0.25">
      <c r="C17290" s="34"/>
      <c r="D17290" s="27"/>
      <c r="F17290" s="27"/>
      <c r="G17290" s="35"/>
      <c r="H17290" s="35"/>
      <c r="I17290" s="35"/>
    </row>
    <row r="17291" spans="3:9" ht="22.5" customHeight="1" x14ac:dyDescent="0.25">
      <c r="C17291" s="34"/>
      <c r="D17291" s="27"/>
      <c r="F17291" s="27"/>
      <c r="G17291" s="35"/>
      <c r="H17291" s="35"/>
      <c r="I17291" s="35"/>
    </row>
    <row r="17292" spans="3:9" ht="22.5" customHeight="1" x14ac:dyDescent="0.25">
      <c r="C17292" s="34"/>
      <c r="D17292" s="27"/>
      <c r="F17292" s="27"/>
      <c r="G17292" s="35"/>
      <c r="H17292" s="35"/>
      <c r="I17292" s="35"/>
    </row>
    <row r="17293" spans="3:9" ht="22.5" customHeight="1" x14ac:dyDescent="0.25">
      <c r="C17293" s="34"/>
      <c r="D17293" s="27"/>
      <c r="F17293" s="27"/>
      <c r="G17293" s="35"/>
      <c r="H17293" s="35"/>
      <c r="I17293" s="35"/>
    </row>
    <row r="17294" spans="3:9" ht="22.5" customHeight="1" x14ac:dyDescent="0.25">
      <c r="C17294" s="34"/>
      <c r="D17294" s="27"/>
      <c r="F17294" s="27"/>
      <c r="G17294" s="35"/>
      <c r="H17294" s="35"/>
      <c r="I17294" s="35"/>
    </row>
    <row r="17295" spans="3:9" ht="22.5" customHeight="1" x14ac:dyDescent="0.25">
      <c r="C17295" s="34"/>
      <c r="D17295" s="27"/>
      <c r="F17295" s="27"/>
      <c r="G17295" s="35"/>
      <c r="H17295" s="35"/>
      <c r="I17295" s="35"/>
    </row>
    <row r="17296" spans="3:9" ht="22.5" customHeight="1" x14ac:dyDescent="0.25">
      <c r="C17296" s="34"/>
      <c r="D17296" s="27"/>
      <c r="F17296" s="27"/>
      <c r="G17296" s="35"/>
      <c r="H17296" s="35"/>
      <c r="I17296" s="35"/>
    </row>
    <row r="17297" spans="3:9" ht="22.5" customHeight="1" x14ac:dyDescent="0.25">
      <c r="C17297" s="34"/>
      <c r="D17297" s="27"/>
      <c r="F17297" s="27"/>
      <c r="G17297" s="35"/>
      <c r="H17297" s="35"/>
      <c r="I17297" s="35"/>
    </row>
    <row r="17298" spans="3:9" ht="22.5" customHeight="1" x14ac:dyDescent="0.25">
      <c r="C17298" s="34"/>
      <c r="D17298" s="27"/>
      <c r="F17298" s="27"/>
      <c r="G17298" s="35"/>
      <c r="H17298" s="35"/>
      <c r="I17298" s="35"/>
    </row>
    <row r="17299" spans="3:9" ht="22.5" customHeight="1" x14ac:dyDescent="0.25">
      <c r="C17299" s="34"/>
      <c r="D17299" s="27"/>
      <c r="F17299" s="27"/>
      <c r="G17299" s="35"/>
      <c r="H17299" s="35"/>
      <c r="I17299" s="35"/>
    </row>
    <row r="17300" spans="3:9" ht="22.5" customHeight="1" x14ac:dyDescent="0.25">
      <c r="C17300" s="34"/>
      <c r="D17300" s="27"/>
      <c r="F17300" s="27"/>
      <c r="G17300" s="35"/>
      <c r="H17300" s="35"/>
      <c r="I17300" s="35"/>
    </row>
    <row r="17301" spans="3:9" ht="22.5" customHeight="1" x14ac:dyDescent="0.25">
      <c r="C17301" s="34"/>
      <c r="D17301" s="27"/>
      <c r="F17301" s="27"/>
      <c r="G17301" s="35"/>
      <c r="H17301" s="35"/>
      <c r="I17301" s="35"/>
    </row>
    <row r="17302" spans="3:9" ht="22.5" customHeight="1" x14ac:dyDescent="0.25">
      <c r="C17302" s="34"/>
      <c r="D17302" s="27"/>
      <c r="F17302" s="27"/>
      <c r="G17302" s="35"/>
      <c r="H17302" s="35"/>
      <c r="I17302" s="35"/>
    </row>
    <row r="17303" spans="3:9" ht="22.5" customHeight="1" x14ac:dyDescent="0.25">
      <c r="C17303" s="34"/>
      <c r="D17303" s="27"/>
      <c r="F17303" s="27"/>
      <c r="G17303" s="35"/>
      <c r="H17303" s="35"/>
      <c r="I17303" s="35"/>
    </row>
    <row r="17304" spans="3:9" ht="22.5" customHeight="1" x14ac:dyDescent="0.25">
      <c r="C17304" s="34"/>
      <c r="D17304" s="27"/>
      <c r="F17304" s="27"/>
      <c r="G17304" s="35"/>
      <c r="H17304" s="35"/>
      <c r="I17304" s="35"/>
    </row>
    <row r="17305" spans="3:9" ht="22.5" customHeight="1" x14ac:dyDescent="0.25">
      <c r="C17305" s="34"/>
      <c r="D17305" s="27"/>
      <c r="F17305" s="27"/>
      <c r="G17305" s="35"/>
      <c r="H17305" s="35"/>
      <c r="I17305" s="35"/>
    </row>
    <row r="17306" spans="3:9" ht="22.5" customHeight="1" x14ac:dyDescent="0.25">
      <c r="C17306" s="34"/>
      <c r="D17306" s="27"/>
      <c r="F17306" s="27"/>
      <c r="G17306" s="35"/>
      <c r="H17306" s="35"/>
      <c r="I17306" s="35"/>
    </row>
    <row r="17307" spans="3:9" ht="22.5" customHeight="1" x14ac:dyDescent="0.25">
      <c r="C17307" s="34"/>
      <c r="D17307" s="27"/>
      <c r="F17307" s="27"/>
      <c r="G17307" s="35"/>
      <c r="H17307" s="35"/>
      <c r="I17307" s="35"/>
    </row>
    <row r="17308" spans="3:9" ht="22.5" customHeight="1" x14ac:dyDescent="0.25">
      <c r="C17308" s="34"/>
      <c r="D17308" s="27"/>
      <c r="F17308" s="27"/>
      <c r="G17308" s="35"/>
      <c r="H17308" s="35"/>
      <c r="I17308" s="35"/>
    </row>
    <row r="17309" spans="3:9" ht="22.5" customHeight="1" x14ac:dyDescent="0.25">
      <c r="C17309" s="34"/>
      <c r="D17309" s="27"/>
      <c r="F17309" s="27"/>
      <c r="G17309" s="35"/>
      <c r="H17309" s="35"/>
      <c r="I17309" s="35"/>
    </row>
    <row r="17310" spans="3:9" ht="22.5" customHeight="1" x14ac:dyDescent="0.25">
      <c r="C17310" s="34"/>
      <c r="D17310" s="27"/>
      <c r="F17310" s="27"/>
      <c r="G17310" s="35"/>
      <c r="H17310" s="35"/>
      <c r="I17310" s="35"/>
    </row>
    <row r="17311" spans="3:9" ht="22.5" customHeight="1" x14ac:dyDescent="0.25">
      <c r="C17311" s="34"/>
      <c r="D17311" s="27"/>
      <c r="F17311" s="27"/>
      <c r="G17311" s="35"/>
      <c r="H17311" s="35"/>
      <c r="I17311" s="35"/>
    </row>
    <row r="17312" spans="3:9" ht="22.5" customHeight="1" x14ac:dyDescent="0.25">
      <c r="C17312" s="34"/>
      <c r="D17312" s="27"/>
      <c r="F17312" s="27"/>
      <c r="G17312" s="35"/>
      <c r="H17312" s="35"/>
      <c r="I17312" s="35"/>
    </row>
    <row r="17313" spans="3:9" ht="22.5" customHeight="1" x14ac:dyDescent="0.25">
      <c r="C17313" s="34"/>
      <c r="D17313" s="27"/>
      <c r="F17313" s="27"/>
      <c r="G17313" s="35"/>
      <c r="H17313" s="35"/>
      <c r="I17313" s="35"/>
    </row>
    <row r="17314" spans="3:9" ht="22.5" customHeight="1" x14ac:dyDescent="0.25">
      <c r="C17314" s="34"/>
      <c r="D17314" s="27"/>
      <c r="F17314" s="27"/>
      <c r="G17314" s="35"/>
      <c r="H17314" s="35"/>
      <c r="I17314" s="35"/>
    </row>
    <row r="17315" spans="3:9" ht="22.5" customHeight="1" x14ac:dyDescent="0.25">
      <c r="C17315" s="34"/>
      <c r="D17315" s="27"/>
      <c r="F17315" s="27"/>
      <c r="G17315" s="35"/>
      <c r="H17315" s="35"/>
      <c r="I17315" s="35"/>
    </row>
    <row r="17316" spans="3:9" ht="22.5" customHeight="1" x14ac:dyDescent="0.25">
      <c r="C17316" s="34"/>
      <c r="D17316" s="27"/>
      <c r="F17316" s="27"/>
      <c r="G17316" s="35"/>
      <c r="H17316" s="35"/>
      <c r="I17316" s="35"/>
    </row>
    <row r="17317" spans="3:9" ht="22.5" customHeight="1" x14ac:dyDescent="0.25">
      <c r="C17317" s="34"/>
      <c r="D17317" s="27"/>
      <c r="F17317" s="27"/>
      <c r="G17317" s="35"/>
      <c r="H17317" s="35"/>
      <c r="I17317" s="35"/>
    </row>
    <row r="17318" spans="3:9" ht="22.5" customHeight="1" x14ac:dyDescent="0.25">
      <c r="C17318" s="34"/>
      <c r="D17318" s="27"/>
      <c r="F17318" s="27"/>
      <c r="G17318" s="35"/>
      <c r="H17318" s="35"/>
      <c r="I17318" s="35"/>
    </row>
    <row r="17319" spans="3:9" ht="22.5" customHeight="1" x14ac:dyDescent="0.25">
      <c r="C17319" s="34"/>
      <c r="D17319" s="27"/>
      <c r="F17319" s="27"/>
      <c r="G17319" s="35"/>
      <c r="H17319" s="35"/>
      <c r="I17319" s="35"/>
    </row>
    <row r="17320" spans="3:9" ht="22.5" customHeight="1" x14ac:dyDescent="0.25">
      <c r="C17320" s="34"/>
      <c r="D17320" s="27"/>
      <c r="F17320" s="27"/>
      <c r="G17320" s="35"/>
      <c r="H17320" s="35"/>
      <c r="I17320" s="35"/>
    </row>
    <row r="17321" spans="3:9" ht="22.5" customHeight="1" x14ac:dyDescent="0.25">
      <c r="C17321" s="34"/>
      <c r="D17321" s="27"/>
      <c r="F17321" s="27"/>
      <c r="G17321" s="35"/>
      <c r="H17321" s="35"/>
      <c r="I17321" s="35"/>
    </row>
    <row r="17322" spans="3:9" ht="22.5" customHeight="1" x14ac:dyDescent="0.25">
      <c r="C17322" s="34"/>
      <c r="D17322" s="27"/>
      <c r="F17322" s="27"/>
      <c r="G17322" s="35"/>
      <c r="H17322" s="35"/>
      <c r="I17322" s="35"/>
    </row>
    <row r="17323" spans="3:9" ht="22.5" customHeight="1" x14ac:dyDescent="0.25">
      <c r="C17323" s="34"/>
      <c r="D17323" s="27"/>
      <c r="F17323" s="27"/>
      <c r="G17323" s="35"/>
      <c r="H17323" s="35"/>
      <c r="I17323" s="35"/>
    </row>
    <row r="17324" spans="3:9" ht="22.5" customHeight="1" x14ac:dyDescent="0.25">
      <c r="C17324" s="34"/>
      <c r="D17324" s="27"/>
      <c r="F17324" s="27"/>
      <c r="G17324" s="35"/>
      <c r="H17324" s="35"/>
      <c r="I17324" s="35"/>
    </row>
    <row r="17325" spans="3:9" ht="22.5" customHeight="1" x14ac:dyDescent="0.25">
      <c r="C17325" s="34"/>
      <c r="D17325" s="27"/>
      <c r="F17325" s="27"/>
      <c r="G17325" s="35"/>
      <c r="H17325" s="35"/>
      <c r="I17325" s="35"/>
    </row>
    <row r="17326" spans="3:9" ht="22.5" customHeight="1" x14ac:dyDescent="0.25">
      <c r="C17326" s="34"/>
      <c r="D17326" s="27"/>
      <c r="F17326" s="27"/>
      <c r="G17326" s="35"/>
      <c r="H17326" s="35"/>
      <c r="I17326" s="35"/>
    </row>
    <row r="17327" spans="3:9" ht="22.5" customHeight="1" x14ac:dyDescent="0.25">
      <c r="C17327" s="34"/>
      <c r="D17327" s="27"/>
      <c r="F17327" s="27"/>
      <c r="G17327" s="35"/>
      <c r="H17327" s="35"/>
      <c r="I17327" s="35"/>
    </row>
    <row r="17328" spans="3:9" ht="22.5" customHeight="1" x14ac:dyDescent="0.25">
      <c r="C17328" s="34"/>
      <c r="D17328" s="27"/>
      <c r="F17328" s="27"/>
      <c r="G17328" s="35"/>
      <c r="H17328" s="35"/>
      <c r="I17328" s="35"/>
    </row>
    <row r="17329" spans="3:9" ht="22.5" customHeight="1" x14ac:dyDescent="0.25">
      <c r="C17329" s="34"/>
      <c r="D17329" s="27"/>
      <c r="F17329" s="27"/>
      <c r="G17329" s="35"/>
      <c r="H17329" s="35"/>
      <c r="I17329" s="35"/>
    </row>
    <row r="17330" spans="3:9" ht="22.5" customHeight="1" x14ac:dyDescent="0.25">
      <c r="C17330" s="34"/>
      <c r="D17330" s="27"/>
      <c r="F17330" s="27"/>
      <c r="G17330" s="35"/>
      <c r="H17330" s="35"/>
      <c r="I17330" s="35"/>
    </row>
    <row r="17331" spans="3:9" ht="22.5" customHeight="1" x14ac:dyDescent="0.25">
      <c r="C17331" s="34"/>
      <c r="D17331" s="27"/>
      <c r="F17331" s="27"/>
      <c r="G17331" s="35"/>
      <c r="H17331" s="35"/>
      <c r="I17331" s="35"/>
    </row>
    <row r="17332" spans="3:9" ht="22.5" customHeight="1" x14ac:dyDescent="0.25">
      <c r="C17332" s="34"/>
      <c r="D17332" s="27"/>
      <c r="F17332" s="27"/>
      <c r="G17332" s="35"/>
      <c r="H17332" s="35"/>
      <c r="I17332" s="35"/>
    </row>
    <row r="17333" spans="3:9" ht="22.5" customHeight="1" x14ac:dyDescent="0.25">
      <c r="C17333" s="34"/>
      <c r="D17333" s="27"/>
      <c r="F17333" s="27"/>
      <c r="G17333" s="35"/>
      <c r="H17333" s="35"/>
      <c r="I17333" s="35"/>
    </row>
    <row r="17334" spans="3:9" ht="22.5" customHeight="1" x14ac:dyDescent="0.25">
      <c r="C17334" s="34"/>
      <c r="D17334" s="27"/>
      <c r="F17334" s="27"/>
      <c r="G17334" s="35"/>
      <c r="H17334" s="35"/>
      <c r="I17334" s="35"/>
    </row>
    <row r="17335" spans="3:9" ht="22.5" customHeight="1" x14ac:dyDescent="0.25">
      <c r="C17335" s="34"/>
      <c r="D17335" s="27"/>
      <c r="F17335" s="27"/>
      <c r="G17335" s="35"/>
      <c r="H17335" s="35"/>
      <c r="I17335" s="35"/>
    </row>
    <row r="17336" spans="3:9" ht="22.5" customHeight="1" x14ac:dyDescent="0.25">
      <c r="C17336" s="34"/>
      <c r="D17336" s="27"/>
      <c r="F17336" s="27"/>
      <c r="G17336" s="35"/>
      <c r="H17336" s="35"/>
      <c r="I17336" s="35"/>
    </row>
    <row r="17337" spans="3:9" ht="22.5" customHeight="1" x14ac:dyDescent="0.25">
      <c r="C17337" s="34"/>
      <c r="D17337" s="27"/>
      <c r="F17337" s="27"/>
      <c r="G17337" s="35"/>
      <c r="H17337" s="35"/>
      <c r="I17337" s="35"/>
    </row>
    <row r="17338" spans="3:9" ht="22.5" customHeight="1" x14ac:dyDescent="0.25">
      <c r="C17338" s="34"/>
      <c r="D17338" s="27"/>
      <c r="F17338" s="27"/>
      <c r="G17338" s="35"/>
      <c r="H17338" s="35"/>
      <c r="I17338" s="35"/>
    </row>
    <row r="17339" spans="3:9" ht="22.5" customHeight="1" x14ac:dyDescent="0.25">
      <c r="C17339" s="34"/>
      <c r="D17339" s="27"/>
      <c r="F17339" s="27"/>
      <c r="G17339" s="35"/>
      <c r="H17339" s="35"/>
      <c r="I17339" s="35"/>
    </row>
    <row r="17340" spans="3:9" ht="22.5" customHeight="1" x14ac:dyDescent="0.25">
      <c r="C17340" s="34"/>
      <c r="D17340" s="27"/>
      <c r="F17340" s="27"/>
      <c r="G17340" s="35"/>
      <c r="H17340" s="35"/>
      <c r="I17340" s="35"/>
    </row>
    <row r="17341" spans="3:9" ht="22.5" customHeight="1" x14ac:dyDescent="0.25">
      <c r="C17341" s="34"/>
      <c r="D17341" s="27"/>
      <c r="F17341" s="27"/>
      <c r="G17341" s="35"/>
      <c r="H17341" s="35"/>
      <c r="I17341" s="35"/>
    </row>
    <row r="17342" spans="3:9" ht="22.5" customHeight="1" x14ac:dyDescent="0.25">
      <c r="C17342" s="34"/>
      <c r="D17342" s="27"/>
      <c r="F17342" s="27"/>
      <c r="G17342" s="35"/>
      <c r="H17342" s="35"/>
      <c r="I17342" s="35"/>
    </row>
    <row r="17343" spans="3:9" ht="22.5" customHeight="1" x14ac:dyDescent="0.25">
      <c r="C17343" s="34"/>
      <c r="D17343" s="27"/>
      <c r="F17343" s="27"/>
      <c r="G17343" s="35"/>
      <c r="H17343" s="35"/>
      <c r="I17343" s="35"/>
    </row>
    <row r="17344" spans="3:9" ht="22.5" customHeight="1" x14ac:dyDescent="0.25">
      <c r="C17344" s="34"/>
      <c r="D17344" s="27"/>
      <c r="F17344" s="27"/>
      <c r="G17344" s="35"/>
      <c r="H17344" s="35"/>
      <c r="I17344" s="35"/>
    </row>
    <row r="17345" spans="3:9" ht="22.5" customHeight="1" x14ac:dyDescent="0.25">
      <c r="C17345" s="34"/>
      <c r="D17345" s="27"/>
      <c r="F17345" s="27"/>
      <c r="G17345" s="35"/>
      <c r="H17345" s="35"/>
      <c r="I17345" s="35"/>
    </row>
    <row r="17346" spans="3:9" ht="22.5" customHeight="1" x14ac:dyDescent="0.25">
      <c r="C17346" s="34"/>
      <c r="D17346" s="27"/>
      <c r="F17346" s="27"/>
      <c r="G17346" s="35"/>
      <c r="H17346" s="35"/>
      <c r="I17346" s="35"/>
    </row>
    <row r="17347" spans="3:9" ht="22.5" customHeight="1" x14ac:dyDescent="0.25">
      <c r="C17347" s="34"/>
      <c r="D17347" s="27"/>
      <c r="F17347" s="27"/>
      <c r="G17347" s="35"/>
      <c r="H17347" s="35"/>
      <c r="I17347" s="35"/>
    </row>
    <row r="17348" spans="3:9" ht="22.5" customHeight="1" x14ac:dyDescent="0.25">
      <c r="C17348" s="34"/>
      <c r="D17348" s="27"/>
      <c r="F17348" s="27"/>
      <c r="G17348" s="35"/>
      <c r="H17348" s="35"/>
      <c r="I17348" s="35"/>
    </row>
    <row r="17349" spans="3:9" ht="22.5" customHeight="1" x14ac:dyDescent="0.25">
      <c r="C17349" s="34"/>
      <c r="D17349" s="27"/>
      <c r="F17349" s="27"/>
      <c r="G17349" s="35"/>
      <c r="H17349" s="35"/>
      <c r="I17349" s="35"/>
    </row>
    <row r="17350" spans="3:9" ht="22.5" customHeight="1" x14ac:dyDescent="0.25">
      <c r="C17350" s="34"/>
      <c r="D17350" s="27"/>
      <c r="F17350" s="27"/>
      <c r="G17350" s="35"/>
      <c r="H17350" s="35"/>
      <c r="I17350" s="35"/>
    </row>
    <row r="17351" spans="3:9" ht="22.5" customHeight="1" x14ac:dyDescent="0.25">
      <c r="C17351" s="34"/>
      <c r="D17351" s="27"/>
      <c r="F17351" s="27"/>
      <c r="G17351" s="35"/>
      <c r="H17351" s="35"/>
      <c r="I17351" s="35"/>
    </row>
    <row r="17352" spans="3:9" ht="22.5" customHeight="1" x14ac:dyDescent="0.25">
      <c r="C17352" s="34"/>
      <c r="D17352" s="27"/>
      <c r="F17352" s="27"/>
      <c r="G17352" s="35"/>
      <c r="H17352" s="35"/>
      <c r="I17352" s="35"/>
    </row>
    <row r="17353" spans="3:9" ht="22.5" customHeight="1" x14ac:dyDescent="0.25">
      <c r="C17353" s="34"/>
      <c r="D17353" s="27"/>
      <c r="F17353" s="27"/>
      <c r="G17353" s="35"/>
      <c r="H17353" s="35"/>
      <c r="I17353" s="35"/>
    </row>
    <row r="17354" spans="3:9" ht="22.5" customHeight="1" x14ac:dyDescent="0.25">
      <c r="C17354" s="34"/>
      <c r="D17354" s="27"/>
      <c r="F17354" s="27"/>
      <c r="G17354" s="35"/>
      <c r="H17354" s="35"/>
      <c r="I17354" s="35"/>
    </row>
    <row r="17355" spans="3:9" ht="22.5" customHeight="1" x14ac:dyDescent="0.25">
      <c r="C17355" s="34"/>
      <c r="D17355" s="27"/>
      <c r="F17355" s="27"/>
      <c r="G17355" s="35"/>
      <c r="H17355" s="35"/>
      <c r="I17355" s="35"/>
    </row>
    <row r="17356" spans="3:9" ht="22.5" customHeight="1" x14ac:dyDescent="0.25">
      <c r="C17356" s="34"/>
      <c r="D17356" s="27"/>
      <c r="F17356" s="27"/>
      <c r="G17356" s="35"/>
      <c r="H17356" s="35"/>
      <c r="I17356" s="35"/>
    </row>
    <row r="17357" spans="3:9" ht="22.5" customHeight="1" x14ac:dyDescent="0.25">
      <c r="C17357" s="34"/>
      <c r="D17357" s="27"/>
      <c r="F17357" s="27"/>
      <c r="G17357" s="35"/>
      <c r="H17357" s="35"/>
      <c r="I17357" s="35"/>
    </row>
    <row r="17358" spans="3:9" ht="22.5" customHeight="1" x14ac:dyDescent="0.25">
      <c r="C17358" s="34"/>
      <c r="D17358" s="27"/>
      <c r="F17358" s="27"/>
      <c r="G17358" s="35"/>
      <c r="H17358" s="35"/>
      <c r="I17358" s="35"/>
    </row>
    <row r="17359" spans="3:9" ht="22.5" customHeight="1" x14ac:dyDescent="0.25">
      <c r="C17359" s="34"/>
      <c r="D17359" s="27"/>
      <c r="F17359" s="27"/>
      <c r="G17359" s="35"/>
      <c r="H17359" s="35"/>
      <c r="I17359" s="35"/>
    </row>
    <row r="17360" spans="3:9" ht="22.5" customHeight="1" x14ac:dyDescent="0.25">
      <c r="C17360" s="34"/>
      <c r="D17360" s="27"/>
      <c r="F17360" s="27"/>
      <c r="G17360" s="35"/>
      <c r="H17360" s="35"/>
      <c r="I17360" s="35"/>
    </row>
    <row r="17361" spans="3:9" ht="22.5" customHeight="1" x14ac:dyDescent="0.25">
      <c r="C17361" s="34"/>
      <c r="D17361" s="27"/>
      <c r="F17361" s="27"/>
      <c r="G17361" s="35"/>
      <c r="H17361" s="35"/>
      <c r="I17361" s="35"/>
    </row>
    <row r="17362" spans="3:9" ht="22.5" customHeight="1" x14ac:dyDescent="0.25">
      <c r="C17362" s="34"/>
      <c r="D17362" s="27"/>
      <c r="F17362" s="27"/>
      <c r="G17362" s="35"/>
      <c r="H17362" s="35"/>
      <c r="I17362" s="35"/>
    </row>
    <row r="17363" spans="3:9" ht="22.5" customHeight="1" x14ac:dyDescent="0.25">
      <c r="C17363" s="34"/>
      <c r="D17363" s="27"/>
      <c r="F17363" s="27"/>
      <c r="G17363" s="35"/>
      <c r="H17363" s="35"/>
      <c r="I17363" s="35"/>
    </row>
    <row r="17364" spans="3:9" ht="22.5" customHeight="1" x14ac:dyDescent="0.25">
      <c r="C17364" s="34"/>
      <c r="D17364" s="27"/>
      <c r="F17364" s="27"/>
      <c r="G17364" s="35"/>
      <c r="H17364" s="35"/>
      <c r="I17364" s="35"/>
    </row>
    <row r="17365" spans="3:9" ht="22.5" customHeight="1" x14ac:dyDescent="0.25">
      <c r="C17365" s="34"/>
      <c r="D17365" s="27"/>
      <c r="F17365" s="27"/>
      <c r="G17365" s="35"/>
      <c r="H17365" s="35"/>
      <c r="I17365" s="35"/>
    </row>
    <row r="17366" spans="3:9" ht="22.5" customHeight="1" x14ac:dyDescent="0.25">
      <c r="C17366" s="34"/>
      <c r="D17366" s="27"/>
      <c r="F17366" s="27"/>
      <c r="G17366" s="35"/>
      <c r="H17366" s="35"/>
      <c r="I17366" s="35"/>
    </row>
    <row r="17367" spans="3:9" ht="22.5" customHeight="1" x14ac:dyDescent="0.25">
      <c r="C17367" s="34"/>
      <c r="D17367" s="27"/>
      <c r="F17367" s="27"/>
      <c r="G17367" s="35"/>
      <c r="H17367" s="35"/>
      <c r="I17367" s="35"/>
    </row>
    <row r="17368" spans="3:9" ht="22.5" customHeight="1" x14ac:dyDescent="0.25">
      <c r="C17368" s="34"/>
      <c r="D17368" s="27"/>
      <c r="F17368" s="27"/>
      <c r="G17368" s="35"/>
      <c r="H17368" s="35"/>
      <c r="I17368" s="35"/>
    </row>
    <row r="17369" spans="3:9" ht="22.5" customHeight="1" x14ac:dyDescent="0.25">
      <c r="C17369" s="34"/>
      <c r="D17369" s="27"/>
      <c r="F17369" s="27"/>
      <c r="G17369" s="35"/>
      <c r="H17369" s="35"/>
      <c r="I17369" s="35"/>
    </row>
    <row r="17370" spans="3:9" ht="22.5" customHeight="1" x14ac:dyDescent="0.25">
      <c r="C17370" s="34"/>
      <c r="D17370" s="27"/>
      <c r="F17370" s="27"/>
      <c r="G17370" s="35"/>
      <c r="H17370" s="35"/>
      <c r="I17370" s="35"/>
    </row>
    <row r="17371" spans="3:9" ht="22.5" customHeight="1" x14ac:dyDescent="0.25">
      <c r="C17371" s="34"/>
      <c r="D17371" s="27"/>
      <c r="F17371" s="27"/>
      <c r="G17371" s="35"/>
      <c r="H17371" s="35"/>
      <c r="I17371" s="35"/>
    </row>
    <row r="17372" spans="3:9" ht="22.5" customHeight="1" x14ac:dyDescent="0.25">
      <c r="C17372" s="34"/>
      <c r="D17372" s="27"/>
      <c r="F17372" s="27"/>
      <c r="G17372" s="35"/>
      <c r="H17372" s="35"/>
      <c r="I17372" s="35"/>
    </row>
    <row r="17373" spans="3:9" ht="22.5" customHeight="1" x14ac:dyDescent="0.25">
      <c r="C17373" s="34"/>
      <c r="D17373" s="27"/>
      <c r="F17373" s="27"/>
      <c r="G17373" s="35"/>
      <c r="H17373" s="35"/>
      <c r="I17373" s="35"/>
    </row>
    <row r="17374" spans="3:9" ht="22.5" customHeight="1" x14ac:dyDescent="0.25">
      <c r="C17374" s="34"/>
      <c r="D17374" s="27"/>
      <c r="F17374" s="27"/>
      <c r="G17374" s="35"/>
      <c r="H17374" s="35"/>
      <c r="I17374" s="35"/>
    </row>
    <row r="17375" spans="3:9" ht="22.5" customHeight="1" x14ac:dyDescent="0.25">
      <c r="C17375" s="34"/>
      <c r="D17375" s="27"/>
      <c r="F17375" s="27"/>
      <c r="G17375" s="35"/>
      <c r="H17375" s="35"/>
      <c r="I17375" s="35"/>
    </row>
    <row r="17376" spans="3:9" ht="22.5" customHeight="1" x14ac:dyDescent="0.25">
      <c r="C17376" s="34"/>
      <c r="D17376" s="27"/>
      <c r="F17376" s="27"/>
      <c r="G17376" s="35"/>
      <c r="H17376" s="35"/>
      <c r="I17376" s="35"/>
    </row>
    <row r="17377" spans="3:9" ht="22.5" customHeight="1" x14ac:dyDescent="0.25">
      <c r="C17377" s="34"/>
      <c r="D17377" s="27"/>
      <c r="F17377" s="27"/>
      <c r="G17377" s="35"/>
      <c r="H17377" s="35"/>
      <c r="I17377" s="35"/>
    </row>
    <row r="17378" spans="3:9" ht="22.5" customHeight="1" x14ac:dyDescent="0.25">
      <c r="C17378" s="34"/>
      <c r="D17378" s="27"/>
      <c r="F17378" s="27"/>
      <c r="G17378" s="35"/>
      <c r="H17378" s="35"/>
      <c r="I17378" s="35"/>
    </row>
    <row r="17379" spans="3:9" ht="22.5" customHeight="1" x14ac:dyDescent="0.25">
      <c r="C17379" s="34"/>
      <c r="D17379" s="27"/>
      <c r="F17379" s="27"/>
      <c r="G17379" s="35"/>
      <c r="H17379" s="35"/>
      <c r="I17379" s="35"/>
    </row>
    <row r="17380" spans="3:9" ht="22.5" customHeight="1" x14ac:dyDescent="0.25">
      <c r="C17380" s="34"/>
      <c r="D17380" s="27"/>
      <c r="F17380" s="27"/>
      <c r="G17380" s="35"/>
      <c r="H17380" s="35"/>
      <c r="I17380" s="35"/>
    </row>
    <row r="17381" spans="3:9" ht="22.5" customHeight="1" x14ac:dyDescent="0.25">
      <c r="C17381" s="34"/>
      <c r="D17381" s="27"/>
      <c r="F17381" s="27"/>
      <c r="G17381" s="35"/>
      <c r="H17381" s="35"/>
      <c r="I17381" s="35"/>
    </row>
    <row r="17382" spans="3:9" ht="22.5" customHeight="1" x14ac:dyDescent="0.25">
      <c r="C17382" s="34"/>
      <c r="D17382" s="27"/>
      <c r="F17382" s="27"/>
      <c r="G17382" s="35"/>
      <c r="H17382" s="35"/>
      <c r="I17382" s="35"/>
    </row>
    <row r="17383" spans="3:9" ht="22.5" customHeight="1" x14ac:dyDescent="0.25">
      <c r="C17383" s="34"/>
      <c r="D17383" s="27"/>
      <c r="F17383" s="27"/>
      <c r="G17383" s="35"/>
      <c r="H17383" s="35"/>
      <c r="I17383" s="35"/>
    </row>
    <row r="17384" spans="3:9" ht="22.5" customHeight="1" x14ac:dyDescent="0.25">
      <c r="C17384" s="34"/>
      <c r="D17384" s="27"/>
      <c r="F17384" s="27"/>
      <c r="G17384" s="35"/>
      <c r="H17384" s="35"/>
      <c r="I17384" s="35"/>
    </row>
    <row r="17385" spans="3:9" ht="22.5" customHeight="1" x14ac:dyDescent="0.25">
      <c r="C17385" s="34"/>
      <c r="D17385" s="27"/>
      <c r="F17385" s="27"/>
      <c r="G17385" s="35"/>
      <c r="H17385" s="35"/>
      <c r="I17385" s="35"/>
    </row>
    <row r="17386" spans="3:9" ht="22.5" customHeight="1" x14ac:dyDescent="0.25">
      <c r="C17386" s="34"/>
      <c r="D17386" s="27"/>
      <c r="F17386" s="27"/>
      <c r="G17386" s="35"/>
      <c r="H17386" s="35"/>
      <c r="I17386" s="35"/>
    </row>
    <row r="17387" spans="3:9" ht="22.5" customHeight="1" x14ac:dyDescent="0.25">
      <c r="C17387" s="34"/>
      <c r="D17387" s="27"/>
      <c r="F17387" s="27"/>
      <c r="G17387" s="35"/>
      <c r="H17387" s="35"/>
      <c r="I17387" s="35"/>
    </row>
    <row r="17388" spans="3:9" ht="22.5" customHeight="1" x14ac:dyDescent="0.25">
      <c r="C17388" s="34"/>
      <c r="D17388" s="27"/>
      <c r="F17388" s="27"/>
      <c r="G17388" s="35"/>
      <c r="H17388" s="35"/>
      <c r="I17388" s="35"/>
    </row>
    <row r="17389" spans="3:9" ht="22.5" customHeight="1" x14ac:dyDescent="0.25">
      <c r="C17389" s="34"/>
      <c r="D17389" s="27"/>
      <c r="F17389" s="27"/>
      <c r="G17389" s="35"/>
      <c r="H17389" s="35"/>
      <c r="I17389" s="35"/>
    </row>
    <row r="17390" spans="3:9" ht="22.5" customHeight="1" x14ac:dyDescent="0.25">
      <c r="C17390" s="34"/>
      <c r="D17390" s="27"/>
      <c r="F17390" s="27"/>
      <c r="G17390" s="35"/>
      <c r="H17390" s="35"/>
      <c r="I17390" s="35"/>
    </row>
    <row r="17391" spans="3:9" ht="22.5" customHeight="1" x14ac:dyDescent="0.25">
      <c r="C17391" s="34"/>
      <c r="D17391" s="27"/>
      <c r="F17391" s="27"/>
      <c r="G17391" s="35"/>
      <c r="H17391" s="35"/>
      <c r="I17391" s="35"/>
    </row>
    <row r="17392" spans="3:9" ht="22.5" customHeight="1" x14ac:dyDescent="0.25">
      <c r="C17392" s="34"/>
      <c r="D17392" s="27"/>
      <c r="F17392" s="27"/>
      <c r="G17392" s="35"/>
      <c r="H17392" s="35"/>
      <c r="I17392" s="35"/>
    </row>
    <row r="17393" spans="3:9" ht="22.5" customHeight="1" x14ac:dyDescent="0.25">
      <c r="C17393" s="34"/>
      <c r="D17393" s="27"/>
      <c r="F17393" s="27"/>
      <c r="G17393" s="35"/>
      <c r="H17393" s="35"/>
      <c r="I17393" s="35"/>
    </row>
    <row r="17394" spans="3:9" ht="22.5" customHeight="1" x14ac:dyDescent="0.25">
      <c r="C17394" s="34"/>
      <c r="D17394" s="27"/>
      <c r="F17394" s="27"/>
      <c r="G17394" s="35"/>
      <c r="H17394" s="35"/>
      <c r="I17394" s="35"/>
    </row>
    <row r="17395" spans="3:9" ht="22.5" customHeight="1" x14ac:dyDescent="0.25">
      <c r="C17395" s="34"/>
      <c r="D17395" s="27"/>
      <c r="F17395" s="27"/>
      <c r="G17395" s="35"/>
      <c r="H17395" s="35"/>
      <c r="I17395" s="35"/>
    </row>
    <row r="17396" spans="3:9" ht="22.5" customHeight="1" x14ac:dyDescent="0.25">
      <c r="C17396" s="34"/>
      <c r="D17396" s="27"/>
      <c r="F17396" s="27"/>
      <c r="G17396" s="35"/>
      <c r="H17396" s="35"/>
      <c r="I17396" s="35"/>
    </row>
    <row r="17397" spans="3:9" ht="22.5" customHeight="1" x14ac:dyDescent="0.25">
      <c r="C17397" s="34"/>
      <c r="D17397" s="27"/>
      <c r="F17397" s="27"/>
      <c r="G17397" s="35"/>
      <c r="H17397" s="35"/>
      <c r="I17397" s="35"/>
    </row>
    <row r="17398" spans="3:9" ht="22.5" customHeight="1" x14ac:dyDescent="0.25">
      <c r="C17398" s="34"/>
      <c r="D17398" s="27"/>
      <c r="F17398" s="27"/>
      <c r="G17398" s="35"/>
      <c r="H17398" s="35"/>
      <c r="I17398" s="35"/>
    </row>
    <row r="17399" spans="3:9" ht="22.5" customHeight="1" x14ac:dyDescent="0.25">
      <c r="C17399" s="34"/>
      <c r="D17399" s="27"/>
      <c r="F17399" s="27"/>
      <c r="G17399" s="35"/>
      <c r="H17399" s="35"/>
      <c r="I17399" s="35"/>
    </row>
    <row r="17400" spans="3:9" ht="22.5" customHeight="1" x14ac:dyDescent="0.25">
      <c r="C17400" s="34"/>
      <c r="D17400" s="27"/>
      <c r="F17400" s="27"/>
      <c r="G17400" s="35"/>
      <c r="H17400" s="35"/>
      <c r="I17400" s="35"/>
    </row>
    <row r="17401" spans="3:9" ht="22.5" customHeight="1" x14ac:dyDescent="0.25">
      <c r="C17401" s="34"/>
      <c r="D17401" s="27"/>
      <c r="F17401" s="27"/>
      <c r="G17401" s="35"/>
      <c r="H17401" s="35"/>
      <c r="I17401" s="35"/>
    </row>
    <row r="17402" spans="3:9" ht="22.5" customHeight="1" x14ac:dyDescent="0.25">
      <c r="C17402" s="34"/>
      <c r="D17402" s="27"/>
      <c r="F17402" s="27"/>
      <c r="G17402" s="35"/>
      <c r="H17402" s="35"/>
      <c r="I17402" s="35"/>
    </row>
    <row r="17403" spans="3:9" ht="22.5" customHeight="1" x14ac:dyDescent="0.25">
      <c r="C17403" s="34"/>
      <c r="D17403" s="27"/>
      <c r="F17403" s="27"/>
      <c r="G17403" s="35"/>
      <c r="H17403" s="35"/>
      <c r="I17403" s="35"/>
    </row>
    <row r="17404" spans="3:9" ht="22.5" customHeight="1" x14ac:dyDescent="0.25">
      <c r="C17404" s="34"/>
      <c r="D17404" s="27"/>
      <c r="F17404" s="27"/>
      <c r="G17404" s="35"/>
      <c r="H17404" s="35"/>
      <c r="I17404" s="35"/>
    </row>
    <row r="17405" spans="3:9" ht="22.5" customHeight="1" x14ac:dyDescent="0.25">
      <c r="C17405" s="34"/>
      <c r="D17405" s="27"/>
      <c r="F17405" s="27"/>
      <c r="G17405" s="35"/>
      <c r="H17405" s="35"/>
      <c r="I17405" s="35"/>
    </row>
    <row r="17406" spans="3:9" ht="22.5" customHeight="1" x14ac:dyDescent="0.25">
      <c r="C17406" s="34"/>
      <c r="D17406" s="27"/>
      <c r="F17406" s="27"/>
      <c r="G17406" s="35"/>
      <c r="H17406" s="35"/>
      <c r="I17406" s="35"/>
    </row>
    <row r="17407" spans="3:9" ht="22.5" customHeight="1" x14ac:dyDescent="0.25">
      <c r="C17407" s="34"/>
      <c r="D17407" s="27"/>
      <c r="F17407" s="27"/>
      <c r="G17407" s="35"/>
      <c r="H17407" s="35"/>
      <c r="I17407" s="35"/>
    </row>
    <row r="17408" spans="3:9" ht="22.5" customHeight="1" x14ac:dyDescent="0.25">
      <c r="C17408" s="34"/>
      <c r="D17408" s="27"/>
      <c r="F17408" s="27"/>
      <c r="G17408" s="35"/>
      <c r="H17408" s="35"/>
      <c r="I17408" s="35"/>
    </row>
    <row r="17409" spans="3:9" ht="22.5" customHeight="1" x14ac:dyDescent="0.25">
      <c r="C17409" s="34"/>
      <c r="D17409" s="27"/>
      <c r="F17409" s="27"/>
      <c r="G17409" s="35"/>
      <c r="H17409" s="35"/>
      <c r="I17409" s="35"/>
    </row>
    <row r="17410" spans="3:9" ht="22.5" customHeight="1" x14ac:dyDescent="0.25">
      <c r="C17410" s="34"/>
      <c r="D17410" s="27"/>
      <c r="F17410" s="27"/>
      <c r="G17410" s="35"/>
      <c r="H17410" s="35"/>
      <c r="I17410" s="35"/>
    </row>
    <row r="17411" spans="3:9" ht="22.5" customHeight="1" x14ac:dyDescent="0.25">
      <c r="C17411" s="34"/>
      <c r="D17411" s="27"/>
      <c r="F17411" s="27"/>
      <c r="G17411" s="35"/>
      <c r="H17411" s="35"/>
      <c r="I17411" s="35"/>
    </row>
    <row r="17412" spans="3:9" ht="22.5" customHeight="1" x14ac:dyDescent="0.25">
      <c r="C17412" s="34"/>
      <c r="D17412" s="27"/>
      <c r="F17412" s="27"/>
      <c r="G17412" s="35"/>
      <c r="H17412" s="35"/>
      <c r="I17412" s="35"/>
    </row>
    <row r="17413" spans="3:9" ht="22.5" customHeight="1" x14ac:dyDescent="0.25">
      <c r="C17413" s="34"/>
      <c r="D17413" s="27"/>
      <c r="F17413" s="27"/>
      <c r="G17413" s="35"/>
      <c r="H17413" s="35"/>
      <c r="I17413" s="35"/>
    </row>
    <row r="17414" spans="3:9" ht="22.5" customHeight="1" x14ac:dyDescent="0.25">
      <c r="C17414" s="34"/>
      <c r="D17414" s="27"/>
      <c r="F17414" s="27"/>
      <c r="G17414" s="35"/>
      <c r="H17414" s="35"/>
      <c r="I17414" s="35"/>
    </row>
    <row r="17415" spans="3:9" ht="22.5" customHeight="1" x14ac:dyDescent="0.25">
      <c r="C17415" s="34"/>
      <c r="D17415" s="27"/>
      <c r="F17415" s="27"/>
      <c r="G17415" s="35"/>
      <c r="H17415" s="35"/>
      <c r="I17415" s="35"/>
    </row>
    <row r="17416" spans="3:9" ht="22.5" customHeight="1" x14ac:dyDescent="0.25">
      <c r="C17416" s="34"/>
      <c r="D17416" s="27"/>
      <c r="F17416" s="27"/>
      <c r="G17416" s="35"/>
      <c r="H17416" s="35"/>
      <c r="I17416" s="35"/>
    </row>
    <row r="17417" spans="3:9" ht="22.5" customHeight="1" x14ac:dyDescent="0.25">
      <c r="C17417" s="34"/>
      <c r="D17417" s="27"/>
      <c r="F17417" s="27"/>
      <c r="G17417" s="35"/>
      <c r="H17417" s="35"/>
      <c r="I17417" s="35"/>
    </row>
    <row r="17418" spans="3:9" ht="22.5" customHeight="1" x14ac:dyDescent="0.25">
      <c r="C17418" s="34"/>
      <c r="D17418" s="27"/>
      <c r="F17418" s="27"/>
      <c r="G17418" s="35"/>
      <c r="H17418" s="35"/>
      <c r="I17418" s="35"/>
    </row>
    <row r="17419" spans="3:9" ht="22.5" customHeight="1" x14ac:dyDescent="0.25">
      <c r="C17419" s="34"/>
      <c r="D17419" s="27"/>
      <c r="F17419" s="27"/>
      <c r="G17419" s="35"/>
      <c r="H17419" s="35"/>
      <c r="I17419" s="35"/>
    </row>
    <row r="17420" spans="3:9" ht="22.5" customHeight="1" x14ac:dyDescent="0.25">
      <c r="C17420" s="34"/>
      <c r="D17420" s="27"/>
      <c r="F17420" s="27"/>
      <c r="G17420" s="35"/>
      <c r="H17420" s="35"/>
      <c r="I17420" s="35"/>
    </row>
    <row r="17421" spans="3:9" ht="22.5" customHeight="1" x14ac:dyDescent="0.25">
      <c r="C17421" s="34"/>
      <c r="D17421" s="27"/>
      <c r="F17421" s="27"/>
      <c r="G17421" s="35"/>
      <c r="H17421" s="35"/>
      <c r="I17421" s="35"/>
    </row>
    <row r="17422" spans="3:9" ht="22.5" customHeight="1" x14ac:dyDescent="0.25">
      <c r="C17422" s="34"/>
      <c r="D17422" s="27"/>
      <c r="F17422" s="27"/>
      <c r="G17422" s="35"/>
      <c r="H17422" s="35"/>
      <c r="I17422" s="35"/>
    </row>
    <row r="17423" spans="3:9" ht="22.5" customHeight="1" x14ac:dyDescent="0.25">
      <c r="C17423" s="34"/>
      <c r="D17423" s="27"/>
      <c r="F17423" s="27"/>
      <c r="G17423" s="35"/>
      <c r="H17423" s="35"/>
      <c r="I17423" s="35"/>
    </row>
    <row r="17424" spans="3:9" ht="22.5" customHeight="1" x14ac:dyDescent="0.25">
      <c r="C17424" s="34"/>
      <c r="D17424" s="27"/>
      <c r="F17424" s="27"/>
      <c r="G17424" s="35"/>
      <c r="H17424" s="35"/>
      <c r="I17424" s="35"/>
    </row>
    <row r="17425" spans="3:9" ht="22.5" customHeight="1" x14ac:dyDescent="0.25">
      <c r="C17425" s="34"/>
      <c r="D17425" s="27"/>
      <c r="F17425" s="27"/>
      <c r="G17425" s="35"/>
      <c r="H17425" s="35"/>
      <c r="I17425" s="35"/>
    </row>
    <row r="17426" spans="3:9" ht="22.5" customHeight="1" x14ac:dyDescent="0.25">
      <c r="C17426" s="34"/>
      <c r="D17426" s="27"/>
      <c r="F17426" s="27"/>
      <c r="G17426" s="35"/>
      <c r="H17426" s="35"/>
      <c r="I17426" s="35"/>
    </row>
    <row r="17427" spans="3:9" ht="22.5" customHeight="1" x14ac:dyDescent="0.25">
      <c r="C17427" s="34"/>
      <c r="D17427" s="27"/>
      <c r="F17427" s="27"/>
      <c r="G17427" s="35"/>
      <c r="H17427" s="35"/>
      <c r="I17427" s="35"/>
    </row>
    <row r="17428" spans="3:9" ht="22.5" customHeight="1" x14ac:dyDescent="0.25">
      <c r="C17428" s="34"/>
      <c r="D17428" s="27"/>
      <c r="F17428" s="27"/>
      <c r="G17428" s="35"/>
      <c r="H17428" s="35"/>
      <c r="I17428" s="35"/>
    </row>
    <row r="17429" spans="3:9" ht="22.5" customHeight="1" x14ac:dyDescent="0.25">
      <c r="C17429" s="34"/>
      <c r="D17429" s="27"/>
      <c r="F17429" s="27"/>
      <c r="G17429" s="35"/>
      <c r="H17429" s="35"/>
      <c r="I17429" s="35"/>
    </row>
    <row r="17430" spans="3:9" ht="22.5" customHeight="1" x14ac:dyDescent="0.25">
      <c r="C17430" s="34"/>
      <c r="D17430" s="27"/>
      <c r="F17430" s="27"/>
      <c r="G17430" s="35"/>
      <c r="H17430" s="35"/>
      <c r="I17430" s="35"/>
    </row>
    <row r="17431" spans="3:9" ht="22.5" customHeight="1" x14ac:dyDescent="0.25">
      <c r="C17431" s="34"/>
      <c r="D17431" s="27"/>
      <c r="F17431" s="27"/>
      <c r="G17431" s="35"/>
      <c r="H17431" s="35"/>
      <c r="I17431" s="35"/>
    </row>
    <row r="17432" spans="3:9" ht="22.5" customHeight="1" x14ac:dyDescent="0.25">
      <c r="C17432" s="34"/>
      <c r="D17432" s="27"/>
      <c r="F17432" s="27"/>
      <c r="G17432" s="35"/>
      <c r="H17432" s="35"/>
      <c r="I17432" s="35"/>
    </row>
    <row r="17433" spans="3:9" ht="22.5" customHeight="1" x14ac:dyDescent="0.25">
      <c r="C17433" s="34"/>
      <c r="D17433" s="27"/>
      <c r="F17433" s="27"/>
      <c r="G17433" s="35"/>
      <c r="H17433" s="35"/>
      <c r="I17433" s="35"/>
    </row>
    <row r="17434" spans="3:9" ht="22.5" customHeight="1" x14ac:dyDescent="0.25">
      <c r="C17434" s="34"/>
      <c r="D17434" s="27"/>
      <c r="F17434" s="27"/>
      <c r="G17434" s="35"/>
      <c r="H17434" s="35"/>
      <c r="I17434" s="35"/>
    </row>
    <row r="17435" spans="3:9" ht="22.5" customHeight="1" x14ac:dyDescent="0.25">
      <c r="C17435" s="34"/>
      <c r="D17435" s="27"/>
      <c r="F17435" s="27"/>
      <c r="G17435" s="35"/>
      <c r="H17435" s="35"/>
      <c r="I17435" s="35"/>
    </row>
    <row r="17436" spans="3:9" ht="22.5" customHeight="1" x14ac:dyDescent="0.25">
      <c r="C17436" s="34"/>
      <c r="D17436" s="27"/>
      <c r="F17436" s="27"/>
      <c r="G17436" s="35"/>
      <c r="H17436" s="35"/>
      <c r="I17436" s="35"/>
    </row>
    <row r="17437" spans="3:9" ht="22.5" customHeight="1" x14ac:dyDescent="0.25">
      <c r="C17437" s="34"/>
      <c r="D17437" s="27"/>
      <c r="F17437" s="27"/>
      <c r="G17437" s="35"/>
      <c r="H17437" s="35"/>
      <c r="I17437" s="35"/>
    </row>
    <row r="17438" spans="3:9" ht="22.5" customHeight="1" x14ac:dyDescent="0.25">
      <c r="C17438" s="34"/>
      <c r="D17438" s="27"/>
      <c r="F17438" s="27"/>
      <c r="G17438" s="35"/>
      <c r="H17438" s="35"/>
      <c r="I17438" s="35"/>
    </row>
    <row r="17439" spans="3:9" ht="22.5" customHeight="1" x14ac:dyDescent="0.25">
      <c r="C17439" s="34"/>
      <c r="D17439" s="27"/>
      <c r="F17439" s="27"/>
      <c r="G17439" s="35"/>
      <c r="H17439" s="35"/>
      <c r="I17439" s="35"/>
    </row>
    <row r="17440" spans="3:9" ht="22.5" customHeight="1" x14ac:dyDescent="0.25">
      <c r="C17440" s="34"/>
      <c r="D17440" s="27"/>
      <c r="F17440" s="27"/>
      <c r="G17440" s="35"/>
      <c r="H17440" s="35"/>
      <c r="I17440" s="35"/>
    </row>
    <row r="17441" spans="3:9" ht="22.5" customHeight="1" x14ac:dyDescent="0.25">
      <c r="C17441" s="34"/>
      <c r="D17441" s="27"/>
      <c r="F17441" s="27"/>
      <c r="G17441" s="35"/>
      <c r="H17441" s="35"/>
      <c r="I17441" s="35"/>
    </row>
    <row r="17442" spans="3:9" ht="22.5" customHeight="1" x14ac:dyDescent="0.25">
      <c r="C17442" s="34"/>
      <c r="D17442" s="27"/>
      <c r="F17442" s="27"/>
      <c r="G17442" s="35"/>
      <c r="H17442" s="35"/>
      <c r="I17442" s="35"/>
    </row>
    <row r="17443" spans="3:9" ht="22.5" customHeight="1" x14ac:dyDescent="0.25">
      <c r="C17443" s="34"/>
      <c r="D17443" s="27"/>
      <c r="F17443" s="27"/>
      <c r="G17443" s="35"/>
      <c r="H17443" s="35"/>
      <c r="I17443" s="35"/>
    </row>
    <row r="17444" spans="3:9" ht="22.5" customHeight="1" x14ac:dyDescent="0.25">
      <c r="C17444" s="34"/>
      <c r="D17444" s="27"/>
      <c r="F17444" s="27"/>
      <c r="G17444" s="35"/>
      <c r="H17444" s="35"/>
      <c r="I17444" s="35"/>
    </row>
    <row r="17445" spans="3:9" ht="22.5" customHeight="1" x14ac:dyDescent="0.25">
      <c r="C17445" s="34"/>
      <c r="D17445" s="27"/>
      <c r="F17445" s="27"/>
      <c r="G17445" s="35"/>
      <c r="H17445" s="35"/>
      <c r="I17445" s="35"/>
    </row>
    <row r="17446" spans="3:9" ht="22.5" customHeight="1" x14ac:dyDescent="0.25">
      <c r="C17446" s="34"/>
      <c r="D17446" s="27"/>
      <c r="F17446" s="27"/>
      <c r="G17446" s="35"/>
      <c r="H17446" s="35"/>
      <c r="I17446" s="35"/>
    </row>
    <row r="17447" spans="3:9" ht="22.5" customHeight="1" x14ac:dyDescent="0.25">
      <c r="C17447" s="34"/>
      <c r="D17447" s="27"/>
      <c r="F17447" s="27"/>
      <c r="G17447" s="35"/>
      <c r="H17447" s="35"/>
      <c r="I17447" s="35"/>
    </row>
    <row r="17448" spans="3:9" ht="22.5" customHeight="1" x14ac:dyDescent="0.25">
      <c r="C17448" s="34"/>
      <c r="D17448" s="27"/>
      <c r="F17448" s="27"/>
      <c r="G17448" s="35"/>
      <c r="H17448" s="35"/>
      <c r="I17448" s="35"/>
    </row>
    <row r="17449" spans="3:9" ht="22.5" customHeight="1" x14ac:dyDescent="0.25">
      <c r="C17449" s="34"/>
      <c r="D17449" s="27"/>
      <c r="F17449" s="27"/>
      <c r="G17449" s="35"/>
      <c r="H17449" s="35"/>
      <c r="I17449" s="35"/>
    </row>
    <row r="17450" spans="3:9" ht="22.5" customHeight="1" x14ac:dyDescent="0.25">
      <c r="C17450" s="34"/>
      <c r="D17450" s="27"/>
      <c r="F17450" s="27"/>
      <c r="G17450" s="35"/>
      <c r="H17450" s="35"/>
      <c r="I17450" s="35"/>
    </row>
    <row r="17451" spans="3:9" ht="22.5" customHeight="1" x14ac:dyDescent="0.25">
      <c r="C17451" s="34"/>
      <c r="D17451" s="27"/>
      <c r="F17451" s="27"/>
      <c r="G17451" s="35"/>
      <c r="H17451" s="35"/>
      <c r="I17451" s="35"/>
    </row>
    <row r="17452" spans="3:9" ht="22.5" customHeight="1" x14ac:dyDescent="0.25">
      <c r="C17452" s="34"/>
      <c r="D17452" s="27"/>
      <c r="F17452" s="27"/>
      <c r="G17452" s="35"/>
      <c r="H17452" s="35"/>
      <c r="I17452" s="35"/>
    </row>
    <row r="17453" spans="3:9" ht="22.5" customHeight="1" x14ac:dyDescent="0.25">
      <c r="C17453" s="34"/>
      <c r="D17453" s="27"/>
      <c r="F17453" s="27"/>
      <c r="G17453" s="35"/>
      <c r="H17453" s="35"/>
      <c r="I17453" s="35"/>
    </row>
    <row r="17454" spans="3:9" ht="22.5" customHeight="1" x14ac:dyDescent="0.25">
      <c r="C17454" s="34"/>
      <c r="D17454" s="27"/>
      <c r="F17454" s="27"/>
      <c r="G17454" s="35"/>
      <c r="H17454" s="35"/>
      <c r="I17454" s="35"/>
    </row>
    <row r="17455" spans="3:9" ht="22.5" customHeight="1" x14ac:dyDescent="0.25">
      <c r="C17455" s="34"/>
      <c r="D17455" s="27"/>
      <c r="F17455" s="27"/>
      <c r="G17455" s="35"/>
      <c r="H17455" s="35"/>
      <c r="I17455" s="35"/>
    </row>
    <row r="17456" spans="3:9" ht="22.5" customHeight="1" x14ac:dyDescent="0.25">
      <c r="C17456" s="34"/>
      <c r="D17456" s="27"/>
      <c r="F17456" s="27"/>
      <c r="G17456" s="35"/>
      <c r="H17456" s="35"/>
      <c r="I17456" s="35"/>
    </row>
    <row r="17457" spans="3:9" ht="22.5" customHeight="1" x14ac:dyDescent="0.25">
      <c r="C17457" s="34"/>
      <c r="D17457" s="27"/>
      <c r="F17457" s="27"/>
      <c r="G17457" s="35"/>
      <c r="H17457" s="35"/>
      <c r="I17457" s="35"/>
    </row>
    <row r="17458" spans="3:9" ht="22.5" customHeight="1" x14ac:dyDescent="0.25">
      <c r="C17458" s="34"/>
      <c r="D17458" s="27"/>
      <c r="F17458" s="27"/>
      <c r="G17458" s="35"/>
      <c r="H17458" s="35"/>
      <c r="I17458" s="35"/>
    </row>
    <row r="17459" spans="3:9" ht="22.5" customHeight="1" x14ac:dyDescent="0.25">
      <c r="C17459" s="34"/>
      <c r="D17459" s="27"/>
      <c r="F17459" s="27"/>
      <c r="G17459" s="35"/>
      <c r="H17459" s="35"/>
      <c r="I17459" s="35"/>
    </row>
    <row r="17460" spans="3:9" ht="22.5" customHeight="1" x14ac:dyDescent="0.25">
      <c r="C17460" s="34"/>
      <c r="D17460" s="27"/>
      <c r="F17460" s="27"/>
      <c r="G17460" s="35"/>
      <c r="H17460" s="35"/>
      <c r="I17460" s="35"/>
    </row>
    <row r="17461" spans="3:9" ht="22.5" customHeight="1" x14ac:dyDescent="0.25">
      <c r="C17461" s="34"/>
      <c r="D17461" s="27"/>
      <c r="F17461" s="27"/>
      <c r="G17461" s="35"/>
      <c r="H17461" s="35"/>
      <c r="I17461" s="35"/>
    </row>
    <row r="17462" spans="3:9" ht="22.5" customHeight="1" x14ac:dyDescent="0.25">
      <c r="C17462" s="34"/>
      <c r="D17462" s="27"/>
      <c r="F17462" s="27"/>
      <c r="G17462" s="35"/>
      <c r="H17462" s="35"/>
      <c r="I17462" s="35"/>
    </row>
    <row r="17463" spans="3:9" ht="22.5" customHeight="1" x14ac:dyDescent="0.25">
      <c r="C17463" s="34"/>
      <c r="D17463" s="27"/>
      <c r="F17463" s="27"/>
      <c r="G17463" s="35"/>
      <c r="H17463" s="35"/>
      <c r="I17463" s="35"/>
    </row>
    <row r="17464" spans="3:9" ht="22.5" customHeight="1" x14ac:dyDescent="0.25">
      <c r="C17464" s="34"/>
      <c r="D17464" s="27"/>
      <c r="F17464" s="27"/>
      <c r="G17464" s="35"/>
      <c r="H17464" s="35"/>
      <c r="I17464" s="35"/>
    </row>
    <row r="17465" spans="3:9" ht="22.5" customHeight="1" x14ac:dyDescent="0.25">
      <c r="C17465" s="34"/>
      <c r="D17465" s="27"/>
      <c r="F17465" s="27"/>
      <c r="G17465" s="35"/>
      <c r="H17465" s="35"/>
      <c r="I17465" s="35"/>
    </row>
    <row r="17466" spans="3:9" ht="22.5" customHeight="1" x14ac:dyDescent="0.25">
      <c r="C17466" s="34"/>
      <c r="D17466" s="27"/>
      <c r="F17466" s="27"/>
      <c r="G17466" s="35"/>
      <c r="H17466" s="35"/>
      <c r="I17466" s="35"/>
    </row>
    <row r="17467" spans="3:9" ht="22.5" customHeight="1" x14ac:dyDescent="0.25">
      <c r="C17467" s="34"/>
      <c r="D17467" s="27"/>
      <c r="F17467" s="27"/>
      <c r="G17467" s="35"/>
      <c r="H17467" s="35"/>
      <c r="I17467" s="35"/>
    </row>
    <row r="17468" spans="3:9" ht="22.5" customHeight="1" x14ac:dyDescent="0.25">
      <c r="C17468" s="34"/>
      <c r="D17468" s="27"/>
      <c r="F17468" s="27"/>
      <c r="G17468" s="35"/>
      <c r="H17468" s="35"/>
      <c r="I17468" s="35"/>
    </row>
    <row r="17469" spans="3:9" ht="22.5" customHeight="1" x14ac:dyDescent="0.25">
      <c r="C17469" s="34"/>
      <c r="D17469" s="27"/>
      <c r="F17469" s="27"/>
      <c r="G17469" s="35"/>
      <c r="H17469" s="35"/>
      <c r="I17469" s="35"/>
    </row>
    <row r="17470" spans="3:9" ht="22.5" customHeight="1" x14ac:dyDescent="0.25">
      <c r="C17470" s="34"/>
      <c r="D17470" s="27"/>
      <c r="F17470" s="27"/>
      <c r="G17470" s="35"/>
      <c r="H17470" s="35"/>
      <c r="I17470" s="35"/>
    </row>
    <row r="17471" spans="3:9" ht="22.5" customHeight="1" x14ac:dyDescent="0.25">
      <c r="C17471" s="34"/>
      <c r="D17471" s="27"/>
      <c r="F17471" s="27"/>
      <c r="G17471" s="35"/>
      <c r="H17471" s="35"/>
      <c r="I17471" s="35"/>
    </row>
    <row r="17472" spans="3:9" ht="22.5" customHeight="1" x14ac:dyDescent="0.25">
      <c r="C17472" s="34"/>
      <c r="D17472" s="27"/>
      <c r="F17472" s="27"/>
      <c r="G17472" s="35"/>
      <c r="H17472" s="35"/>
      <c r="I17472" s="35"/>
    </row>
    <row r="17473" spans="3:9" ht="22.5" customHeight="1" x14ac:dyDescent="0.25">
      <c r="C17473" s="34"/>
      <c r="D17473" s="27"/>
      <c r="F17473" s="27"/>
      <c r="G17473" s="35"/>
      <c r="H17473" s="35"/>
      <c r="I17473" s="35"/>
    </row>
    <row r="17474" spans="3:9" ht="22.5" customHeight="1" x14ac:dyDescent="0.25">
      <c r="C17474" s="34"/>
      <c r="D17474" s="27"/>
      <c r="F17474" s="27"/>
      <c r="G17474" s="35"/>
      <c r="H17474" s="35"/>
      <c r="I17474" s="35"/>
    </row>
    <row r="17475" spans="3:9" ht="22.5" customHeight="1" x14ac:dyDescent="0.25">
      <c r="C17475" s="34"/>
      <c r="D17475" s="27"/>
      <c r="F17475" s="27"/>
      <c r="G17475" s="35"/>
      <c r="H17475" s="35"/>
      <c r="I17475" s="35"/>
    </row>
    <row r="17476" spans="3:9" ht="22.5" customHeight="1" x14ac:dyDescent="0.25">
      <c r="C17476" s="34"/>
      <c r="D17476" s="27"/>
      <c r="F17476" s="27"/>
      <c r="G17476" s="35"/>
      <c r="H17476" s="35"/>
      <c r="I17476" s="35"/>
    </row>
    <row r="17477" spans="3:9" ht="22.5" customHeight="1" x14ac:dyDescent="0.25">
      <c r="C17477" s="34"/>
      <c r="D17477" s="27"/>
      <c r="F17477" s="27"/>
      <c r="G17477" s="35"/>
      <c r="H17477" s="35"/>
      <c r="I17477" s="35"/>
    </row>
    <row r="17478" spans="3:9" ht="22.5" customHeight="1" x14ac:dyDescent="0.25">
      <c r="C17478" s="34"/>
      <c r="D17478" s="27"/>
      <c r="F17478" s="27"/>
      <c r="G17478" s="35"/>
      <c r="H17478" s="35"/>
      <c r="I17478" s="35"/>
    </row>
    <row r="17479" spans="3:9" ht="22.5" customHeight="1" x14ac:dyDescent="0.25">
      <c r="C17479" s="34"/>
      <c r="D17479" s="27"/>
      <c r="F17479" s="27"/>
      <c r="G17479" s="35"/>
      <c r="H17479" s="35"/>
      <c r="I17479" s="35"/>
    </row>
    <row r="17480" spans="3:9" ht="22.5" customHeight="1" x14ac:dyDescent="0.25">
      <c r="C17480" s="34"/>
      <c r="D17480" s="27"/>
      <c r="F17480" s="27"/>
      <c r="G17480" s="35"/>
      <c r="H17480" s="35"/>
      <c r="I17480" s="35"/>
    </row>
    <row r="17481" spans="3:9" ht="22.5" customHeight="1" x14ac:dyDescent="0.25">
      <c r="C17481" s="34"/>
      <c r="D17481" s="27"/>
      <c r="F17481" s="27"/>
      <c r="G17481" s="35"/>
      <c r="H17481" s="35"/>
      <c r="I17481" s="35"/>
    </row>
    <row r="17482" spans="3:9" ht="22.5" customHeight="1" x14ac:dyDescent="0.25">
      <c r="C17482" s="34"/>
      <c r="D17482" s="27"/>
      <c r="F17482" s="27"/>
      <c r="G17482" s="35"/>
      <c r="H17482" s="35"/>
      <c r="I17482" s="35"/>
    </row>
    <row r="17483" spans="3:9" ht="22.5" customHeight="1" x14ac:dyDescent="0.25">
      <c r="C17483" s="34"/>
      <c r="D17483" s="27"/>
      <c r="F17483" s="27"/>
      <c r="G17483" s="35"/>
      <c r="H17483" s="35"/>
      <c r="I17483" s="35"/>
    </row>
    <row r="17484" spans="3:9" ht="22.5" customHeight="1" x14ac:dyDescent="0.25">
      <c r="C17484" s="34"/>
      <c r="D17484" s="27"/>
      <c r="F17484" s="27"/>
      <c r="G17484" s="35"/>
      <c r="H17484" s="35"/>
      <c r="I17484" s="35"/>
    </row>
    <row r="17485" spans="3:9" ht="22.5" customHeight="1" x14ac:dyDescent="0.25">
      <c r="C17485" s="34"/>
      <c r="D17485" s="27"/>
      <c r="F17485" s="27"/>
      <c r="G17485" s="35"/>
      <c r="H17485" s="35"/>
      <c r="I17485" s="35"/>
    </row>
    <row r="17486" spans="3:9" ht="22.5" customHeight="1" x14ac:dyDescent="0.25">
      <c r="C17486" s="34"/>
      <c r="D17486" s="27"/>
      <c r="F17486" s="27"/>
      <c r="G17486" s="35"/>
      <c r="H17486" s="35"/>
      <c r="I17486" s="35"/>
    </row>
    <row r="17487" spans="3:9" ht="22.5" customHeight="1" x14ac:dyDescent="0.25">
      <c r="C17487" s="34"/>
      <c r="D17487" s="27"/>
      <c r="F17487" s="27"/>
      <c r="G17487" s="35"/>
      <c r="H17487" s="35"/>
      <c r="I17487" s="35"/>
    </row>
    <row r="17488" spans="3:9" ht="22.5" customHeight="1" x14ac:dyDescent="0.25">
      <c r="C17488" s="34"/>
      <c r="D17488" s="27"/>
      <c r="F17488" s="27"/>
      <c r="G17488" s="35"/>
      <c r="H17488" s="35"/>
      <c r="I17488" s="35"/>
    </row>
    <row r="17489" spans="3:9" ht="22.5" customHeight="1" x14ac:dyDescent="0.25">
      <c r="C17489" s="34"/>
      <c r="D17489" s="27"/>
      <c r="F17489" s="27"/>
      <c r="G17489" s="35"/>
      <c r="H17489" s="35"/>
      <c r="I17489" s="35"/>
    </row>
    <row r="17490" spans="3:9" ht="22.5" customHeight="1" x14ac:dyDescent="0.25">
      <c r="C17490" s="34"/>
      <c r="D17490" s="27"/>
      <c r="F17490" s="27"/>
      <c r="G17490" s="35"/>
      <c r="H17490" s="35"/>
      <c r="I17490" s="35"/>
    </row>
    <row r="17491" spans="3:9" ht="22.5" customHeight="1" x14ac:dyDescent="0.25">
      <c r="C17491" s="34"/>
      <c r="D17491" s="27"/>
      <c r="F17491" s="27"/>
      <c r="G17491" s="35"/>
      <c r="H17491" s="35"/>
      <c r="I17491" s="35"/>
    </row>
    <row r="17492" spans="3:9" ht="22.5" customHeight="1" x14ac:dyDescent="0.25">
      <c r="C17492" s="34"/>
      <c r="D17492" s="27"/>
      <c r="F17492" s="27"/>
      <c r="G17492" s="35"/>
      <c r="H17492" s="35"/>
      <c r="I17492" s="35"/>
    </row>
    <row r="17493" spans="3:9" ht="22.5" customHeight="1" x14ac:dyDescent="0.25">
      <c r="C17493" s="34"/>
      <c r="D17493" s="27"/>
      <c r="F17493" s="27"/>
      <c r="G17493" s="35"/>
      <c r="H17493" s="35"/>
      <c r="I17493" s="35"/>
    </row>
    <row r="17494" spans="3:9" ht="22.5" customHeight="1" x14ac:dyDescent="0.25">
      <c r="C17494" s="34"/>
      <c r="D17494" s="27"/>
      <c r="F17494" s="27"/>
      <c r="G17494" s="35"/>
      <c r="H17494" s="35"/>
      <c r="I17494" s="35"/>
    </row>
    <row r="17495" spans="3:9" ht="22.5" customHeight="1" x14ac:dyDescent="0.25">
      <c r="C17495" s="34"/>
      <c r="D17495" s="27"/>
      <c r="F17495" s="27"/>
      <c r="G17495" s="35"/>
      <c r="H17495" s="35"/>
      <c r="I17495" s="35"/>
    </row>
    <row r="17496" spans="3:9" ht="22.5" customHeight="1" x14ac:dyDescent="0.25">
      <c r="C17496" s="34"/>
      <c r="D17496" s="27"/>
      <c r="F17496" s="27"/>
      <c r="G17496" s="35"/>
      <c r="H17496" s="35"/>
      <c r="I17496" s="35"/>
    </row>
    <row r="17497" spans="3:9" ht="22.5" customHeight="1" x14ac:dyDescent="0.25">
      <c r="C17497" s="34"/>
      <c r="D17497" s="27"/>
      <c r="F17497" s="27"/>
      <c r="G17497" s="35"/>
      <c r="H17497" s="35"/>
      <c r="I17497" s="35"/>
    </row>
    <row r="17498" spans="3:9" ht="22.5" customHeight="1" x14ac:dyDescent="0.25">
      <c r="C17498" s="34"/>
      <c r="D17498" s="27"/>
      <c r="F17498" s="27"/>
      <c r="G17498" s="35"/>
      <c r="H17498" s="35"/>
      <c r="I17498" s="35"/>
    </row>
    <row r="17499" spans="3:9" ht="22.5" customHeight="1" x14ac:dyDescent="0.25">
      <c r="C17499" s="34"/>
      <c r="D17499" s="27"/>
      <c r="F17499" s="27"/>
      <c r="G17499" s="35"/>
      <c r="H17499" s="35"/>
      <c r="I17499" s="35"/>
    </row>
    <row r="17500" spans="3:9" ht="22.5" customHeight="1" x14ac:dyDescent="0.25">
      <c r="C17500" s="34"/>
      <c r="D17500" s="27"/>
      <c r="F17500" s="27"/>
      <c r="G17500" s="35"/>
      <c r="H17500" s="35"/>
      <c r="I17500" s="35"/>
    </row>
    <row r="17501" spans="3:9" ht="22.5" customHeight="1" x14ac:dyDescent="0.25">
      <c r="C17501" s="34"/>
      <c r="D17501" s="27"/>
      <c r="F17501" s="27"/>
      <c r="G17501" s="35"/>
      <c r="H17501" s="35"/>
      <c r="I17501" s="35"/>
    </row>
    <row r="17502" spans="3:9" ht="22.5" customHeight="1" x14ac:dyDescent="0.25">
      <c r="C17502" s="34"/>
      <c r="D17502" s="27"/>
      <c r="F17502" s="27"/>
      <c r="G17502" s="35"/>
      <c r="H17502" s="35"/>
      <c r="I17502" s="35"/>
    </row>
    <row r="17503" spans="3:9" ht="22.5" customHeight="1" x14ac:dyDescent="0.25">
      <c r="C17503" s="34"/>
      <c r="D17503" s="27"/>
      <c r="F17503" s="27"/>
      <c r="G17503" s="35"/>
      <c r="H17503" s="35"/>
      <c r="I17503" s="35"/>
    </row>
    <row r="17504" spans="3:9" ht="22.5" customHeight="1" x14ac:dyDescent="0.25">
      <c r="C17504" s="34"/>
      <c r="D17504" s="27"/>
      <c r="F17504" s="27"/>
      <c r="G17504" s="35"/>
      <c r="H17504" s="35"/>
      <c r="I17504" s="35"/>
    </row>
    <row r="17505" spans="3:9" ht="22.5" customHeight="1" x14ac:dyDescent="0.25">
      <c r="C17505" s="34"/>
      <c r="D17505" s="27"/>
      <c r="F17505" s="27"/>
      <c r="G17505" s="35"/>
      <c r="H17505" s="35"/>
      <c r="I17505" s="35"/>
    </row>
    <row r="17506" spans="3:9" ht="22.5" customHeight="1" x14ac:dyDescent="0.25">
      <c r="C17506" s="34"/>
      <c r="D17506" s="27"/>
      <c r="F17506" s="27"/>
      <c r="G17506" s="35"/>
      <c r="H17506" s="35"/>
      <c r="I17506" s="35"/>
    </row>
    <row r="17507" spans="3:9" ht="22.5" customHeight="1" x14ac:dyDescent="0.25">
      <c r="C17507" s="34"/>
      <c r="D17507" s="27"/>
      <c r="F17507" s="27"/>
      <c r="G17507" s="35"/>
      <c r="H17507" s="35"/>
      <c r="I17507" s="35"/>
    </row>
    <row r="17508" spans="3:9" ht="22.5" customHeight="1" x14ac:dyDescent="0.25">
      <c r="C17508" s="34"/>
      <c r="D17508" s="27"/>
      <c r="F17508" s="27"/>
      <c r="G17508" s="35"/>
      <c r="H17508" s="35"/>
      <c r="I17508" s="35"/>
    </row>
    <row r="17509" spans="3:9" ht="22.5" customHeight="1" x14ac:dyDescent="0.25">
      <c r="C17509" s="34"/>
      <c r="D17509" s="27"/>
      <c r="F17509" s="27"/>
      <c r="G17509" s="35"/>
      <c r="H17509" s="35"/>
      <c r="I17509" s="35"/>
    </row>
    <row r="17510" spans="3:9" ht="22.5" customHeight="1" x14ac:dyDescent="0.25">
      <c r="C17510" s="34"/>
      <c r="D17510" s="27"/>
      <c r="F17510" s="27"/>
      <c r="G17510" s="35"/>
      <c r="H17510" s="35"/>
      <c r="I17510" s="35"/>
    </row>
    <row r="17511" spans="3:9" ht="22.5" customHeight="1" x14ac:dyDescent="0.25">
      <c r="C17511" s="34"/>
      <c r="D17511" s="27"/>
      <c r="F17511" s="27"/>
      <c r="G17511" s="35"/>
      <c r="H17511" s="35"/>
      <c r="I17511" s="35"/>
    </row>
    <row r="17512" spans="3:9" ht="22.5" customHeight="1" x14ac:dyDescent="0.25">
      <c r="C17512" s="34"/>
      <c r="D17512" s="27"/>
      <c r="F17512" s="27"/>
      <c r="G17512" s="35"/>
      <c r="H17512" s="35"/>
      <c r="I17512" s="35"/>
    </row>
    <row r="17513" spans="3:9" ht="22.5" customHeight="1" x14ac:dyDescent="0.25">
      <c r="C17513" s="34"/>
      <c r="D17513" s="27"/>
      <c r="F17513" s="27"/>
      <c r="G17513" s="35"/>
      <c r="H17513" s="35"/>
      <c r="I17513" s="35"/>
    </row>
    <row r="17514" spans="3:9" ht="22.5" customHeight="1" x14ac:dyDescent="0.25">
      <c r="C17514" s="34"/>
      <c r="D17514" s="27"/>
      <c r="F17514" s="27"/>
      <c r="G17514" s="35"/>
      <c r="H17514" s="35"/>
      <c r="I17514" s="35"/>
    </row>
    <row r="17515" spans="3:9" ht="22.5" customHeight="1" x14ac:dyDescent="0.25">
      <c r="C17515" s="34"/>
      <c r="D17515" s="27"/>
      <c r="F17515" s="27"/>
      <c r="G17515" s="35"/>
      <c r="H17515" s="35"/>
      <c r="I17515" s="35"/>
    </row>
    <row r="17516" spans="3:9" ht="22.5" customHeight="1" x14ac:dyDescent="0.25">
      <c r="C17516" s="34"/>
      <c r="D17516" s="27"/>
      <c r="F17516" s="27"/>
      <c r="G17516" s="35"/>
      <c r="H17516" s="35"/>
      <c r="I17516" s="35"/>
    </row>
    <row r="17517" spans="3:9" ht="22.5" customHeight="1" x14ac:dyDescent="0.25">
      <c r="C17517" s="34"/>
      <c r="D17517" s="27"/>
      <c r="F17517" s="27"/>
      <c r="G17517" s="35"/>
      <c r="H17517" s="35"/>
      <c r="I17517" s="35"/>
    </row>
    <row r="17518" spans="3:9" ht="22.5" customHeight="1" x14ac:dyDescent="0.25">
      <c r="C17518" s="34"/>
      <c r="D17518" s="27"/>
      <c r="F17518" s="27"/>
      <c r="G17518" s="35"/>
      <c r="H17518" s="35"/>
      <c r="I17518" s="35"/>
    </row>
    <row r="17519" spans="3:9" ht="22.5" customHeight="1" x14ac:dyDescent="0.25">
      <c r="C17519" s="34"/>
      <c r="D17519" s="27"/>
      <c r="F17519" s="27"/>
      <c r="G17519" s="35"/>
      <c r="H17519" s="35"/>
      <c r="I17519" s="35"/>
    </row>
    <row r="17520" spans="3:9" ht="22.5" customHeight="1" x14ac:dyDescent="0.25">
      <c r="C17520" s="34"/>
      <c r="D17520" s="27"/>
      <c r="F17520" s="27"/>
      <c r="G17520" s="35"/>
      <c r="H17520" s="35"/>
      <c r="I17520" s="35"/>
    </row>
    <row r="17521" spans="3:9" ht="22.5" customHeight="1" x14ac:dyDescent="0.25">
      <c r="C17521" s="34"/>
      <c r="D17521" s="27"/>
      <c r="F17521" s="27"/>
      <c r="G17521" s="35"/>
      <c r="H17521" s="35"/>
      <c r="I17521" s="35"/>
    </row>
    <row r="17522" spans="3:9" ht="22.5" customHeight="1" x14ac:dyDescent="0.25">
      <c r="C17522" s="34"/>
      <c r="D17522" s="27"/>
      <c r="F17522" s="27"/>
      <c r="G17522" s="35"/>
      <c r="H17522" s="35"/>
      <c r="I17522" s="35"/>
    </row>
    <row r="17523" spans="3:9" ht="22.5" customHeight="1" x14ac:dyDescent="0.25">
      <c r="C17523" s="34"/>
      <c r="D17523" s="27"/>
      <c r="F17523" s="27"/>
      <c r="G17523" s="35"/>
      <c r="H17523" s="35"/>
      <c r="I17523" s="35"/>
    </row>
    <row r="17524" spans="3:9" ht="22.5" customHeight="1" x14ac:dyDescent="0.25">
      <c r="C17524" s="34"/>
      <c r="D17524" s="27"/>
      <c r="F17524" s="27"/>
      <c r="G17524" s="35"/>
      <c r="H17524" s="35"/>
      <c r="I17524" s="35"/>
    </row>
    <row r="17525" spans="3:9" ht="22.5" customHeight="1" x14ac:dyDescent="0.25">
      <c r="C17525" s="34"/>
      <c r="D17525" s="27"/>
      <c r="F17525" s="27"/>
      <c r="G17525" s="35"/>
      <c r="H17525" s="35"/>
      <c r="I17525" s="35"/>
    </row>
    <row r="17526" spans="3:9" ht="22.5" customHeight="1" x14ac:dyDescent="0.25">
      <c r="C17526" s="34"/>
      <c r="D17526" s="27"/>
      <c r="F17526" s="27"/>
      <c r="G17526" s="35"/>
      <c r="H17526" s="35"/>
      <c r="I17526" s="35"/>
    </row>
    <row r="17527" spans="3:9" ht="22.5" customHeight="1" x14ac:dyDescent="0.25">
      <c r="C17527" s="34"/>
      <c r="D17527" s="27"/>
      <c r="F17527" s="27"/>
      <c r="G17527" s="35"/>
      <c r="H17527" s="35"/>
      <c r="I17527" s="35"/>
    </row>
    <row r="17528" spans="3:9" ht="22.5" customHeight="1" x14ac:dyDescent="0.25">
      <c r="C17528" s="34"/>
      <c r="D17528" s="27"/>
      <c r="F17528" s="27"/>
      <c r="G17528" s="35"/>
      <c r="H17528" s="35"/>
      <c r="I17528" s="35"/>
    </row>
    <row r="17529" spans="3:9" ht="22.5" customHeight="1" x14ac:dyDescent="0.25">
      <c r="C17529" s="34"/>
      <c r="D17529" s="27"/>
      <c r="F17529" s="27"/>
      <c r="G17529" s="35"/>
      <c r="H17529" s="35"/>
      <c r="I17529" s="35"/>
    </row>
    <row r="17530" spans="3:9" ht="22.5" customHeight="1" x14ac:dyDescent="0.25">
      <c r="C17530" s="34"/>
      <c r="D17530" s="27"/>
      <c r="F17530" s="27"/>
      <c r="G17530" s="35"/>
      <c r="H17530" s="35"/>
      <c r="I17530" s="35"/>
    </row>
    <row r="17531" spans="3:9" ht="22.5" customHeight="1" x14ac:dyDescent="0.25">
      <c r="C17531" s="34"/>
      <c r="D17531" s="27"/>
      <c r="F17531" s="27"/>
      <c r="G17531" s="35"/>
      <c r="H17531" s="35"/>
      <c r="I17531" s="35"/>
    </row>
    <row r="17532" spans="3:9" ht="22.5" customHeight="1" x14ac:dyDescent="0.25">
      <c r="C17532" s="34"/>
      <c r="D17532" s="27"/>
      <c r="F17532" s="27"/>
      <c r="G17532" s="35"/>
      <c r="H17532" s="35"/>
      <c r="I17532" s="35"/>
    </row>
    <row r="17533" spans="3:9" ht="22.5" customHeight="1" x14ac:dyDescent="0.25">
      <c r="C17533" s="34"/>
      <c r="D17533" s="27"/>
      <c r="F17533" s="27"/>
      <c r="G17533" s="35"/>
      <c r="H17533" s="35"/>
      <c r="I17533" s="35"/>
    </row>
    <row r="17534" spans="3:9" ht="22.5" customHeight="1" x14ac:dyDescent="0.25">
      <c r="C17534" s="34"/>
      <c r="D17534" s="27"/>
      <c r="F17534" s="27"/>
      <c r="G17534" s="35"/>
      <c r="H17534" s="35"/>
      <c r="I17534" s="35"/>
    </row>
    <row r="17535" spans="3:9" ht="22.5" customHeight="1" x14ac:dyDescent="0.25">
      <c r="C17535" s="34"/>
      <c r="D17535" s="27"/>
      <c r="F17535" s="27"/>
      <c r="G17535" s="35"/>
      <c r="H17535" s="35"/>
      <c r="I17535" s="35"/>
    </row>
    <row r="17536" spans="3:9" ht="22.5" customHeight="1" x14ac:dyDescent="0.25">
      <c r="C17536" s="34"/>
      <c r="D17536" s="27"/>
      <c r="F17536" s="27"/>
      <c r="G17536" s="35"/>
      <c r="H17536" s="35"/>
      <c r="I17536" s="35"/>
    </row>
    <row r="17537" spans="3:9" ht="22.5" customHeight="1" x14ac:dyDescent="0.25">
      <c r="C17537" s="34"/>
      <c r="D17537" s="27"/>
      <c r="F17537" s="27"/>
      <c r="G17537" s="35"/>
      <c r="H17537" s="35"/>
      <c r="I17537" s="35"/>
    </row>
    <row r="17538" spans="3:9" ht="22.5" customHeight="1" x14ac:dyDescent="0.25">
      <c r="C17538" s="34"/>
      <c r="D17538" s="27"/>
      <c r="F17538" s="27"/>
      <c r="G17538" s="35"/>
      <c r="H17538" s="35"/>
      <c r="I17538" s="35"/>
    </row>
    <row r="17539" spans="3:9" ht="22.5" customHeight="1" x14ac:dyDescent="0.25">
      <c r="C17539" s="34"/>
      <c r="D17539" s="27"/>
      <c r="F17539" s="27"/>
      <c r="G17539" s="35"/>
      <c r="H17539" s="35"/>
      <c r="I17539" s="35"/>
    </row>
    <row r="17540" spans="3:9" ht="22.5" customHeight="1" x14ac:dyDescent="0.25">
      <c r="C17540" s="34"/>
      <c r="D17540" s="27"/>
      <c r="F17540" s="27"/>
      <c r="G17540" s="35"/>
      <c r="H17540" s="35"/>
      <c r="I17540" s="35"/>
    </row>
    <row r="17541" spans="3:9" ht="22.5" customHeight="1" x14ac:dyDescent="0.25">
      <c r="C17541" s="34"/>
      <c r="D17541" s="27"/>
      <c r="F17541" s="27"/>
      <c r="G17541" s="35"/>
      <c r="H17541" s="35"/>
      <c r="I17541" s="35"/>
    </row>
    <row r="17542" spans="3:9" ht="22.5" customHeight="1" x14ac:dyDescent="0.25">
      <c r="C17542" s="34"/>
      <c r="D17542" s="27"/>
      <c r="F17542" s="27"/>
      <c r="G17542" s="35"/>
      <c r="H17542" s="35"/>
      <c r="I17542" s="35"/>
    </row>
    <row r="17543" spans="3:9" ht="22.5" customHeight="1" x14ac:dyDescent="0.25">
      <c r="C17543" s="34"/>
      <c r="D17543" s="27"/>
      <c r="F17543" s="27"/>
      <c r="G17543" s="35"/>
      <c r="H17543" s="35"/>
      <c r="I17543" s="35"/>
    </row>
    <row r="17544" spans="3:9" ht="22.5" customHeight="1" x14ac:dyDescent="0.25">
      <c r="C17544" s="34"/>
      <c r="D17544" s="27"/>
      <c r="F17544" s="27"/>
      <c r="G17544" s="35"/>
      <c r="H17544" s="35"/>
      <c r="I17544" s="35"/>
    </row>
    <row r="17545" spans="3:9" ht="22.5" customHeight="1" x14ac:dyDescent="0.25">
      <c r="C17545" s="34"/>
      <c r="D17545" s="27"/>
      <c r="F17545" s="27"/>
      <c r="G17545" s="35"/>
      <c r="H17545" s="35"/>
      <c r="I17545" s="35"/>
    </row>
    <row r="17546" spans="3:9" ht="22.5" customHeight="1" x14ac:dyDescent="0.25">
      <c r="C17546" s="34"/>
      <c r="D17546" s="27"/>
      <c r="F17546" s="27"/>
      <c r="G17546" s="35"/>
      <c r="H17546" s="35"/>
      <c r="I17546" s="35"/>
    </row>
    <row r="17547" spans="3:9" ht="22.5" customHeight="1" x14ac:dyDescent="0.25">
      <c r="C17547" s="34"/>
      <c r="D17547" s="27"/>
      <c r="F17547" s="27"/>
      <c r="G17547" s="35"/>
      <c r="H17547" s="35"/>
      <c r="I17547" s="35"/>
    </row>
    <row r="17548" spans="3:9" ht="22.5" customHeight="1" x14ac:dyDescent="0.25">
      <c r="C17548" s="34"/>
      <c r="D17548" s="27"/>
      <c r="F17548" s="27"/>
      <c r="G17548" s="35"/>
      <c r="H17548" s="35"/>
      <c r="I17548" s="35"/>
    </row>
    <row r="17549" spans="3:9" ht="22.5" customHeight="1" x14ac:dyDescent="0.25">
      <c r="C17549" s="34"/>
      <c r="D17549" s="27"/>
      <c r="F17549" s="27"/>
      <c r="G17549" s="35"/>
      <c r="H17549" s="35"/>
      <c r="I17549" s="35"/>
    </row>
    <row r="17550" spans="3:9" ht="22.5" customHeight="1" x14ac:dyDescent="0.25">
      <c r="C17550" s="34"/>
      <c r="D17550" s="27"/>
      <c r="F17550" s="27"/>
      <c r="G17550" s="35"/>
      <c r="H17550" s="35"/>
      <c r="I17550" s="35"/>
    </row>
    <row r="17551" spans="3:9" ht="22.5" customHeight="1" x14ac:dyDescent="0.25">
      <c r="C17551" s="34"/>
      <c r="D17551" s="27"/>
      <c r="F17551" s="27"/>
      <c r="G17551" s="35"/>
      <c r="H17551" s="35"/>
      <c r="I17551" s="35"/>
    </row>
    <row r="17552" spans="3:9" ht="22.5" customHeight="1" x14ac:dyDescent="0.25">
      <c r="C17552" s="34"/>
      <c r="D17552" s="27"/>
      <c r="F17552" s="27"/>
      <c r="G17552" s="35"/>
      <c r="H17552" s="35"/>
      <c r="I17552" s="35"/>
    </row>
    <row r="17553" spans="3:9" ht="22.5" customHeight="1" x14ac:dyDescent="0.25">
      <c r="C17553" s="34"/>
      <c r="D17553" s="27"/>
      <c r="F17553" s="27"/>
      <c r="G17553" s="35"/>
      <c r="H17553" s="35"/>
      <c r="I17553" s="35"/>
    </row>
    <row r="17554" spans="3:9" ht="22.5" customHeight="1" x14ac:dyDescent="0.25">
      <c r="C17554" s="34"/>
      <c r="D17554" s="27"/>
      <c r="F17554" s="27"/>
      <c r="G17554" s="35"/>
      <c r="H17554" s="35"/>
      <c r="I17554" s="35"/>
    </row>
    <row r="17555" spans="3:9" ht="22.5" customHeight="1" x14ac:dyDescent="0.25">
      <c r="C17555" s="34"/>
      <c r="D17555" s="27"/>
      <c r="F17555" s="27"/>
      <c r="G17555" s="35"/>
      <c r="H17555" s="35"/>
      <c r="I17555" s="35"/>
    </row>
    <row r="17556" spans="3:9" ht="22.5" customHeight="1" x14ac:dyDescent="0.25">
      <c r="C17556" s="34"/>
      <c r="D17556" s="27"/>
      <c r="F17556" s="27"/>
      <c r="G17556" s="35"/>
      <c r="H17556" s="35"/>
      <c r="I17556" s="35"/>
    </row>
    <row r="17557" spans="3:9" ht="22.5" customHeight="1" x14ac:dyDescent="0.25">
      <c r="C17557" s="34"/>
      <c r="D17557" s="27"/>
      <c r="F17557" s="27"/>
      <c r="G17557" s="35"/>
      <c r="H17557" s="35"/>
      <c r="I17557" s="35"/>
    </row>
    <row r="17558" spans="3:9" ht="22.5" customHeight="1" x14ac:dyDescent="0.25">
      <c r="C17558" s="34"/>
      <c r="D17558" s="27"/>
      <c r="F17558" s="27"/>
      <c r="G17558" s="35"/>
      <c r="H17558" s="35"/>
      <c r="I17558" s="35"/>
    </row>
    <row r="17559" spans="3:9" ht="22.5" customHeight="1" x14ac:dyDescent="0.25">
      <c r="C17559" s="34"/>
      <c r="D17559" s="27"/>
      <c r="F17559" s="27"/>
      <c r="G17559" s="35"/>
      <c r="H17559" s="35"/>
      <c r="I17559" s="35"/>
    </row>
    <row r="17560" spans="3:9" ht="22.5" customHeight="1" x14ac:dyDescent="0.25">
      <c r="C17560" s="34"/>
      <c r="D17560" s="27"/>
      <c r="F17560" s="27"/>
      <c r="G17560" s="35"/>
      <c r="H17560" s="35"/>
      <c r="I17560" s="35"/>
    </row>
    <row r="17561" spans="3:9" ht="22.5" customHeight="1" x14ac:dyDescent="0.25">
      <c r="C17561" s="34"/>
      <c r="D17561" s="27"/>
      <c r="F17561" s="27"/>
      <c r="G17561" s="35"/>
      <c r="H17561" s="35"/>
      <c r="I17561" s="35"/>
    </row>
    <row r="17562" spans="3:9" ht="22.5" customHeight="1" x14ac:dyDescent="0.25">
      <c r="C17562" s="34"/>
      <c r="D17562" s="27"/>
      <c r="F17562" s="27"/>
      <c r="G17562" s="35"/>
      <c r="H17562" s="35"/>
      <c r="I17562" s="35"/>
    </row>
    <row r="17563" spans="3:9" ht="22.5" customHeight="1" x14ac:dyDescent="0.25">
      <c r="C17563" s="34"/>
      <c r="D17563" s="27"/>
      <c r="F17563" s="27"/>
      <c r="G17563" s="35"/>
      <c r="H17563" s="35"/>
      <c r="I17563" s="35"/>
    </row>
    <row r="17564" spans="3:9" ht="22.5" customHeight="1" x14ac:dyDescent="0.25">
      <c r="C17564" s="34"/>
      <c r="D17564" s="27"/>
      <c r="F17564" s="27"/>
      <c r="G17564" s="35"/>
      <c r="H17564" s="35"/>
      <c r="I17564" s="35"/>
    </row>
    <row r="17565" spans="3:9" ht="22.5" customHeight="1" x14ac:dyDescent="0.25">
      <c r="C17565" s="34"/>
      <c r="D17565" s="27"/>
      <c r="F17565" s="27"/>
      <c r="G17565" s="35"/>
      <c r="H17565" s="35"/>
      <c r="I17565" s="35"/>
    </row>
    <row r="17566" spans="3:9" ht="22.5" customHeight="1" x14ac:dyDescent="0.25">
      <c r="C17566" s="34"/>
      <c r="D17566" s="27"/>
      <c r="F17566" s="27"/>
      <c r="G17566" s="35"/>
      <c r="H17566" s="35"/>
      <c r="I17566" s="35"/>
    </row>
    <row r="17567" spans="3:9" ht="22.5" customHeight="1" x14ac:dyDescent="0.25">
      <c r="C17567" s="34"/>
      <c r="D17567" s="27"/>
      <c r="F17567" s="27"/>
      <c r="G17567" s="35"/>
      <c r="H17567" s="35"/>
      <c r="I17567" s="35"/>
    </row>
    <row r="17568" spans="3:9" ht="22.5" customHeight="1" x14ac:dyDescent="0.25">
      <c r="C17568" s="34"/>
      <c r="D17568" s="27"/>
      <c r="F17568" s="27"/>
      <c r="G17568" s="35"/>
      <c r="H17568" s="35"/>
      <c r="I17568" s="35"/>
    </row>
    <row r="17569" spans="3:9" ht="22.5" customHeight="1" x14ac:dyDescent="0.25">
      <c r="C17569" s="34"/>
      <c r="D17569" s="27"/>
      <c r="F17569" s="27"/>
      <c r="G17569" s="35"/>
      <c r="H17569" s="35"/>
      <c r="I17569" s="35"/>
    </row>
    <row r="17570" spans="3:9" ht="22.5" customHeight="1" x14ac:dyDescent="0.25">
      <c r="C17570" s="34"/>
      <c r="D17570" s="27"/>
      <c r="F17570" s="27"/>
      <c r="G17570" s="35"/>
      <c r="H17570" s="35"/>
      <c r="I17570" s="35"/>
    </row>
    <row r="17571" spans="3:9" ht="22.5" customHeight="1" x14ac:dyDescent="0.25">
      <c r="C17571" s="34"/>
      <c r="D17571" s="27"/>
      <c r="F17571" s="27"/>
      <c r="G17571" s="35"/>
      <c r="H17571" s="35"/>
      <c r="I17571" s="35"/>
    </row>
    <row r="17572" spans="3:9" ht="22.5" customHeight="1" x14ac:dyDescent="0.25">
      <c r="C17572" s="34"/>
      <c r="D17572" s="27"/>
      <c r="F17572" s="27"/>
      <c r="G17572" s="35"/>
      <c r="H17572" s="35"/>
      <c r="I17572" s="35"/>
    </row>
    <row r="17573" spans="3:9" ht="22.5" customHeight="1" x14ac:dyDescent="0.25">
      <c r="C17573" s="34"/>
      <c r="D17573" s="27"/>
      <c r="F17573" s="27"/>
      <c r="G17573" s="35"/>
      <c r="H17573" s="35"/>
      <c r="I17573" s="35"/>
    </row>
    <row r="17574" spans="3:9" ht="22.5" customHeight="1" x14ac:dyDescent="0.25">
      <c r="C17574" s="34"/>
      <c r="D17574" s="27"/>
      <c r="F17574" s="27"/>
      <c r="G17574" s="35"/>
      <c r="H17574" s="35"/>
      <c r="I17574" s="35"/>
    </row>
    <row r="17575" spans="3:9" ht="22.5" customHeight="1" x14ac:dyDescent="0.25">
      <c r="C17575" s="34"/>
      <c r="D17575" s="27"/>
      <c r="F17575" s="27"/>
      <c r="G17575" s="35"/>
      <c r="H17575" s="35"/>
      <c r="I17575" s="35"/>
    </row>
    <row r="17576" spans="3:9" ht="22.5" customHeight="1" x14ac:dyDescent="0.25">
      <c r="C17576" s="34"/>
      <c r="D17576" s="27"/>
      <c r="F17576" s="27"/>
      <c r="G17576" s="35"/>
      <c r="H17576" s="35"/>
      <c r="I17576" s="35"/>
    </row>
    <row r="17577" spans="3:9" ht="22.5" customHeight="1" x14ac:dyDescent="0.25">
      <c r="C17577" s="34"/>
      <c r="D17577" s="27"/>
      <c r="F17577" s="27"/>
      <c r="G17577" s="35"/>
      <c r="H17577" s="35"/>
      <c r="I17577" s="35"/>
    </row>
    <row r="17578" spans="3:9" ht="22.5" customHeight="1" x14ac:dyDescent="0.25">
      <c r="C17578" s="34"/>
      <c r="D17578" s="27"/>
      <c r="F17578" s="27"/>
      <c r="G17578" s="35"/>
      <c r="H17578" s="35"/>
      <c r="I17578" s="35"/>
    </row>
    <row r="17579" spans="3:9" ht="22.5" customHeight="1" x14ac:dyDescent="0.25">
      <c r="C17579" s="34"/>
      <c r="D17579" s="27"/>
      <c r="F17579" s="27"/>
      <c r="G17579" s="35"/>
      <c r="H17579" s="35"/>
      <c r="I17579" s="35"/>
    </row>
    <row r="17580" spans="3:9" ht="22.5" customHeight="1" x14ac:dyDescent="0.25">
      <c r="C17580" s="34"/>
      <c r="D17580" s="27"/>
      <c r="F17580" s="27"/>
      <c r="G17580" s="35"/>
      <c r="H17580" s="35"/>
      <c r="I17580" s="35"/>
    </row>
    <row r="17581" spans="3:9" ht="22.5" customHeight="1" x14ac:dyDescent="0.25">
      <c r="C17581" s="34"/>
      <c r="D17581" s="27"/>
      <c r="F17581" s="27"/>
      <c r="G17581" s="35"/>
      <c r="H17581" s="35"/>
      <c r="I17581" s="35"/>
    </row>
    <row r="17582" spans="3:9" ht="22.5" customHeight="1" x14ac:dyDescent="0.25">
      <c r="C17582" s="34"/>
      <c r="D17582" s="27"/>
      <c r="F17582" s="27"/>
      <c r="G17582" s="35"/>
      <c r="H17582" s="35"/>
      <c r="I17582" s="35"/>
    </row>
    <row r="17583" spans="3:9" ht="22.5" customHeight="1" x14ac:dyDescent="0.25">
      <c r="C17583" s="34"/>
      <c r="D17583" s="27"/>
      <c r="F17583" s="27"/>
      <c r="G17583" s="35"/>
      <c r="H17583" s="35"/>
      <c r="I17583" s="35"/>
    </row>
    <row r="17584" spans="3:9" ht="22.5" customHeight="1" x14ac:dyDescent="0.25">
      <c r="C17584" s="34"/>
      <c r="D17584" s="27"/>
      <c r="F17584" s="27"/>
      <c r="G17584" s="35"/>
      <c r="H17584" s="35"/>
      <c r="I17584" s="35"/>
    </row>
    <row r="17585" spans="3:9" ht="22.5" customHeight="1" x14ac:dyDescent="0.25">
      <c r="C17585" s="34"/>
      <c r="D17585" s="27"/>
      <c r="F17585" s="27"/>
      <c r="G17585" s="35"/>
      <c r="H17585" s="35"/>
      <c r="I17585" s="35"/>
    </row>
    <row r="17586" spans="3:9" ht="22.5" customHeight="1" x14ac:dyDescent="0.25">
      <c r="C17586" s="34"/>
      <c r="D17586" s="27"/>
      <c r="F17586" s="27"/>
      <c r="G17586" s="35"/>
      <c r="H17586" s="35"/>
      <c r="I17586" s="35"/>
    </row>
    <row r="17587" spans="3:9" ht="22.5" customHeight="1" x14ac:dyDescent="0.25">
      <c r="C17587" s="34"/>
      <c r="D17587" s="27"/>
      <c r="F17587" s="27"/>
      <c r="G17587" s="35"/>
      <c r="H17587" s="35"/>
      <c r="I17587" s="35"/>
    </row>
    <row r="17588" spans="3:9" ht="22.5" customHeight="1" x14ac:dyDescent="0.25">
      <c r="C17588" s="34"/>
      <c r="D17588" s="27"/>
      <c r="F17588" s="27"/>
      <c r="G17588" s="35"/>
      <c r="H17588" s="35"/>
      <c r="I17588" s="35"/>
    </row>
    <row r="17589" spans="3:9" ht="22.5" customHeight="1" x14ac:dyDescent="0.25">
      <c r="C17589" s="34"/>
      <c r="D17589" s="27"/>
      <c r="F17589" s="27"/>
      <c r="G17589" s="35"/>
      <c r="H17589" s="35"/>
      <c r="I17589" s="35"/>
    </row>
    <row r="17590" spans="3:9" ht="22.5" customHeight="1" x14ac:dyDescent="0.25">
      <c r="C17590" s="34"/>
      <c r="D17590" s="27"/>
      <c r="F17590" s="27"/>
      <c r="G17590" s="35"/>
      <c r="H17590" s="35"/>
      <c r="I17590" s="35"/>
    </row>
    <row r="17591" spans="3:9" ht="22.5" customHeight="1" x14ac:dyDescent="0.25">
      <c r="C17591" s="34"/>
      <c r="D17591" s="27"/>
      <c r="F17591" s="27"/>
      <c r="G17591" s="35"/>
      <c r="H17591" s="35"/>
      <c r="I17591" s="35"/>
    </row>
    <row r="17592" spans="3:9" ht="22.5" customHeight="1" x14ac:dyDescent="0.25">
      <c r="C17592" s="34"/>
      <c r="D17592" s="27"/>
      <c r="F17592" s="27"/>
      <c r="G17592" s="35"/>
      <c r="H17592" s="35"/>
      <c r="I17592" s="35"/>
    </row>
    <row r="17593" spans="3:9" ht="22.5" customHeight="1" x14ac:dyDescent="0.25">
      <c r="C17593" s="34"/>
      <c r="D17593" s="27"/>
      <c r="F17593" s="27"/>
      <c r="G17593" s="35"/>
      <c r="H17593" s="35"/>
      <c r="I17593" s="35"/>
    </row>
    <row r="17594" spans="3:9" ht="22.5" customHeight="1" x14ac:dyDescent="0.25">
      <c r="C17594" s="34"/>
      <c r="D17594" s="27"/>
      <c r="F17594" s="27"/>
      <c r="G17594" s="35"/>
      <c r="H17594" s="35"/>
      <c r="I17594" s="35"/>
    </row>
    <row r="17595" spans="3:9" ht="22.5" customHeight="1" x14ac:dyDescent="0.25">
      <c r="C17595" s="34"/>
      <c r="D17595" s="27"/>
      <c r="F17595" s="27"/>
      <c r="G17595" s="35"/>
      <c r="H17595" s="35"/>
      <c r="I17595" s="35"/>
    </row>
    <row r="17596" spans="3:9" ht="22.5" customHeight="1" x14ac:dyDescent="0.25">
      <c r="C17596" s="34"/>
      <c r="D17596" s="27"/>
      <c r="F17596" s="27"/>
      <c r="G17596" s="35"/>
      <c r="H17596" s="35"/>
      <c r="I17596" s="35"/>
    </row>
    <row r="17597" spans="3:9" ht="22.5" customHeight="1" x14ac:dyDescent="0.25">
      <c r="C17597" s="34"/>
      <c r="D17597" s="27"/>
      <c r="F17597" s="27"/>
      <c r="G17597" s="35"/>
      <c r="H17597" s="35"/>
      <c r="I17597" s="35"/>
    </row>
    <row r="17598" spans="3:9" ht="22.5" customHeight="1" x14ac:dyDescent="0.25">
      <c r="C17598" s="34"/>
      <c r="D17598" s="27"/>
      <c r="F17598" s="27"/>
      <c r="G17598" s="35"/>
      <c r="H17598" s="35"/>
      <c r="I17598" s="35"/>
    </row>
    <row r="17599" spans="3:9" ht="22.5" customHeight="1" x14ac:dyDescent="0.25">
      <c r="C17599" s="34"/>
      <c r="D17599" s="27"/>
      <c r="F17599" s="27"/>
      <c r="G17599" s="35"/>
      <c r="H17599" s="35"/>
      <c r="I17599" s="35"/>
    </row>
    <row r="17600" spans="3:9" ht="22.5" customHeight="1" x14ac:dyDescent="0.25">
      <c r="C17600" s="34"/>
      <c r="D17600" s="27"/>
      <c r="F17600" s="27"/>
      <c r="G17600" s="35"/>
      <c r="H17600" s="35"/>
      <c r="I17600" s="35"/>
    </row>
    <row r="17601" spans="3:9" ht="22.5" customHeight="1" x14ac:dyDescent="0.25">
      <c r="C17601" s="34"/>
      <c r="D17601" s="27"/>
      <c r="F17601" s="27"/>
      <c r="G17601" s="35"/>
      <c r="H17601" s="35"/>
      <c r="I17601" s="35"/>
    </row>
    <row r="17602" spans="3:9" ht="22.5" customHeight="1" x14ac:dyDescent="0.25">
      <c r="C17602" s="34"/>
      <c r="D17602" s="27"/>
      <c r="F17602" s="27"/>
      <c r="G17602" s="35"/>
      <c r="H17602" s="35"/>
      <c r="I17602" s="35"/>
    </row>
    <row r="17603" spans="3:9" ht="22.5" customHeight="1" x14ac:dyDescent="0.25">
      <c r="C17603" s="34"/>
      <c r="D17603" s="27"/>
      <c r="F17603" s="27"/>
      <c r="G17603" s="35"/>
      <c r="H17603" s="35"/>
      <c r="I17603" s="35"/>
    </row>
    <row r="17604" spans="3:9" ht="22.5" customHeight="1" x14ac:dyDescent="0.25">
      <c r="C17604" s="34"/>
      <c r="D17604" s="27"/>
      <c r="F17604" s="27"/>
      <c r="G17604" s="35"/>
      <c r="H17604" s="35"/>
      <c r="I17604" s="35"/>
    </row>
    <row r="17605" spans="3:9" ht="22.5" customHeight="1" x14ac:dyDescent="0.25">
      <c r="C17605" s="34"/>
      <c r="D17605" s="27"/>
      <c r="F17605" s="27"/>
      <c r="G17605" s="35"/>
      <c r="H17605" s="35"/>
      <c r="I17605" s="35"/>
    </row>
    <row r="17606" spans="3:9" ht="22.5" customHeight="1" x14ac:dyDescent="0.25">
      <c r="C17606" s="34"/>
      <c r="D17606" s="27"/>
      <c r="F17606" s="27"/>
      <c r="G17606" s="35"/>
      <c r="H17606" s="35"/>
      <c r="I17606" s="35"/>
    </row>
    <row r="17607" spans="3:9" ht="22.5" customHeight="1" x14ac:dyDescent="0.25">
      <c r="C17607" s="34"/>
      <c r="D17607" s="27"/>
      <c r="F17607" s="27"/>
      <c r="G17607" s="35"/>
      <c r="H17607" s="35"/>
      <c r="I17607" s="35"/>
    </row>
    <row r="17608" spans="3:9" ht="22.5" customHeight="1" x14ac:dyDescent="0.25">
      <c r="C17608" s="34"/>
      <c r="D17608" s="27"/>
      <c r="F17608" s="27"/>
      <c r="G17608" s="35"/>
      <c r="H17608" s="35"/>
      <c r="I17608" s="35"/>
    </row>
    <row r="17609" spans="3:9" ht="22.5" customHeight="1" x14ac:dyDescent="0.25">
      <c r="C17609" s="34"/>
      <c r="D17609" s="27"/>
      <c r="F17609" s="27"/>
      <c r="G17609" s="35"/>
      <c r="H17609" s="35"/>
      <c r="I17609" s="35"/>
    </row>
    <row r="17610" spans="3:9" ht="22.5" customHeight="1" x14ac:dyDescent="0.25">
      <c r="C17610" s="34"/>
      <c r="D17610" s="27"/>
      <c r="F17610" s="27"/>
      <c r="G17610" s="35"/>
      <c r="H17610" s="35"/>
      <c r="I17610" s="35"/>
    </row>
    <row r="17611" spans="3:9" ht="22.5" customHeight="1" x14ac:dyDescent="0.25">
      <c r="C17611" s="34"/>
      <c r="D17611" s="27"/>
      <c r="F17611" s="27"/>
      <c r="G17611" s="35"/>
      <c r="H17611" s="35"/>
      <c r="I17611" s="35"/>
    </row>
    <row r="17612" spans="3:9" ht="22.5" customHeight="1" x14ac:dyDescent="0.25">
      <c r="C17612" s="34"/>
      <c r="D17612" s="27"/>
      <c r="F17612" s="27"/>
      <c r="G17612" s="35"/>
      <c r="H17612" s="35"/>
      <c r="I17612" s="35"/>
    </row>
    <row r="17613" spans="3:9" ht="22.5" customHeight="1" x14ac:dyDescent="0.25">
      <c r="C17613" s="34"/>
      <c r="D17613" s="27"/>
      <c r="F17613" s="27"/>
      <c r="G17613" s="35"/>
      <c r="H17613" s="35"/>
      <c r="I17613" s="35"/>
    </row>
    <row r="17614" spans="3:9" ht="22.5" customHeight="1" x14ac:dyDescent="0.25">
      <c r="C17614" s="34"/>
      <c r="D17614" s="27"/>
      <c r="F17614" s="27"/>
      <c r="G17614" s="35"/>
      <c r="H17614" s="35"/>
      <c r="I17614" s="35"/>
    </row>
    <row r="17615" spans="3:9" ht="22.5" customHeight="1" x14ac:dyDescent="0.25">
      <c r="C17615" s="34"/>
      <c r="D17615" s="27"/>
      <c r="F17615" s="27"/>
      <c r="G17615" s="35"/>
      <c r="H17615" s="35"/>
      <c r="I17615" s="35"/>
    </row>
    <row r="17616" spans="3:9" ht="22.5" customHeight="1" x14ac:dyDescent="0.25">
      <c r="C17616" s="34"/>
      <c r="D17616" s="27"/>
      <c r="F17616" s="27"/>
      <c r="G17616" s="35"/>
      <c r="H17616" s="35"/>
      <c r="I17616" s="35"/>
    </row>
    <row r="17617" spans="3:9" ht="22.5" customHeight="1" x14ac:dyDescent="0.25">
      <c r="C17617" s="34"/>
      <c r="D17617" s="27"/>
      <c r="F17617" s="27"/>
      <c r="G17617" s="35"/>
      <c r="H17617" s="35"/>
      <c r="I17617" s="35"/>
    </row>
    <row r="17618" spans="3:9" ht="22.5" customHeight="1" x14ac:dyDescent="0.25">
      <c r="C17618" s="34"/>
      <c r="D17618" s="27"/>
      <c r="F17618" s="27"/>
      <c r="G17618" s="35"/>
      <c r="H17618" s="35"/>
      <c r="I17618" s="35"/>
    </row>
    <row r="17619" spans="3:9" ht="22.5" customHeight="1" x14ac:dyDescent="0.25">
      <c r="C17619" s="34"/>
      <c r="D17619" s="27"/>
      <c r="F17619" s="27"/>
      <c r="G17619" s="35"/>
      <c r="H17619" s="35"/>
      <c r="I17619" s="35"/>
    </row>
    <row r="17620" spans="3:9" ht="22.5" customHeight="1" x14ac:dyDescent="0.25">
      <c r="C17620" s="34"/>
      <c r="D17620" s="27"/>
      <c r="F17620" s="27"/>
      <c r="G17620" s="35"/>
      <c r="H17620" s="35"/>
      <c r="I17620" s="35"/>
    </row>
    <row r="17621" spans="3:9" ht="22.5" customHeight="1" x14ac:dyDescent="0.25">
      <c r="C17621" s="34"/>
      <c r="D17621" s="27"/>
      <c r="F17621" s="27"/>
      <c r="G17621" s="35"/>
      <c r="H17621" s="35"/>
      <c r="I17621" s="35"/>
    </row>
    <row r="17622" spans="3:9" ht="22.5" customHeight="1" x14ac:dyDescent="0.25">
      <c r="C17622" s="34"/>
      <c r="D17622" s="27"/>
      <c r="F17622" s="27"/>
      <c r="G17622" s="35"/>
      <c r="H17622" s="35"/>
      <c r="I17622" s="35"/>
    </row>
    <row r="17623" spans="3:9" ht="22.5" customHeight="1" x14ac:dyDescent="0.25">
      <c r="C17623" s="34"/>
      <c r="D17623" s="27"/>
      <c r="F17623" s="27"/>
      <c r="G17623" s="35"/>
      <c r="H17623" s="35"/>
      <c r="I17623" s="35"/>
    </row>
    <row r="17624" spans="3:9" ht="22.5" customHeight="1" x14ac:dyDescent="0.25">
      <c r="C17624" s="34"/>
      <c r="D17624" s="27"/>
      <c r="F17624" s="27"/>
      <c r="G17624" s="35"/>
      <c r="H17624" s="35"/>
      <c r="I17624" s="35"/>
    </row>
    <row r="17625" spans="3:9" ht="22.5" customHeight="1" x14ac:dyDescent="0.25">
      <c r="C17625" s="34"/>
      <c r="D17625" s="27"/>
      <c r="F17625" s="27"/>
      <c r="G17625" s="35"/>
      <c r="H17625" s="35"/>
      <c r="I17625" s="35"/>
    </row>
    <row r="17626" spans="3:9" ht="22.5" customHeight="1" x14ac:dyDescent="0.25">
      <c r="C17626" s="34"/>
      <c r="D17626" s="27"/>
      <c r="F17626" s="27"/>
      <c r="G17626" s="35"/>
      <c r="H17626" s="35"/>
      <c r="I17626" s="35"/>
    </row>
    <row r="17627" spans="3:9" ht="22.5" customHeight="1" x14ac:dyDescent="0.25">
      <c r="C17627" s="34"/>
      <c r="D17627" s="27"/>
      <c r="F17627" s="27"/>
      <c r="G17627" s="35"/>
      <c r="H17627" s="35"/>
      <c r="I17627" s="35"/>
    </row>
    <row r="17628" spans="3:9" ht="22.5" customHeight="1" x14ac:dyDescent="0.25">
      <c r="C17628" s="34"/>
      <c r="D17628" s="27"/>
      <c r="F17628" s="27"/>
      <c r="G17628" s="35"/>
      <c r="H17628" s="35"/>
      <c r="I17628" s="35"/>
    </row>
    <row r="17629" spans="3:9" ht="22.5" customHeight="1" x14ac:dyDescent="0.25">
      <c r="C17629" s="34"/>
      <c r="D17629" s="27"/>
      <c r="F17629" s="27"/>
      <c r="G17629" s="35"/>
      <c r="H17629" s="35"/>
      <c r="I17629" s="35"/>
    </row>
    <row r="17630" spans="3:9" ht="22.5" customHeight="1" x14ac:dyDescent="0.25">
      <c r="C17630" s="34"/>
      <c r="D17630" s="27"/>
      <c r="F17630" s="27"/>
      <c r="G17630" s="35"/>
      <c r="H17630" s="35"/>
      <c r="I17630" s="35"/>
    </row>
    <row r="17631" spans="3:9" ht="22.5" customHeight="1" x14ac:dyDescent="0.25">
      <c r="C17631" s="34"/>
      <c r="D17631" s="27"/>
      <c r="F17631" s="27"/>
      <c r="G17631" s="35"/>
      <c r="H17631" s="35"/>
      <c r="I17631" s="35"/>
    </row>
    <row r="17632" spans="3:9" ht="22.5" customHeight="1" x14ac:dyDescent="0.25">
      <c r="C17632" s="34"/>
      <c r="D17632" s="27"/>
      <c r="F17632" s="27"/>
      <c r="G17632" s="35"/>
      <c r="H17632" s="35"/>
      <c r="I17632" s="35"/>
    </row>
    <row r="17633" spans="3:9" ht="22.5" customHeight="1" x14ac:dyDescent="0.25">
      <c r="C17633" s="34"/>
      <c r="D17633" s="27"/>
      <c r="F17633" s="27"/>
      <c r="G17633" s="35"/>
      <c r="H17633" s="35"/>
      <c r="I17633" s="35"/>
    </row>
    <row r="17634" spans="3:9" ht="22.5" customHeight="1" x14ac:dyDescent="0.25">
      <c r="C17634" s="34"/>
      <c r="D17634" s="27"/>
      <c r="F17634" s="27"/>
      <c r="G17634" s="35"/>
      <c r="H17634" s="35"/>
      <c r="I17634" s="35"/>
    </row>
    <row r="17635" spans="3:9" ht="22.5" customHeight="1" x14ac:dyDescent="0.25">
      <c r="C17635" s="34"/>
      <c r="D17635" s="27"/>
      <c r="F17635" s="27"/>
      <c r="G17635" s="35"/>
      <c r="H17635" s="35"/>
      <c r="I17635" s="35"/>
    </row>
    <row r="17636" spans="3:9" ht="22.5" customHeight="1" x14ac:dyDescent="0.25">
      <c r="C17636" s="34"/>
      <c r="D17636" s="27"/>
      <c r="F17636" s="27"/>
      <c r="G17636" s="35"/>
      <c r="H17636" s="35"/>
      <c r="I17636" s="35"/>
    </row>
    <row r="17637" spans="3:9" ht="22.5" customHeight="1" x14ac:dyDescent="0.25">
      <c r="C17637" s="34"/>
      <c r="D17637" s="27"/>
      <c r="F17637" s="27"/>
      <c r="G17637" s="35"/>
      <c r="H17637" s="35"/>
      <c r="I17637" s="35"/>
    </row>
    <row r="17638" spans="3:9" ht="22.5" customHeight="1" x14ac:dyDescent="0.25">
      <c r="C17638" s="34"/>
      <c r="D17638" s="27"/>
      <c r="F17638" s="27"/>
      <c r="G17638" s="35"/>
      <c r="H17638" s="35"/>
      <c r="I17638" s="35"/>
    </row>
    <row r="17639" spans="3:9" ht="22.5" customHeight="1" x14ac:dyDescent="0.25">
      <c r="C17639" s="34"/>
      <c r="D17639" s="27"/>
      <c r="F17639" s="27"/>
      <c r="G17639" s="35"/>
      <c r="H17639" s="35"/>
      <c r="I17639" s="35"/>
    </row>
    <row r="17640" spans="3:9" ht="22.5" customHeight="1" x14ac:dyDescent="0.25">
      <c r="C17640" s="34"/>
      <c r="D17640" s="27"/>
      <c r="F17640" s="27"/>
      <c r="G17640" s="35"/>
      <c r="H17640" s="35"/>
      <c r="I17640" s="35"/>
    </row>
    <row r="17641" spans="3:9" ht="22.5" customHeight="1" x14ac:dyDescent="0.25">
      <c r="C17641" s="34"/>
      <c r="D17641" s="27"/>
      <c r="F17641" s="27"/>
      <c r="G17641" s="35"/>
      <c r="H17641" s="35"/>
      <c r="I17641" s="35"/>
    </row>
    <row r="17642" spans="3:9" ht="22.5" customHeight="1" x14ac:dyDescent="0.25">
      <c r="C17642" s="34"/>
      <c r="D17642" s="27"/>
      <c r="F17642" s="27"/>
      <c r="G17642" s="35"/>
      <c r="H17642" s="35"/>
      <c r="I17642" s="35"/>
    </row>
    <row r="17643" spans="3:9" ht="22.5" customHeight="1" x14ac:dyDescent="0.25">
      <c r="C17643" s="34"/>
      <c r="D17643" s="27"/>
      <c r="F17643" s="27"/>
      <c r="G17643" s="35"/>
      <c r="H17643" s="35"/>
      <c r="I17643" s="35"/>
    </row>
    <row r="17644" spans="3:9" ht="22.5" customHeight="1" x14ac:dyDescent="0.25">
      <c r="C17644" s="34"/>
      <c r="D17644" s="27"/>
      <c r="F17644" s="27"/>
      <c r="G17644" s="35"/>
      <c r="H17644" s="35"/>
      <c r="I17644" s="35"/>
    </row>
    <row r="17645" spans="3:9" ht="22.5" customHeight="1" x14ac:dyDescent="0.25">
      <c r="C17645" s="34"/>
      <c r="D17645" s="27"/>
      <c r="F17645" s="27"/>
      <c r="G17645" s="35"/>
      <c r="H17645" s="35"/>
      <c r="I17645" s="35"/>
    </row>
    <row r="17646" spans="3:9" ht="22.5" customHeight="1" x14ac:dyDescent="0.25">
      <c r="C17646" s="34"/>
      <c r="D17646" s="27"/>
      <c r="F17646" s="27"/>
      <c r="G17646" s="35"/>
      <c r="H17646" s="35"/>
      <c r="I17646" s="35"/>
    </row>
    <row r="17647" spans="3:9" ht="22.5" customHeight="1" x14ac:dyDescent="0.25">
      <c r="C17647" s="34"/>
      <c r="D17647" s="27"/>
      <c r="F17647" s="27"/>
      <c r="G17647" s="35"/>
      <c r="H17647" s="35"/>
      <c r="I17647" s="35"/>
    </row>
    <row r="17648" spans="3:9" ht="22.5" customHeight="1" x14ac:dyDescent="0.25">
      <c r="C17648" s="34"/>
      <c r="D17648" s="27"/>
      <c r="F17648" s="27"/>
      <c r="G17648" s="35"/>
      <c r="H17648" s="35"/>
      <c r="I17648" s="35"/>
    </row>
    <row r="17649" spans="3:9" ht="22.5" customHeight="1" x14ac:dyDescent="0.25">
      <c r="C17649" s="34"/>
      <c r="D17649" s="27"/>
      <c r="F17649" s="27"/>
      <c r="G17649" s="35"/>
      <c r="H17649" s="35"/>
      <c r="I17649" s="35"/>
    </row>
    <row r="17650" spans="3:9" ht="22.5" customHeight="1" x14ac:dyDescent="0.25">
      <c r="C17650" s="34"/>
      <c r="D17650" s="27"/>
      <c r="F17650" s="27"/>
      <c r="G17650" s="35"/>
      <c r="H17650" s="35"/>
      <c r="I17650" s="35"/>
    </row>
    <row r="17651" spans="3:9" ht="22.5" customHeight="1" x14ac:dyDescent="0.25">
      <c r="C17651" s="34"/>
      <c r="D17651" s="27"/>
      <c r="F17651" s="27"/>
      <c r="G17651" s="35"/>
      <c r="H17651" s="35"/>
      <c r="I17651" s="35"/>
    </row>
    <row r="17652" spans="3:9" ht="22.5" customHeight="1" x14ac:dyDescent="0.25">
      <c r="C17652" s="34"/>
      <c r="D17652" s="27"/>
      <c r="F17652" s="27"/>
      <c r="G17652" s="35"/>
      <c r="H17652" s="35"/>
      <c r="I17652" s="35"/>
    </row>
    <row r="17653" spans="3:9" ht="22.5" customHeight="1" x14ac:dyDescent="0.25">
      <c r="C17653" s="34"/>
      <c r="D17653" s="27"/>
      <c r="F17653" s="27"/>
      <c r="G17653" s="35"/>
      <c r="H17653" s="35"/>
      <c r="I17653" s="35"/>
    </row>
    <row r="17654" spans="3:9" ht="22.5" customHeight="1" x14ac:dyDescent="0.25">
      <c r="C17654" s="34"/>
      <c r="D17654" s="27"/>
      <c r="F17654" s="27"/>
      <c r="G17654" s="35"/>
      <c r="H17654" s="35"/>
      <c r="I17654" s="35"/>
    </row>
    <row r="17655" spans="3:9" ht="22.5" customHeight="1" x14ac:dyDescent="0.25">
      <c r="C17655" s="34"/>
      <c r="D17655" s="27"/>
      <c r="F17655" s="27"/>
      <c r="G17655" s="35"/>
      <c r="H17655" s="35"/>
      <c r="I17655" s="35"/>
    </row>
    <row r="17656" spans="3:9" ht="22.5" customHeight="1" x14ac:dyDescent="0.25">
      <c r="C17656" s="34"/>
      <c r="D17656" s="27"/>
      <c r="F17656" s="27"/>
      <c r="G17656" s="35"/>
      <c r="H17656" s="35"/>
      <c r="I17656" s="35"/>
    </row>
    <row r="17657" spans="3:9" ht="22.5" customHeight="1" x14ac:dyDescent="0.25">
      <c r="C17657" s="34"/>
      <c r="D17657" s="27"/>
      <c r="F17657" s="27"/>
      <c r="G17657" s="35"/>
      <c r="H17657" s="35"/>
      <c r="I17657" s="35"/>
    </row>
    <row r="17658" spans="3:9" ht="22.5" customHeight="1" x14ac:dyDescent="0.25">
      <c r="C17658" s="34"/>
      <c r="D17658" s="27"/>
      <c r="F17658" s="27"/>
      <c r="G17658" s="35"/>
      <c r="H17658" s="35"/>
      <c r="I17658" s="35"/>
    </row>
    <row r="17659" spans="3:9" ht="22.5" customHeight="1" x14ac:dyDescent="0.25">
      <c r="C17659" s="34"/>
      <c r="D17659" s="27"/>
      <c r="F17659" s="27"/>
      <c r="G17659" s="35"/>
      <c r="H17659" s="35"/>
      <c r="I17659" s="35"/>
    </row>
    <row r="17660" spans="3:9" ht="22.5" customHeight="1" x14ac:dyDescent="0.25">
      <c r="C17660" s="34"/>
      <c r="D17660" s="27"/>
      <c r="F17660" s="27"/>
      <c r="G17660" s="35"/>
      <c r="H17660" s="35"/>
      <c r="I17660" s="35"/>
    </row>
    <row r="17661" spans="3:9" ht="22.5" customHeight="1" x14ac:dyDescent="0.25">
      <c r="C17661" s="34"/>
      <c r="D17661" s="27"/>
      <c r="F17661" s="27"/>
      <c r="G17661" s="35"/>
      <c r="H17661" s="35"/>
      <c r="I17661" s="35"/>
    </row>
    <row r="17662" spans="3:9" ht="22.5" customHeight="1" x14ac:dyDescent="0.25">
      <c r="C17662" s="34"/>
      <c r="D17662" s="27"/>
      <c r="F17662" s="27"/>
      <c r="G17662" s="35"/>
      <c r="H17662" s="35"/>
      <c r="I17662" s="35"/>
    </row>
    <row r="17663" spans="3:9" ht="22.5" customHeight="1" x14ac:dyDescent="0.25">
      <c r="C17663" s="34"/>
      <c r="D17663" s="27"/>
      <c r="F17663" s="27"/>
      <c r="G17663" s="35"/>
      <c r="H17663" s="35"/>
      <c r="I17663" s="35"/>
    </row>
    <row r="17664" spans="3:9" ht="22.5" customHeight="1" x14ac:dyDescent="0.25">
      <c r="C17664" s="34"/>
      <c r="D17664" s="27"/>
      <c r="F17664" s="27"/>
      <c r="G17664" s="35"/>
      <c r="H17664" s="35"/>
      <c r="I17664" s="35"/>
    </row>
    <row r="17665" spans="3:9" ht="22.5" customHeight="1" x14ac:dyDescent="0.25">
      <c r="C17665" s="34"/>
      <c r="D17665" s="27"/>
      <c r="F17665" s="27"/>
      <c r="G17665" s="35"/>
      <c r="H17665" s="35"/>
      <c r="I17665" s="35"/>
    </row>
    <row r="17666" spans="3:9" ht="22.5" customHeight="1" x14ac:dyDescent="0.25">
      <c r="C17666" s="34"/>
      <c r="D17666" s="27"/>
      <c r="F17666" s="27"/>
      <c r="G17666" s="35"/>
      <c r="H17666" s="35"/>
      <c r="I17666" s="35"/>
    </row>
    <row r="17667" spans="3:9" ht="22.5" customHeight="1" x14ac:dyDescent="0.25">
      <c r="C17667" s="34"/>
      <c r="D17667" s="27"/>
      <c r="F17667" s="27"/>
      <c r="G17667" s="35"/>
      <c r="H17667" s="35"/>
      <c r="I17667" s="35"/>
    </row>
    <row r="17668" spans="3:9" ht="22.5" customHeight="1" x14ac:dyDescent="0.25">
      <c r="C17668" s="34"/>
      <c r="D17668" s="27"/>
      <c r="F17668" s="27"/>
      <c r="G17668" s="35"/>
      <c r="H17668" s="35"/>
      <c r="I17668" s="35"/>
    </row>
    <row r="17669" spans="3:9" ht="22.5" customHeight="1" x14ac:dyDescent="0.25">
      <c r="C17669" s="34"/>
      <c r="D17669" s="27"/>
      <c r="F17669" s="27"/>
      <c r="G17669" s="35"/>
      <c r="H17669" s="35"/>
      <c r="I17669" s="35"/>
    </row>
    <row r="17670" spans="3:9" ht="22.5" customHeight="1" x14ac:dyDescent="0.25">
      <c r="C17670" s="34"/>
      <c r="D17670" s="27"/>
      <c r="F17670" s="27"/>
      <c r="G17670" s="35"/>
      <c r="H17670" s="35"/>
      <c r="I17670" s="35"/>
    </row>
    <row r="17671" spans="3:9" ht="22.5" customHeight="1" x14ac:dyDescent="0.25">
      <c r="C17671" s="34"/>
      <c r="D17671" s="27"/>
      <c r="F17671" s="27"/>
      <c r="G17671" s="35"/>
      <c r="H17671" s="35"/>
      <c r="I17671" s="35"/>
    </row>
    <row r="17672" spans="3:9" ht="22.5" customHeight="1" x14ac:dyDescent="0.25">
      <c r="C17672" s="34"/>
      <c r="D17672" s="27"/>
      <c r="F17672" s="27"/>
      <c r="G17672" s="35"/>
      <c r="H17672" s="35"/>
      <c r="I17672" s="35"/>
    </row>
    <row r="17673" spans="3:9" ht="22.5" customHeight="1" x14ac:dyDescent="0.25">
      <c r="C17673" s="34"/>
      <c r="D17673" s="27"/>
      <c r="F17673" s="27"/>
      <c r="G17673" s="35"/>
      <c r="H17673" s="35"/>
      <c r="I17673" s="35"/>
    </row>
    <row r="17674" spans="3:9" ht="22.5" customHeight="1" x14ac:dyDescent="0.25">
      <c r="C17674" s="34"/>
      <c r="D17674" s="27"/>
      <c r="F17674" s="27"/>
      <c r="G17674" s="35"/>
      <c r="H17674" s="35"/>
      <c r="I17674" s="35"/>
    </row>
    <row r="17675" spans="3:9" ht="22.5" customHeight="1" x14ac:dyDescent="0.25">
      <c r="C17675" s="34"/>
      <c r="D17675" s="27"/>
      <c r="F17675" s="27"/>
      <c r="G17675" s="35"/>
      <c r="H17675" s="35"/>
      <c r="I17675" s="35"/>
    </row>
    <row r="17676" spans="3:9" ht="22.5" customHeight="1" x14ac:dyDescent="0.25">
      <c r="C17676" s="34"/>
      <c r="D17676" s="27"/>
      <c r="F17676" s="27"/>
      <c r="G17676" s="35"/>
      <c r="H17676" s="35"/>
      <c r="I17676" s="35"/>
    </row>
    <row r="17677" spans="3:9" ht="22.5" customHeight="1" x14ac:dyDescent="0.25">
      <c r="C17677" s="34"/>
      <c r="D17677" s="27"/>
      <c r="F17677" s="27"/>
      <c r="G17677" s="35"/>
      <c r="H17677" s="35"/>
      <c r="I17677" s="35"/>
    </row>
    <row r="17678" spans="3:9" ht="22.5" customHeight="1" x14ac:dyDescent="0.25">
      <c r="C17678" s="34"/>
      <c r="D17678" s="27"/>
      <c r="F17678" s="27"/>
      <c r="G17678" s="35"/>
      <c r="H17678" s="35"/>
      <c r="I17678" s="35"/>
    </row>
    <row r="17679" spans="3:9" ht="22.5" customHeight="1" x14ac:dyDescent="0.25">
      <c r="C17679" s="34"/>
      <c r="D17679" s="27"/>
      <c r="F17679" s="27"/>
      <c r="G17679" s="35"/>
      <c r="H17679" s="35"/>
      <c r="I17679" s="35"/>
    </row>
    <row r="17680" spans="3:9" ht="22.5" customHeight="1" x14ac:dyDescent="0.25">
      <c r="C17680" s="34"/>
      <c r="D17680" s="27"/>
      <c r="F17680" s="27"/>
      <c r="G17680" s="35"/>
      <c r="H17680" s="35"/>
      <c r="I17680" s="35"/>
    </row>
    <row r="17681" spans="3:9" ht="22.5" customHeight="1" x14ac:dyDescent="0.25">
      <c r="C17681" s="34"/>
      <c r="D17681" s="27"/>
      <c r="F17681" s="27"/>
      <c r="G17681" s="35"/>
      <c r="H17681" s="35"/>
      <c r="I17681" s="35"/>
    </row>
    <row r="17682" spans="3:9" ht="22.5" customHeight="1" x14ac:dyDescent="0.25">
      <c r="C17682" s="34"/>
      <c r="D17682" s="27"/>
      <c r="F17682" s="27"/>
      <c r="G17682" s="35"/>
      <c r="H17682" s="35"/>
      <c r="I17682" s="35"/>
    </row>
    <row r="17683" spans="3:9" ht="22.5" customHeight="1" x14ac:dyDescent="0.25">
      <c r="C17683" s="34"/>
      <c r="D17683" s="27"/>
      <c r="F17683" s="27"/>
      <c r="G17683" s="35"/>
      <c r="H17683" s="35"/>
      <c r="I17683" s="35"/>
    </row>
    <row r="17684" spans="3:9" ht="22.5" customHeight="1" x14ac:dyDescent="0.25">
      <c r="C17684" s="34"/>
      <c r="D17684" s="27"/>
      <c r="F17684" s="27"/>
      <c r="G17684" s="35"/>
      <c r="H17684" s="35"/>
      <c r="I17684" s="35"/>
    </row>
    <row r="17685" spans="3:9" ht="22.5" customHeight="1" x14ac:dyDescent="0.25">
      <c r="C17685" s="34"/>
      <c r="D17685" s="27"/>
      <c r="F17685" s="27"/>
      <c r="G17685" s="35"/>
      <c r="H17685" s="35"/>
      <c r="I17685" s="35"/>
    </row>
    <row r="17686" spans="3:9" ht="22.5" customHeight="1" x14ac:dyDescent="0.25">
      <c r="C17686" s="34"/>
      <c r="D17686" s="27"/>
      <c r="F17686" s="27"/>
      <c r="G17686" s="35"/>
      <c r="H17686" s="35"/>
      <c r="I17686" s="35"/>
    </row>
    <row r="17687" spans="3:9" ht="22.5" customHeight="1" x14ac:dyDescent="0.25">
      <c r="C17687" s="34"/>
      <c r="D17687" s="27"/>
      <c r="F17687" s="27"/>
      <c r="G17687" s="35"/>
      <c r="H17687" s="35"/>
      <c r="I17687" s="35"/>
    </row>
    <row r="17688" spans="3:9" ht="22.5" customHeight="1" x14ac:dyDescent="0.25">
      <c r="C17688" s="34"/>
      <c r="D17688" s="27"/>
      <c r="F17688" s="27"/>
      <c r="G17688" s="35"/>
      <c r="H17688" s="35"/>
      <c r="I17688" s="35"/>
    </row>
    <row r="17689" spans="3:9" ht="22.5" customHeight="1" x14ac:dyDescent="0.25">
      <c r="C17689" s="34"/>
      <c r="D17689" s="27"/>
      <c r="F17689" s="27"/>
      <c r="G17689" s="35"/>
      <c r="H17689" s="35"/>
      <c r="I17689" s="35"/>
    </row>
    <row r="17690" spans="3:9" ht="22.5" customHeight="1" x14ac:dyDescent="0.25">
      <c r="C17690" s="34"/>
      <c r="D17690" s="27"/>
      <c r="F17690" s="27"/>
      <c r="G17690" s="35"/>
      <c r="H17690" s="35"/>
      <c r="I17690" s="35"/>
    </row>
    <row r="17691" spans="3:9" ht="22.5" customHeight="1" x14ac:dyDescent="0.25">
      <c r="C17691" s="34"/>
      <c r="D17691" s="27"/>
      <c r="F17691" s="27"/>
      <c r="G17691" s="35"/>
      <c r="H17691" s="35"/>
      <c r="I17691" s="35"/>
    </row>
    <row r="17692" spans="3:9" ht="22.5" customHeight="1" x14ac:dyDescent="0.25">
      <c r="C17692" s="34"/>
      <c r="D17692" s="27"/>
      <c r="F17692" s="27"/>
      <c r="G17692" s="35"/>
      <c r="H17692" s="35"/>
      <c r="I17692" s="35"/>
    </row>
    <row r="17693" spans="3:9" ht="22.5" customHeight="1" x14ac:dyDescent="0.25">
      <c r="C17693" s="34"/>
      <c r="D17693" s="27"/>
      <c r="F17693" s="27"/>
      <c r="G17693" s="35"/>
      <c r="H17693" s="35"/>
      <c r="I17693" s="35"/>
    </row>
    <row r="17694" spans="3:9" ht="22.5" customHeight="1" x14ac:dyDescent="0.25">
      <c r="C17694" s="34"/>
      <c r="D17694" s="27"/>
      <c r="F17694" s="27"/>
      <c r="G17694" s="35"/>
      <c r="H17694" s="35"/>
      <c r="I17694" s="35"/>
    </row>
    <row r="17695" spans="3:9" ht="22.5" customHeight="1" x14ac:dyDescent="0.25">
      <c r="C17695" s="34"/>
      <c r="D17695" s="27"/>
      <c r="F17695" s="27"/>
      <c r="G17695" s="35"/>
      <c r="H17695" s="35"/>
      <c r="I17695" s="35"/>
    </row>
    <row r="17696" spans="3:9" ht="22.5" customHeight="1" x14ac:dyDescent="0.25">
      <c r="C17696" s="34"/>
      <c r="D17696" s="27"/>
      <c r="F17696" s="27"/>
      <c r="G17696" s="35"/>
      <c r="H17696" s="35"/>
      <c r="I17696" s="35"/>
    </row>
    <row r="17697" spans="3:9" ht="22.5" customHeight="1" x14ac:dyDescent="0.25">
      <c r="C17697" s="34"/>
      <c r="D17697" s="27"/>
      <c r="F17697" s="27"/>
      <c r="G17697" s="35"/>
      <c r="H17697" s="35"/>
      <c r="I17697" s="35"/>
    </row>
    <row r="17698" spans="3:9" ht="22.5" customHeight="1" x14ac:dyDescent="0.25">
      <c r="C17698" s="34"/>
      <c r="D17698" s="27"/>
      <c r="F17698" s="27"/>
      <c r="G17698" s="35"/>
      <c r="H17698" s="35"/>
      <c r="I17698" s="35"/>
    </row>
    <row r="17699" spans="3:9" ht="22.5" customHeight="1" x14ac:dyDescent="0.25">
      <c r="C17699" s="34"/>
      <c r="D17699" s="27"/>
      <c r="F17699" s="27"/>
      <c r="G17699" s="35"/>
      <c r="H17699" s="35"/>
      <c r="I17699" s="35"/>
    </row>
    <row r="17700" spans="3:9" ht="22.5" customHeight="1" x14ac:dyDescent="0.25">
      <c r="C17700" s="34"/>
      <c r="D17700" s="27"/>
      <c r="F17700" s="27"/>
      <c r="G17700" s="35"/>
      <c r="H17700" s="35"/>
      <c r="I17700" s="35"/>
    </row>
    <row r="17701" spans="3:9" ht="22.5" customHeight="1" x14ac:dyDescent="0.25">
      <c r="C17701" s="34"/>
      <c r="D17701" s="27"/>
      <c r="F17701" s="27"/>
      <c r="G17701" s="35"/>
      <c r="H17701" s="35"/>
      <c r="I17701" s="35"/>
    </row>
    <row r="17702" spans="3:9" ht="22.5" customHeight="1" x14ac:dyDescent="0.25">
      <c r="C17702" s="34"/>
      <c r="D17702" s="27"/>
      <c r="F17702" s="27"/>
      <c r="G17702" s="35"/>
      <c r="H17702" s="35"/>
      <c r="I17702" s="35"/>
    </row>
    <row r="17703" spans="3:9" ht="22.5" customHeight="1" x14ac:dyDescent="0.25">
      <c r="C17703" s="34"/>
      <c r="D17703" s="27"/>
      <c r="F17703" s="27"/>
      <c r="G17703" s="35"/>
      <c r="H17703" s="35"/>
      <c r="I17703" s="35"/>
    </row>
    <row r="17704" spans="3:9" ht="22.5" customHeight="1" x14ac:dyDescent="0.25">
      <c r="C17704" s="34"/>
      <c r="D17704" s="27"/>
      <c r="F17704" s="27"/>
      <c r="G17704" s="35"/>
      <c r="H17704" s="35"/>
      <c r="I17704" s="35"/>
    </row>
    <row r="17705" spans="3:9" ht="22.5" customHeight="1" x14ac:dyDescent="0.25">
      <c r="C17705" s="34"/>
      <c r="D17705" s="27"/>
      <c r="F17705" s="27"/>
      <c r="G17705" s="35"/>
      <c r="H17705" s="35"/>
      <c r="I17705" s="35"/>
    </row>
    <row r="17706" spans="3:9" ht="22.5" customHeight="1" x14ac:dyDescent="0.25">
      <c r="C17706" s="34"/>
      <c r="D17706" s="27"/>
      <c r="F17706" s="27"/>
      <c r="G17706" s="35"/>
      <c r="H17706" s="35"/>
      <c r="I17706" s="35"/>
    </row>
    <row r="17707" spans="3:9" ht="22.5" customHeight="1" x14ac:dyDescent="0.25">
      <c r="C17707" s="34"/>
      <c r="D17707" s="27"/>
      <c r="F17707" s="27"/>
      <c r="G17707" s="35"/>
      <c r="H17707" s="35"/>
      <c r="I17707" s="35"/>
    </row>
    <row r="17708" spans="3:9" ht="22.5" customHeight="1" x14ac:dyDescent="0.25">
      <c r="C17708" s="34"/>
      <c r="D17708" s="27"/>
      <c r="F17708" s="27"/>
      <c r="G17708" s="35"/>
      <c r="H17708" s="35"/>
      <c r="I17708" s="35"/>
    </row>
    <row r="17709" spans="3:9" ht="22.5" customHeight="1" x14ac:dyDescent="0.25">
      <c r="C17709" s="34"/>
      <c r="D17709" s="27"/>
      <c r="F17709" s="27"/>
      <c r="G17709" s="35"/>
      <c r="H17709" s="35"/>
      <c r="I17709" s="35"/>
    </row>
    <row r="17710" spans="3:9" ht="22.5" customHeight="1" x14ac:dyDescent="0.25">
      <c r="C17710" s="34"/>
      <c r="D17710" s="27"/>
      <c r="F17710" s="27"/>
      <c r="G17710" s="35"/>
      <c r="H17710" s="35"/>
      <c r="I17710" s="35"/>
    </row>
    <row r="17711" spans="3:9" ht="22.5" customHeight="1" x14ac:dyDescent="0.25">
      <c r="C17711" s="34"/>
      <c r="D17711" s="27"/>
      <c r="F17711" s="27"/>
      <c r="G17711" s="35"/>
      <c r="H17711" s="35"/>
      <c r="I17711" s="35"/>
    </row>
    <row r="17712" spans="3:9" ht="22.5" customHeight="1" x14ac:dyDescent="0.25">
      <c r="C17712" s="34"/>
      <c r="D17712" s="27"/>
      <c r="F17712" s="27"/>
      <c r="G17712" s="35"/>
      <c r="H17712" s="35"/>
      <c r="I17712" s="35"/>
    </row>
    <row r="17713" spans="3:9" ht="22.5" customHeight="1" x14ac:dyDescent="0.25">
      <c r="C17713" s="34"/>
      <c r="D17713" s="27"/>
      <c r="F17713" s="27"/>
      <c r="G17713" s="35"/>
      <c r="H17713" s="35"/>
      <c r="I17713" s="35"/>
    </row>
    <row r="17714" spans="3:9" ht="22.5" customHeight="1" x14ac:dyDescent="0.25">
      <c r="C17714" s="34"/>
      <c r="D17714" s="27"/>
      <c r="F17714" s="27"/>
      <c r="G17714" s="35"/>
      <c r="H17714" s="35"/>
      <c r="I17714" s="35"/>
    </row>
    <row r="17715" spans="3:9" ht="22.5" customHeight="1" x14ac:dyDescent="0.25">
      <c r="C17715" s="34"/>
      <c r="D17715" s="27"/>
      <c r="F17715" s="27"/>
      <c r="G17715" s="35"/>
      <c r="H17715" s="35"/>
      <c r="I17715" s="35"/>
    </row>
    <row r="17716" spans="3:9" ht="22.5" customHeight="1" x14ac:dyDescent="0.25">
      <c r="C17716" s="34"/>
      <c r="D17716" s="27"/>
      <c r="F17716" s="27"/>
      <c r="G17716" s="35"/>
      <c r="H17716" s="35"/>
      <c r="I17716" s="35"/>
    </row>
    <row r="17717" spans="3:9" ht="22.5" customHeight="1" x14ac:dyDescent="0.25">
      <c r="C17717" s="34"/>
      <c r="D17717" s="27"/>
      <c r="F17717" s="27"/>
      <c r="G17717" s="35"/>
      <c r="H17717" s="35"/>
      <c r="I17717" s="35"/>
    </row>
    <row r="17718" spans="3:9" ht="22.5" customHeight="1" x14ac:dyDescent="0.25">
      <c r="C17718" s="34"/>
      <c r="D17718" s="27"/>
      <c r="F17718" s="27"/>
      <c r="G17718" s="35"/>
      <c r="H17718" s="35"/>
      <c r="I17718" s="35"/>
    </row>
    <row r="17719" spans="3:9" ht="22.5" customHeight="1" x14ac:dyDescent="0.25">
      <c r="C17719" s="34"/>
      <c r="D17719" s="27"/>
      <c r="F17719" s="27"/>
      <c r="G17719" s="35"/>
      <c r="H17719" s="35"/>
      <c r="I17719" s="35"/>
    </row>
    <row r="17720" spans="3:9" ht="22.5" customHeight="1" x14ac:dyDescent="0.25">
      <c r="C17720" s="34"/>
      <c r="D17720" s="27"/>
      <c r="F17720" s="27"/>
      <c r="G17720" s="35"/>
      <c r="H17720" s="35"/>
      <c r="I17720" s="35"/>
    </row>
    <row r="17721" spans="3:9" ht="22.5" customHeight="1" x14ac:dyDescent="0.25">
      <c r="C17721" s="34"/>
      <c r="D17721" s="27"/>
      <c r="F17721" s="27"/>
      <c r="G17721" s="35"/>
      <c r="H17721" s="35"/>
      <c r="I17721" s="35"/>
    </row>
    <row r="17722" spans="3:9" ht="22.5" customHeight="1" x14ac:dyDescent="0.25">
      <c r="C17722" s="34"/>
      <c r="D17722" s="27"/>
      <c r="F17722" s="27"/>
      <c r="G17722" s="35"/>
      <c r="H17722" s="35"/>
      <c r="I17722" s="35"/>
    </row>
    <row r="17723" spans="3:9" ht="22.5" customHeight="1" x14ac:dyDescent="0.25">
      <c r="C17723" s="34"/>
      <c r="D17723" s="27"/>
      <c r="F17723" s="27"/>
      <c r="G17723" s="35"/>
      <c r="H17723" s="35"/>
      <c r="I17723" s="35"/>
    </row>
    <row r="17724" spans="3:9" ht="22.5" customHeight="1" x14ac:dyDescent="0.25">
      <c r="C17724" s="34"/>
      <c r="D17724" s="27"/>
      <c r="F17724" s="27"/>
      <c r="G17724" s="35"/>
      <c r="H17724" s="35"/>
      <c r="I17724" s="35"/>
    </row>
    <row r="17725" spans="3:9" ht="22.5" customHeight="1" x14ac:dyDescent="0.25">
      <c r="C17725" s="34"/>
      <c r="D17725" s="27"/>
      <c r="F17725" s="27"/>
      <c r="G17725" s="35"/>
      <c r="H17725" s="35"/>
      <c r="I17725" s="35"/>
    </row>
    <row r="17726" spans="3:9" ht="22.5" customHeight="1" x14ac:dyDescent="0.25">
      <c r="C17726" s="34"/>
      <c r="D17726" s="27"/>
      <c r="F17726" s="27"/>
      <c r="G17726" s="35"/>
      <c r="H17726" s="35"/>
      <c r="I17726" s="35"/>
    </row>
    <row r="17727" spans="3:9" ht="22.5" customHeight="1" x14ac:dyDescent="0.25">
      <c r="C17727" s="34"/>
      <c r="D17727" s="27"/>
      <c r="F17727" s="27"/>
      <c r="G17727" s="35"/>
      <c r="H17727" s="35"/>
      <c r="I17727" s="35"/>
    </row>
    <row r="17728" spans="3:9" ht="22.5" customHeight="1" x14ac:dyDescent="0.25">
      <c r="C17728" s="34"/>
      <c r="D17728" s="27"/>
      <c r="F17728" s="27"/>
      <c r="G17728" s="35"/>
      <c r="H17728" s="35"/>
      <c r="I17728" s="35"/>
    </row>
    <row r="17729" spans="3:9" ht="22.5" customHeight="1" x14ac:dyDescent="0.25">
      <c r="C17729" s="34"/>
      <c r="D17729" s="27"/>
      <c r="F17729" s="27"/>
      <c r="G17729" s="35"/>
      <c r="H17729" s="35"/>
      <c r="I17729" s="35"/>
    </row>
    <row r="17730" spans="3:9" ht="22.5" customHeight="1" x14ac:dyDescent="0.25">
      <c r="C17730" s="34"/>
      <c r="D17730" s="27"/>
      <c r="F17730" s="27"/>
      <c r="G17730" s="35"/>
      <c r="H17730" s="35"/>
      <c r="I17730" s="35"/>
    </row>
    <row r="17731" spans="3:9" ht="22.5" customHeight="1" x14ac:dyDescent="0.25">
      <c r="C17731" s="34"/>
      <c r="D17731" s="27"/>
      <c r="F17731" s="27"/>
      <c r="G17731" s="35"/>
      <c r="H17731" s="35"/>
      <c r="I17731" s="35"/>
    </row>
    <row r="17732" spans="3:9" ht="22.5" customHeight="1" x14ac:dyDescent="0.25">
      <c r="C17732" s="34"/>
      <c r="D17732" s="27"/>
      <c r="F17732" s="27"/>
      <c r="G17732" s="35"/>
      <c r="H17732" s="35"/>
      <c r="I17732" s="35"/>
    </row>
    <row r="17733" spans="3:9" ht="22.5" customHeight="1" x14ac:dyDescent="0.25">
      <c r="C17733" s="34"/>
      <c r="D17733" s="27"/>
      <c r="F17733" s="27"/>
      <c r="G17733" s="35"/>
      <c r="H17733" s="35"/>
      <c r="I17733" s="35"/>
    </row>
    <row r="17734" spans="3:9" ht="22.5" customHeight="1" x14ac:dyDescent="0.25">
      <c r="C17734" s="34"/>
      <c r="D17734" s="27"/>
      <c r="F17734" s="27"/>
      <c r="G17734" s="35"/>
      <c r="H17734" s="35"/>
      <c r="I17734" s="35"/>
    </row>
    <row r="17735" spans="3:9" ht="22.5" customHeight="1" x14ac:dyDescent="0.25">
      <c r="C17735" s="34"/>
      <c r="D17735" s="27"/>
      <c r="F17735" s="27"/>
      <c r="G17735" s="35"/>
      <c r="H17735" s="35"/>
      <c r="I17735" s="35"/>
    </row>
    <row r="17736" spans="3:9" ht="22.5" customHeight="1" x14ac:dyDescent="0.25">
      <c r="C17736" s="34"/>
      <c r="D17736" s="27"/>
      <c r="F17736" s="27"/>
      <c r="G17736" s="35"/>
      <c r="H17736" s="35"/>
      <c r="I17736" s="35"/>
    </row>
    <row r="17737" spans="3:9" ht="22.5" customHeight="1" x14ac:dyDescent="0.25">
      <c r="C17737" s="34"/>
      <c r="D17737" s="27"/>
      <c r="F17737" s="27"/>
      <c r="G17737" s="35"/>
      <c r="H17737" s="35"/>
      <c r="I17737" s="35"/>
    </row>
    <row r="17738" spans="3:9" ht="22.5" customHeight="1" x14ac:dyDescent="0.25">
      <c r="C17738" s="34"/>
      <c r="D17738" s="27"/>
      <c r="F17738" s="27"/>
      <c r="G17738" s="35"/>
      <c r="H17738" s="35"/>
      <c r="I17738" s="35"/>
    </row>
    <row r="17739" spans="3:9" ht="22.5" customHeight="1" x14ac:dyDescent="0.25">
      <c r="C17739" s="34"/>
      <c r="D17739" s="27"/>
      <c r="F17739" s="27"/>
      <c r="G17739" s="35"/>
      <c r="H17739" s="35"/>
      <c r="I17739" s="35"/>
    </row>
    <row r="17740" spans="3:9" ht="22.5" customHeight="1" x14ac:dyDescent="0.25">
      <c r="C17740" s="34"/>
      <c r="D17740" s="27"/>
      <c r="F17740" s="27"/>
      <c r="G17740" s="35"/>
      <c r="H17740" s="35"/>
      <c r="I17740" s="35"/>
    </row>
    <row r="17741" spans="3:9" ht="22.5" customHeight="1" x14ac:dyDescent="0.25">
      <c r="C17741" s="34"/>
      <c r="D17741" s="27"/>
      <c r="F17741" s="27"/>
      <c r="G17741" s="35"/>
      <c r="H17741" s="35"/>
      <c r="I17741" s="35"/>
    </row>
    <row r="17742" spans="3:9" ht="22.5" customHeight="1" x14ac:dyDescent="0.25">
      <c r="C17742" s="34"/>
      <c r="D17742" s="27"/>
      <c r="F17742" s="27"/>
      <c r="G17742" s="35"/>
      <c r="H17742" s="35"/>
      <c r="I17742" s="35"/>
    </row>
    <row r="17743" spans="3:9" ht="22.5" customHeight="1" x14ac:dyDescent="0.25">
      <c r="C17743" s="34"/>
      <c r="D17743" s="27"/>
      <c r="F17743" s="27"/>
      <c r="G17743" s="35"/>
      <c r="H17743" s="35"/>
      <c r="I17743" s="35"/>
    </row>
    <row r="17744" spans="3:9" ht="22.5" customHeight="1" x14ac:dyDescent="0.25">
      <c r="C17744" s="34"/>
      <c r="D17744" s="27"/>
      <c r="F17744" s="27"/>
      <c r="G17744" s="35"/>
      <c r="H17744" s="35"/>
      <c r="I17744" s="35"/>
    </row>
    <row r="17745" spans="3:9" ht="22.5" customHeight="1" x14ac:dyDescent="0.25">
      <c r="C17745" s="34"/>
      <c r="D17745" s="27"/>
      <c r="F17745" s="27"/>
      <c r="G17745" s="35"/>
      <c r="H17745" s="35"/>
      <c r="I17745" s="35"/>
    </row>
    <row r="17746" spans="3:9" ht="22.5" customHeight="1" x14ac:dyDescent="0.25">
      <c r="C17746" s="34"/>
      <c r="D17746" s="27"/>
      <c r="F17746" s="27"/>
      <c r="G17746" s="35"/>
      <c r="H17746" s="35"/>
      <c r="I17746" s="35"/>
    </row>
    <row r="17747" spans="3:9" ht="22.5" customHeight="1" x14ac:dyDescent="0.25">
      <c r="C17747" s="34"/>
      <c r="D17747" s="27"/>
      <c r="F17747" s="27"/>
      <c r="G17747" s="35"/>
      <c r="H17747" s="35"/>
      <c r="I17747" s="35"/>
    </row>
    <row r="17748" spans="3:9" ht="22.5" customHeight="1" x14ac:dyDescent="0.25">
      <c r="C17748" s="34"/>
      <c r="D17748" s="27"/>
      <c r="F17748" s="27"/>
      <c r="G17748" s="35"/>
      <c r="H17748" s="35"/>
      <c r="I17748" s="35"/>
    </row>
    <row r="17749" spans="3:9" ht="22.5" customHeight="1" x14ac:dyDescent="0.25">
      <c r="C17749" s="34"/>
      <c r="D17749" s="27"/>
      <c r="F17749" s="27"/>
      <c r="G17749" s="35"/>
      <c r="H17749" s="35"/>
      <c r="I17749" s="35"/>
    </row>
    <row r="17750" spans="3:9" ht="22.5" customHeight="1" x14ac:dyDescent="0.25">
      <c r="C17750" s="34"/>
      <c r="D17750" s="27"/>
      <c r="F17750" s="27"/>
      <c r="G17750" s="35"/>
      <c r="H17750" s="35"/>
      <c r="I17750" s="35"/>
    </row>
    <row r="17751" spans="3:9" ht="22.5" customHeight="1" x14ac:dyDescent="0.25">
      <c r="C17751" s="34"/>
      <c r="D17751" s="27"/>
      <c r="F17751" s="27"/>
      <c r="G17751" s="35"/>
      <c r="H17751" s="35"/>
      <c r="I17751" s="35"/>
    </row>
    <row r="17752" spans="3:9" ht="22.5" customHeight="1" x14ac:dyDescent="0.25">
      <c r="C17752" s="34"/>
      <c r="D17752" s="27"/>
      <c r="F17752" s="27"/>
      <c r="G17752" s="35"/>
      <c r="H17752" s="35"/>
      <c r="I17752" s="35"/>
    </row>
    <row r="17753" spans="3:9" ht="22.5" customHeight="1" x14ac:dyDescent="0.25">
      <c r="C17753" s="34"/>
      <c r="D17753" s="27"/>
      <c r="F17753" s="27"/>
      <c r="G17753" s="35"/>
      <c r="H17753" s="35"/>
      <c r="I17753" s="35"/>
    </row>
    <row r="17754" spans="3:9" ht="22.5" customHeight="1" x14ac:dyDescent="0.25">
      <c r="C17754" s="34"/>
      <c r="D17754" s="27"/>
      <c r="F17754" s="27"/>
      <c r="G17754" s="35"/>
      <c r="H17754" s="35"/>
      <c r="I17754" s="35"/>
    </row>
    <row r="17755" spans="3:9" ht="22.5" customHeight="1" x14ac:dyDescent="0.25">
      <c r="C17755" s="34"/>
      <c r="D17755" s="27"/>
      <c r="F17755" s="27"/>
      <c r="G17755" s="35"/>
      <c r="H17755" s="35"/>
      <c r="I17755" s="35"/>
    </row>
    <row r="17756" spans="3:9" ht="22.5" customHeight="1" x14ac:dyDescent="0.25">
      <c r="C17756" s="34"/>
      <c r="D17756" s="27"/>
      <c r="F17756" s="27"/>
      <c r="G17756" s="35"/>
      <c r="H17756" s="35"/>
      <c r="I17756" s="35"/>
    </row>
    <row r="17757" spans="3:9" ht="22.5" customHeight="1" x14ac:dyDescent="0.25">
      <c r="C17757" s="34"/>
      <c r="D17757" s="27"/>
      <c r="F17757" s="27"/>
      <c r="G17757" s="35"/>
      <c r="H17757" s="35"/>
      <c r="I17757" s="35"/>
    </row>
    <row r="17758" spans="3:9" ht="22.5" customHeight="1" x14ac:dyDescent="0.25">
      <c r="C17758" s="34"/>
      <c r="D17758" s="27"/>
      <c r="F17758" s="27"/>
      <c r="G17758" s="35"/>
      <c r="H17758" s="35"/>
      <c r="I17758" s="35"/>
    </row>
    <row r="17759" spans="3:9" ht="22.5" customHeight="1" x14ac:dyDescent="0.25">
      <c r="C17759" s="34"/>
      <c r="D17759" s="27"/>
      <c r="F17759" s="27"/>
      <c r="G17759" s="35"/>
      <c r="H17759" s="35"/>
      <c r="I17759" s="35"/>
    </row>
    <row r="17760" spans="3:9" ht="22.5" customHeight="1" x14ac:dyDescent="0.25">
      <c r="C17760" s="34"/>
      <c r="D17760" s="27"/>
      <c r="F17760" s="27"/>
      <c r="G17760" s="35"/>
      <c r="H17760" s="35"/>
      <c r="I17760" s="35"/>
    </row>
    <row r="17761" spans="3:9" ht="22.5" customHeight="1" x14ac:dyDescent="0.25">
      <c r="C17761" s="34"/>
      <c r="D17761" s="27"/>
      <c r="F17761" s="27"/>
      <c r="G17761" s="35"/>
      <c r="H17761" s="35"/>
      <c r="I17761" s="35"/>
    </row>
    <row r="17762" spans="3:9" ht="22.5" customHeight="1" x14ac:dyDescent="0.25">
      <c r="C17762" s="34"/>
      <c r="D17762" s="27"/>
      <c r="F17762" s="27"/>
      <c r="G17762" s="35"/>
      <c r="H17762" s="35"/>
      <c r="I17762" s="35"/>
    </row>
    <row r="17763" spans="3:9" ht="22.5" customHeight="1" x14ac:dyDescent="0.25">
      <c r="C17763" s="34"/>
      <c r="D17763" s="27"/>
      <c r="F17763" s="27"/>
      <c r="G17763" s="35"/>
      <c r="H17763" s="35"/>
      <c r="I17763" s="35"/>
    </row>
    <row r="17764" spans="3:9" ht="22.5" customHeight="1" x14ac:dyDescent="0.25">
      <c r="C17764" s="34"/>
      <c r="D17764" s="27"/>
      <c r="F17764" s="27"/>
      <c r="G17764" s="35"/>
      <c r="H17764" s="35"/>
      <c r="I17764" s="35"/>
    </row>
    <row r="17765" spans="3:9" ht="22.5" customHeight="1" x14ac:dyDescent="0.25">
      <c r="C17765" s="34"/>
      <c r="D17765" s="27"/>
      <c r="F17765" s="27"/>
      <c r="G17765" s="35"/>
      <c r="H17765" s="35"/>
      <c r="I17765" s="35"/>
    </row>
    <row r="17766" spans="3:9" ht="22.5" customHeight="1" x14ac:dyDescent="0.25">
      <c r="C17766" s="34"/>
      <c r="D17766" s="27"/>
      <c r="F17766" s="27"/>
      <c r="G17766" s="35"/>
      <c r="H17766" s="35"/>
      <c r="I17766" s="35"/>
    </row>
    <row r="17767" spans="3:9" ht="22.5" customHeight="1" x14ac:dyDescent="0.25">
      <c r="C17767" s="34"/>
      <c r="D17767" s="27"/>
      <c r="F17767" s="27"/>
      <c r="G17767" s="35"/>
      <c r="H17767" s="35"/>
      <c r="I17767" s="35"/>
    </row>
    <row r="17768" spans="3:9" ht="22.5" customHeight="1" x14ac:dyDescent="0.25">
      <c r="C17768" s="34"/>
      <c r="D17768" s="27"/>
      <c r="F17768" s="27"/>
      <c r="G17768" s="35"/>
      <c r="H17768" s="35"/>
      <c r="I17768" s="35"/>
    </row>
    <row r="17769" spans="3:9" ht="22.5" customHeight="1" x14ac:dyDescent="0.25">
      <c r="C17769" s="34"/>
      <c r="D17769" s="27"/>
      <c r="F17769" s="27"/>
      <c r="G17769" s="35"/>
      <c r="H17769" s="35"/>
      <c r="I17769" s="35"/>
    </row>
    <row r="17770" spans="3:9" ht="22.5" customHeight="1" x14ac:dyDescent="0.25">
      <c r="C17770" s="34"/>
      <c r="D17770" s="27"/>
      <c r="F17770" s="27"/>
      <c r="G17770" s="35"/>
      <c r="H17770" s="35"/>
      <c r="I17770" s="35"/>
    </row>
    <row r="17771" spans="3:9" ht="22.5" customHeight="1" x14ac:dyDescent="0.25">
      <c r="C17771" s="34"/>
      <c r="D17771" s="27"/>
      <c r="F17771" s="27"/>
      <c r="G17771" s="35"/>
      <c r="H17771" s="35"/>
      <c r="I17771" s="35"/>
    </row>
    <row r="17772" spans="3:9" ht="22.5" customHeight="1" x14ac:dyDescent="0.25">
      <c r="C17772" s="34"/>
      <c r="D17772" s="27"/>
      <c r="F17772" s="27"/>
      <c r="G17772" s="35"/>
      <c r="H17772" s="35"/>
      <c r="I17772" s="35"/>
    </row>
    <row r="17773" spans="3:9" ht="22.5" customHeight="1" x14ac:dyDescent="0.25">
      <c r="C17773" s="34"/>
      <c r="D17773" s="27"/>
      <c r="F17773" s="27"/>
      <c r="G17773" s="35"/>
      <c r="H17773" s="35"/>
      <c r="I17773" s="35"/>
    </row>
    <row r="17774" spans="3:9" ht="22.5" customHeight="1" x14ac:dyDescent="0.25">
      <c r="C17774" s="34"/>
      <c r="D17774" s="27"/>
      <c r="F17774" s="27"/>
      <c r="G17774" s="35"/>
      <c r="H17774" s="35"/>
      <c r="I17774" s="35"/>
    </row>
    <row r="17775" spans="3:9" ht="22.5" customHeight="1" x14ac:dyDescent="0.25">
      <c r="C17775" s="34"/>
      <c r="D17775" s="27"/>
      <c r="F17775" s="27"/>
      <c r="G17775" s="35"/>
      <c r="H17775" s="35"/>
      <c r="I17775" s="35"/>
    </row>
    <row r="17776" spans="3:9" ht="22.5" customHeight="1" x14ac:dyDescent="0.25">
      <c r="C17776" s="34"/>
      <c r="D17776" s="27"/>
      <c r="F17776" s="27"/>
      <c r="G17776" s="35"/>
      <c r="H17776" s="35"/>
      <c r="I17776" s="35"/>
    </row>
    <row r="17777" spans="3:9" ht="22.5" customHeight="1" x14ac:dyDescent="0.25">
      <c r="C17777" s="34"/>
      <c r="D17777" s="27"/>
      <c r="F17777" s="27"/>
      <c r="G17777" s="35"/>
      <c r="H17777" s="35"/>
      <c r="I17777" s="35"/>
    </row>
    <row r="17778" spans="3:9" ht="22.5" customHeight="1" x14ac:dyDescent="0.25">
      <c r="C17778" s="34"/>
      <c r="D17778" s="27"/>
      <c r="F17778" s="27"/>
      <c r="G17778" s="35"/>
      <c r="H17778" s="35"/>
      <c r="I17778" s="35"/>
    </row>
    <row r="17779" spans="3:9" ht="22.5" customHeight="1" x14ac:dyDescent="0.25">
      <c r="C17779" s="34"/>
      <c r="D17779" s="27"/>
      <c r="F17779" s="27"/>
      <c r="G17779" s="35"/>
      <c r="H17779" s="35"/>
      <c r="I17779" s="35"/>
    </row>
    <row r="17780" spans="3:9" ht="22.5" customHeight="1" x14ac:dyDescent="0.25">
      <c r="C17780" s="34"/>
      <c r="D17780" s="27"/>
      <c r="F17780" s="27"/>
      <c r="G17780" s="35"/>
      <c r="H17780" s="35"/>
      <c r="I17780" s="35"/>
    </row>
    <row r="17781" spans="3:9" ht="22.5" customHeight="1" x14ac:dyDescent="0.25">
      <c r="C17781" s="34"/>
      <c r="D17781" s="27"/>
      <c r="F17781" s="27"/>
      <c r="G17781" s="35"/>
      <c r="H17781" s="35"/>
      <c r="I17781" s="35"/>
    </row>
    <row r="17782" spans="3:9" ht="22.5" customHeight="1" x14ac:dyDescent="0.25">
      <c r="C17782" s="34"/>
      <c r="D17782" s="27"/>
      <c r="F17782" s="27"/>
      <c r="G17782" s="35"/>
      <c r="H17782" s="35"/>
      <c r="I17782" s="35"/>
    </row>
    <row r="17783" spans="3:9" ht="22.5" customHeight="1" x14ac:dyDescent="0.25">
      <c r="C17783" s="34"/>
      <c r="D17783" s="27"/>
      <c r="F17783" s="27"/>
      <c r="G17783" s="35"/>
      <c r="H17783" s="35"/>
      <c r="I17783" s="35"/>
    </row>
    <row r="17784" spans="3:9" ht="22.5" customHeight="1" x14ac:dyDescent="0.25">
      <c r="C17784" s="34"/>
      <c r="D17784" s="27"/>
      <c r="F17784" s="27"/>
      <c r="G17784" s="35"/>
      <c r="H17784" s="35"/>
      <c r="I17784" s="35"/>
    </row>
    <row r="17785" spans="3:9" ht="22.5" customHeight="1" x14ac:dyDescent="0.25">
      <c r="C17785" s="34"/>
      <c r="D17785" s="27"/>
      <c r="F17785" s="27"/>
      <c r="G17785" s="35"/>
      <c r="H17785" s="35"/>
      <c r="I17785" s="35"/>
    </row>
    <row r="17786" spans="3:9" ht="22.5" customHeight="1" x14ac:dyDescent="0.25">
      <c r="C17786" s="34"/>
      <c r="D17786" s="27"/>
      <c r="F17786" s="27"/>
      <c r="G17786" s="35"/>
      <c r="H17786" s="35"/>
      <c r="I17786" s="35"/>
    </row>
    <row r="17787" spans="3:9" ht="22.5" customHeight="1" x14ac:dyDescent="0.25">
      <c r="C17787" s="34"/>
      <c r="D17787" s="27"/>
      <c r="F17787" s="27"/>
      <c r="G17787" s="35"/>
      <c r="H17787" s="35"/>
      <c r="I17787" s="35"/>
    </row>
    <row r="17788" spans="3:9" ht="22.5" customHeight="1" x14ac:dyDescent="0.25">
      <c r="C17788" s="34"/>
      <c r="D17788" s="27"/>
      <c r="F17788" s="27"/>
      <c r="G17788" s="35"/>
      <c r="H17788" s="35"/>
      <c r="I17788" s="35"/>
    </row>
    <row r="17789" spans="3:9" ht="22.5" customHeight="1" x14ac:dyDescent="0.25">
      <c r="C17789" s="34"/>
      <c r="D17789" s="27"/>
      <c r="F17789" s="27"/>
      <c r="G17789" s="35"/>
      <c r="H17789" s="35"/>
      <c r="I17789" s="35"/>
    </row>
    <row r="17790" spans="3:9" ht="22.5" customHeight="1" x14ac:dyDescent="0.25">
      <c r="C17790" s="34"/>
      <c r="D17790" s="27"/>
      <c r="F17790" s="27"/>
      <c r="G17790" s="35"/>
      <c r="H17790" s="35"/>
      <c r="I17790" s="35"/>
    </row>
    <row r="17791" spans="3:9" ht="22.5" customHeight="1" x14ac:dyDescent="0.25">
      <c r="C17791" s="34"/>
      <c r="D17791" s="27"/>
      <c r="F17791" s="27"/>
      <c r="G17791" s="35"/>
      <c r="H17791" s="35"/>
      <c r="I17791" s="35"/>
    </row>
    <row r="17792" spans="3:9" ht="22.5" customHeight="1" x14ac:dyDescent="0.25">
      <c r="C17792" s="34"/>
      <c r="D17792" s="27"/>
      <c r="F17792" s="27"/>
      <c r="G17792" s="35"/>
      <c r="H17792" s="35"/>
      <c r="I17792" s="35"/>
    </row>
    <row r="17793" spans="3:9" ht="22.5" customHeight="1" x14ac:dyDescent="0.25">
      <c r="C17793" s="34"/>
      <c r="D17793" s="27"/>
      <c r="F17793" s="27"/>
      <c r="G17793" s="35"/>
      <c r="H17793" s="35"/>
      <c r="I17793" s="35"/>
    </row>
    <row r="17794" spans="3:9" ht="22.5" customHeight="1" x14ac:dyDescent="0.25">
      <c r="C17794" s="34"/>
      <c r="D17794" s="27"/>
      <c r="F17794" s="27"/>
      <c r="G17794" s="35"/>
      <c r="H17794" s="35"/>
      <c r="I17794" s="35"/>
    </row>
    <row r="17795" spans="3:9" ht="22.5" customHeight="1" x14ac:dyDescent="0.25">
      <c r="C17795" s="34"/>
      <c r="D17795" s="27"/>
      <c r="F17795" s="27"/>
      <c r="G17795" s="35"/>
      <c r="H17795" s="35"/>
      <c r="I17795" s="35"/>
    </row>
    <row r="17796" spans="3:9" ht="22.5" customHeight="1" x14ac:dyDescent="0.25">
      <c r="C17796" s="34"/>
      <c r="D17796" s="27"/>
      <c r="F17796" s="27"/>
      <c r="G17796" s="35"/>
      <c r="H17796" s="35"/>
      <c r="I17796" s="35"/>
    </row>
    <row r="17797" spans="3:9" ht="22.5" customHeight="1" x14ac:dyDescent="0.25">
      <c r="C17797" s="34"/>
      <c r="D17797" s="27"/>
      <c r="F17797" s="27"/>
      <c r="G17797" s="35"/>
      <c r="H17797" s="35"/>
      <c r="I17797" s="35"/>
    </row>
    <row r="17798" spans="3:9" ht="22.5" customHeight="1" x14ac:dyDescent="0.25">
      <c r="C17798" s="34"/>
      <c r="D17798" s="27"/>
      <c r="F17798" s="27"/>
      <c r="G17798" s="35"/>
      <c r="H17798" s="35"/>
      <c r="I17798" s="35"/>
    </row>
    <row r="17799" spans="3:9" ht="22.5" customHeight="1" x14ac:dyDescent="0.25">
      <c r="C17799" s="34"/>
      <c r="D17799" s="27"/>
      <c r="F17799" s="27"/>
      <c r="G17799" s="35"/>
      <c r="H17799" s="35"/>
      <c r="I17799" s="35"/>
    </row>
    <row r="17800" spans="3:9" ht="22.5" customHeight="1" x14ac:dyDescent="0.25">
      <c r="C17800" s="34"/>
      <c r="D17800" s="27"/>
      <c r="F17800" s="27"/>
      <c r="G17800" s="35"/>
      <c r="H17800" s="35"/>
      <c r="I17800" s="35"/>
    </row>
    <row r="17801" spans="3:9" ht="22.5" customHeight="1" x14ac:dyDescent="0.25">
      <c r="C17801" s="34"/>
      <c r="D17801" s="27"/>
      <c r="F17801" s="27"/>
      <c r="G17801" s="35"/>
      <c r="H17801" s="35"/>
      <c r="I17801" s="35"/>
    </row>
    <row r="17802" spans="3:9" ht="22.5" customHeight="1" x14ac:dyDescent="0.25">
      <c r="C17802" s="34"/>
      <c r="D17802" s="27"/>
      <c r="F17802" s="27"/>
      <c r="G17802" s="35"/>
      <c r="H17802" s="35"/>
      <c r="I17802" s="35"/>
    </row>
    <row r="17803" spans="3:9" ht="22.5" customHeight="1" x14ac:dyDescent="0.25">
      <c r="C17803" s="34"/>
      <c r="D17803" s="27"/>
      <c r="F17803" s="27"/>
      <c r="G17803" s="35"/>
      <c r="H17803" s="35"/>
      <c r="I17803" s="35"/>
    </row>
    <row r="17804" spans="3:9" ht="22.5" customHeight="1" x14ac:dyDescent="0.25">
      <c r="C17804" s="34"/>
      <c r="D17804" s="27"/>
      <c r="F17804" s="27"/>
      <c r="G17804" s="35"/>
      <c r="H17804" s="35"/>
      <c r="I17804" s="35"/>
    </row>
    <row r="17805" spans="3:9" ht="22.5" customHeight="1" x14ac:dyDescent="0.25">
      <c r="C17805" s="34"/>
      <c r="D17805" s="27"/>
      <c r="F17805" s="27"/>
      <c r="G17805" s="35"/>
      <c r="H17805" s="35"/>
      <c r="I17805" s="35"/>
    </row>
    <row r="17806" spans="3:9" ht="22.5" customHeight="1" x14ac:dyDescent="0.25">
      <c r="C17806" s="34"/>
      <c r="D17806" s="27"/>
      <c r="F17806" s="27"/>
      <c r="G17806" s="35"/>
      <c r="H17806" s="35"/>
      <c r="I17806" s="35"/>
    </row>
    <row r="17807" spans="3:9" ht="22.5" customHeight="1" x14ac:dyDescent="0.25">
      <c r="C17807" s="34"/>
      <c r="D17807" s="27"/>
      <c r="F17807" s="27"/>
      <c r="G17807" s="35"/>
      <c r="H17807" s="35"/>
      <c r="I17807" s="35"/>
    </row>
    <row r="17808" spans="3:9" ht="22.5" customHeight="1" x14ac:dyDescent="0.25">
      <c r="C17808" s="34"/>
      <c r="D17808" s="27"/>
      <c r="F17808" s="27"/>
      <c r="G17808" s="35"/>
      <c r="H17808" s="35"/>
      <c r="I17808" s="35"/>
    </row>
    <row r="17809" spans="3:9" ht="22.5" customHeight="1" x14ac:dyDescent="0.25">
      <c r="C17809" s="34"/>
      <c r="D17809" s="27"/>
      <c r="F17809" s="27"/>
      <c r="G17809" s="35"/>
      <c r="H17809" s="35"/>
      <c r="I17809" s="35"/>
    </row>
    <row r="17810" spans="3:9" ht="22.5" customHeight="1" x14ac:dyDescent="0.25">
      <c r="C17810" s="34"/>
      <c r="D17810" s="27"/>
      <c r="F17810" s="27"/>
      <c r="G17810" s="35"/>
      <c r="H17810" s="35"/>
      <c r="I17810" s="35"/>
    </row>
    <row r="17811" spans="3:9" ht="22.5" customHeight="1" x14ac:dyDescent="0.25">
      <c r="C17811" s="34"/>
      <c r="D17811" s="27"/>
      <c r="F17811" s="27"/>
      <c r="G17811" s="35"/>
      <c r="H17811" s="35"/>
      <c r="I17811" s="35"/>
    </row>
    <row r="17812" spans="3:9" ht="22.5" customHeight="1" x14ac:dyDescent="0.25">
      <c r="C17812" s="34"/>
      <c r="D17812" s="27"/>
      <c r="F17812" s="27"/>
      <c r="G17812" s="35"/>
      <c r="H17812" s="35"/>
      <c r="I17812" s="35"/>
    </row>
    <row r="17813" spans="3:9" ht="22.5" customHeight="1" x14ac:dyDescent="0.25">
      <c r="C17813" s="34"/>
      <c r="D17813" s="27"/>
      <c r="F17813" s="27"/>
      <c r="G17813" s="35"/>
      <c r="H17813" s="35"/>
      <c r="I17813" s="35"/>
    </row>
    <row r="17814" spans="3:9" ht="22.5" customHeight="1" x14ac:dyDescent="0.25">
      <c r="C17814" s="34"/>
      <c r="D17814" s="27"/>
      <c r="F17814" s="27"/>
      <c r="G17814" s="35"/>
      <c r="H17814" s="35"/>
      <c r="I17814" s="35"/>
    </row>
    <row r="17815" spans="3:9" ht="22.5" customHeight="1" x14ac:dyDescent="0.25">
      <c r="C17815" s="34"/>
      <c r="D17815" s="27"/>
      <c r="F17815" s="27"/>
      <c r="G17815" s="35"/>
      <c r="H17815" s="35"/>
      <c r="I17815" s="35"/>
    </row>
    <row r="17816" spans="3:9" ht="22.5" customHeight="1" x14ac:dyDescent="0.25">
      <c r="C17816" s="34"/>
      <c r="D17816" s="27"/>
      <c r="F17816" s="27"/>
      <c r="G17816" s="35"/>
      <c r="H17816" s="35"/>
      <c r="I17816" s="35"/>
    </row>
    <row r="17817" spans="3:9" ht="22.5" customHeight="1" x14ac:dyDescent="0.25">
      <c r="C17817" s="34"/>
      <c r="D17817" s="27"/>
      <c r="F17817" s="27"/>
      <c r="G17817" s="35"/>
      <c r="H17817" s="35"/>
      <c r="I17817" s="35"/>
    </row>
    <row r="17818" spans="3:9" ht="22.5" customHeight="1" x14ac:dyDescent="0.25">
      <c r="C17818" s="34"/>
      <c r="D17818" s="27"/>
      <c r="F17818" s="27"/>
      <c r="G17818" s="35"/>
      <c r="H17818" s="35"/>
      <c r="I17818" s="35"/>
    </row>
    <row r="17819" spans="3:9" ht="22.5" customHeight="1" x14ac:dyDescent="0.25">
      <c r="C17819" s="34"/>
      <c r="D17819" s="27"/>
      <c r="F17819" s="27"/>
      <c r="G17819" s="35"/>
      <c r="H17819" s="35"/>
      <c r="I17819" s="35"/>
    </row>
    <row r="17820" spans="3:9" ht="22.5" customHeight="1" x14ac:dyDescent="0.25">
      <c r="C17820" s="34"/>
      <c r="D17820" s="27"/>
      <c r="F17820" s="27"/>
      <c r="G17820" s="35"/>
      <c r="H17820" s="35"/>
      <c r="I17820" s="35"/>
    </row>
    <row r="17821" spans="3:9" ht="22.5" customHeight="1" x14ac:dyDescent="0.25">
      <c r="C17821" s="34"/>
      <c r="D17821" s="27"/>
      <c r="F17821" s="27"/>
      <c r="G17821" s="35"/>
      <c r="H17821" s="35"/>
      <c r="I17821" s="35"/>
    </row>
    <row r="17822" spans="3:9" ht="22.5" customHeight="1" x14ac:dyDescent="0.25">
      <c r="C17822" s="34"/>
      <c r="D17822" s="27"/>
      <c r="F17822" s="27"/>
      <c r="G17822" s="35"/>
      <c r="H17822" s="35"/>
      <c r="I17822" s="35"/>
    </row>
    <row r="17823" spans="3:9" ht="22.5" customHeight="1" x14ac:dyDescent="0.25">
      <c r="C17823" s="34"/>
      <c r="D17823" s="27"/>
      <c r="F17823" s="27"/>
      <c r="G17823" s="35"/>
      <c r="H17823" s="35"/>
      <c r="I17823" s="35"/>
    </row>
    <row r="17824" spans="3:9" ht="22.5" customHeight="1" x14ac:dyDescent="0.25">
      <c r="C17824" s="34"/>
      <c r="D17824" s="27"/>
      <c r="F17824" s="27"/>
      <c r="G17824" s="35"/>
      <c r="H17824" s="35"/>
      <c r="I17824" s="35"/>
    </row>
    <row r="17825" spans="3:9" ht="22.5" customHeight="1" x14ac:dyDescent="0.25">
      <c r="C17825" s="34"/>
      <c r="D17825" s="27"/>
      <c r="F17825" s="27"/>
      <c r="G17825" s="35"/>
      <c r="H17825" s="35"/>
      <c r="I17825" s="35"/>
    </row>
    <row r="17826" spans="3:9" ht="22.5" customHeight="1" x14ac:dyDescent="0.25">
      <c r="C17826" s="34"/>
      <c r="D17826" s="27"/>
      <c r="F17826" s="27"/>
      <c r="G17826" s="35"/>
      <c r="H17826" s="35"/>
      <c r="I17826" s="35"/>
    </row>
    <row r="17827" spans="3:9" ht="22.5" customHeight="1" x14ac:dyDescent="0.25">
      <c r="C17827" s="34"/>
      <c r="D17827" s="27"/>
      <c r="F17827" s="27"/>
      <c r="G17827" s="35"/>
      <c r="H17827" s="35"/>
      <c r="I17827" s="35"/>
    </row>
    <row r="17828" spans="3:9" ht="22.5" customHeight="1" x14ac:dyDescent="0.25">
      <c r="C17828" s="34"/>
      <c r="D17828" s="27"/>
      <c r="F17828" s="27"/>
      <c r="G17828" s="35"/>
      <c r="H17828" s="35"/>
      <c r="I17828" s="35"/>
    </row>
    <row r="17829" spans="3:9" ht="22.5" customHeight="1" x14ac:dyDescent="0.25">
      <c r="C17829" s="34"/>
      <c r="D17829" s="27"/>
      <c r="F17829" s="27"/>
      <c r="G17829" s="35"/>
      <c r="H17829" s="35"/>
      <c r="I17829" s="35"/>
    </row>
    <row r="17830" spans="3:9" ht="22.5" customHeight="1" x14ac:dyDescent="0.25">
      <c r="C17830" s="34"/>
      <c r="D17830" s="27"/>
      <c r="F17830" s="27"/>
      <c r="G17830" s="35"/>
      <c r="H17830" s="35"/>
      <c r="I17830" s="35"/>
    </row>
    <row r="17831" spans="3:9" ht="22.5" customHeight="1" x14ac:dyDescent="0.25">
      <c r="C17831" s="34"/>
      <c r="D17831" s="27"/>
      <c r="F17831" s="27"/>
      <c r="G17831" s="35"/>
      <c r="H17831" s="35"/>
      <c r="I17831" s="35"/>
    </row>
    <row r="17832" spans="3:9" ht="22.5" customHeight="1" x14ac:dyDescent="0.25">
      <c r="C17832" s="34"/>
      <c r="D17832" s="27"/>
      <c r="F17832" s="27"/>
      <c r="G17832" s="35"/>
      <c r="H17832" s="35"/>
      <c r="I17832" s="35"/>
    </row>
    <row r="17833" spans="3:9" ht="22.5" customHeight="1" x14ac:dyDescent="0.25">
      <c r="C17833" s="34"/>
      <c r="D17833" s="27"/>
      <c r="F17833" s="27"/>
      <c r="G17833" s="35"/>
      <c r="H17833" s="35"/>
      <c r="I17833" s="35"/>
    </row>
    <row r="17834" spans="3:9" ht="22.5" customHeight="1" x14ac:dyDescent="0.25">
      <c r="C17834" s="34"/>
      <c r="D17834" s="27"/>
      <c r="F17834" s="27"/>
      <c r="G17834" s="35"/>
      <c r="H17834" s="35"/>
      <c r="I17834" s="35"/>
    </row>
    <row r="17835" spans="3:9" ht="22.5" customHeight="1" x14ac:dyDescent="0.25">
      <c r="C17835" s="34"/>
      <c r="D17835" s="27"/>
      <c r="F17835" s="27"/>
      <c r="G17835" s="35"/>
      <c r="H17835" s="35"/>
      <c r="I17835" s="35"/>
    </row>
    <row r="17836" spans="3:9" ht="22.5" customHeight="1" x14ac:dyDescent="0.25">
      <c r="C17836" s="34"/>
      <c r="D17836" s="27"/>
      <c r="F17836" s="27"/>
      <c r="G17836" s="35"/>
      <c r="H17836" s="35"/>
      <c r="I17836" s="35"/>
    </row>
    <row r="17837" spans="3:9" ht="22.5" customHeight="1" x14ac:dyDescent="0.25">
      <c r="C17837" s="34"/>
      <c r="D17837" s="27"/>
      <c r="F17837" s="27"/>
      <c r="G17837" s="35"/>
      <c r="H17837" s="35"/>
      <c r="I17837" s="35"/>
    </row>
    <row r="17838" spans="3:9" ht="22.5" customHeight="1" x14ac:dyDescent="0.25">
      <c r="C17838" s="34"/>
      <c r="D17838" s="27"/>
      <c r="F17838" s="27"/>
      <c r="G17838" s="35"/>
      <c r="H17838" s="35"/>
      <c r="I17838" s="35"/>
    </row>
    <row r="17839" spans="3:9" ht="22.5" customHeight="1" x14ac:dyDescent="0.25">
      <c r="C17839" s="34"/>
      <c r="D17839" s="27"/>
      <c r="F17839" s="27"/>
      <c r="G17839" s="35"/>
      <c r="H17839" s="35"/>
      <c r="I17839" s="35"/>
    </row>
    <row r="17840" spans="3:9" ht="22.5" customHeight="1" x14ac:dyDescent="0.25">
      <c r="C17840" s="34"/>
      <c r="D17840" s="27"/>
      <c r="F17840" s="27"/>
      <c r="G17840" s="35"/>
      <c r="H17840" s="35"/>
      <c r="I17840" s="35"/>
    </row>
    <row r="17841" spans="3:9" ht="22.5" customHeight="1" x14ac:dyDescent="0.25">
      <c r="C17841" s="34"/>
      <c r="D17841" s="27"/>
      <c r="F17841" s="27"/>
      <c r="G17841" s="35"/>
      <c r="H17841" s="35"/>
      <c r="I17841" s="35"/>
    </row>
    <row r="17842" spans="3:9" ht="22.5" customHeight="1" x14ac:dyDescent="0.25">
      <c r="C17842" s="34"/>
      <c r="D17842" s="27"/>
      <c r="F17842" s="27"/>
      <c r="G17842" s="35"/>
      <c r="H17842" s="35"/>
      <c r="I17842" s="35"/>
    </row>
    <row r="17843" spans="3:9" ht="22.5" customHeight="1" x14ac:dyDescent="0.25">
      <c r="C17843" s="34"/>
      <c r="D17843" s="27"/>
      <c r="F17843" s="27"/>
      <c r="G17843" s="35"/>
      <c r="H17843" s="35"/>
      <c r="I17843" s="35"/>
    </row>
    <row r="17844" spans="3:9" ht="22.5" customHeight="1" x14ac:dyDescent="0.25">
      <c r="C17844" s="34"/>
      <c r="D17844" s="27"/>
      <c r="F17844" s="27"/>
      <c r="G17844" s="35"/>
      <c r="H17844" s="35"/>
      <c r="I17844" s="35"/>
    </row>
    <row r="17845" spans="3:9" ht="22.5" customHeight="1" x14ac:dyDescent="0.25">
      <c r="C17845" s="34"/>
      <c r="D17845" s="27"/>
      <c r="F17845" s="27"/>
      <c r="G17845" s="35"/>
      <c r="H17845" s="35"/>
      <c r="I17845" s="35"/>
    </row>
    <row r="17846" spans="3:9" ht="22.5" customHeight="1" x14ac:dyDescent="0.25">
      <c r="C17846" s="34"/>
      <c r="D17846" s="27"/>
      <c r="F17846" s="27"/>
      <c r="G17846" s="35"/>
      <c r="H17846" s="35"/>
      <c r="I17846" s="35"/>
    </row>
    <row r="17847" spans="3:9" ht="22.5" customHeight="1" x14ac:dyDescent="0.25">
      <c r="C17847" s="34"/>
      <c r="D17847" s="27"/>
      <c r="F17847" s="27"/>
      <c r="G17847" s="35"/>
      <c r="H17847" s="35"/>
      <c r="I17847" s="35"/>
    </row>
    <row r="17848" spans="3:9" ht="22.5" customHeight="1" x14ac:dyDescent="0.25">
      <c r="C17848" s="34"/>
      <c r="D17848" s="27"/>
      <c r="F17848" s="27"/>
      <c r="G17848" s="35"/>
      <c r="H17848" s="35"/>
      <c r="I17848" s="35"/>
    </row>
    <row r="17849" spans="3:9" ht="22.5" customHeight="1" x14ac:dyDescent="0.25">
      <c r="C17849" s="34"/>
      <c r="D17849" s="27"/>
      <c r="F17849" s="27"/>
      <c r="G17849" s="35"/>
      <c r="H17849" s="35"/>
      <c r="I17849" s="35"/>
    </row>
    <row r="17850" spans="3:9" ht="22.5" customHeight="1" x14ac:dyDescent="0.25">
      <c r="C17850" s="34"/>
      <c r="D17850" s="27"/>
      <c r="F17850" s="27"/>
      <c r="G17850" s="35"/>
      <c r="H17850" s="35"/>
      <c r="I17850" s="35"/>
    </row>
    <row r="17851" spans="3:9" ht="22.5" customHeight="1" x14ac:dyDescent="0.25">
      <c r="C17851" s="34"/>
      <c r="D17851" s="27"/>
      <c r="F17851" s="27"/>
      <c r="G17851" s="35"/>
      <c r="H17851" s="35"/>
      <c r="I17851" s="35"/>
    </row>
    <row r="17852" spans="3:9" ht="22.5" customHeight="1" x14ac:dyDescent="0.25">
      <c r="C17852" s="34"/>
      <c r="D17852" s="27"/>
      <c r="F17852" s="27"/>
      <c r="G17852" s="35"/>
      <c r="H17852" s="35"/>
      <c r="I17852" s="35"/>
    </row>
    <row r="17853" spans="3:9" ht="22.5" customHeight="1" x14ac:dyDescent="0.25">
      <c r="C17853" s="34"/>
      <c r="D17853" s="27"/>
      <c r="F17853" s="27"/>
      <c r="G17853" s="35"/>
      <c r="H17853" s="35"/>
      <c r="I17853" s="35"/>
    </row>
    <row r="17854" spans="3:9" ht="22.5" customHeight="1" x14ac:dyDescent="0.25">
      <c r="C17854" s="34"/>
      <c r="D17854" s="27"/>
      <c r="F17854" s="27"/>
      <c r="G17854" s="35"/>
      <c r="H17854" s="35"/>
      <c r="I17854" s="35"/>
    </row>
    <row r="17855" spans="3:9" ht="22.5" customHeight="1" x14ac:dyDescent="0.25">
      <c r="C17855" s="34"/>
      <c r="D17855" s="27"/>
      <c r="F17855" s="27"/>
      <c r="G17855" s="35"/>
      <c r="H17855" s="35"/>
      <c r="I17855" s="35"/>
    </row>
    <row r="17856" spans="3:9" ht="22.5" customHeight="1" x14ac:dyDescent="0.25">
      <c r="C17856" s="34"/>
      <c r="D17856" s="27"/>
      <c r="F17856" s="27"/>
      <c r="G17856" s="35"/>
      <c r="H17856" s="35"/>
      <c r="I17856" s="35"/>
    </row>
    <row r="17857" spans="3:9" ht="22.5" customHeight="1" x14ac:dyDescent="0.25">
      <c r="C17857" s="34"/>
      <c r="D17857" s="27"/>
      <c r="F17857" s="27"/>
      <c r="G17857" s="35"/>
      <c r="H17857" s="35"/>
      <c r="I17857" s="35"/>
    </row>
    <row r="17858" spans="3:9" ht="22.5" customHeight="1" x14ac:dyDescent="0.25">
      <c r="C17858" s="34"/>
      <c r="D17858" s="27"/>
      <c r="F17858" s="27"/>
      <c r="G17858" s="35"/>
      <c r="H17858" s="35"/>
      <c r="I17858" s="35"/>
    </row>
    <row r="17859" spans="3:9" ht="22.5" customHeight="1" x14ac:dyDescent="0.25">
      <c r="C17859" s="34"/>
      <c r="D17859" s="27"/>
      <c r="F17859" s="27"/>
      <c r="G17859" s="35"/>
      <c r="H17859" s="35"/>
      <c r="I17859" s="35"/>
    </row>
    <row r="17860" spans="3:9" ht="22.5" customHeight="1" x14ac:dyDescent="0.25">
      <c r="C17860" s="34"/>
      <c r="D17860" s="27"/>
      <c r="F17860" s="27"/>
      <c r="G17860" s="35"/>
      <c r="H17860" s="35"/>
      <c r="I17860" s="35"/>
    </row>
    <row r="17861" spans="3:9" ht="22.5" customHeight="1" x14ac:dyDescent="0.25">
      <c r="C17861" s="34"/>
      <c r="D17861" s="27"/>
      <c r="F17861" s="27"/>
      <c r="G17861" s="35"/>
      <c r="H17861" s="35"/>
      <c r="I17861" s="35"/>
    </row>
    <row r="17862" spans="3:9" ht="22.5" customHeight="1" x14ac:dyDescent="0.25">
      <c r="C17862" s="34"/>
      <c r="D17862" s="27"/>
      <c r="F17862" s="27"/>
      <c r="G17862" s="35"/>
      <c r="H17862" s="35"/>
      <c r="I17862" s="35"/>
    </row>
    <row r="17863" spans="3:9" ht="22.5" customHeight="1" x14ac:dyDescent="0.25">
      <c r="C17863" s="34"/>
      <c r="D17863" s="27"/>
      <c r="F17863" s="27"/>
      <c r="G17863" s="35"/>
      <c r="H17863" s="35"/>
      <c r="I17863" s="35"/>
    </row>
    <row r="17864" spans="3:9" ht="22.5" customHeight="1" x14ac:dyDescent="0.25">
      <c r="C17864" s="34"/>
      <c r="D17864" s="27"/>
      <c r="F17864" s="27"/>
      <c r="G17864" s="35"/>
      <c r="H17864" s="35"/>
      <c r="I17864" s="35"/>
    </row>
    <row r="17865" spans="3:9" ht="22.5" customHeight="1" x14ac:dyDescent="0.25">
      <c r="C17865" s="34"/>
      <c r="D17865" s="27"/>
      <c r="F17865" s="27"/>
      <c r="G17865" s="35"/>
      <c r="H17865" s="35"/>
      <c r="I17865" s="35"/>
    </row>
    <row r="17866" spans="3:9" ht="22.5" customHeight="1" x14ac:dyDescent="0.25">
      <c r="C17866" s="34"/>
      <c r="D17866" s="27"/>
      <c r="F17866" s="27"/>
      <c r="G17866" s="35"/>
      <c r="H17866" s="35"/>
      <c r="I17866" s="35"/>
    </row>
    <row r="17867" spans="3:9" ht="22.5" customHeight="1" x14ac:dyDescent="0.25">
      <c r="C17867" s="34"/>
      <c r="D17867" s="27"/>
      <c r="F17867" s="27"/>
      <c r="G17867" s="35"/>
      <c r="H17867" s="35"/>
      <c r="I17867" s="35"/>
    </row>
    <row r="17868" spans="3:9" ht="22.5" customHeight="1" x14ac:dyDescent="0.25">
      <c r="C17868" s="34"/>
      <c r="D17868" s="27"/>
      <c r="F17868" s="27"/>
      <c r="G17868" s="35"/>
      <c r="H17868" s="35"/>
      <c r="I17868" s="35"/>
    </row>
    <row r="17869" spans="3:9" ht="22.5" customHeight="1" x14ac:dyDescent="0.25">
      <c r="C17869" s="34"/>
      <c r="D17869" s="27"/>
      <c r="F17869" s="27"/>
      <c r="G17869" s="35"/>
      <c r="H17869" s="35"/>
      <c r="I17869" s="35"/>
    </row>
    <row r="17870" spans="3:9" ht="22.5" customHeight="1" x14ac:dyDescent="0.25">
      <c r="C17870" s="34"/>
      <c r="D17870" s="27"/>
      <c r="F17870" s="27"/>
      <c r="G17870" s="35"/>
      <c r="H17870" s="35"/>
      <c r="I17870" s="35"/>
    </row>
    <row r="17871" spans="3:9" ht="22.5" customHeight="1" x14ac:dyDescent="0.25">
      <c r="C17871" s="34"/>
      <c r="D17871" s="27"/>
      <c r="F17871" s="27"/>
      <c r="G17871" s="35"/>
      <c r="H17871" s="35"/>
      <c r="I17871" s="35"/>
    </row>
    <row r="17872" spans="3:9" ht="22.5" customHeight="1" x14ac:dyDescent="0.25">
      <c r="C17872" s="34"/>
      <c r="D17872" s="27"/>
      <c r="F17872" s="27"/>
      <c r="G17872" s="35"/>
      <c r="H17872" s="35"/>
      <c r="I17872" s="35"/>
    </row>
    <row r="17873" spans="3:9" ht="22.5" customHeight="1" x14ac:dyDescent="0.25">
      <c r="C17873" s="34"/>
      <c r="D17873" s="27"/>
      <c r="F17873" s="27"/>
      <c r="G17873" s="35"/>
      <c r="H17873" s="35"/>
      <c r="I17873" s="35"/>
    </row>
    <row r="17874" spans="3:9" ht="22.5" customHeight="1" x14ac:dyDescent="0.25">
      <c r="C17874" s="34"/>
      <c r="D17874" s="27"/>
      <c r="F17874" s="27"/>
      <c r="G17874" s="35"/>
      <c r="H17874" s="35"/>
      <c r="I17874" s="35"/>
    </row>
    <row r="17875" spans="3:9" ht="22.5" customHeight="1" x14ac:dyDescent="0.25">
      <c r="C17875" s="34"/>
      <c r="D17875" s="27"/>
      <c r="F17875" s="27"/>
      <c r="G17875" s="35"/>
      <c r="H17875" s="35"/>
      <c r="I17875" s="35"/>
    </row>
    <row r="17876" spans="3:9" ht="22.5" customHeight="1" x14ac:dyDescent="0.25">
      <c r="C17876" s="34"/>
      <c r="D17876" s="27"/>
      <c r="F17876" s="27"/>
      <c r="G17876" s="35"/>
      <c r="H17876" s="35"/>
      <c r="I17876" s="35"/>
    </row>
    <row r="17877" spans="3:9" ht="22.5" customHeight="1" x14ac:dyDescent="0.25">
      <c r="C17877" s="34"/>
      <c r="D17877" s="27"/>
      <c r="F17877" s="27"/>
      <c r="G17877" s="35"/>
      <c r="H17877" s="35"/>
      <c r="I17877" s="35"/>
    </row>
    <row r="17878" spans="3:9" ht="22.5" customHeight="1" x14ac:dyDescent="0.25">
      <c r="C17878" s="34"/>
      <c r="D17878" s="27"/>
      <c r="F17878" s="27"/>
      <c r="G17878" s="35"/>
      <c r="H17878" s="35"/>
      <c r="I17878" s="35"/>
    </row>
    <row r="17879" spans="3:9" ht="22.5" customHeight="1" x14ac:dyDescent="0.25">
      <c r="C17879" s="34"/>
      <c r="D17879" s="27"/>
      <c r="F17879" s="27"/>
      <c r="G17879" s="35"/>
      <c r="H17879" s="35"/>
      <c r="I17879" s="35"/>
    </row>
    <row r="17880" spans="3:9" ht="22.5" customHeight="1" x14ac:dyDescent="0.25">
      <c r="C17880" s="34"/>
      <c r="D17880" s="27"/>
      <c r="F17880" s="27"/>
      <c r="G17880" s="35"/>
      <c r="H17880" s="35"/>
      <c r="I17880" s="35"/>
    </row>
    <row r="17881" spans="3:9" ht="22.5" customHeight="1" x14ac:dyDescent="0.25">
      <c r="C17881" s="34"/>
      <c r="D17881" s="27"/>
      <c r="F17881" s="27"/>
      <c r="G17881" s="35"/>
      <c r="H17881" s="35"/>
      <c r="I17881" s="35"/>
    </row>
    <row r="17882" spans="3:9" ht="22.5" customHeight="1" x14ac:dyDescent="0.25">
      <c r="C17882" s="34"/>
      <c r="D17882" s="27"/>
      <c r="F17882" s="27"/>
      <c r="G17882" s="35"/>
      <c r="H17882" s="35"/>
      <c r="I17882" s="35"/>
    </row>
    <row r="17883" spans="3:9" ht="22.5" customHeight="1" x14ac:dyDescent="0.25">
      <c r="C17883" s="34"/>
      <c r="D17883" s="27"/>
      <c r="F17883" s="27"/>
      <c r="G17883" s="35"/>
      <c r="H17883" s="35"/>
      <c r="I17883" s="35"/>
    </row>
    <row r="17884" spans="3:9" ht="22.5" customHeight="1" x14ac:dyDescent="0.25">
      <c r="C17884" s="34"/>
      <c r="D17884" s="27"/>
      <c r="F17884" s="27"/>
      <c r="G17884" s="35"/>
      <c r="H17884" s="35"/>
      <c r="I17884" s="35"/>
    </row>
    <row r="17885" spans="3:9" ht="22.5" customHeight="1" x14ac:dyDescent="0.25">
      <c r="C17885" s="34"/>
      <c r="D17885" s="27"/>
      <c r="F17885" s="27"/>
      <c r="G17885" s="35"/>
      <c r="H17885" s="35"/>
      <c r="I17885" s="35"/>
    </row>
    <row r="17886" spans="3:9" ht="22.5" customHeight="1" x14ac:dyDescent="0.25">
      <c r="C17886" s="34"/>
      <c r="D17886" s="27"/>
      <c r="F17886" s="27"/>
      <c r="G17886" s="35"/>
      <c r="H17886" s="35"/>
      <c r="I17886" s="35"/>
    </row>
    <row r="17887" spans="3:9" ht="22.5" customHeight="1" x14ac:dyDescent="0.25">
      <c r="C17887" s="34"/>
      <c r="D17887" s="27"/>
      <c r="F17887" s="27"/>
      <c r="G17887" s="35"/>
      <c r="H17887" s="35"/>
      <c r="I17887" s="35"/>
    </row>
    <row r="17888" spans="3:9" ht="22.5" customHeight="1" x14ac:dyDescent="0.25">
      <c r="C17888" s="34"/>
      <c r="D17888" s="27"/>
      <c r="F17888" s="27"/>
      <c r="G17888" s="35"/>
      <c r="H17888" s="35"/>
      <c r="I17888" s="35"/>
    </row>
    <row r="17889" spans="3:9" ht="22.5" customHeight="1" x14ac:dyDescent="0.25">
      <c r="C17889" s="34"/>
      <c r="D17889" s="27"/>
      <c r="F17889" s="27"/>
      <c r="G17889" s="35"/>
      <c r="H17889" s="35"/>
      <c r="I17889" s="35"/>
    </row>
    <row r="17890" spans="3:9" ht="22.5" customHeight="1" x14ac:dyDescent="0.25">
      <c r="C17890" s="34"/>
      <c r="D17890" s="27"/>
      <c r="F17890" s="27"/>
      <c r="G17890" s="35"/>
      <c r="H17890" s="35"/>
      <c r="I17890" s="35"/>
    </row>
    <row r="17891" spans="3:9" ht="22.5" customHeight="1" x14ac:dyDescent="0.25">
      <c r="C17891" s="34"/>
      <c r="D17891" s="27"/>
      <c r="F17891" s="27"/>
      <c r="G17891" s="35"/>
      <c r="H17891" s="35"/>
      <c r="I17891" s="35"/>
    </row>
    <row r="17892" spans="3:9" ht="22.5" customHeight="1" x14ac:dyDescent="0.25">
      <c r="C17892" s="34"/>
      <c r="D17892" s="27"/>
      <c r="F17892" s="27"/>
      <c r="G17892" s="35"/>
      <c r="H17892" s="35"/>
      <c r="I17892" s="35"/>
    </row>
    <row r="17893" spans="3:9" ht="22.5" customHeight="1" x14ac:dyDescent="0.25">
      <c r="C17893" s="34"/>
      <c r="D17893" s="27"/>
      <c r="F17893" s="27"/>
      <c r="G17893" s="35"/>
      <c r="H17893" s="35"/>
      <c r="I17893" s="35"/>
    </row>
    <row r="17894" spans="3:9" ht="22.5" customHeight="1" x14ac:dyDescent="0.25">
      <c r="C17894" s="34"/>
      <c r="D17894" s="27"/>
      <c r="F17894" s="27"/>
      <c r="G17894" s="35"/>
      <c r="H17894" s="35"/>
      <c r="I17894" s="35"/>
    </row>
    <row r="17895" spans="3:9" ht="22.5" customHeight="1" x14ac:dyDescent="0.25">
      <c r="C17895" s="34"/>
      <c r="D17895" s="27"/>
      <c r="F17895" s="27"/>
      <c r="G17895" s="35"/>
      <c r="H17895" s="35"/>
      <c r="I17895" s="35"/>
    </row>
    <row r="17896" spans="3:9" ht="22.5" customHeight="1" x14ac:dyDescent="0.25">
      <c r="C17896" s="34"/>
      <c r="D17896" s="27"/>
      <c r="F17896" s="27"/>
      <c r="G17896" s="35"/>
      <c r="H17896" s="35"/>
      <c r="I17896" s="35"/>
    </row>
    <row r="17897" spans="3:9" ht="22.5" customHeight="1" x14ac:dyDescent="0.25">
      <c r="C17897" s="34"/>
      <c r="D17897" s="27"/>
      <c r="F17897" s="27"/>
      <c r="G17897" s="35"/>
      <c r="H17897" s="35"/>
      <c r="I17897" s="35"/>
    </row>
    <row r="17898" spans="3:9" ht="22.5" customHeight="1" x14ac:dyDescent="0.25">
      <c r="C17898" s="34"/>
      <c r="D17898" s="27"/>
      <c r="F17898" s="27"/>
      <c r="G17898" s="35"/>
      <c r="H17898" s="35"/>
      <c r="I17898" s="35"/>
    </row>
    <row r="17899" spans="3:9" ht="22.5" customHeight="1" x14ac:dyDescent="0.25">
      <c r="C17899" s="34"/>
      <c r="D17899" s="27"/>
      <c r="F17899" s="27"/>
      <c r="G17899" s="35"/>
      <c r="H17899" s="35"/>
      <c r="I17899" s="35"/>
    </row>
    <row r="17900" spans="3:9" ht="22.5" customHeight="1" x14ac:dyDescent="0.25">
      <c r="C17900" s="34"/>
      <c r="D17900" s="27"/>
      <c r="F17900" s="27"/>
      <c r="G17900" s="35"/>
      <c r="H17900" s="35"/>
      <c r="I17900" s="35"/>
    </row>
    <row r="17901" spans="3:9" ht="22.5" customHeight="1" x14ac:dyDescent="0.25">
      <c r="C17901" s="34"/>
      <c r="D17901" s="27"/>
      <c r="F17901" s="27"/>
      <c r="G17901" s="35"/>
      <c r="H17901" s="35"/>
      <c r="I17901" s="35"/>
    </row>
    <row r="17902" spans="3:9" ht="22.5" customHeight="1" x14ac:dyDescent="0.25">
      <c r="C17902" s="34"/>
      <c r="D17902" s="27"/>
      <c r="F17902" s="27"/>
      <c r="G17902" s="35"/>
      <c r="H17902" s="35"/>
      <c r="I17902" s="35"/>
    </row>
    <row r="17903" spans="3:9" ht="22.5" customHeight="1" x14ac:dyDescent="0.25">
      <c r="C17903" s="34"/>
      <c r="D17903" s="27"/>
      <c r="F17903" s="27"/>
      <c r="G17903" s="35"/>
      <c r="H17903" s="35"/>
      <c r="I17903" s="35"/>
    </row>
    <row r="17904" spans="3:9" ht="22.5" customHeight="1" x14ac:dyDescent="0.25">
      <c r="C17904" s="34"/>
      <c r="D17904" s="27"/>
      <c r="F17904" s="27"/>
      <c r="G17904" s="35"/>
      <c r="H17904" s="35"/>
      <c r="I17904" s="35"/>
    </row>
    <row r="17905" spans="3:9" ht="22.5" customHeight="1" x14ac:dyDescent="0.25">
      <c r="C17905" s="34"/>
      <c r="D17905" s="27"/>
      <c r="F17905" s="27"/>
      <c r="G17905" s="35"/>
      <c r="H17905" s="35"/>
      <c r="I17905" s="35"/>
    </row>
    <row r="17906" spans="3:9" ht="22.5" customHeight="1" x14ac:dyDescent="0.25">
      <c r="C17906" s="34"/>
      <c r="D17906" s="27"/>
      <c r="F17906" s="27"/>
      <c r="G17906" s="35"/>
      <c r="H17906" s="35"/>
      <c r="I17906" s="35"/>
    </row>
    <row r="17907" spans="3:9" ht="22.5" customHeight="1" x14ac:dyDescent="0.25">
      <c r="C17907" s="34"/>
      <c r="D17907" s="27"/>
      <c r="F17907" s="27"/>
      <c r="G17907" s="35"/>
      <c r="H17907" s="35"/>
      <c r="I17907" s="35"/>
    </row>
    <row r="17908" spans="3:9" ht="22.5" customHeight="1" x14ac:dyDescent="0.25">
      <c r="C17908" s="34"/>
      <c r="D17908" s="27"/>
      <c r="F17908" s="27"/>
      <c r="G17908" s="35"/>
      <c r="H17908" s="35"/>
      <c r="I17908" s="35"/>
    </row>
    <row r="17909" spans="3:9" ht="22.5" customHeight="1" x14ac:dyDescent="0.25">
      <c r="C17909" s="34"/>
      <c r="D17909" s="27"/>
      <c r="F17909" s="27"/>
      <c r="G17909" s="35"/>
      <c r="H17909" s="35"/>
      <c r="I17909" s="35"/>
    </row>
    <row r="17910" spans="3:9" ht="22.5" customHeight="1" x14ac:dyDescent="0.25">
      <c r="C17910" s="34"/>
      <c r="D17910" s="27"/>
      <c r="F17910" s="27"/>
      <c r="G17910" s="35"/>
      <c r="H17910" s="35"/>
      <c r="I17910" s="35"/>
    </row>
    <row r="17911" spans="3:9" ht="22.5" customHeight="1" x14ac:dyDescent="0.25">
      <c r="C17911" s="34"/>
      <c r="D17911" s="27"/>
      <c r="F17911" s="27"/>
      <c r="G17911" s="35"/>
      <c r="H17911" s="35"/>
      <c r="I17911" s="35"/>
    </row>
    <row r="17912" spans="3:9" ht="22.5" customHeight="1" x14ac:dyDescent="0.25">
      <c r="C17912" s="34"/>
      <c r="D17912" s="27"/>
      <c r="F17912" s="27"/>
      <c r="G17912" s="35"/>
      <c r="H17912" s="35"/>
      <c r="I17912" s="35"/>
    </row>
    <row r="17913" spans="3:9" ht="22.5" customHeight="1" x14ac:dyDescent="0.25">
      <c r="C17913" s="34"/>
      <c r="D17913" s="27"/>
      <c r="F17913" s="27"/>
      <c r="G17913" s="35"/>
      <c r="H17913" s="35"/>
      <c r="I17913" s="35"/>
    </row>
    <row r="17914" spans="3:9" ht="22.5" customHeight="1" x14ac:dyDescent="0.25">
      <c r="C17914" s="34"/>
      <c r="D17914" s="27"/>
      <c r="F17914" s="27"/>
      <c r="G17914" s="35"/>
      <c r="H17914" s="35"/>
      <c r="I17914" s="35"/>
    </row>
    <row r="17915" spans="3:9" ht="22.5" customHeight="1" x14ac:dyDescent="0.25">
      <c r="C17915" s="34"/>
      <c r="D17915" s="27"/>
      <c r="F17915" s="27"/>
      <c r="G17915" s="35"/>
      <c r="H17915" s="35"/>
      <c r="I17915" s="35"/>
    </row>
    <row r="17916" spans="3:9" ht="22.5" customHeight="1" x14ac:dyDescent="0.25">
      <c r="C17916" s="34"/>
      <c r="D17916" s="27"/>
      <c r="F17916" s="27"/>
      <c r="G17916" s="35"/>
      <c r="H17916" s="35"/>
      <c r="I17916" s="35"/>
    </row>
    <row r="17917" spans="3:9" ht="22.5" customHeight="1" x14ac:dyDescent="0.25">
      <c r="C17917" s="34"/>
      <c r="D17917" s="27"/>
      <c r="F17917" s="27"/>
      <c r="G17917" s="35"/>
      <c r="H17917" s="35"/>
      <c r="I17917" s="35"/>
    </row>
    <row r="17918" spans="3:9" ht="22.5" customHeight="1" x14ac:dyDescent="0.25">
      <c r="C17918" s="34"/>
      <c r="D17918" s="27"/>
      <c r="F17918" s="27"/>
      <c r="G17918" s="35"/>
      <c r="H17918" s="35"/>
      <c r="I17918" s="35"/>
    </row>
    <row r="17919" spans="3:9" ht="22.5" customHeight="1" x14ac:dyDescent="0.25">
      <c r="C17919" s="34"/>
      <c r="D17919" s="27"/>
      <c r="F17919" s="27"/>
      <c r="G17919" s="35"/>
      <c r="H17919" s="35"/>
      <c r="I17919" s="35"/>
    </row>
    <row r="17920" spans="3:9" ht="22.5" customHeight="1" x14ac:dyDescent="0.25">
      <c r="C17920" s="34"/>
      <c r="D17920" s="27"/>
      <c r="F17920" s="27"/>
      <c r="G17920" s="35"/>
      <c r="H17920" s="35"/>
      <c r="I17920" s="35"/>
    </row>
    <row r="17921" spans="3:9" ht="22.5" customHeight="1" x14ac:dyDescent="0.25">
      <c r="C17921" s="34"/>
      <c r="D17921" s="27"/>
      <c r="F17921" s="27"/>
      <c r="G17921" s="35"/>
      <c r="H17921" s="35"/>
      <c r="I17921" s="35"/>
    </row>
    <row r="17922" spans="3:9" ht="22.5" customHeight="1" x14ac:dyDescent="0.25">
      <c r="C17922" s="34"/>
      <c r="D17922" s="27"/>
      <c r="F17922" s="27"/>
      <c r="G17922" s="35"/>
      <c r="H17922" s="35"/>
      <c r="I17922" s="35"/>
    </row>
    <row r="17923" spans="3:9" ht="22.5" customHeight="1" x14ac:dyDescent="0.25">
      <c r="C17923" s="34"/>
      <c r="D17923" s="27"/>
      <c r="F17923" s="27"/>
      <c r="G17923" s="35"/>
      <c r="H17923" s="35"/>
      <c r="I17923" s="35"/>
    </row>
    <row r="17924" spans="3:9" ht="22.5" customHeight="1" x14ac:dyDescent="0.25">
      <c r="C17924" s="34"/>
      <c r="D17924" s="27"/>
      <c r="F17924" s="27"/>
      <c r="G17924" s="35"/>
      <c r="H17924" s="35"/>
      <c r="I17924" s="35"/>
    </row>
    <row r="17925" spans="3:9" ht="22.5" customHeight="1" x14ac:dyDescent="0.25">
      <c r="C17925" s="34"/>
      <c r="D17925" s="27"/>
      <c r="F17925" s="27"/>
      <c r="G17925" s="35"/>
      <c r="H17925" s="35"/>
      <c r="I17925" s="35"/>
    </row>
    <row r="17926" spans="3:9" ht="22.5" customHeight="1" x14ac:dyDescent="0.25">
      <c r="C17926" s="34"/>
      <c r="D17926" s="27"/>
      <c r="F17926" s="27"/>
      <c r="G17926" s="35"/>
      <c r="H17926" s="35"/>
      <c r="I17926" s="35"/>
    </row>
    <row r="17927" spans="3:9" ht="22.5" customHeight="1" x14ac:dyDescent="0.25">
      <c r="C17927" s="34"/>
      <c r="D17927" s="27"/>
      <c r="F17927" s="27"/>
      <c r="G17927" s="35"/>
      <c r="H17927" s="35"/>
      <c r="I17927" s="35"/>
    </row>
    <row r="17928" spans="3:9" ht="22.5" customHeight="1" x14ac:dyDescent="0.25">
      <c r="C17928" s="34"/>
      <c r="D17928" s="27"/>
      <c r="F17928" s="27"/>
      <c r="G17928" s="35"/>
      <c r="H17928" s="35"/>
      <c r="I17928" s="35"/>
    </row>
    <row r="17929" spans="3:9" ht="22.5" customHeight="1" x14ac:dyDescent="0.25">
      <c r="C17929" s="34"/>
      <c r="D17929" s="27"/>
      <c r="F17929" s="27"/>
      <c r="G17929" s="35"/>
      <c r="H17929" s="35"/>
      <c r="I17929" s="35"/>
    </row>
    <row r="17930" spans="3:9" ht="22.5" customHeight="1" x14ac:dyDescent="0.25">
      <c r="C17930" s="34"/>
      <c r="D17930" s="27"/>
      <c r="F17930" s="27"/>
      <c r="G17930" s="35"/>
      <c r="H17930" s="35"/>
      <c r="I17930" s="35"/>
    </row>
    <row r="17931" spans="3:9" ht="22.5" customHeight="1" x14ac:dyDescent="0.25">
      <c r="C17931" s="34"/>
      <c r="D17931" s="27"/>
      <c r="F17931" s="27"/>
      <c r="G17931" s="35"/>
      <c r="H17931" s="35"/>
      <c r="I17931" s="35"/>
    </row>
    <row r="17932" spans="3:9" ht="22.5" customHeight="1" x14ac:dyDescent="0.25">
      <c r="C17932" s="34"/>
      <c r="D17932" s="27"/>
      <c r="F17932" s="27"/>
      <c r="G17932" s="35"/>
      <c r="H17932" s="35"/>
      <c r="I17932" s="35"/>
    </row>
    <row r="17933" spans="3:9" ht="22.5" customHeight="1" x14ac:dyDescent="0.25">
      <c r="C17933" s="34"/>
      <c r="D17933" s="27"/>
      <c r="F17933" s="27"/>
      <c r="G17933" s="35"/>
      <c r="H17933" s="35"/>
      <c r="I17933" s="35"/>
    </row>
    <row r="17934" spans="3:9" ht="22.5" customHeight="1" x14ac:dyDescent="0.25">
      <c r="C17934" s="34"/>
      <c r="D17934" s="27"/>
      <c r="F17934" s="27"/>
      <c r="G17934" s="35"/>
      <c r="H17934" s="35"/>
      <c r="I17934" s="35"/>
    </row>
    <row r="17935" spans="3:9" ht="22.5" customHeight="1" x14ac:dyDescent="0.25">
      <c r="C17935" s="34"/>
      <c r="D17935" s="27"/>
      <c r="F17935" s="27"/>
      <c r="G17935" s="35"/>
      <c r="H17935" s="35"/>
      <c r="I17935" s="35"/>
    </row>
    <row r="17936" spans="3:9" ht="22.5" customHeight="1" x14ac:dyDescent="0.25">
      <c r="C17936" s="34"/>
      <c r="D17936" s="27"/>
      <c r="F17936" s="27"/>
      <c r="G17936" s="35"/>
      <c r="H17936" s="35"/>
      <c r="I17936" s="35"/>
    </row>
    <row r="17937" spans="3:9" ht="22.5" customHeight="1" x14ac:dyDescent="0.25">
      <c r="C17937" s="34"/>
      <c r="D17937" s="27"/>
      <c r="F17937" s="27"/>
      <c r="G17937" s="35"/>
      <c r="H17937" s="35"/>
      <c r="I17937" s="35"/>
    </row>
    <row r="17938" spans="3:9" ht="22.5" customHeight="1" x14ac:dyDescent="0.25">
      <c r="C17938" s="34"/>
      <c r="D17938" s="27"/>
      <c r="F17938" s="27"/>
      <c r="G17938" s="35"/>
      <c r="H17938" s="35"/>
      <c r="I17938" s="35"/>
    </row>
    <row r="17939" spans="3:9" ht="22.5" customHeight="1" x14ac:dyDescent="0.25">
      <c r="C17939" s="34"/>
      <c r="D17939" s="27"/>
      <c r="F17939" s="27"/>
      <c r="G17939" s="35"/>
      <c r="H17939" s="35"/>
      <c r="I17939" s="35"/>
    </row>
    <row r="17940" spans="3:9" ht="22.5" customHeight="1" x14ac:dyDescent="0.25">
      <c r="C17940" s="34"/>
      <c r="D17940" s="27"/>
      <c r="F17940" s="27"/>
      <c r="G17940" s="35"/>
      <c r="H17940" s="35"/>
      <c r="I17940" s="35"/>
    </row>
    <row r="17941" spans="3:9" ht="22.5" customHeight="1" x14ac:dyDescent="0.25">
      <c r="C17941" s="34"/>
      <c r="D17941" s="27"/>
      <c r="F17941" s="27"/>
      <c r="G17941" s="35"/>
      <c r="H17941" s="35"/>
      <c r="I17941" s="35"/>
    </row>
    <row r="17942" spans="3:9" ht="22.5" customHeight="1" x14ac:dyDescent="0.25">
      <c r="C17942" s="34"/>
      <c r="D17942" s="27"/>
      <c r="F17942" s="27"/>
      <c r="G17942" s="35"/>
      <c r="H17942" s="35"/>
      <c r="I17942" s="35"/>
    </row>
    <row r="17943" spans="3:9" ht="22.5" customHeight="1" x14ac:dyDescent="0.25">
      <c r="C17943" s="34"/>
      <c r="D17943" s="27"/>
      <c r="F17943" s="27"/>
      <c r="G17943" s="35"/>
      <c r="H17943" s="35"/>
      <c r="I17943" s="35"/>
    </row>
    <row r="17944" spans="3:9" ht="22.5" customHeight="1" x14ac:dyDescent="0.25">
      <c r="C17944" s="34"/>
      <c r="D17944" s="27"/>
      <c r="F17944" s="27"/>
      <c r="G17944" s="35"/>
      <c r="H17944" s="35"/>
      <c r="I17944" s="35"/>
    </row>
    <row r="17945" spans="3:9" ht="22.5" customHeight="1" x14ac:dyDescent="0.25">
      <c r="C17945" s="34"/>
      <c r="D17945" s="27"/>
      <c r="F17945" s="27"/>
      <c r="G17945" s="35"/>
      <c r="H17945" s="35"/>
      <c r="I17945" s="35"/>
    </row>
    <row r="17946" spans="3:9" ht="22.5" customHeight="1" x14ac:dyDescent="0.25">
      <c r="C17946" s="34"/>
      <c r="D17946" s="27"/>
      <c r="F17946" s="27"/>
      <c r="G17946" s="35"/>
      <c r="H17946" s="35"/>
      <c r="I17946" s="35"/>
    </row>
    <row r="17947" spans="3:9" ht="22.5" customHeight="1" x14ac:dyDescent="0.25">
      <c r="C17947" s="34"/>
      <c r="D17947" s="27"/>
      <c r="F17947" s="27"/>
      <c r="G17947" s="35"/>
      <c r="H17947" s="35"/>
      <c r="I17947" s="35"/>
    </row>
    <row r="17948" spans="3:9" ht="22.5" customHeight="1" x14ac:dyDescent="0.25">
      <c r="C17948" s="34"/>
      <c r="D17948" s="27"/>
      <c r="F17948" s="27"/>
      <c r="G17948" s="35"/>
      <c r="H17948" s="35"/>
      <c r="I17948" s="35"/>
    </row>
    <row r="17949" spans="3:9" ht="22.5" customHeight="1" x14ac:dyDescent="0.25">
      <c r="C17949" s="34"/>
      <c r="D17949" s="27"/>
      <c r="F17949" s="27"/>
      <c r="G17949" s="35"/>
      <c r="H17949" s="35"/>
      <c r="I17949" s="35"/>
    </row>
    <row r="17950" spans="3:9" ht="22.5" customHeight="1" x14ac:dyDescent="0.25">
      <c r="C17950" s="34"/>
      <c r="D17950" s="27"/>
      <c r="F17950" s="27"/>
      <c r="G17950" s="35"/>
      <c r="H17950" s="35"/>
      <c r="I17950" s="35"/>
    </row>
    <row r="17951" spans="3:9" ht="22.5" customHeight="1" x14ac:dyDescent="0.25">
      <c r="C17951" s="34"/>
      <c r="D17951" s="27"/>
      <c r="F17951" s="27"/>
      <c r="G17951" s="35"/>
      <c r="H17951" s="35"/>
      <c r="I17951" s="35"/>
    </row>
    <row r="17952" spans="3:9" ht="22.5" customHeight="1" x14ac:dyDescent="0.25">
      <c r="C17952" s="34"/>
      <c r="D17952" s="27"/>
      <c r="F17952" s="27"/>
      <c r="G17952" s="35"/>
      <c r="H17952" s="35"/>
      <c r="I17952" s="35"/>
    </row>
    <row r="17953" spans="3:9" ht="22.5" customHeight="1" x14ac:dyDescent="0.25">
      <c r="C17953" s="34"/>
      <c r="D17953" s="27"/>
      <c r="F17953" s="27"/>
      <c r="G17953" s="35"/>
      <c r="H17953" s="35"/>
      <c r="I17953" s="35"/>
    </row>
    <row r="17954" spans="3:9" ht="22.5" customHeight="1" x14ac:dyDescent="0.25">
      <c r="C17954" s="34"/>
      <c r="D17954" s="27"/>
      <c r="F17954" s="27"/>
      <c r="G17954" s="35"/>
      <c r="H17954" s="35"/>
      <c r="I17954" s="35"/>
    </row>
    <row r="17955" spans="3:9" ht="22.5" customHeight="1" x14ac:dyDescent="0.25">
      <c r="C17955" s="34"/>
      <c r="D17955" s="27"/>
      <c r="F17955" s="27"/>
      <c r="G17955" s="35"/>
      <c r="H17955" s="35"/>
      <c r="I17955" s="35"/>
    </row>
    <row r="17956" spans="3:9" ht="22.5" customHeight="1" x14ac:dyDescent="0.25">
      <c r="C17956" s="34"/>
      <c r="D17956" s="27"/>
      <c r="F17956" s="27"/>
      <c r="G17956" s="35"/>
      <c r="H17956" s="35"/>
      <c r="I17956" s="35"/>
    </row>
    <row r="17957" spans="3:9" ht="22.5" customHeight="1" x14ac:dyDescent="0.25">
      <c r="C17957" s="34"/>
      <c r="D17957" s="27"/>
      <c r="F17957" s="27"/>
      <c r="G17957" s="35"/>
      <c r="H17957" s="35"/>
      <c r="I17957" s="35"/>
    </row>
    <row r="17958" spans="3:9" ht="22.5" customHeight="1" x14ac:dyDescent="0.25">
      <c r="C17958" s="34"/>
      <c r="D17958" s="27"/>
      <c r="F17958" s="27"/>
      <c r="G17958" s="35"/>
      <c r="H17958" s="35"/>
      <c r="I17958" s="35"/>
    </row>
    <row r="17959" spans="3:9" ht="22.5" customHeight="1" x14ac:dyDescent="0.25">
      <c r="C17959" s="34"/>
      <c r="D17959" s="27"/>
      <c r="F17959" s="27"/>
      <c r="G17959" s="35"/>
      <c r="H17959" s="35"/>
      <c r="I17959" s="35"/>
    </row>
    <row r="17960" spans="3:9" ht="22.5" customHeight="1" x14ac:dyDescent="0.25">
      <c r="C17960" s="34"/>
      <c r="D17960" s="27"/>
      <c r="F17960" s="27"/>
      <c r="G17960" s="35"/>
      <c r="H17960" s="35"/>
      <c r="I17960" s="35"/>
    </row>
    <row r="17961" spans="3:9" ht="22.5" customHeight="1" x14ac:dyDescent="0.25">
      <c r="C17961" s="34"/>
      <c r="D17961" s="27"/>
      <c r="F17961" s="27"/>
      <c r="G17961" s="35"/>
      <c r="H17961" s="35"/>
      <c r="I17961" s="35"/>
    </row>
    <row r="17962" spans="3:9" ht="22.5" customHeight="1" x14ac:dyDescent="0.25">
      <c r="C17962" s="34"/>
      <c r="D17962" s="27"/>
      <c r="F17962" s="27"/>
      <c r="G17962" s="35"/>
      <c r="H17962" s="35"/>
      <c r="I17962" s="35"/>
    </row>
    <row r="17963" spans="3:9" ht="22.5" customHeight="1" x14ac:dyDescent="0.25">
      <c r="C17963" s="34"/>
      <c r="D17963" s="27"/>
      <c r="F17963" s="27"/>
      <c r="G17963" s="35"/>
      <c r="H17963" s="35"/>
      <c r="I17963" s="35"/>
    </row>
    <row r="17964" spans="3:9" ht="22.5" customHeight="1" x14ac:dyDescent="0.25">
      <c r="C17964" s="34"/>
      <c r="D17964" s="27"/>
      <c r="F17964" s="27"/>
      <c r="G17964" s="35"/>
      <c r="H17964" s="35"/>
      <c r="I17964" s="35"/>
    </row>
    <row r="17965" spans="3:9" ht="22.5" customHeight="1" x14ac:dyDescent="0.25">
      <c r="C17965" s="34"/>
      <c r="D17965" s="27"/>
      <c r="F17965" s="27"/>
      <c r="G17965" s="35"/>
      <c r="H17965" s="35"/>
      <c r="I17965" s="35"/>
    </row>
    <row r="17966" spans="3:9" ht="22.5" customHeight="1" x14ac:dyDescent="0.25">
      <c r="C17966" s="34"/>
      <c r="D17966" s="27"/>
      <c r="F17966" s="27"/>
      <c r="G17966" s="35"/>
      <c r="H17966" s="35"/>
      <c r="I17966" s="35"/>
    </row>
    <row r="17967" spans="3:9" ht="22.5" customHeight="1" x14ac:dyDescent="0.25">
      <c r="C17967" s="34"/>
      <c r="D17967" s="27"/>
      <c r="F17967" s="27"/>
      <c r="G17967" s="35"/>
      <c r="H17967" s="35"/>
      <c r="I17967" s="35"/>
    </row>
    <row r="17968" spans="3:9" ht="22.5" customHeight="1" x14ac:dyDescent="0.25">
      <c r="C17968" s="34"/>
      <c r="D17968" s="27"/>
      <c r="F17968" s="27"/>
      <c r="G17968" s="35"/>
      <c r="H17968" s="35"/>
      <c r="I17968" s="35"/>
    </row>
    <row r="17969" spans="3:9" ht="22.5" customHeight="1" x14ac:dyDescent="0.25">
      <c r="C17969" s="34"/>
      <c r="D17969" s="27"/>
      <c r="F17969" s="27"/>
      <c r="G17969" s="35"/>
      <c r="H17969" s="35"/>
      <c r="I17969" s="35"/>
    </row>
    <row r="17970" spans="3:9" ht="22.5" customHeight="1" x14ac:dyDescent="0.25">
      <c r="C17970" s="34"/>
      <c r="D17970" s="27"/>
      <c r="F17970" s="27"/>
      <c r="G17970" s="35"/>
      <c r="H17970" s="35"/>
      <c r="I17970" s="35"/>
    </row>
    <row r="17971" spans="3:9" ht="22.5" customHeight="1" x14ac:dyDescent="0.25">
      <c r="C17971" s="34"/>
      <c r="D17971" s="27"/>
      <c r="F17971" s="27"/>
      <c r="G17971" s="35"/>
      <c r="H17971" s="35"/>
      <c r="I17971" s="35"/>
    </row>
    <row r="17972" spans="3:9" ht="22.5" customHeight="1" x14ac:dyDescent="0.25">
      <c r="C17972" s="34"/>
      <c r="D17972" s="27"/>
      <c r="F17972" s="27"/>
      <c r="G17972" s="35"/>
      <c r="H17972" s="35"/>
      <c r="I17972" s="35"/>
    </row>
    <row r="17973" spans="3:9" ht="22.5" customHeight="1" x14ac:dyDescent="0.25">
      <c r="C17973" s="34"/>
      <c r="D17973" s="27"/>
      <c r="F17973" s="27"/>
      <c r="G17973" s="35"/>
      <c r="H17973" s="35"/>
      <c r="I17973" s="35"/>
    </row>
    <row r="17974" spans="3:9" ht="22.5" customHeight="1" x14ac:dyDescent="0.25">
      <c r="C17974" s="34"/>
      <c r="D17974" s="27"/>
      <c r="F17974" s="27"/>
      <c r="G17974" s="35"/>
      <c r="H17974" s="35"/>
      <c r="I17974" s="35"/>
    </row>
    <row r="17975" spans="3:9" ht="22.5" customHeight="1" x14ac:dyDescent="0.25">
      <c r="C17975" s="34"/>
      <c r="D17975" s="27"/>
      <c r="F17975" s="27"/>
      <c r="G17975" s="35"/>
      <c r="H17975" s="35"/>
      <c r="I17975" s="35"/>
    </row>
    <row r="17976" spans="3:9" ht="22.5" customHeight="1" x14ac:dyDescent="0.25">
      <c r="C17976" s="34"/>
      <c r="D17976" s="27"/>
      <c r="F17976" s="27"/>
      <c r="G17976" s="35"/>
      <c r="H17976" s="35"/>
      <c r="I17976" s="35"/>
    </row>
    <row r="17977" spans="3:9" ht="22.5" customHeight="1" x14ac:dyDescent="0.25">
      <c r="C17977" s="34"/>
      <c r="D17977" s="27"/>
      <c r="F17977" s="27"/>
      <c r="G17977" s="35"/>
      <c r="H17977" s="35"/>
      <c r="I17977" s="35"/>
    </row>
    <row r="17978" spans="3:9" ht="22.5" customHeight="1" x14ac:dyDescent="0.25">
      <c r="C17978" s="34"/>
      <c r="D17978" s="27"/>
      <c r="F17978" s="27"/>
      <c r="G17978" s="35"/>
      <c r="H17978" s="35"/>
      <c r="I17978" s="35"/>
    </row>
    <row r="17979" spans="3:9" ht="22.5" customHeight="1" x14ac:dyDescent="0.25">
      <c r="C17979" s="34"/>
      <c r="D17979" s="27"/>
      <c r="F17979" s="27"/>
      <c r="G17979" s="35"/>
      <c r="H17979" s="35"/>
      <c r="I17979" s="35"/>
    </row>
    <row r="17980" spans="3:9" ht="22.5" customHeight="1" x14ac:dyDescent="0.25">
      <c r="C17980" s="34"/>
      <c r="D17980" s="27"/>
      <c r="F17980" s="27"/>
      <c r="G17980" s="35"/>
      <c r="H17980" s="35"/>
      <c r="I17980" s="35"/>
    </row>
    <row r="17981" spans="3:9" ht="22.5" customHeight="1" x14ac:dyDescent="0.25">
      <c r="C17981" s="34"/>
      <c r="D17981" s="27"/>
      <c r="F17981" s="27"/>
      <c r="G17981" s="35"/>
      <c r="H17981" s="35"/>
      <c r="I17981" s="35"/>
    </row>
    <row r="17982" spans="3:9" ht="22.5" customHeight="1" x14ac:dyDescent="0.25">
      <c r="C17982" s="34"/>
      <c r="D17982" s="27"/>
      <c r="F17982" s="27"/>
      <c r="G17982" s="35"/>
      <c r="H17982" s="35"/>
      <c r="I17982" s="35"/>
    </row>
    <row r="17983" spans="3:9" ht="22.5" customHeight="1" x14ac:dyDescent="0.25">
      <c r="C17983" s="34"/>
      <c r="D17983" s="27"/>
      <c r="F17983" s="27"/>
      <c r="G17983" s="35"/>
      <c r="H17983" s="35"/>
      <c r="I17983" s="35"/>
    </row>
    <row r="17984" spans="3:9" ht="22.5" customHeight="1" x14ac:dyDescent="0.25">
      <c r="C17984" s="34"/>
      <c r="D17984" s="27"/>
      <c r="F17984" s="27"/>
      <c r="G17984" s="35"/>
      <c r="H17984" s="35"/>
      <c r="I17984" s="35"/>
    </row>
    <row r="17985" spans="3:9" ht="22.5" customHeight="1" x14ac:dyDescent="0.25">
      <c r="C17985" s="34"/>
      <c r="D17985" s="27"/>
      <c r="F17985" s="27"/>
      <c r="G17985" s="35"/>
      <c r="H17985" s="35"/>
      <c r="I17985" s="35"/>
    </row>
    <row r="17986" spans="3:9" ht="22.5" customHeight="1" x14ac:dyDescent="0.25">
      <c r="C17986" s="34"/>
      <c r="D17986" s="27"/>
      <c r="F17986" s="27"/>
      <c r="G17986" s="35"/>
      <c r="H17986" s="35"/>
      <c r="I17986" s="35"/>
    </row>
    <row r="17987" spans="3:9" ht="22.5" customHeight="1" x14ac:dyDescent="0.25">
      <c r="C17987" s="34"/>
      <c r="D17987" s="27"/>
      <c r="F17987" s="27"/>
      <c r="G17987" s="35"/>
      <c r="H17987" s="35"/>
      <c r="I17987" s="35"/>
    </row>
    <row r="17988" spans="3:9" ht="22.5" customHeight="1" x14ac:dyDescent="0.25">
      <c r="C17988" s="34"/>
      <c r="D17988" s="27"/>
      <c r="F17988" s="27"/>
      <c r="G17988" s="35"/>
      <c r="H17988" s="35"/>
      <c r="I17988" s="35"/>
    </row>
    <row r="17989" spans="3:9" ht="22.5" customHeight="1" x14ac:dyDescent="0.25">
      <c r="C17989" s="34"/>
      <c r="D17989" s="27"/>
      <c r="F17989" s="27"/>
      <c r="G17989" s="35"/>
      <c r="H17989" s="35"/>
      <c r="I17989" s="35"/>
    </row>
    <row r="17990" spans="3:9" ht="22.5" customHeight="1" x14ac:dyDescent="0.25">
      <c r="C17990" s="34"/>
      <c r="D17990" s="27"/>
      <c r="F17990" s="27"/>
      <c r="G17990" s="35"/>
      <c r="H17990" s="35"/>
      <c r="I17990" s="35"/>
    </row>
    <row r="17991" spans="3:9" ht="22.5" customHeight="1" x14ac:dyDescent="0.25">
      <c r="C17991" s="34"/>
      <c r="D17991" s="27"/>
      <c r="F17991" s="27"/>
      <c r="G17991" s="35"/>
      <c r="H17991" s="35"/>
      <c r="I17991" s="35"/>
    </row>
    <row r="17992" spans="3:9" ht="22.5" customHeight="1" x14ac:dyDescent="0.25">
      <c r="C17992" s="34"/>
      <c r="D17992" s="27"/>
      <c r="F17992" s="27"/>
      <c r="G17992" s="35"/>
      <c r="H17992" s="35"/>
      <c r="I17992" s="35"/>
    </row>
    <row r="17993" spans="3:9" ht="22.5" customHeight="1" x14ac:dyDescent="0.25">
      <c r="C17993" s="34"/>
      <c r="D17993" s="27"/>
      <c r="F17993" s="27"/>
      <c r="G17993" s="35"/>
      <c r="H17993" s="35"/>
      <c r="I17993" s="35"/>
    </row>
    <row r="17994" spans="3:9" ht="22.5" customHeight="1" x14ac:dyDescent="0.25">
      <c r="C17994" s="34"/>
      <c r="D17994" s="27"/>
      <c r="F17994" s="27"/>
      <c r="G17994" s="35"/>
      <c r="H17994" s="35"/>
      <c r="I17994" s="35"/>
    </row>
    <row r="17995" spans="3:9" ht="22.5" customHeight="1" x14ac:dyDescent="0.25">
      <c r="C17995" s="34"/>
      <c r="D17995" s="27"/>
      <c r="F17995" s="27"/>
      <c r="G17995" s="35"/>
      <c r="H17995" s="35"/>
      <c r="I17995" s="35"/>
    </row>
    <row r="17996" spans="3:9" ht="22.5" customHeight="1" x14ac:dyDescent="0.25">
      <c r="C17996" s="34"/>
      <c r="D17996" s="27"/>
      <c r="F17996" s="27"/>
      <c r="G17996" s="35"/>
      <c r="H17996" s="35"/>
      <c r="I17996" s="35"/>
    </row>
    <row r="17997" spans="3:9" ht="22.5" customHeight="1" x14ac:dyDescent="0.25">
      <c r="C17997" s="34"/>
      <c r="D17997" s="27"/>
      <c r="F17997" s="27"/>
      <c r="G17997" s="35"/>
      <c r="H17997" s="35"/>
      <c r="I17997" s="35"/>
    </row>
    <row r="17998" spans="3:9" ht="22.5" customHeight="1" x14ac:dyDescent="0.25">
      <c r="C17998" s="34"/>
      <c r="D17998" s="27"/>
      <c r="F17998" s="27"/>
      <c r="G17998" s="35"/>
      <c r="H17998" s="35"/>
      <c r="I17998" s="35"/>
    </row>
    <row r="17999" spans="3:9" ht="22.5" customHeight="1" x14ac:dyDescent="0.25">
      <c r="C17999" s="34"/>
      <c r="D17999" s="27"/>
      <c r="F17999" s="27"/>
      <c r="G17999" s="35"/>
      <c r="H17999" s="35"/>
      <c r="I17999" s="35"/>
    </row>
    <row r="18000" spans="3:9" ht="22.5" customHeight="1" x14ac:dyDescent="0.25">
      <c r="C18000" s="34"/>
      <c r="D18000" s="27"/>
      <c r="F18000" s="27"/>
      <c r="G18000" s="35"/>
      <c r="H18000" s="35"/>
      <c r="I18000" s="35"/>
    </row>
    <row r="18001" spans="3:9" ht="22.5" customHeight="1" x14ac:dyDescent="0.25">
      <c r="C18001" s="34"/>
      <c r="D18001" s="27"/>
      <c r="F18001" s="27"/>
      <c r="G18001" s="35"/>
      <c r="H18001" s="35"/>
      <c r="I18001" s="35"/>
    </row>
    <row r="18002" spans="3:9" ht="22.5" customHeight="1" x14ac:dyDescent="0.25">
      <c r="C18002" s="34"/>
      <c r="D18002" s="27"/>
      <c r="F18002" s="27"/>
      <c r="G18002" s="35"/>
      <c r="H18002" s="35"/>
      <c r="I18002" s="35"/>
    </row>
    <row r="18003" spans="3:9" ht="22.5" customHeight="1" x14ac:dyDescent="0.25">
      <c r="C18003" s="34"/>
      <c r="D18003" s="27"/>
      <c r="F18003" s="27"/>
      <c r="G18003" s="35"/>
      <c r="H18003" s="35"/>
      <c r="I18003" s="35"/>
    </row>
    <row r="18004" spans="3:9" ht="22.5" customHeight="1" x14ac:dyDescent="0.25">
      <c r="C18004" s="34"/>
      <c r="D18004" s="27"/>
      <c r="F18004" s="27"/>
      <c r="G18004" s="35"/>
      <c r="H18004" s="35"/>
      <c r="I18004" s="35"/>
    </row>
    <row r="18005" spans="3:9" ht="22.5" customHeight="1" x14ac:dyDescent="0.25">
      <c r="C18005" s="34"/>
      <c r="D18005" s="27"/>
      <c r="F18005" s="27"/>
      <c r="G18005" s="35"/>
      <c r="H18005" s="35"/>
      <c r="I18005" s="35"/>
    </row>
    <row r="18006" spans="3:9" ht="22.5" customHeight="1" x14ac:dyDescent="0.25">
      <c r="C18006" s="34"/>
      <c r="D18006" s="27"/>
      <c r="F18006" s="27"/>
      <c r="G18006" s="35"/>
      <c r="H18006" s="35"/>
      <c r="I18006" s="35"/>
    </row>
    <row r="18007" spans="3:9" ht="22.5" customHeight="1" x14ac:dyDescent="0.25">
      <c r="C18007" s="34"/>
      <c r="D18007" s="27"/>
      <c r="F18007" s="27"/>
      <c r="G18007" s="35"/>
      <c r="H18007" s="35"/>
      <c r="I18007" s="35"/>
    </row>
    <row r="18008" spans="3:9" ht="22.5" customHeight="1" x14ac:dyDescent="0.25">
      <c r="C18008" s="34"/>
      <c r="D18008" s="27"/>
      <c r="F18008" s="27"/>
      <c r="G18008" s="35"/>
      <c r="H18008" s="35"/>
      <c r="I18008" s="35"/>
    </row>
    <row r="18009" spans="3:9" ht="22.5" customHeight="1" x14ac:dyDescent="0.25">
      <c r="C18009" s="34"/>
      <c r="D18009" s="27"/>
      <c r="F18009" s="27"/>
      <c r="G18009" s="35"/>
      <c r="H18009" s="35"/>
      <c r="I18009" s="35"/>
    </row>
    <row r="18010" spans="3:9" ht="22.5" customHeight="1" x14ac:dyDescent="0.25">
      <c r="C18010" s="34"/>
      <c r="D18010" s="27"/>
      <c r="F18010" s="27"/>
      <c r="G18010" s="35"/>
      <c r="H18010" s="35"/>
      <c r="I18010" s="35"/>
    </row>
    <row r="18011" spans="3:9" ht="22.5" customHeight="1" x14ac:dyDescent="0.25">
      <c r="C18011" s="34"/>
      <c r="D18011" s="27"/>
      <c r="F18011" s="27"/>
      <c r="G18011" s="35"/>
      <c r="H18011" s="35"/>
      <c r="I18011" s="35"/>
    </row>
    <row r="18012" spans="3:9" ht="22.5" customHeight="1" x14ac:dyDescent="0.25">
      <c r="C18012" s="34"/>
      <c r="D18012" s="27"/>
      <c r="F18012" s="27"/>
      <c r="G18012" s="35"/>
      <c r="H18012" s="35"/>
      <c r="I18012" s="35"/>
    </row>
    <row r="18013" spans="3:9" ht="22.5" customHeight="1" x14ac:dyDescent="0.25">
      <c r="C18013" s="34"/>
      <c r="D18013" s="27"/>
      <c r="F18013" s="27"/>
      <c r="G18013" s="35"/>
      <c r="H18013" s="35"/>
      <c r="I18013" s="35"/>
    </row>
    <row r="18014" spans="3:9" ht="22.5" customHeight="1" x14ac:dyDescent="0.25">
      <c r="C18014" s="34"/>
      <c r="D18014" s="27"/>
      <c r="F18014" s="27"/>
      <c r="G18014" s="35"/>
      <c r="H18014" s="35"/>
      <c r="I18014" s="35"/>
    </row>
    <row r="18015" spans="3:9" ht="22.5" customHeight="1" x14ac:dyDescent="0.25">
      <c r="C18015" s="34"/>
      <c r="D18015" s="27"/>
      <c r="F18015" s="27"/>
      <c r="G18015" s="35"/>
      <c r="H18015" s="35"/>
      <c r="I18015" s="35"/>
    </row>
    <row r="18016" spans="3:9" ht="22.5" customHeight="1" x14ac:dyDescent="0.25">
      <c r="C18016" s="34"/>
      <c r="D18016" s="27"/>
      <c r="F18016" s="27"/>
      <c r="G18016" s="35"/>
      <c r="H18016" s="35"/>
      <c r="I18016" s="35"/>
    </row>
    <row r="18017" spans="3:9" ht="22.5" customHeight="1" x14ac:dyDescent="0.25">
      <c r="C18017" s="34"/>
      <c r="D18017" s="27"/>
      <c r="F18017" s="27"/>
      <c r="G18017" s="35"/>
      <c r="H18017" s="35"/>
      <c r="I18017" s="35"/>
    </row>
    <row r="18018" spans="3:9" ht="22.5" customHeight="1" x14ac:dyDescent="0.25">
      <c r="C18018" s="34"/>
      <c r="D18018" s="27"/>
      <c r="F18018" s="27"/>
      <c r="G18018" s="35"/>
      <c r="H18018" s="35"/>
      <c r="I18018" s="35"/>
    </row>
    <row r="18019" spans="3:9" ht="22.5" customHeight="1" x14ac:dyDescent="0.25">
      <c r="C18019" s="34"/>
      <c r="D18019" s="27"/>
      <c r="F18019" s="27"/>
      <c r="G18019" s="35"/>
      <c r="H18019" s="35"/>
      <c r="I18019" s="35"/>
    </row>
    <row r="18020" spans="3:9" ht="22.5" customHeight="1" x14ac:dyDescent="0.25">
      <c r="C18020" s="34"/>
      <c r="D18020" s="27"/>
      <c r="F18020" s="27"/>
      <c r="G18020" s="35"/>
      <c r="H18020" s="35"/>
      <c r="I18020" s="35"/>
    </row>
    <row r="18021" spans="3:9" ht="22.5" customHeight="1" x14ac:dyDescent="0.25">
      <c r="C18021" s="34"/>
      <c r="D18021" s="27"/>
      <c r="F18021" s="27"/>
      <c r="G18021" s="35"/>
      <c r="H18021" s="35"/>
      <c r="I18021" s="35"/>
    </row>
    <row r="18022" spans="3:9" ht="22.5" customHeight="1" x14ac:dyDescent="0.25">
      <c r="C18022" s="34"/>
      <c r="D18022" s="27"/>
      <c r="F18022" s="27"/>
      <c r="G18022" s="35"/>
      <c r="H18022" s="35"/>
      <c r="I18022" s="35"/>
    </row>
    <row r="18023" spans="3:9" ht="22.5" customHeight="1" x14ac:dyDescent="0.25">
      <c r="C18023" s="34"/>
      <c r="D18023" s="27"/>
      <c r="F18023" s="27"/>
      <c r="G18023" s="35"/>
      <c r="H18023" s="35"/>
      <c r="I18023" s="35"/>
    </row>
    <row r="18024" spans="3:9" ht="22.5" customHeight="1" x14ac:dyDescent="0.25">
      <c r="C18024" s="34"/>
      <c r="D18024" s="27"/>
      <c r="F18024" s="27"/>
      <c r="G18024" s="35"/>
      <c r="H18024" s="35"/>
      <c r="I18024" s="35"/>
    </row>
    <row r="18025" spans="3:9" ht="22.5" customHeight="1" x14ac:dyDescent="0.25">
      <c r="C18025" s="34"/>
      <c r="D18025" s="27"/>
      <c r="F18025" s="27"/>
      <c r="G18025" s="35"/>
      <c r="H18025" s="35"/>
      <c r="I18025" s="35"/>
    </row>
    <row r="18026" spans="3:9" ht="22.5" customHeight="1" x14ac:dyDescent="0.25">
      <c r="C18026" s="34"/>
      <c r="D18026" s="27"/>
      <c r="F18026" s="27"/>
      <c r="G18026" s="35"/>
      <c r="H18026" s="35"/>
      <c r="I18026" s="35"/>
    </row>
    <row r="18027" spans="3:9" ht="22.5" customHeight="1" x14ac:dyDescent="0.25">
      <c r="C18027" s="34"/>
      <c r="D18027" s="27"/>
      <c r="F18027" s="27"/>
      <c r="G18027" s="35"/>
      <c r="H18027" s="35"/>
      <c r="I18027" s="35"/>
    </row>
    <row r="18028" spans="3:9" ht="22.5" customHeight="1" x14ac:dyDescent="0.25">
      <c r="C18028" s="34"/>
      <c r="D18028" s="27"/>
      <c r="F18028" s="27"/>
      <c r="G18028" s="35"/>
      <c r="H18028" s="35"/>
      <c r="I18028" s="35"/>
    </row>
    <row r="18029" spans="3:9" ht="22.5" customHeight="1" x14ac:dyDescent="0.25">
      <c r="C18029" s="34"/>
      <c r="D18029" s="27"/>
      <c r="F18029" s="27"/>
      <c r="G18029" s="35"/>
      <c r="H18029" s="35"/>
      <c r="I18029" s="35"/>
    </row>
    <row r="18030" spans="3:9" ht="22.5" customHeight="1" x14ac:dyDescent="0.25">
      <c r="C18030" s="34"/>
      <c r="D18030" s="27"/>
      <c r="F18030" s="27"/>
      <c r="G18030" s="35"/>
      <c r="H18030" s="35"/>
      <c r="I18030" s="35"/>
    </row>
    <row r="18031" spans="3:9" ht="22.5" customHeight="1" x14ac:dyDescent="0.25">
      <c r="C18031" s="34"/>
      <c r="D18031" s="27"/>
      <c r="F18031" s="27"/>
      <c r="G18031" s="35"/>
      <c r="H18031" s="35"/>
      <c r="I18031" s="35"/>
    </row>
    <row r="18032" spans="3:9" ht="22.5" customHeight="1" x14ac:dyDescent="0.25">
      <c r="C18032" s="34"/>
      <c r="D18032" s="27"/>
      <c r="F18032" s="27"/>
      <c r="G18032" s="35"/>
      <c r="H18032" s="35"/>
      <c r="I18032" s="35"/>
    </row>
    <row r="18033" spans="3:9" ht="22.5" customHeight="1" x14ac:dyDescent="0.25">
      <c r="C18033" s="34"/>
      <c r="D18033" s="27"/>
      <c r="F18033" s="27"/>
      <c r="G18033" s="35"/>
      <c r="H18033" s="35"/>
      <c r="I18033" s="35"/>
    </row>
    <row r="18034" spans="3:9" ht="22.5" customHeight="1" x14ac:dyDescent="0.25">
      <c r="C18034" s="34"/>
      <c r="D18034" s="27"/>
      <c r="F18034" s="27"/>
      <c r="G18034" s="35"/>
      <c r="H18034" s="35"/>
      <c r="I18034" s="35"/>
    </row>
    <row r="18035" spans="3:9" ht="22.5" customHeight="1" x14ac:dyDescent="0.25">
      <c r="C18035" s="34"/>
      <c r="D18035" s="27"/>
      <c r="F18035" s="27"/>
      <c r="G18035" s="35"/>
      <c r="H18035" s="35"/>
      <c r="I18035" s="35"/>
    </row>
    <row r="18036" spans="3:9" ht="22.5" customHeight="1" x14ac:dyDescent="0.25">
      <c r="C18036" s="34"/>
      <c r="D18036" s="27"/>
      <c r="F18036" s="27"/>
      <c r="G18036" s="35"/>
      <c r="H18036" s="35"/>
      <c r="I18036" s="35"/>
    </row>
    <row r="18037" spans="3:9" ht="22.5" customHeight="1" x14ac:dyDescent="0.25">
      <c r="C18037" s="34"/>
      <c r="D18037" s="27"/>
      <c r="F18037" s="27"/>
      <c r="G18037" s="35"/>
      <c r="H18037" s="35"/>
      <c r="I18037" s="35"/>
    </row>
    <row r="18038" spans="3:9" ht="22.5" customHeight="1" x14ac:dyDescent="0.25">
      <c r="C18038" s="34"/>
      <c r="D18038" s="27"/>
      <c r="F18038" s="27"/>
      <c r="G18038" s="35"/>
      <c r="H18038" s="35"/>
      <c r="I18038" s="35"/>
    </row>
    <row r="18039" spans="3:9" ht="22.5" customHeight="1" x14ac:dyDescent="0.25">
      <c r="C18039" s="34"/>
      <c r="D18039" s="27"/>
      <c r="F18039" s="27"/>
      <c r="G18039" s="35"/>
      <c r="H18039" s="35"/>
      <c r="I18039" s="35"/>
    </row>
    <row r="18040" spans="3:9" ht="22.5" customHeight="1" x14ac:dyDescent="0.25">
      <c r="C18040" s="34"/>
      <c r="D18040" s="27"/>
      <c r="F18040" s="27"/>
      <c r="G18040" s="35"/>
      <c r="H18040" s="35"/>
      <c r="I18040" s="35"/>
    </row>
    <row r="18041" spans="3:9" ht="22.5" customHeight="1" x14ac:dyDescent="0.25">
      <c r="C18041" s="34"/>
      <c r="D18041" s="27"/>
      <c r="F18041" s="27"/>
      <c r="G18041" s="35"/>
      <c r="H18041" s="35"/>
      <c r="I18041" s="35"/>
    </row>
    <row r="18042" spans="3:9" ht="22.5" customHeight="1" x14ac:dyDescent="0.25">
      <c r="C18042" s="34"/>
      <c r="D18042" s="27"/>
      <c r="F18042" s="27"/>
      <c r="G18042" s="35"/>
      <c r="H18042" s="35"/>
      <c r="I18042" s="35"/>
    </row>
    <row r="18043" spans="3:9" ht="22.5" customHeight="1" x14ac:dyDescent="0.25">
      <c r="C18043" s="34"/>
      <c r="D18043" s="27"/>
      <c r="F18043" s="27"/>
      <c r="G18043" s="35"/>
      <c r="H18043" s="35"/>
      <c r="I18043" s="35"/>
    </row>
    <row r="18044" spans="3:9" ht="22.5" customHeight="1" x14ac:dyDescent="0.25">
      <c r="C18044" s="34"/>
      <c r="D18044" s="27"/>
      <c r="F18044" s="27"/>
      <c r="G18044" s="35"/>
      <c r="H18044" s="35"/>
      <c r="I18044" s="35"/>
    </row>
    <row r="18045" spans="3:9" ht="22.5" customHeight="1" x14ac:dyDescent="0.25">
      <c r="C18045" s="34"/>
      <c r="D18045" s="27"/>
      <c r="F18045" s="27"/>
      <c r="G18045" s="35"/>
      <c r="H18045" s="35"/>
      <c r="I18045" s="35"/>
    </row>
    <row r="18046" spans="3:9" ht="22.5" customHeight="1" x14ac:dyDescent="0.25">
      <c r="C18046" s="34"/>
      <c r="D18046" s="27"/>
      <c r="F18046" s="27"/>
      <c r="G18046" s="35"/>
      <c r="H18046" s="35"/>
      <c r="I18046" s="35"/>
    </row>
    <row r="18047" spans="3:9" ht="22.5" customHeight="1" x14ac:dyDescent="0.25">
      <c r="C18047" s="34"/>
      <c r="D18047" s="27"/>
      <c r="F18047" s="27"/>
      <c r="G18047" s="35"/>
      <c r="H18047" s="35"/>
      <c r="I18047" s="35"/>
    </row>
    <row r="18048" spans="3:9" ht="22.5" customHeight="1" x14ac:dyDescent="0.25">
      <c r="C18048" s="34"/>
      <c r="D18048" s="27"/>
      <c r="F18048" s="27"/>
      <c r="G18048" s="35"/>
      <c r="H18048" s="35"/>
      <c r="I18048" s="35"/>
    </row>
    <row r="18049" spans="3:9" ht="22.5" customHeight="1" x14ac:dyDescent="0.25">
      <c r="C18049" s="34"/>
      <c r="D18049" s="27"/>
      <c r="F18049" s="27"/>
      <c r="G18049" s="35"/>
      <c r="H18049" s="35"/>
      <c r="I18049" s="35"/>
    </row>
    <row r="18050" spans="3:9" ht="22.5" customHeight="1" x14ac:dyDescent="0.25">
      <c r="C18050" s="34"/>
      <c r="D18050" s="27"/>
      <c r="F18050" s="27"/>
      <c r="G18050" s="35"/>
      <c r="H18050" s="35"/>
      <c r="I18050" s="35"/>
    </row>
    <row r="18051" spans="3:9" ht="22.5" customHeight="1" x14ac:dyDescent="0.25">
      <c r="C18051" s="34"/>
      <c r="D18051" s="27"/>
      <c r="F18051" s="27"/>
      <c r="G18051" s="35"/>
      <c r="H18051" s="35"/>
      <c r="I18051" s="35"/>
    </row>
    <row r="18052" spans="3:9" ht="22.5" customHeight="1" x14ac:dyDescent="0.25">
      <c r="C18052" s="34"/>
      <c r="D18052" s="27"/>
      <c r="F18052" s="27"/>
      <c r="G18052" s="35"/>
      <c r="H18052" s="35"/>
      <c r="I18052" s="35"/>
    </row>
    <row r="18053" spans="3:9" ht="22.5" customHeight="1" x14ac:dyDescent="0.25">
      <c r="C18053" s="34"/>
      <c r="D18053" s="27"/>
      <c r="F18053" s="27"/>
      <c r="G18053" s="35"/>
      <c r="H18053" s="35"/>
      <c r="I18053" s="35"/>
    </row>
    <row r="18054" spans="3:9" ht="22.5" customHeight="1" x14ac:dyDescent="0.25">
      <c r="C18054" s="34"/>
      <c r="D18054" s="27"/>
      <c r="F18054" s="27"/>
      <c r="G18054" s="35"/>
      <c r="H18054" s="35"/>
      <c r="I18054" s="35"/>
    </row>
    <row r="18055" spans="3:9" ht="22.5" customHeight="1" x14ac:dyDescent="0.25">
      <c r="C18055" s="34"/>
      <c r="D18055" s="27"/>
      <c r="F18055" s="27"/>
      <c r="G18055" s="35"/>
      <c r="H18055" s="35"/>
      <c r="I18055" s="35"/>
    </row>
    <row r="18056" spans="3:9" ht="22.5" customHeight="1" x14ac:dyDescent="0.25">
      <c r="C18056" s="34"/>
      <c r="D18056" s="27"/>
      <c r="F18056" s="27"/>
      <c r="G18056" s="35"/>
      <c r="H18056" s="35"/>
      <c r="I18056" s="35"/>
    </row>
    <row r="18057" spans="3:9" ht="22.5" customHeight="1" x14ac:dyDescent="0.25">
      <c r="C18057" s="34"/>
      <c r="D18057" s="27"/>
      <c r="F18057" s="27"/>
      <c r="G18057" s="35"/>
      <c r="H18057" s="35"/>
      <c r="I18057" s="35"/>
    </row>
    <row r="18058" spans="3:9" ht="22.5" customHeight="1" x14ac:dyDescent="0.25">
      <c r="C18058" s="34"/>
      <c r="D18058" s="27"/>
      <c r="F18058" s="27"/>
      <c r="G18058" s="35"/>
      <c r="H18058" s="35"/>
      <c r="I18058" s="35"/>
    </row>
    <row r="18059" spans="3:9" ht="22.5" customHeight="1" x14ac:dyDescent="0.25">
      <c r="C18059" s="34"/>
      <c r="D18059" s="27"/>
      <c r="F18059" s="27"/>
      <c r="G18059" s="35"/>
      <c r="H18059" s="35"/>
      <c r="I18059" s="35"/>
    </row>
    <row r="18060" spans="3:9" ht="22.5" customHeight="1" x14ac:dyDescent="0.25">
      <c r="C18060" s="34"/>
      <c r="D18060" s="27"/>
      <c r="F18060" s="27"/>
      <c r="G18060" s="35"/>
      <c r="H18060" s="35"/>
      <c r="I18060" s="35"/>
    </row>
    <row r="18061" spans="3:9" ht="22.5" customHeight="1" x14ac:dyDescent="0.25">
      <c r="C18061" s="34"/>
      <c r="D18061" s="27"/>
      <c r="F18061" s="27"/>
      <c r="G18061" s="35"/>
      <c r="H18061" s="35"/>
      <c r="I18061" s="35"/>
    </row>
    <row r="18062" spans="3:9" ht="22.5" customHeight="1" x14ac:dyDescent="0.25">
      <c r="C18062" s="34"/>
      <c r="D18062" s="27"/>
      <c r="F18062" s="27"/>
      <c r="G18062" s="35"/>
      <c r="H18062" s="35"/>
      <c r="I18062" s="35"/>
    </row>
    <row r="18063" spans="3:9" ht="22.5" customHeight="1" x14ac:dyDescent="0.25">
      <c r="C18063" s="34"/>
      <c r="D18063" s="27"/>
      <c r="F18063" s="27"/>
      <c r="G18063" s="35"/>
      <c r="H18063" s="35"/>
      <c r="I18063" s="35"/>
    </row>
    <row r="18064" spans="3:9" ht="22.5" customHeight="1" x14ac:dyDescent="0.25">
      <c r="C18064" s="34"/>
      <c r="D18064" s="27"/>
      <c r="F18064" s="27"/>
      <c r="G18064" s="35"/>
      <c r="H18064" s="35"/>
      <c r="I18064" s="35"/>
    </row>
    <row r="18065" spans="3:9" ht="22.5" customHeight="1" x14ac:dyDescent="0.25">
      <c r="C18065" s="34"/>
      <c r="D18065" s="27"/>
      <c r="F18065" s="27"/>
      <c r="G18065" s="35"/>
      <c r="H18065" s="35"/>
      <c r="I18065" s="35"/>
    </row>
    <row r="18066" spans="3:9" ht="22.5" customHeight="1" x14ac:dyDescent="0.25">
      <c r="C18066" s="34"/>
      <c r="D18066" s="27"/>
      <c r="F18066" s="27"/>
      <c r="G18066" s="35"/>
      <c r="H18066" s="35"/>
      <c r="I18066" s="35"/>
    </row>
    <row r="18067" spans="3:9" ht="22.5" customHeight="1" x14ac:dyDescent="0.25">
      <c r="C18067" s="34"/>
      <c r="D18067" s="27"/>
      <c r="F18067" s="27"/>
      <c r="G18067" s="35"/>
      <c r="H18067" s="35"/>
      <c r="I18067" s="35"/>
    </row>
    <row r="18068" spans="3:9" ht="22.5" customHeight="1" x14ac:dyDescent="0.25">
      <c r="C18068" s="34"/>
      <c r="D18068" s="27"/>
      <c r="F18068" s="27"/>
      <c r="G18068" s="35"/>
      <c r="H18068" s="35"/>
      <c r="I18068" s="35"/>
    </row>
    <row r="18069" spans="3:9" ht="22.5" customHeight="1" x14ac:dyDescent="0.25">
      <c r="C18069" s="34"/>
      <c r="D18069" s="27"/>
      <c r="F18069" s="27"/>
      <c r="G18069" s="35"/>
      <c r="H18069" s="35"/>
      <c r="I18069" s="35"/>
    </row>
    <row r="18070" spans="3:9" ht="22.5" customHeight="1" x14ac:dyDescent="0.25">
      <c r="C18070" s="34"/>
      <c r="D18070" s="27"/>
      <c r="F18070" s="27"/>
      <c r="G18070" s="35"/>
      <c r="H18070" s="35"/>
      <c r="I18070" s="35"/>
    </row>
    <row r="18071" spans="3:9" ht="22.5" customHeight="1" x14ac:dyDescent="0.25">
      <c r="C18071" s="34"/>
      <c r="D18071" s="27"/>
      <c r="F18071" s="27"/>
      <c r="G18071" s="35"/>
      <c r="H18071" s="35"/>
      <c r="I18071" s="35"/>
    </row>
    <row r="18072" spans="3:9" ht="22.5" customHeight="1" x14ac:dyDescent="0.25">
      <c r="C18072" s="34"/>
      <c r="D18072" s="27"/>
      <c r="F18072" s="27"/>
      <c r="G18072" s="35"/>
      <c r="H18072" s="35"/>
      <c r="I18072" s="35"/>
    </row>
    <row r="18073" spans="3:9" ht="22.5" customHeight="1" x14ac:dyDescent="0.25">
      <c r="C18073" s="34"/>
      <c r="D18073" s="27"/>
      <c r="F18073" s="27"/>
      <c r="G18073" s="35"/>
      <c r="H18073" s="35"/>
      <c r="I18073" s="35"/>
    </row>
    <row r="18074" spans="3:9" ht="22.5" customHeight="1" x14ac:dyDescent="0.25">
      <c r="C18074" s="34"/>
      <c r="D18074" s="27"/>
      <c r="F18074" s="27"/>
      <c r="G18074" s="35"/>
      <c r="H18074" s="35"/>
      <c r="I18074" s="35"/>
    </row>
    <row r="18075" spans="3:9" ht="22.5" customHeight="1" x14ac:dyDescent="0.25">
      <c r="C18075" s="34"/>
      <c r="D18075" s="27"/>
      <c r="F18075" s="27"/>
      <c r="G18075" s="35"/>
      <c r="H18075" s="35"/>
      <c r="I18075" s="35"/>
    </row>
    <row r="18076" spans="3:9" ht="22.5" customHeight="1" x14ac:dyDescent="0.25">
      <c r="C18076" s="34"/>
      <c r="D18076" s="27"/>
      <c r="F18076" s="27"/>
      <c r="G18076" s="35"/>
      <c r="H18076" s="35"/>
      <c r="I18076" s="35"/>
    </row>
    <row r="18077" spans="3:9" ht="22.5" customHeight="1" x14ac:dyDescent="0.25">
      <c r="C18077" s="34"/>
      <c r="D18077" s="27"/>
      <c r="F18077" s="27"/>
      <c r="G18077" s="35"/>
      <c r="H18077" s="35"/>
      <c r="I18077" s="35"/>
    </row>
    <row r="18078" spans="3:9" ht="22.5" customHeight="1" x14ac:dyDescent="0.25">
      <c r="C18078" s="34"/>
      <c r="D18078" s="27"/>
      <c r="F18078" s="27"/>
      <c r="G18078" s="35"/>
      <c r="H18078" s="35"/>
      <c r="I18078" s="35"/>
    </row>
    <row r="18079" spans="3:9" ht="22.5" customHeight="1" x14ac:dyDescent="0.25">
      <c r="C18079" s="34"/>
      <c r="D18079" s="27"/>
      <c r="F18079" s="27"/>
      <c r="G18079" s="35"/>
      <c r="H18079" s="35"/>
      <c r="I18079" s="35"/>
    </row>
    <row r="18080" spans="3:9" ht="22.5" customHeight="1" x14ac:dyDescent="0.25">
      <c r="C18080" s="34"/>
      <c r="D18080" s="27"/>
      <c r="F18080" s="27"/>
      <c r="G18080" s="35"/>
      <c r="H18080" s="35"/>
      <c r="I18080" s="35"/>
    </row>
    <row r="18081" spans="3:9" ht="22.5" customHeight="1" x14ac:dyDescent="0.25">
      <c r="C18081" s="34"/>
      <c r="D18081" s="27"/>
      <c r="F18081" s="27"/>
      <c r="G18081" s="35"/>
      <c r="H18081" s="35"/>
      <c r="I18081" s="35"/>
    </row>
    <row r="18082" spans="3:9" ht="22.5" customHeight="1" x14ac:dyDescent="0.25">
      <c r="C18082" s="34"/>
      <c r="D18082" s="27"/>
      <c r="F18082" s="27"/>
      <c r="G18082" s="35"/>
      <c r="H18082" s="35"/>
      <c r="I18082" s="35"/>
    </row>
    <row r="18083" spans="3:9" ht="22.5" customHeight="1" x14ac:dyDescent="0.25">
      <c r="C18083" s="34"/>
      <c r="D18083" s="27"/>
      <c r="F18083" s="27"/>
      <c r="G18083" s="35"/>
      <c r="H18083" s="35"/>
      <c r="I18083" s="35"/>
    </row>
    <row r="18084" spans="3:9" ht="22.5" customHeight="1" x14ac:dyDescent="0.25">
      <c r="C18084" s="34"/>
      <c r="D18084" s="27"/>
      <c r="F18084" s="27"/>
      <c r="G18084" s="35"/>
      <c r="H18084" s="35"/>
      <c r="I18084" s="35"/>
    </row>
    <row r="18085" spans="3:9" ht="22.5" customHeight="1" x14ac:dyDescent="0.25">
      <c r="C18085" s="34"/>
      <c r="D18085" s="27"/>
      <c r="F18085" s="27"/>
      <c r="G18085" s="35"/>
      <c r="H18085" s="35"/>
      <c r="I18085" s="35"/>
    </row>
    <row r="18086" spans="3:9" ht="22.5" customHeight="1" x14ac:dyDescent="0.25">
      <c r="C18086" s="34"/>
      <c r="D18086" s="27"/>
      <c r="F18086" s="27"/>
      <c r="G18086" s="35"/>
      <c r="H18086" s="35"/>
      <c r="I18086" s="35"/>
    </row>
    <row r="18087" spans="3:9" ht="22.5" customHeight="1" x14ac:dyDescent="0.25">
      <c r="C18087" s="34"/>
      <c r="D18087" s="27"/>
      <c r="F18087" s="27"/>
      <c r="G18087" s="35"/>
      <c r="H18087" s="35"/>
      <c r="I18087" s="35"/>
    </row>
    <row r="18088" spans="3:9" ht="22.5" customHeight="1" x14ac:dyDescent="0.25">
      <c r="C18088" s="34"/>
      <c r="D18088" s="27"/>
      <c r="F18088" s="27"/>
      <c r="G18088" s="35"/>
      <c r="H18088" s="35"/>
      <c r="I18088" s="35"/>
    </row>
    <row r="18089" spans="3:9" ht="22.5" customHeight="1" x14ac:dyDescent="0.25">
      <c r="C18089" s="34"/>
      <c r="D18089" s="27"/>
      <c r="F18089" s="27"/>
      <c r="G18089" s="35"/>
      <c r="H18089" s="35"/>
      <c r="I18089" s="35"/>
    </row>
    <row r="18090" spans="3:9" ht="22.5" customHeight="1" x14ac:dyDescent="0.25">
      <c r="C18090" s="34"/>
      <c r="D18090" s="27"/>
      <c r="F18090" s="27"/>
      <c r="G18090" s="35"/>
      <c r="H18090" s="35"/>
      <c r="I18090" s="35"/>
    </row>
    <row r="18091" spans="3:9" ht="22.5" customHeight="1" x14ac:dyDescent="0.25">
      <c r="C18091" s="34"/>
      <c r="D18091" s="27"/>
      <c r="F18091" s="27"/>
      <c r="G18091" s="35"/>
      <c r="H18091" s="35"/>
      <c r="I18091" s="35"/>
    </row>
    <row r="18092" spans="3:9" ht="22.5" customHeight="1" x14ac:dyDescent="0.25">
      <c r="C18092" s="34"/>
      <c r="D18092" s="27"/>
      <c r="F18092" s="27"/>
      <c r="G18092" s="35"/>
      <c r="H18092" s="35"/>
      <c r="I18092" s="35"/>
    </row>
    <row r="18093" spans="3:9" ht="22.5" customHeight="1" x14ac:dyDescent="0.25">
      <c r="C18093" s="34"/>
      <c r="D18093" s="27"/>
      <c r="F18093" s="27"/>
      <c r="G18093" s="35"/>
      <c r="H18093" s="35"/>
      <c r="I18093" s="35"/>
    </row>
    <row r="18094" spans="3:9" ht="22.5" customHeight="1" x14ac:dyDescent="0.25">
      <c r="C18094" s="34"/>
      <c r="D18094" s="27"/>
      <c r="F18094" s="27"/>
      <c r="G18094" s="35"/>
      <c r="H18094" s="35"/>
      <c r="I18094" s="35"/>
    </row>
    <row r="18095" spans="3:9" ht="22.5" customHeight="1" x14ac:dyDescent="0.25">
      <c r="C18095" s="34"/>
      <c r="D18095" s="27"/>
      <c r="F18095" s="27"/>
      <c r="G18095" s="35"/>
      <c r="H18095" s="35"/>
      <c r="I18095" s="35"/>
    </row>
    <row r="18096" spans="3:9" ht="22.5" customHeight="1" x14ac:dyDescent="0.25">
      <c r="C18096" s="34"/>
      <c r="D18096" s="27"/>
      <c r="F18096" s="27"/>
      <c r="G18096" s="35"/>
      <c r="H18096" s="35"/>
      <c r="I18096" s="35"/>
    </row>
    <row r="18097" spans="3:9" ht="22.5" customHeight="1" x14ac:dyDescent="0.25">
      <c r="C18097" s="34"/>
      <c r="D18097" s="27"/>
      <c r="F18097" s="27"/>
      <c r="G18097" s="35"/>
      <c r="H18097" s="35"/>
      <c r="I18097" s="35"/>
    </row>
    <row r="18098" spans="3:9" ht="22.5" customHeight="1" x14ac:dyDescent="0.25">
      <c r="C18098" s="34"/>
      <c r="D18098" s="27"/>
      <c r="F18098" s="27"/>
      <c r="G18098" s="35"/>
      <c r="H18098" s="35"/>
      <c r="I18098" s="35"/>
    </row>
    <row r="18099" spans="3:9" ht="22.5" customHeight="1" x14ac:dyDescent="0.25">
      <c r="C18099" s="34"/>
      <c r="D18099" s="27"/>
      <c r="F18099" s="27"/>
      <c r="G18099" s="35"/>
      <c r="H18099" s="35"/>
      <c r="I18099" s="35"/>
    </row>
    <row r="18100" spans="3:9" ht="22.5" customHeight="1" x14ac:dyDescent="0.25">
      <c r="C18100" s="34"/>
      <c r="D18100" s="27"/>
      <c r="F18100" s="27"/>
      <c r="G18100" s="35"/>
      <c r="H18100" s="35"/>
      <c r="I18100" s="35"/>
    </row>
    <row r="18101" spans="3:9" ht="22.5" customHeight="1" x14ac:dyDescent="0.25">
      <c r="C18101" s="34"/>
      <c r="D18101" s="27"/>
      <c r="F18101" s="27"/>
      <c r="G18101" s="35"/>
      <c r="H18101" s="35"/>
      <c r="I18101" s="35"/>
    </row>
    <row r="18102" spans="3:9" ht="22.5" customHeight="1" x14ac:dyDescent="0.25">
      <c r="C18102" s="34"/>
      <c r="D18102" s="27"/>
      <c r="F18102" s="27"/>
      <c r="G18102" s="35"/>
      <c r="H18102" s="35"/>
      <c r="I18102" s="35"/>
    </row>
    <row r="18103" spans="3:9" ht="22.5" customHeight="1" x14ac:dyDescent="0.25">
      <c r="C18103" s="34"/>
      <c r="D18103" s="27"/>
      <c r="F18103" s="27"/>
      <c r="G18103" s="35"/>
      <c r="H18103" s="35"/>
      <c r="I18103" s="35"/>
    </row>
    <row r="18104" spans="3:9" ht="22.5" customHeight="1" x14ac:dyDescent="0.25">
      <c r="C18104" s="34"/>
      <c r="D18104" s="27"/>
      <c r="F18104" s="27"/>
      <c r="G18104" s="35"/>
      <c r="H18104" s="35"/>
      <c r="I18104" s="35"/>
    </row>
    <row r="18105" spans="3:9" ht="22.5" customHeight="1" x14ac:dyDescent="0.25">
      <c r="C18105" s="34"/>
      <c r="D18105" s="27"/>
      <c r="F18105" s="27"/>
      <c r="G18105" s="35"/>
      <c r="H18105" s="35"/>
      <c r="I18105" s="35"/>
    </row>
    <row r="18106" spans="3:9" ht="22.5" customHeight="1" x14ac:dyDescent="0.25">
      <c r="C18106" s="34"/>
      <c r="D18106" s="27"/>
      <c r="F18106" s="27"/>
      <c r="G18106" s="35"/>
      <c r="H18106" s="35"/>
      <c r="I18106" s="35"/>
    </row>
    <row r="18107" spans="3:9" ht="22.5" customHeight="1" x14ac:dyDescent="0.25">
      <c r="C18107" s="34"/>
      <c r="D18107" s="27"/>
      <c r="F18107" s="27"/>
      <c r="G18107" s="35"/>
      <c r="H18107" s="35"/>
      <c r="I18107" s="35"/>
    </row>
    <row r="18108" spans="3:9" ht="22.5" customHeight="1" x14ac:dyDescent="0.25">
      <c r="C18108" s="34"/>
      <c r="D18108" s="27"/>
      <c r="F18108" s="27"/>
      <c r="G18108" s="35"/>
      <c r="H18108" s="35"/>
      <c r="I18108" s="35"/>
    </row>
    <row r="18109" spans="3:9" ht="22.5" customHeight="1" x14ac:dyDescent="0.25">
      <c r="C18109" s="34"/>
      <c r="D18109" s="27"/>
      <c r="F18109" s="27"/>
      <c r="G18109" s="35"/>
      <c r="H18109" s="35"/>
      <c r="I18109" s="35"/>
    </row>
    <row r="18110" spans="3:9" ht="22.5" customHeight="1" x14ac:dyDescent="0.25">
      <c r="C18110" s="34"/>
      <c r="D18110" s="27"/>
      <c r="F18110" s="27"/>
      <c r="G18110" s="35"/>
      <c r="H18110" s="35"/>
      <c r="I18110" s="35"/>
    </row>
    <row r="18111" spans="3:9" ht="22.5" customHeight="1" x14ac:dyDescent="0.25">
      <c r="C18111" s="34"/>
      <c r="D18111" s="27"/>
      <c r="F18111" s="27"/>
      <c r="G18111" s="35"/>
      <c r="H18111" s="35"/>
      <c r="I18111" s="35"/>
    </row>
    <row r="18112" spans="3:9" ht="22.5" customHeight="1" x14ac:dyDescent="0.25">
      <c r="C18112" s="34"/>
      <c r="D18112" s="27"/>
      <c r="F18112" s="27"/>
      <c r="G18112" s="35"/>
      <c r="H18112" s="35"/>
      <c r="I18112" s="35"/>
    </row>
    <row r="18113" spans="3:9" ht="22.5" customHeight="1" x14ac:dyDescent="0.25">
      <c r="C18113" s="34"/>
      <c r="D18113" s="27"/>
      <c r="F18113" s="27"/>
      <c r="G18113" s="35"/>
      <c r="H18113" s="35"/>
      <c r="I18113" s="35"/>
    </row>
    <row r="18114" spans="3:9" ht="22.5" customHeight="1" x14ac:dyDescent="0.25">
      <c r="C18114" s="34"/>
      <c r="D18114" s="27"/>
      <c r="F18114" s="27"/>
      <c r="G18114" s="35"/>
      <c r="H18114" s="35"/>
      <c r="I18114" s="35"/>
    </row>
    <row r="18115" spans="3:9" ht="22.5" customHeight="1" x14ac:dyDescent="0.25">
      <c r="C18115" s="34"/>
      <c r="D18115" s="27"/>
      <c r="F18115" s="27"/>
      <c r="G18115" s="35"/>
      <c r="H18115" s="35"/>
      <c r="I18115" s="35"/>
    </row>
    <row r="18116" spans="3:9" ht="22.5" customHeight="1" x14ac:dyDescent="0.25">
      <c r="C18116" s="34"/>
      <c r="D18116" s="27"/>
      <c r="F18116" s="27"/>
      <c r="G18116" s="35"/>
      <c r="H18116" s="35"/>
      <c r="I18116" s="35"/>
    </row>
    <row r="18117" spans="3:9" ht="22.5" customHeight="1" x14ac:dyDescent="0.25">
      <c r="C18117" s="34"/>
      <c r="D18117" s="27"/>
      <c r="F18117" s="27"/>
      <c r="G18117" s="35"/>
      <c r="H18117" s="35"/>
      <c r="I18117" s="35"/>
    </row>
    <row r="18118" spans="3:9" ht="22.5" customHeight="1" x14ac:dyDescent="0.25">
      <c r="C18118" s="34"/>
      <c r="D18118" s="27"/>
      <c r="F18118" s="27"/>
      <c r="G18118" s="35"/>
      <c r="H18118" s="35"/>
      <c r="I18118" s="35"/>
    </row>
    <row r="18119" spans="3:9" ht="22.5" customHeight="1" x14ac:dyDescent="0.25">
      <c r="C18119" s="34"/>
      <c r="D18119" s="27"/>
      <c r="F18119" s="27"/>
      <c r="G18119" s="35"/>
      <c r="H18119" s="35"/>
      <c r="I18119" s="35"/>
    </row>
    <row r="18120" spans="3:9" ht="22.5" customHeight="1" x14ac:dyDescent="0.25">
      <c r="C18120" s="34"/>
      <c r="D18120" s="27"/>
      <c r="F18120" s="27"/>
      <c r="G18120" s="35"/>
      <c r="H18120" s="35"/>
      <c r="I18120" s="35"/>
    </row>
    <row r="18121" spans="3:9" ht="22.5" customHeight="1" x14ac:dyDescent="0.25">
      <c r="C18121" s="34"/>
      <c r="D18121" s="27"/>
      <c r="F18121" s="27"/>
      <c r="G18121" s="35"/>
      <c r="H18121" s="35"/>
      <c r="I18121" s="35"/>
    </row>
    <row r="18122" spans="3:9" ht="22.5" customHeight="1" x14ac:dyDescent="0.25">
      <c r="C18122" s="34"/>
      <c r="D18122" s="27"/>
      <c r="F18122" s="27"/>
      <c r="G18122" s="35"/>
      <c r="H18122" s="35"/>
      <c r="I18122" s="35"/>
    </row>
    <row r="18123" spans="3:9" ht="22.5" customHeight="1" x14ac:dyDescent="0.25">
      <c r="C18123" s="34"/>
      <c r="D18123" s="27"/>
      <c r="F18123" s="27"/>
      <c r="G18123" s="35"/>
      <c r="H18123" s="35"/>
      <c r="I18123" s="35"/>
    </row>
    <row r="18124" spans="3:9" ht="22.5" customHeight="1" x14ac:dyDescent="0.25">
      <c r="C18124" s="34"/>
      <c r="D18124" s="27"/>
      <c r="F18124" s="27"/>
      <c r="G18124" s="35"/>
      <c r="H18124" s="35"/>
      <c r="I18124" s="35"/>
    </row>
    <row r="18125" spans="3:9" ht="22.5" customHeight="1" x14ac:dyDescent="0.25">
      <c r="C18125" s="34"/>
      <c r="D18125" s="27"/>
      <c r="F18125" s="27"/>
      <c r="G18125" s="35"/>
      <c r="H18125" s="35"/>
      <c r="I18125" s="35"/>
    </row>
    <row r="18126" spans="3:9" ht="22.5" customHeight="1" x14ac:dyDescent="0.25">
      <c r="C18126" s="34"/>
      <c r="D18126" s="27"/>
      <c r="F18126" s="27"/>
      <c r="G18126" s="35"/>
      <c r="H18126" s="35"/>
      <c r="I18126" s="35"/>
    </row>
    <row r="18127" spans="3:9" ht="22.5" customHeight="1" x14ac:dyDescent="0.25">
      <c r="C18127" s="34"/>
      <c r="D18127" s="27"/>
      <c r="F18127" s="27"/>
      <c r="G18127" s="35"/>
      <c r="H18127" s="35"/>
      <c r="I18127" s="35"/>
    </row>
    <row r="18128" spans="3:9" ht="22.5" customHeight="1" x14ac:dyDescent="0.25">
      <c r="C18128" s="34"/>
      <c r="D18128" s="27"/>
      <c r="F18128" s="27"/>
      <c r="G18128" s="35"/>
      <c r="H18128" s="35"/>
      <c r="I18128" s="35"/>
    </row>
    <row r="18129" spans="3:9" ht="22.5" customHeight="1" x14ac:dyDescent="0.25">
      <c r="C18129" s="34"/>
      <c r="D18129" s="27"/>
      <c r="F18129" s="27"/>
      <c r="G18129" s="35"/>
      <c r="H18129" s="35"/>
      <c r="I18129" s="35"/>
    </row>
    <row r="18130" spans="3:9" ht="22.5" customHeight="1" x14ac:dyDescent="0.25">
      <c r="C18130" s="34"/>
      <c r="D18130" s="27"/>
      <c r="F18130" s="27"/>
      <c r="G18130" s="35"/>
      <c r="H18130" s="35"/>
      <c r="I18130" s="35"/>
    </row>
    <row r="18131" spans="3:9" ht="22.5" customHeight="1" x14ac:dyDescent="0.25">
      <c r="C18131" s="34"/>
      <c r="D18131" s="27"/>
      <c r="F18131" s="27"/>
      <c r="G18131" s="35"/>
      <c r="H18131" s="35"/>
      <c r="I18131" s="35"/>
    </row>
    <row r="18132" spans="3:9" ht="22.5" customHeight="1" x14ac:dyDescent="0.25">
      <c r="C18132" s="34"/>
      <c r="D18132" s="27"/>
      <c r="F18132" s="27"/>
      <c r="G18132" s="35"/>
      <c r="H18132" s="35"/>
      <c r="I18132" s="35"/>
    </row>
    <row r="18133" spans="3:9" ht="22.5" customHeight="1" x14ac:dyDescent="0.25">
      <c r="C18133" s="34"/>
      <c r="D18133" s="27"/>
      <c r="F18133" s="27"/>
      <c r="G18133" s="35"/>
      <c r="H18133" s="35"/>
      <c r="I18133" s="35"/>
    </row>
    <row r="18134" spans="3:9" ht="22.5" customHeight="1" x14ac:dyDescent="0.25">
      <c r="C18134" s="34"/>
      <c r="D18134" s="27"/>
      <c r="F18134" s="27"/>
      <c r="G18134" s="35"/>
      <c r="H18134" s="35"/>
      <c r="I18134" s="35"/>
    </row>
    <row r="18135" spans="3:9" ht="22.5" customHeight="1" x14ac:dyDescent="0.25">
      <c r="C18135" s="34"/>
      <c r="D18135" s="27"/>
      <c r="F18135" s="27"/>
      <c r="G18135" s="35"/>
      <c r="H18135" s="35"/>
      <c r="I18135" s="35"/>
    </row>
    <row r="18136" spans="3:9" ht="22.5" customHeight="1" x14ac:dyDescent="0.25">
      <c r="C18136" s="34"/>
      <c r="D18136" s="27"/>
      <c r="F18136" s="27"/>
      <c r="G18136" s="35"/>
      <c r="H18136" s="35"/>
      <c r="I18136" s="35"/>
    </row>
    <row r="18137" spans="3:9" ht="22.5" customHeight="1" x14ac:dyDescent="0.25">
      <c r="C18137" s="34"/>
      <c r="D18137" s="27"/>
      <c r="F18137" s="27"/>
      <c r="G18137" s="35"/>
      <c r="H18137" s="35"/>
      <c r="I18137" s="35"/>
    </row>
    <row r="18138" spans="3:9" ht="22.5" customHeight="1" x14ac:dyDescent="0.25">
      <c r="C18138" s="34"/>
      <c r="D18138" s="27"/>
      <c r="F18138" s="27"/>
      <c r="G18138" s="35"/>
      <c r="H18138" s="35"/>
      <c r="I18138" s="35"/>
    </row>
    <row r="18139" spans="3:9" ht="22.5" customHeight="1" x14ac:dyDescent="0.25">
      <c r="C18139" s="34"/>
      <c r="D18139" s="27"/>
      <c r="F18139" s="27"/>
      <c r="G18139" s="35"/>
      <c r="H18139" s="35"/>
      <c r="I18139" s="35"/>
    </row>
    <row r="18140" spans="3:9" ht="22.5" customHeight="1" x14ac:dyDescent="0.25">
      <c r="C18140" s="34"/>
      <c r="D18140" s="27"/>
      <c r="F18140" s="27"/>
      <c r="G18140" s="35"/>
      <c r="H18140" s="35"/>
      <c r="I18140" s="35"/>
    </row>
    <row r="18141" spans="3:9" ht="22.5" customHeight="1" x14ac:dyDescent="0.25">
      <c r="C18141" s="34"/>
      <c r="D18141" s="27"/>
      <c r="F18141" s="27"/>
      <c r="G18141" s="35"/>
      <c r="H18141" s="35"/>
      <c r="I18141" s="35"/>
    </row>
    <row r="18142" spans="3:9" ht="22.5" customHeight="1" x14ac:dyDescent="0.25">
      <c r="C18142" s="34"/>
      <c r="D18142" s="27"/>
      <c r="F18142" s="27"/>
      <c r="G18142" s="35"/>
      <c r="H18142" s="35"/>
      <c r="I18142" s="35"/>
    </row>
    <row r="18143" spans="3:9" ht="22.5" customHeight="1" x14ac:dyDescent="0.25">
      <c r="C18143" s="34"/>
      <c r="D18143" s="27"/>
      <c r="F18143" s="27"/>
      <c r="G18143" s="35"/>
      <c r="H18143" s="35"/>
      <c r="I18143" s="35"/>
    </row>
    <row r="18144" spans="3:9" ht="22.5" customHeight="1" x14ac:dyDescent="0.25">
      <c r="C18144" s="34"/>
      <c r="D18144" s="27"/>
      <c r="F18144" s="27"/>
      <c r="G18144" s="35"/>
      <c r="H18144" s="35"/>
      <c r="I18144" s="35"/>
    </row>
    <row r="18145" spans="3:9" ht="22.5" customHeight="1" x14ac:dyDescent="0.25">
      <c r="C18145" s="34"/>
      <c r="D18145" s="27"/>
      <c r="F18145" s="27"/>
      <c r="G18145" s="35"/>
      <c r="H18145" s="35"/>
      <c r="I18145" s="35"/>
    </row>
    <row r="18146" spans="3:9" ht="22.5" customHeight="1" x14ac:dyDescent="0.25">
      <c r="C18146" s="34"/>
      <c r="D18146" s="27"/>
      <c r="F18146" s="27"/>
      <c r="G18146" s="35"/>
      <c r="H18146" s="35"/>
      <c r="I18146" s="35"/>
    </row>
    <row r="18147" spans="3:9" ht="22.5" customHeight="1" x14ac:dyDescent="0.25">
      <c r="C18147" s="34"/>
      <c r="D18147" s="27"/>
      <c r="F18147" s="27"/>
      <c r="G18147" s="35"/>
      <c r="H18147" s="35"/>
      <c r="I18147" s="35"/>
    </row>
    <row r="18148" spans="3:9" ht="22.5" customHeight="1" x14ac:dyDescent="0.25">
      <c r="C18148" s="34"/>
      <c r="D18148" s="27"/>
      <c r="F18148" s="27"/>
      <c r="G18148" s="35"/>
      <c r="H18148" s="35"/>
      <c r="I18148" s="35"/>
    </row>
    <row r="18149" spans="3:9" ht="22.5" customHeight="1" x14ac:dyDescent="0.25">
      <c r="C18149" s="34"/>
      <c r="D18149" s="27"/>
      <c r="F18149" s="27"/>
      <c r="G18149" s="35"/>
      <c r="H18149" s="35"/>
      <c r="I18149" s="35"/>
    </row>
    <row r="18150" spans="3:9" ht="22.5" customHeight="1" x14ac:dyDescent="0.25">
      <c r="C18150" s="34"/>
      <c r="D18150" s="27"/>
      <c r="F18150" s="27"/>
      <c r="G18150" s="35"/>
      <c r="H18150" s="35"/>
      <c r="I18150" s="35"/>
    </row>
    <row r="18151" spans="3:9" ht="22.5" customHeight="1" x14ac:dyDescent="0.25">
      <c r="C18151" s="34"/>
      <c r="D18151" s="27"/>
      <c r="F18151" s="27"/>
      <c r="G18151" s="35"/>
      <c r="H18151" s="35"/>
      <c r="I18151" s="35"/>
    </row>
    <row r="18152" spans="3:9" ht="22.5" customHeight="1" x14ac:dyDescent="0.25">
      <c r="C18152" s="34"/>
      <c r="D18152" s="27"/>
      <c r="F18152" s="27"/>
      <c r="G18152" s="35"/>
      <c r="H18152" s="35"/>
      <c r="I18152" s="35"/>
    </row>
    <row r="18153" spans="3:9" ht="22.5" customHeight="1" x14ac:dyDescent="0.25">
      <c r="C18153" s="34"/>
      <c r="D18153" s="27"/>
      <c r="F18153" s="27"/>
      <c r="G18153" s="35"/>
      <c r="H18153" s="35"/>
      <c r="I18153" s="35"/>
    </row>
    <row r="18154" spans="3:9" ht="22.5" customHeight="1" x14ac:dyDescent="0.25">
      <c r="C18154" s="34"/>
      <c r="D18154" s="27"/>
      <c r="F18154" s="27"/>
      <c r="G18154" s="35"/>
      <c r="H18154" s="35"/>
      <c r="I18154" s="35"/>
    </row>
    <row r="18155" spans="3:9" ht="22.5" customHeight="1" x14ac:dyDescent="0.25">
      <c r="C18155" s="34"/>
      <c r="D18155" s="27"/>
      <c r="F18155" s="27"/>
      <c r="G18155" s="35"/>
      <c r="H18155" s="35"/>
      <c r="I18155" s="35"/>
    </row>
    <row r="18156" spans="3:9" ht="22.5" customHeight="1" x14ac:dyDescent="0.25">
      <c r="C18156" s="34"/>
      <c r="D18156" s="27"/>
      <c r="F18156" s="27"/>
      <c r="G18156" s="35"/>
      <c r="H18156" s="35"/>
      <c r="I18156" s="35"/>
    </row>
    <row r="18157" spans="3:9" ht="22.5" customHeight="1" x14ac:dyDescent="0.25">
      <c r="C18157" s="34"/>
      <c r="D18157" s="27"/>
      <c r="F18157" s="27"/>
      <c r="G18157" s="35"/>
      <c r="H18157" s="35"/>
      <c r="I18157" s="35"/>
    </row>
    <row r="18158" spans="3:9" ht="22.5" customHeight="1" x14ac:dyDescent="0.25">
      <c r="C18158" s="34"/>
      <c r="D18158" s="27"/>
      <c r="F18158" s="27"/>
      <c r="G18158" s="35"/>
      <c r="H18158" s="35"/>
      <c r="I18158" s="35"/>
    </row>
    <row r="18159" spans="3:9" ht="22.5" customHeight="1" x14ac:dyDescent="0.25">
      <c r="C18159" s="34"/>
      <c r="D18159" s="27"/>
      <c r="F18159" s="27"/>
      <c r="G18159" s="35"/>
      <c r="H18159" s="35"/>
      <c r="I18159" s="35"/>
    </row>
    <row r="18160" spans="3:9" ht="22.5" customHeight="1" x14ac:dyDescent="0.25">
      <c r="C18160" s="34"/>
      <c r="D18160" s="27"/>
      <c r="F18160" s="27"/>
      <c r="G18160" s="35"/>
      <c r="H18160" s="35"/>
      <c r="I18160" s="35"/>
    </row>
    <row r="18161" spans="3:9" ht="22.5" customHeight="1" x14ac:dyDescent="0.25">
      <c r="C18161" s="34"/>
      <c r="D18161" s="27"/>
      <c r="F18161" s="27"/>
      <c r="G18161" s="35"/>
      <c r="H18161" s="35"/>
      <c r="I18161" s="35"/>
    </row>
    <row r="18162" spans="3:9" ht="22.5" customHeight="1" x14ac:dyDescent="0.25">
      <c r="C18162" s="34"/>
      <c r="D18162" s="27"/>
      <c r="F18162" s="27"/>
      <c r="G18162" s="35"/>
      <c r="H18162" s="35"/>
      <c r="I18162" s="35"/>
    </row>
    <row r="18163" spans="3:9" ht="22.5" customHeight="1" x14ac:dyDescent="0.25">
      <c r="C18163" s="34"/>
      <c r="D18163" s="27"/>
      <c r="F18163" s="27"/>
      <c r="G18163" s="35"/>
      <c r="H18163" s="35"/>
      <c r="I18163" s="35"/>
    </row>
    <row r="18164" spans="3:9" ht="22.5" customHeight="1" x14ac:dyDescent="0.25">
      <c r="C18164" s="34"/>
      <c r="D18164" s="27"/>
      <c r="F18164" s="27"/>
      <c r="G18164" s="35"/>
      <c r="H18164" s="35"/>
      <c r="I18164" s="35"/>
    </row>
    <row r="18165" spans="3:9" ht="22.5" customHeight="1" x14ac:dyDescent="0.25">
      <c r="C18165" s="34"/>
      <c r="D18165" s="27"/>
      <c r="F18165" s="27"/>
      <c r="G18165" s="35"/>
      <c r="H18165" s="35"/>
      <c r="I18165" s="35"/>
    </row>
    <row r="18166" spans="3:9" ht="22.5" customHeight="1" x14ac:dyDescent="0.25">
      <c r="C18166" s="34"/>
      <c r="D18166" s="27"/>
      <c r="F18166" s="27"/>
      <c r="G18166" s="35"/>
      <c r="H18166" s="35"/>
      <c r="I18166" s="35"/>
    </row>
    <row r="18167" spans="3:9" ht="22.5" customHeight="1" x14ac:dyDescent="0.25">
      <c r="C18167" s="34"/>
      <c r="D18167" s="27"/>
      <c r="F18167" s="27"/>
      <c r="G18167" s="35"/>
      <c r="H18167" s="35"/>
      <c r="I18167" s="35"/>
    </row>
    <row r="18168" spans="3:9" ht="22.5" customHeight="1" x14ac:dyDescent="0.25">
      <c r="C18168" s="34"/>
      <c r="D18168" s="27"/>
      <c r="F18168" s="27"/>
      <c r="G18168" s="35"/>
      <c r="H18168" s="35"/>
      <c r="I18168" s="35"/>
    </row>
    <row r="18169" spans="3:9" ht="22.5" customHeight="1" x14ac:dyDescent="0.25">
      <c r="C18169" s="34"/>
      <c r="D18169" s="27"/>
      <c r="F18169" s="27"/>
      <c r="G18169" s="35"/>
      <c r="H18169" s="35"/>
      <c r="I18169" s="35"/>
    </row>
    <row r="18170" spans="3:9" ht="22.5" customHeight="1" x14ac:dyDescent="0.25">
      <c r="C18170" s="34"/>
      <c r="D18170" s="27"/>
      <c r="F18170" s="27"/>
      <c r="G18170" s="35"/>
      <c r="H18170" s="35"/>
      <c r="I18170" s="35"/>
    </row>
    <row r="18171" spans="3:9" ht="22.5" customHeight="1" x14ac:dyDescent="0.25">
      <c r="C18171" s="34"/>
      <c r="D18171" s="27"/>
      <c r="F18171" s="27"/>
      <c r="G18171" s="35"/>
      <c r="H18171" s="35"/>
      <c r="I18171" s="35"/>
    </row>
    <row r="18172" spans="3:9" ht="22.5" customHeight="1" x14ac:dyDescent="0.25">
      <c r="C18172" s="34"/>
      <c r="D18172" s="27"/>
      <c r="F18172" s="27"/>
      <c r="G18172" s="35"/>
      <c r="H18172" s="35"/>
      <c r="I18172" s="35"/>
    </row>
    <row r="18173" spans="3:9" ht="22.5" customHeight="1" x14ac:dyDescent="0.25">
      <c r="C18173" s="34"/>
      <c r="D18173" s="27"/>
      <c r="F18173" s="27"/>
      <c r="G18173" s="35"/>
      <c r="H18173" s="35"/>
      <c r="I18173" s="35"/>
    </row>
    <row r="18174" spans="3:9" ht="22.5" customHeight="1" x14ac:dyDescent="0.25">
      <c r="C18174" s="34"/>
      <c r="D18174" s="27"/>
      <c r="F18174" s="27"/>
      <c r="G18174" s="35"/>
      <c r="H18174" s="35"/>
      <c r="I18174" s="35"/>
    </row>
    <row r="18175" spans="3:9" ht="22.5" customHeight="1" x14ac:dyDescent="0.25">
      <c r="C18175" s="34"/>
      <c r="D18175" s="27"/>
      <c r="F18175" s="27"/>
      <c r="G18175" s="35"/>
      <c r="H18175" s="35"/>
      <c r="I18175" s="35"/>
    </row>
    <row r="18176" spans="3:9" ht="22.5" customHeight="1" x14ac:dyDescent="0.25">
      <c r="C18176" s="34"/>
      <c r="D18176" s="27"/>
      <c r="F18176" s="27"/>
      <c r="G18176" s="35"/>
      <c r="H18176" s="35"/>
      <c r="I18176" s="35"/>
    </row>
    <row r="18177" spans="3:9" ht="22.5" customHeight="1" x14ac:dyDescent="0.25">
      <c r="C18177" s="34"/>
      <c r="D18177" s="27"/>
      <c r="F18177" s="27"/>
      <c r="G18177" s="35"/>
      <c r="H18177" s="35"/>
      <c r="I18177" s="35"/>
    </row>
    <row r="18178" spans="3:9" ht="22.5" customHeight="1" x14ac:dyDescent="0.25">
      <c r="C18178" s="34"/>
      <c r="D18178" s="27"/>
      <c r="F18178" s="27"/>
      <c r="G18178" s="35"/>
      <c r="H18178" s="35"/>
      <c r="I18178" s="35"/>
    </row>
    <row r="18179" spans="3:9" ht="22.5" customHeight="1" x14ac:dyDescent="0.25">
      <c r="C18179" s="34"/>
      <c r="D18179" s="27"/>
      <c r="F18179" s="27"/>
      <c r="G18179" s="35"/>
      <c r="H18179" s="35"/>
      <c r="I18179" s="35"/>
    </row>
    <row r="18180" spans="3:9" ht="22.5" customHeight="1" x14ac:dyDescent="0.25">
      <c r="C18180" s="34"/>
      <c r="D18180" s="27"/>
      <c r="F18180" s="27"/>
      <c r="G18180" s="35"/>
      <c r="H18180" s="35"/>
      <c r="I18180" s="35"/>
    </row>
    <row r="18181" spans="3:9" ht="22.5" customHeight="1" x14ac:dyDescent="0.25">
      <c r="C18181" s="34"/>
      <c r="D18181" s="27"/>
      <c r="F18181" s="27"/>
      <c r="G18181" s="35"/>
      <c r="H18181" s="35"/>
      <c r="I18181" s="35"/>
    </row>
    <row r="18182" spans="3:9" ht="22.5" customHeight="1" x14ac:dyDescent="0.25">
      <c r="C18182" s="34"/>
      <c r="D18182" s="27"/>
      <c r="F18182" s="27"/>
      <c r="G18182" s="35"/>
      <c r="H18182" s="35"/>
      <c r="I18182" s="35"/>
    </row>
    <row r="18183" spans="3:9" ht="22.5" customHeight="1" x14ac:dyDescent="0.25">
      <c r="C18183" s="34"/>
      <c r="D18183" s="27"/>
      <c r="F18183" s="27"/>
      <c r="G18183" s="35"/>
      <c r="H18183" s="35"/>
      <c r="I18183" s="35"/>
    </row>
    <row r="18184" spans="3:9" ht="22.5" customHeight="1" x14ac:dyDescent="0.25">
      <c r="C18184" s="34"/>
      <c r="D18184" s="27"/>
      <c r="F18184" s="27"/>
      <c r="G18184" s="35"/>
      <c r="H18184" s="35"/>
      <c r="I18184" s="35"/>
    </row>
    <row r="18185" spans="3:9" ht="22.5" customHeight="1" x14ac:dyDescent="0.25">
      <c r="C18185" s="34"/>
      <c r="D18185" s="27"/>
      <c r="F18185" s="27"/>
      <c r="G18185" s="35"/>
      <c r="H18185" s="35"/>
      <c r="I18185" s="35"/>
    </row>
    <row r="18186" spans="3:9" ht="22.5" customHeight="1" x14ac:dyDescent="0.25">
      <c r="C18186" s="34"/>
      <c r="D18186" s="27"/>
      <c r="F18186" s="27"/>
      <c r="G18186" s="35"/>
      <c r="H18186" s="35"/>
      <c r="I18186" s="35"/>
    </row>
    <row r="18187" spans="3:9" ht="22.5" customHeight="1" x14ac:dyDescent="0.25">
      <c r="C18187" s="34"/>
      <c r="D18187" s="27"/>
      <c r="F18187" s="27"/>
      <c r="G18187" s="35"/>
      <c r="H18187" s="35"/>
      <c r="I18187" s="35"/>
    </row>
    <row r="18188" spans="3:9" ht="22.5" customHeight="1" x14ac:dyDescent="0.25">
      <c r="C18188" s="34"/>
      <c r="D18188" s="27"/>
      <c r="F18188" s="27"/>
      <c r="G18188" s="35"/>
      <c r="H18188" s="35"/>
      <c r="I18188" s="35"/>
    </row>
    <row r="18189" spans="3:9" ht="22.5" customHeight="1" x14ac:dyDescent="0.25">
      <c r="C18189" s="34"/>
      <c r="D18189" s="27"/>
      <c r="F18189" s="27"/>
      <c r="G18189" s="35"/>
      <c r="H18189" s="35"/>
      <c r="I18189" s="35"/>
    </row>
    <row r="18190" spans="3:9" ht="22.5" customHeight="1" x14ac:dyDescent="0.25">
      <c r="C18190" s="34"/>
      <c r="D18190" s="27"/>
      <c r="F18190" s="27"/>
      <c r="G18190" s="35"/>
      <c r="H18190" s="35"/>
      <c r="I18190" s="35"/>
    </row>
    <row r="18191" spans="3:9" ht="22.5" customHeight="1" x14ac:dyDescent="0.25">
      <c r="C18191" s="34"/>
      <c r="D18191" s="27"/>
      <c r="F18191" s="27"/>
      <c r="G18191" s="35"/>
      <c r="H18191" s="35"/>
      <c r="I18191" s="35"/>
    </row>
    <row r="18192" spans="3:9" ht="22.5" customHeight="1" x14ac:dyDescent="0.25">
      <c r="C18192" s="34"/>
      <c r="D18192" s="27"/>
      <c r="F18192" s="27"/>
      <c r="G18192" s="35"/>
      <c r="H18192" s="35"/>
      <c r="I18192" s="35"/>
    </row>
    <row r="18193" spans="3:9" ht="22.5" customHeight="1" x14ac:dyDescent="0.25">
      <c r="C18193" s="34"/>
      <c r="D18193" s="27"/>
      <c r="F18193" s="27"/>
      <c r="G18193" s="35"/>
      <c r="H18193" s="35"/>
      <c r="I18193" s="35"/>
    </row>
    <row r="18194" spans="3:9" ht="22.5" customHeight="1" x14ac:dyDescent="0.25">
      <c r="C18194" s="34"/>
      <c r="D18194" s="27"/>
      <c r="F18194" s="27"/>
      <c r="G18194" s="35"/>
      <c r="H18194" s="35"/>
      <c r="I18194" s="35"/>
    </row>
    <row r="18195" spans="3:9" ht="22.5" customHeight="1" x14ac:dyDescent="0.25">
      <c r="C18195" s="34"/>
      <c r="D18195" s="27"/>
      <c r="F18195" s="27"/>
      <c r="G18195" s="35"/>
      <c r="H18195" s="35"/>
      <c r="I18195" s="35"/>
    </row>
    <row r="18196" spans="3:9" ht="22.5" customHeight="1" x14ac:dyDescent="0.25">
      <c r="C18196" s="34"/>
      <c r="D18196" s="27"/>
      <c r="F18196" s="27"/>
      <c r="G18196" s="35"/>
      <c r="H18196" s="35"/>
      <c r="I18196" s="35"/>
    </row>
    <row r="18197" spans="3:9" ht="22.5" customHeight="1" x14ac:dyDescent="0.25">
      <c r="C18197" s="34"/>
      <c r="D18197" s="27"/>
      <c r="F18197" s="27"/>
      <c r="G18197" s="35"/>
      <c r="H18197" s="35"/>
      <c r="I18197" s="35"/>
    </row>
    <row r="18198" spans="3:9" ht="22.5" customHeight="1" x14ac:dyDescent="0.25">
      <c r="C18198" s="34"/>
      <c r="D18198" s="27"/>
      <c r="F18198" s="27"/>
      <c r="G18198" s="35"/>
      <c r="H18198" s="35"/>
      <c r="I18198" s="35"/>
    </row>
    <row r="18199" spans="3:9" ht="22.5" customHeight="1" x14ac:dyDescent="0.25">
      <c r="C18199" s="34"/>
      <c r="D18199" s="27"/>
      <c r="F18199" s="27"/>
      <c r="G18199" s="35"/>
      <c r="H18199" s="35"/>
      <c r="I18199" s="35"/>
    </row>
    <row r="18200" spans="3:9" ht="22.5" customHeight="1" x14ac:dyDescent="0.25">
      <c r="C18200" s="34"/>
      <c r="D18200" s="27"/>
      <c r="F18200" s="27"/>
      <c r="G18200" s="35"/>
      <c r="H18200" s="35"/>
      <c r="I18200" s="35"/>
    </row>
    <row r="18201" spans="3:9" ht="22.5" customHeight="1" x14ac:dyDescent="0.25">
      <c r="C18201" s="34"/>
      <c r="D18201" s="27"/>
      <c r="F18201" s="27"/>
      <c r="G18201" s="35"/>
      <c r="H18201" s="35"/>
      <c r="I18201" s="35"/>
    </row>
    <row r="18202" spans="3:9" ht="22.5" customHeight="1" x14ac:dyDescent="0.25">
      <c r="C18202" s="34"/>
      <c r="D18202" s="27"/>
      <c r="F18202" s="27"/>
      <c r="G18202" s="35"/>
      <c r="H18202" s="35"/>
      <c r="I18202" s="35"/>
    </row>
    <row r="18203" spans="3:9" ht="22.5" customHeight="1" x14ac:dyDescent="0.25">
      <c r="C18203" s="34"/>
      <c r="D18203" s="27"/>
      <c r="F18203" s="27"/>
      <c r="G18203" s="35"/>
      <c r="H18203" s="35"/>
      <c r="I18203" s="35"/>
    </row>
    <row r="18204" spans="3:9" ht="22.5" customHeight="1" x14ac:dyDescent="0.25">
      <c r="C18204" s="34"/>
      <c r="D18204" s="27"/>
      <c r="F18204" s="27"/>
      <c r="G18204" s="35"/>
      <c r="H18204" s="35"/>
      <c r="I18204" s="35"/>
    </row>
    <row r="18205" spans="3:9" ht="22.5" customHeight="1" x14ac:dyDescent="0.25">
      <c r="C18205" s="34"/>
      <c r="D18205" s="27"/>
      <c r="F18205" s="27"/>
      <c r="G18205" s="35"/>
      <c r="H18205" s="35"/>
      <c r="I18205" s="35"/>
    </row>
    <row r="18206" spans="3:9" ht="22.5" customHeight="1" x14ac:dyDescent="0.25">
      <c r="C18206" s="34"/>
      <c r="D18206" s="27"/>
      <c r="F18206" s="27"/>
      <c r="G18206" s="35"/>
      <c r="H18206" s="35"/>
      <c r="I18206" s="35"/>
    </row>
    <row r="18207" spans="3:9" ht="22.5" customHeight="1" x14ac:dyDescent="0.25">
      <c r="C18207" s="34"/>
      <c r="D18207" s="27"/>
      <c r="F18207" s="27"/>
      <c r="G18207" s="35"/>
      <c r="H18207" s="35"/>
      <c r="I18207" s="35"/>
    </row>
    <row r="18208" spans="3:9" ht="22.5" customHeight="1" x14ac:dyDescent="0.25">
      <c r="C18208" s="34"/>
      <c r="D18208" s="27"/>
      <c r="F18208" s="27"/>
      <c r="G18208" s="35"/>
      <c r="H18208" s="35"/>
      <c r="I18208" s="35"/>
    </row>
    <row r="18209" spans="3:9" ht="22.5" customHeight="1" x14ac:dyDescent="0.25">
      <c r="C18209" s="34"/>
      <c r="D18209" s="27"/>
      <c r="F18209" s="27"/>
      <c r="G18209" s="35"/>
      <c r="H18209" s="35"/>
      <c r="I18209" s="35"/>
    </row>
    <row r="18210" spans="3:9" ht="22.5" customHeight="1" x14ac:dyDescent="0.25">
      <c r="C18210" s="34"/>
      <c r="D18210" s="27"/>
      <c r="F18210" s="27"/>
      <c r="G18210" s="35"/>
      <c r="H18210" s="35"/>
      <c r="I18210" s="35"/>
    </row>
    <row r="18211" spans="3:9" ht="22.5" customHeight="1" x14ac:dyDescent="0.25">
      <c r="C18211" s="34"/>
      <c r="D18211" s="27"/>
      <c r="F18211" s="27"/>
      <c r="G18211" s="35"/>
      <c r="H18211" s="35"/>
      <c r="I18211" s="35"/>
    </row>
    <row r="18212" spans="3:9" ht="22.5" customHeight="1" x14ac:dyDescent="0.25">
      <c r="C18212" s="34"/>
      <c r="D18212" s="27"/>
      <c r="F18212" s="27"/>
      <c r="G18212" s="35"/>
      <c r="H18212" s="35"/>
      <c r="I18212" s="35"/>
    </row>
    <row r="18213" spans="3:9" ht="22.5" customHeight="1" x14ac:dyDescent="0.25">
      <c r="C18213" s="34"/>
      <c r="D18213" s="27"/>
      <c r="F18213" s="27"/>
      <c r="G18213" s="35"/>
      <c r="H18213" s="35"/>
      <c r="I18213" s="35"/>
    </row>
    <row r="18214" spans="3:9" ht="22.5" customHeight="1" x14ac:dyDescent="0.25">
      <c r="C18214" s="34"/>
      <c r="D18214" s="27"/>
      <c r="F18214" s="27"/>
      <c r="G18214" s="35"/>
      <c r="H18214" s="35"/>
      <c r="I18214" s="35"/>
    </row>
    <row r="18215" spans="3:9" ht="22.5" customHeight="1" x14ac:dyDescent="0.25">
      <c r="C18215" s="34"/>
      <c r="D18215" s="27"/>
      <c r="F18215" s="27"/>
      <c r="G18215" s="35"/>
      <c r="H18215" s="35"/>
      <c r="I18215" s="35"/>
    </row>
    <row r="18216" spans="3:9" ht="22.5" customHeight="1" x14ac:dyDescent="0.25">
      <c r="C18216" s="34"/>
      <c r="D18216" s="27"/>
      <c r="F18216" s="27"/>
      <c r="G18216" s="35"/>
      <c r="H18216" s="35"/>
      <c r="I18216" s="35"/>
    </row>
    <row r="18217" spans="3:9" ht="22.5" customHeight="1" x14ac:dyDescent="0.25">
      <c r="C18217" s="34"/>
      <c r="D18217" s="27"/>
      <c r="F18217" s="27"/>
      <c r="G18217" s="35"/>
      <c r="H18217" s="35"/>
      <c r="I18217" s="35"/>
    </row>
    <row r="18218" spans="3:9" ht="22.5" customHeight="1" x14ac:dyDescent="0.25">
      <c r="C18218" s="34"/>
      <c r="D18218" s="27"/>
      <c r="F18218" s="27"/>
      <c r="G18218" s="35"/>
      <c r="H18218" s="35"/>
      <c r="I18218" s="35"/>
    </row>
    <row r="18219" spans="3:9" ht="22.5" customHeight="1" x14ac:dyDescent="0.25">
      <c r="C18219" s="34"/>
      <c r="D18219" s="27"/>
      <c r="F18219" s="27"/>
      <c r="G18219" s="35"/>
      <c r="H18219" s="35"/>
      <c r="I18219" s="35"/>
    </row>
    <row r="18220" spans="3:9" ht="22.5" customHeight="1" x14ac:dyDescent="0.25">
      <c r="C18220" s="34"/>
      <c r="D18220" s="27"/>
      <c r="F18220" s="27"/>
      <c r="G18220" s="35"/>
      <c r="H18220" s="35"/>
      <c r="I18220" s="35"/>
    </row>
    <row r="18221" spans="3:9" ht="22.5" customHeight="1" x14ac:dyDescent="0.25">
      <c r="C18221" s="34"/>
      <c r="D18221" s="27"/>
      <c r="F18221" s="27"/>
      <c r="G18221" s="35"/>
      <c r="H18221" s="35"/>
      <c r="I18221" s="35"/>
    </row>
    <row r="18222" spans="3:9" ht="22.5" customHeight="1" x14ac:dyDescent="0.25">
      <c r="C18222" s="34"/>
      <c r="D18222" s="27"/>
      <c r="F18222" s="27"/>
      <c r="G18222" s="35"/>
      <c r="H18222" s="35"/>
      <c r="I18222" s="35"/>
    </row>
    <row r="18223" spans="3:9" ht="22.5" customHeight="1" x14ac:dyDescent="0.25">
      <c r="C18223" s="34"/>
      <c r="D18223" s="27"/>
      <c r="F18223" s="27"/>
      <c r="G18223" s="35"/>
      <c r="H18223" s="35"/>
      <c r="I18223" s="35"/>
    </row>
    <row r="18224" spans="3:9" ht="22.5" customHeight="1" x14ac:dyDescent="0.25">
      <c r="C18224" s="34"/>
      <c r="D18224" s="27"/>
      <c r="F18224" s="27"/>
      <c r="G18224" s="35"/>
      <c r="H18224" s="35"/>
      <c r="I18224" s="35"/>
    </row>
    <row r="18225" spans="3:9" ht="22.5" customHeight="1" x14ac:dyDescent="0.25">
      <c r="C18225" s="34"/>
      <c r="D18225" s="27"/>
      <c r="F18225" s="27"/>
      <c r="G18225" s="35"/>
      <c r="H18225" s="35"/>
      <c r="I18225" s="35"/>
    </row>
    <row r="18226" spans="3:9" ht="22.5" customHeight="1" x14ac:dyDescent="0.25">
      <c r="C18226" s="34"/>
      <c r="D18226" s="27"/>
      <c r="F18226" s="27"/>
      <c r="G18226" s="35"/>
      <c r="H18226" s="35"/>
      <c r="I18226" s="35"/>
    </row>
    <row r="18227" spans="3:9" ht="22.5" customHeight="1" x14ac:dyDescent="0.25">
      <c r="C18227" s="34"/>
      <c r="D18227" s="27"/>
      <c r="F18227" s="27"/>
      <c r="G18227" s="35"/>
      <c r="H18227" s="35"/>
      <c r="I18227" s="35"/>
    </row>
    <row r="18228" spans="3:9" ht="22.5" customHeight="1" x14ac:dyDescent="0.25">
      <c r="C18228" s="34"/>
      <c r="D18228" s="27"/>
      <c r="F18228" s="27"/>
      <c r="G18228" s="35"/>
      <c r="H18228" s="35"/>
      <c r="I18228" s="35"/>
    </row>
    <row r="18229" spans="3:9" ht="22.5" customHeight="1" x14ac:dyDescent="0.25">
      <c r="C18229" s="34"/>
      <c r="D18229" s="27"/>
      <c r="F18229" s="27"/>
      <c r="G18229" s="35"/>
      <c r="H18229" s="35"/>
      <c r="I18229" s="35"/>
    </row>
    <row r="18230" spans="3:9" ht="22.5" customHeight="1" x14ac:dyDescent="0.25">
      <c r="C18230" s="34"/>
      <c r="D18230" s="27"/>
      <c r="F18230" s="27"/>
      <c r="G18230" s="35"/>
      <c r="H18230" s="35"/>
      <c r="I18230" s="35"/>
    </row>
    <row r="18231" spans="3:9" ht="22.5" customHeight="1" x14ac:dyDescent="0.25">
      <c r="C18231" s="34"/>
      <c r="D18231" s="27"/>
      <c r="F18231" s="27"/>
      <c r="G18231" s="35"/>
      <c r="H18231" s="35"/>
      <c r="I18231" s="35"/>
    </row>
    <row r="18232" spans="3:9" ht="22.5" customHeight="1" x14ac:dyDescent="0.25">
      <c r="C18232" s="34"/>
      <c r="D18232" s="27"/>
      <c r="F18232" s="27"/>
      <c r="G18232" s="35"/>
      <c r="H18232" s="35"/>
      <c r="I18232" s="35"/>
    </row>
    <row r="18233" spans="3:9" ht="22.5" customHeight="1" x14ac:dyDescent="0.25">
      <c r="C18233" s="34"/>
      <c r="D18233" s="27"/>
      <c r="F18233" s="27"/>
      <c r="G18233" s="35"/>
      <c r="H18233" s="35"/>
      <c r="I18233" s="35"/>
    </row>
    <row r="18234" spans="3:9" ht="22.5" customHeight="1" x14ac:dyDescent="0.25">
      <c r="C18234" s="34"/>
      <c r="D18234" s="27"/>
      <c r="F18234" s="27"/>
      <c r="G18234" s="35"/>
      <c r="H18234" s="35"/>
      <c r="I18234" s="35"/>
    </row>
    <row r="18235" spans="3:9" ht="22.5" customHeight="1" x14ac:dyDescent="0.25">
      <c r="C18235" s="34"/>
      <c r="D18235" s="27"/>
      <c r="F18235" s="27"/>
      <c r="G18235" s="35"/>
      <c r="H18235" s="35"/>
      <c r="I18235" s="35"/>
    </row>
    <row r="18236" spans="3:9" ht="22.5" customHeight="1" x14ac:dyDescent="0.25">
      <c r="C18236" s="34"/>
      <c r="D18236" s="27"/>
      <c r="F18236" s="27"/>
      <c r="G18236" s="35"/>
      <c r="H18236" s="35"/>
      <c r="I18236" s="35"/>
    </row>
    <row r="18237" spans="3:9" ht="22.5" customHeight="1" x14ac:dyDescent="0.25">
      <c r="C18237" s="34"/>
      <c r="D18237" s="27"/>
      <c r="F18237" s="27"/>
      <c r="G18237" s="35"/>
      <c r="H18237" s="35"/>
      <c r="I18237" s="35"/>
    </row>
    <row r="18238" spans="3:9" ht="22.5" customHeight="1" x14ac:dyDescent="0.25">
      <c r="C18238" s="34"/>
      <c r="D18238" s="27"/>
      <c r="F18238" s="27"/>
      <c r="G18238" s="35"/>
      <c r="H18238" s="35"/>
      <c r="I18238" s="35"/>
    </row>
    <row r="18239" spans="3:9" ht="22.5" customHeight="1" x14ac:dyDescent="0.25">
      <c r="C18239" s="34"/>
      <c r="D18239" s="27"/>
      <c r="F18239" s="27"/>
      <c r="G18239" s="35"/>
      <c r="H18239" s="35"/>
      <c r="I18239" s="35"/>
    </row>
    <row r="18240" spans="3:9" ht="22.5" customHeight="1" x14ac:dyDescent="0.25">
      <c r="C18240" s="34"/>
      <c r="D18240" s="27"/>
      <c r="F18240" s="27"/>
      <c r="G18240" s="35"/>
      <c r="H18240" s="35"/>
      <c r="I18240" s="35"/>
    </row>
    <row r="18241" spans="3:9" ht="22.5" customHeight="1" x14ac:dyDescent="0.25">
      <c r="C18241" s="34"/>
      <c r="D18241" s="27"/>
      <c r="F18241" s="27"/>
      <c r="G18241" s="35"/>
      <c r="H18241" s="35"/>
      <c r="I18241" s="35"/>
    </row>
    <row r="18242" spans="3:9" ht="22.5" customHeight="1" x14ac:dyDescent="0.25">
      <c r="C18242" s="34"/>
      <c r="D18242" s="27"/>
      <c r="F18242" s="27"/>
      <c r="G18242" s="35"/>
      <c r="H18242" s="35"/>
      <c r="I18242" s="35"/>
    </row>
    <row r="18243" spans="3:9" ht="22.5" customHeight="1" x14ac:dyDescent="0.25">
      <c r="C18243" s="34"/>
      <c r="D18243" s="27"/>
      <c r="F18243" s="27"/>
      <c r="G18243" s="35"/>
      <c r="H18243" s="35"/>
      <c r="I18243" s="35"/>
    </row>
    <row r="18244" spans="3:9" ht="22.5" customHeight="1" x14ac:dyDescent="0.25">
      <c r="C18244" s="34"/>
      <c r="D18244" s="27"/>
      <c r="F18244" s="27"/>
      <c r="G18244" s="35"/>
      <c r="H18244" s="35"/>
      <c r="I18244" s="35"/>
    </row>
    <row r="18245" spans="3:9" ht="22.5" customHeight="1" x14ac:dyDescent="0.25">
      <c r="C18245" s="34"/>
      <c r="D18245" s="27"/>
      <c r="F18245" s="27"/>
      <c r="G18245" s="35"/>
      <c r="H18245" s="35"/>
      <c r="I18245" s="35"/>
    </row>
    <row r="18246" spans="3:9" ht="22.5" customHeight="1" x14ac:dyDescent="0.25">
      <c r="C18246" s="34"/>
      <c r="D18246" s="27"/>
      <c r="F18246" s="27"/>
      <c r="G18246" s="35"/>
      <c r="H18246" s="35"/>
      <c r="I18246" s="35"/>
    </row>
    <row r="18247" spans="3:9" ht="22.5" customHeight="1" x14ac:dyDescent="0.25">
      <c r="C18247" s="34"/>
      <c r="D18247" s="27"/>
      <c r="F18247" s="27"/>
      <c r="G18247" s="35"/>
      <c r="H18247" s="35"/>
      <c r="I18247" s="35"/>
    </row>
    <row r="18248" spans="3:9" ht="22.5" customHeight="1" x14ac:dyDescent="0.25">
      <c r="C18248" s="34"/>
      <c r="D18248" s="27"/>
      <c r="F18248" s="27"/>
      <c r="G18248" s="35"/>
      <c r="H18248" s="35"/>
      <c r="I18248" s="35"/>
    </row>
    <row r="18249" spans="3:9" ht="22.5" customHeight="1" x14ac:dyDescent="0.25">
      <c r="C18249" s="34"/>
      <c r="D18249" s="27"/>
      <c r="F18249" s="27"/>
      <c r="G18249" s="35"/>
      <c r="H18249" s="35"/>
      <c r="I18249" s="35"/>
    </row>
    <row r="18250" spans="3:9" ht="22.5" customHeight="1" x14ac:dyDescent="0.25">
      <c r="C18250" s="34"/>
      <c r="D18250" s="27"/>
      <c r="F18250" s="27"/>
      <c r="G18250" s="35"/>
      <c r="H18250" s="35"/>
      <c r="I18250" s="35"/>
    </row>
    <row r="18251" spans="3:9" ht="22.5" customHeight="1" x14ac:dyDescent="0.25">
      <c r="C18251" s="34"/>
      <c r="D18251" s="27"/>
      <c r="F18251" s="27"/>
      <c r="G18251" s="35"/>
      <c r="H18251" s="35"/>
      <c r="I18251" s="35"/>
    </row>
    <row r="18252" spans="3:9" ht="22.5" customHeight="1" x14ac:dyDescent="0.25">
      <c r="C18252" s="34"/>
      <c r="D18252" s="27"/>
      <c r="F18252" s="27"/>
      <c r="G18252" s="35"/>
      <c r="H18252" s="35"/>
      <c r="I18252" s="35"/>
    </row>
    <row r="18253" spans="3:9" ht="22.5" customHeight="1" x14ac:dyDescent="0.25">
      <c r="C18253" s="34"/>
      <c r="D18253" s="27"/>
      <c r="F18253" s="27"/>
      <c r="G18253" s="35"/>
      <c r="H18253" s="35"/>
      <c r="I18253" s="35"/>
    </row>
    <row r="18254" spans="3:9" ht="22.5" customHeight="1" x14ac:dyDescent="0.25">
      <c r="C18254" s="34"/>
      <c r="D18254" s="27"/>
      <c r="F18254" s="27"/>
      <c r="G18254" s="35"/>
      <c r="H18254" s="35"/>
      <c r="I18254" s="35"/>
    </row>
    <row r="18255" spans="3:9" ht="22.5" customHeight="1" x14ac:dyDescent="0.25">
      <c r="C18255" s="34"/>
      <c r="D18255" s="27"/>
      <c r="F18255" s="27"/>
      <c r="G18255" s="35"/>
      <c r="H18255" s="35"/>
      <c r="I18255" s="35"/>
    </row>
    <row r="18256" spans="3:9" ht="22.5" customHeight="1" x14ac:dyDescent="0.25">
      <c r="C18256" s="34"/>
      <c r="D18256" s="27"/>
      <c r="F18256" s="27"/>
      <c r="G18256" s="35"/>
      <c r="H18256" s="35"/>
      <c r="I18256" s="35"/>
    </row>
    <row r="18257" spans="3:9" ht="22.5" customHeight="1" x14ac:dyDescent="0.25">
      <c r="C18257" s="34"/>
      <c r="D18257" s="27"/>
      <c r="F18257" s="27"/>
      <c r="G18257" s="35"/>
      <c r="H18257" s="35"/>
      <c r="I18257" s="35"/>
    </row>
    <row r="18258" spans="3:9" ht="22.5" customHeight="1" x14ac:dyDescent="0.25">
      <c r="C18258" s="34"/>
      <c r="D18258" s="27"/>
      <c r="F18258" s="27"/>
      <c r="G18258" s="35"/>
      <c r="H18258" s="35"/>
      <c r="I18258" s="35"/>
    </row>
    <row r="18259" spans="3:9" ht="22.5" customHeight="1" x14ac:dyDescent="0.25">
      <c r="C18259" s="34"/>
      <c r="D18259" s="27"/>
      <c r="F18259" s="27"/>
      <c r="G18259" s="35"/>
      <c r="H18259" s="35"/>
      <c r="I18259" s="35"/>
    </row>
    <row r="18260" spans="3:9" ht="22.5" customHeight="1" x14ac:dyDescent="0.25">
      <c r="C18260" s="34"/>
      <c r="D18260" s="27"/>
      <c r="F18260" s="27"/>
      <c r="G18260" s="35"/>
      <c r="H18260" s="35"/>
      <c r="I18260" s="35"/>
    </row>
    <row r="18261" spans="3:9" ht="22.5" customHeight="1" x14ac:dyDescent="0.25">
      <c r="C18261" s="34"/>
      <c r="D18261" s="27"/>
      <c r="F18261" s="27"/>
      <c r="G18261" s="35"/>
      <c r="H18261" s="35"/>
      <c r="I18261" s="35"/>
    </row>
    <row r="18262" spans="3:9" ht="22.5" customHeight="1" x14ac:dyDescent="0.25">
      <c r="C18262" s="34"/>
      <c r="D18262" s="27"/>
      <c r="F18262" s="27"/>
      <c r="G18262" s="35"/>
      <c r="H18262" s="35"/>
      <c r="I18262" s="35"/>
    </row>
    <row r="18263" spans="3:9" ht="22.5" customHeight="1" x14ac:dyDescent="0.25">
      <c r="C18263" s="34"/>
      <c r="D18263" s="27"/>
      <c r="F18263" s="27"/>
      <c r="G18263" s="35"/>
      <c r="H18263" s="35"/>
      <c r="I18263" s="35"/>
    </row>
    <row r="18264" spans="3:9" ht="22.5" customHeight="1" x14ac:dyDescent="0.25">
      <c r="C18264" s="34"/>
      <c r="D18264" s="27"/>
      <c r="F18264" s="27"/>
      <c r="G18264" s="35"/>
      <c r="H18264" s="35"/>
      <c r="I18264" s="35"/>
    </row>
    <row r="18265" spans="3:9" ht="22.5" customHeight="1" x14ac:dyDescent="0.25">
      <c r="C18265" s="34"/>
      <c r="D18265" s="27"/>
      <c r="F18265" s="27"/>
      <c r="G18265" s="35"/>
      <c r="H18265" s="35"/>
      <c r="I18265" s="35"/>
    </row>
    <row r="18266" spans="3:9" ht="22.5" customHeight="1" x14ac:dyDescent="0.25">
      <c r="C18266" s="34"/>
      <c r="D18266" s="27"/>
      <c r="F18266" s="27"/>
      <c r="G18266" s="35"/>
      <c r="H18266" s="35"/>
      <c r="I18266" s="35"/>
    </row>
    <row r="18267" spans="3:9" ht="22.5" customHeight="1" x14ac:dyDescent="0.25">
      <c r="C18267" s="34"/>
      <c r="D18267" s="27"/>
      <c r="F18267" s="27"/>
      <c r="G18267" s="35"/>
      <c r="H18267" s="35"/>
      <c r="I18267" s="35"/>
    </row>
    <row r="18268" spans="3:9" ht="22.5" customHeight="1" x14ac:dyDescent="0.25">
      <c r="C18268" s="34"/>
      <c r="D18268" s="27"/>
      <c r="F18268" s="27"/>
      <c r="G18268" s="35"/>
      <c r="H18268" s="35"/>
      <c r="I18268" s="35"/>
    </row>
    <row r="18269" spans="3:9" ht="22.5" customHeight="1" x14ac:dyDescent="0.25">
      <c r="C18269" s="34"/>
      <c r="D18269" s="27"/>
      <c r="F18269" s="27"/>
      <c r="G18269" s="35"/>
      <c r="H18269" s="35"/>
      <c r="I18269" s="35"/>
    </row>
    <row r="18270" spans="3:9" ht="22.5" customHeight="1" x14ac:dyDescent="0.25">
      <c r="C18270" s="34"/>
      <c r="D18270" s="27"/>
      <c r="F18270" s="27"/>
      <c r="G18270" s="35"/>
      <c r="H18270" s="35"/>
      <c r="I18270" s="35"/>
    </row>
    <row r="18271" spans="3:9" ht="22.5" customHeight="1" x14ac:dyDescent="0.25">
      <c r="C18271" s="34"/>
      <c r="D18271" s="27"/>
      <c r="F18271" s="27"/>
      <c r="G18271" s="35"/>
      <c r="H18271" s="35"/>
      <c r="I18271" s="35"/>
    </row>
    <row r="18272" spans="3:9" ht="22.5" customHeight="1" x14ac:dyDescent="0.25">
      <c r="C18272" s="34"/>
      <c r="D18272" s="27"/>
      <c r="F18272" s="27"/>
      <c r="G18272" s="35"/>
      <c r="H18272" s="35"/>
      <c r="I18272" s="35"/>
    </row>
    <row r="18273" spans="3:9" ht="22.5" customHeight="1" x14ac:dyDescent="0.25">
      <c r="C18273" s="34"/>
      <c r="D18273" s="27"/>
      <c r="F18273" s="27"/>
      <c r="G18273" s="35"/>
      <c r="H18273" s="35"/>
      <c r="I18273" s="35"/>
    </row>
    <row r="18274" spans="3:9" ht="22.5" customHeight="1" x14ac:dyDescent="0.25">
      <c r="C18274" s="34"/>
      <c r="D18274" s="27"/>
      <c r="F18274" s="27"/>
      <c r="G18274" s="35"/>
      <c r="H18274" s="35"/>
      <c r="I18274" s="35"/>
    </row>
    <row r="18275" spans="3:9" ht="22.5" customHeight="1" x14ac:dyDescent="0.25">
      <c r="C18275" s="34"/>
      <c r="D18275" s="27"/>
      <c r="F18275" s="27"/>
      <c r="G18275" s="35"/>
      <c r="H18275" s="35"/>
      <c r="I18275" s="35"/>
    </row>
    <row r="18276" spans="3:9" ht="22.5" customHeight="1" x14ac:dyDescent="0.25">
      <c r="C18276" s="34"/>
      <c r="D18276" s="27"/>
      <c r="F18276" s="27"/>
      <c r="G18276" s="35"/>
      <c r="H18276" s="35"/>
      <c r="I18276" s="35"/>
    </row>
    <row r="18277" spans="3:9" ht="22.5" customHeight="1" x14ac:dyDescent="0.25">
      <c r="C18277" s="34"/>
      <c r="D18277" s="27"/>
      <c r="F18277" s="27"/>
      <c r="G18277" s="35"/>
      <c r="H18277" s="35"/>
      <c r="I18277" s="35"/>
    </row>
    <row r="18278" spans="3:9" ht="22.5" customHeight="1" x14ac:dyDescent="0.25">
      <c r="C18278" s="34"/>
      <c r="D18278" s="27"/>
      <c r="F18278" s="27"/>
      <c r="G18278" s="35"/>
      <c r="H18278" s="35"/>
      <c r="I18278" s="35"/>
    </row>
    <row r="18279" spans="3:9" ht="22.5" customHeight="1" x14ac:dyDescent="0.25">
      <c r="C18279" s="34"/>
      <c r="D18279" s="27"/>
      <c r="F18279" s="27"/>
      <c r="G18279" s="35"/>
      <c r="H18279" s="35"/>
      <c r="I18279" s="35"/>
    </row>
    <row r="18280" spans="3:9" ht="22.5" customHeight="1" x14ac:dyDescent="0.25">
      <c r="C18280" s="34"/>
      <c r="D18280" s="27"/>
      <c r="F18280" s="27"/>
      <c r="G18280" s="35"/>
      <c r="H18280" s="35"/>
      <c r="I18280" s="35"/>
    </row>
    <row r="18281" spans="3:9" ht="22.5" customHeight="1" x14ac:dyDescent="0.25">
      <c r="C18281" s="34"/>
      <c r="D18281" s="27"/>
      <c r="F18281" s="27"/>
      <c r="G18281" s="35"/>
      <c r="H18281" s="35"/>
      <c r="I18281" s="35"/>
    </row>
    <row r="18282" spans="3:9" ht="22.5" customHeight="1" x14ac:dyDescent="0.25">
      <c r="C18282" s="34"/>
      <c r="D18282" s="27"/>
      <c r="F18282" s="27"/>
      <c r="G18282" s="35"/>
      <c r="H18282" s="35"/>
      <c r="I18282" s="35"/>
    </row>
    <row r="18283" spans="3:9" ht="22.5" customHeight="1" x14ac:dyDescent="0.25">
      <c r="C18283" s="34"/>
      <c r="D18283" s="27"/>
      <c r="F18283" s="27"/>
      <c r="G18283" s="35"/>
      <c r="H18283" s="35"/>
      <c r="I18283" s="35"/>
    </row>
    <row r="18284" spans="3:9" ht="22.5" customHeight="1" x14ac:dyDescent="0.25">
      <c r="C18284" s="34"/>
      <c r="D18284" s="27"/>
      <c r="F18284" s="27"/>
      <c r="G18284" s="35"/>
      <c r="H18284" s="35"/>
      <c r="I18284" s="35"/>
    </row>
    <row r="18285" spans="3:9" ht="22.5" customHeight="1" x14ac:dyDescent="0.25">
      <c r="C18285" s="34"/>
      <c r="D18285" s="27"/>
      <c r="F18285" s="27"/>
      <c r="G18285" s="35"/>
      <c r="H18285" s="35"/>
      <c r="I18285" s="35"/>
    </row>
    <row r="18286" spans="3:9" ht="22.5" customHeight="1" x14ac:dyDescent="0.25">
      <c r="C18286" s="34"/>
      <c r="D18286" s="27"/>
      <c r="F18286" s="27"/>
      <c r="G18286" s="35"/>
      <c r="H18286" s="35"/>
      <c r="I18286" s="35"/>
    </row>
    <row r="18287" spans="3:9" ht="22.5" customHeight="1" x14ac:dyDescent="0.25">
      <c r="C18287" s="34"/>
      <c r="D18287" s="27"/>
      <c r="F18287" s="27"/>
      <c r="G18287" s="35"/>
      <c r="H18287" s="35"/>
      <c r="I18287" s="35"/>
    </row>
    <row r="18288" spans="3:9" ht="22.5" customHeight="1" x14ac:dyDescent="0.25">
      <c r="C18288" s="34"/>
      <c r="D18288" s="27"/>
      <c r="F18288" s="27"/>
      <c r="G18288" s="35"/>
      <c r="H18288" s="35"/>
      <c r="I18288" s="35"/>
    </row>
    <row r="18289" spans="3:9" ht="22.5" customHeight="1" x14ac:dyDescent="0.25">
      <c r="C18289" s="34"/>
      <c r="D18289" s="27"/>
      <c r="F18289" s="27"/>
      <c r="G18289" s="35"/>
      <c r="H18289" s="35"/>
      <c r="I18289" s="35"/>
    </row>
    <row r="18290" spans="3:9" ht="22.5" customHeight="1" x14ac:dyDescent="0.25">
      <c r="C18290" s="34"/>
      <c r="D18290" s="27"/>
      <c r="F18290" s="27"/>
      <c r="G18290" s="35"/>
      <c r="H18290" s="35"/>
      <c r="I18290" s="35"/>
    </row>
    <row r="18291" spans="3:9" ht="22.5" customHeight="1" x14ac:dyDescent="0.25">
      <c r="C18291" s="34"/>
      <c r="D18291" s="27"/>
      <c r="F18291" s="27"/>
      <c r="G18291" s="35"/>
      <c r="H18291" s="35"/>
      <c r="I18291" s="35"/>
    </row>
    <row r="18292" spans="3:9" ht="22.5" customHeight="1" x14ac:dyDescent="0.25">
      <c r="C18292" s="34"/>
      <c r="D18292" s="27"/>
      <c r="F18292" s="27"/>
      <c r="G18292" s="35"/>
      <c r="H18292" s="35"/>
      <c r="I18292" s="35"/>
    </row>
    <row r="18293" spans="3:9" ht="22.5" customHeight="1" x14ac:dyDescent="0.25">
      <c r="C18293" s="34"/>
      <c r="D18293" s="27"/>
      <c r="F18293" s="27"/>
      <c r="G18293" s="35"/>
      <c r="H18293" s="35"/>
      <c r="I18293" s="35"/>
    </row>
    <row r="18294" spans="3:9" ht="22.5" customHeight="1" x14ac:dyDescent="0.25">
      <c r="C18294" s="34"/>
      <c r="D18294" s="27"/>
      <c r="F18294" s="27"/>
      <c r="G18294" s="35"/>
      <c r="H18294" s="35"/>
      <c r="I18294" s="35"/>
    </row>
    <row r="18295" spans="3:9" ht="22.5" customHeight="1" x14ac:dyDescent="0.25">
      <c r="C18295" s="34"/>
      <c r="D18295" s="27"/>
      <c r="F18295" s="27"/>
      <c r="G18295" s="35"/>
      <c r="H18295" s="35"/>
      <c r="I18295" s="35"/>
    </row>
    <row r="18296" spans="3:9" ht="22.5" customHeight="1" x14ac:dyDescent="0.25">
      <c r="C18296" s="34"/>
      <c r="D18296" s="27"/>
      <c r="F18296" s="27"/>
      <c r="G18296" s="35"/>
      <c r="H18296" s="35"/>
      <c r="I18296" s="35"/>
    </row>
    <row r="18297" spans="3:9" ht="22.5" customHeight="1" x14ac:dyDescent="0.25">
      <c r="C18297" s="34"/>
      <c r="D18297" s="27"/>
      <c r="F18297" s="27"/>
      <c r="G18297" s="35"/>
      <c r="H18297" s="35"/>
      <c r="I18297" s="35"/>
    </row>
    <row r="18298" spans="3:9" ht="22.5" customHeight="1" x14ac:dyDescent="0.25">
      <c r="C18298" s="34"/>
      <c r="D18298" s="27"/>
      <c r="F18298" s="27"/>
      <c r="G18298" s="35"/>
      <c r="H18298" s="35"/>
      <c r="I18298" s="35"/>
    </row>
    <row r="18299" spans="3:9" ht="22.5" customHeight="1" x14ac:dyDescent="0.25">
      <c r="C18299" s="34"/>
      <c r="D18299" s="27"/>
      <c r="F18299" s="27"/>
      <c r="G18299" s="35"/>
      <c r="H18299" s="35"/>
      <c r="I18299" s="35"/>
    </row>
    <row r="18300" spans="3:9" ht="22.5" customHeight="1" x14ac:dyDescent="0.25">
      <c r="C18300" s="34"/>
      <c r="D18300" s="27"/>
      <c r="F18300" s="27"/>
      <c r="G18300" s="35"/>
      <c r="H18300" s="35"/>
      <c r="I18300" s="35"/>
    </row>
    <row r="18301" spans="3:9" ht="22.5" customHeight="1" x14ac:dyDescent="0.25">
      <c r="C18301" s="34"/>
      <c r="D18301" s="27"/>
      <c r="F18301" s="27"/>
      <c r="G18301" s="35"/>
      <c r="H18301" s="35"/>
      <c r="I18301" s="35"/>
    </row>
    <row r="18302" spans="3:9" ht="22.5" customHeight="1" x14ac:dyDescent="0.25">
      <c r="C18302" s="34"/>
      <c r="D18302" s="27"/>
      <c r="F18302" s="27"/>
      <c r="G18302" s="35"/>
      <c r="H18302" s="35"/>
      <c r="I18302" s="35"/>
    </row>
    <row r="18303" spans="3:9" ht="22.5" customHeight="1" x14ac:dyDescent="0.25">
      <c r="C18303" s="34"/>
      <c r="D18303" s="27"/>
      <c r="F18303" s="27"/>
      <c r="G18303" s="35"/>
      <c r="H18303" s="35"/>
      <c r="I18303" s="35"/>
    </row>
    <row r="18304" spans="3:9" ht="22.5" customHeight="1" x14ac:dyDescent="0.25">
      <c r="C18304" s="34"/>
      <c r="D18304" s="27"/>
      <c r="F18304" s="27"/>
      <c r="G18304" s="35"/>
      <c r="H18304" s="35"/>
      <c r="I18304" s="35"/>
    </row>
    <row r="18305" spans="3:9" ht="22.5" customHeight="1" x14ac:dyDescent="0.25">
      <c r="C18305" s="34"/>
      <c r="D18305" s="27"/>
      <c r="F18305" s="27"/>
      <c r="G18305" s="35"/>
      <c r="H18305" s="35"/>
      <c r="I18305" s="35"/>
    </row>
    <row r="18306" spans="3:9" ht="22.5" customHeight="1" x14ac:dyDescent="0.25">
      <c r="C18306" s="34"/>
      <c r="D18306" s="27"/>
      <c r="F18306" s="27"/>
      <c r="G18306" s="35"/>
      <c r="H18306" s="35"/>
      <c r="I18306" s="35"/>
    </row>
    <row r="18307" spans="3:9" ht="22.5" customHeight="1" x14ac:dyDescent="0.25">
      <c r="C18307" s="34"/>
      <c r="D18307" s="27"/>
      <c r="F18307" s="27"/>
      <c r="G18307" s="35"/>
      <c r="H18307" s="35"/>
      <c r="I18307" s="35"/>
    </row>
    <row r="18308" spans="3:9" ht="22.5" customHeight="1" x14ac:dyDescent="0.25">
      <c r="C18308" s="34"/>
      <c r="D18308" s="27"/>
      <c r="F18308" s="27"/>
      <c r="G18308" s="35"/>
      <c r="H18308" s="35"/>
      <c r="I18308" s="35"/>
    </row>
    <row r="18309" spans="3:9" ht="22.5" customHeight="1" x14ac:dyDescent="0.25">
      <c r="C18309" s="34"/>
      <c r="D18309" s="27"/>
      <c r="F18309" s="27"/>
      <c r="G18309" s="35"/>
      <c r="H18309" s="35"/>
      <c r="I18309" s="35"/>
    </row>
    <row r="18310" spans="3:9" ht="22.5" customHeight="1" x14ac:dyDescent="0.25">
      <c r="C18310" s="34"/>
      <c r="D18310" s="27"/>
      <c r="F18310" s="27"/>
      <c r="G18310" s="35"/>
      <c r="H18310" s="35"/>
      <c r="I18310" s="35"/>
    </row>
    <row r="18311" spans="3:9" ht="22.5" customHeight="1" x14ac:dyDescent="0.25">
      <c r="C18311" s="34"/>
      <c r="D18311" s="27"/>
      <c r="F18311" s="27"/>
      <c r="G18311" s="35"/>
      <c r="H18311" s="35"/>
      <c r="I18311" s="35"/>
    </row>
    <row r="18312" spans="3:9" ht="22.5" customHeight="1" x14ac:dyDescent="0.25">
      <c r="C18312" s="34"/>
      <c r="D18312" s="27"/>
      <c r="F18312" s="27"/>
      <c r="G18312" s="35"/>
      <c r="H18312" s="35"/>
      <c r="I18312" s="35"/>
    </row>
    <row r="18313" spans="3:9" ht="22.5" customHeight="1" x14ac:dyDescent="0.25">
      <c r="C18313" s="34"/>
      <c r="D18313" s="27"/>
      <c r="F18313" s="27"/>
      <c r="G18313" s="35"/>
      <c r="H18313" s="35"/>
      <c r="I18313" s="35"/>
    </row>
    <row r="18314" spans="3:9" ht="22.5" customHeight="1" x14ac:dyDescent="0.25">
      <c r="C18314" s="34"/>
      <c r="D18314" s="27"/>
      <c r="F18314" s="27"/>
      <c r="G18314" s="35"/>
      <c r="H18314" s="35"/>
      <c r="I18314" s="35"/>
    </row>
    <row r="18315" spans="3:9" ht="22.5" customHeight="1" x14ac:dyDescent="0.25">
      <c r="C18315" s="34"/>
      <c r="D18315" s="27"/>
      <c r="F18315" s="27"/>
      <c r="G18315" s="35"/>
      <c r="H18315" s="35"/>
      <c r="I18315" s="35"/>
    </row>
    <row r="18316" spans="3:9" ht="22.5" customHeight="1" x14ac:dyDescent="0.25">
      <c r="C18316" s="34"/>
      <c r="D18316" s="27"/>
      <c r="F18316" s="27"/>
      <c r="G18316" s="35"/>
      <c r="H18316" s="35"/>
      <c r="I18316" s="35"/>
    </row>
    <row r="18317" spans="3:9" ht="22.5" customHeight="1" x14ac:dyDescent="0.25">
      <c r="C18317" s="34"/>
      <c r="D18317" s="27"/>
      <c r="F18317" s="27"/>
      <c r="G18317" s="35"/>
      <c r="H18317" s="35"/>
      <c r="I18317" s="35"/>
    </row>
    <row r="18318" spans="3:9" ht="22.5" customHeight="1" x14ac:dyDescent="0.25">
      <c r="C18318" s="34"/>
      <c r="D18318" s="27"/>
      <c r="F18318" s="27"/>
      <c r="G18318" s="35"/>
      <c r="H18318" s="35"/>
      <c r="I18318" s="35"/>
    </row>
    <row r="18319" spans="3:9" ht="22.5" customHeight="1" x14ac:dyDescent="0.25">
      <c r="C18319" s="34"/>
      <c r="D18319" s="27"/>
      <c r="F18319" s="27"/>
      <c r="G18319" s="35"/>
      <c r="H18319" s="35"/>
      <c r="I18319" s="35"/>
    </row>
    <row r="18320" spans="3:9" ht="22.5" customHeight="1" x14ac:dyDescent="0.25">
      <c r="C18320" s="34"/>
      <c r="D18320" s="27"/>
      <c r="F18320" s="27"/>
      <c r="G18320" s="35"/>
      <c r="H18320" s="35"/>
      <c r="I18320" s="35"/>
    </row>
    <row r="18321" spans="3:9" ht="22.5" customHeight="1" x14ac:dyDescent="0.25">
      <c r="C18321" s="34"/>
      <c r="D18321" s="27"/>
      <c r="F18321" s="27"/>
      <c r="G18321" s="35"/>
      <c r="H18321" s="35"/>
      <c r="I18321" s="35"/>
    </row>
    <row r="18322" spans="3:9" ht="22.5" customHeight="1" x14ac:dyDescent="0.25">
      <c r="C18322" s="34"/>
      <c r="D18322" s="27"/>
      <c r="F18322" s="27"/>
      <c r="G18322" s="35"/>
      <c r="H18322" s="35"/>
      <c r="I18322" s="35"/>
    </row>
    <row r="18323" spans="3:9" ht="22.5" customHeight="1" x14ac:dyDescent="0.25">
      <c r="C18323" s="34"/>
      <c r="D18323" s="27"/>
      <c r="F18323" s="27"/>
      <c r="G18323" s="35"/>
      <c r="H18323" s="35"/>
      <c r="I18323" s="35"/>
    </row>
    <row r="18324" spans="3:9" ht="22.5" customHeight="1" x14ac:dyDescent="0.25">
      <c r="C18324" s="34"/>
      <c r="D18324" s="27"/>
      <c r="F18324" s="27"/>
      <c r="G18324" s="35"/>
      <c r="H18324" s="35"/>
      <c r="I18324" s="35"/>
    </row>
    <row r="18325" spans="3:9" ht="22.5" customHeight="1" x14ac:dyDescent="0.25">
      <c r="C18325" s="34"/>
      <c r="D18325" s="27"/>
      <c r="F18325" s="27"/>
      <c r="G18325" s="35"/>
      <c r="H18325" s="35"/>
      <c r="I18325" s="35"/>
    </row>
    <row r="18326" spans="3:9" ht="22.5" customHeight="1" x14ac:dyDescent="0.25">
      <c r="C18326" s="34"/>
      <c r="D18326" s="27"/>
      <c r="F18326" s="27"/>
      <c r="G18326" s="35"/>
      <c r="H18326" s="35"/>
      <c r="I18326" s="35"/>
    </row>
  </sheetData>
  <sheetProtection algorithmName="SHA-512" hashValue="drI3OclPEFXA9Qm0+rb74hCQ4KVnsgpFa5bgUffd06E1kZwxO26SBm691x62Ux/y1wmZNBBGSxg5RlslW1/oXQ==" saltValue="jDm38tmC3oapEb7RJhGNSQ==" spinCount="100000" sheet="1" objects="1" scenarios="1"/>
  <pageMargins left="0.25" right="0.57999999999999996" top="0.3" bottom="0.45" header="0.21"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146" r:id="rId4" name="Button 2">
              <controlPr defaultSize="0" print="0" autoFill="0" autoPict="0" macro="[0]!paymentadd_Click">
                <anchor moveWithCells="1" sizeWithCells="1">
                  <from>
                    <xdr:col>8</xdr:col>
                    <xdr:colOff>104775</xdr:colOff>
                    <xdr:row>0</xdr:row>
                    <xdr:rowOff>0</xdr:rowOff>
                  </from>
                  <to>
                    <xdr:col>10</xdr:col>
                    <xdr:colOff>9525</xdr:colOff>
                    <xdr:row>0</xdr:row>
                    <xdr:rowOff>333375</xdr:rowOff>
                  </to>
                </anchor>
              </controlPr>
            </control>
          </mc:Choice>
        </mc:AlternateContent>
        <mc:AlternateContent xmlns:mc="http://schemas.openxmlformats.org/markup-compatibility/2006">
          <mc:Choice Requires="x14">
            <control shapeId="6147" r:id="rId5" name="Button 3">
              <controlPr defaultSize="0" print="0" autoFill="0" autoPict="0" macro="[0]!searchpayment_Click">
                <anchor moveWithCells="1" sizeWithCells="1">
                  <from>
                    <xdr:col>8</xdr:col>
                    <xdr:colOff>95250</xdr:colOff>
                    <xdr:row>0</xdr:row>
                    <xdr:rowOff>333375</xdr:rowOff>
                  </from>
                  <to>
                    <xdr:col>10</xdr:col>
                    <xdr:colOff>9525</xdr:colOff>
                    <xdr:row>1</xdr:row>
                    <xdr:rowOff>295275</xdr:rowOff>
                  </to>
                </anchor>
              </controlPr>
            </control>
          </mc:Choice>
        </mc:AlternateContent>
        <mc:AlternateContent xmlns:mc="http://schemas.openxmlformats.org/markup-compatibility/2006">
          <mc:Choice Requires="x14">
            <control shapeId="6148" r:id="rId6" name="Button 4">
              <controlPr defaultSize="0" print="0" autoFill="0" autoPict="0" macro="[0]!Home_Click">
                <anchor>
                  <from>
                    <xdr:col>0</xdr:col>
                    <xdr:colOff>38100</xdr:colOff>
                    <xdr:row>0</xdr:row>
                    <xdr:rowOff>28575</xdr:rowOff>
                  </from>
                  <to>
                    <xdr:col>2</xdr:col>
                    <xdr:colOff>476250</xdr:colOff>
                    <xdr:row>1</xdr:row>
                    <xdr:rowOff>66675</xdr:rowOff>
                  </to>
                </anchor>
              </controlPr>
            </control>
          </mc:Choice>
        </mc:AlternateContent>
        <mc:AlternateContent xmlns:mc="http://schemas.openxmlformats.org/markup-compatibility/2006">
          <mc:Choice Requires="x14">
            <control shapeId="6155" r:id="rId7" name="Button 11">
              <controlPr defaultSize="0" print="0" autoFill="0" autoPict="0" macro="[0]!PAYMENT_Click">
                <anchor moveWithCells="1" sizeWithCells="1">
                  <from>
                    <xdr:col>6</xdr:col>
                    <xdr:colOff>752475</xdr:colOff>
                    <xdr:row>0</xdr:row>
                    <xdr:rowOff>19050</xdr:rowOff>
                  </from>
                  <to>
                    <xdr:col>8</xdr:col>
                    <xdr:colOff>85725</xdr:colOff>
                    <xdr:row>0</xdr:row>
                    <xdr:rowOff>314325</xdr:rowOff>
                  </to>
                </anchor>
              </controlPr>
            </control>
          </mc:Choice>
        </mc:AlternateContent>
        <mc:AlternateContent xmlns:mc="http://schemas.openxmlformats.org/markup-compatibility/2006">
          <mc:Choice Requires="x14">
            <control shapeId="6156" r:id="rId8" name="Button 12">
              <controlPr defaultSize="0" print="0" autoFill="0" autoPict="0" macro="[0]!PAYMENT_Button12_Click">
                <anchor moveWithCells="1" sizeWithCells="1">
                  <from>
                    <xdr:col>6</xdr:col>
                    <xdr:colOff>752475</xdr:colOff>
                    <xdr:row>0</xdr:row>
                    <xdr:rowOff>333375</xdr:rowOff>
                  </from>
                  <to>
                    <xdr:col>8</xdr:col>
                    <xdr:colOff>95250</xdr:colOff>
                    <xdr:row>1</xdr:row>
                    <xdr:rowOff>295275</xdr:rowOff>
                  </to>
                </anchor>
              </controlPr>
            </control>
          </mc:Choice>
        </mc:AlternateContent>
        <mc:AlternateContent xmlns:mc="http://schemas.openxmlformats.org/markup-compatibility/2006">
          <mc:Choice Requires="x14">
            <control shapeId="6157" r:id="rId9" name="Button 13">
              <controlPr defaultSize="0" print="0" autoFill="0" autoPict="0" macro="[0]!Button9_Click">
                <anchor moveWithCells="1" sizeWithCells="1">
                  <from>
                    <xdr:col>6</xdr:col>
                    <xdr:colOff>9525</xdr:colOff>
                    <xdr:row>0</xdr:row>
                    <xdr:rowOff>9525</xdr:rowOff>
                  </from>
                  <to>
                    <xdr:col>6</xdr:col>
                    <xdr:colOff>733425</xdr:colOff>
                    <xdr:row>1</xdr:row>
                    <xdr:rowOff>295275</xdr:rowOff>
                  </to>
                </anchor>
              </controlPr>
            </control>
          </mc:Choice>
        </mc:AlternateContent>
        <mc:AlternateContent xmlns:mc="http://schemas.openxmlformats.org/markup-compatibility/2006">
          <mc:Choice Requires="x14">
            <control shapeId="6158" r:id="rId10" name="Button 14">
              <controlPr defaultSize="0" print="0" autoFill="0" autoPict="0" macro="[0]!ACCOUNTS_Button10_Click">
                <anchor moveWithCells="1" sizeWithCells="1">
                  <from>
                    <xdr:col>5</xdr:col>
                    <xdr:colOff>695325</xdr:colOff>
                    <xdr:row>0</xdr:row>
                    <xdr:rowOff>333375</xdr:rowOff>
                  </from>
                  <to>
                    <xdr:col>5</xdr:col>
                    <xdr:colOff>1295400</xdr:colOff>
                    <xdr:row>1</xdr:row>
                    <xdr:rowOff>285750</xdr:rowOff>
                  </to>
                </anchor>
              </controlPr>
            </control>
          </mc:Choice>
        </mc:AlternateContent>
      </controls>
    </mc:Choice>
  </mc:AlternateContent>
  <tableParts count="1">
    <tablePart r:id="rId1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DATABASE!$C$4:$C$1293</xm:f>
          </x14:formula1>
          <xm:sqref>D4</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B1:I632"/>
  <sheetViews>
    <sheetView showRowColHeaders="0" workbookViewId="0">
      <pane ySplit="8" topLeftCell="A9" activePane="bottomLeft" state="frozen"/>
      <selection pane="bottomLeft" activeCell="B3" sqref="B3"/>
    </sheetView>
  </sheetViews>
  <sheetFormatPr defaultRowHeight="20.100000000000001" customHeight="1" x14ac:dyDescent="0.3"/>
  <cols>
    <col min="1" max="1" width="9.140625" style="61"/>
    <col min="2" max="2" width="7.5703125" style="62" customWidth="1"/>
    <col min="3" max="3" width="13.5703125" style="99" customWidth="1"/>
    <col min="4" max="4" width="13.140625" style="94" customWidth="1"/>
    <col min="5" max="5" width="23.85546875" style="94" customWidth="1"/>
    <col min="6" max="6" width="10.7109375" style="94" customWidth="1"/>
    <col min="7" max="7" width="14.42578125" style="100" customWidth="1"/>
    <col min="8" max="8" width="14.28515625" style="100" customWidth="1"/>
    <col min="9" max="9" width="12.28515625" style="100" customWidth="1"/>
    <col min="10" max="16384" width="9.140625" style="61"/>
  </cols>
  <sheetData>
    <row r="1" spans="2:9" ht="42" customHeight="1" x14ac:dyDescent="0.3">
      <c r="C1" s="210" t="s">
        <v>2886</v>
      </c>
      <c r="D1" s="210"/>
      <c r="E1" s="210"/>
      <c r="F1" s="210"/>
      <c r="G1" s="210"/>
      <c r="H1" s="210"/>
      <c r="I1" s="210"/>
    </row>
    <row r="2" spans="2:9" ht="20.100000000000001" customHeight="1" x14ac:dyDescent="0.3">
      <c r="C2" s="102" t="s">
        <v>4453</v>
      </c>
      <c r="D2" s="103"/>
      <c r="E2" s="103" t="s">
        <v>4454</v>
      </c>
      <c r="F2" s="103"/>
      <c r="G2" s="104"/>
      <c r="H2" s="104" t="s">
        <v>2122</v>
      </c>
      <c r="I2" s="105"/>
    </row>
    <row r="3" spans="2:9" ht="20.100000000000001" customHeight="1" x14ac:dyDescent="0.3">
      <c r="B3" s="88"/>
      <c r="C3" s="106" t="s">
        <v>4016</v>
      </c>
      <c r="F3" s="94" t="s">
        <v>3396</v>
      </c>
      <c r="I3" s="107"/>
    </row>
    <row r="4" spans="2:9" ht="20.100000000000001" customHeight="1" x14ac:dyDescent="0.3">
      <c r="C4" s="106" t="s">
        <v>3395</v>
      </c>
      <c r="F4" s="94" t="s">
        <v>3397</v>
      </c>
      <c r="I4" s="107"/>
    </row>
    <row r="5" spans="2:9" ht="20.100000000000001" customHeight="1" x14ac:dyDescent="0.3">
      <c r="C5" s="108" t="s">
        <v>4156</v>
      </c>
      <c r="D5" s="109"/>
      <c r="E5" s="109"/>
      <c r="F5" s="110" t="s">
        <v>4157</v>
      </c>
      <c r="G5" s="111"/>
      <c r="H5" s="111"/>
      <c r="I5" s="112"/>
    </row>
    <row r="6" spans="2:9" ht="20.100000000000001" customHeight="1" x14ac:dyDescent="0.3">
      <c r="C6" s="101"/>
      <c r="F6" s="95"/>
    </row>
    <row r="7" spans="2:9" ht="20.100000000000001" customHeight="1" x14ac:dyDescent="0.3">
      <c r="C7" s="101"/>
    </row>
    <row r="8" spans="2:9" ht="24" customHeight="1" x14ac:dyDescent="0.3">
      <c r="C8" s="90" t="s">
        <v>31</v>
      </c>
      <c r="D8" s="91" t="s">
        <v>0</v>
      </c>
      <c r="E8" s="92" t="s">
        <v>80</v>
      </c>
      <c r="F8" s="93" t="s">
        <v>33</v>
      </c>
      <c r="G8" s="193" t="s">
        <v>25</v>
      </c>
      <c r="H8" s="193" t="s">
        <v>18</v>
      </c>
      <c r="I8" s="193" t="s">
        <v>17</v>
      </c>
    </row>
    <row r="9" spans="2:9" s="63" customFormat="1" ht="20.100000000000001" customHeight="1" x14ac:dyDescent="0.25">
      <c r="B9" s="89"/>
      <c r="C9" s="64"/>
      <c r="G9" s="65"/>
      <c r="H9" s="65"/>
      <c r="I9" s="65"/>
    </row>
    <row r="10" spans="2:9" s="63" customFormat="1" ht="20.100000000000001" customHeight="1" x14ac:dyDescent="0.25">
      <c r="B10" s="89"/>
      <c r="C10" s="64"/>
      <c r="G10" s="65"/>
      <c r="H10" s="65"/>
      <c r="I10" s="65"/>
    </row>
    <row r="11" spans="2:9" s="96" customFormat="1" ht="20.100000000000001" customHeight="1" x14ac:dyDescent="0.25">
      <c r="B11" s="64"/>
      <c r="C11" s="64"/>
      <c r="D11" s="63"/>
      <c r="E11" s="63"/>
      <c r="F11" s="63"/>
      <c r="G11" s="65"/>
      <c r="H11" s="65"/>
      <c r="I11" s="65"/>
    </row>
    <row r="12" spans="2:9" s="96" customFormat="1" ht="20.100000000000001" customHeight="1" x14ac:dyDescent="0.25">
      <c r="B12" s="64"/>
      <c r="C12" s="64"/>
      <c r="D12" s="63"/>
      <c r="E12" s="63"/>
      <c r="F12" s="63"/>
      <c r="G12" s="65"/>
      <c r="H12" s="65"/>
      <c r="I12" s="65"/>
    </row>
    <row r="13" spans="2:9" s="96" customFormat="1" ht="20.100000000000001" customHeight="1" x14ac:dyDescent="0.25">
      <c r="B13" s="64"/>
      <c r="C13" s="64"/>
      <c r="D13" s="63"/>
      <c r="E13" s="63"/>
      <c r="F13" s="63"/>
      <c r="G13" s="65"/>
      <c r="H13" s="65"/>
      <c r="I13" s="65"/>
    </row>
    <row r="14" spans="2:9" s="96" customFormat="1" ht="20.100000000000001" customHeight="1" x14ac:dyDescent="0.25">
      <c r="B14" s="64"/>
      <c r="C14" s="64"/>
      <c r="D14" s="63"/>
      <c r="E14" s="63"/>
      <c r="F14" s="63"/>
      <c r="G14" s="65"/>
      <c r="H14" s="65"/>
      <c r="I14" s="65"/>
    </row>
    <row r="15" spans="2:9" s="96" customFormat="1" ht="20.100000000000001" customHeight="1" x14ac:dyDescent="0.25">
      <c r="B15" s="64"/>
      <c r="C15" s="64"/>
      <c r="D15" s="63"/>
      <c r="E15" s="63"/>
      <c r="F15" s="63"/>
      <c r="G15" s="65"/>
      <c r="H15" s="65"/>
      <c r="I15" s="65"/>
    </row>
    <row r="16" spans="2:9" s="96" customFormat="1" ht="20.100000000000001" customHeight="1" x14ac:dyDescent="0.25">
      <c r="B16" s="64"/>
      <c r="C16" s="64"/>
      <c r="D16" s="63"/>
      <c r="E16" s="63"/>
      <c r="F16" s="63"/>
      <c r="G16" s="65"/>
      <c r="H16" s="65"/>
      <c r="I16" s="65"/>
    </row>
    <row r="17" spans="2:9" s="96" customFormat="1" ht="20.100000000000001" customHeight="1" x14ac:dyDescent="0.25">
      <c r="B17" s="64"/>
      <c r="C17" s="64"/>
      <c r="D17" s="63"/>
      <c r="E17" s="63"/>
      <c r="F17" s="63"/>
      <c r="G17" s="65"/>
      <c r="H17" s="65"/>
      <c r="I17" s="65"/>
    </row>
    <row r="18" spans="2:9" s="96" customFormat="1" ht="20.100000000000001" customHeight="1" x14ac:dyDescent="0.25">
      <c r="B18" s="64"/>
      <c r="C18" s="64"/>
      <c r="D18" s="63"/>
      <c r="E18" s="63"/>
      <c r="F18" s="63"/>
      <c r="G18" s="65"/>
      <c r="H18" s="65"/>
      <c r="I18" s="65"/>
    </row>
    <row r="19" spans="2:9" s="96" customFormat="1" ht="20.100000000000001" customHeight="1" x14ac:dyDescent="0.25">
      <c r="B19" s="64"/>
      <c r="C19" s="64"/>
      <c r="D19" s="63"/>
      <c r="E19" s="63"/>
      <c r="F19" s="63"/>
      <c r="G19" s="65"/>
      <c r="H19" s="65"/>
      <c r="I19" s="65"/>
    </row>
    <row r="20" spans="2:9" s="96" customFormat="1" ht="20.100000000000001" customHeight="1" x14ac:dyDescent="0.25">
      <c r="B20" s="64"/>
      <c r="C20" s="64"/>
      <c r="D20" s="63"/>
      <c r="E20" s="63"/>
      <c r="F20" s="63"/>
      <c r="G20" s="65"/>
      <c r="H20" s="65"/>
      <c r="I20" s="65"/>
    </row>
    <row r="21" spans="2:9" s="96" customFormat="1" ht="20.100000000000001" customHeight="1" x14ac:dyDescent="0.25">
      <c r="B21" s="64"/>
      <c r="C21" s="64"/>
      <c r="D21" s="63"/>
      <c r="E21" s="63"/>
      <c r="F21" s="63"/>
      <c r="G21" s="65"/>
      <c r="H21" s="65"/>
      <c r="I21" s="65"/>
    </row>
    <row r="22" spans="2:9" s="96" customFormat="1" ht="20.100000000000001" customHeight="1" x14ac:dyDescent="0.25">
      <c r="B22" s="64"/>
      <c r="C22" s="64"/>
      <c r="D22" s="63"/>
      <c r="E22" s="63"/>
      <c r="F22" s="63"/>
      <c r="G22" s="65"/>
      <c r="H22" s="65"/>
      <c r="I22" s="65"/>
    </row>
    <row r="23" spans="2:9" s="96" customFormat="1" ht="20.100000000000001" customHeight="1" x14ac:dyDescent="0.25">
      <c r="B23" s="64"/>
      <c r="C23" s="64"/>
      <c r="D23" s="63"/>
      <c r="E23" s="63"/>
      <c r="F23" s="63"/>
      <c r="G23" s="65"/>
      <c r="H23" s="65"/>
      <c r="I23" s="65"/>
    </row>
    <row r="24" spans="2:9" s="96" customFormat="1" ht="20.100000000000001" customHeight="1" x14ac:dyDescent="0.25">
      <c r="B24" s="64"/>
      <c r="C24" s="64"/>
      <c r="D24" s="63"/>
      <c r="E24" s="63"/>
      <c r="F24" s="63"/>
      <c r="G24" s="65"/>
      <c r="H24" s="65"/>
      <c r="I24" s="65"/>
    </row>
    <row r="25" spans="2:9" s="96" customFormat="1" ht="20.100000000000001" customHeight="1" x14ac:dyDescent="0.25">
      <c r="B25" s="64"/>
      <c r="C25" s="64"/>
      <c r="D25" s="63"/>
      <c r="E25" s="63"/>
      <c r="F25" s="63"/>
      <c r="G25" s="65"/>
      <c r="H25" s="65"/>
      <c r="I25" s="65"/>
    </row>
    <row r="26" spans="2:9" s="96" customFormat="1" ht="20.100000000000001" customHeight="1" x14ac:dyDescent="0.25">
      <c r="B26" s="64"/>
      <c r="C26" s="64"/>
      <c r="D26" s="63"/>
      <c r="E26" s="63"/>
      <c r="F26" s="63"/>
      <c r="G26" s="65"/>
      <c r="H26" s="65"/>
      <c r="I26" s="65"/>
    </row>
    <row r="27" spans="2:9" s="96" customFormat="1" ht="20.100000000000001" customHeight="1" x14ac:dyDescent="0.25">
      <c r="B27" s="64"/>
      <c r="C27" s="64"/>
      <c r="D27" s="63"/>
      <c r="E27" s="63"/>
      <c r="F27" s="63"/>
      <c r="G27" s="65"/>
      <c r="H27" s="65"/>
      <c r="I27" s="65"/>
    </row>
    <row r="28" spans="2:9" s="96" customFormat="1" ht="20.100000000000001" customHeight="1" x14ac:dyDescent="0.25">
      <c r="B28" s="64"/>
      <c r="C28" s="64"/>
      <c r="D28" s="63"/>
      <c r="E28" s="63"/>
      <c r="F28" s="63"/>
      <c r="G28" s="65"/>
      <c r="H28" s="65"/>
      <c r="I28" s="65"/>
    </row>
    <row r="29" spans="2:9" s="96" customFormat="1" ht="20.100000000000001" customHeight="1" x14ac:dyDescent="0.25">
      <c r="B29" s="64"/>
      <c r="C29" s="64"/>
      <c r="D29" s="63"/>
      <c r="E29" s="63"/>
      <c r="F29" s="63"/>
      <c r="G29" s="65"/>
      <c r="H29" s="65"/>
      <c r="I29" s="65"/>
    </row>
    <row r="30" spans="2:9" s="96" customFormat="1" ht="20.100000000000001" customHeight="1" x14ac:dyDescent="0.25">
      <c r="B30" s="64"/>
      <c r="C30" s="64"/>
      <c r="D30" s="63"/>
      <c r="E30" s="63"/>
      <c r="F30" s="63"/>
      <c r="G30" s="65"/>
      <c r="H30" s="65"/>
      <c r="I30" s="65"/>
    </row>
    <row r="31" spans="2:9" s="96" customFormat="1" ht="20.100000000000001" customHeight="1" x14ac:dyDescent="0.25">
      <c r="B31" s="64"/>
      <c r="C31" s="64"/>
      <c r="D31" s="63"/>
      <c r="E31" s="63"/>
      <c r="F31" s="63"/>
      <c r="G31" s="65"/>
      <c r="H31" s="65"/>
      <c r="I31" s="65"/>
    </row>
    <row r="32" spans="2:9" s="96" customFormat="1" ht="20.100000000000001" customHeight="1" x14ac:dyDescent="0.25">
      <c r="B32" s="64"/>
      <c r="C32" s="64"/>
      <c r="D32" s="63"/>
      <c r="E32" s="63"/>
      <c r="F32" s="63"/>
      <c r="G32" s="65"/>
      <c r="H32" s="65"/>
      <c r="I32" s="65"/>
    </row>
    <row r="33" spans="2:9" s="96" customFormat="1" ht="20.100000000000001" customHeight="1" x14ac:dyDescent="0.25">
      <c r="B33" s="64"/>
      <c r="C33" s="64"/>
      <c r="D33" s="63"/>
      <c r="E33" s="63"/>
      <c r="F33" s="63"/>
      <c r="G33" s="65"/>
      <c r="H33" s="65"/>
      <c r="I33" s="65"/>
    </row>
    <row r="34" spans="2:9" s="96" customFormat="1" ht="20.100000000000001" customHeight="1" x14ac:dyDescent="0.25">
      <c r="B34" s="64"/>
      <c r="C34" s="64"/>
      <c r="D34" s="63"/>
      <c r="E34" s="63"/>
      <c r="F34" s="63"/>
      <c r="G34" s="65"/>
      <c r="H34" s="65"/>
      <c r="I34" s="65"/>
    </row>
    <row r="35" spans="2:9" s="96" customFormat="1" ht="20.100000000000001" customHeight="1" x14ac:dyDescent="0.25">
      <c r="B35" s="64"/>
      <c r="C35" s="64"/>
      <c r="D35" s="63"/>
      <c r="E35" s="63"/>
      <c r="F35" s="63"/>
      <c r="G35" s="65"/>
      <c r="H35" s="65"/>
      <c r="I35" s="65"/>
    </row>
    <row r="36" spans="2:9" s="96" customFormat="1" ht="20.100000000000001" customHeight="1" x14ac:dyDescent="0.25">
      <c r="B36" s="64"/>
      <c r="C36" s="64"/>
      <c r="D36" s="63"/>
      <c r="E36" s="63"/>
      <c r="F36" s="63"/>
      <c r="G36" s="65"/>
      <c r="H36" s="65"/>
      <c r="I36" s="65"/>
    </row>
    <row r="37" spans="2:9" s="96" customFormat="1" ht="20.100000000000001" customHeight="1" x14ac:dyDescent="0.25">
      <c r="B37" s="64"/>
      <c r="C37" s="64"/>
      <c r="D37" s="63"/>
      <c r="E37" s="63"/>
      <c r="F37" s="63"/>
      <c r="G37" s="65"/>
      <c r="H37" s="65"/>
      <c r="I37" s="65"/>
    </row>
    <row r="38" spans="2:9" s="96" customFormat="1" ht="20.100000000000001" customHeight="1" x14ac:dyDescent="0.25">
      <c r="B38" s="64"/>
      <c r="C38" s="64"/>
      <c r="D38" s="63"/>
      <c r="E38" s="63"/>
      <c r="F38" s="63"/>
      <c r="G38" s="65"/>
      <c r="H38" s="65"/>
      <c r="I38" s="65"/>
    </row>
    <row r="39" spans="2:9" s="96" customFormat="1" ht="20.100000000000001" customHeight="1" x14ac:dyDescent="0.25">
      <c r="B39" s="64"/>
      <c r="C39" s="64"/>
      <c r="D39" s="63"/>
      <c r="E39" s="63"/>
      <c r="F39" s="63"/>
      <c r="G39" s="65"/>
      <c r="H39" s="65"/>
      <c r="I39" s="65"/>
    </row>
    <row r="40" spans="2:9" s="96" customFormat="1" ht="20.100000000000001" customHeight="1" x14ac:dyDescent="0.25">
      <c r="B40" s="64"/>
      <c r="C40" s="64"/>
      <c r="D40" s="63"/>
      <c r="E40" s="63"/>
      <c r="F40" s="63"/>
      <c r="G40" s="65"/>
      <c r="H40" s="65"/>
      <c r="I40" s="65"/>
    </row>
    <row r="41" spans="2:9" s="96" customFormat="1" ht="20.100000000000001" customHeight="1" x14ac:dyDescent="0.25">
      <c r="B41" s="64"/>
      <c r="C41" s="64"/>
      <c r="D41" s="63"/>
      <c r="E41" s="63"/>
      <c r="F41" s="63"/>
      <c r="G41" s="65"/>
      <c r="H41" s="65"/>
      <c r="I41" s="65"/>
    </row>
    <row r="42" spans="2:9" s="96" customFormat="1" ht="20.100000000000001" customHeight="1" x14ac:dyDescent="0.25">
      <c r="B42" s="64"/>
      <c r="C42" s="64"/>
      <c r="D42" s="63"/>
      <c r="E42" s="63"/>
      <c r="F42" s="63"/>
      <c r="G42" s="65"/>
      <c r="H42" s="65"/>
      <c r="I42" s="65"/>
    </row>
    <row r="43" spans="2:9" s="96" customFormat="1" ht="20.100000000000001" customHeight="1" x14ac:dyDescent="0.25">
      <c r="B43" s="64"/>
      <c r="C43" s="64"/>
      <c r="D43" s="63"/>
      <c r="E43" s="63"/>
      <c r="F43" s="63"/>
      <c r="G43" s="65"/>
      <c r="H43" s="65"/>
      <c r="I43" s="65"/>
    </row>
    <row r="44" spans="2:9" s="96" customFormat="1" ht="20.100000000000001" customHeight="1" x14ac:dyDescent="0.25">
      <c r="B44" s="64"/>
      <c r="C44" s="64"/>
      <c r="D44" s="63"/>
      <c r="E44" s="63"/>
      <c r="F44" s="63"/>
      <c r="G44" s="65"/>
      <c r="H44" s="65"/>
      <c r="I44" s="65"/>
    </row>
    <row r="45" spans="2:9" s="96" customFormat="1" ht="20.100000000000001" customHeight="1" x14ac:dyDescent="0.25">
      <c r="B45" s="64"/>
      <c r="C45" s="64"/>
      <c r="D45" s="63"/>
      <c r="E45" s="63"/>
      <c r="F45" s="63"/>
      <c r="G45" s="65"/>
      <c r="H45" s="65"/>
      <c r="I45" s="65"/>
    </row>
    <row r="46" spans="2:9" s="96" customFormat="1" ht="20.100000000000001" customHeight="1" x14ac:dyDescent="0.25">
      <c r="B46" s="64"/>
      <c r="C46" s="64"/>
      <c r="D46" s="63"/>
      <c r="E46" s="63"/>
      <c r="F46" s="63"/>
      <c r="G46" s="65"/>
      <c r="H46" s="65"/>
      <c r="I46" s="65"/>
    </row>
    <row r="47" spans="2:9" s="96" customFormat="1" ht="20.100000000000001" customHeight="1" x14ac:dyDescent="0.25">
      <c r="B47" s="64"/>
      <c r="C47" s="64"/>
      <c r="D47" s="63"/>
      <c r="E47" s="63"/>
      <c r="F47" s="63"/>
      <c r="G47" s="65"/>
      <c r="H47" s="65"/>
      <c r="I47" s="65"/>
    </row>
    <row r="48" spans="2:9" s="96" customFormat="1" ht="20.100000000000001" customHeight="1" x14ac:dyDescent="0.25">
      <c r="B48" s="64"/>
      <c r="C48" s="64"/>
      <c r="D48" s="63"/>
      <c r="E48" s="63"/>
      <c r="F48" s="63"/>
      <c r="G48" s="65"/>
      <c r="H48" s="65"/>
      <c r="I48" s="65"/>
    </row>
    <row r="49" spans="2:9" s="96" customFormat="1" ht="20.100000000000001" customHeight="1" x14ac:dyDescent="0.25">
      <c r="B49" s="64"/>
      <c r="C49" s="64"/>
      <c r="D49" s="63"/>
      <c r="E49" s="63"/>
      <c r="F49" s="63"/>
      <c r="G49" s="65"/>
      <c r="H49" s="65"/>
      <c r="I49" s="65"/>
    </row>
    <row r="50" spans="2:9" s="96" customFormat="1" ht="20.100000000000001" customHeight="1" x14ac:dyDescent="0.25">
      <c r="B50" s="64"/>
      <c r="C50" s="64"/>
      <c r="D50" s="63"/>
      <c r="E50" s="63"/>
      <c r="F50" s="63"/>
      <c r="G50" s="65"/>
      <c r="H50" s="65"/>
      <c r="I50" s="65"/>
    </row>
    <row r="51" spans="2:9" s="96" customFormat="1" ht="20.100000000000001" customHeight="1" x14ac:dyDescent="0.25">
      <c r="B51" s="64"/>
      <c r="C51" s="64"/>
      <c r="D51" s="63"/>
      <c r="E51" s="63"/>
      <c r="F51" s="63"/>
      <c r="G51" s="65"/>
      <c r="H51" s="65"/>
      <c r="I51" s="65"/>
    </row>
    <row r="52" spans="2:9" s="96" customFormat="1" ht="20.100000000000001" customHeight="1" x14ac:dyDescent="0.25">
      <c r="B52" s="64"/>
      <c r="C52" s="64"/>
      <c r="D52" s="63"/>
      <c r="E52" s="63"/>
      <c r="F52" s="63"/>
      <c r="G52" s="65"/>
      <c r="H52" s="65"/>
      <c r="I52" s="65"/>
    </row>
    <row r="53" spans="2:9" s="96" customFormat="1" ht="20.100000000000001" customHeight="1" x14ac:dyDescent="0.25">
      <c r="B53" s="64"/>
      <c r="C53" s="64"/>
      <c r="D53" s="63"/>
      <c r="E53" s="63"/>
      <c r="F53" s="63"/>
      <c r="G53" s="65"/>
      <c r="H53" s="65"/>
      <c r="I53" s="65"/>
    </row>
    <row r="54" spans="2:9" s="96" customFormat="1" ht="20.100000000000001" customHeight="1" x14ac:dyDescent="0.25">
      <c r="B54" s="64"/>
      <c r="C54" s="64"/>
      <c r="D54" s="63"/>
      <c r="E54" s="63"/>
      <c r="F54" s="63"/>
      <c r="G54" s="65"/>
      <c r="H54" s="65"/>
      <c r="I54" s="65"/>
    </row>
    <row r="55" spans="2:9" s="96" customFormat="1" ht="20.100000000000001" customHeight="1" x14ac:dyDescent="0.25">
      <c r="B55" s="64"/>
      <c r="C55" s="64"/>
      <c r="D55" s="63"/>
      <c r="E55" s="63"/>
      <c r="F55" s="63"/>
      <c r="G55" s="65"/>
      <c r="H55" s="65"/>
      <c r="I55" s="65"/>
    </row>
    <row r="56" spans="2:9" s="96" customFormat="1" ht="20.100000000000001" customHeight="1" x14ac:dyDescent="0.25">
      <c r="B56" s="64"/>
      <c r="C56" s="64"/>
      <c r="D56" s="63"/>
      <c r="E56" s="63"/>
      <c r="F56" s="63"/>
      <c r="G56" s="65"/>
      <c r="H56" s="65"/>
      <c r="I56" s="65"/>
    </row>
    <row r="57" spans="2:9" s="96" customFormat="1" ht="20.100000000000001" customHeight="1" x14ac:dyDescent="0.25">
      <c r="B57" s="64"/>
      <c r="C57" s="64"/>
      <c r="D57" s="63"/>
      <c r="E57" s="63"/>
      <c r="F57" s="63"/>
      <c r="G57" s="65"/>
      <c r="H57" s="65"/>
      <c r="I57" s="65"/>
    </row>
    <row r="58" spans="2:9" s="96" customFormat="1" ht="20.100000000000001" customHeight="1" x14ac:dyDescent="0.25">
      <c r="B58" s="64"/>
      <c r="C58" s="64"/>
      <c r="D58" s="63"/>
      <c r="E58" s="63"/>
      <c r="F58" s="63"/>
      <c r="G58" s="65"/>
      <c r="H58" s="65"/>
      <c r="I58" s="65"/>
    </row>
    <row r="59" spans="2:9" s="96" customFormat="1" ht="20.100000000000001" customHeight="1" x14ac:dyDescent="0.25">
      <c r="B59" s="64"/>
      <c r="C59" s="64"/>
      <c r="D59" s="63"/>
      <c r="E59" s="63"/>
      <c r="F59" s="63"/>
      <c r="G59" s="65"/>
      <c r="H59" s="65"/>
      <c r="I59" s="65"/>
    </row>
    <row r="60" spans="2:9" s="96" customFormat="1" ht="20.100000000000001" customHeight="1" x14ac:dyDescent="0.25">
      <c r="B60" s="64"/>
      <c r="C60" s="64"/>
      <c r="D60" s="63"/>
      <c r="E60" s="63"/>
      <c r="F60" s="63"/>
      <c r="G60" s="65"/>
      <c r="H60" s="65"/>
      <c r="I60" s="65"/>
    </row>
    <row r="61" spans="2:9" s="96" customFormat="1" ht="20.100000000000001" customHeight="1" x14ac:dyDescent="0.25">
      <c r="B61" s="64"/>
      <c r="C61" s="64"/>
      <c r="D61" s="63"/>
      <c r="E61" s="63"/>
      <c r="F61" s="63"/>
      <c r="G61" s="65"/>
      <c r="H61" s="65"/>
      <c r="I61" s="65"/>
    </row>
    <row r="62" spans="2:9" s="96" customFormat="1" ht="20.100000000000001" customHeight="1" x14ac:dyDescent="0.25">
      <c r="B62" s="64"/>
      <c r="C62" s="64"/>
      <c r="D62" s="63"/>
      <c r="E62" s="63"/>
      <c r="F62" s="63"/>
      <c r="G62" s="65"/>
      <c r="H62" s="65"/>
      <c r="I62" s="65"/>
    </row>
    <row r="63" spans="2:9" s="96" customFormat="1" ht="20.100000000000001" customHeight="1" x14ac:dyDescent="0.25">
      <c r="B63" s="64"/>
      <c r="C63" s="64"/>
      <c r="D63" s="63"/>
      <c r="E63" s="63"/>
      <c r="F63" s="63"/>
      <c r="G63" s="65"/>
      <c r="H63" s="65"/>
      <c r="I63" s="65"/>
    </row>
    <row r="64" spans="2:9" s="96" customFormat="1" ht="20.100000000000001" customHeight="1" x14ac:dyDescent="0.25">
      <c r="B64" s="64"/>
      <c r="C64" s="64"/>
      <c r="D64" s="63"/>
      <c r="E64" s="63"/>
      <c r="F64" s="63"/>
      <c r="G64" s="65"/>
      <c r="H64" s="65"/>
      <c r="I64" s="65"/>
    </row>
    <row r="65" spans="2:9" s="96" customFormat="1" ht="20.100000000000001" customHeight="1" x14ac:dyDescent="0.25">
      <c r="B65" s="64"/>
      <c r="C65" s="64"/>
      <c r="D65" s="63"/>
      <c r="E65" s="63"/>
      <c r="F65" s="63"/>
      <c r="G65" s="65"/>
      <c r="H65" s="65"/>
      <c r="I65" s="65"/>
    </row>
    <row r="66" spans="2:9" s="96" customFormat="1" ht="20.100000000000001" customHeight="1" x14ac:dyDescent="0.25">
      <c r="B66" s="64"/>
      <c r="C66" s="64"/>
      <c r="D66" s="63"/>
      <c r="E66" s="63"/>
      <c r="F66" s="63"/>
      <c r="G66" s="65"/>
      <c r="H66" s="65"/>
      <c r="I66" s="65"/>
    </row>
    <row r="67" spans="2:9" s="96" customFormat="1" ht="20.100000000000001" customHeight="1" x14ac:dyDescent="0.25">
      <c r="B67" s="64"/>
      <c r="C67" s="64"/>
      <c r="D67" s="63"/>
      <c r="E67" s="63"/>
      <c r="F67" s="63"/>
      <c r="G67" s="65"/>
      <c r="H67" s="65"/>
      <c r="I67" s="65"/>
    </row>
    <row r="68" spans="2:9" s="96" customFormat="1" ht="20.100000000000001" customHeight="1" x14ac:dyDescent="0.25">
      <c r="B68" s="64"/>
      <c r="C68" s="64"/>
      <c r="D68" s="63"/>
      <c r="E68" s="63"/>
      <c r="F68" s="63"/>
      <c r="G68" s="65"/>
      <c r="H68" s="65"/>
      <c r="I68" s="65"/>
    </row>
    <row r="69" spans="2:9" s="96" customFormat="1" ht="20.100000000000001" customHeight="1" x14ac:dyDescent="0.25">
      <c r="B69" s="64"/>
      <c r="C69" s="64"/>
      <c r="D69" s="63"/>
      <c r="E69" s="63"/>
      <c r="F69" s="63"/>
      <c r="G69" s="65"/>
      <c r="H69" s="65"/>
      <c r="I69" s="65"/>
    </row>
    <row r="70" spans="2:9" s="96" customFormat="1" ht="20.100000000000001" customHeight="1" x14ac:dyDescent="0.25">
      <c r="B70" s="64"/>
      <c r="C70" s="64"/>
      <c r="D70" s="63"/>
      <c r="E70" s="63"/>
      <c r="F70" s="63"/>
      <c r="G70" s="65"/>
      <c r="H70" s="65"/>
      <c r="I70" s="65"/>
    </row>
    <row r="71" spans="2:9" s="96" customFormat="1" ht="20.100000000000001" customHeight="1" x14ac:dyDescent="0.25">
      <c r="B71" s="64"/>
      <c r="C71" s="64"/>
      <c r="D71" s="63"/>
      <c r="E71" s="63"/>
      <c r="F71" s="63"/>
      <c r="G71" s="65"/>
      <c r="H71" s="65"/>
      <c r="I71" s="65"/>
    </row>
    <row r="72" spans="2:9" s="96" customFormat="1" ht="20.100000000000001" customHeight="1" x14ac:dyDescent="0.25">
      <c r="B72" s="64"/>
      <c r="C72" s="64"/>
      <c r="D72" s="63"/>
      <c r="E72" s="63"/>
      <c r="F72" s="63"/>
      <c r="G72" s="65"/>
      <c r="H72" s="65"/>
      <c r="I72" s="65"/>
    </row>
    <row r="73" spans="2:9" s="96" customFormat="1" ht="20.100000000000001" customHeight="1" x14ac:dyDescent="0.25">
      <c r="B73" s="64"/>
      <c r="C73" s="64"/>
      <c r="D73" s="63"/>
      <c r="E73" s="63"/>
      <c r="F73" s="63"/>
      <c r="G73" s="65"/>
      <c r="H73" s="65"/>
      <c r="I73" s="65"/>
    </row>
    <row r="74" spans="2:9" s="96" customFormat="1" ht="20.100000000000001" customHeight="1" x14ac:dyDescent="0.25">
      <c r="B74" s="64"/>
      <c r="C74" s="64"/>
      <c r="D74" s="63"/>
      <c r="E74" s="63"/>
      <c r="F74" s="63"/>
      <c r="G74" s="65"/>
      <c r="H74" s="65"/>
      <c r="I74" s="65"/>
    </row>
    <row r="75" spans="2:9" s="96" customFormat="1" ht="20.100000000000001" customHeight="1" x14ac:dyDescent="0.25">
      <c r="B75" s="64"/>
      <c r="C75" s="64"/>
      <c r="D75" s="63"/>
      <c r="E75" s="63"/>
      <c r="F75" s="63"/>
      <c r="G75" s="65"/>
      <c r="H75" s="65"/>
      <c r="I75" s="65"/>
    </row>
    <row r="76" spans="2:9" s="96" customFormat="1" ht="20.100000000000001" customHeight="1" x14ac:dyDescent="0.25">
      <c r="B76" s="64"/>
      <c r="C76" s="64"/>
      <c r="D76" s="63"/>
      <c r="E76" s="63"/>
      <c r="F76" s="63"/>
      <c r="G76" s="65"/>
      <c r="H76" s="65"/>
      <c r="I76" s="65"/>
    </row>
    <row r="77" spans="2:9" s="96" customFormat="1" ht="20.100000000000001" customHeight="1" x14ac:dyDescent="0.25">
      <c r="B77" s="64"/>
      <c r="C77" s="64"/>
      <c r="D77" s="63"/>
      <c r="E77" s="63"/>
      <c r="F77" s="63"/>
      <c r="G77" s="65"/>
      <c r="H77" s="65"/>
      <c r="I77" s="65"/>
    </row>
    <row r="78" spans="2:9" s="96" customFormat="1" ht="20.100000000000001" customHeight="1" x14ac:dyDescent="0.25">
      <c r="B78" s="64"/>
      <c r="C78" s="64"/>
      <c r="D78" s="63"/>
      <c r="E78" s="63"/>
      <c r="F78" s="63"/>
      <c r="G78" s="65"/>
      <c r="H78" s="65"/>
      <c r="I78" s="65"/>
    </row>
    <row r="79" spans="2:9" s="96" customFormat="1" ht="20.100000000000001" customHeight="1" x14ac:dyDescent="0.25">
      <c r="B79" s="64"/>
      <c r="C79" s="64"/>
      <c r="D79" s="63"/>
      <c r="E79" s="63"/>
      <c r="F79" s="63"/>
      <c r="G79" s="65"/>
      <c r="H79" s="65"/>
      <c r="I79" s="65"/>
    </row>
    <row r="80" spans="2:9" s="96" customFormat="1" ht="20.100000000000001" customHeight="1" x14ac:dyDescent="0.25">
      <c r="B80" s="64"/>
      <c r="C80" s="64"/>
      <c r="D80" s="63"/>
      <c r="E80" s="63"/>
      <c r="F80" s="63"/>
      <c r="G80" s="65"/>
      <c r="H80" s="65"/>
      <c r="I80" s="65"/>
    </row>
    <row r="81" spans="2:9" s="96" customFormat="1" ht="20.100000000000001" customHeight="1" x14ac:dyDescent="0.25">
      <c r="B81" s="64"/>
      <c r="C81" s="64"/>
      <c r="D81" s="63"/>
      <c r="E81" s="63"/>
      <c r="F81" s="63"/>
      <c r="G81" s="65"/>
      <c r="H81" s="65"/>
      <c r="I81" s="65"/>
    </row>
    <row r="82" spans="2:9" s="96" customFormat="1" ht="20.100000000000001" customHeight="1" x14ac:dyDescent="0.25">
      <c r="B82" s="64"/>
      <c r="C82" s="64"/>
      <c r="D82" s="63"/>
      <c r="E82" s="63"/>
      <c r="F82" s="63"/>
      <c r="G82" s="65"/>
      <c r="H82" s="65"/>
      <c r="I82" s="65"/>
    </row>
    <row r="83" spans="2:9" s="96" customFormat="1" ht="20.100000000000001" customHeight="1" x14ac:dyDescent="0.25">
      <c r="B83" s="64"/>
      <c r="C83" s="64"/>
      <c r="D83" s="63"/>
      <c r="E83" s="63"/>
      <c r="F83" s="63"/>
      <c r="G83" s="65"/>
      <c r="H83" s="65"/>
      <c r="I83" s="65"/>
    </row>
    <row r="84" spans="2:9" s="96" customFormat="1" ht="20.100000000000001" customHeight="1" x14ac:dyDescent="0.25">
      <c r="B84" s="64"/>
      <c r="C84" s="64"/>
      <c r="D84" s="63"/>
      <c r="E84" s="63"/>
      <c r="F84" s="63"/>
      <c r="G84" s="65"/>
      <c r="H84" s="65"/>
      <c r="I84" s="65"/>
    </row>
    <row r="85" spans="2:9" s="96" customFormat="1" ht="20.100000000000001" customHeight="1" x14ac:dyDescent="0.25">
      <c r="B85" s="64"/>
      <c r="C85" s="64"/>
      <c r="D85" s="63"/>
      <c r="E85" s="63"/>
      <c r="F85" s="63"/>
      <c r="G85" s="65"/>
      <c r="H85" s="65"/>
      <c r="I85" s="65"/>
    </row>
    <row r="86" spans="2:9" s="96" customFormat="1" ht="20.100000000000001" customHeight="1" x14ac:dyDescent="0.25">
      <c r="B86" s="64"/>
      <c r="C86" s="64"/>
      <c r="D86" s="63"/>
      <c r="E86" s="63"/>
      <c r="F86" s="63"/>
      <c r="G86" s="65"/>
      <c r="H86" s="65"/>
      <c r="I86" s="65"/>
    </row>
    <row r="87" spans="2:9" s="96" customFormat="1" ht="20.100000000000001" customHeight="1" x14ac:dyDescent="0.25">
      <c r="B87" s="64"/>
      <c r="C87" s="64"/>
      <c r="D87" s="63"/>
      <c r="E87" s="63"/>
      <c r="F87" s="63"/>
      <c r="G87" s="65"/>
      <c r="H87" s="65"/>
      <c r="I87" s="65"/>
    </row>
    <row r="88" spans="2:9" s="96" customFormat="1" ht="20.100000000000001" customHeight="1" x14ac:dyDescent="0.25">
      <c r="B88" s="64"/>
      <c r="C88" s="64"/>
      <c r="D88" s="63"/>
      <c r="E88" s="63"/>
      <c r="F88" s="63"/>
      <c r="G88" s="65"/>
      <c r="H88" s="65"/>
      <c r="I88" s="65"/>
    </row>
    <row r="89" spans="2:9" s="96" customFormat="1" ht="20.100000000000001" customHeight="1" x14ac:dyDescent="0.25">
      <c r="B89" s="64"/>
      <c r="C89" s="64"/>
      <c r="D89" s="63"/>
      <c r="E89" s="63"/>
      <c r="F89" s="63"/>
      <c r="G89" s="65"/>
      <c r="H89" s="65"/>
      <c r="I89" s="65"/>
    </row>
    <row r="90" spans="2:9" s="96" customFormat="1" ht="20.100000000000001" customHeight="1" x14ac:dyDescent="0.25">
      <c r="B90" s="64"/>
      <c r="C90" s="64"/>
      <c r="D90" s="63"/>
      <c r="E90" s="63"/>
      <c r="F90" s="63"/>
      <c r="G90" s="65"/>
      <c r="H90" s="65"/>
      <c r="I90" s="65"/>
    </row>
    <row r="91" spans="2:9" s="96" customFormat="1" ht="20.100000000000001" customHeight="1" x14ac:dyDescent="0.25">
      <c r="B91" s="64"/>
      <c r="C91" s="64"/>
      <c r="D91" s="63"/>
      <c r="E91" s="63"/>
      <c r="F91" s="63"/>
      <c r="G91" s="65"/>
      <c r="H91" s="65"/>
      <c r="I91" s="65"/>
    </row>
    <row r="92" spans="2:9" s="96" customFormat="1" ht="20.100000000000001" customHeight="1" x14ac:dyDescent="0.25">
      <c r="B92" s="64"/>
      <c r="C92" s="64"/>
      <c r="D92" s="63"/>
      <c r="E92" s="63"/>
      <c r="F92" s="63"/>
      <c r="G92" s="65"/>
      <c r="H92" s="65"/>
      <c r="I92" s="65"/>
    </row>
    <row r="93" spans="2:9" s="96" customFormat="1" ht="20.100000000000001" customHeight="1" x14ac:dyDescent="0.25">
      <c r="B93" s="64"/>
      <c r="C93" s="64"/>
      <c r="D93" s="63"/>
      <c r="E93" s="63"/>
      <c r="F93" s="63"/>
      <c r="G93" s="65"/>
      <c r="H93" s="65"/>
      <c r="I93" s="65"/>
    </row>
    <row r="94" spans="2:9" s="96" customFormat="1" ht="20.100000000000001" customHeight="1" x14ac:dyDescent="0.25">
      <c r="B94" s="64"/>
      <c r="C94" s="64"/>
      <c r="D94" s="63"/>
      <c r="E94" s="63"/>
      <c r="F94" s="63"/>
      <c r="G94" s="65"/>
      <c r="H94" s="65"/>
      <c r="I94" s="65"/>
    </row>
    <row r="95" spans="2:9" s="96" customFormat="1" ht="20.100000000000001" customHeight="1" x14ac:dyDescent="0.25">
      <c r="B95" s="64"/>
      <c r="C95" s="64"/>
      <c r="D95" s="63"/>
      <c r="E95" s="63"/>
      <c r="F95" s="63"/>
      <c r="G95" s="65"/>
      <c r="H95" s="65"/>
      <c r="I95" s="65"/>
    </row>
    <row r="96" spans="2:9" s="96" customFormat="1" ht="20.100000000000001" customHeight="1" x14ac:dyDescent="0.25">
      <c r="B96" s="64"/>
      <c r="C96" s="64"/>
      <c r="D96" s="63"/>
      <c r="E96" s="63"/>
      <c r="F96" s="63"/>
      <c r="G96" s="65"/>
      <c r="H96" s="65"/>
      <c r="I96" s="65"/>
    </row>
    <row r="97" spans="2:9" s="96" customFormat="1" ht="20.100000000000001" customHeight="1" x14ac:dyDescent="0.25">
      <c r="B97" s="64"/>
      <c r="C97" s="64"/>
      <c r="D97" s="63"/>
      <c r="E97" s="63"/>
      <c r="F97" s="63"/>
      <c r="G97" s="65"/>
      <c r="H97" s="65"/>
      <c r="I97" s="65"/>
    </row>
    <row r="98" spans="2:9" s="96" customFormat="1" ht="20.100000000000001" customHeight="1" x14ac:dyDescent="0.25">
      <c r="B98" s="64"/>
      <c r="C98" s="64"/>
      <c r="D98" s="63"/>
      <c r="E98" s="63"/>
      <c r="F98" s="63"/>
      <c r="G98" s="65"/>
      <c r="H98" s="65"/>
      <c r="I98" s="65"/>
    </row>
    <row r="99" spans="2:9" s="96" customFormat="1" ht="20.100000000000001" customHeight="1" x14ac:dyDescent="0.25">
      <c r="B99" s="64"/>
      <c r="C99" s="64"/>
      <c r="D99" s="63"/>
      <c r="E99" s="63"/>
      <c r="F99" s="63"/>
      <c r="G99" s="65"/>
      <c r="H99" s="65"/>
      <c r="I99" s="65"/>
    </row>
    <row r="100" spans="2:9" s="96" customFormat="1" ht="20.100000000000001" customHeight="1" x14ac:dyDescent="0.25">
      <c r="B100" s="64"/>
      <c r="C100" s="64"/>
      <c r="D100" s="63"/>
      <c r="E100" s="63"/>
      <c r="F100" s="63"/>
      <c r="G100" s="65"/>
      <c r="H100" s="65"/>
      <c r="I100" s="65"/>
    </row>
    <row r="101" spans="2:9" s="96" customFormat="1" ht="20.100000000000001" customHeight="1" x14ac:dyDescent="0.25">
      <c r="B101" s="64"/>
      <c r="C101" s="64"/>
      <c r="D101" s="63"/>
      <c r="E101" s="63"/>
      <c r="F101" s="63"/>
      <c r="G101" s="65"/>
      <c r="H101" s="65"/>
      <c r="I101" s="65"/>
    </row>
    <row r="102" spans="2:9" s="96" customFormat="1" ht="20.100000000000001" customHeight="1" x14ac:dyDescent="0.25">
      <c r="B102" s="97"/>
      <c r="C102" s="64"/>
      <c r="D102" s="63"/>
      <c r="E102" s="63"/>
      <c r="F102" s="63"/>
      <c r="G102" s="65"/>
      <c r="H102" s="65"/>
      <c r="I102" s="65"/>
    </row>
    <row r="103" spans="2:9" s="96" customFormat="1" ht="20.100000000000001" customHeight="1" x14ac:dyDescent="0.25">
      <c r="B103" s="97"/>
      <c r="C103" s="64"/>
      <c r="D103" s="63"/>
      <c r="E103" s="63"/>
      <c r="F103" s="63"/>
      <c r="G103" s="65"/>
      <c r="H103" s="65"/>
      <c r="I103" s="65"/>
    </row>
    <row r="104" spans="2:9" s="96" customFormat="1" ht="20.100000000000001" customHeight="1" x14ac:dyDescent="0.25">
      <c r="B104" s="97"/>
      <c r="C104" s="64"/>
      <c r="D104" s="63"/>
      <c r="E104" s="63"/>
      <c r="F104" s="63"/>
      <c r="G104" s="65"/>
      <c r="H104" s="65"/>
      <c r="I104" s="65"/>
    </row>
    <row r="105" spans="2:9" s="96" customFormat="1" ht="20.100000000000001" customHeight="1" x14ac:dyDescent="0.25">
      <c r="B105" s="97"/>
      <c r="C105" s="64"/>
      <c r="D105" s="63"/>
      <c r="E105" s="63"/>
      <c r="F105" s="63"/>
      <c r="G105" s="65"/>
      <c r="H105" s="65"/>
      <c r="I105" s="65"/>
    </row>
    <row r="106" spans="2:9" s="96" customFormat="1" ht="20.100000000000001" customHeight="1" x14ac:dyDescent="0.25">
      <c r="B106" s="97"/>
      <c r="C106" s="64"/>
      <c r="D106" s="63"/>
      <c r="E106" s="63"/>
      <c r="F106" s="63"/>
      <c r="G106" s="65"/>
      <c r="H106" s="65"/>
      <c r="I106" s="65"/>
    </row>
    <row r="107" spans="2:9" s="96" customFormat="1" ht="20.100000000000001" customHeight="1" x14ac:dyDescent="0.25">
      <c r="B107" s="97"/>
      <c r="C107" s="64"/>
      <c r="D107" s="63"/>
      <c r="E107" s="63"/>
      <c r="F107" s="63"/>
      <c r="G107" s="65"/>
      <c r="H107" s="65"/>
      <c r="I107" s="65"/>
    </row>
    <row r="108" spans="2:9" s="96" customFormat="1" ht="20.100000000000001" customHeight="1" x14ac:dyDescent="0.25">
      <c r="B108" s="97"/>
      <c r="C108" s="64"/>
      <c r="D108" s="63"/>
      <c r="E108" s="63"/>
      <c r="F108" s="63"/>
      <c r="G108" s="65"/>
      <c r="H108" s="65"/>
      <c r="I108" s="65"/>
    </row>
    <row r="109" spans="2:9" s="96" customFormat="1" ht="20.100000000000001" customHeight="1" x14ac:dyDescent="0.25">
      <c r="B109" s="97"/>
      <c r="C109" s="64"/>
      <c r="D109" s="63"/>
      <c r="E109" s="63"/>
      <c r="F109" s="63"/>
      <c r="G109" s="65"/>
      <c r="H109" s="65"/>
      <c r="I109" s="65"/>
    </row>
    <row r="110" spans="2:9" s="96" customFormat="1" ht="20.100000000000001" customHeight="1" x14ac:dyDescent="0.25">
      <c r="B110" s="97"/>
      <c r="C110" s="64"/>
      <c r="D110" s="63"/>
      <c r="E110" s="63"/>
      <c r="F110" s="63"/>
      <c r="G110" s="65"/>
      <c r="H110" s="65"/>
      <c r="I110" s="65"/>
    </row>
    <row r="111" spans="2:9" s="96" customFormat="1" ht="20.100000000000001" customHeight="1" x14ac:dyDescent="0.25">
      <c r="B111" s="97"/>
      <c r="C111" s="64"/>
      <c r="D111" s="63"/>
      <c r="E111" s="63"/>
      <c r="F111" s="63"/>
      <c r="G111" s="65"/>
      <c r="H111" s="65"/>
      <c r="I111" s="65"/>
    </row>
    <row r="112" spans="2:9" s="96" customFormat="1" ht="20.100000000000001" customHeight="1" x14ac:dyDescent="0.25">
      <c r="B112" s="97"/>
      <c r="C112" s="64"/>
      <c r="D112" s="63"/>
      <c r="E112" s="63"/>
      <c r="F112" s="63"/>
      <c r="G112" s="65"/>
      <c r="H112" s="65"/>
      <c r="I112" s="65"/>
    </row>
    <row r="113" spans="2:9" s="96" customFormat="1" ht="20.100000000000001" customHeight="1" x14ac:dyDescent="0.25">
      <c r="B113" s="97"/>
      <c r="C113" s="64"/>
      <c r="D113" s="63"/>
      <c r="E113" s="63"/>
      <c r="F113" s="63"/>
      <c r="G113" s="65"/>
      <c r="H113" s="65"/>
      <c r="I113" s="65"/>
    </row>
    <row r="114" spans="2:9" s="96" customFormat="1" ht="20.100000000000001" customHeight="1" x14ac:dyDescent="0.25">
      <c r="B114" s="97"/>
      <c r="C114" s="64"/>
      <c r="D114" s="63"/>
      <c r="E114" s="63"/>
      <c r="F114" s="63"/>
      <c r="G114" s="65"/>
      <c r="H114" s="65"/>
      <c r="I114" s="65"/>
    </row>
    <row r="115" spans="2:9" s="96" customFormat="1" ht="20.100000000000001" customHeight="1" x14ac:dyDescent="0.25">
      <c r="B115" s="97"/>
      <c r="C115" s="64"/>
      <c r="D115" s="63"/>
      <c r="E115" s="63"/>
      <c r="F115" s="63"/>
      <c r="G115" s="65"/>
      <c r="H115" s="65"/>
      <c r="I115" s="65"/>
    </row>
    <row r="116" spans="2:9" s="96" customFormat="1" ht="20.100000000000001" customHeight="1" x14ac:dyDescent="0.25">
      <c r="B116" s="97"/>
      <c r="C116" s="64"/>
      <c r="D116" s="63"/>
      <c r="E116" s="63"/>
      <c r="F116" s="63"/>
      <c r="G116" s="65"/>
      <c r="H116" s="65"/>
      <c r="I116" s="65"/>
    </row>
    <row r="117" spans="2:9" s="96" customFormat="1" ht="20.100000000000001" customHeight="1" x14ac:dyDescent="0.25">
      <c r="B117" s="97"/>
      <c r="C117" s="64"/>
      <c r="D117" s="63"/>
      <c r="E117" s="63"/>
      <c r="F117" s="63"/>
      <c r="G117" s="65"/>
      <c r="H117" s="65"/>
      <c r="I117" s="65"/>
    </row>
    <row r="118" spans="2:9" s="96" customFormat="1" ht="20.100000000000001" customHeight="1" x14ac:dyDescent="0.25">
      <c r="B118" s="97"/>
      <c r="C118" s="64"/>
      <c r="D118" s="63"/>
      <c r="E118" s="63"/>
      <c r="F118" s="63"/>
      <c r="G118" s="65"/>
      <c r="H118" s="65"/>
      <c r="I118" s="65"/>
    </row>
    <row r="119" spans="2:9" s="96" customFormat="1" ht="20.100000000000001" customHeight="1" x14ac:dyDescent="0.25">
      <c r="B119" s="97"/>
      <c r="C119" s="64"/>
      <c r="D119" s="63"/>
      <c r="E119" s="63"/>
      <c r="F119" s="63"/>
      <c r="G119" s="65"/>
      <c r="H119" s="65"/>
      <c r="I119" s="65"/>
    </row>
    <row r="120" spans="2:9" s="96" customFormat="1" ht="20.100000000000001" customHeight="1" x14ac:dyDescent="0.25">
      <c r="B120" s="97"/>
      <c r="C120" s="64"/>
      <c r="D120" s="63"/>
      <c r="E120" s="63"/>
      <c r="F120" s="63"/>
      <c r="G120" s="65"/>
      <c r="H120" s="65"/>
      <c r="I120" s="65"/>
    </row>
    <row r="121" spans="2:9" s="96" customFormat="1" ht="20.100000000000001" customHeight="1" x14ac:dyDescent="0.25">
      <c r="B121" s="97"/>
      <c r="C121" s="64"/>
      <c r="D121" s="63"/>
      <c r="E121" s="63"/>
      <c r="F121" s="63"/>
      <c r="G121" s="65"/>
      <c r="H121" s="65"/>
      <c r="I121" s="65"/>
    </row>
    <row r="122" spans="2:9" s="96" customFormat="1" ht="20.100000000000001" customHeight="1" x14ac:dyDescent="0.25">
      <c r="B122" s="97"/>
      <c r="C122" s="64"/>
      <c r="D122" s="63"/>
      <c r="E122" s="63"/>
      <c r="F122" s="63"/>
      <c r="G122" s="65"/>
      <c r="H122" s="65"/>
      <c r="I122" s="65"/>
    </row>
    <row r="123" spans="2:9" s="96" customFormat="1" ht="20.100000000000001" customHeight="1" x14ac:dyDescent="0.25">
      <c r="B123" s="97"/>
      <c r="C123" s="64"/>
      <c r="D123" s="63"/>
      <c r="E123" s="63"/>
      <c r="F123" s="63"/>
      <c r="G123" s="65"/>
      <c r="H123" s="65"/>
      <c r="I123" s="65"/>
    </row>
    <row r="124" spans="2:9" s="96" customFormat="1" ht="20.100000000000001" customHeight="1" x14ac:dyDescent="0.25">
      <c r="B124" s="97"/>
      <c r="C124" s="64"/>
      <c r="D124" s="63"/>
      <c r="E124" s="63"/>
      <c r="F124" s="63"/>
      <c r="G124" s="65"/>
      <c r="H124" s="65"/>
      <c r="I124" s="65"/>
    </row>
    <row r="125" spans="2:9" s="96" customFormat="1" ht="20.100000000000001" customHeight="1" x14ac:dyDescent="0.25">
      <c r="B125" s="97"/>
      <c r="C125" s="64"/>
      <c r="D125" s="63"/>
      <c r="E125" s="63"/>
      <c r="F125" s="63"/>
      <c r="G125" s="65"/>
      <c r="H125" s="65"/>
      <c r="I125" s="65"/>
    </row>
    <row r="126" spans="2:9" s="96" customFormat="1" ht="20.100000000000001" customHeight="1" x14ac:dyDescent="0.25">
      <c r="B126" s="97"/>
      <c r="C126" s="64"/>
      <c r="D126" s="63"/>
      <c r="E126" s="63"/>
      <c r="F126" s="63"/>
      <c r="G126" s="65"/>
      <c r="H126" s="65"/>
      <c r="I126" s="65"/>
    </row>
    <row r="127" spans="2:9" s="96" customFormat="1" ht="20.100000000000001" customHeight="1" x14ac:dyDescent="0.25">
      <c r="B127" s="97"/>
      <c r="C127" s="64"/>
      <c r="D127" s="63"/>
      <c r="E127" s="63"/>
      <c r="F127" s="63"/>
      <c r="G127" s="65"/>
      <c r="H127" s="65"/>
      <c r="I127" s="65"/>
    </row>
    <row r="128" spans="2:9" s="96" customFormat="1" ht="20.100000000000001" customHeight="1" x14ac:dyDescent="0.25">
      <c r="B128" s="97"/>
      <c r="C128" s="64"/>
      <c r="D128" s="63"/>
      <c r="E128" s="63"/>
      <c r="F128" s="63"/>
      <c r="G128" s="65"/>
      <c r="H128" s="65"/>
      <c r="I128" s="65"/>
    </row>
    <row r="129" spans="2:9" s="96" customFormat="1" ht="20.100000000000001" customHeight="1" x14ac:dyDescent="0.25">
      <c r="B129" s="97"/>
      <c r="C129" s="64"/>
      <c r="D129" s="63"/>
      <c r="E129" s="63"/>
      <c r="F129" s="63"/>
      <c r="G129" s="65"/>
      <c r="H129" s="65"/>
      <c r="I129" s="65"/>
    </row>
    <row r="130" spans="2:9" s="96" customFormat="1" ht="20.100000000000001" customHeight="1" x14ac:dyDescent="0.25">
      <c r="B130" s="97"/>
      <c r="C130" s="64"/>
      <c r="D130" s="63"/>
      <c r="E130" s="63"/>
      <c r="F130" s="63"/>
      <c r="G130" s="65"/>
      <c r="H130" s="65"/>
      <c r="I130" s="65"/>
    </row>
    <row r="131" spans="2:9" s="96" customFormat="1" ht="20.100000000000001" customHeight="1" x14ac:dyDescent="0.25">
      <c r="B131" s="97"/>
      <c r="C131" s="64"/>
      <c r="D131" s="63"/>
      <c r="E131" s="63"/>
      <c r="F131" s="63"/>
      <c r="G131" s="65"/>
      <c r="H131" s="65"/>
      <c r="I131" s="65"/>
    </row>
    <row r="132" spans="2:9" s="96" customFormat="1" ht="20.100000000000001" customHeight="1" x14ac:dyDescent="0.25">
      <c r="B132" s="97"/>
      <c r="C132" s="64"/>
      <c r="D132" s="63"/>
      <c r="E132" s="63"/>
      <c r="F132" s="63"/>
      <c r="G132" s="65"/>
      <c r="H132" s="65"/>
      <c r="I132" s="65"/>
    </row>
    <row r="133" spans="2:9" s="96" customFormat="1" ht="20.100000000000001" customHeight="1" x14ac:dyDescent="0.25">
      <c r="B133" s="97"/>
      <c r="C133" s="64"/>
      <c r="D133" s="63"/>
      <c r="E133" s="63"/>
      <c r="F133" s="63"/>
      <c r="G133" s="65"/>
      <c r="H133" s="65"/>
      <c r="I133" s="65"/>
    </row>
    <row r="134" spans="2:9" s="96" customFormat="1" ht="20.100000000000001" customHeight="1" x14ac:dyDescent="0.25">
      <c r="B134" s="97"/>
      <c r="C134" s="64"/>
      <c r="D134" s="63"/>
      <c r="E134" s="63"/>
      <c r="F134" s="63"/>
      <c r="G134" s="65"/>
      <c r="H134" s="65"/>
      <c r="I134" s="65"/>
    </row>
    <row r="135" spans="2:9" s="96" customFormat="1" ht="20.100000000000001" customHeight="1" x14ac:dyDescent="0.25">
      <c r="B135" s="97"/>
      <c r="C135" s="64"/>
      <c r="D135" s="63"/>
      <c r="E135" s="63"/>
      <c r="F135" s="63"/>
      <c r="G135" s="65"/>
      <c r="H135" s="65"/>
      <c r="I135" s="65"/>
    </row>
    <row r="136" spans="2:9" s="96" customFormat="1" ht="20.100000000000001" customHeight="1" x14ac:dyDescent="0.25">
      <c r="B136" s="97"/>
      <c r="C136" s="64"/>
      <c r="D136" s="63"/>
      <c r="E136" s="63"/>
      <c r="F136" s="63"/>
      <c r="G136" s="65"/>
      <c r="H136" s="65"/>
      <c r="I136" s="65"/>
    </row>
    <row r="137" spans="2:9" s="96" customFormat="1" ht="20.100000000000001" customHeight="1" x14ac:dyDescent="0.25">
      <c r="B137" s="97"/>
      <c r="C137" s="64"/>
      <c r="D137" s="63"/>
      <c r="E137" s="63"/>
      <c r="F137" s="63"/>
      <c r="G137" s="65"/>
      <c r="H137" s="65"/>
      <c r="I137" s="65"/>
    </row>
    <row r="138" spans="2:9" s="96" customFormat="1" ht="20.100000000000001" customHeight="1" x14ac:dyDescent="0.25">
      <c r="B138" s="97"/>
      <c r="C138" s="64"/>
      <c r="D138" s="63"/>
      <c r="E138" s="63"/>
      <c r="F138" s="63"/>
      <c r="G138" s="65"/>
      <c r="H138" s="65"/>
      <c r="I138" s="65"/>
    </row>
    <row r="139" spans="2:9" s="96" customFormat="1" ht="20.100000000000001" customHeight="1" x14ac:dyDescent="0.25">
      <c r="B139" s="97"/>
      <c r="C139" s="64"/>
      <c r="D139" s="63"/>
      <c r="E139" s="63"/>
      <c r="F139" s="63"/>
      <c r="G139" s="65"/>
      <c r="H139" s="65"/>
      <c r="I139" s="65"/>
    </row>
    <row r="140" spans="2:9" s="96" customFormat="1" ht="20.100000000000001" customHeight="1" x14ac:dyDescent="0.25">
      <c r="B140" s="97"/>
      <c r="C140" s="64"/>
      <c r="D140" s="63"/>
      <c r="E140" s="63"/>
      <c r="F140" s="63"/>
      <c r="G140" s="65"/>
      <c r="H140" s="65"/>
      <c r="I140" s="65"/>
    </row>
    <row r="141" spans="2:9" s="96" customFormat="1" ht="20.100000000000001" customHeight="1" x14ac:dyDescent="0.25">
      <c r="B141" s="97"/>
      <c r="C141" s="64"/>
      <c r="D141" s="63"/>
      <c r="E141" s="63"/>
      <c r="F141" s="63"/>
      <c r="G141" s="65"/>
      <c r="H141" s="65"/>
      <c r="I141" s="65"/>
    </row>
    <row r="142" spans="2:9" s="96" customFormat="1" ht="20.100000000000001" customHeight="1" x14ac:dyDescent="0.25">
      <c r="B142" s="97"/>
      <c r="C142" s="64"/>
      <c r="D142" s="63"/>
      <c r="E142" s="63"/>
      <c r="F142" s="63"/>
      <c r="G142" s="65"/>
      <c r="H142" s="65"/>
      <c r="I142" s="65"/>
    </row>
    <row r="143" spans="2:9" s="96" customFormat="1" ht="20.100000000000001" customHeight="1" x14ac:dyDescent="0.25">
      <c r="B143" s="97"/>
      <c r="C143" s="64"/>
      <c r="D143" s="63"/>
      <c r="E143" s="63"/>
      <c r="F143" s="63"/>
      <c r="G143" s="65"/>
      <c r="H143" s="65"/>
      <c r="I143" s="65"/>
    </row>
    <row r="144" spans="2:9" s="96" customFormat="1" ht="20.100000000000001" customHeight="1" x14ac:dyDescent="0.25">
      <c r="B144" s="97"/>
      <c r="C144" s="64"/>
      <c r="D144" s="63"/>
      <c r="E144" s="63"/>
      <c r="F144" s="63"/>
      <c r="G144" s="65"/>
      <c r="H144" s="65"/>
      <c r="I144" s="65"/>
    </row>
    <row r="145" spans="2:9" s="96" customFormat="1" ht="20.100000000000001" customHeight="1" x14ac:dyDescent="0.25">
      <c r="B145" s="97"/>
      <c r="C145" s="64"/>
      <c r="D145" s="63"/>
      <c r="E145" s="63"/>
      <c r="F145" s="63"/>
      <c r="G145" s="65"/>
      <c r="H145" s="65"/>
      <c r="I145" s="65"/>
    </row>
    <row r="146" spans="2:9" s="96" customFormat="1" ht="20.100000000000001" customHeight="1" x14ac:dyDescent="0.25">
      <c r="B146" s="97"/>
      <c r="C146" s="64"/>
      <c r="D146" s="63"/>
      <c r="E146" s="63"/>
      <c r="F146" s="63"/>
      <c r="G146" s="65"/>
      <c r="H146" s="65"/>
      <c r="I146" s="65"/>
    </row>
    <row r="147" spans="2:9" s="96" customFormat="1" ht="20.100000000000001" customHeight="1" x14ac:dyDescent="0.25">
      <c r="B147" s="97"/>
      <c r="C147" s="64"/>
      <c r="D147" s="63"/>
      <c r="E147" s="63"/>
      <c r="F147" s="63"/>
      <c r="G147" s="65"/>
      <c r="H147" s="65"/>
      <c r="I147" s="65"/>
    </row>
    <row r="148" spans="2:9" s="96" customFormat="1" ht="20.100000000000001" customHeight="1" x14ac:dyDescent="0.25">
      <c r="B148" s="97"/>
      <c r="C148" s="64"/>
      <c r="D148" s="63"/>
      <c r="E148" s="63"/>
      <c r="F148" s="63"/>
      <c r="G148" s="65"/>
      <c r="H148" s="65"/>
      <c r="I148" s="65"/>
    </row>
    <row r="149" spans="2:9" s="96" customFormat="1" ht="20.100000000000001" customHeight="1" x14ac:dyDescent="0.25">
      <c r="B149" s="97"/>
      <c r="C149" s="64"/>
      <c r="D149" s="63"/>
      <c r="E149" s="63"/>
      <c r="F149" s="63"/>
      <c r="G149" s="65"/>
      <c r="H149" s="65"/>
      <c r="I149" s="65"/>
    </row>
    <row r="150" spans="2:9" s="96" customFormat="1" ht="20.100000000000001" customHeight="1" x14ac:dyDescent="0.25">
      <c r="B150" s="97"/>
      <c r="C150" s="64"/>
      <c r="D150" s="63"/>
      <c r="E150" s="63"/>
      <c r="F150" s="63"/>
      <c r="G150" s="65"/>
      <c r="H150" s="65"/>
      <c r="I150" s="65"/>
    </row>
    <row r="151" spans="2:9" s="96" customFormat="1" ht="20.100000000000001" customHeight="1" x14ac:dyDescent="0.25">
      <c r="B151" s="97"/>
      <c r="C151" s="64"/>
      <c r="D151" s="63"/>
      <c r="E151" s="63"/>
      <c r="F151" s="63"/>
      <c r="G151" s="65"/>
      <c r="H151" s="65"/>
      <c r="I151" s="65"/>
    </row>
    <row r="152" spans="2:9" s="96" customFormat="1" ht="20.100000000000001" customHeight="1" x14ac:dyDescent="0.25">
      <c r="B152" s="97"/>
      <c r="C152" s="64"/>
      <c r="D152" s="63"/>
      <c r="E152" s="63"/>
      <c r="F152" s="63"/>
      <c r="G152" s="65"/>
      <c r="H152" s="65"/>
      <c r="I152" s="65"/>
    </row>
    <row r="153" spans="2:9" s="96" customFormat="1" ht="20.100000000000001" customHeight="1" x14ac:dyDescent="0.25">
      <c r="B153" s="97"/>
      <c r="C153" s="64"/>
      <c r="D153" s="63"/>
      <c r="E153" s="63"/>
      <c r="F153" s="63"/>
      <c r="G153" s="65"/>
      <c r="H153" s="65"/>
      <c r="I153" s="65"/>
    </row>
    <row r="154" spans="2:9" s="96" customFormat="1" ht="20.100000000000001" customHeight="1" x14ac:dyDescent="0.25">
      <c r="B154" s="97"/>
      <c r="C154" s="64"/>
      <c r="D154" s="63"/>
      <c r="E154" s="63"/>
      <c r="F154" s="63"/>
      <c r="G154" s="65"/>
      <c r="H154" s="65"/>
      <c r="I154" s="65"/>
    </row>
    <row r="155" spans="2:9" s="96" customFormat="1" ht="20.100000000000001" customHeight="1" x14ac:dyDescent="0.25">
      <c r="B155" s="97"/>
      <c r="C155" s="64"/>
      <c r="D155" s="63"/>
      <c r="E155" s="63"/>
      <c r="F155" s="63"/>
      <c r="G155" s="65"/>
      <c r="H155" s="65"/>
      <c r="I155" s="65"/>
    </row>
    <row r="156" spans="2:9" s="96" customFormat="1" ht="20.100000000000001" customHeight="1" x14ac:dyDescent="0.25">
      <c r="B156" s="97"/>
      <c r="C156" s="64"/>
      <c r="D156" s="63"/>
      <c r="E156" s="63"/>
      <c r="F156" s="63"/>
      <c r="G156" s="65"/>
      <c r="H156" s="65"/>
      <c r="I156" s="65"/>
    </row>
    <row r="157" spans="2:9" s="96" customFormat="1" ht="20.100000000000001" customHeight="1" x14ac:dyDescent="0.25">
      <c r="B157" s="97"/>
      <c r="C157" s="64"/>
      <c r="D157" s="63"/>
      <c r="E157" s="63"/>
      <c r="F157" s="63"/>
      <c r="G157" s="65"/>
      <c r="H157" s="65"/>
      <c r="I157" s="65"/>
    </row>
    <row r="158" spans="2:9" s="96" customFormat="1" ht="20.100000000000001" customHeight="1" x14ac:dyDescent="0.25">
      <c r="B158" s="97"/>
      <c r="C158" s="64"/>
      <c r="D158" s="63"/>
      <c r="E158" s="63"/>
      <c r="F158" s="63"/>
      <c r="G158" s="65"/>
      <c r="H158" s="65"/>
      <c r="I158" s="65"/>
    </row>
    <row r="159" spans="2:9" s="96" customFormat="1" ht="20.100000000000001" customHeight="1" x14ac:dyDescent="0.25">
      <c r="B159" s="97"/>
      <c r="C159" s="64"/>
      <c r="D159" s="63"/>
      <c r="E159" s="63"/>
      <c r="F159" s="63"/>
      <c r="G159" s="65"/>
      <c r="H159" s="65"/>
      <c r="I159" s="65"/>
    </row>
    <row r="160" spans="2:9" s="96" customFormat="1" ht="20.100000000000001" customHeight="1" x14ac:dyDescent="0.25">
      <c r="B160" s="97"/>
      <c r="C160" s="64"/>
      <c r="D160" s="63"/>
      <c r="E160" s="63"/>
      <c r="F160" s="63"/>
      <c r="G160" s="65"/>
      <c r="H160" s="65"/>
      <c r="I160" s="65"/>
    </row>
    <row r="161" spans="2:9" s="96" customFormat="1" ht="20.100000000000001" customHeight="1" x14ac:dyDescent="0.25">
      <c r="B161" s="97"/>
      <c r="C161" s="64"/>
      <c r="D161" s="63"/>
      <c r="E161" s="63"/>
      <c r="F161" s="63"/>
      <c r="G161" s="65"/>
      <c r="H161" s="65"/>
      <c r="I161" s="65"/>
    </row>
    <row r="162" spans="2:9" s="96" customFormat="1" ht="20.100000000000001" customHeight="1" x14ac:dyDescent="0.25">
      <c r="B162" s="97"/>
      <c r="C162" s="64"/>
      <c r="D162" s="63"/>
      <c r="E162" s="63"/>
      <c r="F162" s="63"/>
      <c r="G162" s="65"/>
      <c r="H162" s="65"/>
      <c r="I162" s="65"/>
    </row>
    <row r="163" spans="2:9" s="96" customFormat="1" ht="20.100000000000001" customHeight="1" x14ac:dyDescent="0.25">
      <c r="B163" s="97"/>
      <c r="C163" s="64"/>
      <c r="D163" s="63"/>
      <c r="E163" s="63"/>
      <c r="F163" s="63"/>
      <c r="G163" s="65"/>
      <c r="H163" s="65"/>
      <c r="I163" s="65"/>
    </row>
    <row r="164" spans="2:9" s="96" customFormat="1" ht="20.100000000000001" customHeight="1" x14ac:dyDescent="0.25">
      <c r="B164" s="97"/>
      <c r="C164" s="64"/>
      <c r="D164" s="63"/>
      <c r="E164" s="63"/>
      <c r="F164" s="63"/>
      <c r="G164" s="65"/>
      <c r="H164" s="65"/>
      <c r="I164" s="65"/>
    </row>
    <row r="165" spans="2:9" s="96" customFormat="1" ht="20.100000000000001" customHeight="1" x14ac:dyDescent="0.25">
      <c r="B165" s="97"/>
      <c r="C165" s="64"/>
      <c r="D165" s="63"/>
      <c r="E165" s="63"/>
      <c r="F165" s="63"/>
      <c r="G165" s="65"/>
      <c r="H165" s="65"/>
      <c r="I165" s="65"/>
    </row>
    <row r="166" spans="2:9" s="96" customFormat="1" ht="20.100000000000001" customHeight="1" x14ac:dyDescent="0.25">
      <c r="B166" s="97"/>
      <c r="C166" s="64"/>
      <c r="D166" s="63"/>
      <c r="E166" s="63"/>
      <c r="F166" s="63"/>
      <c r="G166" s="65"/>
      <c r="H166" s="65"/>
      <c r="I166" s="65"/>
    </row>
    <row r="167" spans="2:9" s="96" customFormat="1" ht="20.100000000000001" customHeight="1" x14ac:dyDescent="0.25">
      <c r="B167" s="97"/>
      <c r="C167" s="64"/>
      <c r="D167" s="63"/>
      <c r="E167" s="63"/>
      <c r="F167" s="63"/>
      <c r="G167" s="65"/>
      <c r="H167" s="65"/>
      <c r="I167" s="65"/>
    </row>
    <row r="168" spans="2:9" s="96" customFormat="1" ht="20.100000000000001" customHeight="1" x14ac:dyDescent="0.25">
      <c r="B168" s="97"/>
      <c r="C168" s="64"/>
      <c r="D168" s="63"/>
      <c r="E168" s="63"/>
      <c r="F168" s="63"/>
      <c r="G168" s="65"/>
      <c r="H168" s="65"/>
      <c r="I168" s="65"/>
    </row>
    <row r="169" spans="2:9" s="96" customFormat="1" ht="20.100000000000001" customHeight="1" x14ac:dyDescent="0.25">
      <c r="B169" s="97"/>
      <c r="C169" s="64"/>
      <c r="D169" s="63"/>
      <c r="E169" s="63"/>
      <c r="F169" s="63"/>
      <c r="G169" s="65"/>
      <c r="H169" s="65"/>
      <c r="I169" s="65"/>
    </row>
    <row r="170" spans="2:9" s="96" customFormat="1" ht="20.100000000000001" customHeight="1" x14ac:dyDescent="0.25">
      <c r="B170" s="97"/>
      <c r="C170" s="64"/>
      <c r="D170" s="63"/>
      <c r="E170" s="63"/>
      <c r="F170" s="63"/>
      <c r="G170" s="65"/>
      <c r="H170" s="65"/>
      <c r="I170" s="65"/>
    </row>
    <row r="171" spans="2:9" s="96" customFormat="1" ht="20.100000000000001" customHeight="1" x14ac:dyDescent="0.25">
      <c r="B171" s="97"/>
      <c r="C171" s="64"/>
      <c r="D171" s="63"/>
      <c r="E171" s="63"/>
      <c r="F171" s="63"/>
      <c r="G171" s="65"/>
      <c r="H171" s="65"/>
      <c r="I171" s="65"/>
    </row>
    <row r="172" spans="2:9" s="96" customFormat="1" ht="20.100000000000001" customHeight="1" x14ac:dyDescent="0.25">
      <c r="B172" s="97"/>
      <c r="C172" s="64"/>
      <c r="D172" s="63"/>
      <c r="E172" s="63"/>
      <c r="F172" s="63"/>
      <c r="G172" s="65"/>
      <c r="H172" s="65"/>
      <c r="I172" s="65"/>
    </row>
    <row r="173" spans="2:9" s="96" customFormat="1" ht="20.100000000000001" customHeight="1" x14ac:dyDescent="0.25">
      <c r="B173" s="97"/>
      <c r="C173" s="64"/>
      <c r="D173" s="63"/>
      <c r="E173" s="63"/>
      <c r="F173" s="63"/>
      <c r="G173" s="65"/>
      <c r="H173" s="65"/>
      <c r="I173" s="65"/>
    </row>
    <row r="174" spans="2:9" s="96" customFormat="1" ht="20.100000000000001" customHeight="1" x14ac:dyDescent="0.25">
      <c r="B174" s="97"/>
      <c r="C174" s="64"/>
      <c r="D174" s="63"/>
      <c r="E174" s="63"/>
      <c r="F174" s="63"/>
      <c r="G174" s="65"/>
      <c r="H174" s="65"/>
      <c r="I174" s="65"/>
    </row>
    <row r="175" spans="2:9" s="96" customFormat="1" ht="20.100000000000001" customHeight="1" x14ac:dyDescent="0.25">
      <c r="B175" s="97"/>
      <c r="C175" s="64"/>
      <c r="D175" s="63"/>
      <c r="E175" s="63"/>
      <c r="F175" s="63"/>
      <c r="G175" s="65"/>
      <c r="H175" s="65"/>
      <c r="I175" s="65"/>
    </row>
    <row r="176" spans="2:9" s="96" customFormat="1" ht="20.100000000000001" customHeight="1" x14ac:dyDescent="0.25">
      <c r="B176" s="97"/>
      <c r="C176" s="64"/>
      <c r="D176" s="63"/>
      <c r="E176" s="63"/>
      <c r="F176" s="63"/>
      <c r="G176" s="65"/>
      <c r="H176" s="65"/>
      <c r="I176" s="65"/>
    </row>
    <row r="177" spans="2:9" s="96" customFormat="1" ht="20.100000000000001" customHeight="1" x14ac:dyDescent="0.25">
      <c r="B177" s="97"/>
      <c r="C177" s="64"/>
      <c r="D177" s="63"/>
      <c r="E177" s="63"/>
      <c r="F177" s="63"/>
      <c r="G177" s="65"/>
      <c r="H177" s="65"/>
      <c r="I177" s="65"/>
    </row>
    <row r="178" spans="2:9" s="96" customFormat="1" ht="20.100000000000001" customHeight="1" x14ac:dyDescent="0.25">
      <c r="B178" s="97"/>
      <c r="C178" s="64"/>
      <c r="D178" s="63"/>
      <c r="E178" s="63"/>
      <c r="F178" s="63"/>
      <c r="G178" s="65"/>
      <c r="H178" s="65"/>
      <c r="I178" s="65"/>
    </row>
    <row r="179" spans="2:9" s="96" customFormat="1" ht="20.100000000000001" customHeight="1" x14ac:dyDescent="0.25">
      <c r="B179" s="97"/>
      <c r="C179" s="64"/>
      <c r="D179" s="63"/>
      <c r="E179" s="63"/>
      <c r="F179" s="63"/>
      <c r="G179" s="65"/>
      <c r="H179" s="65"/>
      <c r="I179" s="65"/>
    </row>
    <row r="180" spans="2:9" s="96" customFormat="1" ht="20.100000000000001" customHeight="1" x14ac:dyDescent="0.25">
      <c r="B180" s="97"/>
      <c r="C180" s="64"/>
      <c r="D180" s="63"/>
      <c r="E180" s="63"/>
      <c r="F180" s="63"/>
      <c r="G180" s="65"/>
      <c r="H180" s="65"/>
      <c r="I180" s="65"/>
    </row>
    <row r="181" spans="2:9" s="96" customFormat="1" ht="20.100000000000001" customHeight="1" x14ac:dyDescent="0.25">
      <c r="B181" s="97"/>
      <c r="C181" s="64"/>
      <c r="D181" s="63"/>
      <c r="E181" s="63"/>
      <c r="F181" s="63"/>
      <c r="G181" s="65"/>
      <c r="H181" s="65"/>
      <c r="I181" s="65"/>
    </row>
    <row r="182" spans="2:9" s="96" customFormat="1" ht="20.100000000000001" customHeight="1" x14ac:dyDescent="0.25">
      <c r="B182" s="97"/>
      <c r="C182" s="64"/>
      <c r="D182" s="63"/>
      <c r="E182" s="63"/>
      <c r="F182" s="63"/>
      <c r="G182" s="65"/>
      <c r="H182" s="65"/>
      <c r="I182" s="65"/>
    </row>
    <row r="183" spans="2:9" s="96" customFormat="1" ht="20.100000000000001" customHeight="1" x14ac:dyDescent="0.25">
      <c r="B183" s="97"/>
      <c r="C183" s="64"/>
      <c r="D183" s="63"/>
      <c r="E183" s="63"/>
      <c r="F183" s="63"/>
      <c r="G183" s="65"/>
      <c r="H183" s="65"/>
      <c r="I183" s="65"/>
    </row>
    <row r="184" spans="2:9" s="96" customFormat="1" ht="20.100000000000001" customHeight="1" x14ac:dyDescent="0.25">
      <c r="B184" s="97"/>
      <c r="C184" s="64"/>
      <c r="D184" s="63"/>
      <c r="E184" s="63"/>
      <c r="F184" s="63"/>
      <c r="G184" s="65"/>
      <c r="H184" s="65"/>
      <c r="I184" s="65"/>
    </row>
    <row r="185" spans="2:9" s="96" customFormat="1" ht="20.100000000000001" customHeight="1" x14ac:dyDescent="0.25">
      <c r="B185" s="97"/>
      <c r="C185" s="64"/>
      <c r="D185" s="63"/>
      <c r="E185" s="63"/>
      <c r="F185" s="63"/>
      <c r="G185" s="65"/>
      <c r="H185" s="65"/>
      <c r="I185" s="65"/>
    </row>
    <row r="186" spans="2:9" s="96" customFormat="1" ht="20.100000000000001" customHeight="1" x14ac:dyDescent="0.25">
      <c r="B186" s="97"/>
      <c r="C186" s="64"/>
      <c r="D186" s="63"/>
      <c r="E186" s="63"/>
      <c r="F186" s="63"/>
      <c r="G186" s="65"/>
      <c r="H186" s="65"/>
      <c r="I186" s="65"/>
    </row>
    <row r="187" spans="2:9" s="96" customFormat="1" ht="20.100000000000001" customHeight="1" x14ac:dyDescent="0.25">
      <c r="B187" s="97"/>
      <c r="C187" s="64"/>
      <c r="D187" s="63"/>
      <c r="E187" s="63"/>
      <c r="F187" s="63"/>
      <c r="G187" s="65"/>
      <c r="H187" s="65"/>
      <c r="I187" s="65"/>
    </row>
    <row r="188" spans="2:9" s="96" customFormat="1" ht="20.100000000000001" customHeight="1" x14ac:dyDescent="0.25">
      <c r="B188" s="97"/>
      <c r="C188" s="64"/>
      <c r="D188" s="63"/>
      <c r="E188" s="63"/>
      <c r="F188" s="63"/>
      <c r="G188" s="65"/>
      <c r="H188" s="65"/>
      <c r="I188" s="65"/>
    </row>
    <row r="189" spans="2:9" s="96" customFormat="1" ht="20.100000000000001" customHeight="1" x14ac:dyDescent="0.25">
      <c r="B189" s="97"/>
      <c r="C189" s="64"/>
      <c r="D189" s="63"/>
      <c r="E189" s="63"/>
      <c r="F189" s="63"/>
      <c r="G189" s="65"/>
      <c r="H189" s="65"/>
      <c r="I189" s="65"/>
    </row>
    <row r="190" spans="2:9" s="96" customFormat="1" ht="20.100000000000001" customHeight="1" x14ac:dyDescent="0.25">
      <c r="B190" s="97"/>
      <c r="C190" s="64"/>
      <c r="D190" s="63"/>
      <c r="E190" s="63"/>
      <c r="F190" s="63"/>
      <c r="G190" s="65"/>
      <c r="H190" s="65"/>
      <c r="I190" s="65"/>
    </row>
    <row r="191" spans="2:9" s="96" customFormat="1" ht="20.100000000000001" customHeight="1" x14ac:dyDescent="0.25">
      <c r="B191" s="97"/>
      <c r="C191" s="64"/>
      <c r="D191" s="63"/>
      <c r="E191" s="63"/>
      <c r="F191" s="63"/>
      <c r="G191" s="65"/>
      <c r="H191" s="65"/>
      <c r="I191" s="65"/>
    </row>
    <row r="192" spans="2:9" s="96" customFormat="1" ht="20.100000000000001" customHeight="1" x14ac:dyDescent="0.25">
      <c r="B192" s="97"/>
      <c r="C192" s="64"/>
      <c r="D192" s="63"/>
      <c r="E192" s="63"/>
      <c r="F192" s="63"/>
      <c r="G192" s="65"/>
      <c r="H192" s="65"/>
      <c r="I192" s="65"/>
    </row>
    <row r="193" spans="2:9" s="96" customFormat="1" ht="20.100000000000001" customHeight="1" x14ac:dyDescent="0.25">
      <c r="B193" s="97"/>
      <c r="C193" s="64"/>
      <c r="D193" s="63"/>
      <c r="E193" s="63"/>
      <c r="F193" s="63"/>
      <c r="G193" s="65"/>
      <c r="H193" s="65"/>
      <c r="I193" s="65"/>
    </row>
    <row r="194" spans="2:9" s="96" customFormat="1" ht="20.100000000000001" customHeight="1" x14ac:dyDescent="0.25">
      <c r="B194" s="97"/>
      <c r="C194" s="64"/>
      <c r="D194" s="63"/>
      <c r="E194" s="63"/>
      <c r="F194" s="63"/>
      <c r="G194" s="65"/>
      <c r="H194" s="65"/>
      <c r="I194" s="65"/>
    </row>
    <row r="195" spans="2:9" s="96" customFormat="1" ht="20.100000000000001" customHeight="1" x14ac:dyDescent="0.25">
      <c r="B195" s="97"/>
      <c r="C195" s="64"/>
      <c r="D195" s="63"/>
      <c r="E195" s="63"/>
      <c r="F195" s="63"/>
      <c r="G195" s="65"/>
      <c r="H195" s="65"/>
      <c r="I195" s="65"/>
    </row>
    <row r="196" spans="2:9" s="96" customFormat="1" ht="20.100000000000001" customHeight="1" x14ac:dyDescent="0.25">
      <c r="B196" s="97"/>
      <c r="C196" s="64"/>
      <c r="D196" s="63"/>
      <c r="E196" s="63"/>
      <c r="F196" s="63"/>
      <c r="G196" s="65"/>
      <c r="H196" s="65"/>
      <c r="I196" s="65"/>
    </row>
    <row r="197" spans="2:9" s="96" customFormat="1" ht="20.100000000000001" customHeight="1" x14ac:dyDescent="0.25">
      <c r="B197" s="97"/>
      <c r="C197" s="64"/>
      <c r="D197" s="63"/>
      <c r="E197" s="63"/>
      <c r="F197" s="63"/>
      <c r="G197" s="65"/>
      <c r="H197" s="65"/>
      <c r="I197" s="65"/>
    </row>
    <row r="198" spans="2:9" s="96" customFormat="1" ht="20.100000000000001" customHeight="1" x14ac:dyDescent="0.25">
      <c r="B198" s="97"/>
      <c r="C198" s="64"/>
      <c r="D198" s="63"/>
      <c r="E198" s="63"/>
      <c r="F198" s="63"/>
      <c r="G198" s="65"/>
      <c r="H198" s="65"/>
      <c r="I198" s="65"/>
    </row>
    <row r="199" spans="2:9" s="96" customFormat="1" ht="20.100000000000001" customHeight="1" x14ac:dyDescent="0.25">
      <c r="B199" s="97"/>
      <c r="C199" s="64"/>
      <c r="D199" s="63"/>
      <c r="E199" s="63"/>
      <c r="F199" s="63"/>
      <c r="G199" s="65"/>
      <c r="H199" s="65"/>
      <c r="I199" s="65"/>
    </row>
    <row r="200" spans="2:9" s="96" customFormat="1" ht="20.100000000000001" customHeight="1" x14ac:dyDescent="0.25">
      <c r="B200" s="97"/>
      <c r="C200" s="64"/>
      <c r="D200" s="63"/>
      <c r="E200" s="63"/>
      <c r="F200" s="63"/>
      <c r="G200" s="65"/>
      <c r="H200" s="65"/>
      <c r="I200" s="65"/>
    </row>
    <row r="201" spans="2:9" s="96" customFormat="1" ht="20.100000000000001" customHeight="1" x14ac:dyDescent="0.25">
      <c r="B201" s="97"/>
      <c r="C201" s="64"/>
      <c r="D201" s="63"/>
      <c r="E201" s="63"/>
      <c r="F201" s="63"/>
      <c r="G201" s="65"/>
      <c r="H201" s="65"/>
      <c r="I201" s="65"/>
    </row>
    <row r="202" spans="2:9" s="96" customFormat="1" ht="20.100000000000001" customHeight="1" x14ac:dyDescent="0.25">
      <c r="B202" s="97"/>
      <c r="C202" s="64"/>
      <c r="D202" s="63"/>
      <c r="E202" s="63"/>
      <c r="F202" s="63"/>
      <c r="G202" s="65"/>
      <c r="H202" s="65"/>
      <c r="I202" s="65"/>
    </row>
    <row r="203" spans="2:9" s="96" customFormat="1" ht="20.100000000000001" customHeight="1" x14ac:dyDescent="0.25">
      <c r="B203" s="97"/>
      <c r="C203" s="64"/>
      <c r="D203" s="63"/>
      <c r="E203" s="63"/>
      <c r="F203" s="63"/>
      <c r="G203" s="65"/>
      <c r="H203" s="65"/>
      <c r="I203" s="65"/>
    </row>
    <row r="204" spans="2:9" s="96" customFormat="1" ht="20.100000000000001" customHeight="1" x14ac:dyDescent="0.25">
      <c r="B204" s="97"/>
      <c r="C204" s="64"/>
      <c r="D204" s="63"/>
      <c r="E204" s="63"/>
      <c r="F204" s="63"/>
      <c r="G204" s="65"/>
      <c r="H204" s="65"/>
      <c r="I204" s="65"/>
    </row>
    <row r="205" spans="2:9" s="96" customFormat="1" ht="20.100000000000001" customHeight="1" x14ac:dyDescent="0.25">
      <c r="B205" s="97"/>
      <c r="C205" s="64"/>
      <c r="D205" s="63"/>
      <c r="E205" s="63"/>
      <c r="F205" s="63"/>
      <c r="G205" s="65"/>
      <c r="H205" s="65"/>
      <c r="I205" s="65"/>
    </row>
    <row r="206" spans="2:9" s="96" customFormat="1" ht="20.100000000000001" customHeight="1" x14ac:dyDescent="0.25">
      <c r="B206" s="97"/>
      <c r="C206" s="64"/>
      <c r="D206" s="63"/>
      <c r="E206" s="63"/>
      <c r="F206" s="63"/>
      <c r="G206" s="65"/>
      <c r="H206" s="65"/>
      <c r="I206" s="65"/>
    </row>
    <row r="207" spans="2:9" s="96" customFormat="1" ht="20.100000000000001" customHeight="1" x14ac:dyDescent="0.25">
      <c r="B207" s="97"/>
      <c r="C207" s="64"/>
      <c r="D207" s="63"/>
      <c r="E207" s="63"/>
      <c r="F207" s="63"/>
      <c r="G207" s="65"/>
      <c r="H207" s="65"/>
      <c r="I207" s="65"/>
    </row>
    <row r="208" spans="2:9" s="96" customFormat="1" ht="20.100000000000001" customHeight="1" x14ac:dyDescent="0.25">
      <c r="B208" s="97"/>
      <c r="C208" s="64"/>
      <c r="D208" s="63"/>
      <c r="E208" s="63"/>
      <c r="F208" s="63"/>
      <c r="G208" s="65"/>
      <c r="H208" s="65"/>
      <c r="I208" s="65"/>
    </row>
    <row r="209" spans="2:9" s="96" customFormat="1" ht="20.100000000000001" customHeight="1" x14ac:dyDescent="0.25">
      <c r="B209" s="97"/>
      <c r="C209" s="64"/>
      <c r="D209" s="63"/>
      <c r="E209" s="63"/>
      <c r="F209" s="63"/>
      <c r="G209" s="65"/>
      <c r="H209" s="65"/>
      <c r="I209" s="65"/>
    </row>
    <row r="210" spans="2:9" s="96" customFormat="1" ht="20.100000000000001" customHeight="1" x14ac:dyDescent="0.25">
      <c r="B210" s="97"/>
      <c r="C210" s="64"/>
      <c r="D210" s="63"/>
      <c r="E210" s="63"/>
      <c r="F210" s="63"/>
      <c r="G210" s="65"/>
      <c r="H210" s="65"/>
      <c r="I210" s="65"/>
    </row>
    <row r="211" spans="2:9" s="96" customFormat="1" ht="20.100000000000001" customHeight="1" x14ac:dyDescent="0.25">
      <c r="B211" s="97"/>
      <c r="C211" s="64"/>
      <c r="D211" s="63"/>
      <c r="E211" s="63"/>
      <c r="F211" s="63"/>
      <c r="G211" s="65"/>
      <c r="H211" s="65"/>
      <c r="I211" s="65"/>
    </row>
    <row r="212" spans="2:9" s="96" customFormat="1" ht="20.100000000000001" customHeight="1" x14ac:dyDescent="0.25">
      <c r="B212" s="97"/>
      <c r="C212" s="64"/>
      <c r="D212" s="63"/>
      <c r="E212" s="63"/>
      <c r="F212" s="63"/>
      <c r="G212" s="65"/>
      <c r="H212" s="65"/>
      <c r="I212" s="65"/>
    </row>
    <row r="213" spans="2:9" s="96" customFormat="1" ht="20.100000000000001" customHeight="1" x14ac:dyDescent="0.25">
      <c r="B213" s="97"/>
      <c r="C213" s="64"/>
      <c r="D213" s="63"/>
      <c r="E213" s="63"/>
      <c r="F213" s="63"/>
      <c r="G213" s="65"/>
      <c r="H213" s="65"/>
      <c r="I213" s="65"/>
    </row>
    <row r="214" spans="2:9" s="96" customFormat="1" ht="20.100000000000001" customHeight="1" x14ac:dyDescent="0.25">
      <c r="B214" s="97"/>
      <c r="C214" s="64"/>
      <c r="D214" s="63"/>
      <c r="E214" s="63"/>
      <c r="F214" s="63"/>
      <c r="G214" s="65"/>
      <c r="H214" s="65"/>
      <c r="I214" s="65"/>
    </row>
    <row r="215" spans="2:9" s="96" customFormat="1" ht="20.100000000000001" customHeight="1" x14ac:dyDescent="0.25">
      <c r="B215" s="97"/>
      <c r="C215" s="64"/>
      <c r="D215" s="63"/>
      <c r="E215" s="63"/>
      <c r="F215" s="63"/>
      <c r="G215" s="65"/>
      <c r="H215" s="65"/>
      <c r="I215" s="65"/>
    </row>
    <row r="216" spans="2:9" s="96" customFormat="1" ht="20.100000000000001" customHeight="1" x14ac:dyDescent="0.25">
      <c r="B216" s="97"/>
      <c r="C216" s="64"/>
      <c r="D216" s="63"/>
      <c r="E216" s="63"/>
      <c r="F216" s="63"/>
      <c r="G216" s="65"/>
      <c r="H216" s="65"/>
      <c r="I216" s="65"/>
    </row>
    <row r="217" spans="2:9" s="96" customFormat="1" ht="20.100000000000001" customHeight="1" x14ac:dyDescent="0.25">
      <c r="B217" s="97"/>
      <c r="C217" s="64"/>
      <c r="D217" s="63"/>
      <c r="E217" s="63"/>
      <c r="F217" s="63"/>
      <c r="G217" s="65"/>
      <c r="H217" s="65"/>
      <c r="I217" s="65"/>
    </row>
    <row r="218" spans="2:9" s="96" customFormat="1" ht="20.100000000000001" customHeight="1" x14ac:dyDescent="0.25">
      <c r="B218" s="97"/>
      <c r="C218" s="64"/>
      <c r="D218" s="63"/>
      <c r="E218" s="63"/>
      <c r="F218" s="63"/>
      <c r="G218" s="65"/>
      <c r="H218" s="65"/>
      <c r="I218" s="65"/>
    </row>
    <row r="219" spans="2:9" s="96" customFormat="1" ht="20.100000000000001" customHeight="1" x14ac:dyDescent="0.25">
      <c r="B219" s="97"/>
      <c r="C219" s="64"/>
      <c r="D219" s="63"/>
      <c r="E219" s="63"/>
      <c r="F219" s="63"/>
      <c r="G219" s="65"/>
      <c r="H219" s="65"/>
      <c r="I219" s="65"/>
    </row>
    <row r="220" spans="2:9" s="96" customFormat="1" ht="20.100000000000001" customHeight="1" x14ac:dyDescent="0.25">
      <c r="B220" s="97"/>
      <c r="C220" s="64"/>
      <c r="D220" s="63"/>
      <c r="E220" s="63"/>
      <c r="F220" s="63"/>
      <c r="G220" s="65"/>
      <c r="H220" s="65"/>
      <c r="I220" s="65"/>
    </row>
    <row r="221" spans="2:9" s="96" customFormat="1" ht="20.100000000000001" customHeight="1" x14ac:dyDescent="0.25">
      <c r="B221" s="97"/>
      <c r="C221" s="64"/>
      <c r="D221" s="63"/>
      <c r="E221" s="63"/>
      <c r="F221" s="63"/>
      <c r="G221" s="65"/>
      <c r="H221" s="65"/>
      <c r="I221" s="65"/>
    </row>
    <row r="222" spans="2:9" s="96" customFormat="1" ht="20.100000000000001" customHeight="1" x14ac:dyDescent="0.25">
      <c r="B222" s="98"/>
      <c r="C222" s="64"/>
      <c r="D222" s="63"/>
      <c r="E222" s="63"/>
      <c r="F222" s="63"/>
      <c r="G222" s="65"/>
      <c r="H222" s="65"/>
      <c r="I222" s="65"/>
    </row>
    <row r="223" spans="2:9" s="96" customFormat="1" ht="20.100000000000001" customHeight="1" x14ac:dyDescent="0.25">
      <c r="B223" s="98"/>
      <c r="C223" s="64"/>
      <c r="D223" s="63"/>
      <c r="E223" s="63"/>
      <c r="F223" s="63"/>
      <c r="G223" s="65"/>
      <c r="H223" s="65"/>
      <c r="I223" s="65"/>
    </row>
    <row r="224" spans="2:9" s="96" customFormat="1" ht="20.100000000000001" customHeight="1" x14ac:dyDescent="0.25">
      <c r="B224" s="98"/>
      <c r="C224" s="64"/>
      <c r="D224" s="63"/>
      <c r="E224" s="63"/>
      <c r="F224" s="63"/>
      <c r="G224" s="65"/>
      <c r="H224" s="65"/>
      <c r="I224" s="65"/>
    </row>
    <row r="225" spans="2:9" s="96" customFormat="1" ht="20.100000000000001" customHeight="1" x14ac:dyDescent="0.25">
      <c r="B225" s="98"/>
      <c r="C225" s="64"/>
      <c r="D225" s="63"/>
      <c r="E225" s="63"/>
      <c r="F225" s="63"/>
      <c r="G225" s="65"/>
      <c r="H225" s="65"/>
      <c r="I225" s="65"/>
    </row>
    <row r="226" spans="2:9" s="96" customFormat="1" ht="20.100000000000001" customHeight="1" x14ac:dyDescent="0.25">
      <c r="B226" s="98"/>
      <c r="C226" s="64"/>
      <c r="D226" s="63"/>
      <c r="E226" s="63"/>
      <c r="F226" s="63"/>
      <c r="G226" s="65"/>
      <c r="H226" s="65"/>
      <c r="I226" s="65"/>
    </row>
    <row r="227" spans="2:9" s="96" customFormat="1" ht="20.100000000000001" customHeight="1" x14ac:dyDescent="0.25">
      <c r="B227" s="98"/>
      <c r="C227" s="64"/>
      <c r="D227" s="63"/>
      <c r="E227" s="63"/>
      <c r="F227" s="63"/>
      <c r="G227" s="65"/>
      <c r="H227" s="65"/>
      <c r="I227" s="65"/>
    </row>
    <row r="228" spans="2:9" s="96" customFormat="1" ht="20.100000000000001" customHeight="1" x14ac:dyDescent="0.25">
      <c r="B228" s="98"/>
      <c r="C228" s="64"/>
      <c r="D228" s="63"/>
      <c r="E228" s="63"/>
      <c r="F228" s="63"/>
      <c r="G228" s="65"/>
      <c r="H228" s="65"/>
      <c r="I228" s="65"/>
    </row>
    <row r="229" spans="2:9" s="96" customFormat="1" ht="20.100000000000001" customHeight="1" x14ac:dyDescent="0.25">
      <c r="B229" s="98"/>
      <c r="C229" s="64"/>
      <c r="D229" s="63"/>
      <c r="E229" s="63"/>
      <c r="F229" s="63"/>
      <c r="G229" s="65"/>
      <c r="H229" s="65"/>
      <c r="I229" s="65"/>
    </row>
    <row r="230" spans="2:9" s="96" customFormat="1" ht="20.100000000000001" customHeight="1" x14ac:dyDescent="0.25">
      <c r="B230" s="98"/>
      <c r="C230" s="64"/>
      <c r="D230" s="63"/>
      <c r="E230" s="63"/>
      <c r="F230" s="63"/>
      <c r="G230" s="65"/>
      <c r="H230" s="65"/>
      <c r="I230" s="65"/>
    </row>
    <row r="231" spans="2:9" s="96" customFormat="1" ht="20.100000000000001" customHeight="1" x14ac:dyDescent="0.25">
      <c r="B231" s="98"/>
      <c r="C231" s="64"/>
      <c r="D231" s="63"/>
      <c r="E231" s="63"/>
      <c r="F231" s="63"/>
      <c r="G231" s="65"/>
      <c r="H231" s="65"/>
      <c r="I231" s="65"/>
    </row>
    <row r="232" spans="2:9" s="96" customFormat="1" ht="20.100000000000001" customHeight="1" x14ac:dyDescent="0.25">
      <c r="B232" s="98"/>
      <c r="C232" s="64"/>
      <c r="D232" s="63"/>
      <c r="E232" s="63"/>
      <c r="F232" s="63"/>
      <c r="G232" s="65"/>
      <c r="H232" s="65"/>
      <c r="I232" s="65"/>
    </row>
    <row r="233" spans="2:9" s="96" customFormat="1" ht="20.100000000000001" customHeight="1" x14ac:dyDescent="0.25">
      <c r="B233" s="98"/>
      <c r="C233" s="64"/>
      <c r="D233" s="63"/>
      <c r="E233" s="63"/>
      <c r="F233" s="63"/>
      <c r="G233" s="65"/>
      <c r="H233" s="65"/>
      <c r="I233" s="65"/>
    </row>
    <row r="234" spans="2:9" s="96" customFormat="1" ht="20.100000000000001" customHeight="1" x14ac:dyDescent="0.25">
      <c r="B234" s="98"/>
      <c r="C234" s="64"/>
      <c r="D234" s="63"/>
      <c r="E234" s="63"/>
      <c r="F234" s="63"/>
      <c r="G234" s="65"/>
      <c r="H234" s="65"/>
      <c r="I234" s="65"/>
    </row>
    <row r="235" spans="2:9" s="96" customFormat="1" ht="20.100000000000001" customHeight="1" x14ac:dyDescent="0.25">
      <c r="B235" s="98"/>
      <c r="C235" s="64"/>
      <c r="D235" s="63"/>
      <c r="E235" s="63"/>
      <c r="F235" s="63"/>
      <c r="G235" s="65"/>
      <c r="H235" s="65"/>
      <c r="I235" s="65"/>
    </row>
    <row r="236" spans="2:9" s="96" customFormat="1" ht="20.100000000000001" customHeight="1" x14ac:dyDescent="0.25">
      <c r="B236" s="98"/>
      <c r="C236" s="64"/>
      <c r="D236" s="63"/>
      <c r="E236" s="63"/>
      <c r="F236" s="63"/>
      <c r="G236" s="65"/>
      <c r="H236" s="65"/>
      <c r="I236" s="65"/>
    </row>
    <row r="237" spans="2:9" s="96" customFormat="1" ht="20.100000000000001" customHeight="1" x14ac:dyDescent="0.25">
      <c r="B237" s="98"/>
      <c r="C237" s="64"/>
      <c r="D237" s="63"/>
      <c r="E237" s="63"/>
      <c r="F237" s="63"/>
      <c r="G237" s="65"/>
      <c r="H237" s="65"/>
      <c r="I237" s="65"/>
    </row>
    <row r="238" spans="2:9" s="96" customFormat="1" ht="20.100000000000001" customHeight="1" x14ac:dyDescent="0.25">
      <c r="B238" s="98"/>
      <c r="C238" s="64"/>
      <c r="D238" s="63"/>
      <c r="E238" s="63"/>
      <c r="F238" s="63"/>
      <c r="G238" s="65"/>
      <c r="H238" s="65"/>
      <c r="I238" s="65"/>
    </row>
    <row r="239" spans="2:9" s="96" customFormat="1" ht="20.100000000000001" customHeight="1" x14ac:dyDescent="0.25">
      <c r="B239" s="98"/>
      <c r="C239" s="64"/>
      <c r="D239" s="63"/>
      <c r="E239" s="63"/>
      <c r="F239" s="63"/>
      <c r="G239" s="65"/>
      <c r="H239" s="65"/>
      <c r="I239" s="65"/>
    </row>
    <row r="240" spans="2:9" s="96" customFormat="1" ht="20.100000000000001" customHeight="1" x14ac:dyDescent="0.25">
      <c r="B240" s="98"/>
      <c r="C240" s="64"/>
      <c r="D240" s="63"/>
      <c r="E240" s="63"/>
      <c r="F240" s="63"/>
      <c r="G240" s="65"/>
      <c r="H240" s="65"/>
      <c r="I240" s="65"/>
    </row>
    <row r="241" spans="2:9" s="96" customFormat="1" ht="20.100000000000001" customHeight="1" x14ac:dyDescent="0.25">
      <c r="B241" s="98"/>
      <c r="C241" s="64"/>
      <c r="D241" s="63"/>
      <c r="E241" s="63"/>
      <c r="F241" s="63"/>
      <c r="G241" s="65"/>
      <c r="H241" s="65"/>
      <c r="I241" s="65"/>
    </row>
    <row r="242" spans="2:9" s="96" customFormat="1" ht="20.100000000000001" customHeight="1" x14ac:dyDescent="0.25">
      <c r="B242" s="98"/>
      <c r="C242" s="64"/>
      <c r="D242" s="63"/>
      <c r="E242" s="63"/>
      <c r="F242" s="63"/>
      <c r="G242" s="65"/>
      <c r="H242" s="65"/>
      <c r="I242" s="65"/>
    </row>
    <row r="243" spans="2:9" s="96" customFormat="1" ht="20.100000000000001" customHeight="1" x14ac:dyDescent="0.25">
      <c r="B243" s="98"/>
      <c r="C243" s="64"/>
      <c r="D243" s="63"/>
      <c r="E243" s="63"/>
      <c r="F243" s="63"/>
      <c r="G243" s="65"/>
      <c r="H243" s="65"/>
      <c r="I243" s="65"/>
    </row>
    <row r="244" spans="2:9" s="96" customFormat="1" ht="20.100000000000001" customHeight="1" x14ac:dyDescent="0.25">
      <c r="B244" s="98"/>
      <c r="C244" s="64"/>
      <c r="D244" s="63"/>
      <c r="E244" s="63"/>
      <c r="F244" s="63"/>
      <c r="G244" s="65"/>
      <c r="H244" s="65"/>
      <c r="I244" s="65"/>
    </row>
    <row r="245" spans="2:9" s="96" customFormat="1" ht="20.100000000000001" customHeight="1" x14ac:dyDescent="0.25">
      <c r="B245" s="98"/>
      <c r="C245" s="64"/>
      <c r="D245" s="63"/>
      <c r="E245" s="63"/>
      <c r="F245" s="63"/>
      <c r="G245" s="65"/>
      <c r="H245" s="65"/>
      <c r="I245" s="65"/>
    </row>
    <row r="246" spans="2:9" s="96" customFormat="1" ht="20.100000000000001" customHeight="1" x14ac:dyDescent="0.25">
      <c r="B246" s="98"/>
      <c r="C246" s="64"/>
      <c r="D246" s="63"/>
      <c r="E246" s="63"/>
      <c r="F246" s="63"/>
      <c r="G246" s="65"/>
      <c r="H246" s="65"/>
      <c r="I246" s="65"/>
    </row>
    <row r="247" spans="2:9" s="96" customFormat="1" ht="20.100000000000001" customHeight="1" x14ac:dyDescent="0.25">
      <c r="B247" s="98"/>
      <c r="C247" s="64"/>
      <c r="D247" s="63"/>
      <c r="E247" s="63"/>
      <c r="F247" s="63"/>
      <c r="G247" s="65"/>
      <c r="H247" s="65"/>
      <c r="I247" s="65"/>
    </row>
    <row r="248" spans="2:9" s="96" customFormat="1" ht="20.100000000000001" customHeight="1" x14ac:dyDescent="0.25">
      <c r="B248" s="98"/>
      <c r="C248" s="64"/>
      <c r="D248" s="63"/>
      <c r="E248" s="63"/>
      <c r="F248" s="63"/>
      <c r="G248" s="65"/>
      <c r="H248" s="65"/>
      <c r="I248" s="65"/>
    </row>
    <row r="249" spans="2:9" s="96" customFormat="1" ht="20.100000000000001" customHeight="1" x14ac:dyDescent="0.25">
      <c r="B249" s="98"/>
      <c r="C249" s="64"/>
      <c r="D249" s="63"/>
      <c r="E249" s="63"/>
      <c r="F249" s="63"/>
      <c r="G249" s="65"/>
      <c r="H249" s="65"/>
      <c r="I249" s="65"/>
    </row>
    <row r="250" spans="2:9" s="96" customFormat="1" ht="20.100000000000001" customHeight="1" x14ac:dyDescent="0.25">
      <c r="B250" s="98"/>
      <c r="C250" s="64"/>
      <c r="D250" s="63"/>
      <c r="E250" s="63"/>
      <c r="F250" s="63"/>
      <c r="G250" s="65"/>
      <c r="H250" s="65"/>
      <c r="I250" s="65"/>
    </row>
    <row r="251" spans="2:9" s="96" customFormat="1" ht="20.100000000000001" customHeight="1" x14ac:dyDescent="0.25">
      <c r="B251" s="98"/>
      <c r="C251" s="64"/>
      <c r="D251" s="63"/>
      <c r="E251" s="63"/>
      <c r="F251" s="63"/>
      <c r="G251" s="65"/>
      <c r="H251" s="65"/>
      <c r="I251" s="65"/>
    </row>
    <row r="252" spans="2:9" s="96" customFormat="1" ht="20.100000000000001" customHeight="1" x14ac:dyDescent="0.25">
      <c r="B252" s="98"/>
      <c r="C252" s="64"/>
      <c r="D252" s="63"/>
      <c r="E252" s="63"/>
      <c r="F252" s="63"/>
      <c r="G252" s="65"/>
      <c r="H252" s="65"/>
      <c r="I252" s="65"/>
    </row>
    <row r="253" spans="2:9" s="96" customFormat="1" ht="20.100000000000001" customHeight="1" x14ac:dyDescent="0.25">
      <c r="B253" s="98"/>
      <c r="C253" s="64"/>
      <c r="D253" s="63"/>
      <c r="E253" s="63"/>
      <c r="F253" s="63"/>
      <c r="G253" s="65"/>
      <c r="H253" s="65"/>
      <c r="I253" s="65"/>
    </row>
    <row r="254" spans="2:9" s="96" customFormat="1" ht="20.100000000000001" customHeight="1" x14ac:dyDescent="0.25">
      <c r="B254" s="98"/>
      <c r="C254" s="64"/>
      <c r="D254" s="63"/>
      <c r="E254" s="63"/>
      <c r="F254" s="63"/>
      <c r="G254" s="65"/>
      <c r="H254" s="65"/>
      <c r="I254" s="65"/>
    </row>
    <row r="255" spans="2:9" s="96" customFormat="1" ht="20.100000000000001" customHeight="1" x14ac:dyDescent="0.25">
      <c r="B255" s="98"/>
      <c r="C255" s="64"/>
      <c r="D255" s="63"/>
      <c r="E255" s="63"/>
      <c r="F255" s="63"/>
      <c r="G255" s="65"/>
      <c r="H255" s="65"/>
      <c r="I255" s="65"/>
    </row>
    <row r="256" spans="2:9" s="96" customFormat="1" ht="20.100000000000001" customHeight="1" x14ac:dyDescent="0.25">
      <c r="B256" s="98"/>
      <c r="C256" s="64"/>
      <c r="D256" s="63"/>
      <c r="E256" s="63"/>
      <c r="F256" s="63"/>
      <c r="G256" s="65"/>
      <c r="H256" s="65"/>
      <c r="I256" s="65"/>
    </row>
    <row r="257" spans="2:9" s="96" customFormat="1" ht="20.100000000000001" customHeight="1" x14ac:dyDescent="0.25">
      <c r="B257" s="98"/>
      <c r="C257" s="64"/>
      <c r="D257" s="63"/>
      <c r="E257" s="63"/>
      <c r="F257" s="63"/>
      <c r="G257" s="65"/>
      <c r="H257" s="65"/>
      <c r="I257" s="65"/>
    </row>
    <row r="258" spans="2:9" s="96" customFormat="1" ht="20.100000000000001" customHeight="1" x14ac:dyDescent="0.25">
      <c r="B258" s="98"/>
      <c r="C258" s="64"/>
      <c r="D258" s="63"/>
      <c r="E258" s="63"/>
      <c r="F258" s="63"/>
      <c r="G258" s="65"/>
      <c r="H258" s="65"/>
      <c r="I258" s="65"/>
    </row>
    <row r="259" spans="2:9" s="96" customFormat="1" ht="20.100000000000001" customHeight="1" x14ac:dyDescent="0.25">
      <c r="B259" s="98"/>
      <c r="C259" s="64"/>
      <c r="D259" s="63"/>
      <c r="E259" s="63"/>
      <c r="F259" s="63"/>
      <c r="G259" s="65"/>
      <c r="H259" s="65"/>
      <c r="I259" s="65"/>
    </row>
    <row r="260" spans="2:9" s="96" customFormat="1" ht="20.100000000000001" customHeight="1" x14ac:dyDescent="0.25">
      <c r="B260" s="98"/>
      <c r="C260" s="64"/>
      <c r="D260" s="63"/>
      <c r="E260" s="63"/>
      <c r="F260" s="63"/>
      <c r="G260" s="65"/>
      <c r="H260" s="65"/>
      <c r="I260" s="65"/>
    </row>
    <row r="261" spans="2:9" s="96" customFormat="1" ht="20.100000000000001" customHeight="1" x14ac:dyDescent="0.25">
      <c r="B261" s="98"/>
      <c r="C261" s="64"/>
      <c r="D261" s="63"/>
      <c r="E261" s="63"/>
      <c r="F261" s="63"/>
      <c r="G261" s="65"/>
      <c r="H261" s="65"/>
      <c r="I261" s="65"/>
    </row>
    <row r="262" spans="2:9" s="96" customFormat="1" ht="20.100000000000001" customHeight="1" x14ac:dyDescent="0.25">
      <c r="B262" s="98"/>
      <c r="C262" s="64"/>
      <c r="D262" s="63"/>
      <c r="E262" s="63"/>
      <c r="F262" s="63"/>
      <c r="G262" s="65"/>
      <c r="H262" s="65"/>
      <c r="I262" s="65"/>
    </row>
    <row r="263" spans="2:9" s="96" customFormat="1" ht="20.100000000000001" customHeight="1" x14ac:dyDescent="0.25">
      <c r="B263" s="98"/>
      <c r="C263" s="64"/>
      <c r="D263" s="63"/>
      <c r="E263" s="63"/>
      <c r="F263" s="63"/>
      <c r="G263" s="65"/>
      <c r="H263" s="65"/>
      <c r="I263" s="65"/>
    </row>
    <row r="264" spans="2:9" s="96" customFormat="1" ht="20.100000000000001" customHeight="1" x14ac:dyDescent="0.25">
      <c r="B264" s="98"/>
      <c r="C264" s="64"/>
      <c r="D264" s="63"/>
      <c r="E264" s="63"/>
      <c r="F264" s="63"/>
      <c r="G264" s="65"/>
      <c r="H264" s="65"/>
      <c r="I264" s="65"/>
    </row>
    <row r="265" spans="2:9" s="96" customFormat="1" ht="20.100000000000001" customHeight="1" x14ac:dyDescent="0.25">
      <c r="B265" s="98"/>
      <c r="C265" s="64"/>
      <c r="D265" s="63"/>
      <c r="E265" s="63"/>
      <c r="F265" s="63"/>
      <c r="G265" s="65"/>
      <c r="H265" s="65"/>
      <c r="I265" s="65"/>
    </row>
    <row r="266" spans="2:9" s="96" customFormat="1" ht="20.100000000000001" customHeight="1" x14ac:dyDescent="0.25">
      <c r="B266" s="98"/>
      <c r="C266" s="64"/>
      <c r="D266" s="63"/>
      <c r="E266" s="63"/>
      <c r="F266" s="63"/>
      <c r="G266" s="65"/>
      <c r="H266" s="65"/>
      <c r="I266" s="65"/>
    </row>
    <row r="267" spans="2:9" s="96" customFormat="1" ht="20.100000000000001" customHeight="1" x14ac:dyDescent="0.25">
      <c r="B267" s="98"/>
      <c r="C267" s="64"/>
      <c r="D267" s="63"/>
      <c r="E267" s="63"/>
      <c r="F267" s="63"/>
      <c r="G267" s="65"/>
      <c r="H267" s="65"/>
      <c r="I267" s="65"/>
    </row>
    <row r="268" spans="2:9" s="96" customFormat="1" ht="20.100000000000001" customHeight="1" x14ac:dyDescent="0.25">
      <c r="B268" s="98"/>
      <c r="C268" s="64"/>
      <c r="D268" s="63"/>
      <c r="E268" s="63"/>
      <c r="F268" s="63"/>
      <c r="G268" s="65"/>
      <c r="H268" s="65"/>
      <c r="I268" s="65"/>
    </row>
    <row r="269" spans="2:9" s="96" customFormat="1" ht="20.100000000000001" customHeight="1" x14ac:dyDescent="0.25">
      <c r="B269" s="98"/>
      <c r="C269" s="64"/>
      <c r="D269" s="63"/>
      <c r="E269" s="63"/>
      <c r="F269" s="63"/>
      <c r="G269" s="65"/>
      <c r="H269" s="65"/>
      <c r="I269" s="65"/>
    </row>
    <row r="270" spans="2:9" s="96" customFormat="1" ht="20.100000000000001" customHeight="1" x14ac:dyDescent="0.25">
      <c r="B270" s="98"/>
      <c r="C270" s="64"/>
      <c r="D270" s="63"/>
      <c r="E270" s="63"/>
      <c r="F270" s="63"/>
      <c r="G270" s="65"/>
      <c r="H270" s="65"/>
      <c r="I270" s="65"/>
    </row>
    <row r="271" spans="2:9" s="96" customFormat="1" ht="20.100000000000001" customHeight="1" x14ac:dyDescent="0.25">
      <c r="B271" s="98"/>
      <c r="C271" s="64"/>
      <c r="D271" s="63"/>
      <c r="E271" s="63"/>
      <c r="F271" s="63"/>
      <c r="G271" s="65"/>
      <c r="H271" s="65"/>
      <c r="I271" s="65"/>
    </row>
    <row r="272" spans="2:9" s="96" customFormat="1" ht="20.100000000000001" customHeight="1" x14ac:dyDescent="0.25">
      <c r="B272" s="98"/>
      <c r="C272" s="64"/>
      <c r="D272" s="63"/>
      <c r="E272" s="63"/>
      <c r="F272" s="63"/>
      <c r="G272" s="65"/>
      <c r="H272" s="65"/>
      <c r="I272" s="65"/>
    </row>
    <row r="273" spans="2:9" s="96" customFormat="1" ht="20.100000000000001" customHeight="1" x14ac:dyDescent="0.25">
      <c r="B273" s="98"/>
      <c r="C273" s="64"/>
      <c r="D273" s="63"/>
      <c r="E273" s="63"/>
      <c r="F273" s="63"/>
      <c r="G273" s="65"/>
      <c r="H273" s="65"/>
      <c r="I273" s="65"/>
    </row>
    <row r="274" spans="2:9" s="96" customFormat="1" ht="20.100000000000001" customHeight="1" x14ac:dyDescent="0.25">
      <c r="B274" s="98"/>
      <c r="C274" s="64"/>
      <c r="D274" s="63"/>
      <c r="E274" s="63"/>
      <c r="F274" s="63"/>
      <c r="G274" s="65"/>
      <c r="H274" s="65"/>
      <c r="I274" s="65"/>
    </row>
    <row r="275" spans="2:9" s="96" customFormat="1" ht="20.100000000000001" customHeight="1" x14ac:dyDescent="0.25">
      <c r="B275" s="98"/>
      <c r="C275" s="64"/>
      <c r="D275" s="63"/>
      <c r="E275" s="63"/>
      <c r="F275" s="63"/>
      <c r="G275" s="65"/>
      <c r="H275" s="65"/>
      <c r="I275" s="65"/>
    </row>
    <row r="276" spans="2:9" s="96" customFormat="1" ht="20.100000000000001" customHeight="1" x14ac:dyDescent="0.25">
      <c r="B276" s="98"/>
      <c r="C276" s="64"/>
      <c r="D276" s="63"/>
      <c r="E276" s="63"/>
      <c r="F276" s="63"/>
      <c r="G276" s="65"/>
      <c r="H276" s="65"/>
      <c r="I276" s="65"/>
    </row>
    <row r="277" spans="2:9" s="96" customFormat="1" ht="20.100000000000001" customHeight="1" x14ac:dyDescent="0.25">
      <c r="B277" s="98"/>
      <c r="C277" s="64"/>
      <c r="D277" s="63"/>
      <c r="E277" s="63"/>
      <c r="F277" s="63"/>
      <c r="G277" s="65"/>
      <c r="H277" s="65"/>
      <c r="I277" s="65"/>
    </row>
    <row r="278" spans="2:9" s="96" customFormat="1" ht="20.100000000000001" customHeight="1" x14ac:dyDescent="0.25">
      <c r="B278" s="98"/>
      <c r="C278" s="64"/>
      <c r="D278" s="63"/>
      <c r="E278" s="63"/>
      <c r="F278" s="63"/>
      <c r="G278" s="65"/>
      <c r="H278" s="65"/>
      <c r="I278" s="65"/>
    </row>
    <row r="279" spans="2:9" s="96" customFormat="1" ht="20.100000000000001" customHeight="1" x14ac:dyDescent="0.25">
      <c r="B279" s="98"/>
      <c r="C279" s="64"/>
      <c r="D279" s="63"/>
      <c r="E279" s="63"/>
      <c r="F279" s="63"/>
      <c r="G279" s="65"/>
      <c r="H279" s="65"/>
      <c r="I279" s="65"/>
    </row>
    <row r="280" spans="2:9" s="96" customFormat="1" ht="20.100000000000001" customHeight="1" x14ac:dyDescent="0.25">
      <c r="B280" s="98"/>
      <c r="C280" s="64"/>
      <c r="D280" s="63"/>
      <c r="E280" s="63"/>
      <c r="F280" s="63"/>
      <c r="G280" s="65"/>
      <c r="H280" s="65"/>
      <c r="I280" s="65"/>
    </row>
    <row r="281" spans="2:9" s="96" customFormat="1" ht="20.100000000000001" customHeight="1" x14ac:dyDescent="0.25">
      <c r="B281" s="98"/>
      <c r="C281" s="64"/>
      <c r="D281" s="63"/>
      <c r="E281" s="63"/>
      <c r="F281" s="63"/>
      <c r="G281" s="65"/>
      <c r="H281" s="65"/>
      <c r="I281" s="65"/>
    </row>
    <row r="282" spans="2:9" s="96" customFormat="1" ht="20.100000000000001" customHeight="1" x14ac:dyDescent="0.25">
      <c r="B282" s="98"/>
      <c r="C282" s="64"/>
      <c r="D282" s="63"/>
      <c r="E282" s="63"/>
      <c r="F282" s="63"/>
      <c r="G282" s="65"/>
      <c r="H282" s="65"/>
      <c r="I282" s="65"/>
    </row>
    <row r="283" spans="2:9" s="96" customFormat="1" ht="20.100000000000001" customHeight="1" x14ac:dyDescent="0.25">
      <c r="B283" s="98"/>
      <c r="C283" s="64"/>
      <c r="D283" s="63"/>
      <c r="E283" s="63"/>
      <c r="F283" s="63"/>
      <c r="G283" s="65"/>
      <c r="H283" s="65"/>
      <c r="I283" s="65"/>
    </row>
    <row r="284" spans="2:9" s="96" customFormat="1" ht="20.100000000000001" customHeight="1" x14ac:dyDescent="0.25">
      <c r="B284" s="98"/>
      <c r="C284" s="64"/>
      <c r="D284" s="63"/>
      <c r="E284" s="63"/>
      <c r="F284" s="63"/>
      <c r="G284" s="65"/>
      <c r="H284" s="65"/>
      <c r="I284" s="65"/>
    </row>
    <row r="285" spans="2:9" s="96" customFormat="1" ht="20.100000000000001" customHeight="1" x14ac:dyDescent="0.25">
      <c r="B285" s="98"/>
      <c r="C285" s="64"/>
      <c r="D285" s="63"/>
      <c r="E285" s="63"/>
      <c r="F285" s="63"/>
      <c r="G285" s="65"/>
      <c r="H285" s="65"/>
      <c r="I285" s="65"/>
    </row>
    <row r="286" spans="2:9" s="96" customFormat="1" ht="20.100000000000001" customHeight="1" x14ac:dyDescent="0.25">
      <c r="B286" s="98"/>
      <c r="C286" s="64"/>
      <c r="D286" s="63"/>
      <c r="E286" s="63"/>
      <c r="F286" s="63"/>
      <c r="G286" s="65"/>
      <c r="H286" s="65"/>
      <c r="I286" s="65"/>
    </row>
    <row r="287" spans="2:9" s="96" customFormat="1" ht="20.100000000000001" customHeight="1" x14ac:dyDescent="0.25">
      <c r="B287" s="98"/>
      <c r="C287" s="64"/>
      <c r="D287" s="63"/>
      <c r="E287" s="63"/>
      <c r="F287" s="63"/>
      <c r="G287" s="65"/>
      <c r="H287" s="65"/>
      <c r="I287" s="65"/>
    </row>
    <row r="288" spans="2:9" s="96" customFormat="1" ht="20.100000000000001" customHeight="1" x14ac:dyDescent="0.25">
      <c r="B288" s="98"/>
      <c r="C288" s="64"/>
      <c r="D288" s="63"/>
      <c r="E288" s="63"/>
      <c r="F288" s="63"/>
      <c r="G288" s="65"/>
      <c r="H288" s="65"/>
      <c r="I288" s="65"/>
    </row>
    <row r="289" spans="2:9" s="96" customFormat="1" ht="20.100000000000001" customHeight="1" x14ac:dyDescent="0.25">
      <c r="B289" s="98"/>
      <c r="C289" s="64"/>
      <c r="D289" s="63"/>
      <c r="E289" s="63"/>
      <c r="F289" s="63"/>
      <c r="G289" s="65"/>
      <c r="H289" s="65"/>
      <c r="I289" s="65"/>
    </row>
    <row r="290" spans="2:9" s="96" customFormat="1" ht="20.100000000000001" customHeight="1" x14ac:dyDescent="0.25">
      <c r="B290" s="98"/>
      <c r="C290" s="64"/>
      <c r="D290" s="63"/>
      <c r="E290" s="63"/>
      <c r="F290" s="63"/>
      <c r="G290" s="65"/>
      <c r="H290" s="65"/>
      <c r="I290" s="65"/>
    </row>
    <row r="291" spans="2:9" s="96" customFormat="1" ht="20.100000000000001" customHeight="1" x14ac:dyDescent="0.25">
      <c r="B291" s="98"/>
      <c r="C291" s="64"/>
      <c r="D291" s="63"/>
      <c r="E291" s="63"/>
      <c r="F291" s="63"/>
      <c r="G291" s="65"/>
      <c r="H291" s="65"/>
      <c r="I291" s="65"/>
    </row>
    <row r="292" spans="2:9" s="96" customFormat="1" ht="20.100000000000001" customHeight="1" x14ac:dyDescent="0.25">
      <c r="B292" s="98"/>
      <c r="C292" s="64"/>
      <c r="D292" s="63"/>
      <c r="E292" s="63"/>
      <c r="F292" s="63"/>
      <c r="G292" s="65"/>
      <c r="H292" s="65"/>
      <c r="I292" s="65"/>
    </row>
    <row r="293" spans="2:9" s="96" customFormat="1" ht="20.100000000000001" customHeight="1" x14ac:dyDescent="0.25">
      <c r="B293" s="98"/>
      <c r="C293" s="64"/>
      <c r="D293" s="63"/>
      <c r="E293" s="63"/>
      <c r="F293" s="63"/>
      <c r="G293" s="65"/>
      <c r="H293" s="65"/>
      <c r="I293" s="65"/>
    </row>
    <row r="294" spans="2:9" s="96" customFormat="1" ht="20.100000000000001" customHeight="1" x14ac:dyDescent="0.25">
      <c r="B294" s="98"/>
      <c r="C294" s="64"/>
      <c r="D294" s="63"/>
      <c r="E294" s="63"/>
      <c r="F294" s="63"/>
      <c r="G294" s="65"/>
      <c r="H294" s="65"/>
      <c r="I294" s="65"/>
    </row>
    <row r="295" spans="2:9" s="96" customFormat="1" ht="20.100000000000001" customHeight="1" x14ac:dyDescent="0.25">
      <c r="B295" s="98"/>
      <c r="C295" s="64"/>
      <c r="D295" s="63"/>
      <c r="E295" s="63"/>
      <c r="F295" s="63"/>
      <c r="G295" s="65"/>
      <c r="H295" s="65"/>
      <c r="I295" s="65"/>
    </row>
    <row r="296" spans="2:9" s="96" customFormat="1" ht="20.100000000000001" customHeight="1" x14ac:dyDescent="0.25">
      <c r="B296" s="98"/>
      <c r="C296" s="64"/>
      <c r="D296" s="63"/>
      <c r="E296" s="63"/>
      <c r="F296" s="63"/>
      <c r="G296" s="65"/>
      <c r="H296" s="65"/>
      <c r="I296" s="65"/>
    </row>
    <row r="297" spans="2:9" s="96" customFormat="1" ht="20.100000000000001" customHeight="1" x14ac:dyDescent="0.25">
      <c r="B297" s="98"/>
      <c r="C297" s="64"/>
      <c r="D297" s="63"/>
      <c r="E297" s="63"/>
      <c r="F297" s="63"/>
      <c r="G297" s="65"/>
      <c r="H297" s="65"/>
      <c r="I297" s="65"/>
    </row>
    <row r="298" spans="2:9" s="96" customFormat="1" ht="20.100000000000001" customHeight="1" x14ac:dyDescent="0.25">
      <c r="B298" s="98"/>
      <c r="C298" s="64"/>
      <c r="D298" s="63"/>
      <c r="E298" s="63"/>
      <c r="F298" s="63"/>
      <c r="G298" s="65"/>
      <c r="H298" s="65"/>
      <c r="I298" s="65"/>
    </row>
    <row r="299" spans="2:9" s="96" customFormat="1" ht="20.100000000000001" customHeight="1" x14ac:dyDescent="0.25">
      <c r="B299" s="98"/>
      <c r="C299" s="64"/>
      <c r="D299" s="63"/>
      <c r="E299" s="63"/>
      <c r="F299" s="63"/>
      <c r="G299" s="65"/>
      <c r="H299" s="65"/>
      <c r="I299" s="65"/>
    </row>
    <row r="300" spans="2:9" s="96" customFormat="1" ht="20.100000000000001" customHeight="1" x14ac:dyDescent="0.25">
      <c r="B300" s="98"/>
      <c r="C300" s="64"/>
      <c r="D300" s="63"/>
      <c r="E300" s="63"/>
      <c r="F300" s="63"/>
      <c r="G300" s="65"/>
      <c r="H300" s="65"/>
      <c r="I300" s="65"/>
    </row>
    <row r="301" spans="2:9" s="96" customFormat="1" ht="20.100000000000001" customHeight="1" x14ac:dyDescent="0.25">
      <c r="B301" s="98"/>
      <c r="C301" s="64"/>
      <c r="D301" s="63"/>
      <c r="E301" s="63"/>
      <c r="F301" s="63"/>
      <c r="G301" s="65"/>
      <c r="H301" s="65"/>
      <c r="I301" s="65"/>
    </row>
    <row r="302" spans="2:9" s="96" customFormat="1" ht="20.100000000000001" customHeight="1" x14ac:dyDescent="0.25">
      <c r="B302" s="98"/>
      <c r="C302" s="64"/>
      <c r="D302" s="63"/>
      <c r="E302" s="63"/>
      <c r="F302" s="63"/>
      <c r="G302" s="65"/>
      <c r="H302" s="65"/>
      <c r="I302" s="65"/>
    </row>
    <row r="303" spans="2:9" s="96" customFormat="1" ht="20.100000000000001" customHeight="1" x14ac:dyDescent="0.25">
      <c r="B303" s="98"/>
      <c r="C303" s="64"/>
      <c r="D303" s="63"/>
      <c r="E303" s="63"/>
      <c r="F303" s="63"/>
      <c r="G303" s="65"/>
      <c r="H303" s="65"/>
      <c r="I303" s="65"/>
    </row>
    <row r="304" spans="2:9" s="96" customFormat="1" ht="20.100000000000001" customHeight="1" x14ac:dyDescent="0.25">
      <c r="B304" s="98"/>
      <c r="C304" s="64"/>
      <c r="D304" s="63"/>
      <c r="E304" s="63"/>
      <c r="F304" s="63"/>
      <c r="G304" s="65"/>
      <c r="H304" s="65"/>
      <c r="I304" s="65"/>
    </row>
    <row r="305" spans="2:9" s="96" customFormat="1" ht="20.100000000000001" customHeight="1" x14ac:dyDescent="0.25">
      <c r="B305" s="98"/>
      <c r="C305" s="64"/>
      <c r="D305" s="63"/>
      <c r="E305" s="63"/>
      <c r="F305" s="63"/>
      <c r="G305" s="65"/>
      <c r="H305" s="65"/>
      <c r="I305" s="65"/>
    </row>
    <row r="306" spans="2:9" s="96" customFormat="1" ht="20.100000000000001" customHeight="1" x14ac:dyDescent="0.25">
      <c r="B306" s="98"/>
      <c r="C306" s="64"/>
      <c r="D306" s="63"/>
      <c r="E306" s="63"/>
      <c r="F306" s="63"/>
      <c r="G306" s="65"/>
      <c r="H306" s="65"/>
      <c r="I306" s="65"/>
    </row>
    <row r="307" spans="2:9" s="96" customFormat="1" ht="20.100000000000001" customHeight="1" x14ac:dyDescent="0.25">
      <c r="B307" s="98"/>
      <c r="C307" s="64"/>
      <c r="D307" s="63"/>
      <c r="E307" s="63"/>
      <c r="F307" s="63"/>
      <c r="G307" s="65"/>
      <c r="H307" s="65"/>
      <c r="I307" s="65"/>
    </row>
    <row r="308" spans="2:9" s="96" customFormat="1" ht="20.100000000000001" customHeight="1" x14ac:dyDescent="0.25">
      <c r="B308" s="98"/>
      <c r="C308" s="64"/>
      <c r="D308" s="63"/>
      <c r="E308" s="63"/>
      <c r="F308" s="63"/>
      <c r="G308" s="65"/>
      <c r="H308" s="65"/>
      <c r="I308" s="65"/>
    </row>
    <row r="309" spans="2:9" s="96" customFormat="1" ht="20.100000000000001" customHeight="1" x14ac:dyDescent="0.25">
      <c r="B309" s="98"/>
      <c r="C309" s="64"/>
      <c r="D309" s="63"/>
      <c r="E309" s="63"/>
      <c r="F309" s="63"/>
      <c r="G309" s="65"/>
      <c r="H309" s="65"/>
      <c r="I309" s="65"/>
    </row>
    <row r="310" spans="2:9" s="96" customFormat="1" ht="20.100000000000001" customHeight="1" x14ac:dyDescent="0.25">
      <c r="B310" s="98"/>
      <c r="C310" s="64"/>
      <c r="D310" s="63"/>
      <c r="E310" s="63"/>
      <c r="F310" s="63"/>
      <c r="G310" s="65"/>
      <c r="H310" s="65"/>
      <c r="I310" s="65"/>
    </row>
    <row r="311" spans="2:9" s="96" customFormat="1" ht="20.100000000000001" customHeight="1" x14ac:dyDescent="0.25">
      <c r="B311" s="98"/>
      <c r="C311" s="64"/>
      <c r="D311" s="63"/>
      <c r="E311" s="63"/>
      <c r="F311" s="63"/>
      <c r="G311" s="65"/>
      <c r="H311" s="65"/>
      <c r="I311" s="65"/>
    </row>
    <row r="312" spans="2:9" s="96" customFormat="1" ht="20.100000000000001" customHeight="1" x14ac:dyDescent="0.25">
      <c r="B312" s="98"/>
      <c r="C312" s="64"/>
      <c r="D312" s="63"/>
      <c r="E312" s="63"/>
      <c r="F312" s="63"/>
      <c r="G312" s="65"/>
      <c r="H312" s="65"/>
      <c r="I312" s="65"/>
    </row>
    <row r="313" spans="2:9" s="96" customFormat="1" ht="20.100000000000001" customHeight="1" x14ac:dyDescent="0.25">
      <c r="B313" s="98"/>
      <c r="C313" s="64"/>
      <c r="D313" s="63"/>
      <c r="E313" s="63"/>
      <c r="F313" s="63"/>
      <c r="G313" s="65"/>
      <c r="H313" s="65"/>
      <c r="I313" s="65"/>
    </row>
    <row r="314" spans="2:9" s="96" customFormat="1" ht="20.100000000000001" customHeight="1" x14ac:dyDescent="0.25">
      <c r="B314" s="98"/>
      <c r="C314" s="64"/>
      <c r="D314" s="63"/>
      <c r="E314" s="63"/>
      <c r="F314" s="63"/>
      <c r="G314" s="65"/>
      <c r="H314" s="65"/>
      <c r="I314" s="65"/>
    </row>
    <row r="315" spans="2:9" s="96" customFormat="1" ht="20.100000000000001" customHeight="1" x14ac:dyDescent="0.25">
      <c r="B315" s="98"/>
      <c r="C315" s="64"/>
      <c r="D315" s="63"/>
      <c r="E315" s="63"/>
      <c r="F315" s="63"/>
      <c r="G315" s="65"/>
      <c r="H315" s="65"/>
      <c r="I315" s="65"/>
    </row>
    <row r="316" spans="2:9" s="96" customFormat="1" ht="20.100000000000001" customHeight="1" x14ac:dyDescent="0.25">
      <c r="B316" s="98"/>
      <c r="C316" s="64"/>
      <c r="D316" s="63"/>
      <c r="E316" s="63"/>
      <c r="F316" s="63"/>
      <c r="G316" s="65"/>
      <c r="H316" s="65"/>
      <c r="I316" s="65"/>
    </row>
    <row r="317" spans="2:9" s="96" customFormat="1" ht="20.100000000000001" customHeight="1" x14ac:dyDescent="0.25">
      <c r="B317" s="98"/>
      <c r="C317" s="64"/>
      <c r="D317" s="63"/>
      <c r="E317" s="63"/>
      <c r="F317" s="63"/>
      <c r="G317" s="65"/>
      <c r="H317" s="65"/>
      <c r="I317" s="65"/>
    </row>
    <row r="318" spans="2:9" s="96" customFormat="1" ht="20.100000000000001" customHeight="1" x14ac:dyDescent="0.25">
      <c r="B318" s="98"/>
      <c r="C318" s="64"/>
      <c r="D318" s="63"/>
      <c r="E318" s="63"/>
      <c r="F318" s="63"/>
      <c r="G318" s="65"/>
      <c r="H318" s="65"/>
      <c r="I318" s="65"/>
    </row>
    <row r="319" spans="2:9" s="96" customFormat="1" ht="20.100000000000001" customHeight="1" x14ac:dyDescent="0.25">
      <c r="B319" s="98"/>
      <c r="C319" s="64"/>
      <c r="D319" s="63"/>
      <c r="E319" s="63"/>
      <c r="F319" s="63"/>
      <c r="G319" s="65"/>
      <c r="H319" s="65"/>
      <c r="I319" s="65"/>
    </row>
    <row r="320" spans="2:9" s="96" customFormat="1" ht="20.100000000000001" customHeight="1" x14ac:dyDescent="0.25">
      <c r="B320" s="98"/>
      <c r="C320" s="64"/>
      <c r="D320" s="63"/>
      <c r="E320" s="63"/>
      <c r="F320" s="63"/>
      <c r="G320" s="65"/>
      <c r="H320" s="65"/>
      <c r="I320" s="65"/>
    </row>
    <row r="321" spans="2:9" s="96" customFormat="1" ht="20.100000000000001" customHeight="1" x14ac:dyDescent="0.25">
      <c r="B321" s="98"/>
      <c r="C321" s="64"/>
      <c r="D321" s="63"/>
      <c r="E321" s="63"/>
      <c r="F321" s="63"/>
      <c r="G321" s="65"/>
      <c r="H321" s="65"/>
      <c r="I321" s="65"/>
    </row>
    <row r="322" spans="2:9" s="96" customFormat="1" ht="20.100000000000001" customHeight="1" x14ac:dyDescent="0.25">
      <c r="B322" s="98"/>
      <c r="C322" s="64"/>
      <c r="D322" s="63"/>
      <c r="E322" s="63"/>
      <c r="F322" s="63"/>
      <c r="G322" s="65"/>
      <c r="H322" s="65"/>
      <c r="I322" s="65"/>
    </row>
    <row r="323" spans="2:9" s="96" customFormat="1" ht="20.100000000000001" customHeight="1" x14ac:dyDescent="0.25">
      <c r="B323" s="98"/>
      <c r="C323" s="64"/>
      <c r="D323" s="63"/>
      <c r="E323" s="63"/>
      <c r="F323" s="63"/>
      <c r="G323" s="65"/>
      <c r="H323" s="65"/>
      <c r="I323" s="65"/>
    </row>
    <row r="324" spans="2:9" s="96" customFormat="1" ht="20.100000000000001" customHeight="1" x14ac:dyDescent="0.25">
      <c r="B324" s="98"/>
      <c r="C324" s="64"/>
      <c r="D324" s="63"/>
      <c r="E324" s="63"/>
      <c r="F324" s="63"/>
      <c r="G324" s="65"/>
      <c r="H324" s="65"/>
      <c r="I324" s="65"/>
    </row>
    <row r="325" spans="2:9" s="96" customFormat="1" ht="20.100000000000001" customHeight="1" x14ac:dyDescent="0.25">
      <c r="B325" s="98"/>
      <c r="C325" s="64"/>
      <c r="D325" s="63"/>
      <c r="E325" s="63"/>
      <c r="F325" s="63"/>
      <c r="G325" s="65"/>
      <c r="H325" s="65"/>
      <c r="I325" s="65"/>
    </row>
    <row r="326" spans="2:9" s="96" customFormat="1" ht="20.100000000000001" customHeight="1" x14ac:dyDescent="0.25">
      <c r="B326" s="98"/>
      <c r="C326" s="64"/>
      <c r="D326" s="63"/>
      <c r="E326" s="63"/>
      <c r="F326" s="63"/>
      <c r="G326" s="65"/>
      <c r="H326" s="65"/>
      <c r="I326" s="65"/>
    </row>
    <row r="327" spans="2:9" s="96" customFormat="1" ht="20.100000000000001" customHeight="1" x14ac:dyDescent="0.25">
      <c r="B327" s="98"/>
      <c r="C327" s="64"/>
      <c r="D327" s="63"/>
      <c r="E327" s="63"/>
      <c r="F327" s="63"/>
      <c r="G327" s="65"/>
      <c r="H327" s="65"/>
      <c r="I327" s="65"/>
    </row>
    <row r="328" spans="2:9" s="96" customFormat="1" ht="20.100000000000001" customHeight="1" x14ac:dyDescent="0.25">
      <c r="B328" s="98"/>
      <c r="C328" s="64"/>
      <c r="D328" s="63"/>
      <c r="E328" s="63"/>
      <c r="F328" s="63"/>
      <c r="G328" s="65"/>
      <c r="H328" s="65"/>
      <c r="I328" s="65"/>
    </row>
    <row r="329" spans="2:9" s="96" customFormat="1" ht="20.100000000000001" customHeight="1" x14ac:dyDescent="0.25">
      <c r="B329" s="98"/>
      <c r="C329" s="64"/>
      <c r="D329" s="63"/>
      <c r="E329" s="63"/>
      <c r="F329" s="63"/>
      <c r="G329" s="65"/>
      <c r="H329" s="65"/>
      <c r="I329" s="65"/>
    </row>
    <row r="330" spans="2:9" s="96" customFormat="1" ht="20.100000000000001" customHeight="1" x14ac:dyDescent="0.25">
      <c r="B330" s="98"/>
      <c r="C330" s="64"/>
      <c r="D330" s="63"/>
      <c r="E330" s="63"/>
      <c r="F330" s="63"/>
      <c r="G330" s="65"/>
      <c r="H330" s="65"/>
      <c r="I330" s="65"/>
    </row>
    <row r="331" spans="2:9" s="96" customFormat="1" ht="20.100000000000001" customHeight="1" x14ac:dyDescent="0.25">
      <c r="B331" s="98"/>
      <c r="C331" s="64"/>
      <c r="D331" s="63"/>
      <c r="E331" s="63"/>
      <c r="F331" s="63"/>
      <c r="G331" s="65"/>
      <c r="H331" s="65"/>
      <c r="I331" s="65"/>
    </row>
    <row r="332" spans="2:9" s="96" customFormat="1" ht="20.100000000000001" customHeight="1" x14ac:dyDescent="0.25">
      <c r="B332" s="98"/>
      <c r="C332" s="64"/>
      <c r="D332" s="63"/>
      <c r="E332" s="63"/>
      <c r="F332" s="63"/>
      <c r="G332" s="65"/>
      <c r="H332" s="65"/>
      <c r="I332" s="65"/>
    </row>
    <row r="333" spans="2:9" s="96" customFormat="1" ht="20.100000000000001" customHeight="1" x14ac:dyDescent="0.25">
      <c r="B333" s="98"/>
      <c r="C333" s="64"/>
      <c r="D333" s="63"/>
      <c r="E333" s="63"/>
      <c r="F333" s="63"/>
      <c r="G333" s="65"/>
      <c r="H333" s="65"/>
      <c r="I333" s="65"/>
    </row>
    <row r="334" spans="2:9" s="96" customFormat="1" ht="20.100000000000001" customHeight="1" x14ac:dyDescent="0.25">
      <c r="B334" s="98"/>
      <c r="C334" s="64"/>
      <c r="D334" s="63"/>
      <c r="E334" s="63"/>
      <c r="F334" s="63"/>
      <c r="G334" s="65"/>
      <c r="H334" s="65"/>
      <c r="I334" s="65"/>
    </row>
    <row r="335" spans="2:9" s="96" customFormat="1" ht="20.100000000000001" customHeight="1" x14ac:dyDescent="0.25">
      <c r="B335" s="98"/>
      <c r="C335" s="64"/>
      <c r="D335" s="63"/>
      <c r="E335" s="63"/>
      <c r="F335" s="63"/>
      <c r="G335" s="65"/>
      <c r="H335" s="65"/>
      <c r="I335" s="65"/>
    </row>
    <row r="336" spans="2:9" s="96" customFormat="1" ht="20.100000000000001" customHeight="1" x14ac:dyDescent="0.25">
      <c r="B336" s="98"/>
      <c r="C336" s="64"/>
      <c r="D336" s="63"/>
      <c r="E336" s="63"/>
      <c r="F336" s="63"/>
      <c r="G336" s="65"/>
      <c r="H336" s="65"/>
      <c r="I336" s="65"/>
    </row>
    <row r="337" spans="2:9" s="96" customFormat="1" ht="20.100000000000001" customHeight="1" x14ac:dyDescent="0.25">
      <c r="B337" s="98"/>
      <c r="C337" s="64"/>
      <c r="D337" s="63"/>
      <c r="E337" s="63"/>
      <c r="F337" s="63"/>
      <c r="G337" s="65"/>
      <c r="H337" s="65"/>
      <c r="I337" s="65"/>
    </row>
    <row r="338" spans="2:9" s="96" customFormat="1" ht="20.100000000000001" customHeight="1" x14ac:dyDescent="0.25">
      <c r="B338" s="98"/>
      <c r="C338" s="64"/>
      <c r="D338" s="63"/>
      <c r="E338" s="63"/>
      <c r="F338" s="63"/>
      <c r="G338" s="65"/>
      <c r="H338" s="65"/>
      <c r="I338" s="65"/>
    </row>
    <row r="339" spans="2:9" s="96" customFormat="1" ht="20.100000000000001" customHeight="1" x14ac:dyDescent="0.25">
      <c r="B339" s="98"/>
      <c r="C339" s="64"/>
      <c r="D339" s="63"/>
      <c r="E339" s="63"/>
      <c r="F339" s="63"/>
      <c r="G339" s="65"/>
      <c r="H339" s="65"/>
      <c r="I339" s="65"/>
    </row>
    <row r="340" spans="2:9" s="96" customFormat="1" ht="20.100000000000001" customHeight="1" x14ac:dyDescent="0.25">
      <c r="B340" s="98"/>
      <c r="C340" s="64"/>
      <c r="D340" s="63"/>
      <c r="E340" s="63"/>
      <c r="F340" s="63"/>
      <c r="G340" s="65"/>
      <c r="H340" s="65"/>
      <c r="I340" s="65"/>
    </row>
    <row r="341" spans="2:9" s="96" customFormat="1" ht="20.100000000000001" customHeight="1" x14ac:dyDescent="0.25">
      <c r="B341" s="98"/>
      <c r="C341" s="64"/>
      <c r="D341" s="63"/>
      <c r="E341" s="63"/>
      <c r="F341" s="63"/>
      <c r="G341" s="65"/>
      <c r="H341" s="65"/>
      <c r="I341" s="65"/>
    </row>
    <row r="342" spans="2:9" s="96" customFormat="1" ht="20.100000000000001" customHeight="1" x14ac:dyDescent="0.25">
      <c r="B342" s="98"/>
      <c r="C342" s="64"/>
      <c r="D342" s="63"/>
      <c r="E342" s="63"/>
      <c r="F342" s="63"/>
      <c r="G342" s="65"/>
      <c r="H342" s="65"/>
      <c r="I342" s="65"/>
    </row>
    <row r="343" spans="2:9" s="96" customFormat="1" ht="20.100000000000001" customHeight="1" x14ac:dyDescent="0.25">
      <c r="B343" s="98"/>
      <c r="C343" s="64"/>
      <c r="D343" s="63"/>
      <c r="E343" s="63"/>
      <c r="F343" s="63"/>
      <c r="G343" s="65"/>
      <c r="H343" s="65"/>
      <c r="I343" s="65"/>
    </row>
    <row r="344" spans="2:9" s="96" customFormat="1" ht="20.100000000000001" customHeight="1" x14ac:dyDescent="0.25">
      <c r="B344" s="98"/>
      <c r="C344" s="64"/>
      <c r="D344" s="63"/>
      <c r="E344" s="63"/>
      <c r="F344" s="63"/>
      <c r="G344" s="65"/>
      <c r="H344" s="65"/>
      <c r="I344" s="65"/>
    </row>
    <row r="345" spans="2:9" s="96" customFormat="1" ht="20.100000000000001" customHeight="1" x14ac:dyDescent="0.25">
      <c r="B345" s="98"/>
      <c r="C345" s="64"/>
      <c r="D345" s="63"/>
      <c r="E345" s="63"/>
      <c r="F345" s="63"/>
      <c r="G345" s="65"/>
      <c r="H345" s="65"/>
      <c r="I345" s="65"/>
    </row>
    <row r="346" spans="2:9" s="96" customFormat="1" ht="20.100000000000001" customHeight="1" x14ac:dyDescent="0.25">
      <c r="B346" s="98"/>
      <c r="C346" s="64"/>
      <c r="D346" s="63"/>
      <c r="E346" s="63"/>
      <c r="F346" s="63"/>
      <c r="G346" s="65"/>
      <c r="H346" s="65"/>
      <c r="I346" s="65"/>
    </row>
    <row r="347" spans="2:9" s="96" customFormat="1" ht="20.100000000000001" customHeight="1" x14ac:dyDescent="0.25">
      <c r="B347" s="98"/>
      <c r="C347" s="64"/>
      <c r="D347" s="63"/>
      <c r="E347" s="63"/>
      <c r="F347" s="63"/>
      <c r="G347" s="65"/>
      <c r="H347" s="65"/>
      <c r="I347" s="65"/>
    </row>
    <row r="348" spans="2:9" s="96" customFormat="1" ht="20.100000000000001" customHeight="1" x14ac:dyDescent="0.25">
      <c r="B348" s="98"/>
      <c r="C348" s="64"/>
      <c r="D348" s="63"/>
      <c r="E348" s="63"/>
      <c r="F348" s="63"/>
      <c r="G348" s="65"/>
      <c r="H348" s="65"/>
      <c r="I348" s="65"/>
    </row>
    <row r="349" spans="2:9" s="96" customFormat="1" ht="20.100000000000001" customHeight="1" x14ac:dyDescent="0.25">
      <c r="B349" s="98"/>
      <c r="C349" s="64"/>
      <c r="D349" s="63"/>
      <c r="E349" s="63"/>
      <c r="F349" s="63"/>
      <c r="G349" s="65"/>
      <c r="H349" s="65"/>
      <c r="I349" s="65"/>
    </row>
    <row r="350" spans="2:9" s="96" customFormat="1" ht="20.100000000000001" customHeight="1" x14ac:dyDescent="0.25">
      <c r="B350" s="98"/>
      <c r="C350" s="64"/>
      <c r="D350" s="63"/>
      <c r="E350" s="63"/>
      <c r="F350" s="63"/>
      <c r="G350" s="65"/>
      <c r="H350" s="65"/>
      <c r="I350" s="65"/>
    </row>
    <row r="351" spans="2:9" s="96" customFormat="1" ht="20.100000000000001" customHeight="1" x14ac:dyDescent="0.25">
      <c r="B351" s="98"/>
      <c r="C351" s="64"/>
      <c r="D351" s="63"/>
      <c r="E351" s="63"/>
      <c r="F351" s="63"/>
      <c r="G351" s="65"/>
      <c r="H351" s="65"/>
      <c r="I351" s="65"/>
    </row>
    <row r="352" spans="2:9" s="96" customFormat="1" ht="20.100000000000001" customHeight="1" x14ac:dyDescent="0.25">
      <c r="B352" s="98"/>
      <c r="C352" s="64"/>
      <c r="D352" s="63"/>
      <c r="E352" s="63"/>
      <c r="F352" s="63"/>
      <c r="G352" s="65"/>
      <c r="H352" s="65"/>
      <c r="I352" s="65"/>
    </row>
    <row r="353" spans="2:9" s="96" customFormat="1" ht="20.100000000000001" customHeight="1" x14ac:dyDescent="0.25">
      <c r="B353" s="98"/>
      <c r="C353" s="64"/>
      <c r="D353" s="63"/>
      <c r="E353" s="63"/>
      <c r="F353" s="63"/>
      <c r="G353" s="65"/>
      <c r="H353" s="65"/>
      <c r="I353" s="65"/>
    </row>
    <row r="354" spans="2:9" s="96" customFormat="1" ht="20.100000000000001" customHeight="1" x14ac:dyDescent="0.25">
      <c r="B354" s="98"/>
      <c r="C354" s="64"/>
      <c r="D354" s="63"/>
      <c r="E354" s="63"/>
      <c r="F354" s="63"/>
      <c r="G354" s="65"/>
      <c r="H354" s="65"/>
      <c r="I354" s="65"/>
    </row>
    <row r="355" spans="2:9" s="96" customFormat="1" ht="20.100000000000001" customHeight="1" x14ac:dyDescent="0.25">
      <c r="B355" s="98"/>
      <c r="C355" s="64"/>
      <c r="D355" s="63"/>
      <c r="E355" s="63"/>
      <c r="F355" s="63"/>
      <c r="G355" s="65"/>
      <c r="H355" s="65"/>
      <c r="I355" s="65"/>
    </row>
    <row r="356" spans="2:9" s="96" customFormat="1" ht="20.100000000000001" customHeight="1" x14ac:dyDescent="0.25">
      <c r="B356" s="98"/>
      <c r="C356" s="64"/>
      <c r="D356" s="63"/>
      <c r="E356" s="63"/>
      <c r="F356" s="63"/>
      <c r="G356" s="65"/>
      <c r="H356" s="65"/>
      <c r="I356" s="65"/>
    </row>
    <row r="357" spans="2:9" s="96" customFormat="1" ht="20.100000000000001" customHeight="1" x14ac:dyDescent="0.25">
      <c r="B357" s="98"/>
      <c r="C357" s="64"/>
      <c r="D357" s="63"/>
      <c r="E357" s="63"/>
      <c r="F357" s="63"/>
      <c r="G357" s="65"/>
      <c r="H357" s="65"/>
      <c r="I357" s="65"/>
    </row>
    <row r="358" spans="2:9" s="96" customFormat="1" ht="20.100000000000001" customHeight="1" x14ac:dyDescent="0.25">
      <c r="B358" s="98"/>
      <c r="C358" s="64"/>
      <c r="D358" s="63"/>
      <c r="E358" s="63"/>
      <c r="F358" s="63"/>
      <c r="G358" s="65"/>
      <c r="H358" s="65"/>
      <c r="I358" s="65"/>
    </row>
    <row r="359" spans="2:9" s="96" customFormat="1" ht="20.100000000000001" customHeight="1" x14ac:dyDescent="0.25">
      <c r="B359" s="98"/>
      <c r="C359" s="64"/>
      <c r="D359" s="63"/>
      <c r="E359" s="63"/>
      <c r="F359" s="63"/>
      <c r="G359" s="65"/>
      <c r="H359" s="65"/>
      <c r="I359" s="65"/>
    </row>
    <row r="360" spans="2:9" s="96" customFormat="1" ht="20.100000000000001" customHeight="1" x14ac:dyDescent="0.25">
      <c r="B360" s="98"/>
      <c r="C360" s="64"/>
      <c r="D360" s="63"/>
      <c r="E360" s="63"/>
      <c r="F360" s="63"/>
      <c r="G360" s="65"/>
      <c r="H360" s="65"/>
      <c r="I360" s="65"/>
    </row>
    <row r="361" spans="2:9" s="96" customFormat="1" ht="20.100000000000001" customHeight="1" x14ac:dyDescent="0.25">
      <c r="B361" s="98"/>
      <c r="C361" s="64"/>
      <c r="D361" s="63"/>
      <c r="E361" s="63"/>
      <c r="F361" s="63"/>
      <c r="G361" s="65"/>
      <c r="H361" s="65"/>
      <c r="I361" s="65"/>
    </row>
    <row r="362" spans="2:9" s="96" customFormat="1" ht="20.100000000000001" customHeight="1" x14ac:dyDescent="0.25">
      <c r="B362" s="98"/>
      <c r="C362" s="64"/>
      <c r="D362" s="63"/>
      <c r="E362" s="63"/>
      <c r="F362" s="63"/>
      <c r="G362" s="65"/>
      <c r="H362" s="65"/>
      <c r="I362" s="65"/>
    </row>
    <row r="363" spans="2:9" s="96" customFormat="1" ht="20.100000000000001" customHeight="1" x14ac:dyDescent="0.25">
      <c r="B363" s="98"/>
      <c r="C363" s="64"/>
      <c r="D363" s="63"/>
      <c r="E363" s="63"/>
      <c r="F363" s="63"/>
      <c r="G363" s="65"/>
      <c r="H363" s="65"/>
      <c r="I363" s="65"/>
    </row>
    <row r="364" spans="2:9" s="96" customFormat="1" ht="20.100000000000001" customHeight="1" x14ac:dyDescent="0.25">
      <c r="B364" s="98"/>
      <c r="C364" s="64"/>
      <c r="D364" s="63"/>
      <c r="E364" s="63"/>
      <c r="F364" s="63"/>
      <c r="G364" s="65"/>
      <c r="H364" s="65"/>
      <c r="I364" s="65"/>
    </row>
    <row r="365" spans="2:9" s="96" customFormat="1" ht="20.100000000000001" customHeight="1" x14ac:dyDescent="0.25">
      <c r="B365" s="98"/>
      <c r="C365" s="64"/>
      <c r="D365" s="63"/>
      <c r="E365" s="63"/>
      <c r="F365" s="63"/>
      <c r="G365" s="65"/>
      <c r="H365" s="65"/>
      <c r="I365" s="65"/>
    </row>
    <row r="366" spans="2:9" s="96" customFormat="1" ht="20.100000000000001" customHeight="1" x14ac:dyDescent="0.25">
      <c r="B366" s="98"/>
      <c r="C366" s="64"/>
      <c r="D366" s="63"/>
      <c r="E366" s="63"/>
      <c r="F366" s="63"/>
      <c r="G366" s="65"/>
      <c r="H366" s="65"/>
      <c r="I366" s="65"/>
    </row>
    <row r="367" spans="2:9" s="96" customFormat="1" ht="20.100000000000001" customHeight="1" x14ac:dyDescent="0.25">
      <c r="B367" s="98"/>
      <c r="C367" s="64"/>
      <c r="D367" s="63"/>
      <c r="E367" s="63"/>
      <c r="F367" s="63"/>
      <c r="G367" s="65"/>
      <c r="H367" s="65"/>
      <c r="I367" s="65"/>
    </row>
    <row r="368" spans="2:9" s="96" customFormat="1" ht="20.100000000000001" customHeight="1" x14ac:dyDescent="0.25">
      <c r="B368" s="98"/>
      <c r="C368" s="64"/>
      <c r="D368" s="63"/>
      <c r="E368" s="63"/>
      <c r="F368" s="63"/>
      <c r="G368" s="65"/>
      <c r="H368" s="65"/>
      <c r="I368" s="65"/>
    </row>
    <row r="369" spans="2:9" s="96" customFormat="1" ht="20.100000000000001" customHeight="1" x14ac:dyDescent="0.25">
      <c r="B369" s="98"/>
      <c r="C369" s="64"/>
      <c r="D369" s="63"/>
      <c r="E369" s="63"/>
      <c r="F369" s="63"/>
      <c r="G369" s="65"/>
      <c r="H369" s="65"/>
      <c r="I369" s="65"/>
    </row>
    <row r="370" spans="2:9" s="96" customFormat="1" ht="20.100000000000001" customHeight="1" x14ac:dyDescent="0.25">
      <c r="B370" s="98"/>
      <c r="C370" s="64"/>
      <c r="D370" s="63"/>
      <c r="E370" s="63"/>
      <c r="F370" s="63"/>
      <c r="G370" s="65"/>
      <c r="H370" s="65"/>
      <c r="I370" s="65"/>
    </row>
    <row r="371" spans="2:9" s="96" customFormat="1" ht="20.100000000000001" customHeight="1" x14ac:dyDescent="0.25">
      <c r="B371" s="98"/>
      <c r="C371" s="64"/>
      <c r="D371" s="63"/>
      <c r="E371" s="63"/>
      <c r="F371" s="63"/>
      <c r="G371" s="65"/>
      <c r="H371" s="65"/>
      <c r="I371" s="65"/>
    </row>
    <row r="372" spans="2:9" s="96" customFormat="1" ht="20.100000000000001" customHeight="1" x14ac:dyDescent="0.25">
      <c r="B372" s="98"/>
      <c r="C372" s="64"/>
      <c r="D372" s="63"/>
      <c r="E372" s="63"/>
      <c r="F372" s="63"/>
      <c r="G372" s="65"/>
      <c r="H372" s="65"/>
      <c r="I372" s="65"/>
    </row>
    <row r="373" spans="2:9" s="96" customFormat="1" ht="20.100000000000001" customHeight="1" x14ac:dyDescent="0.25">
      <c r="B373" s="98"/>
      <c r="C373" s="64"/>
      <c r="D373" s="63"/>
      <c r="E373" s="63"/>
      <c r="F373" s="63"/>
      <c r="G373" s="65"/>
      <c r="H373" s="65"/>
      <c r="I373" s="65"/>
    </row>
    <row r="374" spans="2:9" s="96" customFormat="1" ht="20.100000000000001" customHeight="1" x14ac:dyDescent="0.25">
      <c r="B374" s="98"/>
      <c r="C374" s="64"/>
      <c r="D374" s="63"/>
      <c r="E374" s="63"/>
      <c r="F374" s="63"/>
      <c r="G374" s="65"/>
      <c r="H374" s="65"/>
      <c r="I374" s="65"/>
    </row>
    <row r="375" spans="2:9" s="96" customFormat="1" ht="20.100000000000001" customHeight="1" x14ac:dyDescent="0.25">
      <c r="B375" s="98"/>
      <c r="C375" s="64"/>
      <c r="D375" s="63"/>
      <c r="E375" s="63"/>
      <c r="F375" s="63"/>
      <c r="G375" s="65"/>
      <c r="H375" s="65"/>
      <c r="I375" s="65"/>
    </row>
    <row r="376" spans="2:9" s="96" customFormat="1" ht="20.100000000000001" customHeight="1" x14ac:dyDescent="0.25">
      <c r="B376" s="98"/>
      <c r="C376" s="64"/>
      <c r="D376" s="63"/>
      <c r="E376" s="63"/>
      <c r="F376" s="63"/>
      <c r="G376" s="65"/>
      <c r="H376" s="65"/>
      <c r="I376" s="65"/>
    </row>
    <row r="377" spans="2:9" s="96" customFormat="1" ht="20.100000000000001" customHeight="1" x14ac:dyDescent="0.25">
      <c r="B377" s="98"/>
      <c r="C377" s="64"/>
      <c r="D377" s="63"/>
      <c r="E377" s="63"/>
      <c r="F377" s="63"/>
      <c r="G377" s="65"/>
      <c r="H377" s="65"/>
      <c r="I377" s="65"/>
    </row>
    <row r="378" spans="2:9" s="96" customFormat="1" ht="20.100000000000001" customHeight="1" x14ac:dyDescent="0.25">
      <c r="B378" s="98"/>
      <c r="C378" s="64"/>
      <c r="D378" s="63"/>
      <c r="E378" s="63"/>
      <c r="F378" s="63"/>
      <c r="G378" s="65"/>
      <c r="H378" s="65"/>
      <c r="I378" s="65"/>
    </row>
    <row r="379" spans="2:9" s="96" customFormat="1" ht="20.100000000000001" customHeight="1" x14ac:dyDescent="0.25">
      <c r="B379" s="98"/>
      <c r="C379" s="64"/>
      <c r="D379" s="63"/>
      <c r="E379" s="63"/>
      <c r="F379" s="63"/>
      <c r="G379" s="65"/>
      <c r="H379" s="65"/>
      <c r="I379" s="65"/>
    </row>
    <row r="380" spans="2:9" s="96" customFormat="1" ht="20.100000000000001" customHeight="1" x14ac:dyDescent="0.25">
      <c r="B380" s="98"/>
      <c r="C380" s="64"/>
      <c r="D380" s="63"/>
      <c r="E380" s="63"/>
      <c r="F380" s="63"/>
      <c r="G380" s="65"/>
      <c r="H380" s="65"/>
      <c r="I380" s="65"/>
    </row>
    <row r="381" spans="2:9" s="96" customFormat="1" ht="20.100000000000001" customHeight="1" x14ac:dyDescent="0.25">
      <c r="B381" s="98"/>
      <c r="C381" s="64"/>
      <c r="D381" s="63"/>
      <c r="E381" s="63"/>
      <c r="F381" s="63"/>
      <c r="G381" s="65"/>
      <c r="H381" s="65"/>
      <c r="I381" s="65"/>
    </row>
    <row r="382" spans="2:9" s="96" customFormat="1" ht="20.100000000000001" customHeight="1" x14ac:dyDescent="0.25">
      <c r="B382" s="98"/>
      <c r="C382" s="64"/>
      <c r="D382" s="63"/>
      <c r="E382" s="63"/>
      <c r="F382" s="63"/>
      <c r="G382" s="65"/>
      <c r="H382" s="65"/>
      <c r="I382" s="65"/>
    </row>
    <row r="383" spans="2:9" s="96" customFormat="1" ht="20.100000000000001" customHeight="1" x14ac:dyDescent="0.25">
      <c r="B383" s="98"/>
      <c r="C383" s="64"/>
      <c r="D383" s="63"/>
      <c r="E383" s="63"/>
      <c r="F383" s="63"/>
      <c r="G383" s="65"/>
      <c r="H383" s="65"/>
      <c r="I383" s="65"/>
    </row>
    <row r="384" spans="2:9" s="96" customFormat="1" ht="20.100000000000001" customHeight="1" x14ac:dyDescent="0.25">
      <c r="B384" s="98"/>
      <c r="C384" s="64"/>
      <c r="D384" s="63"/>
      <c r="E384" s="63"/>
      <c r="F384" s="63"/>
      <c r="G384" s="65"/>
      <c r="H384" s="65"/>
      <c r="I384" s="65"/>
    </row>
    <row r="385" spans="2:9" s="96" customFormat="1" ht="20.100000000000001" customHeight="1" x14ac:dyDescent="0.25">
      <c r="B385" s="98"/>
      <c r="C385" s="64"/>
      <c r="D385" s="63"/>
      <c r="E385" s="63"/>
      <c r="F385" s="63"/>
      <c r="G385" s="65"/>
      <c r="H385" s="65"/>
      <c r="I385" s="65"/>
    </row>
    <row r="386" spans="2:9" s="96" customFormat="1" ht="20.100000000000001" customHeight="1" x14ac:dyDescent="0.25">
      <c r="B386" s="98"/>
      <c r="C386" s="64"/>
      <c r="D386" s="63"/>
      <c r="E386" s="63"/>
      <c r="F386" s="63"/>
      <c r="G386" s="65"/>
      <c r="H386" s="65"/>
      <c r="I386" s="65"/>
    </row>
    <row r="387" spans="2:9" s="96" customFormat="1" ht="20.100000000000001" customHeight="1" x14ac:dyDescent="0.25">
      <c r="B387" s="98"/>
      <c r="C387" s="64"/>
      <c r="D387" s="63"/>
      <c r="E387" s="63"/>
      <c r="F387" s="63"/>
      <c r="G387" s="65"/>
      <c r="H387" s="65"/>
      <c r="I387" s="65"/>
    </row>
    <row r="388" spans="2:9" s="96" customFormat="1" ht="20.100000000000001" customHeight="1" x14ac:dyDescent="0.25">
      <c r="B388" s="98"/>
      <c r="C388" s="64"/>
      <c r="D388" s="63"/>
      <c r="E388" s="63"/>
      <c r="F388" s="63"/>
      <c r="G388" s="65"/>
      <c r="H388" s="65"/>
      <c r="I388" s="65"/>
    </row>
    <row r="389" spans="2:9" s="96" customFormat="1" ht="20.100000000000001" customHeight="1" x14ac:dyDescent="0.25">
      <c r="B389" s="98"/>
      <c r="C389" s="64"/>
      <c r="D389" s="63"/>
      <c r="E389" s="63"/>
      <c r="F389" s="63"/>
      <c r="G389" s="65"/>
      <c r="H389" s="65"/>
      <c r="I389" s="65"/>
    </row>
    <row r="390" spans="2:9" s="96" customFormat="1" ht="20.100000000000001" customHeight="1" x14ac:dyDescent="0.25">
      <c r="B390" s="98"/>
      <c r="C390" s="64"/>
      <c r="D390" s="63"/>
      <c r="E390" s="63"/>
      <c r="F390" s="63"/>
      <c r="G390" s="65"/>
      <c r="H390" s="65"/>
      <c r="I390" s="65"/>
    </row>
    <row r="391" spans="2:9" s="96" customFormat="1" ht="20.100000000000001" customHeight="1" x14ac:dyDescent="0.25">
      <c r="B391" s="98"/>
      <c r="C391" s="64"/>
      <c r="D391" s="63"/>
      <c r="E391" s="63"/>
      <c r="F391" s="63"/>
      <c r="G391" s="65"/>
      <c r="H391" s="65"/>
      <c r="I391" s="65"/>
    </row>
    <row r="392" spans="2:9" s="96" customFormat="1" ht="20.100000000000001" customHeight="1" x14ac:dyDescent="0.25">
      <c r="B392" s="98"/>
      <c r="C392" s="64"/>
      <c r="D392" s="63"/>
      <c r="E392" s="63"/>
      <c r="F392" s="63"/>
      <c r="G392" s="65"/>
      <c r="H392" s="65"/>
      <c r="I392" s="65"/>
    </row>
    <row r="393" spans="2:9" s="96" customFormat="1" ht="20.100000000000001" customHeight="1" x14ac:dyDescent="0.25">
      <c r="B393" s="98"/>
      <c r="C393" s="64"/>
      <c r="D393" s="63"/>
      <c r="E393" s="63"/>
      <c r="F393" s="63"/>
      <c r="G393" s="65"/>
      <c r="H393" s="65"/>
      <c r="I393" s="65"/>
    </row>
    <row r="394" spans="2:9" s="96" customFormat="1" ht="20.100000000000001" customHeight="1" x14ac:dyDescent="0.25">
      <c r="B394" s="98"/>
      <c r="C394" s="64"/>
      <c r="D394" s="63"/>
      <c r="E394" s="63"/>
      <c r="F394" s="63"/>
      <c r="G394" s="65"/>
      <c r="H394" s="65"/>
      <c r="I394" s="65"/>
    </row>
    <row r="395" spans="2:9" s="96" customFormat="1" ht="20.100000000000001" customHeight="1" x14ac:dyDescent="0.25">
      <c r="B395" s="98"/>
      <c r="C395" s="64"/>
      <c r="D395" s="63"/>
      <c r="E395" s="63"/>
      <c r="F395" s="63"/>
      <c r="G395" s="65"/>
      <c r="H395" s="65"/>
      <c r="I395" s="65"/>
    </row>
    <row r="396" spans="2:9" s="96" customFormat="1" ht="20.100000000000001" customHeight="1" x14ac:dyDescent="0.25">
      <c r="B396" s="98"/>
      <c r="C396" s="64"/>
      <c r="D396" s="63"/>
      <c r="E396" s="63"/>
      <c r="F396" s="63"/>
      <c r="G396" s="65"/>
      <c r="H396" s="65"/>
      <c r="I396" s="65"/>
    </row>
    <row r="397" spans="2:9" s="96" customFormat="1" ht="20.100000000000001" customHeight="1" x14ac:dyDescent="0.25">
      <c r="B397" s="98"/>
      <c r="C397" s="64"/>
      <c r="D397" s="63"/>
      <c r="E397" s="63"/>
      <c r="F397" s="63"/>
      <c r="G397" s="65"/>
      <c r="H397" s="65"/>
      <c r="I397" s="65"/>
    </row>
    <row r="398" spans="2:9" s="96" customFormat="1" ht="20.100000000000001" customHeight="1" x14ac:dyDescent="0.25">
      <c r="B398" s="98"/>
      <c r="C398" s="64"/>
      <c r="D398" s="63"/>
      <c r="E398" s="63"/>
      <c r="F398" s="63"/>
      <c r="G398" s="65"/>
      <c r="H398" s="65"/>
      <c r="I398" s="65"/>
    </row>
    <row r="399" spans="2:9" s="96" customFormat="1" ht="20.100000000000001" customHeight="1" x14ac:dyDescent="0.25">
      <c r="B399" s="98"/>
      <c r="C399" s="64"/>
      <c r="D399" s="63"/>
      <c r="E399" s="63"/>
      <c r="F399" s="63"/>
      <c r="G399" s="65"/>
      <c r="H399" s="65"/>
      <c r="I399" s="65"/>
    </row>
    <row r="400" spans="2:9" s="96" customFormat="1" ht="20.100000000000001" customHeight="1" x14ac:dyDescent="0.25">
      <c r="B400" s="98"/>
      <c r="C400" s="64"/>
      <c r="D400" s="63"/>
      <c r="E400" s="63"/>
      <c r="F400" s="63"/>
      <c r="G400" s="65"/>
      <c r="H400" s="65"/>
      <c r="I400" s="65"/>
    </row>
    <row r="401" spans="2:9" s="96" customFormat="1" ht="20.100000000000001" customHeight="1" x14ac:dyDescent="0.25">
      <c r="B401" s="98"/>
      <c r="C401" s="64"/>
      <c r="D401" s="63"/>
      <c r="E401" s="63"/>
      <c r="F401" s="63"/>
      <c r="G401" s="65"/>
      <c r="H401" s="65"/>
      <c r="I401" s="65"/>
    </row>
    <row r="402" spans="2:9" s="96" customFormat="1" ht="20.100000000000001" customHeight="1" x14ac:dyDescent="0.25">
      <c r="B402" s="98"/>
      <c r="C402" s="64"/>
      <c r="D402" s="63"/>
      <c r="E402" s="63"/>
      <c r="F402" s="63"/>
      <c r="G402" s="65"/>
      <c r="H402" s="65"/>
      <c r="I402" s="65"/>
    </row>
    <row r="403" spans="2:9" s="96" customFormat="1" ht="20.100000000000001" customHeight="1" x14ac:dyDescent="0.25">
      <c r="B403" s="98"/>
      <c r="C403" s="64"/>
      <c r="D403" s="63"/>
      <c r="E403" s="63"/>
      <c r="F403" s="63"/>
      <c r="G403" s="65"/>
      <c r="H403" s="65"/>
      <c r="I403" s="65"/>
    </row>
    <row r="404" spans="2:9" s="96" customFormat="1" ht="20.100000000000001" customHeight="1" x14ac:dyDescent="0.25">
      <c r="B404" s="98"/>
      <c r="C404" s="64"/>
      <c r="D404" s="63"/>
      <c r="E404" s="63"/>
      <c r="F404" s="63"/>
      <c r="G404" s="65"/>
      <c r="H404" s="65"/>
      <c r="I404" s="65"/>
    </row>
    <row r="405" spans="2:9" s="96" customFormat="1" ht="20.100000000000001" customHeight="1" x14ac:dyDescent="0.25">
      <c r="B405" s="98"/>
      <c r="C405" s="64"/>
      <c r="D405" s="63"/>
      <c r="E405" s="63"/>
      <c r="F405" s="63"/>
      <c r="G405" s="65"/>
      <c r="H405" s="65"/>
      <c r="I405" s="65"/>
    </row>
    <row r="406" spans="2:9" s="96" customFormat="1" ht="20.100000000000001" customHeight="1" x14ac:dyDescent="0.25">
      <c r="B406" s="98"/>
      <c r="C406" s="64"/>
      <c r="D406" s="63"/>
      <c r="E406" s="63"/>
      <c r="F406" s="63"/>
      <c r="G406" s="65"/>
      <c r="H406" s="65"/>
      <c r="I406" s="65"/>
    </row>
    <row r="407" spans="2:9" s="96" customFormat="1" ht="20.100000000000001" customHeight="1" x14ac:dyDescent="0.25">
      <c r="B407" s="98"/>
      <c r="C407" s="64"/>
      <c r="D407" s="63"/>
      <c r="E407" s="63"/>
      <c r="F407" s="63"/>
      <c r="G407" s="65"/>
      <c r="H407" s="65"/>
      <c r="I407" s="65"/>
    </row>
    <row r="408" spans="2:9" s="96" customFormat="1" ht="20.100000000000001" customHeight="1" x14ac:dyDescent="0.25">
      <c r="B408" s="98"/>
      <c r="C408" s="64"/>
      <c r="D408" s="63"/>
      <c r="E408" s="63"/>
      <c r="F408" s="63"/>
      <c r="G408" s="65"/>
      <c r="H408" s="65"/>
      <c r="I408" s="65"/>
    </row>
    <row r="409" spans="2:9" s="96" customFormat="1" ht="20.100000000000001" customHeight="1" x14ac:dyDescent="0.25">
      <c r="B409" s="98"/>
      <c r="C409" s="64"/>
      <c r="D409" s="63"/>
      <c r="E409" s="63"/>
      <c r="F409" s="63"/>
      <c r="G409" s="65"/>
      <c r="H409" s="65"/>
      <c r="I409" s="65"/>
    </row>
    <row r="410" spans="2:9" s="96" customFormat="1" ht="20.100000000000001" customHeight="1" x14ac:dyDescent="0.25">
      <c r="B410" s="98"/>
      <c r="C410" s="64"/>
      <c r="D410" s="63"/>
      <c r="E410" s="63"/>
      <c r="F410" s="63"/>
      <c r="G410" s="65"/>
      <c r="H410" s="65"/>
      <c r="I410" s="65"/>
    </row>
    <row r="411" spans="2:9" s="96" customFormat="1" ht="20.100000000000001" customHeight="1" x14ac:dyDescent="0.25">
      <c r="B411" s="98"/>
      <c r="C411" s="64"/>
      <c r="D411" s="63"/>
      <c r="E411" s="63"/>
      <c r="F411" s="63"/>
      <c r="G411" s="65"/>
      <c r="H411" s="65"/>
      <c r="I411" s="65"/>
    </row>
    <row r="412" spans="2:9" s="96" customFormat="1" ht="20.100000000000001" customHeight="1" x14ac:dyDescent="0.25">
      <c r="B412" s="98"/>
      <c r="C412" s="64"/>
      <c r="D412" s="63"/>
      <c r="E412" s="63"/>
      <c r="F412" s="63"/>
      <c r="G412" s="65"/>
      <c r="H412" s="65"/>
      <c r="I412" s="65"/>
    </row>
    <row r="413" spans="2:9" s="96" customFormat="1" ht="20.100000000000001" customHeight="1" x14ac:dyDescent="0.25">
      <c r="B413" s="98"/>
      <c r="C413" s="64"/>
      <c r="D413" s="63"/>
      <c r="E413" s="63"/>
      <c r="F413" s="63"/>
      <c r="G413" s="65"/>
      <c r="H413" s="65"/>
      <c r="I413" s="65"/>
    </row>
    <row r="414" spans="2:9" s="96" customFormat="1" ht="20.100000000000001" customHeight="1" x14ac:dyDescent="0.25">
      <c r="B414" s="98"/>
      <c r="C414" s="64"/>
      <c r="D414" s="63"/>
      <c r="E414" s="63"/>
      <c r="F414" s="63"/>
      <c r="G414" s="65"/>
      <c r="H414" s="65"/>
      <c r="I414" s="65"/>
    </row>
    <row r="415" spans="2:9" s="96" customFormat="1" ht="20.100000000000001" customHeight="1" x14ac:dyDescent="0.25">
      <c r="B415" s="98"/>
      <c r="C415" s="64"/>
      <c r="D415" s="63"/>
      <c r="E415" s="63"/>
      <c r="F415" s="63"/>
      <c r="G415" s="65"/>
      <c r="H415" s="65"/>
      <c r="I415" s="65"/>
    </row>
    <row r="416" spans="2:9" s="96" customFormat="1" ht="20.100000000000001" customHeight="1" x14ac:dyDescent="0.25">
      <c r="B416" s="98"/>
      <c r="C416" s="64"/>
      <c r="D416" s="63"/>
      <c r="E416" s="63"/>
      <c r="F416" s="63"/>
      <c r="G416" s="65"/>
      <c r="H416" s="65"/>
      <c r="I416" s="65"/>
    </row>
    <row r="417" spans="2:9" s="96" customFormat="1" ht="20.100000000000001" customHeight="1" x14ac:dyDescent="0.25">
      <c r="B417" s="98"/>
      <c r="C417" s="64"/>
      <c r="D417" s="63"/>
      <c r="E417" s="63"/>
      <c r="F417" s="63"/>
      <c r="G417" s="65"/>
      <c r="H417" s="65"/>
      <c r="I417" s="65"/>
    </row>
    <row r="418" spans="2:9" s="96" customFormat="1" ht="20.100000000000001" customHeight="1" x14ac:dyDescent="0.25">
      <c r="B418" s="98"/>
      <c r="C418" s="64"/>
      <c r="D418" s="63"/>
      <c r="E418" s="63"/>
      <c r="F418" s="63"/>
      <c r="G418" s="65"/>
      <c r="H418" s="65"/>
      <c r="I418" s="65"/>
    </row>
    <row r="419" spans="2:9" s="96" customFormat="1" ht="20.100000000000001" customHeight="1" x14ac:dyDescent="0.25">
      <c r="B419" s="98"/>
      <c r="C419" s="64"/>
      <c r="D419" s="63"/>
      <c r="E419" s="63"/>
      <c r="F419" s="63"/>
      <c r="G419" s="65"/>
      <c r="H419" s="65"/>
      <c r="I419" s="65"/>
    </row>
    <row r="420" spans="2:9" s="96" customFormat="1" ht="20.100000000000001" customHeight="1" x14ac:dyDescent="0.25">
      <c r="B420" s="98"/>
      <c r="C420" s="64"/>
      <c r="D420" s="63"/>
      <c r="E420" s="63"/>
      <c r="F420" s="63"/>
      <c r="G420" s="65"/>
      <c r="H420" s="65"/>
      <c r="I420" s="65"/>
    </row>
    <row r="421" spans="2:9" s="96" customFormat="1" ht="20.100000000000001" customHeight="1" x14ac:dyDescent="0.25">
      <c r="B421" s="98"/>
      <c r="C421" s="64"/>
      <c r="D421" s="63"/>
      <c r="E421" s="63"/>
      <c r="F421" s="63"/>
      <c r="G421" s="65"/>
      <c r="H421" s="65"/>
      <c r="I421" s="65"/>
    </row>
    <row r="422" spans="2:9" s="96" customFormat="1" ht="20.100000000000001" customHeight="1" x14ac:dyDescent="0.25">
      <c r="B422" s="98"/>
      <c r="C422" s="64"/>
      <c r="D422" s="63"/>
      <c r="E422" s="63"/>
      <c r="F422" s="63"/>
      <c r="G422" s="65"/>
      <c r="H422" s="65"/>
      <c r="I422" s="65"/>
    </row>
    <row r="423" spans="2:9" s="96" customFormat="1" ht="20.100000000000001" customHeight="1" x14ac:dyDescent="0.25">
      <c r="B423" s="98"/>
      <c r="C423" s="64"/>
      <c r="D423" s="63"/>
      <c r="E423" s="63"/>
      <c r="F423" s="63"/>
      <c r="G423" s="65"/>
      <c r="H423" s="65"/>
      <c r="I423" s="65"/>
    </row>
    <row r="424" spans="2:9" s="96" customFormat="1" ht="20.100000000000001" customHeight="1" x14ac:dyDescent="0.25">
      <c r="B424" s="98"/>
      <c r="C424" s="64"/>
      <c r="D424" s="63"/>
      <c r="E424" s="63"/>
      <c r="F424" s="63"/>
      <c r="G424" s="65"/>
      <c r="H424" s="65"/>
      <c r="I424" s="65"/>
    </row>
    <row r="425" spans="2:9" s="96" customFormat="1" ht="20.100000000000001" customHeight="1" x14ac:dyDescent="0.25">
      <c r="B425" s="98"/>
      <c r="C425" s="64"/>
      <c r="D425" s="63"/>
      <c r="E425" s="63"/>
      <c r="F425" s="63"/>
      <c r="G425" s="65"/>
      <c r="H425" s="65"/>
      <c r="I425" s="65"/>
    </row>
    <row r="426" spans="2:9" s="96" customFormat="1" ht="20.100000000000001" customHeight="1" x14ac:dyDescent="0.25">
      <c r="B426" s="98"/>
      <c r="C426" s="64"/>
      <c r="D426" s="63"/>
      <c r="E426" s="63"/>
      <c r="F426" s="63"/>
      <c r="G426" s="65"/>
      <c r="H426" s="65"/>
      <c r="I426" s="65"/>
    </row>
    <row r="427" spans="2:9" s="96" customFormat="1" ht="20.100000000000001" customHeight="1" x14ac:dyDescent="0.25">
      <c r="B427" s="98"/>
      <c r="C427" s="64"/>
      <c r="D427" s="63"/>
      <c r="E427" s="63"/>
      <c r="F427" s="63"/>
      <c r="G427" s="65"/>
      <c r="H427" s="65"/>
      <c r="I427" s="65"/>
    </row>
    <row r="428" spans="2:9" s="96" customFormat="1" ht="20.100000000000001" customHeight="1" x14ac:dyDescent="0.25">
      <c r="B428" s="98"/>
      <c r="C428" s="64"/>
      <c r="D428" s="63"/>
      <c r="E428" s="63"/>
      <c r="F428" s="63"/>
      <c r="G428" s="65"/>
      <c r="H428" s="65"/>
      <c r="I428" s="65"/>
    </row>
    <row r="429" spans="2:9" s="96" customFormat="1" ht="20.100000000000001" customHeight="1" x14ac:dyDescent="0.25">
      <c r="B429" s="98"/>
      <c r="C429" s="64"/>
      <c r="D429" s="63"/>
      <c r="E429" s="63"/>
      <c r="F429" s="63"/>
      <c r="G429" s="65"/>
      <c r="H429" s="65"/>
      <c r="I429" s="65"/>
    </row>
    <row r="430" spans="2:9" s="96" customFormat="1" ht="20.100000000000001" customHeight="1" x14ac:dyDescent="0.25">
      <c r="B430" s="98"/>
      <c r="C430" s="64"/>
      <c r="D430" s="63"/>
      <c r="E430" s="63"/>
      <c r="F430" s="63"/>
      <c r="G430" s="65"/>
      <c r="H430" s="65"/>
      <c r="I430" s="65"/>
    </row>
    <row r="431" spans="2:9" s="96" customFormat="1" ht="20.100000000000001" customHeight="1" x14ac:dyDescent="0.25">
      <c r="B431" s="98"/>
      <c r="C431" s="64"/>
      <c r="D431" s="63"/>
      <c r="E431" s="63"/>
      <c r="F431" s="63"/>
      <c r="G431" s="65"/>
      <c r="H431" s="65"/>
      <c r="I431" s="65"/>
    </row>
    <row r="432" spans="2:9" s="96" customFormat="1" ht="20.100000000000001" customHeight="1" x14ac:dyDescent="0.25">
      <c r="B432" s="98"/>
      <c r="C432" s="64"/>
      <c r="D432" s="63"/>
      <c r="E432" s="63"/>
      <c r="F432" s="63"/>
      <c r="G432" s="65"/>
      <c r="H432" s="65"/>
      <c r="I432" s="65"/>
    </row>
    <row r="433" spans="2:9" s="96" customFormat="1" ht="20.100000000000001" customHeight="1" x14ac:dyDescent="0.25">
      <c r="B433" s="98"/>
      <c r="C433" s="64"/>
      <c r="D433" s="63"/>
      <c r="E433" s="63"/>
      <c r="F433" s="63"/>
      <c r="G433" s="65"/>
      <c r="H433" s="65"/>
      <c r="I433" s="65"/>
    </row>
    <row r="434" spans="2:9" s="96" customFormat="1" ht="20.100000000000001" customHeight="1" x14ac:dyDescent="0.25">
      <c r="B434" s="98"/>
      <c r="C434" s="64"/>
      <c r="D434" s="63"/>
      <c r="E434" s="63"/>
      <c r="F434" s="63"/>
      <c r="G434" s="65"/>
      <c r="H434" s="65"/>
      <c r="I434" s="65"/>
    </row>
    <row r="435" spans="2:9" s="96" customFormat="1" ht="20.100000000000001" customHeight="1" x14ac:dyDescent="0.25">
      <c r="B435" s="98"/>
      <c r="C435" s="64"/>
      <c r="D435" s="63"/>
      <c r="E435" s="63"/>
      <c r="F435" s="63"/>
      <c r="G435" s="65"/>
      <c r="H435" s="65"/>
      <c r="I435" s="65"/>
    </row>
    <row r="436" spans="2:9" s="96" customFormat="1" ht="20.100000000000001" customHeight="1" x14ac:dyDescent="0.25">
      <c r="B436" s="98"/>
      <c r="C436" s="64"/>
      <c r="D436" s="63"/>
      <c r="E436" s="63"/>
      <c r="F436" s="63"/>
      <c r="G436" s="65"/>
      <c r="H436" s="65"/>
      <c r="I436" s="65"/>
    </row>
    <row r="437" spans="2:9" s="96" customFormat="1" ht="20.100000000000001" customHeight="1" x14ac:dyDescent="0.25">
      <c r="B437" s="98"/>
      <c r="C437" s="64"/>
      <c r="D437" s="63"/>
      <c r="E437" s="63"/>
      <c r="F437" s="63"/>
      <c r="G437" s="65"/>
      <c r="H437" s="65"/>
      <c r="I437" s="65"/>
    </row>
    <row r="438" spans="2:9" s="96" customFormat="1" ht="20.100000000000001" customHeight="1" x14ac:dyDescent="0.25">
      <c r="B438" s="98"/>
      <c r="C438" s="64"/>
      <c r="D438" s="63"/>
      <c r="E438" s="63"/>
      <c r="F438" s="63"/>
      <c r="G438" s="65"/>
      <c r="H438" s="65"/>
      <c r="I438" s="65"/>
    </row>
    <row r="439" spans="2:9" s="96" customFormat="1" ht="20.100000000000001" customHeight="1" x14ac:dyDescent="0.25">
      <c r="B439" s="98"/>
      <c r="C439" s="64"/>
      <c r="D439" s="63"/>
      <c r="E439" s="63"/>
      <c r="F439" s="63"/>
      <c r="G439" s="65"/>
      <c r="H439" s="65"/>
      <c r="I439" s="65"/>
    </row>
    <row r="440" spans="2:9" s="96" customFormat="1" ht="20.100000000000001" customHeight="1" x14ac:dyDescent="0.25">
      <c r="B440" s="98"/>
      <c r="C440" s="64"/>
      <c r="D440" s="63"/>
      <c r="E440" s="63"/>
      <c r="F440" s="63"/>
      <c r="G440" s="65"/>
      <c r="H440" s="65"/>
      <c r="I440" s="65"/>
    </row>
    <row r="441" spans="2:9" s="96" customFormat="1" ht="20.100000000000001" customHeight="1" x14ac:dyDescent="0.25">
      <c r="B441" s="98"/>
      <c r="C441" s="64"/>
      <c r="D441" s="63"/>
      <c r="E441" s="63"/>
      <c r="F441" s="63"/>
      <c r="G441" s="65"/>
      <c r="H441" s="65"/>
      <c r="I441" s="65"/>
    </row>
    <row r="442" spans="2:9" s="96" customFormat="1" ht="20.100000000000001" customHeight="1" x14ac:dyDescent="0.25">
      <c r="B442" s="98"/>
      <c r="C442" s="64"/>
      <c r="D442" s="63"/>
      <c r="E442" s="63"/>
      <c r="F442" s="63"/>
      <c r="G442" s="65"/>
      <c r="H442" s="65"/>
      <c r="I442" s="65"/>
    </row>
    <row r="443" spans="2:9" s="96" customFormat="1" ht="20.100000000000001" customHeight="1" x14ac:dyDescent="0.25">
      <c r="B443" s="98"/>
      <c r="C443" s="64"/>
      <c r="D443" s="63"/>
      <c r="E443" s="63"/>
      <c r="F443" s="63"/>
      <c r="G443" s="65"/>
      <c r="H443" s="65"/>
      <c r="I443" s="65"/>
    </row>
    <row r="444" spans="2:9" s="96" customFormat="1" ht="20.100000000000001" customHeight="1" x14ac:dyDescent="0.25">
      <c r="B444" s="98"/>
      <c r="C444" s="64"/>
      <c r="D444" s="63"/>
      <c r="E444" s="63"/>
      <c r="F444" s="63"/>
      <c r="G444" s="65"/>
      <c r="H444" s="65"/>
      <c r="I444" s="65"/>
    </row>
    <row r="445" spans="2:9" s="96" customFormat="1" ht="20.100000000000001" customHeight="1" x14ac:dyDescent="0.25">
      <c r="B445" s="98"/>
      <c r="C445" s="64"/>
      <c r="D445" s="63"/>
      <c r="E445" s="63"/>
      <c r="F445" s="63"/>
      <c r="G445" s="65"/>
      <c r="H445" s="65"/>
      <c r="I445" s="65"/>
    </row>
    <row r="446" spans="2:9" s="96" customFormat="1" ht="20.100000000000001" customHeight="1" x14ac:dyDescent="0.25">
      <c r="B446" s="98"/>
      <c r="C446" s="64"/>
      <c r="D446" s="63"/>
      <c r="E446" s="63"/>
      <c r="F446" s="63"/>
      <c r="G446" s="65"/>
      <c r="H446" s="65"/>
      <c r="I446" s="65"/>
    </row>
    <row r="447" spans="2:9" s="96" customFormat="1" ht="20.100000000000001" customHeight="1" x14ac:dyDescent="0.25">
      <c r="B447" s="98"/>
      <c r="C447" s="64"/>
      <c r="D447" s="63"/>
      <c r="E447" s="63"/>
      <c r="F447" s="63"/>
      <c r="G447" s="65"/>
      <c r="H447" s="65"/>
      <c r="I447" s="65"/>
    </row>
    <row r="448" spans="2:9" s="96" customFormat="1" ht="20.100000000000001" customHeight="1" x14ac:dyDescent="0.25">
      <c r="B448" s="98"/>
      <c r="C448" s="64"/>
      <c r="D448" s="63"/>
      <c r="E448" s="63"/>
      <c r="F448" s="63"/>
      <c r="G448" s="65"/>
      <c r="H448" s="65"/>
      <c r="I448" s="65"/>
    </row>
    <row r="449" spans="2:9" s="96" customFormat="1" ht="20.100000000000001" customHeight="1" x14ac:dyDescent="0.25">
      <c r="B449" s="98"/>
      <c r="C449" s="64"/>
      <c r="D449" s="63"/>
      <c r="E449" s="63"/>
      <c r="F449" s="63"/>
      <c r="G449" s="65"/>
      <c r="H449" s="65"/>
      <c r="I449" s="65"/>
    </row>
    <row r="450" spans="2:9" s="96" customFormat="1" ht="20.100000000000001" customHeight="1" x14ac:dyDescent="0.25">
      <c r="B450" s="98"/>
      <c r="C450" s="64"/>
      <c r="D450" s="63"/>
      <c r="E450" s="63"/>
      <c r="F450" s="63"/>
      <c r="G450" s="65"/>
      <c r="H450" s="65"/>
      <c r="I450" s="65"/>
    </row>
    <row r="451" spans="2:9" s="96" customFormat="1" ht="20.100000000000001" customHeight="1" x14ac:dyDescent="0.25">
      <c r="B451" s="98"/>
      <c r="C451" s="64"/>
      <c r="D451" s="63"/>
      <c r="E451" s="63"/>
      <c r="F451" s="63"/>
      <c r="G451" s="65"/>
      <c r="H451" s="65"/>
      <c r="I451" s="65"/>
    </row>
    <row r="452" spans="2:9" s="96" customFormat="1" ht="20.100000000000001" customHeight="1" x14ac:dyDescent="0.25">
      <c r="B452" s="98"/>
      <c r="C452" s="64"/>
      <c r="D452" s="63"/>
      <c r="E452" s="63"/>
      <c r="F452" s="63"/>
      <c r="G452" s="65"/>
      <c r="H452" s="65"/>
      <c r="I452" s="65"/>
    </row>
    <row r="453" spans="2:9" s="96" customFormat="1" ht="20.100000000000001" customHeight="1" x14ac:dyDescent="0.25">
      <c r="B453" s="98"/>
      <c r="C453" s="64"/>
      <c r="D453" s="63"/>
      <c r="E453" s="63"/>
      <c r="F453" s="63"/>
      <c r="G453" s="65"/>
      <c r="H453" s="65"/>
      <c r="I453" s="65"/>
    </row>
    <row r="454" spans="2:9" s="96" customFormat="1" ht="20.100000000000001" customHeight="1" x14ac:dyDescent="0.25">
      <c r="B454" s="98"/>
      <c r="C454" s="64"/>
      <c r="D454" s="63"/>
      <c r="E454" s="63"/>
      <c r="F454" s="63"/>
      <c r="G454" s="65"/>
      <c r="H454" s="65"/>
      <c r="I454" s="65"/>
    </row>
    <row r="455" spans="2:9" s="96" customFormat="1" ht="20.100000000000001" customHeight="1" x14ac:dyDescent="0.25">
      <c r="B455" s="98"/>
      <c r="C455" s="64"/>
      <c r="D455" s="63"/>
      <c r="E455" s="63"/>
      <c r="F455" s="63"/>
      <c r="G455" s="65"/>
      <c r="H455" s="65"/>
      <c r="I455" s="65"/>
    </row>
    <row r="456" spans="2:9" s="96" customFormat="1" ht="20.100000000000001" customHeight="1" x14ac:dyDescent="0.25">
      <c r="B456" s="98"/>
      <c r="C456" s="64"/>
      <c r="D456" s="63"/>
      <c r="E456" s="63"/>
      <c r="F456" s="63"/>
      <c r="G456" s="65"/>
      <c r="H456" s="65"/>
      <c r="I456" s="65"/>
    </row>
    <row r="457" spans="2:9" s="96" customFormat="1" ht="20.100000000000001" customHeight="1" x14ac:dyDescent="0.25">
      <c r="B457" s="98"/>
      <c r="C457" s="64"/>
      <c r="D457" s="63"/>
      <c r="E457" s="63"/>
      <c r="F457" s="63"/>
      <c r="G457" s="65"/>
      <c r="H457" s="65"/>
      <c r="I457" s="65"/>
    </row>
    <row r="458" spans="2:9" s="96" customFormat="1" ht="20.100000000000001" customHeight="1" x14ac:dyDescent="0.25">
      <c r="B458" s="98"/>
      <c r="C458" s="64"/>
      <c r="D458" s="63"/>
      <c r="E458" s="63"/>
      <c r="F458" s="63"/>
      <c r="G458" s="65"/>
      <c r="H458" s="65"/>
      <c r="I458" s="65"/>
    </row>
    <row r="459" spans="2:9" s="96" customFormat="1" ht="20.100000000000001" customHeight="1" x14ac:dyDescent="0.25">
      <c r="B459" s="98"/>
      <c r="C459" s="64"/>
      <c r="D459" s="63"/>
      <c r="E459" s="63"/>
      <c r="F459" s="63"/>
      <c r="G459" s="65"/>
      <c r="H459" s="65"/>
      <c r="I459" s="65"/>
    </row>
    <row r="460" spans="2:9" s="96" customFormat="1" ht="20.100000000000001" customHeight="1" x14ac:dyDescent="0.25">
      <c r="B460" s="98"/>
      <c r="C460" s="64"/>
      <c r="D460" s="63"/>
      <c r="E460" s="63"/>
      <c r="F460" s="63"/>
      <c r="G460" s="65"/>
      <c r="H460" s="65"/>
      <c r="I460" s="65"/>
    </row>
    <row r="461" spans="2:9" s="96" customFormat="1" ht="20.100000000000001" customHeight="1" x14ac:dyDescent="0.25">
      <c r="B461" s="98"/>
      <c r="C461" s="64"/>
      <c r="D461" s="63"/>
      <c r="E461" s="63"/>
      <c r="F461" s="63"/>
      <c r="G461" s="65"/>
      <c r="H461" s="65"/>
      <c r="I461" s="65"/>
    </row>
    <row r="462" spans="2:9" s="96" customFormat="1" ht="20.100000000000001" customHeight="1" x14ac:dyDescent="0.25">
      <c r="B462" s="98"/>
      <c r="C462" s="64"/>
      <c r="D462" s="63"/>
      <c r="E462" s="63"/>
      <c r="F462" s="63"/>
      <c r="G462" s="65"/>
      <c r="H462" s="65"/>
      <c r="I462" s="65"/>
    </row>
    <row r="463" spans="2:9" s="96" customFormat="1" ht="20.100000000000001" customHeight="1" x14ac:dyDescent="0.25">
      <c r="B463" s="98"/>
      <c r="C463" s="64"/>
      <c r="D463" s="63"/>
      <c r="E463" s="63"/>
      <c r="F463" s="63"/>
      <c r="G463" s="65"/>
      <c r="H463" s="65"/>
      <c r="I463" s="65"/>
    </row>
    <row r="464" spans="2:9" s="96" customFormat="1" ht="20.100000000000001" customHeight="1" x14ac:dyDescent="0.25">
      <c r="B464" s="98"/>
      <c r="C464" s="64"/>
      <c r="D464" s="63"/>
      <c r="E464" s="63"/>
      <c r="F464" s="63"/>
      <c r="G464" s="65"/>
      <c r="H464" s="65"/>
      <c r="I464" s="65"/>
    </row>
    <row r="465" spans="2:9" s="96" customFormat="1" ht="20.100000000000001" customHeight="1" x14ac:dyDescent="0.25">
      <c r="B465" s="98"/>
      <c r="C465" s="64"/>
      <c r="D465" s="63"/>
      <c r="E465" s="63"/>
      <c r="F465" s="63"/>
      <c r="G465" s="65"/>
      <c r="H465" s="65"/>
      <c r="I465" s="65"/>
    </row>
    <row r="466" spans="2:9" s="96" customFormat="1" ht="20.100000000000001" customHeight="1" x14ac:dyDescent="0.25">
      <c r="B466" s="98"/>
      <c r="C466" s="64"/>
      <c r="D466" s="63"/>
      <c r="E466" s="63"/>
      <c r="F466" s="63"/>
      <c r="G466" s="65"/>
      <c r="H466" s="65"/>
      <c r="I466" s="65"/>
    </row>
    <row r="467" spans="2:9" s="96" customFormat="1" ht="20.100000000000001" customHeight="1" x14ac:dyDescent="0.25">
      <c r="B467" s="98"/>
      <c r="C467" s="64"/>
      <c r="D467" s="63"/>
      <c r="E467" s="63"/>
      <c r="F467" s="63"/>
      <c r="G467" s="65"/>
      <c r="H467" s="65"/>
      <c r="I467" s="65"/>
    </row>
    <row r="468" spans="2:9" s="96" customFormat="1" ht="20.100000000000001" customHeight="1" x14ac:dyDescent="0.25">
      <c r="B468" s="98"/>
      <c r="C468" s="64"/>
      <c r="D468" s="63"/>
      <c r="E468" s="63"/>
      <c r="F468" s="63"/>
      <c r="G468" s="65"/>
      <c r="H468" s="65"/>
      <c r="I468" s="65"/>
    </row>
    <row r="469" spans="2:9" s="96" customFormat="1" ht="20.100000000000001" customHeight="1" x14ac:dyDescent="0.25">
      <c r="B469" s="98"/>
      <c r="C469" s="64"/>
      <c r="D469" s="63"/>
      <c r="E469" s="63"/>
      <c r="F469" s="63"/>
      <c r="G469" s="65"/>
      <c r="H469" s="65"/>
      <c r="I469" s="65"/>
    </row>
    <row r="470" spans="2:9" s="96" customFormat="1" ht="20.100000000000001" customHeight="1" x14ac:dyDescent="0.25">
      <c r="B470" s="98"/>
      <c r="C470" s="64"/>
      <c r="D470" s="63"/>
      <c r="E470" s="63"/>
      <c r="F470" s="63"/>
      <c r="G470" s="65"/>
      <c r="H470" s="65"/>
      <c r="I470" s="65"/>
    </row>
    <row r="471" spans="2:9" s="96" customFormat="1" ht="20.100000000000001" customHeight="1" x14ac:dyDescent="0.25">
      <c r="B471" s="98"/>
      <c r="C471" s="64"/>
      <c r="D471" s="63"/>
      <c r="E471" s="63"/>
      <c r="F471" s="63"/>
      <c r="G471" s="65"/>
      <c r="H471" s="65"/>
      <c r="I471" s="65"/>
    </row>
    <row r="472" spans="2:9" s="96" customFormat="1" ht="20.100000000000001" customHeight="1" x14ac:dyDescent="0.25">
      <c r="B472" s="98"/>
      <c r="C472" s="64"/>
      <c r="D472" s="63"/>
      <c r="E472" s="63"/>
      <c r="F472" s="63"/>
      <c r="G472" s="65"/>
      <c r="H472" s="65"/>
      <c r="I472" s="65"/>
    </row>
    <row r="473" spans="2:9" s="96" customFormat="1" ht="20.100000000000001" customHeight="1" x14ac:dyDescent="0.25">
      <c r="B473" s="98"/>
      <c r="C473" s="64"/>
      <c r="D473" s="63"/>
      <c r="E473" s="63"/>
      <c r="F473" s="63"/>
      <c r="G473" s="65"/>
      <c r="H473" s="65"/>
      <c r="I473" s="65"/>
    </row>
    <row r="474" spans="2:9" s="96" customFormat="1" ht="20.100000000000001" customHeight="1" x14ac:dyDescent="0.25">
      <c r="B474" s="98"/>
      <c r="C474" s="64"/>
      <c r="D474" s="63"/>
      <c r="E474" s="63"/>
      <c r="F474" s="63"/>
      <c r="G474" s="65"/>
      <c r="H474" s="65"/>
      <c r="I474" s="65"/>
    </row>
    <row r="475" spans="2:9" s="96" customFormat="1" ht="20.100000000000001" customHeight="1" x14ac:dyDescent="0.25">
      <c r="B475" s="98"/>
      <c r="C475" s="64"/>
      <c r="D475" s="63"/>
      <c r="E475" s="63"/>
      <c r="F475" s="63"/>
      <c r="G475" s="65"/>
      <c r="H475" s="65"/>
      <c r="I475" s="65"/>
    </row>
    <row r="476" spans="2:9" s="96" customFormat="1" ht="20.100000000000001" customHeight="1" x14ac:dyDescent="0.25">
      <c r="B476" s="98"/>
      <c r="C476" s="64"/>
      <c r="D476" s="63"/>
      <c r="E476" s="63"/>
      <c r="F476" s="63"/>
      <c r="G476" s="65"/>
      <c r="H476" s="65"/>
      <c r="I476" s="65"/>
    </row>
    <row r="477" spans="2:9" s="96" customFormat="1" ht="20.100000000000001" customHeight="1" x14ac:dyDescent="0.25">
      <c r="B477" s="98"/>
      <c r="C477" s="64"/>
      <c r="D477" s="63"/>
      <c r="E477" s="63"/>
      <c r="F477" s="63"/>
      <c r="G477" s="65"/>
      <c r="H477" s="65"/>
      <c r="I477" s="65"/>
    </row>
    <row r="478" spans="2:9" s="96" customFormat="1" ht="20.100000000000001" customHeight="1" x14ac:dyDescent="0.25">
      <c r="B478" s="98"/>
      <c r="C478" s="64"/>
      <c r="D478" s="63"/>
      <c r="E478" s="63"/>
      <c r="F478" s="63"/>
      <c r="G478" s="65"/>
      <c r="H478" s="65"/>
      <c r="I478" s="65"/>
    </row>
    <row r="479" spans="2:9" s="96" customFormat="1" ht="20.100000000000001" customHeight="1" x14ac:dyDescent="0.25">
      <c r="B479" s="98"/>
      <c r="C479" s="64"/>
      <c r="D479" s="63"/>
      <c r="E479" s="63"/>
      <c r="F479" s="63"/>
      <c r="G479" s="65"/>
      <c r="H479" s="65"/>
      <c r="I479" s="65"/>
    </row>
    <row r="480" spans="2:9" s="96" customFormat="1" ht="20.100000000000001" customHeight="1" x14ac:dyDescent="0.25">
      <c r="B480" s="98"/>
      <c r="C480" s="64"/>
      <c r="D480" s="63"/>
      <c r="E480" s="63"/>
      <c r="F480" s="63"/>
      <c r="G480" s="65"/>
      <c r="H480" s="65"/>
      <c r="I480" s="65"/>
    </row>
    <row r="481" spans="2:9" s="96" customFormat="1" ht="20.100000000000001" customHeight="1" x14ac:dyDescent="0.25">
      <c r="B481" s="98"/>
      <c r="C481" s="64"/>
      <c r="D481" s="63"/>
      <c r="E481" s="63"/>
      <c r="F481" s="63"/>
      <c r="G481" s="65"/>
      <c r="H481" s="65"/>
      <c r="I481" s="65"/>
    </row>
    <row r="482" spans="2:9" s="96" customFormat="1" ht="20.100000000000001" customHeight="1" x14ac:dyDescent="0.25">
      <c r="B482" s="98"/>
      <c r="C482" s="64"/>
      <c r="D482" s="63"/>
      <c r="E482" s="63"/>
      <c r="F482" s="63"/>
      <c r="G482" s="65"/>
      <c r="H482" s="65"/>
      <c r="I482" s="65"/>
    </row>
    <row r="483" spans="2:9" s="96" customFormat="1" ht="20.100000000000001" customHeight="1" x14ac:dyDescent="0.25">
      <c r="B483" s="98"/>
      <c r="C483" s="64"/>
      <c r="D483" s="63"/>
      <c r="E483" s="63"/>
      <c r="F483" s="63"/>
      <c r="G483" s="65"/>
      <c r="H483" s="65"/>
      <c r="I483" s="65"/>
    </row>
    <row r="484" spans="2:9" s="96" customFormat="1" ht="20.100000000000001" customHeight="1" x14ac:dyDescent="0.25">
      <c r="B484" s="98"/>
      <c r="C484" s="64"/>
      <c r="D484" s="63"/>
      <c r="E484" s="63"/>
      <c r="F484" s="63"/>
      <c r="G484" s="65"/>
      <c r="H484" s="65"/>
      <c r="I484" s="65"/>
    </row>
    <row r="485" spans="2:9" s="96" customFormat="1" ht="20.100000000000001" customHeight="1" x14ac:dyDescent="0.25">
      <c r="B485" s="98"/>
      <c r="C485" s="64"/>
      <c r="D485" s="63"/>
      <c r="E485" s="63"/>
      <c r="F485" s="63"/>
      <c r="G485" s="65"/>
      <c r="H485" s="65"/>
      <c r="I485" s="65"/>
    </row>
    <row r="486" spans="2:9" s="96" customFormat="1" ht="20.100000000000001" customHeight="1" x14ac:dyDescent="0.25">
      <c r="B486" s="98"/>
      <c r="C486" s="64"/>
      <c r="D486" s="63"/>
      <c r="E486" s="63"/>
      <c r="F486" s="63"/>
      <c r="G486" s="65"/>
      <c r="H486" s="65"/>
      <c r="I486" s="65"/>
    </row>
    <row r="487" spans="2:9" s="96" customFormat="1" ht="20.100000000000001" customHeight="1" x14ac:dyDescent="0.25">
      <c r="B487" s="98"/>
      <c r="C487" s="64"/>
      <c r="D487" s="63"/>
      <c r="E487" s="63"/>
      <c r="F487" s="63"/>
      <c r="G487" s="65"/>
      <c r="H487" s="65"/>
      <c r="I487" s="65"/>
    </row>
    <row r="488" spans="2:9" s="96" customFormat="1" ht="20.100000000000001" customHeight="1" x14ac:dyDescent="0.25">
      <c r="B488" s="98"/>
      <c r="C488" s="64"/>
      <c r="D488" s="63"/>
      <c r="E488" s="63"/>
      <c r="F488" s="63"/>
      <c r="G488" s="65"/>
      <c r="H488" s="65"/>
      <c r="I488" s="65"/>
    </row>
    <row r="489" spans="2:9" s="96" customFormat="1" ht="20.100000000000001" customHeight="1" x14ac:dyDescent="0.25">
      <c r="B489" s="98"/>
      <c r="C489" s="64"/>
      <c r="D489" s="63"/>
      <c r="E489" s="63"/>
      <c r="F489" s="63"/>
      <c r="G489" s="65"/>
      <c r="H489" s="65"/>
      <c r="I489" s="65"/>
    </row>
    <row r="490" spans="2:9" s="96" customFormat="1" ht="20.100000000000001" customHeight="1" x14ac:dyDescent="0.25">
      <c r="B490" s="98"/>
      <c r="C490" s="64"/>
      <c r="D490" s="63"/>
      <c r="E490" s="63"/>
      <c r="F490" s="63"/>
      <c r="G490" s="65"/>
      <c r="H490" s="65"/>
      <c r="I490" s="65"/>
    </row>
    <row r="491" spans="2:9" s="96" customFormat="1" ht="20.100000000000001" customHeight="1" x14ac:dyDescent="0.25">
      <c r="B491" s="98"/>
      <c r="C491" s="64"/>
      <c r="D491" s="63"/>
      <c r="E491" s="63"/>
      <c r="F491" s="63"/>
      <c r="G491" s="65"/>
      <c r="H491" s="65"/>
      <c r="I491" s="65"/>
    </row>
    <row r="492" spans="2:9" s="96" customFormat="1" ht="20.100000000000001" customHeight="1" x14ac:dyDescent="0.25">
      <c r="B492" s="98"/>
      <c r="C492" s="64"/>
      <c r="D492" s="63"/>
      <c r="E492" s="63"/>
      <c r="F492" s="63"/>
      <c r="G492" s="65"/>
      <c r="H492" s="65"/>
      <c r="I492" s="65"/>
    </row>
    <row r="493" spans="2:9" s="96" customFormat="1" ht="20.100000000000001" customHeight="1" x14ac:dyDescent="0.25">
      <c r="B493" s="98"/>
      <c r="C493" s="64"/>
      <c r="D493" s="63"/>
      <c r="E493" s="63"/>
      <c r="F493" s="63"/>
      <c r="G493" s="65"/>
      <c r="H493" s="65"/>
      <c r="I493" s="65"/>
    </row>
    <row r="494" spans="2:9" s="96" customFormat="1" ht="20.100000000000001" customHeight="1" x14ac:dyDescent="0.25">
      <c r="B494" s="98"/>
      <c r="C494" s="64"/>
      <c r="D494" s="63"/>
      <c r="E494" s="63"/>
      <c r="F494" s="63"/>
      <c r="G494" s="65"/>
      <c r="H494" s="65"/>
      <c r="I494" s="65"/>
    </row>
    <row r="495" spans="2:9" s="96" customFormat="1" ht="20.100000000000001" customHeight="1" x14ac:dyDescent="0.25">
      <c r="B495" s="98"/>
      <c r="C495" s="64"/>
      <c r="D495" s="63"/>
      <c r="E495" s="63"/>
      <c r="F495" s="63"/>
      <c r="G495" s="65"/>
      <c r="H495" s="65"/>
      <c r="I495" s="65"/>
    </row>
    <row r="496" spans="2:9" s="96" customFormat="1" ht="20.100000000000001" customHeight="1" x14ac:dyDescent="0.25">
      <c r="B496" s="98"/>
      <c r="C496" s="64"/>
      <c r="D496" s="63"/>
      <c r="E496" s="63"/>
      <c r="F496" s="63"/>
      <c r="G496" s="65"/>
      <c r="H496" s="65"/>
      <c r="I496" s="65"/>
    </row>
    <row r="497" spans="2:9" s="96" customFormat="1" ht="20.100000000000001" customHeight="1" x14ac:dyDescent="0.25">
      <c r="B497" s="98"/>
      <c r="C497" s="64"/>
      <c r="D497" s="63"/>
      <c r="E497" s="63"/>
      <c r="F497" s="63"/>
      <c r="G497" s="65"/>
      <c r="H497" s="65"/>
      <c r="I497" s="65"/>
    </row>
    <row r="498" spans="2:9" s="96" customFormat="1" ht="20.100000000000001" customHeight="1" x14ac:dyDescent="0.25">
      <c r="B498" s="98"/>
      <c r="C498" s="64"/>
      <c r="D498" s="63"/>
      <c r="E498" s="63"/>
      <c r="F498" s="63"/>
      <c r="G498" s="65"/>
      <c r="H498" s="65"/>
      <c r="I498" s="65"/>
    </row>
    <row r="499" spans="2:9" s="96" customFormat="1" ht="20.100000000000001" customHeight="1" x14ac:dyDescent="0.25">
      <c r="B499" s="98"/>
      <c r="C499" s="64"/>
      <c r="D499" s="63"/>
      <c r="E499" s="63"/>
      <c r="F499" s="63"/>
      <c r="G499" s="65"/>
      <c r="H499" s="65"/>
      <c r="I499" s="65"/>
    </row>
    <row r="500" spans="2:9" s="96" customFormat="1" ht="20.100000000000001" customHeight="1" x14ac:dyDescent="0.25">
      <c r="B500" s="98"/>
      <c r="C500" s="64"/>
      <c r="D500" s="63"/>
      <c r="E500" s="63"/>
      <c r="F500" s="63"/>
      <c r="G500" s="65"/>
      <c r="H500" s="65"/>
      <c r="I500" s="65"/>
    </row>
    <row r="501" spans="2:9" s="96" customFormat="1" ht="20.100000000000001" customHeight="1" x14ac:dyDescent="0.25">
      <c r="B501" s="98"/>
      <c r="C501" s="64"/>
      <c r="D501" s="63"/>
      <c r="E501" s="63"/>
      <c r="F501" s="63"/>
      <c r="G501" s="65"/>
      <c r="H501" s="65"/>
      <c r="I501" s="65"/>
    </row>
    <row r="502" spans="2:9" s="96" customFormat="1" ht="20.100000000000001" customHeight="1" x14ac:dyDescent="0.25">
      <c r="B502" s="98"/>
      <c r="C502" s="64"/>
      <c r="D502" s="63"/>
      <c r="E502" s="63"/>
      <c r="F502" s="63"/>
      <c r="G502" s="65"/>
      <c r="H502" s="65"/>
      <c r="I502" s="65"/>
    </row>
    <row r="503" spans="2:9" s="96" customFormat="1" ht="20.100000000000001" customHeight="1" x14ac:dyDescent="0.25">
      <c r="B503" s="98"/>
      <c r="C503" s="64"/>
      <c r="D503" s="63"/>
      <c r="E503" s="63"/>
      <c r="F503" s="63"/>
      <c r="G503" s="65"/>
      <c r="H503" s="65"/>
      <c r="I503" s="65"/>
    </row>
    <row r="504" spans="2:9" s="96" customFormat="1" ht="20.100000000000001" customHeight="1" x14ac:dyDescent="0.25">
      <c r="B504" s="98"/>
      <c r="C504" s="64"/>
      <c r="D504" s="63"/>
      <c r="E504" s="63"/>
      <c r="F504" s="63"/>
      <c r="G504" s="65"/>
      <c r="H504" s="65"/>
      <c r="I504" s="65"/>
    </row>
    <row r="505" spans="2:9" s="96" customFormat="1" ht="20.100000000000001" customHeight="1" x14ac:dyDescent="0.25">
      <c r="B505" s="98"/>
      <c r="C505" s="64"/>
      <c r="D505" s="63"/>
      <c r="E505" s="63"/>
      <c r="F505" s="63"/>
      <c r="G505" s="65"/>
      <c r="H505" s="65"/>
      <c r="I505" s="65"/>
    </row>
    <row r="506" spans="2:9" s="96" customFormat="1" ht="20.100000000000001" customHeight="1" x14ac:dyDescent="0.25">
      <c r="B506" s="98"/>
      <c r="C506" s="64"/>
      <c r="D506" s="63"/>
      <c r="E506" s="63"/>
      <c r="F506" s="63"/>
      <c r="G506" s="65"/>
      <c r="H506" s="65"/>
      <c r="I506" s="65"/>
    </row>
    <row r="507" spans="2:9" s="96" customFormat="1" ht="20.100000000000001" customHeight="1" x14ac:dyDescent="0.25">
      <c r="B507" s="98"/>
      <c r="C507" s="64"/>
      <c r="D507" s="63"/>
      <c r="E507" s="63"/>
      <c r="F507" s="63"/>
      <c r="G507" s="65"/>
      <c r="H507" s="65"/>
      <c r="I507" s="65"/>
    </row>
    <row r="508" spans="2:9" s="96" customFormat="1" ht="20.100000000000001" customHeight="1" x14ac:dyDescent="0.25">
      <c r="B508" s="98"/>
      <c r="C508" s="64"/>
      <c r="D508" s="63"/>
      <c r="E508" s="63"/>
      <c r="F508" s="63"/>
      <c r="G508" s="65"/>
      <c r="H508" s="65"/>
      <c r="I508" s="65"/>
    </row>
    <row r="509" spans="2:9" s="96" customFormat="1" ht="20.100000000000001" customHeight="1" x14ac:dyDescent="0.25">
      <c r="B509" s="98"/>
      <c r="C509" s="64"/>
      <c r="D509" s="63"/>
      <c r="E509" s="63"/>
      <c r="F509" s="63"/>
      <c r="G509" s="65"/>
      <c r="H509" s="65"/>
      <c r="I509" s="65"/>
    </row>
    <row r="510" spans="2:9" s="96" customFormat="1" ht="20.100000000000001" customHeight="1" x14ac:dyDescent="0.25">
      <c r="B510" s="98"/>
      <c r="C510" s="64"/>
      <c r="D510" s="63"/>
      <c r="E510" s="63"/>
      <c r="F510" s="63"/>
      <c r="G510" s="65"/>
      <c r="H510" s="65"/>
      <c r="I510" s="65"/>
    </row>
    <row r="511" spans="2:9" s="96" customFormat="1" ht="20.100000000000001" customHeight="1" x14ac:dyDescent="0.25">
      <c r="B511" s="98"/>
      <c r="C511" s="64"/>
      <c r="D511" s="63"/>
      <c r="E511" s="63"/>
      <c r="F511" s="63"/>
      <c r="G511" s="65"/>
      <c r="H511" s="65"/>
      <c r="I511" s="65"/>
    </row>
    <row r="512" spans="2:9" s="96" customFormat="1" ht="20.100000000000001" customHeight="1" x14ac:dyDescent="0.25">
      <c r="B512" s="98"/>
      <c r="C512" s="64"/>
      <c r="D512" s="63"/>
      <c r="E512" s="63"/>
      <c r="F512" s="63"/>
      <c r="G512" s="65"/>
      <c r="H512" s="65"/>
      <c r="I512" s="65"/>
    </row>
    <row r="513" spans="2:9" s="96" customFormat="1" ht="20.100000000000001" customHeight="1" x14ac:dyDescent="0.25">
      <c r="B513" s="98"/>
      <c r="C513" s="64"/>
      <c r="D513" s="63"/>
      <c r="E513" s="63"/>
      <c r="F513" s="63"/>
      <c r="G513" s="65"/>
      <c r="H513" s="65"/>
      <c r="I513" s="65"/>
    </row>
    <row r="514" spans="2:9" s="96" customFormat="1" ht="20.100000000000001" customHeight="1" x14ac:dyDescent="0.25">
      <c r="B514" s="98"/>
      <c r="C514" s="64"/>
      <c r="D514" s="63"/>
      <c r="E514" s="63"/>
      <c r="F514" s="63"/>
      <c r="G514" s="65"/>
      <c r="H514" s="65"/>
      <c r="I514" s="65"/>
    </row>
    <row r="515" spans="2:9" s="96" customFormat="1" ht="20.100000000000001" customHeight="1" x14ac:dyDescent="0.25">
      <c r="B515" s="98"/>
      <c r="C515" s="64"/>
      <c r="D515" s="63"/>
      <c r="E515" s="63"/>
      <c r="F515" s="63"/>
      <c r="G515" s="65"/>
      <c r="H515" s="65"/>
      <c r="I515" s="65"/>
    </row>
    <row r="516" spans="2:9" s="96" customFormat="1" ht="20.100000000000001" customHeight="1" x14ac:dyDescent="0.25">
      <c r="B516" s="98"/>
      <c r="C516" s="64"/>
      <c r="D516" s="63"/>
      <c r="E516" s="63"/>
      <c r="F516" s="63"/>
      <c r="G516" s="65"/>
      <c r="H516" s="65"/>
      <c r="I516" s="65"/>
    </row>
    <row r="517" spans="2:9" s="96" customFormat="1" ht="20.100000000000001" customHeight="1" x14ac:dyDescent="0.25">
      <c r="B517" s="98"/>
      <c r="C517" s="64"/>
      <c r="D517" s="63"/>
      <c r="E517" s="63"/>
      <c r="F517" s="63"/>
      <c r="G517" s="65"/>
      <c r="H517" s="65"/>
      <c r="I517" s="65"/>
    </row>
    <row r="518" spans="2:9" s="96" customFormat="1" ht="20.100000000000001" customHeight="1" x14ac:dyDescent="0.25">
      <c r="B518" s="98"/>
      <c r="C518" s="64"/>
      <c r="D518" s="63"/>
      <c r="E518" s="63"/>
      <c r="F518" s="63"/>
      <c r="G518" s="65"/>
      <c r="H518" s="65"/>
      <c r="I518" s="65"/>
    </row>
    <row r="519" spans="2:9" s="96" customFormat="1" ht="20.100000000000001" customHeight="1" x14ac:dyDescent="0.25">
      <c r="B519" s="98"/>
      <c r="C519" s="64"/>
      <c r="D519" s="63"/>
      <c r="E519" s="63"/>
      <c r="F519" s="63"/>
      <c r="G519" s="65"/>
      <c r="H519" s="65"/>
      <c r="I519" s="65"/>
    </row>
    <row r="520" spans="2:9" s="96" customFormat="1" ht="20.100000000000001" customHeight="1" x14ac:dyDescent="0.25">
      <c r="B520" s="98"/>
      <c r="C520" s="64"/>
      <c r="D520" s="63"/>
      <c r="E520" s="63"/>
      <c r="F520" s="63"/>
      <c r="G520" s="65"/>
      <c r="H520" s="65"/>
      <c r="I520" s="65"/>
    </row>
    <row r="521" spans="2:9" s="96" customFormat="1" ht="20.100000000000001" customHeight="1" x14ac:dyDescent="0.25">
      <c r="B521" s="98"/>
      <c r="C521" s="64"/>
      <c r="D521" s="63"/>
      <c r="E521" s="63"/>
      <c r="F521" s="63"/>
      <c r="G521" s="65"/>
      <c r="H521" s="65"/>
      <c r="I521" s="65"/>
    </row>
    <row r="522" spans="2:9" s="96" customFormat="1" ht="20.100000000000001" customHeight="1" x14ac:dyDescent="0.25">
      <c r="B522" s="98"/>
      <c r="C522" s="64"/>
      <c r="D522" s="63"/>
      <c r="E522" s="63"/>
      <c r="F522" s="63"/>
      <c r="G522" s="65"/>
      <c r="H522" s="65"/>
      <c r="I522" s="65"/>
    </row>
    <row r="523" spans="2:9" s="96" customFormat="1" ht="20.100000000000001" customHeight="1" x14ac:dyDescent="0.25">
      <c r="B523" s="98"/>
      <c r="C523" s="64"/>
      <c r="D523" s="63"/>
      <c r="E523" s="63"/>
      <c r="F523" s="63"/>
      <c r="G523" s="65"/>
      <c r="H523" s="65"/>
      <c r="I523" s="65"/>
    </row>
    <row r="524" spans="2:9" s="96" customFormat="1" ht="20.100000000000001" customHeight="1" x14ac:dyDescent="0.25">
      <c r="B524" s="98"/>
      <c r="C524" s="64"/>
      <c r="D524" s="63"/>
      <c r="E524" s="63"/>
      <c r="F524" s="63"/>
      <c r="G524" s="65"/>
      <c r="H524" s="65"/>
      <c r="I524" s="65"/>
    </row>
    <row r="525" spans="2:9" s="96" customFormat="1" ht="20.100000000000001" customHeight="1" x14ac:dyDescent="0.25">
      <c r="B525" s="98"/>
      <c r="C525" s="64"/>
      <c r="D525" s="63"/>
      <c r="E525" s="63"/>
      <c r="F525" s="63"/>
      <c r="G525" s="65"/>
      <c r="H525" s="65"/>
      <c r="I525" s="65"/>
    </row>
    <row r="526" spans="2:9" s="96" customFormat="1" ht="20.100000000000001" customHeight="1" x14ac:dyDescent="0.25">
      <c r="B526" s="98"/>
      <c r="C526" s="64"/>
      <c r="D526" s="63"/>
      <c r="E526" s="63"/>
      <c r="F526" s="63"/>
      <c r="G526" s="65"/>
      <c r="H526" s="65"/>
      <c r="I526" s="65"/>
    </row>
    <row r="527" spans="2:9" s="96" customFormat="1" ht="20.100000000000001" customHeight="1" x14ac:dyDescent="0.25">
      <c r="B527" s="98"/>
      <c r="C527" s="64"/>
      <c r="D527" s="63"/>
      <c r="E527" s="63"/>
      <c r="F527" s="63"/>
      <c r="G527" s="65"/>
      <c r="H527" s="65"/>
      <c r="I527" s="65"/>
    </row>
    <row r="528" spans="2:9" s="96" customFormat="1" ht="20.100000000000001" customHeight="1" x14ac:dyDescent="0.25">
      <c r="B528" s="98"/>
      <c r="C528" s="64"/>
      <c r="D528" s="63"/>
      <c r="E528" s="63"/>
      <c r="F528" s="63"/>
      <c r="G528" s="65"/>
      <c r="H528" s="65"/>
      <c r="I528" s="65"/>
    </row>
    <row r="529" spans="2:9" s="96" customFormat="1" ht="20.100000000000001" customHeight="1" x14ac:dyDescent="0.25">
      <c r="B529" s="98"/>
      <c r="C529" s="64"/>
      <c r="D529" s="63"/>
      <c r="E529" s="63"/>
      <c r="F529" s="63"/>
      <c r="G529" s="65"/>
      <c r="H529" s="65"/>
      <c r="I529" s="65"/>
    </row>
    <row r="530" spans="2:9" s="96" customFormat="1" ht="20.100000000000001" customHeight="1" x14ac:dyDescent="0.25">
      <c r="B530" s="98"/>
      <c r="C530" s="64"/>
      <c r="D530" s="63"/>
      <c r="E530" s="63"/>
      <c r="F530" s="63"/>
      <c r="G530" s="65"/>
      <c r="H530" s="65"/>
      <c r="I530" s="65"/>
    </row>
    <row r="531" spans="2:9" s="96" customFormat="1" ht="20.100000000000001" customHeight="1" x14ac:dyDescent="0.25">
      <c r="B531" s="98"/>
      <c r="C531" s="64"/>
      <c r="D531" s="63"/>
      <c r="E531" s="63"/>
      <c r="F531" s="63"/>
      <c r="G531" s="65"/>
      <c r="H531" s="65"/>
      <c r="I531" s="65"/>
    </row>
    <row r="532" spans="2:9" s="96" customFormat="1" ht="20.100000000000001" customHeight="1" x14ac:dyDescent="0.25">
      <c r="B532" s="98"/>
      <c r="C532" s="64"/>
      <c r="D532" s="63"/>
      <c r="E532" s="63"/>
      <c r="F532" s="63"/>
      <c r="G532" s="65"/>
      <c r="H532" s="65"/>
      <c r="I532" s="65"/>
    </row>
    <row r="533" spans="2:9" s="96" customFormat="1" ht="20.100000000000001" customHeight="1" x14ac:dyDescent="0.25">
      <c r="B533" s="98"/>
      <c r="C533" s="64"/>
      <c r="D533" s="63"/>
      <c r="E533" s="63"/>
      <c r="F533" s="63"/>
      <c r="G533" s="65"/>
      <c r="H533" s="65"/>
      <c r="I533" s="65"/>
    </row>
    <row r="534" spans="2:9" s="96" customFormat="1" ht="20.100000000000001" customHeight="1" x14ac:dyDescent="0.25">
      <c r="B534" s="98"/>
      <c r="C534" s="64"/>
      <c r="D534" s="63"/>
      <c r="E534" s="63"/>
      <c r="F534" s="63"/>
      <c r="G534" s="65"/>
      <c r="H534" s="65"/>
      <c r="I534" s="65"/>
    </row>
    <row r="535" spans="2:9" s="96" customFormat="1" ht="20.100000000000001" customHeight="1" x14ac:dyDescent="0.25">
      <c r="B535" s="98"/>
      <c r="C535" s="64"/>
      <c r="D535" s="63"/>
      <c r="E535" s="63"/>
      <c r="F535" s="63"/>
      <c r="G535" s="65"/>
      <c r="H535" s="65"/>
      <c r="I535" s="65"/>
    </row>
    <row r="536" spans="2:9" s="96" customFormat="1" ht="20.100000000000001" customHeight="1" x14ac:dyDescent="0.25">
      <c r="B536" s="98"/>
      <c r="C536" s="64"/>
      <c r="D536" s="63"/>
      <c r="E536" s="63"/>
      <c r="F536" s="63"/>
      <c r="G536" s="65"/>
      <c r="H536" s="65"/>
      <c r="I536" s="65"/>
    </row>
    <row r="537" spans="2:9" s="96" customFormat="1" ht="20.100000000000001" customHeight="1" x14ac:dyDescent="0.25">
      <c r="B537" s="98"/>
      <c r="C537" s="64"/>
      <c r="D537" s="63"/>
      <c r="E537" s="63"/>
      <c r="F537" s="63"/>
      <c r="G537" s="65"/>
      <c r="H537" s="65"/>
      <c r="I537" s="65"/>
    </row>
    <row r="538" spans="2:9" s="96" customFormat="1" ht="20.100000000000001" customHeight="1" x14ac:dyDescent="0.25">
      <c r="B538" s="98"/>
      <c r="C538" s="64"/>
      <c r="D538" s="63"/>
      <c r="E538" s="63"/>
      <c r="F538" s="63"/>
      <c r="G538" s="65"/>
      <c r="H538" s="65"/>
      <c r="I538" s="65"/>
    </row>
    <row r="539" spans="2:9" s="96" customFormat="1" ht="20.100000000000001" customHeight="1" x14ac:dyDescent="0.25">
      <c r="B539" s="98"/>
      <c r="C539" s="64"/>
      <c r="D539" s="63"/>
      <c r="E539" s="63"/>
      <c r="F539" s="63"/>
      <c r="G539" s="65"/>
      <c r="H539" s="65"/>
      <c r="I539" s="65"/>
    </row>
    <row r="540" spans="2:9" s="96" customFormat="1" ht="20.100000000000001" customHeight="1" x14ac:dyDescent="0.25">
      <c r="B540" s="98"/>
      <c r="C540" s="64"/>
      <c r="D540" s="63"/>
      <c r="E540" s="63"/>
      <c r="F540" s="63"/>
      <c r="G540" s="65"/>
      <c r="H540" s="65"/>
      <c r="I540" s="65"/>
    </row>
    <row r="541" spans="2:9" s="96" customFormat="1" ht="20.100000000000001" customHeight="1" x14ac:dyDescent="0.25">
      <c r="B541" s="98"/>
      <c r="C541" s="64"/>
      <c r="D541" s="63"/>
      <c r="E541" s="63"/>
      <c r="F541" s="63"/>
      <c r="G541" s="65"/>
      <c r="H541" s="65"/>
      <c r="I541" s="65"/>
    </row>
    <row r="542" spans="2:9" s="96" customFormat="1" ht="20.100000000000001" customHeight="1" x14ac:dyDescent="0.25">
      <c r="B542" s="98"/>
      <c r="C542" s="64"/>
      <c r="D542" s="63"/>
      <c r="E542" s="63"/>
      <c r="F542" s="63"/>
      <c r="G542" s="65"/>
      <c r="H542" s="65"/>
      <c r="I542" s="65"/>
    </row>
    <row r="543" spans="2:9" s="96" customFormat="1" ht="20.100000000000001" customHeight="1" x14ac:dyDescent="0.25">
      <c r="B543" s="98"/>
      <c r="C543" s="64"/>
      <c r="D543" s="63"/>
      <c r="E543" s="63"/>
      <c r="F543" s="63"/>
      <c r="G543" s="65"/>
      <c r="H543" s="65"/>
      <c r="I543" s="65"/>
    </row>
    <row r="544" spans="2:9" s="96" customFormat="1" ht="20.100000000000001" customHeight="1" x14ac:dyDescent="0.25">
      <c r="B544" s="98"/>
      <c r="C544" s="64"/>
      <c r="D544" s="63"/>
      <c r="E544" s="63"/>
      <c r="F544" s="63"/>
      <c r="G544" s="65"/>
      <c r="H544" s="65"/>
      <c r="I544" s="65"/>
    </row>
    <row r="545" spans="2:9" s="96" customFormat="1" ht="20.100000000000001" customHeight="1" x14ac:dyDescent="0.25">
      <c r="B545" s="98"/>
      <c r="C545" s="64"/>
      <c r="D545" s="63"/>
      <c r="E545" s="63"/>
      <c r="F545" s="63"/>
      <c r="G545" s="65"/>
      <c r="H545" s="65"/>
      <c r="I545" s="65"/>
    </row>
    <row r="546" spans="2:9" s="96" customFormat="1" ht="20.100000000000001" customHeight="1" x14ac:dyDescent="0.25">
      <c r="B546" s="98"/>
      <c r="C546" s="64"/>
      <c r="D546" s="63"/>
      <c r="E546" s="63"/>
      <c r="F546" s="63"/>
      <c r="G546" s="65"/>
      <c r="H546" s="65"/>
      <c r="I546" s="65"/>
    </row>
    <row r="547" spans="2:9" s="96" customFormat="1" ht="20.100000000000001" customHeight="1" x14ac:dyDescent="0.25">
      <c r="B547" s="98"/>
      <c r="C547" s="64"/>
      <c r="D547" s="63"/>
      <c r="E547" s="63"/>
      <c r="F547" s="63"/>
      <c r="G547" s="65"/>
      <c r="H547" s="65"/>
      <c r="I547" s="65"/>
    </row>
    <row r="548" spans="2:9" s="96" customFormat="1" ht="20.100000000000001" customHeight="1" x14ac:dyDescent="0.25">
      <c r="B548" s="98"/>
      <c r="C548" s="64"/>
      <c r="D548" s="63"/>
      <c r="E548" s="63"/>
      <c r="F548" s="63"/>
      <c r="G548" s="65"/>
      <c r="H548" s="65"/>
      <c r="I548" s="65"/>
    </row>
    <row r="549" spans="2:9" s="96" customFormat="1" ht="20.100000000000001" customHeight="1" x14ac:dyDescent="0.25">
      <c r="B549" s="98"/>
      <c r="C549" s="64"/>
      <c r="D549" s="63"/>
      <c r="E549" s="63"/>
      <c r="F549" s="63"/>
      <c r="G549" s="65"/>
      <c r="H549" s="65"/>
      <c r="I549" s="65"/>
    </row>
    <row r="550" spans="2:9" s="96" customFormat="1" ht="20.100000000000001" customHeight="1" x14ac:dyDescent="0.25">
      <c r="B550" s="98"/>
      <c r="C550" s="64"/>
      <c r="D550" s="63"/>
      <c r="E550" s="63"/>
      <c r="F550" s="63"/>
      <c r="G550" s="65"/>
      <c r="H550" s="65"/>
      <c r="I550" s="65"/>
    </row>
    <row r="551" spans="2:9" s="96" customFormat="1" ht="20.100000000000001" customHeight="1" x14ac:dyDescent="0.25">
      <c r="B551" s="98"/>
      <c r="C551" s="64"/>
      <c r="D551" s="63"/>
      <c r="E551" s="63"/>
      <c r="F551" s="63"/>
      <c r="G551" s="65"/>
      <c r="H551" s="65"/>
      <c r="I551" s="65"/>
    </row>
    <row r="552" spans="2:9" s="96" customFormat="1" ht="20.100000000000001" customHeight="1" x14ac:dyDescent="0.25">
      <c r="B552" s="98"/>
      <c r="C552" s="64"/>
      <c r="D552" s="63"/>
      <c r="E552" s="63"/>
      <c r="F552" s="63"/>
      <c r="G552" s="65"/>
      <c r="H552" s="65"/>
      <c r="I552" s="65"/>
    </row>
    <row r="553" spans="2:9" s="96" customFormat="1" ht="20.100000000000001" customHeight="1" x14ac:dyDescent="0.25">
      <c r="B553" s="98"/>
      <c r="C553" s="64"/>
      <c r="D553" s="63"/>
      <c r="E553" s="63"/>
      <c r="F553" s="63"/>
      <c r="G553" s="65"/>
      <c r="H553" s="65"/>
      <c r="I553" s="65"/>
    </row>
    <row r="554" spans="2:9" s="96" customFormat="1" ht="20.100000000000001" customHeight="1" x14ac:dyDescent="0.25">
      <c r="B554" s="98"/>
      <c r="C554" s="64"/>
      <c r="D554" s="63"/>
      <c r="E554" s="63"/>
      <c r="F554" s="63"/>
      <c r="G554" s="65"/>
      <c r="H554" s="65"/>
      <c r="I554" s="65"/>
    </row>
    <row r="555" spans="2:9" s="96" customFormat="1" ht="20.100000000000001" customHeight="1" x14ac:dyDescent="0.25">
      <c r="B555" s="98"/>
      <c r="C555" s="64"/>
      <c r="D555" s="63"/>
      <c r="E555" s="63"/>
      <c r="F555" s="63"/>
      <c r="G555" s="65"/>
      <c r="H555" s="65"/>
      <c r="I555" s="65"/>
    </row>
    <row r="556" spans="2:9" s="96" customFormat="1" ht="20.100000000000001" customHeight="1" x14ac:dyDescent="0.25">
      <c r="B556" s="98"/>
      <c r="C556" s="64"/>
      <c r="D556" s="63"/>
      <c r="E556" s="63"/>
      <c r="F556" s="63"/>
      <c r="G556" s="65"/>
      <c r="H556" s="65"/>
      <c r="I556" s="65"/>
    </row>
    <row r="557" spans="2:9" s="96" customFormat="1" ht="20.100000000000001" customHeight="1" x14ac:dyDescent="0.25">
      <c r="B557" s="98"/>
      <c r="C557" s="64"/>
      <c r="D557" s="63"/>
      <c r="E557" s="63"/>
      <c r="F557" s="63"/>
      <c r="G557" s="65"/>
      <c r="H557" s="65"/>
      <c r="I557" s="65"/>
    </row>
    <row r="558" spans="2:9" s="96" customFormat="1" ht="20.100000000000001" customHeight="1" x14ac:dyDescent="0.25">
      <c r="B558" s="98"/>
      <c r="C558" s="64"/>
      <c r="D558" s="63"/>
      <c r="E558" s="63"/>
      <c r="F558" s="63"/>
      <c r="G558" s="65"/>
      <c r="H558" s="65"/>
      <c r="I558" s="65"/>
    </row>
    <row r="559" spans="2:9" s="96" customFormat="1" ht="20.100000000000001" customHeight="1" x14ac:dyDescent="0.25">
      <c r="B559" s="98"/>
      <c r="C559" s="64"/>
      <c r="D559" s="63"/>
      <c r="E559" s="63"/>
      <c r="F559" s="63"/>
      <c r="G559" s="65"/>
      <c r="H559" s="65"/>
      <c r="I559" s="65"/>
    </row>
    <row r="560" spans="2:9" s="96" customFormat="1" ht="20.100000000000001" customHeight="1" x14ac:dyDescent="0.25">
      <c r="B560" s="98"/>
      <c r="C560" s="64"/>
      <c r="D560" s="63"/>
      <c r="E560" s="63"/>
      <c r="F560" s="63"/>
      <c r="G560" s="65"/>
      <c r="H560" s="65"/>
      <c r="I560" s="65"/>
    </row>
    <row r="561" spans="2:9" s="96" customFormat="1" ht="20.100000000000001" customHeight="1" x14ac:dyDescent="0.25">
      <c r="B561" s="98"/>
      <c r="C561" s="64"/>
      <c r="D561" s="63"/>
      <c r="E561" s="63"/>
      <c r="F561" s="63"/>
      <c r="G561" s="65"/>
      <c r="H561" s="65"/>
      <c r="I561" s="65"/>
    </row>
    <row r="562" spans="2:9" s="96" customFormat="1" ht="20.100000000000001" customHeight="1" x14ac:dyDescent="0.25">
      <c r="B562" s="98"/>
      <c r="C562" s="64"/>
      <c r="D562" s="63"/>
      <c r="E562" s="63"/>
      <c r="F562" s="63"/>
      <c r="G562" s="65"/>
      <c r="H562" s="65"/>
      <c r="I562" s="65"/>
    </row>
    <row r="563" spans="2:9" s="96" customFormat="1" ht="20.100000000000001" customHeight="1" x14ac:dyDescent="0.25">
      <c r="B563" s="98"/>
      <c r="C563" s="64"/>
      <c r="D563" s="63"/>
      <c r="E563" s="63"/>
      <c r="F563" s="63"/>
      <c r="G563" s="65"/>
      <c r="H563" s="65"/>
      <c r="I563" s="65"/>
    </row>
    <row r="564" spans="2:9" s="96" customFormat="1" ht="20.100000000000001" customHeight="1" x14ac:dyDescent="0.25">
      <c r="B564" s="98"/>
      <c r="C564" s="64"/>
      <c r="D564" s="63"/>
      <c r="E564" s="63"/>
      <c r="F564" s="63"/>
      <c r="G564" s="65"/>
      <c r="H564" s="65"/>
      <c r="I564" s="65"/>
    </row>
    <row r="565" spans="2:9" s="96" customFormat="1" ht="20.100000000000001" customHeight="1" x14ac:dyDescent="0.25">
      <c r="B565" s="98"/>
      <c r="C565" s="64"/>
      <c r="D565" s="63"/>
      <c r="E565" s="63"/>
      <c r="F565" s="63"/>
      <c r="G565" s="65"/>
      <c r="H565" s="65"/>
      <c r="I565" s="65"/>
    </row>
    <row r="566" spans="2:9" s="96" customFormat="1" ht="20.100000000000001" customHeight="1" x14ac:dyDescent="0.25">
      <c r="B566" s="98"/>
      <c r="C566" s="64"/>
      <c r="D566" s="63"/>
      <c r="E566" s="63"/>
      <c r="F566" s="63"/>
      <c r="G566" s="65"/>
      <c r="H566" s="65"/>
      <c r="I566" s="65"/>
    </row>
    <row r="567" spans="2:9" s="96" customFormat="1" ht="20.100000000000001" customHeight="1" x14ac:dyDescent="0.25">
      <c r="B567" s="98"/>
      <c r="C567" s="64"/>
      <c r="D567" s="63"/>
      <c r="E567" s="63"/>
      <c r="F567" s="63"/>
      <c r="G567" s="65"/>
      <c r="H567" s="65"/>
      <c r="I567" s="65"/>
    </row>
    <row r="568" spans="2:9" s="96" customFormat="1" ht="20.100000000000001" customHeight="1" x14ac:dyDescent="0.25">
      <c r="B568" s="98"/>
      <c r="C568" s="64"/>
      <c r="D568" s="63"/>
      <c r="E568" s="63"/>
      <c r="F568" s="63"/>
      <c r="G568" s="65"/>
      <c r="H568" s="65"/>
      <c r="I568" s="65"/>
    </row>
    <row r="569" spans="2:9" s="96" customFormat="1" ht="20.100000000000001" customHeight="1" x14ac:dyDescent="0.25">
      <c r="B569" s="98"/>
      <c r="C569" s="64"/>
      <c r="D569" s="63"/>
      <c r="E569" s="63"/>
      <c r="F569" s="63"/>
      <c r="G569" s="65"/>
      <c r="H569" s="65"/>
      <c r="I569" s="65"/>
    </row>
    <row r="570" spans="2:9" s="96" customFormat="1" ht="20.100000000000001" customHeight="1" x14ac:dyDescent="0.25">
      <c r="B570" s="98"/>
      <c r="C570" s="64"/>
      <c r="D570" s="63"/>
      <c r="E570" s="63"/>
      <c r="F570" s="63"/>
      <c r="G570" s="65"/>
      <c r="H570" s="65"/>
      <c r="I570" s="65"/>
    </row>
    <row r="571" spans="2:9" s="96" customFormat="1" ht="20.100000000000001" customHeight="1" x14ac:dyDescent="0.25">
      <c r="B571" s="98"/>
      <c r="C571" s="64"/>
      <c r="D571" s="63"/>
      <c r="E571" s="63"/>
      <c r="F571" s="63"/>
      <c r="G571" s="65"/>
      <c r="H571" s="65"/>
      <c r="I571" s="65"/>
    </row>
    <row r="572" spans="2:9" s="96" customFormat="1" ht="20.100000000000001" customHeight="1" x14ac:dyDescent="0.25">
      <c r="B572" s="98"/>
      <c r="C572" s="64"/>
      <c r="D572" s="63"/>
      <c r="E572" s="63"/>
      <c r="F572" s="63"/>
      <c r="G572" s="65"/>
      <c r="H572" s="65"/>
      <c r="I572" s="65"/>
    </row>
    <row r="573" spans="2:9" s="96" customFormat="1" ht="20.100000000000001" customHeight="1" x14ac:dyDescent="0.25">
      <c r="B573" s="98"/>
      <c r="C573" s="64"/>
      <c r="D573" s="63"/>
      <c r="E573" s="63"/>
      <c r="F573" s="63"/>
      <c r="G573" s="65"/>
      <c r="H573" s="65"/>
      <c r="I573" s="65"/>
    </row>
    <row r="574" spans="2:9" s="96" customFormat="1" ht="20.100000000000001" customHeight="1" x14ac:dyDescent="0.25">
      <c r="B574" s="98"/>
      <c r="C574" s="64"/>
      <c r="D574" s="63"/>
      <c r="E574" s="63"/>
      <c r="F574" s="63"/>
      <c r="G574" s="65"/>
      <c r="H574" s="65"/>
      <c r="I574" s="65"/>
    </row>
    <row r="575" spans="2:9" s="96" customFormat="1" ht="20.100000000000001" customHeight="1" x14ac:dyDescent="0.25">
      <c r="B575" s="98"/>
      <c r="C575" s="64"/>
      <c r="D575" s="63"/>
      <c r="E575" s="63"/>
      <c r="F575" s="63"/>
      <c r="G575" s="65"/>
      <c r="H575" s="65"/>
      <c r="I575" s="65"/>
    </row>
    <row r="576" spans="2:9" s="96" customFormat="1" ht="20.100000000000001" customHeight="1" x14ac:dyDescent="0.25">
      <c r="B576" s="98"/>
      <c r="C576" s="64"/>
      <c r="D576" s="63"/>
      <c r="E576" s="63"/>
      <c r="F576" s="63"/>
      <c r="G576" s="65"/>
      <c r="H576" s="65"/>
      <c r="I576" s="65"/>
    </row>
    <row r="577" spans="2:9" s="96" customFormat="1" ht="20.100000000000001" customHeight="1" x14ac:dyDescent="0.25">
      <c r="B577" s="98"/>
      <c r="C577" s="64"/>
      <c r="D577" s="63"/>
      <c r="E577" s="63"/>
      <c r="F577" s="63"/>
      <c r="G577" s="65"/>
      <c r="H577" s="65"/>
      <c r="I577" s="65"/>
    </row>
    <row r="578" spans="2:9" s="96" customFormat="1" ht="20.100000000000001" customHeight="1" x14ac:dyDescent="0.25">
      <c r="B578" s="98"/>
      <c r="C578" s="64"/>
      <c r="D578" s="63"/>
      <c r="E578" s="63"/>
      <c r="F578" s="63"/>
      <c r="G578" s="65"/>
      <c r="H578" s="65"/>
      <c r="I578" s="65"/>
    </row>
    <row r="579" spans="2:9" s="96" customFormat="1" ht="20.100000000000001" customHeight="1" x14ac:dyDescent="0.25">
      <c r="B579" s="98"/>
      <c r="C579" s="64"/>
      <c r="D579" s="63"/>
      <c r="E579" s="63"/>
      <c r="F579" s="63"/>
      <c r="G579" s="65"/>
      <c r="H579" s="65"/>
      <c r="I579" s="65"/>
    </row>
    <row r="580" spans="2:9" s="96" customFormat="1" ht="20.100000000000001" customHeight="1" x14ac:dyDescent="0.25">
      <c r="B580" s="98"/>
      <c r="C580" s="64"/>
      <c r="D580" s="63"/>
      <c r="E580" s="63"/>
      <c r="F580" s="63"/>
      <c r="G580" s="65"/>
      <c r="H580" s="65"/>
      <c r="I580" s="65"/>
    </row>
    <row r="581" spans="2:9" s="96" customFormat="1" ht="20.100000000000001" customHeight="1" x14ac:dyDescent="0.25">
      <c r="B581" s="98"/>
      <c r="C581" s="64"/>
      <c r="D581" s="63"/>
      <c r="E581" s="63"/>
      <c r="F581" s="63"/>
      <c r="G581" s="65"/>
      <c r="H581" s="65"/>
      <c r="I581" s="65"/>
    </row>
    <row r="582" spans="2:9" s="96" customFormat="1" ht="20.100000000000001" customHeight="1" x14ac:dyDescent="0.25">
      <c r="B582" s="98"/>
      <c r="C582" s="64"/>
      <c r="D582" s="63"/>
      <c r="E582" s="63"/>
      <c r="F582" s="63"/>
      <c r="G582" s="65"/>
      <c r="H582" s="65"/>
      <c r="I582" s="65"/>
    </row>
    <row r="583" spans="2:9" s="96" customFormat="1" ht="20.100000000000001" customHeight="1" x14ac:dyDescent="0.25">
      <c r="B583" s="98"/>
      <c r="C583" s="64"/>
      <c r="D583" s="63"/>
      <c r="E583" s="63"/>
      <c r="F583" s="63"/>
      <c r="G583" s="65"/>
      <c r="H583" s="65"/>
      <c r="I583" s="65"/>
    </row>
    <row r="584" spans="2:9" s="96" customFormat="1" ht="20.100000000000001" customHeight="1" x14ac:dyDescent="0.25">
      <c r="B584" s="98"/>
      <c r="C584" s="64"/>
      <c r="D584" s="63"/>
      <c r="E584" s="63"/>
      <c r="F584" s="63"/>
      <c r="G584" s="65"/>
      <c r="H584" s="65"/>
      <c r="I584" s="65"/>
    </row>
    <row r="585" spans="2:9" s="96" customFormat="1" ht="20.100000000000001" customHeight="1" x14ac:dyDescent="0.25">
      <c r="B585" s="98"/>
      <c r="C585" s="64"/>
      <c r="D585" s="63"/>
      <c r="E585" s="63"/>
      <c r="F585" s="63"/>
      <c r="G585" s="65"/>
      <c r="H585" s="65"/>
      <c r="I585" s="65"/>
    </row>
    <row r="586" spans="2:9" s="96" customFormat="1" ht="20.100000000000001" customHeight="1" x14ac:dyDescent="0.25">
      <c r="B586" s="98"/>
      <c r="C586" s="64"/>
      <c r="D586" s="63"/>
      <c r="E586" s="63"/>
      <c r="F586" s="63"/>
      <c r="G586" s="65"/>
      <c r="H586" s="65"/>
      <c r="I586" s="65"/>
    </row>
    <row r="587" spans="2:9" s="96" customFormat="1" ht="20.100000000000001" customHeight="1" x14ac:dyDescent="0.25">
      <c r="B587" s="98"/>
      <c r="C587" s="64"/>
      <c r="D587" s="63"/>
      <c r="E587" s="63"/>
      <c r="F587" s="63"/>
      <c r="G587" s="65"/>
      <c r="H587" s="65"/>
      <c r="I587" s="65"/>
    </row>
    <row r="588" spans="2:9" s="96" customFormat="1" ht="20.100000000000001" customHeight="1" x14ac:dyDescent="0.25">
      <c r="B588" s="98"/>
      <c r="C588" s="64"/>
      <c r="D588" s="63"/>
      <c r="E588" s="63"/>
      <c r="F588" s="63"/>
      <c r="G588" s="65"/>
      <c r="H588" s="65"/>
      <c r="I588" s="65"/>
    </row>
    <row r="589" spans="2:9" s="96" customFormat="1" ht="20.100000000000001" customHeight="1" x14ac:dyDescent="0.25">
      <c r="B589" s="98"/>
      <c r="C589" s="64"/>
      <c r="D589" s="63"/>
      <c r="E589" s="63"/>
      <c r="F589" s="63"/>
      <c r="G589" s="65"/>
      <c r="H589" s="65"/>
      <c r="I589" s="65"/>
    </row>
    <row r="590" spans="2:9" s="96" customFormat="1" ht="20.100000000000001" customHeight="1" x14ac:dyDescent="0.25">
      <c r="B590" s="98"/>
      <c r="C590" s="64"/>
      <c r="D590" s="63"/>
      <c r="E590" s="63"/>
      <c r="F590" s="63"/>
      <c r="G590" s="65"/>
      <c r="H590" s="65"/>
      <c r="I590" s="65"/>
    </row>
    <row r="591" spans="2:9" s="96" customFormat="1" ht="20.100000000000001" customHeight="1" x14ac:dyDescent="0.25">
      <c r="B591" s="98"/>
      <c r="C591" s="64"/>
      <c r="D591" s="63"/>
      <c r="E591" s="63"/>
      <c r="F591" s="63"/>
      <c r="G591" s="65"/>
      <c r="H591" s="65"/>
      <c r="I591" s="65"/>
    </row>
    <row r="592" spans="2:9" s="96" customFormat="1" ht="20.100000000000001" customHeight="1" x14ac:dyDescent="0.25">
      <c r="B592" s="98"/>
      <c r="C592" s="64"/>
      <c r="D592" s="63"/>
      <c r="E592" s="63"/>
      <c r="F592" s="63"/>
      <c r="G592" s="65"/>
      <c r="H592" s="65"/>
      <c r="I592" s="65"/>
    </row>
    <row r="593" spans="2:9" s="96" customFormat="1" ht="20.100000000000001" customHeight="1" x14ac:dyDescent="0.25">
      <c r="B593" s="98"/>
      <c r="C593" s="64"/>
      <c r="D593" s="63"/>
      <c r="E593" s="63"/>
      <c r="F593" s="63"/>
      <c r="G593" s="65"/>
      <c r="H593" s="65"/>
      <c r="I593" s="65"/>
    </row>
    <row r="594" spans="2:9" s="96" customFormat="1" ht="20.100000000000001" customHeight="1" x14ac:dyDescent="0.25">
      <c r="B594" s="98"/>
      <c r="C594" s="64"/>
      <c r="D594" s="63"/>
      <c r="E594" s="63"/>
      <c r="F594" s="63"/>
      <c r="G594" s="65"/>
      <c r="H594" s="65"/>
      <c r="I594" s="65"/>
    </row>
    <row r="595" spans="2:9" s="96" customFormat="1" ht="20.100000000000001" customHeight="1" x14ac:dyDescent="0.25">
      <c r="B595" s="98"/>
      <c r="C595" s="64"/>
      <c r="D595" s="63"/>
      <c r="E595" s="63"/>
      <c r="F595" s="63"/>
      <c r="G595" s="65"/>
      <c r="H595" s="65"/>
      <c r="I595" s="65"/>
    </row>
    <row r="596" spans="2:9" s="96" customFormat="1" ht="20.100000000000001" customHeight="1" x14ac:dyDescent="0.25">
      <c r="B596" s="98"/>
      <c r="C596" s="64"/>
      <c r="D596" s="63"/>
      <c r="E596" s="63"/>
      <c r="F596" s="63"/>
      <c r="G596" s="65"/>
      <c r="H596" s="65"/>
      <c r="I596" s="65"/>
    </row>
    <row r="597" spans="2:9" s="96" customFormat="1" ht="20.100000000000001" customHeight="1" x14ac:dyDescent="0.25">
      <c r="B597" s="98"/>
      <c r="C597" s="64"/>
      <c r="D597" s="63"/>
      <c r="E597" s="63"/>
      <c r="F597" s="63"/>
      <c r="G597" s="65"/>
      <c r="H597" s="65"/>
      <c r="I597" s="65"/>
    </row>
    <row r="598" spans="2:9" s="96" customFormat="1" ht="20.100000000000001" customHeight="1" x14ac:dyDescent="0.25">
      <c r="B598" s="98"/>
      <c r="C598" s="64"/>
      <c r="D598" s="63"/>
      <c r="E598" s="63"/>
      <c r="F598" s="63"/>
      <c r="G598" s="65"/>
      <c r="H598" s="65"/>
      <c r="I598" s="65"/>
    </row>
    <row r="599" spans="2:9" s="96" customFormat="1" ht="20.100000000000001" customHeight="1" x14ac:dyDescent="0.25">
      <c r="B599" s="98"/>
      <c r="C599" s="64"/>
      <c r="D599" s="63"/>
      <c r="E599" s="63"/>
      <c r="F599" s="63"/>
      <c r="G599" s="65"/>
      <c r="H599" s="65"/>
      <c r="I599" s="65"/>
    </row>
    <row r="600" spans="2:9" s="96" customFormat="1" ht="20.100000000000001" customHeight="1" x14ac:dyDescent="0.25">
      <c r="B600" s="98"/>
      <c r="C600" s="64"/>
      <c r="D600" s="63"/>
      <c r="E600" s="63"/>
      <c r="F600" s="63"/>
      <c r="G600" s="65"/>
      <c r="H600" s="65"/>
      <c r="I600" s="65"/>
    </row>
    <row r="601" spans="2:9" s="96" customFormat="1" ht="20.100000000000001" customHeight="1" x14ac:dyDescent="0.25">
      <c r="B601" s="98"/>
      <c r="C601" s="64"/>
      <c r="D601" s="63"/>
      <c r="E601" s="63"/>
      <c r="F601" s="63"/>
      <c r="G601" s="65"/>
      <c r="H601" s="65"/>
      <c r="I601" s="65"/>
    </row>
    <row r="602" spans="2:9" s="96" customFormat="1" ht="20.100000000000001" customHeight="1" x14ac:dyDescent="0.25">
      <c r="B602" s="98"/>
      <c r="C602" s="64"/>
      <c r="D602" s="63"/>
      <c r="E602" s="63"/>
      <c r="F602" s="63"/>
      <c r="G602" s="65"/>
      <c r="H602" s="65"/>
      <c r="I602" s="65"/>
    </row>
    <row r="603" spans="2:9" s="96" customFormat="1" ht="20.100000000000001" customHeight="1" x14ac:dyDescent="0.25">
      <c r="B603" s="98"/>
      <c r="C603" s="64"/>
      <c r="D603" s="63"/>
      <c r="E603" s="63"/>
      <c r="F603" s="63"/>
      <c r="G603" s="65"/>
      <c r="H603" s="65"/>
      <c r="I603" s="65"/>
    </row>
    <row r="604" spans="2:9" s="96" customFormat="1" ht="20.100000000000001" customHeight="1" x14ac:dyDescent="0.25">
      <c r="B604" s="98"/>
      <c r="C604" s="64"/>
      <c r="D604" s="63"/>
      <c r="E604" s="63"/>
      <c r="F604" s="63"/>
      <c r="G604" s="65"/>
      <c r="H604" s="65"/>
      <c r="I604" s="65"/>
    </row>
    <row r="605" spans="2:9" s="96" customFormat="1" ht="20.100000000000001" customHeight="1" x14ac:dyDescent="0.25">
      <c r="B605" s="98"/>
      <c r="C605" s="64"/>
      <c r="D605" s="63"/>
      <c r="E605" s="63"/>
      <c r="F605" s="63"/>
      <c r="G605" s="65"/>
      <c r="H605" s="65"/>
      <c r="I605" s="65"/>
    </row>
    <row r="606" spans="2:9" s="96" customFormat="1" ht="20.100000000000001" customHeight="1" x14ac:dyDescent="0.25">
      <c r="B606" s="98"/>
      <c r="C606" s="64"/>
      <c r="D606" s="63"/>
      <c r="E606" s="63"/>
      <c r="F606" s="63"/>
      <c r="G606" s="65"/>
      <c r="H606" s="65"/>
      <c r="I606" s="65"/>
    </row>
    <row r="607" spans="2:9" s="96" customFormat="1" ht="20.100000000000001" customHeight="1" x14ac:dyDescent="0.25">
      <c r="B607" s="98"/>
      <c r="C607" s="64"/>
      <c r="D607" s="63"/>
      <c r="E607" s="63"/>
      <c r="F607" s="63"/>
      <c r="G607" s="65"/>
      <c r="H607" s="65"/>
      <c r="I607" s="65"/>
    </row>
    <row r="608" spans="2:9" s="96" customFormat="1" ht="20.100000000000001" customHeight="1" x14ac:dyDescent="0.25">
      <c r="B608" s="98"/>
      <c r="C608" s="64"/>
      <c r="D608" s="63"/>
      <c r="E608" s="63"/>
      <c r="F608" s="63"/>
      <c r="G608" s="65"/>
      <c r="H608" s="65"/>
      <c r="I608" s="65"/>
    </row>
    <row r="609" spans="2:9" s="96" customFormat="1" ht="20.100000000000001" customHeight="1" x14ac:dyDescent="0.25">
      <c r="B609" s="98"/>
      <c r="C609" s="64"/>
      <c r="D609" s="63"/>
      <c r="E609" s="63"/>
      <c r="F609" s="63"/>
      <c r="G609" s="65"/>
      <c r="H609" s="65"/>
      <c r="I609" s="65"/>
    </row>
    <row r="610" spans="2:9" s="96" customFormat="1" ht="20.100000000000001" customHeight="1" x14ac:dyDescent="0.25">
      <c r="B610" s="98"/>
      <c r="C610" s="64"/>
      <c r="D610" s="63"/>
      <c r="E610" s="63"/>
      <c r="F610" s="63"/>
      <c r="G610" s="65"/>
      <c r="H610" s="65"/>
      <c r="I610" s="65"/>
    </row>
    <row r="611" spans="2:9" s="96" customFormat="1" ht="20.100000000000001" customHeight="1" x14ac:dyDescent="0.25">
      <c r="B611" s="98"/>
      <c r="C611" s="64"/>
      <c r="D611" s="63"/>
      <c r="E611" s="63"/>
      <c r="F611" s="63"/>
      <c r="G611" s="65"/>
      <c r="H611" s="65"/>
      <c r="I611" s="65"/>
    </row>
    <row r="612" spans="2:9" s="96" customFormat="1" ht="20.100000000000001" customHeight="1" x14ac:dyDescent="0.25">
      <c r="B612" s="98"/>
      <c r="C612" s="64"/>
      <c r="D612" s="63"/>
      <c r="E612" s="63"/>
      <c r="F612" s="63"/>
      <c r="G612" s="65"/>
      <c r="H612" s="65"/>
      <c r="I612" s="65"/>
    </row>
    <row r="613" spans="2:9" s="96" customFormat="1" ht="20.100000000000001" customHeight="1" x14ac:dyDescent="0.25">
      <c r="B613" s="98"/>
      <c r="C613" s="64"/>
      <c r="D613" s="63"/>
      <c r="E613" s="63"/>
      <c r="F613" s="63"/>
      <c r="G613" s="65"/>
      <c r="H613" s="65"/>
      <c r="I613" s="65"/>
    </row>
    <row r="614" spans="2:9" s="96" customFormat="1" ht="20.100000000000001" customHeight="1" x14ac:dyDescent="0.25">
      <c r="B614" s="98"/>
      <c r="C614" s="64"/>
      <c r="D614" s="63"/>
      <c r="E614" s="63"/>
      <c r="F614" s="63"/>
      <c r="G614" s="65"/>
      <c r="H614" s="65"/>
      <c r="I614" s="65"/>
    </row>
    <row r="615" spans="2:9" s="96" customFormat="1" ht="20.100000000000001" customHeight="1" x14ac:dyDescent="0.25">
      <c r="B615" s="98"/>
      <c r="C615" s="64"/>
      <c r="D615" s="63"/>
      <c r="E615" s="63"/>
      <c r="F615" s="63"/>
      <c r="G615" s="65"/>
      <c r="H615" s="65"/>
      <c r="I615" s="65"/>
    </row>
    <row r="616" spans="2:9" s="96" customFormat="1" ht="20.100000000000001" customHeight="1" x14ac:dyDescent="0.25">
      <c r="B616" s="98"/>
      <c r="C616" s="64"/>
      <c r="D616" s="63"/>
      <c r="E616" s="63"/>
      <c r="F616" s="63"/>
      <c r="G616" s="65"/>
      <c r="H616" s="65"/>
      <c r="I616" s="65"/>
    </row>
    <row r="617" spans="2:9" s="96" customFormat="1" ht="20.100000000000001" customHeight="1" x14ac:dyDescent="0.25">
      <c r="B617" s="98"/>
      <c r="C617" s="64"/>
      <c r="D617" s="63"/>
      <c r="E617" s="63"/>
      <c r="F617" s="63"/>
      <c r="G617" s="65"/>
      <c r="H617" s="65"/>
      <c r="I617" s="65"/>
    </row>
    <row r="618" spans="2:9" s="96" customFormat="1" ht="20.100000000000001" customHeight="1" x14ac:dyDescent="0.25">
      <c r="B618" s="98"/>
      <c r="C618" s="64"/>
      <c r="D618" s="63"/>
      <c r="E618" s="63"/>
      <c r="F618" s="63"/>
      <c r="G618" s="65"/>
      <c r="H618" s="65"/>
      <c r="I618" s="65"/>
    </row>
    <row r="619" spans="2:9" s="96" customFormat="1" ht="20.100000000000001" customHeight="1" x14ac:dyDescent="0.25">
      <c r="B619" s="98"/>
      <c r="C619" s="64"/>
      <c r="D619" s="63"/>
      <c r="E619" s="63"/>
      <c r="F619" s="63"/>
      <c r="G619" s="65"/>
      <c r="H619" s="65"/>
      <c r="I619" s="65"/>
    </row>
    <row r="620" spans="2:9" s="96" customFormat="1" ht="20.100000000000001" customHeight="1" x14ac:dyDescent="0.25">
      <c r="B620" s="98"/>
      <c r="C620" s="64"/>
      <c r="D620" s="63"/>
      <c r="E620" s="63"/>
      <c r="F620" s="63"/>
      <c r="G620" s="65"/>
      <c r="H620" s="65"/>
      <c r="I620" s="65"/>
    </row>
    <row r="621" spans="2:9" s="96" customFormat="1" ht="20.100000000000001" customHeight="1" x14ac:dyDescent="0.25">
      <c r="B621" s="98"/>
      <c r="C621" s="64"/>
      <c r="D621" s="63"/>
      <c r="E621" s="63"/>
      <c r="F621" s="63"/>
      <c r="G621" s="65"/>
      <c r="H621" s="65"/>
      <c r="I621" s="65"/>
    </row>
    <row r="622" spans="2:9" s="96" customFormat="1" ht="20.100000000000001" customHeight="1" x14ac:dyDescent="0.25">
      <c r="B622" s="98"/>
      <c r="C622" s="64"/>
      <c r="D622" s="63"/>
      <c r="E622" s="63"/>
      <c r="F622" s="63"/>
      <c r="G622" s="65"/>
      <c r="H622" s="65"/>
      <c r="I622" s="65"/>
    </row>
    <row r="623" spans="2:9" s="96" customFormat="1" ht="20.100000000000001" customHeight="1" x14ac:dyDescent="0.25">
      <c r="B623" s="98"/>
      <c r="C623" s="64"/>
      <c r="D623" s="63"/>
      <c r="E623" s="63"/>
      <c r="F623" s="63"/>
      <c r="G623" s="65"/>
      <c r="H623" s="65"/>
      <c r="I623" s="65"/>
    </row>
    <row r="624" spans="2:9" s="96" customFormat="1" ht="20.100000000000001" customHeight="1" x14ac:dyDescent="0.25">
      <c r="B624" s="98"/>
      <c r="C624" s="64"/>
      <c r="D624" s="63"/>
      <c r="E624" s="63"/>
      <c r="F624" s="63"/>
      <c r="G624" s="65"/>
      <c r="H624" s="65"/>
      <c r="I624" s="65"/>
    </row>
    <row r="625" spans="2:9" s="96" customFormat="1" ht="20.100000000000001" customHeight="1" x14ac:dyDescent="0.25">
      <c r="B625" s="98"/>
      <c r="C625" s="64"/>
      <c r="D625" s="63"/>
      <c r="E625" s="63"/>
      <c r="F625" s="63"/>
      <c r="G625" s="65"/>
      <c r="H625" s="65"/>
      <c r="I625" s="65"/>
    </row>
    <row r="626" spans="2:9" s="96" customFormat="1" ht="20.100000000000001" customHeight="1" x14ac:dyDescent="0.25">
      <c r="B626" s="98"/>
      <c r="C626" s="64"/>
      <c r="D626" s="63"/>
      <c r="E626" s="63"/>
      <c r="F626" s="63"/>
      <c r="G626" s="65"/>
      <c r="H626" s="65"/>
      <c r="I626" s="65"/>
    </row>
    <row r="627" spans="2:9" s="96" customFormat="1" ht="20.100000000000001" customHeight="1" x14ac:dyDescent="0.25">
      <c r="B627" s="98"/>
      <c r="C627" s="64"/>
      <c r="D627" s="63"/>
      <c r="E627" s="63"/>
      <c r="F627" s="63"/>
      <c r="G627" s="65"/>
      <c r="H627" s="65"/>
      <c r="I627" s="65"/>
    </row>
    <row r="628" spans="2:9" s="96" customFormat="1" ht="20.100000000000001" customHeight="1" x14ac:dyDescent="0.25">
      <c r="B628" s="98"/>
      <c r="C628" s="64"/>
      <c r="D628" s="63"/>
      <c r="E628" s="63"/>
      <c r="F628" s="63"/>
      <c r="G628" s="65"/>
      <c r="H628" s="65"/>
      <c r="I628" s="65"/>
    </row>
    <row r="629" spans="2:9" s="96" customFormat="1" ht="20.100000000000001" customHeight="1" x14ac:dyDescent="0.25">
      <c r="B629" s="98"/>
      <c r="C629" s="64"/>
      <c r="D629" s="63"/>
      <c r="E629" s="63"/>
      <c r="F629" s="63"/>
      <c r="G629" s="65"/>
      <c r="H629" s="65"/>
      <c r="I629" s="65"/>
    </row>
    <row r="630" spans="2:9" s="96" customFormat="1" ht="20.100000000000001" customHeight="1" x14ac:dyDescent="0.25">
      <c r="B630" s="98"/>
      <c r="C630" s="64"/>
      <c r="D630" s="63"/>
      <c r="E630" s="63"/>
      <c r="F630" s="63"/>
      <c r="G630" s="65"/>
      <c r="H630" s="65"/>
      <c r="I630" s="65"/>
    </row>
    <row r="631" spans="2:9" s="96" customFormat="1" ht="20.100000000000001" customHeight="1" x14ac:dyDescent="0.25">
      <c r="B631" s="98"/>
      <c r="C631" s="64"/>
      <c r="D631" s="63"/>
      <c r="E631" s="63"/>
      <c r="F631" s="63"/>
      <c r="G631" s="65"/>
      <c r="H631" s="65"/>
      <c r="I631" s="65"/>
    </row>
    <row r="632" spans="2:9" s="96" customFormat="1" ht="20.100000000000001" customHeight="1" x14ac:dyDescent="0.25">
      <c r="B632" s="98"/>
      <c r="C632" s="64"/>
      <c r="D632" s="63"/>
      <c r="E632" s="63"/>
      <c r="F632" s="63"/>
      <c r="G632" s="65"/>
      <c r="H632" s="65"/>
      <c r="I632" s="65"/>
    </row>
  </sheetData>
  <sheetProtection algorithmName="SHA-512" hashValue="WazJfYKmNc4hmNVeVSCkNdRgOc2Js/RT9G3LZ5u8mbW2bC0RCPtq3GD4DidtI16cdwXiEaPMFQoPCjeP8puAbA==" saltValue="0ReLqcW1f2qQ83eEUI++zw==" spinCount="100000" sheet="1" objects="1" scenarios="1" selectLockedCells="1"/>
  <mergeCells count="1">
    <mergeCell ref="C1:I1"/>
  </mergeCells>
  <pageMargins left="0.7" right="0.7" top="0.75" bottom="0.75" header="0.3" footer="0.3"/>
  <pageSetup scale="75"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Home_Click">
                <anchor>
                  <from>
                    <xdr:col>0</xdr:col>
                    <xdr:colOff>19050</xdr:colOff>
                    <xdr:row>0</xdr:row>
                    <xdr:rowOff>19050</xdr:rowOff>
                  </from>
                  <to>
                    <xdr:col>1</xdr:col>
                    <xdr:colOff>419100</xdr:colOff>
                    <xdr:row>0</xdr:row>
                    <xdr:rowOff>438150</xdr:rowOff>
                  </to>
                </anchor>
              </controlPr>
            </control>
          </mc:Choice>
        </mc:AlternateContent>
        <mc:AlternateContent xmlns:mc="http://schemas.openxmlformats.org/markup-compatibility/2006">
          <mc:Choice Requires="x14">
            <control shapeId="27651" r:id="rId5" name="Button 3">
              <controlPr defaultSize="0" print="0" autoFill="0" autoPict="0" macro="[0]!STATEMENTprint_Click">
                <anchor moveWithCells="1" sizeWithCells="1">
                  <from>
                    <xdr:col>0</xdr:col>
                    <xdr:colOff>19050</xdr:colOff>
                    <xdr:row>0</xdr:row>
                    <xdr:rowOff>438150</xdr:rowOff>
                  </from>
                  <to>
                    <xdr:col>1</xdr:col>
                    <xdr:colOff>419100</xdr:colOff>
                    <xdr:row>1</xdr:row>
                    <xdr:rowOff>190500</xdr:rowOff>
                  </to>
                </anchor>
              </controlPr>
            </control>
          </mc:Choice>
        </mc:AlternateContent>
        <mc:AlternateContent xmlns:mc="http://schemas.openxmlformats.org/markup-compatibility/2006">
          <mc:Choice Requires="x14">
            <control shapeId="27652" r:id="rId6" name="Button 4">
              <controlPr defaultSize="0" print="0" autoFill="0" autoPict="0" macro="[0]!gotopayment_Click">
                <anchor moveWithCells="1" sizeWithCells="1">
                  <from>
                    <xdr:col>0</xdr:col>
                    <xdr:colOff>28575</xdr:colOff>
                    <xdr:row>1</xdr:row>
                    <xdr:rowOff>190500</xdr:rowOff>
                  </from>
                  <to>
                    <xdr:col>1</xdr:col>
                    <xdr:colOff>419100</xdr:colOff>
                    <xdr:row>2</xdr:row>
                    <xdr:rowOff>200025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C1:G4"/>
  <sheetViews>
    <sheetView showRowColHeaders="0" workbookViewId="0">
      <pane ySplit="4" topLeftCell="A5" activePane="bottomLeft" state="frozen"/>
      <selection pane="bottomLeft" activeCell="E6" sqref="E6"/>
    </sheetView>
  </sheetViews>
  <sheetFormatPr defaultRowHeight="22.5" customHeight="1" x14ac:dyDescent="0.25"/>
  <cols>
    <col min="1" max="1" width="7" style="5" customWidth="1"/>
    <col min="2" max="2" width="8.5703125" style="5" customWidth="1"/>
    <col min="3" max="3" width="12.28515625" style="5" customWidth="1"/>
    <col min="4" max="4" width="18.85546875" style="5" customWidth="1"/>
    <col min="5" max="5" width="23.140625" style="5" customWidth="1"/>
    <col min="6" max="6" width="14.140625" style="5" customWidth="1"/>
    <col min="7" max="7" width="17" style="5" customWidth="1"/>
    <col min="8" max="16384" width="9.140625" style="5"/>
  </cols>
  <sheetData>
    <row r="1" spans="3:7" ht="30" customHeight="1" x14ac:dyDescent="0.45">
      <c r="D1" s="53" t="s">
        <v>89</v>
      </c>
      <c r="E1" s="53"/>
      <c r="F1" s="53"/>
      <c r="G1" s="53"/>
    </row>
    <row r="2" spans="3:7" ht="29.25" customHeight="1" x14ac:dyDescent="0.25"/>
    <row r="3" spans="3:7" s="12" customFormat="1" ht="33.75" customHeight="1" x14ac:dyDescent="0.25">
      <c r="C3" s="6" t="s">
        <v>31</v>
      </c>
      <c r="D3" s="6" t="s">
        <v>0</v>
      </c>
      <c r="E3" s="6" t="s">
        <v>80</v>
      </c>
      <c r="F3" s="6" t="s">
        <v>33</v>
      </c>
      <c r="G3" s="6" t="s">
        <v>25</v>
      </c>
    </row>
    <row r="4" spans="3:7" ht="22.5" hidden="1" customHeight="1" x14ac:dyDescent="0.25">
      <c r="C4" s="50">
        <v>43453</v>
      </c>
      <c r="D4"/>
      <c r="E4"/>
      <c r="F4"/>
      <c r="G4" s="45"/>
    </row>
  </sheetData>
  <sheetProtection algorithmName="SHA-512" hashValue="aQQwuyM499B2Yi6DeJXoikUvVPNPn42bDGeN4ZhzJdwsjqmzqQagiCvr1sOyKSaXa+TeJdqAQg9bBLE2TpZ1fg==" saltValue="2ZVAG+zuTZDxYRsZhtd0dQ==" spinCount="100000" sheet="1" objects="1" scenario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ALUMPAY_Click">
                <anchor moveWithCells="1" sizeWithCells="1">
                  <from>
                    <xdr:col>5</xdr:col>
                    <xdr:colOff>428625</xdr:colOff>
                    <xdr:row>0</xdr:row>
                    <xdr:rowOff>19050</xdr:rowOff>
                  </from>
                  <to>
                    <xdr:col>6</xdr:col>
                    <xdr:colOff>1133475</xdr:colOff>
                    <xdr:row>0</xdr:row>
                    <xdr:rowOff>371475</xdr:rowOff>
                  </to>
                </anchor>
              </controlPr>
            </control>
          </mc:Choice>
        </mc:AlternateContent>
        <mc:AlternateContent xmlns:mc="http://schemas.openxmlformats.org/markup-compatibility/2006">
          <mc:Choice Requires="x14">
            <control shapeId="23554" r:id="rId5" name="Button 2">
              <controlPr defaultSize="0" print="0" autoFill="0" autoPict="0" macro="[0]!ALUMPAYDELETECELL_Click">
                <anchor moveWithCells="1" sizeWithCells="1">
                  <from>
                    <xdr:col>5</xdr:col>
                    <xdr:colOff>428625</xdr:colOff>
                    <xdr:row>0</xdr:row>
                    <xdr:rowOff>371475</xdr:rowOff>
                  </from>
                  <to>
                    <xdr:col>6</xdr:col>
                    <xdr:colOff>1133475</xdr:colOff>
                    <xdr:row>1</xdr:row>
                    <xdr:rowOff>342900</xdr:rowOff>
                  </to>
                </anchor>
              </controlPr>
            </control>
          </mc:Choice>
        </mc:AlternateContent>
        <mc:AlternateContent xmlns:mc="http://schemas.openxmlformats.org/markup-compatibility/2006">
          <mc:Choice Requires="x14">
            <control shapeId="23555" r:id="rId6" name="Button 3">
              <controlPr defaultSize="0" print="0" autoFill="0" autoPict="0" macro="[0]!Home_Click">
                <anchor>
                  <from>
                    <xdr:col>0</xdr:col>
                    <xdr:colOff>38100</xdr:colOff>
                    <xdr:row>0</xdr:row>
                    <xdr:rowOff>47625</xdr:rowOff>
                  </from>
                  <to>
                    <xdr:col>2</xdr:col>
                    <xdr:colOff>9525</xdr:colOff>
                    <xdr:row>1</xdr:row>
                    <xdr:rowOff>85725</xdr:rowOff>
                  </to>
                </anchor>
              </controlPr>
            </control>
          </mc:Choice>
        </mc:AlternateContent>
      </controls>
    </mc:Choice>
  </mc:AlternateContent>
  <tableParts count="1">
    <tablePart r:id="rId7"/>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C2:AK19"/>
  <sheetViews>
    <sheetView topLeftCell="AB1" workbookViewId="0">
      <selection activeCell="A30" sqref="A30"/>
    </sheetView>
  </sheetViews>
  <sheetFormatPr defaultRowHeight="15" x14ac:dyDescent="0.25"/>
  <cols>
    <col min="1" max="2" width="3.7109375" customWidth="1"/>
    <col min="3" max="3" width="13.140625" bestFit="1" customWidth="1"/>
    <col min="4" max="4" width="16.140625" bestFit="1" customWidth="1"/>
    <col min="5" max="6" width="3.85546875" customWidth="1"/>
    <col min="7" max="7" width="13.140625" bestFit="1" customWidth="1"/>
    <col min="8" max="8" width="16.140625" bestFit="1" customWidth="1"/>
    <col min="9" max="10" width="3.7109375" customWidth="1"/>
    <col min="11" max="11" width="13.140625" bestFit="1" customWidth="1"/>
    <col min="12" max="12" width="16.140625" bestFit="1" customWidth="1"/>
    <col min="13" max="14" width="3.85546875" customWidth="1"/>
    <col min="15" max="15" width="13.140625" bestFit="1" customWidth="1"/>
    <col min="16" max="16" width="16.140625" bestFit="1" customWidth="1"/>
    <col min="17" max="17" width="3.7109375" customWidth="1"/>
    <col min="18" max="18" width="4" customWidth="1"/>
    <col min="19" max="19" width="13.140625" bestFit="1" customWidth="1"/>
    <col min="20" max="20" width="16.140625" bestFit="1" customWidth="1"/>
    <col min="21" max="21" width="14" bestFit="1" customWidth="1"/>
    <col min="22" max="22" width="3.28515625" customWidth="1"/>
    <col min="23" max="23" width="4" customWidth="1"/>
    <col min="24" max="24" width="19.7109375" bestFit="1" customWidth="1"/>
    <col min="25" max="25" width="24.7109375" bestFit="1" customWidth="1"/>
    <col min="26" max="26" width="18.140625" bestFit="1" customWidth="1"/>
    <col min="27" max="27" width="19.42578125" bestFit="1" customWidth="1"/>
    <col min="28" max="28" width="17.85546875" bestFit="1" customWidth="1"/>
    <col min="29" max="29" width="18.140625" bestFit="1" customWidth="1"/>
    <col min="30" max="30" width="20" bestFit="1" customWidth="1"/>
    <col min="31" max="31" width="24.7109375" bestFit="1" customWidth="1"/>
    <col min="32" max="33" width="4.5703125" customWidth="1"/>
    <col min="34" max="34" width="13.140625" bestFit="1" customWidth="1"/>
    <col min="35" max="35" width="16.140625" bestFit="1" customWidth="1"/>
    <col min="36" max="36" width="19.42578125" bestFit="1" customWidth="1"/>
    <col min="37" max="37" width="18.140625" bestFit="1" customWidth="1"/>
    <col min="38" max="38" width="24.42578125" bestFit="1" customWidth="1"/>
    <col min="39" max="39" width="23.140625" bestFit="1" customWidth="1"/>
  </cols>
  <sheetData>
    <row r="2" spans="3:37" x14ac:dyDescent="0.25">
      <c r="C2" t="s">
        <v>71</v>
      </c>
      <c r="G2" t="s">
        <v>72</v>
      </c>
      <c r="K2" t="s">
        <v>78</v>
      </c>
      <c r="O2" t="s">
        <v>89</v>
      </c>
      <c r="S2" t="s">
        <v>202</v>
      </c>
    </row>
    <row r="3" spans="3:37" x14ac:dyDescent="0.25">
      <c r="C3" s="8" t="s">
        <v>41</v>
      </c>
      <c r="D3" t="s">
        <v>43</v>
      </c>
      <c r="G3" s="8" t="s">
        <v>41</v>
      </c>
      <c r="H3" t="s">
        <v>43</v>
      </c>
      <c r="K3" s="8" t="s">
        <v>41</v>
      </c>
      <c r="L3" t="s">
        <v>43</v>
      </c>
      <c r="O3" s="8" t="s">
        <v>41</v>
      </c>
      <c r="P3" t="s">
        <v>43</v>
      </c>
      <c r="S3" s="8" t="s">
        <v>41</v>
      </c>
      <c r="T3" t="s">
        <v>113</v>
      </c>
      <c r="U3" t="s">
        <v>114</v>
      </c>
      <c r="X3" s="8" t="s">
        <v>41</v>
      </c>
      <c r="Y3" t="s">
        <v>207</v>
      </c>
      <c r="Z3" t="s">
        <v>209</v>
      </c>
      <c r="AA3" t="s">
        <v>208</v>
      </c>
      <c r="AB3" t="s">
        <v>203</v>
      </c>
      <c r="AC3" t="s">
        <v>204</v>
      </c>
      <c r="AD3" t="s">
        <v>205</v>
      </c>
      <c r="AE3" t="s">
        <v>206</v>
      </c>
      <c r="AH3" s="8" t="s">
        <v>41</v>
      </c>
      <c r="AI3" t="s">
        <v>43</v>
      </c>
      <c r="AJ3" t="s">
        <v>208</v>
      </c>
      <c r="AK3" t="s">
        <v>209</v>
      </c>
    </row>
    <row r="4" spans="3:37" x14ac:dyDescent="0.25">
      <c r="C4" s="9" t="s">
        <v>90</v>
      </c>
      <c r="D4" s="192"/>
      <c r="G4" s="9" t="s">
        <v>90</v>
      </c>
      <c r="H4" s="192"/>
      <c r="K4" s="9" t="s">
        <v>90</v>
      </c>
      <c r="L4" s="192"/>
      <c r="O4" s="9" t="s">
        <v>90</v>
      </c>
      <c r="P4" s="192"/>
      <c r="S4" s="9" t="s">
        <v>90</v>
      </c>
      <c r="T4" s="192"/>
      <c r="U4" s="192"/>
      <c r="X4" s="9" t="s">
        <v>3438</v>
      </c>
      <c r="Y4" s="192">
        <v>335</v>
      </c>
      <c r="Z4" s="192">
        <v>0</v>
      </c>
      <c r="AA4" s="192">
        <v>0</v>
      </c>
      <c r="AB4" s="192">
        <v>335</v>
      </c>
      <c r="AC4" s="192">
        <v>0</v>
      </c>
      <c r="AD4" s="192">
        <v>0</v>
      </c>
      <c r="AE4" s="192">
        <v>335</v>
      </c>
      <c r="AH4" s="121" t="s">
        <v>90</v>
      </c>
      <c r="AI4" s="192"/>
      <c r="AJ4" s="192"/>
      <c r="AK4" s="192"/>
    </row>
    <row r="5" spans="3:37" x14ac:dyDescent="0.25">
      <c r="C5" s="9" t="s">
        <v>42</v>
      </c>
      <c r="D5" s="192"/>
      <c r="G5" s="9" t="s">
        <v>42</v>
      </c>
      <c r="H5" s="192"/>
      <c r="K5" s="9" t="s">
        <v>42</v>
      </c>
      <c r="L5" s="192"/>
      <c r="O5" s="9" t="s">
        <v>42</v>
      </c>
      <c r="P5" s="192"/>
      <c r="S5" s="9" t="s">
        <v>42</v>
      </c>
      <c r="T5" s="192"/>
      <c r="U5" s="192"/>
      <c r="X5" s="9" t="s">
        <v>90</v>
      </c>
      <c r="Y5" s="192">
        <v>0</v>
      </c>
      <c r="Z5" s="192">
        <v>0</v>
      </c>
      <c r="AA5" s="192">
        <v>0</v>
      </c>
      <c r="AB5" s="192">
        <v>0</v>
      </c>
      <c r="AC5" s="192">
        <v>0</v>
      </c>
      <c r="AD5" s="192">
        <v>0</v>
      </c>
      <c r="AE5" s="192">
        <v>0</v>
      </c>
      <c r="AH5" s="121" t="s">
        <v>42</v>
      </c>
      <c r="AI5" s="192"/>
      <c r="AJ5" s="192"/>
      <c r="AK5" s="192"/>
    </row>
    <row r="6" spans="3:37" x14ac:dyDescent="0.25">
      <c r="X6" s="9" t="s">
        <v>2098</v>
      </c>
      <c r="Y6" s="192">
        <v>0</v>
      </c>
      <c r="Z6" s="192">
        <v>0</v>
      </c>
      <c r="AA6" s="192">
        <v>10920</v>
      </c>
      <c r="AB6" s="192">
        <v>10920</v>
      </c>
      <c r="AC6" s="192">
        <v>0</v>
      </c>
      <c r="AD6" s="192">
        <v>0</v>
      </c>
      <c r="AE6" s="192">
        <v>10920</v>
      </c>
    </row>
    <row r="7" spans="3:37" x14ac:dyDescent="0.25">
      <c r="X7" s="9" t="s">
        <v>2105</v>
      </c>
      <c r="Y7" s="192">
        <v>5850</v>
      </c>
      <c r="Z7" s="192">
        <v>0</v>
      </c>
      <c r="AA7" s="192">
        <v>0</v>
      </c>
      <c r="AB7" s="192">
        <v>5850</v>
      </c>
      <c r="AC7" s="192">
        <v>0</v>
      </c>
      <c r="AD7" s="192">
        <v>0</v>
      </c>
      <c r="AE7" s="192">
        <v>5850</v>
      </c>
    </row>
    <row r="8" spans="3:37" x14ac:dyDescent="0.25">
      <c r="X8" s="9" t="s">
        <v>2107</v>
      </c>
      <c r="Y8" s="192">
        <v>13328</v>
      </c>
      <c r="Z8" s="192">
        <v>0</v>
      </c>
      <c r="AA8" s="192">
        <v>0</v>
      </c>
      <c r="AB8" s="192">
        <v>13328</v>
      </c>
      <c r="AC8" s="192">
        <v>0</v>
      </c>
      <c r="AD8" s="192">
        <v>0</v>
      </c>
      <c r="AE8" s="192">
        <v>13328</v>
      </c>
    </row>
    <row r="9" spans="3:37" x14ac:dyDescent="0.25">
      <c r="X9" s="9" t="s">
        <v>2112</v>
      </c>
      <c r="Y9" s="192">
        <v>16025</v>
      </c>
      <c r="Z9" s="192">
        <v>0</v>
      </c>
      <c r="AA9" s="192">
        <v>0</v>
      </c>
      <c r="AB9" s="192">
        <v>16025</v>
      </c>
      <c r="AC9" s="192">
        <v>0</v>
      </c>
      <c r="AD9" s="192">
        <v>0</v>
      </c>
      <c r="AE9" s="192">
        <v>16025</v>
      </c>
    </row>
    <row r="10" spans="3:37" x14ac:dyDescent="0.25">
      <c r="X10" s="9" t="s">
        <v>2114</v>
      </c>
      <c r="Y10" s="192">
        <v>17880</v>
      </c>
      <c r="Z10" s="192">
        <v>0</v>
      </c>
      <c r="AA10" s="192">
        <v>0</v>
      </c>
      <c r="AB10" s="192">
        <v>17880</v>
      </c>
      <c r="AC10" s="192">
        <v>0</v>
      </c>
      <c r="AD10" s="192">
        <v>0</v>
      </c>
      <c r="AE10" s="192">
        <v>17880</v>
      </c>
    </row>
    <row r="11" spans="3:37" x14ac:dyDescent="0.25">
      <c r="X11" s="9" t="s">
        <v>2115</v>
      </c>
      <c r="Y11" s="192">
        <v>16815</v>
      </c>
      <c r="Z11" s="192">
        <v>0</v>
      </c>
      <c r="AA11" s="192">
        <v>0</v>
      </c>
      <c r="AB11" s="192">
        <v>16815</v>
      </c>
      <c r="AC11" s="192">
        <v>0</v>
      </c>
      <c r="AD11" s="192">
        <v>0</v>
      </c>
      <c r="AE11" s="192">
        <v>16815</v>
      </c>
    </row>
    <row r="12" spans="3:37" x14ac:dyDescent="0.25">
      <c r="X12" s="9" t="s">
        <v>2117</v>
      </c>
      <c r="Y12" s="192">
        <v>17473</v>
      </c>
      <c r="Z12" s="192">
        <v>0</v>
      </c>
      <c r="AA12" s="192">
        <v>0</v>
      </c>
      <c r="AB12" s="192">
        <v>17473</v>
      </c>
      <c r="AC12" s="192">
        <v>0</v>
      </c>
      <c r="AD12" s="192">
        <v>0</v>
      </c>
      <c r="AE12" s="192">
        <v>17473</v>
      </c>
    </row>
    <row r="13" spans="3:37" x14ac:dyDescent="0.25">
      <c r="X13" s="9" t="s">
        <v>2120</v>
      </c>
      <c r="Y13" s="192">
        <v>17650</v>
      </c>
      <c r="Z13" s="192">
        <v>0</v>
      </c>
      <c r="AA13" s="192">
        <v>0</v>
      </c>
      <c r="AB13" s="192">
        <v>17650</v>
      </c>
      <c r="AC13" s="192">
        <v>0</v>
      </c>
      <c r="AD13" s="192">
        <v>0</v>
      </c>
      <c r="AE13" s="192">
        <v>17650</v>
      </c>
    </row>
    <row r="14" spans="3:37" x14ac:dyDescent="0.25">
      <c r="X14" s="9" t="s">
        <v>2121</v>
      </c>
      <c r="Y14" s="192">
        <v>11910</v>
      </c>
      <c r="Z14" s="192">
        <v>0</v>
      </c>
      <c r="AA14" s="192">
        <v>0</v>
      </c>
      <c r="AB14" s="192">
        <v>11910</v>
      </c>
      <c r="AC14" s="192">
        <v>0</v>
      </c>
      <c r="AD14" s="192">
        <v>0</v>
      </c>
      <c r="AE14" s="192">
        <v>11910</v>
      </c>
    </row>
    <row r="15" spans="3:37" x14ac:dyDescent="0.25">
      <c r="X15" s="9" t="s">
        <v>2122</v>
      </c>
      <c r="Y15" s="192">
        <v>16790</v>
      </c>
      <c r="Z15" s="192">
        <v>0</v>
      </c>
      <c r="AA15" s="192">
        <v>0</v>
      </c>
      <c r="AB15" s="192">
        <v>16790</v>
      </c>
      <c r="AC15" s="192">
        <v>0</v>
      </c>
      <c r="AD15" s="192">
        <v>0</v>
      </c>
      <c r="AE15" s="192">
        <v>16790</v>
      </c>
    </row>
    <row r="16" spans="3:37" x14ac:dyDescent="0.25">
      <c r="X16" s="9" t="s">
        <v>2123</v>
      </c>
      <c r="Y16" s="192">
        <v>15880</v>
      </c>
      <c r="Z16" s="192">
        <v>0</v>
      </c>
      <c r="AA16" s="192">
        <v>0</v>
      </c>
      <c r="AB16" s="192">
        <v>15880</v>
      </c>
      <c r="AC16" s="192">
        <v>0</v>
      </c>
      <c r="AD16" s="192">
        <v>0</v>
      </c>
      <c r="AE16" s="192">
        <v>15880</v>
      </c>
    </row>
    <row r="17" spans="24:31" x14ac:dyDescent="0.25">
      <c r="X17" s="9" t="s">
        <v>2125</v>
      </c>
      <c r="Y17" s="192">
        <v>23775</v>
      </c>
      <c r="Z17" s="192">
        <v>0</v>
      </c>
      <c r="AA17" s="192">
        <v>0</v>
      </c>
      <c r="AB17" s="192">
        <v>23775</v>
      </c>
      <c r="AC17" s="192">
        <v>0</v>
      </c>
      <c r="AD17" s="192">
        <v>0</v>
      </c>
      <c r="AE17" s="192">
        <v>23775</v>
      </c>
    </row>
    <row r="18" spans="24:31" x14ac:dyDescent="0.25">
      <c r="X18" s="9" t="s">
        <v>2126</v>
      </c>
      <c r="Y18" s="192">
        <v>27328</v>
      </c>
      <c r="Z18" s="192">
        <v>0</v>
      </c>
      <c r="AA18" s="192">
        <v>0</v>
      </c>
      <c r="AB18" s="192">
        <v>27328</v>
      </c>
      <c r="AC18" s="192">
        <v>0</v>
      </c>
      <c r="AD18" s="192">
        <v>0</v>
      </c>
      <c r="AE18" s="192">
        <v>27328</v>
      </c>
    </row>
    <row r="19" spans="24:31" x14ac:dyDescent="0.25">
      <c r="X19" s="9" t="s">
        <v>42</v>
      </c>
      <c r="Y19" s="192">
        <v>201039</v>
      </c>
      <c r="Z19" s="192">
        <v>0</v>
      </c>
      <c r="AA19" s="192">
        <v>10920</v>
      </c>
      <c r="AB19" s="192">
        <v>211959</v>
      </c>
      <c r="AC19" s="192">
        <v>0</v>
      </c>
      <c r="AD19" s="192">
        <v>0</v>
      </c>
      <c r="AE19" s="192">
        <v>211959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T29"/>
  <sheetViews>
    <sheetView showRowColHeaders="0" zoomScale="80" zoomScaleNormal="80" workbookViewId="0">
      <selection activeCell="D8" sqref="D8"/>
    </sheetView>
  </sheetViews>
  <sheetFormatPr defaultRowHeight="15" x14ac:dyDescent="0.25"/>
  <cols>
    <col min="1" max="1" width="9.140625" style="37"/>
    <col min="2" max="2" width="4.42578125" style="37" customWidth="1"/>
    <col min="3" max="4" width="9.140625" style="37"/>
    <col min="5" max="5" width="10.140625" style="37" bestFit="1" customWidth="1"/>
    <col min="6" max="7" width="9.140625" style="37"/>
    <col min="8" max="8" width="12.5703125" style="37" customWidth="1"/>
    <col min="9" max="9" width="14" style="37" customWidth="1"/>
    <col min="10" max="10" width="12.42578125" style="37" customWidth="1"/>
    <col min="11" max="11" width="9.140625" style="37"/>
    <col min="12" max="12" width="4.42578125" style="37" customWidth="1"/>
    <col min="13" max="17" width="9.140625" style="37"/>
    <col min="18" max="19" width="12.5703125" style="37" customWidth="1"/>
    <col min="20" max="20" width="14.28515625" style="37" customWidth="1"/>
    <col min="21" max="16384" width="9.140625" style="37"/>
  </cols>
  <sheetData>
    <row r="1" spans="2:20" ht="22.5" customHeight="1" x14ac:dyDescent="0.25"/>
    <row r="2" spans="2:20" ht="30.75" customHeight="1" x14ac:dyDescent="0.25"/>
    <row r="3" spans="2:20" ht="15.75" thickBot="1" x14ac:dyDescent="0.3"/>
    <row r="4" spans="2:20" x14ac:dyDescent="0.25">
      <c r="B4" s="149"/>
      <c r="C4" s="150"/>
      <c r="D4" s="150"/>
      <c r="E4" s="150"/>
      <c r="F4" s="150"/>
      <c r="G4" s="150"/>
      <c r="H4" s="150"/>
      <c r="I4" s="150"/>
      <c r="J4" s="151"/>
      <c r="K4" s="152"/>
      <c r="L4" s="149"/>
      <c r="M4" s="150"/>
      <c r="N4" s="150"/>
      <c r="O4" s="150"/>
      <c r="P4" s="150"/>
      <c r="Q4" s="150"/>
      <c r="R4" s="150"/>
      <c r="S4" s="150"/>
      <c r="T4" s="151"/>
    </row>
    <row r="5" spans="2:20" ht="54.75" customHeight="1" x14ac:dyDescent="0.35">
      <c r="B5" s="213" t="s">
        <v>2887</v>
      </c>
      <c r="C5" s="214"/>
      <c r="D5" s="214"/>
      <c r="E5" s="214"/>
      <c r="F5" s="214"/>
      <c r="G5" s="214"/>
      <c r="H5" s="214"/>
      <c r="I5" s="214"/>
      <c r="J5" s="215"/>
      <c r="K5" s="153"/>
      <c r="L5" s="213" t="str">
        <f>B5</f>
        <v>WISDOM GATE INTERNATIONAL SCHOOL</v>
      </c>
      <c r="M5" s="214"/>
      <c r="N5" s="214"/>
      <c r="O5" s="214"/>
      <c r="P5" s="214"/>
      <c r="Q5" s="214"/>
      <c r="R5" s="214"/>
      <c r="S5" s="214"/>
      <c r="T5" s="215"/>
    </row>
    <row r="6" spans="2:20" s="38" customFormat="1" ht="11.25" customHeight="1" x14ac:dyDescent="0.2">
      <c r="B6" s="154"/>
      <c r="C6" s="155" t="s">
        <v>52</v>
      </c>
      <c r="D6" s="156" t="s">
        <v>2888</v>
      </c>
      <c r="E6" s="155"/>
      <c r="F6" s="155"/>
      <c r="G6" s="155"/>
      <c r="H6" s="216"/>
      <c r="I6" s="216"/>
      <c r="J6" s="157"/>
      <c r="K6" s="155"/>
      <c r="L6" s="154"/>
      <c r="M6" s="155" t="str">
        <f t="shared" ref="M6:N8" si="0">C6</f>
        <v>Phone:</v>
      </c>
      <c r="N6" s="156" t="str">
        <f t="shared" si="0"/>
        <v>0246438825/0500465417</v>
      </c>
      <c r="O6" s="155"/>
      <c r="P6" s="155"/>
      <c r="Q6" s="155"/>
      <c r="R6" s="216"/>
      <c r="S6" s="216"/>
      <c r="T6" s="157"/>
    </row>
    <row r="7" spans="2:20" s="38" customFormat="1" ht="12" customHeight="1" x14ac:dyDescent="0.2">
      <c r="B7" s="154"/>
      <c r="C7" s="155" t="s">
        <v>53</v>
      </c>
      <c r="D7" s="156"/>
      <c r="E7" s="155"/>
      <c r="F7" s="155"/>
      <c r="G7" s="155"/>
      <c r="H7" s="216"/>
      <c r="I7" s="216"/>
      <c r="J7" s="157"/>
      <c r="K7" s="155"/>
      <c r="L7" s="154"/>
      <c r="M7" s="155" t="str">
        <f t="shared" si="0"/>
        <v>Email:</v>
      </c>
      <c r="N7" s="156">
        <f t="shared" si="0"/>
        <v>0</v>
      </c>
      <c r="O7" s="155"/>
      <c r="P7" s="155"/>
      <c r="Q7" s="155"/>
      <c r="R7" s="216"/>
      <c r="S7" s="216"/>
      <c r="T7" s="157"/>
    </row>
    <row r="8" spans="2:20" s="38" customFormat="1" ht="12" customHeight="1" x14ac:dyDescent="0.2">
      <c r="B8" s="154"/>
      <c r="C8" s="155" t="s">
        <v>54</v>
      </c>
      <c r="D8" s="156" t="s">
        <v>2889</v>
      </c>
      <c r="E8" s="155"/>
      <c r="F8" s="155"/>
      <c r="G8" s="155"/>
      <c r="H8" s="216"/>
      <c r="I8" s="216"/>
      <c r="J8" s="157"/>
      <c r="K8" s="155"/>
      <c r="L8" s="154"/>
      <c r="M8" s="155" t="str">
        <f t="shared" si="0"/>
        <v>Address:</v>
      </c>
      <c r="N8" s="156" t="str">
        <f t="shared" si="0"/>
        <v>P.O.BoX 53, Navrongo</v>
      </c>
      <c r="O8" s="155"/>
      <c r="P8" s="155"/>
      <c r="Q8" s="155"/>
      <c r="R8" s="216"/>
      <c r="S8" s="216"/>
      <c r="T8" s="157"/>
    </row>
    <row r="9" spans="2:20" ht="21" customHeight="1" x14ac:dyDescent="0.25">
      <c r="B9" s="158"/>
      <c r="C9" s="152"/>
      <c r="D9" s="152"/>
      <c r="E9" s="152"/>
      <c r="F9" s="152"/>
      <c r="G9" s="152"/>
      <c r="H9" s="216"/>
      <c r="I9" s="216"/>
      <c r="J9" s="159"/>
      <c r="K9" s="152"/>
      <c r="L9" s="158"/>
      <c r="M9" s="152"/>
      <c r="N9" s="152"/>
      <c r="O9" s="152"/>
      <c r="P9" s="152"/>
      <c r="Q9" s="152"/>
      <c r="R9" s="216"/>
      <c r="S9" s="216"/>
      <c r="T9" s="159"/>
    </row>
    <row r="10" spans="2:20" ht="20.25" customHeight="1" x14ac:dyDescent="0.25">
      <c r="B10" s="158"/>
      <c r="C10" s="160" t="s">
        <v>44</v>
      </c>
      <c r="D10" s="152"/>
      <c r="E10" s="211" t="s">
        <v>2980</v>
      </c>
      <c r="F10" s="211"/>
      <c r="G10" s="152"/>
      <c r="H10" s="216"/>
      <c r="I10" s="216"/>
      <c r="J10" s="159"/>
      <c r="K10" s="152"/>
      <c r="L10" s="158"/>
      <c r="M10" s="160" t="str">
        <f>C10</f>
        <v>Receipt No:</v>
      </c>
      <c r="N10" s="152"/>
      <c r="O10" s="212" t="str">
        <f>E10</f>
        <v>0004856</v>
      </c>
      <c r="P10" s="212"/>
      <c r="Q10" s="152"/>
      <c r="R10" s="216"/>
      <c r="S10" s="216"/>
      <c r="T10" s="159"/>
    </row>
    <row r="11" spans="2:20" ht="8.25" customHeight="1" x14ac:dyDescent="0.25">
      <c r="B11" s="158"/>
      <c r="C11" s="160"/>
      <c r="D11" s="152"/>
      <c r="E11" s="152"/>
      <c r="F11" s="152"/>
      <c r="G11" s="152"/>
      <c r="H11" s="152"/>
      <c r="I11" s="152"/>
      <c r="J11" s="159"/>
      <c r="K11" s="152"/>
      <c r="L11" s="158"/>
      <c r="M11" s="160"/>
      <c r="N11" s="152"/>
      <c r="O11" s="152"/>
      <c r="P11" s="152"/>
      <c r="Q11" s="152"/>
      <c r="R11" s="152"/>
      <c r="S11" s="152"/>
      <c r="T11" s="159"/>
    </row>
    <row r="12" spans="2:20" ht="21" customHeight="1" x14ac:dyDescent="0.3">
      <c r="B12" s="158"/>
      <c r="C12" s="160" t="s">
        <v>56</v>
      </c>
      <c r="D12" s="152"/>
      <c r="E12" s="161" t="e">
        <f>INDEX(PAYMENT_TABLE[],MATCH($E$10,PAYMENT_TABLE[RECEIPT NUMBER],0),2)</f>
        <v>#N/A</v>
      </c>
      <c r="F12" s="152"/>
      <c r="G12" s="160" t="s">
        <v>45</v>
      </c>
      <c r="H12" s="162" t="e">
        <f>CONCATENATE(INDEX(PAYMENT_TABLE[],MATCH($E$10,PAYMENT_TABLE[RECEIPT NUMBER],0),3)," ")</f>
        <v>#N/A</v>
      </c>
      <c r="I12" s="152"/>
      <c r="J12" s="159"/>
      <c r="K12" s="152"/>
      <c r="L12" s="158"/>
      <c r="M12" s="160" t="s">
        <v>56</v>
      </c>
      <c r="N12" s="152"/>
      <c r="O12" s="161" t="e">
        <f>E12</f>
        <v>#N/A</v>
      </c>
      <c r="P12" s="152"/>
      <c r="Q12" s="152" t="str">
        <f>G12</f>
        <v>Name:</v>
      </c>
      <c r="R12" s="162" t="e">
        <f>H12</f>
        <v>#N/A</v>
      </c>
      <c r="S12" s="152"/>
      <c r="T12" s="159"/>
    </row>
    <row r="13" spans="2:20" ht="8.25" customHeight="1" x14ac:dyDescent="0.25">
      <c r="B13" s="158"/>
      <c r="C13" s="160"/>
      <c r="D13" s="152"/>
      <c r="E13" s="152"/>
      <c r="F13" s="152"/>
      <c r="G13" s="152"/>
      <c r="H13" s="152"/>
      <c r="I13" s="152"/>
      <c r="J13" s="159"/>
      <c r="K13" s="152"/>
      <c r="L13" s="158"/>
      <c r="M13" s="160"/>
      <c r="N13" s="152"/>
      <c r="O13" s="152"/>
      <c r="P13" s="152"/>
      <c r="Q13" s="152"/>
      <c r="R13" s="152"/>
      <c r="S13" s="152"/>
      <c r="T13" s="159"/>
    </row>
    <row r="14" spans="2:20" ht="21" customHeight="1" x14ac:dyDescent="0.25">
      <c r="B14" s="158"/>
      <c r="C14" s="160" t="s">
        <v>46</v>
      </c>
      <c r="D14" s="152"/>
      <c r="E14" s="152" t="e">
        <f>VLOOKUP(E12,DBASE_TABLE[],7,0)</f>
        <v>#N/A</v>
      </c>
      <c r="F14" s="152"/>
      <c r="G14" s="160" t="s">
        <v>47</v>
      </c>
      <c r="H14" s="163" t="e">
        <f>INDEX(PAYMENT_TABLE[],MATCH($E$10,PAYMENT_TABLE[RECEIPT NUMBER],0),1)</f>
        <v>#N/A</v>
      </c>
      <c r="I14" s="152"/>
      <c r="J14" s="159"/>
      <c r="K14" s="152"/>
      <c r="L14" s="158"/>
      <c r="M14" s="160" t="s">
        <v>46</v>
      </c>
      <c r="N14" s="152"/>
      <c r="O14" s="152" t="e">
        <f>E14</f>
        <v>#N/A</v>
      </c>
      <c r="P14" s="152"/>
      <c r="Q14" s="152" t="str">
        <f>G14</f>
        <v>Date:</v>
      </c>
      <c r="R14" s="163" t="e">
        <f>H14</f>
        <v>#N/A</v>
      </c>
      <c r="S14" s="152"/>
      <c r="T14" s="159"/>
    </row>
    <row r="15" spans="2:20" ht="21" customHeight="1" x14ac:dyDescent="0.25">
      <c r="B15" s="158"/>
      <c r="C15" s="160"/>
      <c r="D15" s="152"/>
      <c r="E15" s="164"/>
      <c r="F15" s="152"/>
      <c r="G15" s="152"/>
      <c r="H15" s="152"/>
      <c r="I15" s="152"/>
      <c r="J15" s="159"/>
      <c r="K15" s="152"/>
      <c r="L15" s="158"/>
      <c r="M15" s="160"/>
      <c r="N15" s="152"/>
      <c r="O15" s="152"/>
      <c r="P15" s="152"/>
      <c r="Q15" s="152"/>
      <c r="R15" s="152"/>
      <c r="S15" s="152"/>
      <c r="T15" s="159"/>
    </row>
    <row r="16" spans="2:20" ht="21" customHeight="1" x14ac:dyDescent="0.25">
      <c r="B16" s="158"/>
      <c r="C16" s="152"/>
      <c r="D16" s="152"/>
      <c r="E16" s="152"/>
      <c r="F16" s="152"/>
      <c r="G16" s="152"/>
      <c r="H16" s="152"/>
      <c r="I16" s="152"/>
      <c r="J16" s="159"/>
      <c r="K16" s="152"/>
      <c r="L16" s="158"/>
      <c r="M16" s="152"/>
      <c r="N16" s="152"/>
      <c r="O16" s="152"/>
      <c r="P16" s="152"/>
      <c r="Q16" s="152"/>
      <c r="R16" s="152"/>
      <c r="S16" s="152"/>
      <c r="T16" s="159"/>
    </row>
    <row r="17" spans="2:20" s="39" customFormat="1" ht="21" customHeight="1" x14ac:dyDescent="0.3">
      <c r="B17" s="165"/>
      <c r="C17" s="166" t="s">
        <v>48</v>
      </c>
      <c r="D17" s="166"/>
      <c r="E17" s="166"/>
      <c r="F17" s="166"/>
      <c r="G17" s="167" t="e">
        <f>INDEX(PAYMENT_TABLE[],MATCH($E$10,PAYMENT_TABLE[RECEIPT NUMBER],0),5)</f>
        <v>#N/A</v>
      </c>
      <c r="H17" s="168" t="s">
        <v>49</v>
      </c>
      <c r="I17" s="166"/>
      <c r="J17" s="169"/>
      <c r="K17" s="166"/>
      <c r="L17" s="165"/>
      <c r="M17" s="166" t="str">
        <f>C17</f>
        <v>Amount Paid:</v>
      </c>
      <c r="N17" s="166"/>
      <c r="O17" s="166"/>
      <c r="P17" s="166"/>
      <c r="Q17" s="167" t="e">
        <f>G17</f>
        <v>#N/A</v>
      </c>
      <c r="R17" s="170" t="str">
        <f>H17</f>
        <v>GH¢</v>
      </c>
      <c r="S17" s="166"/>
      <c r="T17" s="169"/>
    </row>
    <row r="18" spans="2:20" ht="21" customHeight="1" x14ac:dyDescent="0.25">
      <c r="B18" s="158"/>
      <c r="C18" s="160"/>
      <c r="D18" s="152"/>
      <c r="E18" s="152"/>
      <c r="F18" s="152"/>
      <c r="G18" s="152"/>
      <c r="H18" s="152"/>
      <c r="I18" s="152"/>
      <c r="J18" s="159"/>
      <c r="K18" s="152"/>
      <c r="L18" s="158"/>
      <c r="M18" s="152"/>
      <c r="N18" s="152"/>
      <c r="O18" s="152"/>
      <c r="P18" s="152"/>
      <c r="Q18" s="152"/>
      <c r="R18" s="152"/>
      <c r="S18" s="152"/>
      <c r="T18" s="159"/>
    </row>
    <row r="19" spans="2:20" ht="21" customHeight="1" x14ac:dyDescent="0.25">
      <c r="B19" s="158"/>
      <c r="C19" s="171" t="str">
        <f>PAYMENT_TABLE[[#Headers],[SCHOOL FEES]]</f>
        <v>SCHOOL FEES</v>
      </c>
      <c r="D19" s="152"/>
      <c r="E19" s="172" t="e">
        <f>INDEX(PAYMENT_TABLE[],MATCH($E$10,PAYMENT_TABLE[RECEIPT NUMBER],0),6)</f>
        <v>#N/A</v>
      </c>
      <c r="F19" s="152"/>
      <c r="G19" s="152"/>
      <c r="H19" s="152"/>
      <c r="I19" s="152"/>
      <c r="J19" s="159"/>
      <c r="K19" s="152"/>
      <c r="L19" s="158"/>
      <c r="M19" s="171" t="str">
        <f t="shared" ref="M19:M25" si="1">C19</f>
        <v>SCHOOL FEES</v>
      </c>
      <c r="N19" s="152"/>
      <c r="O19" s="172" t="e">
        <f>E19</f>
        <v>#N/A</v>
      </c>
      <c r="P19" s="152"/>
      <c r="Q19" s="152"/>
      <c r="R19" s="152"/>
      <c r="S19" s="152"/>
      <c r="T19" s="159"/>
    </row>
    <row r="20" spans="2:20" ht="21" customHeight="1" x14ac:dyDescent="0.25">
      <c r="B20" s="158"/>
      <c r="C20" s="171" t="str">
        <f>PAYMENT_TABLE[[#Headers],[OTHER FEES]]</f>
        <v>OTHER FEES</v>
      </c>
      <c r="D20" s="152"/>
      <c r="E20" s="172" t="e">
        <f>INDEX(PAYMENT_TABLE[],MATCH($E$10,PAYMENT_TABLE[RECEIPT NUMBER],0),7)</f>
        <v>#N/A</v>
      </c>
      <c r="F20" s="152"/>
      <c r="G20" s="152"/>
      <c r="H20" s="152"/>
      <c r="I20" s="152"/>
      <c r="J20" s="159"/>
      <c r="K20" s="152"/>
      <c r="L20" s="158"/>
      <c r="M20" s="171" t="str">
        <f t="shared" si="1"/>
        <v>OTHER FEES</v>
      </c>
      <c r="N20" s="152"/>
      <c r="O20" s="172" t="e">
        <f>E20</f>
        <v>#N/A</v>
      </c>
      <c r="P20" s="152"/>
      <c r="Q20" s="152"/>
      <c r="R20" s="152"/>
      <c r="S20" s="152"/>
      <c r="T20" s="159"/>
    </row>
    <row r="21" spans="2:20" ht="21" customHeight="1" x14ac:dyDescent="0.25">
      <c r="B21" s="158"/>
      <c r="C21" s="171"/>
      <c r="D21" s="152"/>
      <c r="E21" s="172"/>
      <c r="F21" s="152"/>
      <c r="G21" s="152"/>
      <c r="H21" s="152"/>
      <c r="I21" s="152"/>
      <c r="J21" s="159"/>
      <c r="K21" s="152"/>
      <c r="L21" s="158"/>
      <c r="M21" s="171"/>
      <c r="N21" s="152"/>
      <c r="O21" s="172"/>
      <c r="P21" s="152"/>
      <c r="Q21" s="152"/>
      <c r="R21" s="152"/>
      <c r="S21" s="152"/>
      <c r="T21" s="159"/>
    </row>
    <row r="22" spans="2:20" ht="21" customHeight="1" x14ac:dyDescent="0.25">
      <c r="B22" s="158"/>
      <c r="C22" s="171"/>
      <c r="D22" s="152"/>
      <c r="E22" s="172"/>
      <c r="F22" s="152"/>
      <c r="G22" s="152"/>
      <c r="H22" s="152"/>
      <c r="I22" s="152"/>
      <c r="J22" s="159"/>
      <c r="K22" s="152"/>
      <c r="L22" s="158"/>
      <c r="M22" s="171"/>
      <c r="N22" s="152"/>
      <c r="O22" s="172"/>
      <c r="P22" s="152"/>
      <c r="Q22" s="152"/>
      <c r="R22" s="152"/>
      <c r="S22" s="152"/>
      <c r="T22" s="159"/>
    </row>
    <row r="23" spans="2:20" ht="21" customHeight="1" x14ac:dyDescent="0.25">
      <c r="B23" s="158"/>
      <c r="C23" s="171"/>
      <c r="D23" s="152"/>
      <c r="E23" s="172"/>
      <c r="F23" s="152"/>
      <c r="G23" s="152"/>
      <c r="H23" s="152"/>
      <c r="I23" s="152"/>
      <c r="J23" s="159"/>
      <c r="K23" s="152"/>
      <c r="L23" s="158"/>
      <c r="M23" s="171"/>
      <c r="N23" s="152"/>
      <c r="O23" s="172"/>
      <c r="P23" s="152"/>
      <c r="Q23" s="152"/>
      <c r="R23" s="152"/>
      <c r="S23" s="152"/>
      <c r="T23" s="159"/>
    </row>
    <row r="24" spans="2:20" ht="21" customHeight="1" x14ac:dyDescent="0.25">
      <c r="B24" s="158"/>
      <c r="C24" s="171"/>
      <c r="D24" s="152"/>
      <c r="E24" s="172"/>
      <c r="F24" s="152"/>
      <c r="G24" s="152"/>
      <c r="H24" s="152"/>
      <c r="I24" s="152"/>
      <c r="J24" s="159"/>
      <c r="K24" s="152"/>
      <c r="L24" s="158"/>
      <c r="M24" s="171"/>
      <c r="N24" s="152"/>
      <c r="O24" s="172"/>
      <c r="P24" s="152"/>
      <c r="Q24" s="152"/>
      <c r="R24" s="152"/>
      <c r="S24" s="152"/>
      <c r="T24" s="159"/>
    </row>
    <row r="25" spans="2:20" ht="21" customHeight="1" x14ac:dyDescent="0.25">
      <c r="B25" s="158"/>
      <c r="C25" s="171"/>
      <c r="D25" s="152"/>
      <c r="E25" s="172"/>
      <c r="F25" s="152"/>
      <c r="G25" s="152" t="s">
        <v>51</v>
      </c>
      <c r="H25" s="152"/>
      <c r="I25" s="152"/>
      <c r="J25" s="159"/>
      <c r="K25" s="152"/>
      <c r="L25" s="158"/>
      <c r="M25" s="171">
        <f t="shared" si="1"/>
        <v>0</v>
      </c>
      <c r="N25" s="152"/>
      <c r="O25" s="172"/>
      <c r="P25" s="152"/>
      <c r="Q25" s="152" t="str">
        <f>G25</f>
        <v>SIGN……………………………………</v>
      </c>
      <c r="R25" s="152"/>
      <c r="S25" s="152"/>
      <c r="T25" s="159"/>
    </row>
    <row r="26" spans="2:20" ht="21" customHeight="1" x14ac:dyDescent="0.25">
      <c r="B26" s="158"/>
      <c r="C26" s="173"/>
      <c r="D26" s="152"/>
      <c r="E26" s="152"/>
      <c r="F26" s="152"/>
      <c r="G26" s="152"/>
      <c r="H26" s="152"/>
      <c r="I26" s="152"/>
      <c r="J26" s="159"/>
      <c r="K26" s="152"/>
      <c r="L26" s="158"/>
      <c r="M26" s="152"/>
      <c r="N26" s="152"/>
      <c r="O26" s="172"/>
      <c r="P26" s="152"/>
      <c r="Q26" s="152"/>
      <c r="R26" s="152"/>
      <c r="S26" s="152"/>
      <c r="T26" s="159"/>
    </row>
    <row r="27" spans="2:20" ht="21" customHeight="1" x14ac:dyDescent="0.25">
      <c r="B27" s="158"/>
      <c r="C27" s="152" t="s">
        <v>50</v>
      </c>
      <c r="D27" s="152"/>
      <c r="E27" s="152" t="e">
        <f>VLOOKUP(E12,ACCOUNTS_TABLE[],10,0)</f>
        <v>#N/A</v>
      </c>
      <c r="F27" s="152" t="e">
        <f>IF(E27&gt;0,"Arrears","Prepayments")</f>
        <v>#N/A</v>
      </c>
      <c r="G27" s="152"/>
      <c r="H27" s="152"/>
      <c r="I27" s="152"/>
      <c r="J27" s="159"/>
      <c r="K27" s="152"/>
      <c r="L27" s="158"/>
      <c r="M27" s="152" t="str">
        <f>C27</f>
        <v>Balance:</v>
      </c>
      <c r="N27" s="152"/>
      <c r="O27" s="172" t="e">
        <f>E27</f>
        <v>#N/A</v>
      </c>
      <c r="P27" s="152" t="e">
        <f>F27</f>
        <v>#N/A</v>
      </c>
      <c r="Q27" s="152"/>
      <c r="R27" s="152"/>
      <c r="S27" s="152"/>
      <c r="T27" s="159"/>
    </row>
    <row r="28" spans="2:20" ht="21" customHeight="1" thickBot="1" x14ac:dyDescent="0.3">
      <c r="B28" s="174"/>
      <c r="C28" s="175"/>
      <c r="D28" s="175"/>
      <c r="E28" s="175"/>
      <c r="F28" s="175"/>
      <c r="G28" s="175"/>
      <c r="H28" s="175"/>
      <c r="I28" s="175"/>
      <c r="J28" s="176"/>
      <c r="K28" s="152"/>
      <c r="L28" s="174"/>
      <c r="M28" s="175"/>
      <c r="N28" s="175"/>
      <c r="O28" s="175"/>
      <c r="P28" s="175"/>
      <c r="Q28" s="175"/>
      <c r="R28" s="175"/>
      <c r="S28" s="175"/>
      <c r="T28" s="176"/>
    </row>
    <row r="29" spans="2:20" ht="21" customHeight="1" x14ac:dyDescent="0.25"/>
  </sheetData>
  <sheetProtection algorithmName="SHA-512" hashValue="kM5jXW3xwgTCLPLmi1VY2LYtzKs/G1BcroTZvrDChbgUgQ5UHrK1123nhip7cNai+PvfGd/ikUILIEa8IVx+3w==" saltValue="vG6+3HBw9w4n+DRNHD/0Qg==" spinCount="100000" sheet="1" objects="1" scenarios="1"/>
  <mergeCells count="6">
    <mergeCell ref="E10:F10"/>
    <mergeCell ref="O10:P10"/>
    <mergeCell ref="B5:J5"/>
    <mergeCell ref="L5:T5"/>
    <mergeCell ref="H6:I10"/>
    <mergeCell ref="R6:S10"/>
  </mergeCells>
  <pageMargins left="0.7" right="0.7" top="0.75" bottom="0.75" header="0.3" footer="0.3"/>
  <pageSetup scale="6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Home_Click">
                <anchor>
                  <from>
                    <xdr:col>0</xdr:col>
                    <xdr:colOff>66675</xdr:colOff>
                    <xdr:row>0</xdr:row>
                    <xdr:rowOff>57150</xdr:rowOff>
                  </from>
                  <to>
                    <xdr:col>2</xdr:col>
                    <xdr:colOff>171450</xdr:colOff>
                    <xdr:row>1</xdr:row>
                    <xdr:rowOff>190500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PAYMENT!$F$4:$F$18326</xm:f>
          </x14:formula1>
          <xm:sqref>E10:F10</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C1:Y161"/>
  <sheetViews>
    <sheetView showRowColHeaders="0" workbookViewId="0">
      <pane ySplit="3" topLeftCell="A7" activePane="bottomLeft" state="frozen"/>
      <selection activeCell="J14" sqref="J14"/>
      <selection pane="bottomLeft" activeCell="C161" sqref="C161:U161"/>
    </sheetView>
  </sheetViews>
  <sheetFormatPr defaultRowHeight="22.5" customHeight="1" x14ac:dyDescent="0.25"/>
  <cols>
    <col min="1" max="1" width="6.5703125" style="5" customWidth="1"/>
    <col min="2" max="2" width="5.28515625" style="5" customWidth="1"/>
    <col min="3" max="3" width="13.42578125" style="5" customWidth="1"/>
    <col min="4" max="4" width="27.28515625" style="5" customWidth="1"/>
    <col min="5" max="5" width="16" style="5" hidden="1" customWidth="1"/>
    <col min="6" max="6" width="14.85546875" style="5" hidden="1" customWidth="1"/>
    <col min="7" max="7" width="15.28515625" style="5" customWidth="1"/>
    <col min="8" max="8" width="14.140625" style="5" customWidth="1"/>
    <col min="9" max="9" width="15.28515625" style="5" customWidth="1"/>
    <col min="10" max="10" width="19.42578125" style="5" hidden="1" customWidth="1"/>
    <col min="11" max="11" width="15" style="5" hidden="1" customWidth="1"/>
    <col min="12" max="12" width="15.7109375" style="5" hidden="1" customWidth="1"/>
    <col min="13" max="13" width="14.140625" style="5" hidden="1" customWidth="1"/>
    <col min="14" max="14" width="17" style="5" hidden="1" customWidth="1"/>
    <col min="15" max="15" width="14.85546875" style="5" hidden="1" customWidth="1"/>
    <col min="16" max="16" width="13" style="5" hidden="1" customWidth="1"/>
    <col min="17" max="17" width="14.7109375" style="5" hidden="1" customWidth="1"/>
    <col min="18" max="18" width="14.85546875" style="5" hidden="1" customWidth="1"/>
    <col min="19" max="19" width="15.140625" style="5" hidden="1" customWidth="1"/>
    <col min="20" max="20" width="13.42578125" style="5" hidden="1" customWidth="1"/>
    <col min="21" max="21" width="12.42578125" style="5" hidden="1" customWidth="1"/>
    <col min="22" max="22" width="10.28515625" style="5" customWidth="1"/>
    <col min="23" max="23" width="11.42578125" style="5" customWidth="1"/>
    <col min="24" max="24" width="10" style="5" customWidth="1"/>
    <col min="25" max="25" width="11.42578125" style="5" customWidth="1"/>
    <col min="26" max="16384" width="9.140625" style="5"/>
  </cols>
  <sheetData>
    <row r="1" spans="3:25" ht="30" customHeight="1" x14ac:dyDescent="0.65">
      <c r="C1" s="59"/>
      <c r="D1" s="53" t="s">
        <v>83</v>
      </c>
      <c r="E1" s="59"/>
      <c r="F1" s="59"/>
      <c r="G1" s="59"/>
      <c r="H1" s="59"/>
    </row>
    <row r="2" spans="3:25" ht="25.5" customHeight="1" x14ac:dyDescent="0.25"/>
    <row r="3" spans="3:25" s="12" customFormat="1" ht="34.5" customHeight="1" x14ac:dyDescent="0.25">
      <c r="C3" s="6" t="s">
        <v>0</v>
      </c>
      <c r="D3" s="6" t="s">
        <v>80</v>
      </c>
      <c r="E3" s="6" t="s">
        <v>1</v>
      </c>
      <c r="F3" s="6" t="s">
        <v>2</v>
      </c>
      <c r="G3" s="6" t="s">
        <v>3</v>
      </c>
      <c r="H3" s="6" t="s">
        <v>4</v>
      </c>
      <c r="I3" s="6" t="s">
        <v>81</v>
      </c>
      <c r="J3" s="6" t="s">
        <v>6</v>
      </c>
      <c r="K3" s="6" t="s">
        <v>7</v>
      </c>
      <c r="L3" s="6" t="s">
        <v>8</v>
      </c>
      <c r="M3" s="6" t="s">
        <v>9</v>
      </c>
      <c r="N3" s="6" t="s">
        <v>10</v>
      </c>
      <c r="O3" s="6" t="s">
        <v>11</v>
      </c>
      <c r="P3" s="6" t="s">
        <v>12</v>
      </c>
      <c r="Q3" s="6" t="s">
        <v>13</v>
      </c>
      <c r="R3" s="6" t="s">
        <v>14</v>
      </c>
      <c r="S3" s="6" t="s">
        <v>15</v>
      </c>
      <c r="T3" s="6" t="s">
        <v>16</v>
      </c>
      <c r="U3" s="6" t="s">
        <v>34</v>
      </c>
      <c r="V3" s="6" t="s">
        <v>82</v>
      </c>
      <c r="W3" s="6" t="s">
        <v>84</v>
      </c>
      <c r="X3" s="6" t="s">
        <v>91</v>
      </c>
      <c r="Y3" s="6" t="s">
        <v>92</v>
      </c>
    </row>
    <row r="4" spans="3:25" ht="22.5" hidden="1" customHeight="1" x14ac:dyDescent="0.25">
      <c r="C4" s="6"/>
      <c r="D4" s="60">
        <v>43119</v>
      </c>
      <c r="E4" s="6"/>
      <c r="F4" s="6"/>
      <c r="G4" s="47" t="s">
        <v>55</v>
      </c>
      <c r="H4" s="6" t="s">
        <v>58</v>
      </c>
      <c r="I4" s="6" t="s">
        <v>36</v>
      </c>
      <c r="J4" s="6"/>
      <c r="K4" s="47">
        <v>43429</v>
      </c>
      <c r="L4" s="6"/>
      <c r="M4" s="6"/>
      <c r="N4" s="6"/>
      <c r="O4" s="6"/>
      <c r="P4" s="6"/>
      <c r="Q4" s="6" t="s">
        <v>57</v>
      </c>
      <c r="R4" s="6" t="s">
        <v>73</v>
      </c>
      <c r="S4" s="6"/>
      <c r="T4" s="6"/>
      <c r="U4" s="6" t="s">
        <v>74</v>
      </c>
      <c r="V4" s="10"/>
      <c r="W4" s="46"/>
      <c r="X4" s="46">
        <f>IF(ISNA(VLOOKUP(Table7[[#This Row],[ID NUMBER]],PIVOT!O:P,2,0)),0,VLOOKUP(Table7[[#This Row],[ID NUMBER]],PIVOT!O:P,2,0))</f>
        <v>0</v>
      </c>
      <c r="Y4" s="46">
        <f>Table7[[#This Row],[ARREARS]]-Table7[[#This Row],[PAID]]</f>
        <v>0</v>
      </c>
    </row>
    <row r="5" spans="3:25" ht="22.5" customHeight="1" x14ac:dyDescent="0.25">
      <c r="C5" s="197" t="s">
        <v>1992</v>
      </c>
      <c r="D5" s="197" t="s">
        <v>1055</v>
      </c>
      <c r="E5" s="197"/>
      <c r="F5" s="197"/>
      <c r="G5" s="201"/>
      <c r="H5" s="197"/>
      <c r="I5" s="197" t="s">
        <v>95</v>
      </c>
      <c r="J5" s="197"/>
      <c r="K5" s="201"/>
      <c r="L5" s="197"/>
      <c r="M5" s="197"/>
      <c r="N5" s="197"/>
      <c r="O5" s="197"/>
      <c r="P5" s="197"/>
      <c r="Q5" s="199" t="s">
        <v>2791</v>
      </c>
      <c r="R5" s="199"/>
      <c r="S5" s="197"/>
      <c r="T5" s="197"/>
      <c r="U5" s="197"/>
      <c r="V5" s="202" t="s">
        <v>2981</v>
      </c>
      <c r="W5" s="203">
        <v>0</v>
      </c>
      <c r="X5" s="204">
        <f>IF(ISNA(VLOOKUP(Table7[[#This Row],[ID NUMBER]],PIVOT!O:P,2,0)),0,VLOOKUP(Table7[[#This Row],[ID NUMBER]],PIVOT!O:P,2,0))</f>
        <v>0</v>
      </c>
      <c r="Y5" s="203">
        <f>Table7[[#This Row],[ARREARS]]-Table7[[#This Row],[PAID]]</f>
        <v>0</v>
      </c>
    </row>
    <row r="6" spans="3:25" ht="22.5" customHeight="1" x14ac:dyDescent="0.25">
      <c r="C6" s="197" t="s">
        <v>1993</v>
      </c>
      <c r="D6" s="197" t="s">
        <v>1056</v>
      </c>
      <c r="E6" s="197"/>
      <c r="F6" s="197"/>
      <c r="G6" s="201"/>
      <c r="H6" s="197"/>
      <c r="I6" s="197" t="s">
        <v>95</v>
      </c>
      <c r="J6" s="197"/>
      <c r="K6" s="201"/>
      <c r="L6" s="197"/>
      <c r="M6" s="197"/>
      <c r="N6" s="197"/>
      <c r="O6" s="197"/>
      <c r="P6" s="197"/>
      <c r="Q6" s="199" t="s">
        <v>2792</v>
      </c>
      <c r="R6" s="199"/>
      <c r="S6" s="197"/>
      <c r="T6" s="197"/>
      <c r="U6" s="197"/>
      <c r="V6" s="202" t="s">
        <v>2981</v>
      </c>
      <c r="W6" s="203">
        <v>170</v>
      </c>
      <c r="X6" s="204">
        <f>IF(ISNA(VLOOKUP(Table7[[#This Row],[ID NUMBER]],PIVOT!O:P,2,0)),0,VLOOKUP(Table7[[#This Row],[ID NUMBER]],PIVOT!O:P,2,0))</f>
        <v>0</v>
      </c>
      <c r="Y6" s="203">
        <f>Table7[[#This Row],[ARREARS]]-Table7[[#This Row],[PAID]]</f>
        <v>170</v>
      </c>
    </row>
    <row r="7" spans="3:25" ht="22.5" customHeight="1" x14ac:dyDescent="0.25">
      <c r="C7" s="197" t="s">
        <v>1994</v>
      </c>
      <c r="D7" s="197" t="s">
        <v>1057</v>
      </c>
      <c r="E7" s="197"/>
      <c r="F7" s="197"/>
      <c r="G7" s="201"/>
      <c r="H7" s="197"/>
      <c r="I7" s="197" t="s">
        <v>95</v>
      </c>
      <c r="J7" s="197"/>
      <c r="K7" s="201"/>
      <c r="L7" s="197"/>
      <c r="M7" s="197"/>
      <c r="N7" s="197"/>
      <c r="O7" s="197"/>
      <c r="P7" s="197"/>
      <c r="Q7" s="199" t="s">
        <v>2546</v>
      </c>
      <c r="R7" s="199"/>
      <c r="S7" s="197"/>
      <c r="T7" s="197"/>
      <c r="U7" s="197"/>
      <c r="V7" s="202" t="s">
        <v>2981</v>
      </c>
      <c r="W7" s="203">
        <v>45</v>
      </c>
      <c r="X7" s="204">
        <f>IF(ISNA(VLOOKUP(Table7[[#This Row],[ID NUMBER]],PIVOT!O:P,2,0)),0,VLOOKUP(Table7[[#This Row],[ID NUMBER]],PIVOT!O:P,2,0))</f>
        <v>0</v>
      </c>
      <c r="Y7" s="203">
        <f>Table7[[#This Row],[ARREARS]]-Table7[[#This Row],[PAID]]</f>
        <v>45</v>
      </c>
    </row>
    <row r="8" spans="3:25" ht="22.5" customHeight="1" x14ac:dyDescent="0.25">
      <c r="C8" s="197" t="s">
        <v>1995</v>
      </c>
      <c r="D8" s="197" t="s">
        <v>1058</v>
      </c>
      <c r="E8" s="197"/>
      <c r="F8" s="197"/>
      <c r="G8" s="201"/>
      <c r="H8" s="197"/>
      <c r="I8" s="197" t="s">
        <v>95</v>
      </c>
      <c r="J8" s="197"/>
      <c r="K8" s="201"/>
      <c r="L8" s="197"/>
      <c r="M8" s="197"/>
      <c r="N8" s="197"/>
      <c r="O8" s="197"/>
      <c r="P8" s="197"/>
      <c r="Q8" s="199" t="s">
        <v>2793</v>
      </c>
      <c r="R8" s="199"/>
      <c r="S8" s="197"/>
      <c r="T8" s="197"/>
      <c r="U8" s="197"/>
      <c r="V8" s="202" t="s">
        <v>2981</v>
      </c>
      <c r="W8" s="203">
        <v>170</v>
      </c>
      <c r="X8" s="204">
        <f>IF(ISNA(VLOOKUP(Table7[[#This Row],[ID NUMBER]],PIVOT!O:P,2,0)),0,VLOOKUP(Table7[[#This Row],[ID NUMBER]],PIVOT!O:P,2,0))</f>
        <v>0</v>
      </c>
      <c r="Y8" s="203">
        <f>Table7[[#This Row],[ARREARS]]-Table7[[#This Row],[PAID]]</f>
        <v>170</v>
      </c>
    </row>
    <row r="9" spans="3:25" ht="22.5" customHeight="1" x14ac:dyDescent="0.25">
      <c r="C9" s="197" t="s">
        <v>1996</v>
      </c>
      <c r="D9" s="197" t="s">
        <v>1059</v>
      </c>
      <c r="E9" s="197"/>
      <c r="F9" s="197"/>
      <c r="G9" s="201"/>
      <c r="H9" s="197"/>
      <c r="I9" s="197" t="s">
        <v>95</v>
      </c>
      <c r="J9" s="197"/>
      <c r="K9" s="201"/>
      <c r="L9" s="197"/>
      <c r="M9" s="197"/>
      <c r="N9" s="197"/>
      <c r="O9" s="197"/>
      <c r="P9" s="197"/>
      <c r="Q9" s="199" t="s">
        <v>2794</v>
      </c>
      <c r="R9" s="199"/>
      <c r="S9" s="197"/>
      <c r="T9" s="197"/>
      <c r="U9" s="197"/>
      <c r="V9" s="202" t="s">
        <v>2981</v>
      </c>
      <c r="W9" s="203">
        <v>170</v>
      </c>
      <c r="X9" s="204">
        <f>IF(ISNA(VLOOKUP(Table7[[#This Row],[ID NUMBER]],PIVOT!O:P,2,0)),0,VLOOKUP(Table7[[#This Row],[ID NUMBER]],PIVOT!O:P,2,0))</f>
        <v>0</v>
      </c>
      <c r="Y9" s="203">
        <f>Table7[[#This Row],[ARREARS]]-Table7[[#This Row],[PAID]]</f>
        <v>170</v>
      </c>
    </row>
    <row r="10" spans="3:25" ht="22.5" customHeight="1" x14ac:dyDescent="0.25">
      <c r="C10" s="197" t="s">
        <v>1997</v>
      </c>
      <c r="D10" s="197" t="s">
        <v>1060</v>
      </c>
      <c r="E10" s="197"/>
      <c r="F10" s="197"/>
      <c r="G10" s="201"/>
      <c r="H10" s="197"/>
      <c r="I10" s="197" t="s">
        <v>95</v>
      </c>
      <c r="J10" s="197"/>
      <c r="K10" s="201"/>
      <c r="L10" s="197"/>
      <c r="M10" s="197"/>
      <c r="N10" s="197"/>
      <c r="O10" s="197"/>
      <c r="P10" s="197"/>
      <c r="Q10" s="199" t="s">
        <v>2631</v>
      </c>
      <c r="R10" s="199"/>
      <c r="S10" s="197"/>
      <c r="T10" s="197"/>
      <c r="U10" s="197"/>
      <c r="V10" s="202" t="s">
        <v>2981</v>
      </c>
      <c r="W10" s="203">
        <v>170</v>
      </c>
      <c r="X10" s="204">
        <f>IF(ISNA(VLOOKUP(Table7[[#This Row],[ID NUMBER]],PIVOT!O:P,2,0)),0,VLOOKUP(Table7[[#This Row],[ID NUMBER]],PIVOT!O:P,2,0))</f>
        <v>0</v>
      </c>
      <c r="Y10" s="203">
        <f>Table7[[#This Row],[ARREARS]]-Table7[[#This Row],[PAID]]</f>
        <v>170</v>
      </c>
    </row>
    <row r="11" spans="3:25" ht="22.5" customHeight="1" x14ac:dyDescent="0.25">
      <c r="C11" s="197" t="s">
        <v>1998</v>
      </c>
      <c r="D11" s="197" t="s">
        <v>1061</v>
      </c>
      <c r="E11" s="197"/>
      <c r="F11" s="197"/>
      <c r="G11" s="201"/>
      <c r="H11" s="197"/>
      <c r="I11" s="197" t="s">
        <v>95</v>
      </c>
      <c r="J11" s="197"/>
      <c r="K11" s="201"/>
      <c r="L11" s="197"/>
      <c r="M11" s="197"/>
      <c r="N11" s="197"/>
      <c r="O11" s="197"/>
      <c r="P11" s="197"/>
      <c r="Q11" s="199" t="s">
        <v>2491</v>
      </c>
      <c r="R11" s="199"/>
      <c r="S11" s="197"/>
      <c r="T11" s="197"/>
      <c r="U11" s="197"/>
      <c r="V11" s="202" t="s">
        <v>2981</v>
      </c>
      <c r="W11" s="203">
        <v>170</v>
      </c>
      <c r="X11" s="204">
        <f>IF(ISNA(VLOOKUP(Table7[[#This Row],[ID NUMBER]],PIVOT!O:P,2,0)),0,VLOOKUP(Table7[[#This Row],[ID NUMBER]],PIVOT!O:P,2,0))</f>
        <v>0</v>
      </c>
      <c r="Y11" s="203">
        <f>Table7[[#This Row],[ARREARS]]-Table7[[#This Row],[PAID]]</f>
        <v>170</v>
      </c>
    </row>
    <row r="12" spans="3:25" ht="22.5" customHeight="1" x14ac:dyDescent="0.25">
      <c r="C12" s="197" t="s">
        <v>1999</v>
      </c>
      <c r="D12" s="197" t="s">
        <v>1062</v>
      </c>
      <c r="E12" s="197"/>
      <c r="F12" s="197"/>
      <c r="G12" s="201"/>
      <c r="H12" s="197"/>
      <c r="I12" s="197" t="s">
        <v>95</v>
      </c>
      <c r="J12" s="197"/>
      <c r="K12" s="201"/>
      <c r="L12" s="197"/>
      <c r="M12" s="197"/>
      <c r="N12" s="197"/>
      <c r="O12" s="197"/>
      <c r="P12" s="197"/>
      <c r="Q12" s="199" t="s">
        <v>2795</v>
      </c>
      <c r="R12" s="199"/>
      <c r="S12" s="197"/>
      <c r="T12" s="197"/>
      <c r="U12" s="197"/>
      <c r="V12" s="202" t="s">
        <v>2981</v>
      </c>
      <c r="W12" s="203">
        <v>240</v>
      </c>
      <c r="X12" s="204">
        <f>IF(ISNA(VLOOKUP(Table7[[#This Row],[ID NUMBER]],PIVOT!O:P,2,0)),0,VLOOKUP(Table7[[#This Row],[ID NUMBER]],PIVOT!O:P,2,0))</f>
        <v>0</v>
      </c>
      <c r="Y12" s="203">
        <f>Table7[[#This Row],[ARREARS]]-Table7[[#This Row],[PAID]]</f>
        <v>240</v>
      </c>
    </row>
    <row r="13" spans="3:25" ht="22.5" customHeight="1" x14ac:dyDescent="0.25">
      <c r="C13" s="197" t="s">
        <v>2000</v>
      </c>
      <c r="D13" s="197" t="s">
        <v>1063</v>
      </c>
      <c r="E13" s="197"/>
      <c r="F13" s="197"/>
      <c r="G13" s="201"/>
      <c r="H13" s="197"/>
      <c r="I13" s="197" t="s">
        <v>95</v>
      </c>
      <c r="J13" s="197"/>
      <c r="K13" s="201"/>
      <c r="L13" s="197"/>
      <c r="M13" s="197"/>
      <c r="N13" s="197"/>
      <c r="O13" s="197"/>
      <c r="P13" s="197"/>
      <c r="Q13" s="199" t="s">
        <v>2622</v>
      </c>
      <c r="R13" s="199"/>
      <c r="S13" s="197"/>
      <c r="T13" s="197"/>
      <c r="U13" s="197"/>
      <c r="V13" s="202" t="s">
        <v>2981</v>
      </c>
      <c r="W13" s="203">
        <v>340</v>
      </c>
      <c r="X13" s="204">
        <f>IF(ISNA(VLOOKUP(Table7[[#This Row],[ID NUMBER]],PIVOT!O:P,2,0)),0,VLOOKUP(Table7[[#This Row],[ID NUMBER]],PIVOT!O:P,2,0))</f>
        <v>0</v>
      </c>
      <c r="Y13" s="203">
        <f>Table7[[#This Row],[ARREARS]]-Table7[[#This Row],[PAID]]</f>
        <v>340</v>
      </c>
    </row>
    <row r="14" spans="3:25" ht="22.5" customHeight="1" x14ac:dyDescent="0.25">
      <c r="C14" s="197" t="s">
        <v>2001</v>
      </c>
      <c r="D14" s="197" t="s">
        <v>1064</v>
      </c>
      <c r="E14" s="197"/>
      <c r="F14" s="197"/>
      <c r="G14" s="201"/>
      <c r="H14" s="197"/>
      <c r="I14" s="197" t="s">
        <v>95</v>
      </c>
      <c r="J14" s="197"/>
      <c r="K14" s="201"/>
      <c r="L14" s="197"/>
      <c r="M14" s="197"/>
      <c r="N14" s="197"/>
      <c r="O14" s="197"/>
      <c r="P14" s="197"/>
      <c r="Q14" s="199" t="s">
        <v>2796</v>
      </c>
      <c r="R14" s="199"/>
      <c r="S14" s="197"/>
      <c r="T14" s="197"/>
      <c r="U14" s="197"/>
      <c r="V14" s="202" t="s">
        <v>2981</v>
      </c>
      <c r="W14" s="203">
        <v>0</v>
      </c>
      <c r="X14" s="204">
        <f>IF(ISNA(VLOOKUP(Table7[[#This Row],[ID NUMBER]],PIVOT!O:P,2,0)),0,VLOOKUP(Table7[[#This Row],[ID NUMBER]],PIVOT!O:P,2,0))</f>
        <v>0</v>
      </c>
      <c r="Y14" s="203">
        <f>Table7[[#This Row],[ARREARS]]-Table7[[#This Row],[PAID]]</f>
        <v>0</v>
      </c>
    </row>
    <row r="15" spans="3:25" ht="22.5" customHeight="1" x14ac:dyDescent="0.25">
      <c r="C15" s="197" t="s">
        <v>2002</v>
      </c>
      <c r="D15" s="197" t="s">
        <v>1065</v>
      </c>
      <c r="E15" s="197"/>
      <c r="F15" s="197"/>
      <c r="G15" s="201"/>
      <c r="H15" s="197"/>
      <c r="I15" s="197" t="s">
        <v>95</v>
      </c>
      <c r="J15" s="197"/>
      <c r="K15" s="201"/>
      <c r="L15" s="197"/>
      <c r="M15" s="197"/>
      <c r="N15" s="197"/>
      <c r="O15" s="197"/>
      <c r="P15" s="197"/>
      <c r="Q15" s="199" t="s">
        <v>2157</v>
      </c>
      <c r="R15" s="199"/>
      <c r="S15" s="197"/>
      <c r="T15" s="197"/>
      <c r="U15" s="197"/>
      <c r="V15" s="202" t="s">
        <v>2981</v>
      </c>
      <c r="W15" s="203">
        <v>170</v>
      </c>
      <c r="X15" s="204">
        <f>IF(ISNA(VLOOKUP(Table7[[#This Row],[ID NUMBER]],PIVOT!O:P,2,0)),0,VLOOKUP(Table7[[#This Row],[ID NUMBER]],PIVOT!O:P,2,0))</f>
        <v>0</v>
      </c>
      <c r="Y15" s="203">
        <f>Table7[[#This Row],[ARREARS]]-Table7[[#This Row],[PAID]]</f>
        <v>170</v>
      </c>
    </row>
    <row r="16" spans="3:25" ht="22.5" customHeight="1" x14ac:dyDescent="0.25">
      <c r="C16" s="197" t="s">
        <v>2003</v>
      </c>
      <c r="D16" s="197" t="s">
        <v>1066</v>
      </c>
      <c r="E16" s="197"/>
      <c r="F16" s="197"/>
      <c r="G16" s="201"/>
      <c r="H16" s="197"/>
      <c r="I16" s="197" t="s">
        <v>95</v>
      </c>
      <c r="J16" s="197"/>
      <c r="K16" s="201"/>
      <c r="L16" s="197"/>
      <c r="M16" s="197"/>
      <c r="N16" s="197"/>
      <c r="O16" s="197"/>
      <c r="P16" s="197"/>
      <c r="Q16" s="199" t="s">
        <v>2797</v>
      </c>
      <c r="R16" s="199"/>
      <c r="S16" s="197"/>
      <c r="T16" s="197"/>
      <c r="U16" s="197"/>
      <c r="V16" s="202" t="s">
        <v>2981</v>
      </c>
      <c r="W16" s="203">
        <v>0</v>
      </c>
      <c r="X16" s="204">
        <f>IF(ISNA(VLOOKUP(Table7[[#This Row],[ID NUMBER]],PIVOT!O:P,2,0)),0,VLOOKUP(Table7[[#This Row],[ID NUMBER]],PIVOT!O:P,2,0))</f>
        <v>0</v>
      </c>
      <c r="Y16" s="203">
        <f>Table7[[#This Row],[ARREARS]]-Table7[[#This Row],[PAID]]</f>
        <v>0</v>
      </c>
    </row>
    <row r="17" spans="3:25" ht="22.5" customHeight="1" x14ac:dyDescent="0.25">
      <c r="C17" s="197" t="s">
        <v>2004</v>
      </c>
      <c r="D17" s="197" t="s">
        <v>1067</v>
      </c>
      <c r="E17" s="197"/>
      <c r="F17" s="197"/>
      <c r="G17" s="201"/>
      <c r="H17" s="197"/>
      <c r="I17" s="197" t="s">
        <v>95</v>
      </c>
      <c r="J17" s="197"/>
      <c r="K17" s="201"/>
      <c r="L17" s="197"/>
      <c r="M17" s="197"/>
      <c r="N17" s="197"/>
      <c r="O17" s="197"/>
      <c r="P17" s="197"/>
      <c r="Q17" s="199" t="s">
        <v>2798</v>
      </c>
      <c r="R17" s="199"/>
      <c r="S17" s="197"/>
      <c r="T17" s="197"/>
      <c r="U17" s="197"/>
      <c r="V17" s="202" t="s">
        <v>2981</v>
      </c>
      <c r="W17" s="203">
        <v>170</v>
      </c>
      <c r="X17" s="204">
        <f>IF(ISNA(VLOOKUP(Table7[[#This Row],[ID NUMBER]],PIVOT!O:P,2,0)),0,VLOOKUP(Table7[[#This Row],[ID NUMBER]],PIVOT!O:P,2,0))</f>
        <v>0</v>
      </c>
      <c r="Y17" s="203">
        <f>Table7[[#This Row],[ARREARS]]-Table7[[#This Row],[PAID]]</f>
        <v>170</v>
      </c>
    </row>
    <row r="18" spans="3:25" ht="22.5" customHeight="1" x14ac:dyDescent="0.25">
      <c r="C18" s="197" t="s">
        <v>2005</v>
      </c>
      <c r="D18" s="197" t="s">
        <v>1068</v>
      </c>
      <c r="E18" s="197"/>
      <c r="F18" s="197"/>
      <c r="G18" s="201"/>
      <c r="H18" s="197"/>
      <c r="I18" s="197" t="s">
        <v>95</v>
      </c>
      <c r="J18" s="197"/>
      <c r="K18" s="201"/>
      <c r="L18" s="197"/>
      <c r="M18" s="197"/>
      <c r="N18" s="197"/>
      <c r="O18" s="197"/>
      <c r="P18" s="197"/>
      <c r="Q18" s="199" t="s">
        <v>2799</v>
      </c>
      <c r="R18" s="199"/>
      <c r="S18" s="197"/>
      <c r="T18" s="197"/>
      <c r="U18" s="197"/>
      <c r="V18" s="202" t="s">
        <v>2981</v>
      </c>
      <c r="W18" s="203">
        <v>295</v>
      </c>
      <c r="X18" s="204">
        <f>IF(ISNA(VLOOKUP(Table7[[#This Row],[ID NUMBER]],PIVOT!O:P,2,0)),0,VLOOKUP(Table7[[#This Row],[ID NUMBER]],PIVOT!O:P,2,0))</f>
        <v>0</v>
      </c>
      <c r="Y18" s="203">
        <f>Table7[[#This Row],[ARREARS]]-Table7[[#This Row],[PAID]]</f>
        <v>295</v>
      </c>
    </row>
    <row r="19" spans="3:25" ht="22.5" customHeight="1" x14ac:dyDescent="0.25">
      <c r="C19" s="197" t="s">
        <v>2006</v>
      </c>
      <c r="D19" s="197" t="s">
        <v>1069</v>
      </c>
      <c r="E19" s="197"/>
      <c r="F19" s="197"/>
      <c r="G19" s="201"/>
      <c r="H19" s="197"/>
      <c r="I19" s="197" t="s">
        <v>95</v>
      </c>
      <c r="J19" s="197"/>
      <c r="K19" s="201"/>
      <c r="L19" s="197"/>
      <c r="M19" s="197"/>
      <c r="N19" s="197"/>
      <c r="O19" s="197"/>
      <c r="P19" s="197"/>
      <c r="Q19" s="199" t="s">
        <v>2189</v>
      </c>
      <c r="R19" s="199"/>
      <c r="S19" s="197"/>
      <c r="T19" s="197"/>
      <c r="U19" s="197"/>
      <c r="V19" s="202" t="s">
        <v>2981</v>
      </c>
      <c r="W19" s="203">
        <v>170</v>
      </c>
      <c r="X19" s="204">
        <f>IF(ISNA(VLOOKUP(Table7[[#This Row],[ID NUMBER]],PIVOT!O:P,2,0)),0,VLOOKUP(Table7[[#This Row],[ID NUMBER]],PIVOT!O:P,2,0))</f>
        <v>0</v>
      </c>
      <c r="Y19" s="203">
        <f>Table7[[#This Row],[ARREARS]]-Table7[[#This Row],[PAID]]</f>
        <v>170</v>
      </c>
    </row>
    <row r="20" spans="3:25" ht="22.5" customHeight="1" x14ac:dyDescent="0.25">
      <c r="C20" s="197" t="s">
        <v>2007</v>
      </c>
      <c r="D20" s="197" t="s">
        <v>1070</v>
      </c>
      <c r="E20" s="197"/>
      <c r="F20" s="197"/>
      <c r="G20" s="201"/>
      <c r="H20" s="197"/>
      <c r="I20" s="197" t="s">
        <v>95</v>
      </c>
      <c r="J20" s="197"/>
      <c r="K20" s="201"/>
      <c r="L20" s="197"/>
      <c r="M20" s="197"/>
      <c r="N20" s="197"/>
      <c r="O20" s="197"/>
      <c r="P20" s="197"/>
      <c r="Q20" s="199" t="s">
        <v>2800</v>
      </c>
      <c r="R20" s="199"/>
      <c r="S20" s="197"/>
      <c r="T20" s="197"/>
      <c r="U20" s="197"/>
      <c r="V20" s="202" t="s">
        <v>2981</v>
      </c>
      <c r="W20" s="203">
        <v>170</v>
      </c>
      <c r="X20" s="204">
        <f>IF(ISNA(VLOOKUP(Table7[[#This Row],[ID NUMBER]],PIVOT!O:P,2,0)),0,VLOOKUP(Table7[[#This Row],[ID NUMBER]],PIVOT!O:P,2,0))</f>
        <v>0</v>
      </c>
      <c r="Y20" s="203">
        <f>Table7[[#This Row],[ARREARS]]-Table7[[#This Row],[PAID]]</f>
        <v>170</v>
      </c>
    </row>
    <row r="21" spans="3:25" ht="22.5" customHeight="1" x14ac:dyDescent="0.25">
      <c r="C21" s="197" t="s">
        <v>2008</v>
      </c>
      <c r="D21" s="197" t="s">
        <v>1071</v>
      </c>
      <c r="E21" s="197"/>
      <c r="F21" s="197"/>
      <c r="G21" s="201"/>
      <c r="H21" s="197"/>
      <c r="I21" s="197" t="s">
        <v>95</v>
      </c>
      <c r="J21" s="197"/>
      <c r="K21" s="201"/>
      <c r="L21" s="197"/>
      <c r="M21" s="197"/>
      <c r="N21" s="197"/>
      <c r="O21" s="197"/>
      <c r="P21" s="197"/>
      <c r="Q21" s="199" t="s">
        <v>2801</v>
      </c>
      <c r="R21" s="199"/>
      <c r="S21" s="197"/>
      <c r="T21" s="197"/>
      <c r="U21" s="197"/>
      <c r="V21" s="202" t="s">
        <v>2981</v>
      </c>
      <c r="W21" s="203">
        <v>170</v>
      </c>
      <c r="X21" s="204">
        <f>IF(ISNA(VLOOKUP(Table7[[#This Row],[ID NUMBER]],PIVOT!O:P,2,0)),0,VLOOKUP(Table7[[#This Row],[ID NUMBER]],PIVOT!O:P,2,0))</f>
        <v>0</v>
      </c>
      <c r="Y21" s="203">
        <f>Table7[[#This Row],[ARREARS]]-Table7[[#This Row],[PAID]]</f>
        <v>170</v>
      </c>
    </row>
    <row r="22" spans="3:25" ht="22.5" customHeight="1" x14ac:dyDescent="0.25">
      <c r="C22" s="197" t="s">
        <v>2009</v>
      </c>
      <c r="D22" s="197" t="s">
        <v>1072</v>
      </c>
      <c r="E22" s="197"/>
      <c r="F22" s="197"/>
      <c r="G22" s="201"/>
      <c r="H22" s="197"/>
      <c r="I22" s="197" t="s">
        <v>95</v>
      </c>
      <c r="J22" s="197"/>
      <c r="K22" s="201"/>
      <c r="L22" s="197"/>
      <c r="M22" s="197"/>
      <c r="N22" s="197"/>
      <c r="O22" s="197"/>
      <c r="P22" s="197"/>
      <c r="Q22" s="199" t="s">
        <v>2750</v>
      </c>
      <c r="R22" s="199"/>
      <c r="S22" s="197"/>
      <c r="T22" s="197"/>
      <c r="U22" s="197"/>
      <c r="V22" s="202" t="s">
        <v>2981</v>
      </c>
      <c r="W22" s="203">
        <v>240</v>
      </c>
      <c r="X22" s="204">
        <f>IF(ISNA(VLOOKUP(Table7[[#This Row],[ID NUMBER]],PIVOT!O:P,2,0)),0,VLOOKUP(Table7[[#This Row],[ID NUMBER]],PIVOT!O:P,2,0))</f>
        <v>0</v>
      </c>
      <c r="Y22" s="203">
        <f>Table7[[#This Row],[ARREARS]]-Table7[[#This Row],[PAID]]</f>
        <v>240</v>
      </c>
    </row>
    <row r="23" spans="3:25" ht="22.5" customHeight="1" x14ac:dyDescent="0.25">
      <c r="C23" s="197" t="s">
        <v>2010</v>
      </c>
      <c r="D23" s="197" t="s">
        <v>1073</v>
      </c>
      <c r="E23" s="197"/>
      <c r="F23" s="197"/>
      <c r="G23" s="201"/>
      <c r="H23" s="197"/>
      <c r="I23" s="197" t="s">
        <v>95</v>
      </c>
      <c r="J23" s="197"/>
      <c r="K23" s="201"/>
      <c r="L23" s="197"/>
      <c r="M23" s="197"/>
      <c r="N23" s="197"/>
      <c r="O23" s="197"/>
      <c r="P23" s="197"/>
      <c r="Q23" s="199" t="s">
        <v>2538</v>
      </c>
      <c r="R23" s="199"/>
      <c r="S23" s="197"/>
      <c r="T23" s="197"/>
      <c r="U23" s="197"/>
      <c r="V23" s="202" t="s">
        <v>2981</v>
      </c>
      <c r="W23" s="203">
        <v>0</v>
      </c>
      <c r="X23" s="204">
        <f>IF(ISNA(VLOOKUP(Table7[[#This Row],[ID NUMBER]],PIVOT!O:P,2,0)),0,VLOOKUP(Table7[[#This Row],[ID NUMBER]],PIVOT!O:P,2,0))</f>
        <v>0</v>
      </c>
      <c r="Y23" s="203">
        <f>Table7[[#This Row],[ARREARS]]-Table7[[#This Row],[PAID]]</f>
        <v>0</v>
      </c>
    </row>
    <row r="24" spans="3:25" ht="22.5" customHeight="1" x14ac:dyDescent="0.25">
      <c r="C24" s="197" t="s">
        <v>2011</v>
      </c>
      <c r="D24" s="197" t="s">
        <v>1074</v>
      </c>
      <c r="E24" s="197"/>
      <c r="F24" s="197"/>
      <c r="G24" s="201"/>
      <c r="H24" s="197"/>
      <c r="I24" s="197" t="s">
        <v>95</v>
      </c>
      <c r="J24" s="197"/>
      <c r="K24" s="201"/>
      <c r="L24" s="197"/>
      <c r="M24" s="197"/>
      <c r="N24" s="197"/>
      <c r="O24" s="197"/>
      <c r="P24" s="197"/>
      <c r="Q24" s="199" t="s">
        <v>2802</v>
      </c>
      <c r="R24" s="199"/>
      <c r="S24" s="197"/>
      <c r="T24" s="197"/>
      <c r="U24" s="197"/>
      <c r="V24" s="202" t="s">
        <v>2981</v>
      </c>
      <c r="W24" s="203">
        <v>170</v>
      </c>
      <c r="X24" s="204">
        <f>IF(ISNA(VLOOKUP(Table7[[#This Row],[ID NUMBER]],PIVOT!O:P,2,0)),0,VLOOKUP(Table7[[#This Row],[ID NUMBER]],PIVOT!O:P,2,0))</f>
        <v>0</v>
      </c>
      <c r="Y24" s="203">
        <f>Table7[[#This Row],[ARREARS]]-Table7[[#This Row],[PAID]]</f>
        <v>170</v>
      </c>
    </row>
    <row r="25" spans="3:25" ht="22.5" customHeight="1" x14ac:dyDescent="0.25">
      <c r="C25" s="197" t="s">
        <v>2012</v>
      </c>
      <c r="D25" s="197" t="s">
        <v>1075</v>
      </c>
      <c r="E25" s="197"/>
      <c r="F25" s="197"/>
      <c r="G25" s="201"/>
      <c r="H25" s="197"/>
      <c r="I25" s="197" t="s">
        <v>95</v>
      </c>
      <c r="J25" s="197"/>
      <c r="K25" s="201"/>
      <c r="L25" s="197"/>
      <c r="M25" s="197"/>
      <c r="N25" s="197"/>
      <c r="O25" s="197"/>
      <c r="P25" s="197"/>
      <c r="Q25" s="199" t="s">
        <v>2803</v>
      </c>
      <c r="R25" s="199"/>
      <c r="S25" s="197"/>
      <c r="T25" s="197"/>
      <c r="U25" s="197"/>
      <c r="V25" s="202" t="s">
        <v>2981</v>
      </c>
      <c r="W25" s="203">
        <v>350</v>
      </c>
      <c r="X25" s="204">
        <f>IF(ISNA(VLOOKUP(Table7[[#This Row],[ID NUMBER]],PIVOT!O:P,2,0)),0,VLOOKUP(Table7[[#This Row],[ID NUMBER]],PIVOT!O:P,2,0))</f>
        <v>0</v>
      </c>
      <c r="Y25" s="203">
        <f>Table7[[#This Row],[ARREARS]]-Table7[[#This Row],[PAID]]</f>
        <v>350</v>
      </c>
    </row>
    <row r="26" spans="3:25" ht="22.5" customHeight="1" x14ac:dyDescent="0.25">
      <c r="C26" s="197" t="s">
        <v>2013</v>
      </c>
      <c r="D26" s="197" t="s">
        <v>1076</v>
      </c>
      <c r="E26" s="197"/>
      <c r="F26" s="197"/>
      <c r="G26" s="201"/>
      <c r="H26" s="197"/>
      <c r="I26" s="197" t="s">
        <v>95</v>
      </c>
      <c r="J26" s="197"/>
      <c r="K26" s="201"/>
      <c r="L26" s="197"/>
      <c r="M26" s="197"/>
      <c r="N26" s="197"/>
      <c r="O26" s="197"/>
      <c r="P26" s="197"/>
      <c r="Q26" s="199" t="s">
        <v>2804</v>
      </c>
      <c r="R26" s="199"/>
      <c r="S26" s="197"/>
      <c r="T26" s="197"/>
      <c r="U26" s="197"/>
      <c r="V26" s="202" t="s">
        <v>2981</v>
      </c>
      <c r="W26" s="203">
        <v>170</v>
      </c>
      <c r="X26" s="204">
        <f>IF(ISNA(VLOOKUP(Table7[[#This Row],[ID NUMBER]],PIVOT!O:P,2,0)),0,VLOOKUP(Table7[[#This Row],[ID NUMBER]],PIVOT!O:P,2,0))</f>
        <v>0</v>
      </c>
      <c r="Y26" s="203">
        <f>Table7[[#This Row],[ARREARS]]-Table7[[#This Row],[PAID]]</f>
        <v>170</v>
      </c>
    </row>
    <row r="27" spans="3:25" ht="22.5" customHeight="1" x14ac:dyDescent="0.25">
      <c r="C27" s="197" t="s">
        <v>2014</v>
      </c>
      <c r="D27" s="197" t="s">
        <v>1077</v>
      </c>
      <c r="E27" s="197"/>
      <c r="F27" s="197"/>
      <c r="G27" s="201"/>
      <c r="H27" s="197"/>
      <c r="I27" s="197" t="s">
        <v>95</v>
      </c>
      <c r="J27" s="197"/>
      <c r="K27" s="201"/>
      <c r="L27" s="197"/>
      <c r="M27" s="197"/>
      <c r="N27" s="197"/>
      <c r="O27" s="197"/>
      <c r="P27" s="197"/>
      <c r="Q27" s="199" t="s">
        <v>2805</v>
      </c>
      <c r="R27" s="199"/>
      <c r="S27" s="197"/>
      <c r="T27" s="197"/>
      <c r="U27" s="197"/>
      <c r="V27" s="202" t="s">
        <v>2981</v>
      </c>
      <c r="W27" s="203">
        <v>170</v>
      </c>
      <c r="X27" s="204">
        <f>IF(ISNA(VLOOKUP(Table7[[#This Row],[ID NUMBER]],PIVOT!O:P,2,0)),0,VLOOKUP(Table7[[#This Row],[ID NUMBER]],PIVOT!O:P,2,0))</f>
        <v>0</v>
      </c>
      <c r="Y27" s="203">
        <f>Table7[[#This Row],[ARREARS]]-Table7[[#This Row],[PAID]]</f>
        <v>170</v>
      </c>
    </row>
    <row r="28" spans="3:25" ht="22.5" customHeight="1" x14ac:dyDescent="0.25">
      <c r="C28" s="197" t="s">
        <v>2015</v>
      </c>
      <c r="D28" s="197" t="s">
        <v>1078</v>
      </c>
      <c r="E28" s="197"/>
      <c r="F28" s="197"/>
      <c r="G28" s="201"/>
      <c r="H28" s="197"/>
      <c r="I28" s="197" t="s">
        <v>95</v>
      </c>
      <c r="J28" s="197"/>
      <c r="K28" s="201"/>
      <c r="L28" s="197"/>
      <c r="M28" s="197"/>
      <c r="N28" s="197"/>
      <c r="O28" s="197"/>
      <c r="P28" s="197"/>
      <c r="Q28" s="199" t="s">
        <v>2806</v>
      </c>
      <c r="R28" s="199"/>
      <c r="S28" s="197"/>
      <c r="T28" s="197"/>
      <c r="U28" s="197"/>
      <c r="V28" s="202" t="s">
        <v>2981</v>
      </c>
      <c r="W28" s="203">
        <v>235</v>
      </c>
      <c r="X28" s="204">
        <f>IF(ISNA(VLOOKUP(Table7[[#This Row],[ID NUMBER]],PIVOT!O:P,2,0)),0,VLOOKUP(Table7[[#This Row],[ID NUMBER]],PIVOT!O:P,2,0))</f>
        <v>0</v>
      </c>
      <c r="Y28" s="203">
        <f>Table7[[#This Row],[ARREARS]]-Table7[[#This Row],[PAID]]</f>
        <v>235</v>
      </c>
    </row>
    <row r="29" spans="3:25" ht="22.5" customHeight="1" x14ac:dyDescent="0.25">
      <c r="C29" s="197" t="s">
        <v>2016</v>
      </c>
      <c r="D29" s="197" t="s">
        <v>1079</v>
      </c>
      <c r="E29" s="197"/>
      <c r="F29" s="197"/>
      <c r="G29" s="201"/>
      <c r="H29" s="197"/>
      <c r="I29" s="197" t="s">
        <v>95</v>
      </c>
      <c r="J29" s="197"/>
      <c r="K29" s="201"/>
      <c r="L29" s="197"/>
      <c r="M29" s="197"/>
      <c r="N29" s="197"/>
      <c r="O29" s="197"/>
      <c r="P29" s="197"/>
      <c r="Q29" s="199" t="s">
        <v>2587</v>
      </c>
      <c r="R29" s="199"/>
      <c r="S29" s="197"/>
      <c r="T29" s="197"/>
      <c r="U29" s="197"/>
      <c r="V29" s="202" t="s">
        <v>2981</v>
      </c>
      <c r="W29" s="203">
        <v>170</v>
      </c>
      <c r="X29" s="204">
        <f>IF(ISNA(VLOOKUP(Table7[[#This Row],[ID NUMBER]],PIVOT!O:P,2,0)),0,VLOOKUP(Table7[[#This Row],[ID NUMBER]],PIVOT!O:P,2,0))</f>
        <v>0</v>
      </c>
      <c r="Y29" s="203">
        <f>Table7[[#This Row],[ARREARS]]-Table7[[#This Row],[PAID]]</f>
        <v>170</v>
      </c>
    </row>
    <row r="30" spans="3:25" ht="22.5" customHeight="1" x14ac:dyDescent="0.25">
      <c r="C30" s="197" t="s">
        <v>2017</v>
      </c>
      <c r="D30" s="197" t="s">
        <v>1080</v>
      </c>
      <c r="E30" s="197"/>
      <c r="F30" s="197"/>
      <c r="G30" s="201"/>
      <c r="H30" s="197"/>
      <c r="I30" s="197" t="s">
        <v>95</v>
      </c>
      <c r="J30" s="197"/>
      <c r="K30" s="201"/>
      <c r="L30" s="197"/>
      <c r="M30" s="197"/>
      <c r="N30" s="197"/>
      <c r="O30" s="197"/>
      <c r="P30" s="197"/>
      <c r="Q30" s="199" t="s">
        <v>2588</v>
      </c>
      <c r="R30" s="199"/>
      <c r="S30" s="197"/>
      <c r="T30" s="197"/>
      <c r="U30" s="197"/>
      <c r="V30" s="202" t="s">
        <v>2981</v>
      </c>
      <c r="W30" s="203">
        <v>240</v>
      </c>
      <c r="X30" s="204">
        <f>IF(ISNA(VLOOKUP(Table7[[#This Row],[ID NUMBER]],PIVOT!O:P,2,0)),0,VLOOKUP(Table7[[#This Row],[ID NUMBER]],PIVOT!O:P,2,0))</f>
        <v>0</v>
      </c>
      <c r="Y30" s="203">
        <f>Table7[[#This Row],[ARREARS]]-Table7[[#This Row],[PAID]]</f>
        <v>240</v>
      </c>
    </row>
    <row r="31" spans="3:25" ht="22.5" customHeight="1" x14ac:dyDescent="0.25">
      <c r="C31" s="197" t="s">
        <v>2018</v>
      </c>
      <c r="D31" s="197" t="s">
        <v>1081</v>
      </c>
      <c r="E31" s="197"/>
      <c r="F31" s="197"/>
      <c r="G31" s="201"/>
      <c r="H31" s="197"/>
      <c r="I31" s="197" t="s">
        <v>95</v>
      </c>
      <c r="J31" s="197"/>
      <c r="K31" s="201"/>
      <c r="L31" s="197"/>
      <c r="M31" s="197"/>
      <c r="N31" s="197"/>
      <c r="O31" s="197"/>
      <c r="P31" s="197"/>
      <c r="Q31" s="199" t="s">
        <v>2807</v>
      </c>
      <c r="R31" s="199"/>
      <c r="S31" s="197"/>
      <c r="T31" s="197"/>
      <c r="U31" s="197"/>
      <c r="V31" s="202" t="s">
        <v>2981</v>
      </c>
      <c r="W31" s="203">
        <v>170</v>
      </c>
      <c r="X31" s="204">
        <f>IF(ISNA(VLOOKUP(Table7[[#This Row],[ID NUMBER]],PIVOT!O:P,2,0)),0,VLOOKUP(Table7[[#This Row],[ID NUMBER]],PIVOT!O:P,2,0))</f>
        <v>0</v>
      </c>
      <c r="Y31" s="203">
        <f>Table7[[#This Row],[ARREARS]]-Table7[[#This Row],[PAID]]</f>
        <v>170</v>
      </c>
    </row>
    <row r="32" spans="3:25" ht="22.5" customHeight="1" x14ac:dyDescent="0.25">
      <c r="C32" s="197" t="s">
        <v>2019</v>
      </c>
      <c r="D32" s="197" t="s">
        <v>1082</v>
      </c>
      <c r="E32" s="197"/>
      <c r="F32" s="197"/>
      <c r="G32" s="201"/>
      <c r="H32" s="197"/>
      <c r="I32" s="197" t="s">
        <v>95</v>
      </c>
      <c r="J32" s="197"/>
      <c r="K32" s="201"/>
      <c r="L32" s="197"/>
      <c r="M32" s="197"/>
      <c r="N32" s="197"/>
      <c r="O32" s="197"/>
      <c r="P32" s="197"/>
      <c r="Q32" s="199" t="s">
        <v>2485</v>
      </c>
      <c r="R32" s="199"/>
      <c r="S32" s="197"/>
      <c r="T32" s="197"/>
      <c r="U32" s="197"/>
      <c r="V32" s="202" t="s">
        <v>2981</v>
      </c>
      <c r="W32" s="203">
        <v>170</v>
      </c>
      <c r="X32" s="204">
        <f>IF(ISNA(VLOOKUP(Table7[[#This Row],[ID NUMBER]],PIVOT!O:P,2,0)),0,VLOOKUP(Table7[[#This Row],[ID NUMBER]],PIVOT!O:P,2,0))</f>
        <v>0</v>
      </c>
      <c r="Y32" s="203">
        <f>Table7[[#This Row],[ARREARS]]-Table7[[#This Row],[PAID]]</f>
        <v>170</v>
      </c>
    </row>
    <row r="33" spans="3:25" ht="22.5" customHeight="1" x14ac:dyDescent="0.25">
      <c r="C33" s="197" t="s">
        <v>2020</v>
      </c>
      <c r="D33" s="197" t="s">
        <v>1083</v>
      </c>
      <c r="E33" s="197"/>
      <c r="F33" s="197"/>
      <c r="G33" s="201"/>
      <c r="H33" s="197"/>
      <c r="I33" s="197" t="s">
        <v>95</v>
      </c>
      <c r="J33" s="197"/>
      <c r="K33" s="201"/>
      <c r="L33" s="197"/>
      <c r="M33" s="197"/>
      <c r="N33" s="197"/>
      <c r="O33" s="197"/>
      <c r="P33" s="197"/>
      <c r="Q33" s="199" t="s">
        <v>2808</v>
      </c>
      <c r="R33" s="199"/>
      <c r="S33" s="197"/>
      <c r="T33" s="197"/>
      <c r="U33" s="197"/>
      <c r="V33" s="202" t="s">
        <v>2981</v>
      </c>
      <c r="W33" s="203">
        <v>170</v>
      </c>
      <c r="X33" s="204">
        <f>IF(ISNA(VLOOKUP(Table7[[#This Row],[ID NUMBER]],PIVOT!O:P,2,0)),0,VLOOKUP(Table7[[#This Row],[ID NUMBER]],PIVOT!O:P,2,0))</f>
        <v>0</v>
      </c>
      <c r="Y33" s="203">
        <f>Table7[[#This Row],[ARREARS]]-Table7[[#This Row],[PAID]]</f>
        <v>170</v>
      </c>
    </row>
    <row r="34" spans="3:25" ht="22.5" customHeight="1" x14ac:dyDescent="0.25">
      <c r="C34" s="197" t="s">
        <v>2021</v>
      </c>
      <c r="D34" s="197" t="s">
        <v>1084</v>
      </c>
      <c r="E34" s="197"/>
      <c r="F34" s="197"/>
      <c r="G34" s="201"/>
      <c r="H34" s="197"/>
      <c r="I34" s="197" t="s">
        <v>95</v>
      </c>
      <c r="J34" s="197"/>
      <c r="K34" s="201"/>
      <c r="L34" s="197"/>
      <c r="M34" s="197"/>
      <c r="N34" s="197"/>
      <c r="O34" s="197"/>
      <c r="P34" s="197"/>
      <c r="Q34" s="199" t="s">
        <v>2809</v>
      </c>
      <c r="R34" s="199"/>
      <c r="S34" s="197"/>
      <c r="T34" s="197"/>
      <c r="U34" s="197"/>
      <c r="V34" s="202" t="s">
        <v>2981</v>
      </c>
      <c r="W34" s="203">
        <v>170</v>
      </c>
      <c r="X34" s="204">
        <f>IF(ISNA(VLOOKUP(Table7[[#This Row],[ID NUMBER]],PIVOT!O:P,2,0)),0,VLOOKUP(Table7[[#This Row],[ID NUMBER]],PIVOT!O:P,2,0))</f>
        <v>0</v>
      </c>
      <c r="Y34" s="203">
        <f>Table7[[#This Row],[ARREARS]]-Table7[[#This Row],[PAID]]</f>
        <v>170</v>
      </c>
    </row>
    <row r="35" spans="3:25" ht="22.5" customHeight="1" x14ac:dyDescent="0.25">
      <c r="C35" s="197" t="s">
        <v>2022</v>
      </c>
      <c r="D35" s="197" t="s">
        <v>1085</v>
      </c>
      <c r="E35" s="197"/>
      <c r="F35" s="197"/>
      <c r="G35" s="201"/>
      <c r="H35" s="197"/>
      <c r="I35" s="197" t="s">
        <v>95</v>
      </c>
      <c r="J35" s="197"/>
      <c r="K35" s="201"/>
      <c r="L35" s="197"/>
      <c r="M35" s="197"/>
      <c r="N35" s="197"/>
      <c r="O35" s="197"/>
      <c r="P35" s="197"/>
      <c r="Q35" s="199" t="s">
        <v>2810</v>
      </c>
      <c r="R35" s="199"/>
      <c r="S35" s="197"/>
      <c r="T35" s="197"/>
      <c r="U35" s="197"/>
      <c r="V35" s="202" t="s">
        <v>2981</v>
      </c>
      <c r="W35" s="203">
        <v>170</v>
      </c>
      <c r="X35" s="204">
        <f>IF(ISNA(VLOOKUP(Table7[[#This Row],[ID NUMBER]],PIVOT!O:P,2,0)),0,VLOOKUP(Table7[[#This Row],[ID NUMBER]],PIVOT!O:P,2,0))</f>
        <v>0</v>
      </c>
      <c r="Y35" s="203">
        <f>Table7[[#This Row],[ARREARS]]-Table7[[#This Row],[PAID]]</f>
        <v>170</v>
      </c>
    </row>
    <row r="36" spans="3:25" ht="22.5" customHeight="1" x14ac:dyDescent="0.25">
      <c r="C36" s="197" t="s">
        <v>2023</v>
      </c>
      <c r="D36" s="197" t="s">
        <v>1086</v>
      </c>
      <c r="E36" s="197"/>
      <c r="F36" s="197"/>
      <c r="G36" s="201"/>
      <c r="H36" s="197"/>
      <c r="I36" s="197" t="s">
        <v>95</v>
      </c>
      <c r="J36" s="197"/>
      <c r="K36" s="201"/>
      <c r="L36" s="197"/>
      <c r="M36" s="197"/>
      <c r="N36" s="197"/>
      <c r="O36" s="197"/>
      <c r="P36" s="197"/>
      <c r="Q36" s="199" t="s">
        <v>2811</v>
      </c>
      <c r="R36" s="199"/>
      <c r="S36" s="197"/>
      <c r="T36" s="197"/>
      <c r="U36" s="197"/>
      <c r="V36" s="202" t="s">
        <v>2981</v>
      </c>
      <c r="W36" s="203">
        <v>270</v>
      </c>
      <c r="X36" s="204">
        <f>IF(ISNA(VLOOKUP(Table7[[#This Row],[ID NUMBER]],PIVOT!O:P,2,0)),0,VLOOKUP(Table7[[#This Row],[ID NUMBER]],PIVOT!O:P,2,0))</f>
        <v>0</v>
      </c>
      <c r="Y36" s="203">
        <f>Table7[[#This Row],[ARREARS]]-Table7[[#This Row],[PAID]]</f>
        <v>270</v>
      </c>
    </row>
    <row r="37" spans="3:25" ht="22.5" customHeight="1" x14ac:dyDescent="0.25">
      <c r="C37" s="197" t="s">
        <v>2024</v>
      </c>
      <c r="D37" s="197" t="s">
        <v>1087</v>
      </c>
      <c r="E37" s="197"/>
      <c r="F37" s="197"/>
      <c r="G37" s="201"/>
      <c r="H37" s="197"/>
      <c r="I37" s="197" t="s">
        <v>95</v>
      </c>
      <c r="J37" s="197"/>
      <c r="K37" s="201"/>
      <c r="L37" s="197"/>
      <c r="M37" s="197"/>
      <c r="N37" s="197"/>
      <c r="O37" s="197"/>
      <c r="P37" s="197"/>
      <c r="Q37" s="199" t="s">
        <v>2812</v>
      </c>
      <c r="R37" s="199"/>
      <c r="S37" s="197"/>
      <c r="T37" s="197"/>
      <c r="U37" s="197"/>
      <c r="V37" s="202" t="s">
        <v>2981</v>
      </c>
      <c r="W37" s="203">
        <v>170</v>
      </c>
      <c r="X37" s="204">
        <f>IF(ISNA(VLOOKUP(Table7[[#This Row],[ID NUMBER]],PIVOT!O:P,2,0)),0,VLOOKUP(Table7[[#This Row],[ID NUMBER]],PIVOT!O:P,2,0))</f>
        <v>0</v>
      </c>
      <c r="Y37" s="203">
        <f>Table7[[#This Row],[ARREARS]]-Table7[[#This Row],[PAID]]</f>
        <v>170</v>
      </c>
    </row>
    <row r="38" spans="3:25" ht="22.5" customHeight="1" x14ac:dyDescent="0.25">
      <c r="C38" s="197" t="s">
        <v>2025</v>
      </c>
      <c r="D38" s="197" t="s">
        <v>1088</v>
      </c>
      <c r="E38" s="197"/>
      <c r="F38" s="197"/>
      <c r="G38" s="201"/>
      <c r="H38" s="197"/>
      <c r="I38" s="197" t="s">
        <v>95</v>
      </c>
      <c r="J38" s="197"/>
      <c r="K38" s="201"/>
      <c r="L38" s="197"/>
      <c r="M38" s="197"/>
      <c r="N38" s="197"/>
      <c r="O38" s="197"/>
      <c r="P38" s="197"/>
      <c r="Q38" s="199" t="s">
        <v>2813</v>
      </c>
      <c r="R38" s="199"/>
      <c r="S38" s="197"/>
      <c r="T38" s="197"/>
      <c r="U38" s="197"/>
      <c r="V38" s="202" t="s">
        <v>2981</v>
      </c>
      <c r="W38" s="203">
        <v>170</v>
      </c>
      <c r="X38" s="204">
        <f>IF(ISNA(VLOOKUP(Table7[[#This Row],[ID NUMBER]],PIVOT!O:P,2,0)),0,VLOOKUP(Table7[[#This Row],[ID NUMBER]],PIVOT!O:P,2,0))</f>
        <v>0</v>
      </c>
      <c r="Y38" s="203">
        <f>Table7[[#This Row],[ARREARS]]-Table7[[#This Row],[PAID]]</f>
        <v>170</v>
      </c>
    </row>
    <row r="39" spans="3:25" ht="22.5" customHeight="1" x14ac:dyDescent="0.25">
      <c r="C39" s="197" t="s">
        <v>2026</v>
      </c>
      <c r="D39" s="197" t="s">
        <v>1089</v>
      </c>
      <c r="E39" s="197"/>
      <c r="F39" s="197"/>
      <c r="G39" s="201"/>
      <c r="H39" s="197"/>
      <c r="I39" s="197" t="s">
        <v>95</v>
      </c>
      <c r="J39" s="197"/>
      <c r="K39" s="201"/>
      <c r="L39" s="197"/>
      <c r="M39" s="197"/>
      <c r="N39" s="197"/>
      <c r="O39" s="197"/>
      <c r="P39" s="197"/>
      <c r="Q39" s="199" t="s">
        <v>2814</v>
      </c>
      <c r="R39" s="199"/>
      <c r="S39" s="197"/>
      <c r="T39" s="197"/>
      <c r="U39" s="197"/>
      <c r="V39" s="202" t="s">
        <v>2981</v>
      </c>
      <c r="W39" s="203">
        <v>200</v>
      </c>
      <c r="X39" s="204">
        <f>IF(ISNA(VLOOKUP(Table7[[#This Row],[ID NUMBER]],PIVOT!O:P,2,0)),0,VLOOKUP(Table7[[#This Row],[ID NUMBER]],PIVOT!O:P,2,0))</f>
        <v>0</v>
      </c>
      <c r="Y39" s="203">
        <f>Table7[[#This Row],[ARREARS]]-Table7[[#This Row],[PAID]]</f>
        <v>200</v>
      </c>
    </row>
    <row r="40" spans="3:25" ht="22.5" customHeight="1" x14ac:dyDescent="0.25">
      <c r="C40" s="197" t="s">
        <v>2027</v>
      </c>
      <c r="D40" s="197" t="s">
        <v>1090</v>
      </c>
      <c r="E40" s="197"/>
      <c r="F40" s="197"/>
      <c r="G40" s="201"/>
      <c r="H40" s="197"/>
      <c r="I40" s="197" t="s">
        <v>95</v>
      </c>
      <c r="J40" s="197"/>
      <c r="K40" s="201"/>
      <c r="L40" s="197"/>
      <c r="M40" s="197"/>
      <c r="N40" s="197"/>
      <c r="O40" s="197"/>
      <c r="P40" s="197"/>
      <c r="Q40" s="199" t="s">
        <v>2815</v>
      </c>
      <c r="R40" s="199"/>
      <c r="S40" s="197"/>
      <c r="T40" s="197"/>
      <c r="U40" s="197"/>
      <c r="V40" s="202" t="s">
        <v>2981</v>
      </c>
      <c r="W40" s="203">
        <v>170</v>
      </c>
      <c r="X40" s="204">
        <f>IF(ISNA(VLOOKUP(Table7[[#This Row],[ID NUMBER]],PIVOT!O:P,2,0)),0,VLOOKUP(Table7[[#This Row],[ID NUMBER]],PIVOT!O:P,2,0))</f>
        <v>0</v>
      </c>
      <c r="Y40" s="203">
        <f>Table7[[#This Row],[ARREARS]]-Table7[[#This Row],[PAID]]</f>
        <v>170</v>
      </c>
    </row>
    <row r="41" spans="3:25" ht="22.5" customHeight="1" x14ac:dyDescent="0.25">
      <c r="C41" s="197" t="s">
        <v>2028</v>
      </c>
      <c r="D41" s="197" t="s">
        <v>1091</v>
      </c>
      <c r="E41" s="197"/>
      <c r="F41" s="197"/>
      <c r="G41" s="201"/>
      <c r="H41" s="197"/>
      <c r="I41" s="197" t="s">
        <v>95</v>
      </c>
      <c r="J41" s="197"/>
      <c r="K41" s="201"/>
      <c r="L41" s="197"/>
      <c r="M41" s="197"/>
      <c r="N41" s="197"/>
      <c r="O41" s="197"/>
      <c r="P41" s="197"/>
      <c r="Q41" s="199" t="s">
        <v>2642</v>
      </c>
      <c r="R41" s="199"/>
      <c r="S41" s="197"/>
      <c r="T41" s="197"/>
      <c r="U41" s="197"/>
      <c r="V41" s="202" t="s">
        <v>2981</v>
      </c>
      <c r="W41" s="203">
        <v>0</v>
      </c>
      <c r="X41" s="204">
        <f>IF(ISNA(VLOOKUP(Table7[[#This Row],[ID NUMBER]],PIVOT!O:P,2,0)),0,VLOOKUP(Table7[[#This Row],[ID NUMBER]],PIVOT!O:P,2,0))</f>
        <v>0</v>
      </c>
      <c r="Y41" s="203">
        <f>Table7[[#This Row],[ARREARS]]-Table7[[#This Row],[PAID]]</f>
        <v>0</v>
      </c>
    </row>
    <row r="42" spans="3:25" ht="22.5" customHeight="1" x14ac:dyDescent="0.25">
      <c r="C42" s="197" t="s">
        <v>2029</v>
      </c>
      <c r="D42" s="197" t="s">
        <v>1092</v>
      </c>
      <c r="E42" s="197"/>
      <c r="F42" s="197"/>
      <c r="G42" s="201"/>
      <c r="H42" s="197"/>
      <c r="I42" s="197" t="s">
        <v>95</v>
      </c>
      <c r="J42" s="197"/>
      <c r="K42" s="201"/>
      <c r="L42" s="197"/>
      <c r="M42" s="197"/>
      <c r="N42" s="197"/>
      <c r="O42" s="197"/>
      <c r="P42" s="197"/>
      <c r="Q42" s="199" t="s">
        <v>2816</v>
      </c>
      <c r="R42" s="199"/>
      <c r="S42" s="197"/>
      <c r="T42" s="197"/>
      <c r="U42" s="197"/>
      <c r="V42" s="202" t="s">
        <v>2981</v>
      </c>
      <c r="W42" s="203">
        <v>170</v>
      </c>
      <c r="X42" s="204">
        <f>IF(ISNA(VLOOKUP(Table7[[#This Row],[ID NUMBER]],PIVOT!O:P,2,0)),0,VLOOKUP(Table7[[#This Row],[ID NUMBER]],PIVOT!O:P,2,0))</f>
        <v>0</v>
      </c>
      <c r="Y42" s="203">
        <f>Table7[[#This Row],[ARREARS]]-Table7[[#This Row],[PAID]]</f>
        <v>170</v>
      </c>
    </row>
    <row r="43" spans="3:25" ht="22.5" customHeight="1" x14ac:dyDescent="0.25">
      <c r="C43" s="197" t="s">
        <v>2030</v>
      </c>
      <c r="D43" s="197" t="s">
        <v>1093</v>
      </c>
      <c r="E43" s="197"/>
      <c r="F43" s="197"/>
      <c r="G43" s="201"/>
      <c r="H43" s="197"/>
      <c r="I43" s="197" t="s">
        <v>95</v>
      </c>
      <c r="J43" s="197"/>
      <c r="K43" s="201"/>
      <c r="L43" s="197"/>
      <c r="M43" s="197"/>
      <c r="N43" s="197"/>
      <c r="O43" s="197"/>
      <c r="P43" s="197"/>
      <c r="Q43" s="199" t="s">
        <v>2817</v>
      </c>
      <c r="R43" s="199"/>
      <c r="S43" s="197"/>
      <c r="T43" s="197"/>
      <c r="U43" s="197"/>
      <c r="V43" s="202" t="s">
        <v>2981</v>
      </c>
      <c r="W43" s="203">
        <v>505</v>
      </c>
      <c r="X43" s="204">
        <f>IF(ISNA(VLOOKUP(Table7[[#This Row],[ID NUMBER]],PIVOT!O:P,2,0)),0,VLOOKUP(Table7[[#This Row],[ID NUMBER]],PIVOT!O:P,2,0))</f>
        <v>0</v>
      </c>
      <c r="Y43" s="203">
        <f>Table7[[#This Row],[ARREARS]]-Table7[[#This Row],[PAID]]</f>
        <v>505</v>
      </c>
    </row>
    <row r="44" spans="3:25" ht="22.5" customHeight="1" x14ac:dyDescent="0.25">
      <c r="C44" s="197" t="s">
        <v>2031</v>
      </c>
      <c r="D44" s="197" t="s">
        <v>1094</v>
      </c>
      <c r="E44" s="197"/>
      <c r="F44" s="197"/>
      <c r="G44" s="201"/>
      <c r="H44" s="197"/>
      <c r="I44" s="197" t="s">
        <v>95</v>
      </c>
      <c r="J44" s="197"/>
      <c r="K44" s="201"/>
      <c r="L44" s="197"/>
      <c r="M44" s="197"/>
      <c r="N44" s="197"/>
      <c r="O44" s="197"/>
      <c r="P44" s="197"/>
      <c r="Q44" s="199" t="s">
        <v>2818</v>
      </c>
      <c r="R44" s="199"/>
      <c r="S44" s="197"/>
      <c r="T44" s="197"/>
      <c r="U44" s="197"/>
      <c r="V44" s="202" t="s">
        <v>2981</v>
      </c>
      <c r="W44" s="203">
        <v>295</v>
      </c>
      <c r="X44" s="204">
        <f>IF(ISNA(VLOOKUP(Table7[[#This Row],[ID NUMBER]],PIVOT!O:P,2,0)),0,VLOOKUP(Table7[[#This Row],[ID NUMBER]],PIVOT!O:P,2,0))</f>
        <v>0</v>
      </c>
      <c r="Y44" s="203">
        <f>Table7[[#This Row],[ARREARS]]-Table7[[#This Row],[PAID]]</f>
        <v>295</v>
      </c>
    </row>
    <row r="45" spans="3:25" ht="22.5" customHeight="1" x14ac:dyDescent="0.25">
      <c r="C45" s="197" t="s">
        <v>2032</v>
      </c>
      <c r="D45" s="197" t="s">
        <v>1095</v>
      </c>
      <c r="E45" s="197"/>
      <c r="F45" s="197"/>
      <c r="G45" s="201"/>
      <c r="H45" s="197"/>
      <c r="I45" s="197" t="s">
        <v>95</v>
      </c>
      <c r="J45" s="197"/>
      <c r="K45" s="201"/>
      <c r="L45" s="197"/>
      <c r="M45" s="197"/>
      <c r="N45" s="197"/>
      <c r="O45" s="197"/>
      <c r="P45" s="197"/>
      <c r="Q45" s="199" t="s">
        <v>2551</v>
      </c>
      <c r="R45" s="199"/>
      <c r="S45" s="197"/>
      <c r="T45" s="197"/>
      <c r="U45" s="197"/>
      <c r="V45" s="202" t="s">
        <v>2981</v>
      </c>
      <c r="W45" s="203">
        <v>240</v>
      </c>
      <c r="X45" s="204">
        <f>IF(ISNA(VLOOKUP(Table7[[#This Row],[ID NUMBER]],PIVOT!O:P,2,0)),0,VLOOKUP(Table7[[#This Row],[ID NUMBER]],PIVOT!O:P,2,0))</f>
        <v>0</v>
      </c>
      <c r="Y45" s="203">
        <f>Table7[[#This Row],[ARREARS]]-Table7[[#This Row],[PAID]]</f>
        <v>240</v>
      </c>
    </row>
    <row r="46" spans="3:25" ht="22.5" customHeight="1" x14ac:dyDescent="0.25">
      <c r="C46" s="197" t="s">
        <v>2033</v>
      </c>
      <c r="D46" s="197" t="s">
        <v>1096</v>
      </c>
      <c r="E46" s="197"/>
      <c r="F46" s="197"/>
      <c r="G46" s="201"/>
      <c r="H46" s="197"/>
      <c r="I46" s="197" t="s">
        <v>95</v>
      </c>
      <c r="J46" s="197"/>
      <c r="K46" s="201"/>
      <c r="L46" s="197"/>
      <c r="M46" s="197"/>
      <c r="N46" s="197"/>
      <c r="O46" s="197"/>
      <c r="P46" s="197"/>
      <c r="Q46" s="199" t="s">
        <v>2819</v>
      </c>
      <c r="R46" s="199"/>
      <c r="S46" s="197"/>
      <c r="T46" s="197"/>
      <c r="U46" s="197"/>
      <c r="V46" s="202" t="s">
        <v>2981</v>
      </c>
      <c r="W46" s="203">
        <v>340</v>
      </c>
      <c r="X46" s="204">
        <f>IF(ISNA(VLOOKUP(Table7[[#This Row],[ID NUMBER]],PIVOT!O:P,2,0)),0,VLOOKUP(Table7[[#This Row],[ID NUMBER]],PIVOT!O:P,2,0))</f>
        <v>0</v>
      </c>
      <c r="Y46" s="203">
        <f>Table7[[#This Row],[ARREARS]]-Table7[[#This Row],[PAID]]</f>
        <v>340</v>
      </c>
    </row>
    <row r="47" spans="3:25" ht="22.5" customHeight="1" x14ac:dyDescent="0.25">
      <c r="C47" s="197" t="s">
        <v>2034</v>
      </c>
      <c r="D47" s="197" t="s">
        <v>1097</v>
      </c>
      <c r="E47" s="197"/>
      <c r="F47" s="197"/>
      <c r="G47" s="201"/>
      <c r="H47" s="197"/>
      <c r="I47" s="197" t="s">
        <v>95</v>
      </c>
      <c r="J47" s="197"/>
      <c r="K47" s="201"/>
      <c r="L47" s="197"/>
      <c r="M47" s="197"/>
      <c r="N47" s="197"/>
      <c r="O47" s="197"/>
      <c r="P47" s="197"/>
      <c r="Q47" s="199" t="s">
        <v>2462</v>
      </c>
      <c r="R47" s="199"/>
      <c r="S47" s="197"/>
      <c r="T47" s="197"/>
      <c r="U47" s="197"/>
      <c r="V47" s="202" t="s">
        <v>2981</v>
      </c>
      <c r="W47" s="203">
        <v>175</v>
      </c>
      <c r="X47" s="204">
        <f>IF(ISNA(VLOOKUP(Table7[[#This Row],[ID NUMBER]],PIVOT!O:P,2,0)),0,VLOOKUP(Table7[[#This Row],[ID NUMBER]],PIVOT!O:P,2,0))</f>
        <v>0</v>
      </c>
      <c r="Y47" s="203">
        <f>Table7[[#This Row],[ARREARS]]-Table7[[#This Row],[PAID]]</f>
        <v>175</v>
      </c>
    </row>
    <row r="48" spans="3:25" ht="22.5" customHeight="1" x14ac:dyDescent="0.25">
      <c r="C48" s="197" t="s">
        <v>2035</v>
      </c>
      <c r="D48" s="197" t="s">
        <v>1098</v>
      </c>
      <c r="E48" s="197"/>
      <c r="F48" s="197"/>
      <c r="G48" s="201"/>
      <c r="H48" s="197"/>
      <c r="I48" s="197" t="s">
        <v>95</v>
      </c>
      <c r="J48" s="197"/>
      <c r="K48" s="201"/>
      <c r="L48" s="197"/>
      <c r="M48" s="197"/>
      <c r="N48" s="197"/>
      <c r="O48" s="197"/>
      <c r="P48" s="197"/>
      <c r="Q48" s="199" t="s">
        <v>2820</v>
      </c>
      <c r="R48" s="199"/>
      <c r="S48" s="197"/>
      <c r="T48" s="197"/>
      <c r="U48" s="197"/>
      <c r="V48" s="202" t="s">
        <v>2981</v>
      </c>
      <c r="W48" s="203">
        <v>190</v>
      </c>
      <c r="X48" s="204">
        <f>IF(ISNA(VLOOKUP(Table7[[#This Row],[ID NUMBER]],PIVOT!O:P,2,0)),0,VLOOKUP(Table7[[#This Row],[ID NUMBER]],PIVOT!O:P,2,0))</f>
        <v>0</v>
      </c>
      <c r="Y48" s="203">
        <f>Table7[[#This Row],[ARREARS]]-Table7[[#This Row],[PAID]]</f>
        <v>190</v>
      </c>
    </row>
    <row r="49" spans="3:25" ht="22.5" customHeight="1" x14ac:dyDescent="0.25">
      <c r="C49" s="197" t="s">
        <v>2036</v>
      </c>
      <c r="D49" s="197" t="s">
        <v>1099</v>
      </c>
      <c r="E49" s="197"/>
      <c r="F49" s="197"/>
      <c r="G49" s="201"/>
      <c r="H49" s="197"/>
      <c r="I49" s="197" t="s">
        <v>95</v>
      </c>
      <c r="J49" s="197"/>
      <c r="K49" s="201"/>
      <c r="L49" s="197"/>
      <c r="M49" s="197"/>
      <c r="N49" s="197"/>
      <c r="O49" s="197"/>
      <c r="P49" s="197"/>
      <c r="Q49" s="199" t="s">
        <v>2821</v>
      </c>
      <c r="R49" s="199"/>
      <c r="S49" s="197"/>
      <c r="T49" s="197"/>
      <c r="U49" s="197"/>
      <c r="V49" s="202" t="s">
        <v>2981</v>
      </c>
      <c r="W49" s="203">
        <v>340</v>
      </c>
      <c r="X49" s="204">
        <f>IF(ISNA(VLOOKUP(Table7[[#This Row],[ID NUMBER]],PIVOT!O:P,2,0)),0,VLOOKUP(Table7[[#This Row],[ID NUMBER]],PIVOT!O:P,2,0))</f>
        <v>0</v>
      </c>
      <c r="Y49" s="203">
        <f>Table7[[#This Row],[ARREARS]]-Table7[[#This Row],[PAID]]</f>
        <v>340</v>
      </c>
    </row>
    <row r="50" spans="3:25" ht="22.5" customHeight="1" x14ac:dyDescent="0.25">
      <c r="C50" s="197" t="s">
        <v>2037</v>
      </c>
      <c r="D50" s="197" t="s">
        <v>1100</v>
      </c>
      <c r="E50" s="197"/>
      <c r="F50" s="197"/>
      <c r="G50" s="201"/>
      <c r="H50" s="197"/>
      <c r="I50" s="197" t="s">
        <v>95</v>
      </c>
      <c r="J50" s="197"/>
      <c r="K50" s="201"/>
      <c r="L50" s="197"/>
      <c r="M50" s="197"/>
      <c r="N50" s="197"/>
      <c r="O50" s="197"/>
      <c r="P50" s="197"/>
      <c r="Q50" s="199" t="s">
        <v>2822</v>
      </c>
      <c r="R50" s="199"/>
      <c r="S50" s="197"/>
      <c r="T50" s="197"/>
      <c r="U50" s="197"/>
      <c r="V50" s="202" t="s">
        <v>2981</v>
      </c>
      <c r="W50" s="203">
        <v>170</v>
      </c>
      <c r="X50" s="204">
        <f>IF(ISNA(VLOOKUP(Table7[[#This Row],[ID NUMBER]],PIVOT!O:P,2,0)),0,VLOOKUP(Table7[[#This Row],[ID NUMBER]],PIVOT!O:P,2,0))</f>
        <v>0</v>
      </c>
      <c r="Y50" s="203">
        <f>Table7[[#This Row],[ARREARS]]-Table7[[#This Row],[PAID]]</f>
        <v>170</v>
      </c>
    </row>
    <row r="51" spans="3:25" ht="22.5" customHeight="1" x14ac:dyDescent="0.25">
      <c r="C51" s="197" t="s">
        <v>2038</v>
      </c>
      <c r="D51" s="197" t="s">
        <v>1101</v>
      </c>
      <c r="E51" s="197"/>
      <c r="F51" s="197"/>
      <c r="G51" s="201"/>
      <c r="H51" s="197"/>
      <c r="I51" s="197" t="s">
        <v>95</v>
      </c>
      <c r="J51" s="197"/>
      <c r="K51" s="201"/>
      <c r="L51" s="197"/>
      <c r="M51" s="197"/>
      <c r="N51" s="197"/>
      <c r="O51" s="197"/>
      <c r="P51" s="197"/>
      <c r="Q51" s="199" t="s">
        <v>2823</v>
      </c>
      <c r="R51" s="199"/>
      <c r="S51" s="197"/>
      <c r="T51" s="197"/>
      <c r="U51" s="197"/>
      <c r="V51" s="202" t="s">
        <v>2981</v>
      </c>
      <c r="W51" s="203">
        <v>240</v>
      </c>
      <c r="X51" s="204">
        <f>IF(ISNA(VLOOKUP(Table7[[#This Row],[ID NUMBER]],PIVOT!O:P,2,0)),0,VLOOKUP(Table7[[#This Row],[ID NUMBER]],PIVOT!O:P,2,0))</f>
        <v>0</v>
      </c>
      <c r="Y51" s="203">
        <f>Table7[[#This Row],[ARREARS]]-Table7[[#This Row],[PAID]]</f>
        <v>240</v>
      </c>
    </row>
    <row r="52" spans="3:25" ht="22.5" customHeight="1" x14ac:dyDescent="0.25">
      <c r="C52" s="197" t="s">
        <v>2039</v>
      </c>
      <c r="D52" s="197" t="s">
        <v>1102</v>
      </c>
      <c r="E52" s="197"/>
      <c r="F52" s="197"/>
      <c r="G52" s="201"/>
      <c r="H52" s="197"/>
      <c r="I52" s="197" t="s">
        <v>95</v>
      </c>
      <c r="J52" s="197"/>
      <c r="K52" s="201"/>
      <c r="L52" s="197"/>
      <c r="M52" s="197"/>
      <c r="N52" s="197"/>
      <c r="O52" s="197"/>
      <c r="P52" s="197"/>
      <c r="Q52" s="199" t="s">
        <v>2824</v>
      </c>
      <c r="R52" s="199"/>
      <c r="S52" s="197"/>
      <c r="T52" s="197"/>
      <c r="U52" s="197"/>
      <c r="V52" s="202" t="s">
        <v>2981</v>
      </c>
      <c r="W52" s="203">
        <v>340</v>
      </c>
      <c r="X52" s="204">
        <f>IF(ISNA(VLOOKUP(Table7[[#This Row],[ID NUMBER]],PIVOT!O:P,2,0)),0,VLOOKUP(Table7[[#This Row],[ID NUMBER]],PIVOT!O:P,2,0))</f>
        <v>0</v>
      </c>
      <c r="Y52" s="203">
        <f>Table7[[#This Row],[ARREARS]]-Table7[[#This Row],[PAID]]</f>
        <v>340</v>
      </c>
    </row>
    <row r="53" spans="3:25" ht="22.5" customHeight="1" x14ac:dyDescent="0.25">
      <c r="C53" s="197" t="s">
        <v>2040</v>
      </c>
      <c r="D53" s="197" t="s">
        <v>1103</v>
      </c>
      <c r="E53" s="197"/>
      <c r="F53" s="197"/>
      <c r="G53" s="201"/>
      <c r="H53" s="197"/>
      <c r="I53" s="197" t="s">
        <v>95</v>
      </c>
      <c r="J53" s="197"/>
      <c r="K53" s="201"/>
      <c r="L53" s="197"/>
      <c r="M53" s="197"/>
      <c r="N53" s="197"/>
      <c r="O53" s="197"/>
      <c r="P53" s="197"/>
      <c r="Q53" s="199" t="s">
        <v>2825</v>
      </c>
      <c r="R53" s="199"/>
      <c r="S53" s="197"/>
      <c r="T53" s="197"/>
      <c r="U53" s="197"/>
      <c r="V53" s="202" t="s">
        <v>2981</v>
      </c>
      <c r="W53" s="203">
        <v>235</v>
      </c>
      <c r="X53" s="204">
        <f>IF(ISNA(VLOOKUP(Table7[[#This Row],[ID NUMBER]],PIVOT!O:P,2,0)),0,VLOOKUP(Table7[[#This Row],[ID NUMBER]],PIVOT!O:P,2,0))</f>
        <v>0</v>
      </c>
      <c r="Y53" s="203">
        <f>Table7[[#This Row],[ARREARS]]-Table7[[#This Row],[PAID]]</f>
        <v>235</v>
      </c>
    </row>
    <row r="54" spans="3:25" ht="22.5" customHeight="1" x14ac:dyDescent="0.25">
      <c r="C54" s="197" t="s">
        <v>2041</v>
      </c>
      <c r="D54" s="197" t="s">
        <v>1104</v>
      </c>
      <c r="E54" s="197"/>
      <c r="F54" s="197"/>
      <c r="G54" s="201"/>
      <c r="H54" s="197"/>
      <c r="I54" s="197" t="s">
        <v>95</v>
      </c>
      <c r="J54" s="197"/>
      <c r="K54" s="201"/>
      <c r="L54" s="197"/>
      <c r="M54" s="197"/>
      <c r="N54" s="197"/>
      <c r="O54" s="197"/>
      <c r="P54" s="197"/>
      <c r="Q54" s="199" t="s">
        <v>2826</v>
      </c>
      <c r="R54" s="199"/>
      <c r="S54" s="197"/>
      <c r="T54" s="197"/>
      <c r="U54" s="197"/>
      <c r="V54" s="202" t="s">
        <v>2981</v>
      </c>
      <c r="W54" s="203">
        <v>405</v>
      </c>
      <c r="X54" s="204">
        <f>IF(ISNA(VLOOKUP(Table7[[#This Row],[ID NUMBER]],PIVOT!O:P,2,0)),0,VLOOKUP(Table7[[#This Row],[ID NUMBER]],PIVOT!O:P,2,0))</f>
        <v>0</v>
      </c>
      <c r="Y54" s="203">
        <f>Table7[[#This Row],[ARREARS]]-Table7[[#This Row],[PAID]]</f>
        <v>405</v>
      </c>
    </row>
    <row r="55" spans="3:25" ht="22.5" customHeight="1" x14ac:dyDescent="0.25">
      <c r="C55" s="197" t="s">
        <v>2042</v>
      </c>
      <c r="D55" s="197" t="s">
        <v>1105</v>
      </c>
      <c r="E55" s="197"/>
      <c r="F55" s="197"/>
      <c r="G55" s="201"/>
      <c r="H55" s="197"/>
      <c r="I55" s="197" t="s">
        <v>95</v>
      </c>
      <c r="J55" s="197"/>
      <c r="K55" s="201"/>
      <c r="L55" s="197"/>
      <c r="M55" s="197"/>
      <c r="N55" s="197"/>
      <c r="O55" s="197"/>
      <c r="P55" s="197"/>
      <c r="Q55" s="199" t="s">
        <v>2827</v>
      </c>
      <c r="R55" s="199"/>
      <c r="S55" s="197"/>
      <c r="T55" s="197"/>
      <c r="U55" s="197"/>
      <c r="V55" s="202" t="s">
        <v>2981</v>
      </c>
      <c r="W55" s="203">
        <v>225</v>
      </c>
      <c r="X55" s="204">
        <f>IF(ISNA(VLOOKUP(Table7[[#This Row],[ID NUMBER]],PIVOT!O:P,2,0)),0,VLOOKUP(Table7[[#This Row],[ID NUMBER]],PIVOT!O:P,2,0))</f>
        <v>0</v>
      </c>
      <c r="Y55" s="203">
        <f>Table7[[#This Row],[ARREARS]]-Table7[[#This Row],[PAID]]</f>
        <v>225</v>
      </c>
    </row>
    <row r="56" spans="3:25" ht="22.5" customHeight="1" x14ac:dyDescent="0.25">
      <c r="C56" s="197" t="s">
        <v>2043</v>
      </c>
      <c r="D56" s="197" t="s">
        <v>1106</v>
      </c>
      <c r="E56" s="197"/>
      <c r="F56" s="197"/>
      <c r="G56" s="201"/>
      <c r="H56" s="197"/>
      <c r="I56" s="197" t="s">
        <v>95</v>
      </c>
      <c r="J56" s="197"/>
      <c r="K56" s="201"/>
      <c r="L56" s="197"/>
      <c r="M56" s="197"/>
      <c r="N56" s="197"/>
      <c r="O56" s="197"/>
      <c r="P56" s="197"/>
      <c r="Q56" s="199" t="s">
        <v>2828</v>
      </c>
      <c r="R56" s="199"/>
      <c r="S56" s="197"/>
      <c r="T56" s="197"/>
      <c r="U56" s="197"/>
      <c r="V56" s="202" t="s">
        <v>2981</v>
      </c>
      <c r="W56" s="203">
        <v>170</v>
      </c>
      <c r="X56" s="204">
        <f>IF(ISNA(VLOOKUP(Table7[[#This Row],[ID NUMBER]],PIVOT!O:P,2,0)),0,VLOOKUP(Table7[[#This Row],[ID NUMBER]],PIVOT!O:P,2,0))</f>
        <v>0</v>
      </c>
      <c r="Y56" s="203">
        <f>Table7[[#This Row],[ARREARS]]-Table7[[#This Row],[PAID]]</f>
        <v>170</v>
      </c>
    </row>
    <row r="57" spans="3:25" ht="22.5" customHeight="1" x14ac:dyDescent="0.25">
      <c r="C57" s="197" t="s">
        <v>2044</v>
      </c>
      <c r="D57" s="197" t="s">
        <v>1107</v>
      </c>
      <c r="E57" s="197"/>
      <c r="F57" s="197"/>
      <c r="G57" s="201"/>
      <c r="H57" s="197"/>
      <c r="I57" s="197" t="s">
        <v>95</v>
      </c>
      <c r="J57" s="197"/>
      <c r="K57" s="201"/>
      <c r="L57" s="197"/>
      <c r="M57" s="197"/>
      <c r="N57" s="197"/>
      <c r="O57" s="197"/>
      <c r="P57" s="197"/>
      <c r="Q57" s="199" t="s">
        <v>2829</v>
      </c>
      <c r="R57" s="199"/>
      <c r="S57" s="197"/>
      <c r="T57" s="197"/>
      <c r="U57" s="197"/>
      <c r="V57" s="202" t="s">
        <v>2981</v>
      </c>
      <c r="W57" s="203">
        <v>340</v>
      </c>
      <c r="X57" s="204">
        <f>IF(ISNA(VLOOKUP(Table7[[#This Row],[ID NUMBER]],PIVOT!O:P,2,0)),0,VLOOKUP(Table7[[#This Row],[ID NUMBER]],PIVOT!O:P,2,0))</f>
        <v>0</v>
      </c>
      <c r="Y57" s="203">
        <f>Table7[[#This Row],[ARREARS]]-Table7[[#This Row],[PAID]]</f>
        <v>340</v>
      </c>
    </row>
    <row r="58" spans="3:25" ht="22.5" customHeight="1" x14ac:dyDescent="0.25">
      <c r="C58" s="197" t="s">
        <v>2045</v>
      </c>
      <c r="D58" s="197" t="s">
        <v>1108</v>
      </c>
      <c r="E58" s="197"/>
      <c r="F58" s="197"/>
      <c r="G58" s="201"/>
      <c r="H58" s="197"/>
      <c r="I58" s="197" t="s">
        <v>95</v>
      </c>
      <c r="J58" s="197"/>
      <c r="K58" s="201"/>
      <c r="L58" s="197"/>
      <c r="M58" s="197"/>
      <c r="N58" s="197"/>
      <c r="O58" s="197"/>
      <c r="P58" s="197"/>
      <c r="Q58" s="199" t="s">
        <v>2830</v>
      </c>
      <c r="R58" s="199"/>
      <c r="S58" s="197"/>
      <c r="T58" s="197"/>
      <c r="U58" s="197"/>
      <c r="V58" s="202" t="s">
        <v>2981</v>
      </c>
      <c r="W58" s="203">
        <v>170</v>
      </c>
      <c r="X58" s="204">
        <f>IF(ISNA(VLOOKUP(Table7[[#This Row],[ID NUMBER]],PIVOT!O:P,2,0)),0,VLOOKUP(Table7[[#This Row],[ID NUMBER]],PIVOT!O:P,2,0))</f>
        <v>0</v>
      </c>
      <c r="Y58" s="203">
        <f>Table7[[#This Row],[ARREARS]]-Table7[[#This Row],[PAID]]</f>
        <v>170</v>
      </c>
    </row>
    <row r="59" spans="3:25" ht="22.5" customHeight="1" x14ac:dyDescent="0.25">
      <c r="C59" s="197" t="s">
        <v>2046</v>
      </c>
      <c r="D59" s="197" t="s">
        <v>1109</v>
      </c>
      <c r="E59" s="197"/>
      <c r="F59" s="197"/>
      <c r="G59" s="201"/>
      <c r="H59" s="197"/>
      <c r="I59" s="197" t="s">
        <v>95</v>
      </c>
      <c r="J59" s="197"/>
      <c r="K59" s="201"/>
      <c r="L59" s="197"/>
      <c r="M59" s="197"/>
      <c r="N59" s="197"/>
      <c r="O59" s="197"/>
      <c r="P59" s="197"/>
      <c r="Q59" s="199" t="s">
        <v>2831</v>
      </c>
      <c r="R59" s="199"/>
      <c r="S59" s="197"/>
      <c r="T59" s="197"/>
      <c r="U59" s="197"/>
      <c r="V59" s="202" t="s">
        <v>2981</v>
      </c>
      <c r="W59" s="203">
        <v>170</v>
      </c>
      <c r="X59" s="204">
        <f>IF(ISNA(VLOOKUP(Table7[[#This Row],[ID NUMBER]],PIVOT!O:P,2,0)),0,VLOOKUP(Table7[[#This Row],[ID NUMBER]],PIVOT!O:P,2,0))</f>
        <v>0</v>
      </c>
      <c r="Y59" s="203">
        <f>Table7[[#This Row],[ARREARS]]-Table7[[#This Row],[PAID]]</f>
        <v>170</v>
      </c>
    </row>
    <row r="60" spans="3:25" ht="22.5" customHeight="1" x14ac:dyDescent="0.25">
      <c r="C60" s="197" t="s">
        <v>2047</v>
      </c>
      <c r="D60" s="197" t="s">
        <v>1110</v>
      </c>
      <c r="E60" s="197"/>
      <c r="F60" s="197"/>
      <c r="G60" s="201"/>
      <c r="H60" s="197"/>
      <c r="I60" s="197" t="s">
        <v>95</v>
      </c>
      <c r="J60" s="197"/>
      <c r="K60" s="201"/>
      <c r="L60" s="197"/>
      <c r="M60" s="197"/>
      <c r="N60" s="197"/>
      <c r="O60" s="197"/>
      <c r="P60" s="197"/>
      <c r="Q60" s="199" t="s">
        <v>2832</v>
      </c>
      <c r="R60" s="199"/>
      <c r="S60" s="197"/>
      <c r="T60" s="197"/>
      <c r="U60" s="197"/>
      <c r="V60" s="202" t="s">
        <v>2981</v>
      </c>
      <c r="W60" s="203">
        <v>170</v>
      </c>
      <c r="X60" s="204">
        <f>IF(ISNA(VLOOKUP(Table7[[#This Row],[ID NUMBER]],PIVOT!O:P,2,0)),0,VLOOKUP(Table7[[#This Row],[ID NUMBER]],PIVOT!O:P,2,0))</f>
        <v>0</v>
      </c>
      <c r="Y60" s="203">
        <f>Table7[[#This Row],[ARREARS]]-Table7[[#This Row],[PAID]]</f>
        <v>170</v>
      </c>
    </row>
    <row r="61" spans="3:25" ht="22.5" customHeight="1" x14ac:dyDescent="0.25">
      <c r="C61" s="197" t="s">
        <v>2048</v>
      </c>
      <c r="D61" s="197" t="s">
        <v>1111</v>
      </c>
      <c r="E61" s="197"/>
      <c r="F61" s="197"/>
      <c r="G61" s="201"/>
      <c r="H61" s="197"/>
      <c r="I61" s="197" t="s">
        <v>95</v>
      </c>
      <c r="J61" s="197"/>
      <c r="K61" s="201"/>
      <c r="L61" s="197"/>
      <c r="M61" s="197"/>
      <c r="N61" s="197"/>
      <c r="O61" s="197"/>
      <c r="P61" s="197"/>
      <c r="Q61" s="199" t="s">
        <v>2833</v>
      </c>
      <c r="R61" s="199"/>
      <c r="S61" s="197"/>
      <c r="T61" s="197"/>
      <c r="U61" s="197"/>
      <c r="V61" s="202" t="s">
        <v>2981</v>
      </c>
      <c r="W61" s="203">
        <v>340</v>
      </c>
      <c r="X61" s="204">
        <f>IF(ISNA(VLOOKUP(Table7[[#This Row],[ID NUMBER]],PIVOT!O:P,2,0)),0,VLOOKUP(Table7[[#This Row],[ID NUMBER]],PIVOT!O:P,2,0))</f>
        <v>0</v>
      </c>
      <c r="Y61" s="203">
        <f>Table7[[#This Row],[ARREARS]]-Table7[[#This Row],[PAID]]</f>
        <v>340</v>
      </c>
    </row>
    <row r="62" spans="3:25" ht="22.5" customHeight="1" x14ac:dyDescent="0.25">
      <c r="C62" s="197" t="s">
        <v>2049</v>
      </c>
      <c r="D62" s="197" t="s">
        <v>1112</v>
      </c>
      <c r="E62" s="197"/>
      <c r="F62" s="197"/>
      <c r="G62" s="201"/>
      <c r="H62" s="197"/>
      <c r="I62" s="197" t="s">
        <v>95</v>
      </c>
      <c r="J62" s="197"/>
      <c r="K62" s="201"/>
      <c r="L62" s="197"/>
      <c r="M62" s="197"/>
      <c r="N62" s="197"/>
      <c r="O62" s="197"/>
      <c r="P62" s="197"/>
      <c r="Q62" s="199" t="s">
        <v>2834</v>
      </c>
      <c r="R62" s="199"/>
      <c r="S62" s="197"/>
      <c r="T62" s="197"/>
      <c r="U62" s="197"/>
      <c r="V62" s="202" t="s">
        <v>2981</v>
      </c>
      <c r="W62" s="203">
        <v>240</v>
      </c>
      <c r="X62" s="204">
        <f>IF(ISNA(VLOOKUP(Table7[[#This Row],[ID NUMBER]],PIVOT!O:P,2,0)),0,VLOOKUP(Table7[[#This Row],[ID NUMBER]],PIVOT!O:P,2,0))</f>
        <v>0</v>
      </c>
      <c r="Y62" s="203">
        <f>Table7[[#This Row],[ARREARS]]-Table7[[#This Row],[PAID]]</f>
        <v>240</v>
      </c>
    </row>
    <row r="63" spans="3:25" ht="22.5" customHeight="1" x14ac:dyDescent="0.25">
      <c r="C63" s="197" t="s">
        <v>2050</v>
      </c>
      <c r="D63" s="197" t="s">
        <v>1113</v>
      </c>
      <c r="E63" s="197"/>
      <c r="F63" s="197"/>
      <c r="G63" s="201"/>
      <c r="H63" s="197"/>
      <c r="I63" s="197" t="s">
        <v>95</v>
      </c>
      <c r="J63" s="197"/>
      <c r="K63" s="201"/>
      <c r="L63" s="197"/>
      <c r="M63" s="197"/>
      <c r="N63" s="197"/>
      <c r="O63" s="197"/>
      <c r="P63" s="197"/>
      <c r="Q63" s="199" t="s">
        <v>2835</v>
      </c>
      <c r="R63" s="199"/>
      <c r="S63" s="197"/>
      <c r="T63" s="197"/>
      <c r="U63" s="197"/>
      <c r="V63" s="202" t="s">
        <v>2981</v>
      </c>
      <c r="W63" s="203">
        <v>405</v>
      </c>
      <c r="X63" s="204">
        <f>IF(ISNA(VLOOKUP(Table7[[#This Row],[ID NUMBER]],PIVOT!O:P,2,0)),0,VLOOKUP(Table7[[#This Row],[ID NUMBER]],PIVOT!O:P,2,0))</f>
        <v>0</v>
      </c>
      <c r="Y63" s="203">
        <f>Table7[[#This Row],[ARREARS]]-Table7[[#This Row],[PAID]]</f>
        <v>405</v>
      </c>
    </row>
    <row r="64" spans="3:25" ht="22.5" customHeight="1" x14ac:dyDescent="0.25">
      <c r="C64" s="197" t="s">
        <v>2051</v>
      </c>
      <c r="D64" s="197" t="s">
        <v>1114</v>
      </c>
      <c r="E64" s="197"/>
      <c r="F64" s="197"/>
      <c r="G64" s="201"/>
      <c r="H64" s="197"/>
      <c r="I64" s="197" t="s">
        <v>95</v>
      </c>
      <c r="J64" s="197"/>
      <c r="K64" s="201"/>
      <c r="L64" s="197"/>
      <c r="M64" s="197"/>
      <c r="N64" s="197"/>
      <c r="O64" s="197"/>
      <c r="P64" s="197"/>
      <c r="Q64" s="199" t="s">
        <v>2836</v>
      </c>
      <c r="R64" s="199"/>
      <c r="S64" s="197"/>
      <c r="T64" s="197"/>
      <c r="U64" s="197"/>
      <c r="V64" s="202" t="s">
        <v>2981</v>
      </c>
      <c r="W64" s="203">
        <v>170</v>
      </c>
      <c r="X64" s="204">
        <f>IF(ISNA(VLOOKUP(Table7[[#This Row],[ID NUMBER]],PIVOT!O:P,2,0)),0,VLOOKUP(Table7[[#This Row],[ID NUMBER]],PIVOT!O:P,2,0))</f>
        <v>0</v>
      </c>
      <c r="Y64" s="203">
        <f>Table7[[#This Row],[ARREARS]]-Table7[[#This Row],[PAID]]</f>
        <v>170</v>
      </c>
    </row>
    <row r="65" spans="3:25" ht="22.5" customHeight="1" x14ac:dyDescent="0.25">
      <c r="C65" s="197" t="s">
        <v>2052</v>
      </c>
      <c r="D65" s="197" t="s">
        <v>1115</v>
      </c>
      <c r="E65" s="197"/>
      <c r="F65" s="197"/>
      <c r="G65" s="201"/>
      <c r="H65" s="197"/>
      <c r="I65" s="197" t="s">
        <v>95</v>
      </c>
      <c r="J65" s="197"/>
      <c r="K65" s="201"/>
      <c r="L65" s="197"/>
      <c r="M65" s="197"/>
      <c r="N65" s="197"/>
      <c r="O65" s="197"/>
      <c r="P65" s="197"/>
      <c r="Q65" s="199" t="s">
        <v>2837</v>
      </c>
      <c r="R65" s="199"/>
      <c r="S65" s="197"/>
      <c r="T65" s="197"/>
      <c r="U65" s="197"/>
      <c r="V65" s="202" t="s">
        <v>2981</v>
      </c>
      <c r="W65" s="203">
        <v>340</v>
      </c>
      <c r="X65" s="204">
        <f>IF(ISNA(VLOOKUP(Table7[[#This Row],[ID NUMBER]],PIVOT!O:P,2,0)),0,VLOOKUP(Table7[[#This Row],[ID NUMBER]],PIVOT!O:P,2,0))</f>
        <v>0</v>
      </c>
      <c r="Y65" s="203">
        <f>Table7[[#This Row],[ARREARS]]-Table7[[#This Row],[PAID]]</f>
        <v>340</v>
      </c>
    </row>
    <row r="66" spans="3:25" ht="22.5" customHeight="1" x14ac:dyDescent="0.25">
      <c r="C66" s="197" t="s">
        <v>2053</v>
      </c>
      <c r="D66" s="197" t="s">
        <v>1116</v>
      </c>
      <c r="E66" s="197"/>
      <c r="F66" s="197"/>
      <c r="G66" s="201"/>
      <c r="H66" s="197"/>
      <c r="I66" s="197" t="s">
        <v>95</v>
      </c>
      <c r="J66" s="197"/>
      <c r="K66" s="201"/>
      <c r="L66" s="197"/>
      <c r="M66" s="197"/>
      <c r="N66" s="197"/>
      <c r="O66" s="197"/>
      <c r="P66" s="197"/>
      <c r="Q66" s="199" t="s">
        <v>2483</v>
      </c>
      <c r="R66" s="199"/>
      <c r="S66" s="197"/>
      <c r="T66" s="197"/>
      <c r="U66" s="197"/>
      <c r="V66" s="202" t="s">
        <v>2981</v>
      </c>
      <c r="W66" s="203">
        <v>170</v>
      </c>
      <c r="X66" s="204">
        <f>IF(ISNA(VLOOKUP(Table7[[#This Row],[ID NUMBER]],PIVOT!O:P,2,0)),0,VLOOKUP(Table7[[#This Row],[ID NUMBER]],PIVOT!O:P,2,0))</f>
        <v>0</v>
      </c>
      <c r="Y66" s="203">
        <f>Table7[[#This Row],[ARREARS]]-Table7[[#This Row],[PAID]]</f>
        <v>170</v>
      </c>
    </row>
    <row r="67" spans="3:25" ht="22.5" customHeight="1" x14ac:dyDescent="0.25">
      <c r="C67" s="197" t="s">
        <v>2054</v>
      </c>
      <c r="D67" s="197" t="s">
        <v>1117</v>
      </c>
      <c r="E67" s="197"/>
      <c r="F67" s="197"/>
      <c r="G67" s="201"/>
      <c r="H67" s="197"/>
      <c r="I67" s="197" t="s">
        <v>95</v>
      </c>
      <c r="J67" s="197"/>
      <c r="K67" s="201"/>
      <c r="L67" s="197"/>
      <c r="M67" s="197"/>
      <c r="N67" s="197"/>
      <c r="O67" s="197"/>
      <c r="P67" s="197"/>
      <c r="Q67" s="199" t="s">
        <v>2838</v>
      </c>
      <c r="R67" s="199"/>
      <c r="S67" s="197"/>
      <c r="T67" s="197"/>
      <c r="U67" s="197"/>
      <c r="V67" s="202" t="s">
        <v>2981</v>
      </c>
      <c r="W67" s="203">
        <v>170</v>
      </c>
      <c r="X67" s="204">
        <f>IF(ISNA(VLOOKUP(Table7[[#This Row],[ID NUMBER]],PIVOT!O:P,2,0)),0,VLOOKUP(Table7[[#This Row],[ID NUMBER]],PIVOT!O:P,2,0))</f>
        <v>0</v>
      </c>
      <c r="Y67" s="203">
        <f>Table7[[#This Row],[ARREARS]]-Table7[[#This Row],[PAID]]</f>
        <v>170</v>
      </c>
    </row>
    <row r="68" spans="3:25" ht="22.5" customHeight="1" x14ac:dyDescent="0.25">
      <c r="C68" s="197" t="s">
        <v>2055</v>
      </c>
      <c r="D68" s="197" t="s">
        <v>1118</v>
      </c>
      <c r="E68" s="197"/>
      <c r="F68" s="197"/>
      <c r="G68" s="201"/>
      <c r="H68" s="197"/>
      <c r="I68" s="197" t="s">
        <v>95</v>
      </c>
      <c r="J68" s="197"/>
      <c r="K68" s="201"/>
      <c r="L68" s="197"/>
      <c r="M68" s="197"/>
      <c r="N68" s="197"/>
      <c r="O68" s="197"/>
      <c r="P68" s="197"/>
      <c r="Q68" s="199" t="s">
        <v>2285</v>
      </c>
      <c r="R68" s="199"/>
      <c r="S68" s="197"/>
      <c r="T68" s="197"/>
      <c r="U68" s="197"/>
      <c r="V68" s="202" t="s">
        <v>2981</v>
      </c>
      <c r="W68" s="203">
        <v>690</v>
      </c>
      <c r="X68" s="204">
        <f>IF(ISNA(VLOOKUP(Table7[[#This Row],[ID NUMBER]],PIVOT!O:P,2,0)),0,VLOOKUP(Table7[[#This Row],[ID NUMBER]],PIVOT!O:P,2,0))</f>
        <v>0</v>
      </c>
      <c r="Y68" s="203">
        <f>Table7[[#This Row],[ARREARS]]-Table7[[#This Row],[PAID]]</f>
        <v>690</v>
      </c>
    </row>
    <row r="69" spans="3:25" ht="22.5" customHeight="1" x14ac:dyDescent="0.25">
      <c r="C69" s="197" t="s">
        <v>2056</v>
      </c>
      <c r="D69" s="197" t="s">
        <v>1119</v>
      </c>
      <c r="E69" s="197"/>
      <c r="F69" s="197"/>
      <c r="G69" s="201"/>
      <c r="H69" s="197"/>
      <c r="I69" s="197" t="s">
        <v>95</v>
      </c>
      <c r="J69" s="197"/>
      <c r="K69" s="201"/>
      <c r="L69" s="197"/>
      <c r="M69" s="197"/>
      <c r="N69" s="197"/>
      <c r="O69" s="197"/>
      <c r="P69" s="197"/>
      <c r="Q69" s="199" t="s">
        <v>2839</v>
      </c>
      <c r="R69" s="199"/>
      <c r="S69" s="197"/>
      <c r="T69" s="197"/>
      <c r="U69" s="197"/>
      <c r="V69" s="202" t="s">
        <v>2981</v>
      </c>
      <c r="W69" s="203">
        <v>0</v>
      </c>
      <c r="X69" s="204">
        <f>IF(ISNA(VLOOKUP(Table7[[#This Row],[ID NUMBER]],PIVOT!O:P,2,0)),0,VLOOKUP(Table7[[#This Row],[ID NUMBER]],PIVOT!O:P,2,0))</f>
        <v>0</v>
      </c>
      <c r="Y69" s="203">
        <f>Table7[[#This Row],[ARREARS]]-Table7[[#This Row],[PAID]]</f>
        <v>0</v>
      </c>
    </row>
    <row r="70" spans="3:25" ht="22.5" customHeight="1" x14ac:dyDescent="0.25">
      <c r="C70" s="197" t="s">
        <v>2057</v>
      </c>
      <c r="D70" s="197" t="s">
        <v>1120</v>
      </c>
      <c r="E70" s="197"/>
      <c r="F70" s="197"/>
      <c r="G70" s="201"/>
      <c r="H70" s="197"/>
      <c r="I70" s="197" t="s">
        <v>95</v>
      </c>
      <c r="J70" s="197"/>
      <c r="K70" s="201"/>
      <c r="L70" s="197"/>
      <c r="M70" s="197"/>
      <c r="N70" s="197"/>
      <c r="O70" s="197"/>
      <c r="P70" s="197"/>
      <c r="Q70" s="199" t="s">
        <v>2840</v>
      </c>
      <c r="R70" s="199"/>
      <c r="S70" s="197"/>
      <c r="T70" s="197"/>
      <c r="U70" s="197"/>
      <c r="V70" s="202" t="s">
        <v>2981</v>
      </c>
      <c r="W70" s="203">
        <v>340</v>
      </c>
      <c r="X70" s="204">
        <f>IF(ISNA(VLOOKUP(Table7[[#This Row],[ID NUMBER]],PIVOT!O:P,2,0)),0,VLOOKUP(Table7[[#This Row],[ID NUMBER]],PIVOT!O:P,2,0))</f>
        <v>0</v>
      </c>
      <c r="Y70" s="203">
        <f>Table7[[#This Row],[ARREARS]]-Table7[[#This Row],[PAID]]</f>
        <v>340</v>
      </c>
    </row>
    <row r="71" spans="3:25" ht="22.5" customHeight="1" x14ac:dyDescent="0.25">
      <c r="C71" s="197" t="s">
        <v>2058</v>
      </c>
      <c r="D71" s="197" t="s">
        <v>1121</v>
      </c>
      <c r="E71" s="197"/>
      <c r="F71" s="197"/>
      <c r="G71" s="201"/>
      <c r="H71" s="197"/>
      <c r="I71" s="197" t="s">
        <v>95</v>
      </c>
      <c r="J71" s="197"/>
      <c r="K71" s="201"/>
      <c r="L71" s="197"/>
      <c r="M71" s="197"/>
      <c r="N71" s="197"/>
      <c r="O71" s="197"/>
      <c r="P71" s="197"/>
      <c r="Q71" s="199" t="s">
        <v>2285</v>
      </c>
      <c r="R71" s="199"/>
      <c r="S71" s="197"/>
      <c r="T71" s="197"/>
      <c r="U71" s="197"/>
      <c r="V71" s="202" t="s">
        <v>2981</v>
      </c>
      <c r="W71" s="203">
        <v>170</v>
      </c>
      <c r="X71" s="204">
        <f>IF(ISNA(VLOOKUP(Table7[[#This Row],[ID NUMBER]],PIVOT!O:P,2,0)),0,VLOOKUP(Table7[[#This Row],[ID NUMBER]],PIVOT!O:P,2,0))</f>
        <v>0</v>
      </c>
      <c r="Y71" s="203">
        <f>Table7[[#This Row],[ARREARS]]-Table7[[#This Row],[PAID]]</f>
        <v>170</v>
      </c>
    </row>
    <row r="72" spans="3:25" ht="22.5" customHeight="1" x14ac:dyDescent="0.25">
      <c r="C72" s="197" t="s">
        <v>2059</v>
      </c>
      <c r="D72" s="197" t="s">
        <v>546</v>
      </c>
      <c r="E72" s="197"/>
      <c r="F72" s="197"/>
      <c r="G72" s="201"/>
      <c r="H72" s="197"/>
      <c r="I72" s="197" t="s">
        <v>95</v>
      </c>
      <c r="J72" s="197"/>
      <c r="K72" s="201"/>
      <c r="L72" s="197"/>
      <c r="M72" s="197"/>
      <c r="N72" s="197"/>
      <c r="O72" s="197"/>
      <c r="P72" s="197"/>
      <c r="Q72" s="199" t="s">
        <v>2841</v>
      </c>
      <c r="R72" s="199"/>
      <c r="S72" s="197"/>
      <c r="T72" s="197"/>
      <c r="U72" s="197"/>
      <c r="V72" s="202" t="s">
        <v>2981</v>
      </c>
      <c r="W72" s="203">
        <v>340</v>
      </c>
      <c r="X72" s="204">
        <f>IF(ISNA(VLOOKUP(Table7[[#This Row],[ID NUMBER]],PIVOT!O:P,2,0)),0,VLOOKUP(Table7[[#This Row],[ID NUMBER]],PIVOT!O:P,2,0))</f>
        <v>0</v>
      </c>
      <c r="Y72" s="203">
        <f>Table7[[#This Row],[ARREARS]]-Table7[[#This Row],[PAID]]</f>
        <v>340</v>
      </c>
    </row>
    <row r="73" spans="3:25" ht="22.5" customHeight="1" x14ac:dyDescent="0.25">
      <c r="C73" s="197" t="s">
        <v>2060</v>
      </c>
      <c r="D73" s="197" t="s">
        <v>1122</v>
      </c>
      <c r="E73" s="197"/>
      <c r="F73" s="197"/>
      <c r="G73" s="201"/>
      <c r="H73" s="197"/>
      <c r="I73" s="197" t="s">
        <v>95</v>
      </c>
      <c r="J73" s="197"/>
      <c r="K73" s="201"/>
      <c r="L73" s="197"/>
      <c r="M73" s="197"/>
      <c r="N73" s="197"/>
      <c r="O73" s="197"/>
      <c r="P73" s="197"/>
      <c r="Q73" s="199" t="s">
        <v>2842</v>
      </c>
      <c r="R73" s="199"/>
      <c r="S73" s="197"/>
      <c r="T73" s="197"/>
      <c r="U73" s="197"/>
      <c r="V73" s="202" t="s">
        <v>2981</v>
      </c>
      <c r="W73" s="203">
        <v>240</v>
      </c>
      <c r="X73" s="204">
        <f>IF(ISNA(VLOOKUP(Table7[[#This Row],[ID NUMBER]],PIVOT!O:P,2,0)),0,VLOOKUP(Table7[[#This Row],[ID NUMBER]],PIVOT!O:P,2,0))</f>
        <v>0</v>
      </c>
      <c r="Y73" s="203">
        <f>Table7[[#This Row],[ARREARS]]-Table7[[#This Row],[PAID]]</f>
        <v>240</v>
      </c>
    </row>
    <row r="74" spans="3:25" ht="22.5" customHeight="1" x14ac:dyDescent="0.25">
      <c r="C74" s="197" t="s">
        <v>2061</v>
      </c>
      <c r="D74" s="197" t="s">
        <v>1123</v>
      </c>
      <c r="E74" s="197"/>
      <c r="F74" s="197"/>
      <c r="G74" s="201"/>
      <c r="H74" s="197"/>
      <c r="I74" s="197" t="s">
        <v>95</v>
      </c>
      <c r="J74" s="197"/>
      <c r="K74" s="201"/>
      <c r="L74" s="197"/>
      <c r="M74" s="197"/>
      <c r="N74" s="197"/>
      <c r="O74" s="197"/>
      <c r="P74" s="197"/>
      <c r="Q74" s="199" t="s">
        <v>2843</v>
      </c>
      <c r="R74" s="199"/>
      <c r="S74" s="197"/>
      <c r="T74" s="197"/>
      <c r="U74" s="197"/>
      <c r="V74" s="202" t="s">
        <v>2981</v>
      </c>
      <c r="W74" s="203">
        <v>405</v>
      </c>
      <c r="X74" s="204">
        <f>IF(ISNA(VLOOKUP(Table7[[#This Row],[ID NUMBER]],PIVOT!O:P,2,0)),0,VLOOKUP(Table7[[#This Row],[ID NUMBER]],PIVOT!O:P,2,0))</f>
        <v>0</v>
      </c>
      <c r="Y74" s="203">
        <f>Table7[[#This Row],[ARREARS]]-Table7[[#This Row],[PAID]]</f>
        <v>405</v>
      </c>
    </row>
    <row r="75" spans="3:25" ht="22.5" customHeight="1" x14ac:dyDescent="0.25">
      <c r="C75" s="197" t="s">
        <v>2062</v>
      </c>
      <c r="D75" s="197" t="s">
        <v>1124</v>
      </c>
      <c r="E75" s="197"/>
      <c r="F75" s="197"/>
      <c r="G75" s="201"/>
      <c r="H75" s="197"/>
      <c r="I75" s="197" t="s">
        <v>95</v>
      </c>
      <c r="J75" s="197"/>
      <c r="K75" s="201"/>
      <c r="L75" s="197"/>
      <c r="M75" s="197"/>
      <c r="N75" s="197"/>
      <c r="O75" s="197"/>
      <c r="P75" s="197"/>
      <c r="Q75" s="199" t="s">
        <v>2352</v>
      </c>
      <c r="R75" s="199"/>
      <c r="S75" s="197"/>
      <c r="T75" s="197"/>
      <c r="U75" s="197"/>
      <c r="V75" s="202" t="s">
        <v>2981</v>
      </c>
      <c r="W75" s="203">
        <v>405</v>
      </c>
      <c r="X75" s="204">
        <f>IF(ISNA(VLOOKUP(Table7[[#This Row],[ID NUMBER]],PIVOT!O:P,2,0)),0,VLOOKUP(Table7[[#This Row],[ID NUMBER]],PIVOT!O:P,2,0))</f>
        <v>0</v>
      </c>
      <c r="Y75" s="203">
        <f>Table7[[#This Row],[ARREARS]]-Table7[[#This Row],[PAID]]</f>
        <v>405</v>
      </c>
    </row>
    <row r="76" spans="3:25" ht="22.5" customHeight="1" x14ac:dyDescent="0.25">
      <c r="C76" s="197" t="s">
        <v>2063</v>
      </c>
      <c r="D76" s="197" t="s">
        <v>1125</v>
      </c>
      <c r="E76" s="197"/>
      <c r="F76" s="197"/>
      <c r="G76" s="201"/>
      <c r="H76" s="197"/>
      <c r="I76" s="197" t="s">
        <v>95</v>
      </c>
      <c r="J76" s="197"/>
      <c r="K76" s="201"/>
      <c r="L76" s="197"/>
      <c r="M76" s="197"/>
      <c r="N76" s="197"/>
      <c r="O76" s="197"/>
      <c r="P76" s="197"/>
      <c r="Q76" s="199" t="s">
        <v>2844</v>
      </c>
      <c r="R76" s="199"/>
      <c r="S76" s="197"/>
      <c r="T76" s="197"/>
      <c r="U76" s="197"/>
      <c r="V76" s="202" t="s">
        <v>2981</v>
      </c>
      <c r="W76" s="203">
        <v>340</v>
      </c>
      <c r="X76" s="204">
        <f>IF(ISNA(VLOOKUP(Table7[[#This Row],[ID NUMBER]],PIVOT!O:P,2,0)),0,VLOOKUP(Table7[[#This Row],[ID NUMBER]],PIVOT!O:P,2,0))</f>
        <v>0</v>
      </c>
      <c r="Y76" s="203">
        <f>Table7[[#This Row],[ARREARS]]-Table7[[#This Row],[PAID]]</f>
        <v>340</v>
      </c>
    </row>
    <row r="77" spans="3:25" ht="22.5" customHeight="1" x14ac:dyDescent="0.25">
      <c r="C77" s="197" t="s">
        <v>2064</v>
      </c>
      <c r="D77" s="197" t="s">
        <v>1126</v>
      </c>
      <c r="E77" s="197"/>
      <c r="F77" s="197"/>
      <c r="G77" s="201"/>
      <c r="H77" s="197"/>
      <c r="I77" s="197" t="s">
        <v>95</v>
      </c>
      <c r="J77" s="197"/>
      <c r="K77" s="201"/>
      <c r="L77" s="197"/>
      <c r="M77" s="197"/>
      <c r="N77" s="197"/>
      <c r="O77" s="197"/>
      <c r="P77" s="197"/>
      <c r="Q77" s="199" t="s">
        <v>2845</v>
      </c>
      <c r="R77" s="199"/>
      <c r="S77" s="197"/>
      <c r="T77" s="197"/>
      <c r="U77" s="197"/>
      <c r="V77" s="202" t="s">
        <v>2981</v>
      </c>
      <c r="W77" s="203">
        <v>340</v>
      </c>
      <c r="X77" s="204">
        <f>IF(ISNA(VLOOKUP(Table7[[#This Row],[ID NUMBER]],PIVOT!O:P,2,0)),0,VLOOKUP(Table7[[#This Row],[ID NUMBER]],PIVOT!O:P,2,0))</f>
        <v>0</v>
      </c>
      <c r="Y77" s="203">
        <f>Table7[[#This Row],[ARREARS]]-Table7[[#This Row],[PAID]]</f>
        <v>340</v>
      </c>
    </row>
    <row r="78" spans="3:25" ht="22.5" customHeight="1" x14ac:dyDescent="0.25">
      <c r="C78" s="197" t="s">
        <v>2065</v>
      </c>
      <c r="D78" s="197" t="s">
        <v>1127</v>
      </c>
      <c r="E78" s="197"/>
      <c r="F78" s="197"/>
      <c r="G78" s="201"/>
      <c r="H78" s="197"/>
      <c r="I78" s="197" t="s">
        <v>95</v>
      </c>
      <c r="J78" s="197"/>
      <c r="K78" s="201"/>
      <c r="L78" s="197"/>
      <c r="M78" s="197"/>
      <c r="N78" s="197"/>
      <c r="O78" s="197"/>
      <c r="P78" s="197"/>
      <c r="Q78" s="199" t="s">
        <v>2846</v>
      </c>
      <c r="R78" s="199"/>
      <c r="S78" s="197"/>
      <c r="T78" s="197"/>
      <c r="U78" s="197"/>
      <c r="V78" s="202" t="s">
        <v>2981</v>
      </c>
      <c r="W78" s="203">
        <v>500</v>
      </c>
      <c r="X78" s="204">
        <f>IF(ISNA(VLOOKUP(Table7[[#This Row],[ID NUMBER]],PIVOT!O:P,2,0)),0,VLOOKUP(Table7[[#This Row],[ID NUMBER]],PIVOT!O:P,2,0))</f>
        <v>0</v>
      </c>
      <c r="Y78" s="203">
        <f>Table7[[#This Row],[ARREARS]]-Table7[[#This Row],[PAID]]</f>
        <v>500</v>
      </c>
    </row>
    <row r="79" spans="3:25" ht="22.5" customHeight="1" x14ac:dyDescent="0.25">
      <c r="C79" s="197" t="s">
        <v>2066</v>
      </c>
      <c r="D79" s="197" t="s">
        <v>1128</v>
      </c>
      <c r="E79" s="197"/>
      <c r="F79" s="197"/>
      <c r="G79" s="201"/>
      <c r="H79" s="197"/>
      <c r="I79" s="197" t="s">
        <v>95</v>
      </c>
      <c r="J79" s="197"/>
      <c r="K79" s="201"/>
      <c r="L79" s="197"/>
      <c r="M79" s="197"/>
      <c r="N79" s="197"/>
      <c r="O79" s="197"/>
      <c r="P79" s="197"/>
      <c r="Q79" s="199" t="s">
        <v>2847</v>
      </c>
      <c r="R79" s="199"/>
      <c r="S79" s="197"/>
      <c r="T79" s="197"/>
      <c r="U79" s="197"/>
      <c r="V79" s="202" t="s">
        <v>2981</v>
      </c>
      <c r="W79" s="203">
        <v>170</v>
      </c>
      <c r="X79" s="204">
        <f>IF(ISNA(VLOOKUP(Table7[[#This Row],[ID NUMBER]],PIVOT!O:P,2,0)),0,VLOOKUP(Table7[[#This Row],[ID NUMBER]],PIVOT!O:P,2,0))</f>
        <v>0</v>
      </c>
      <c r="Y79" s="203">
        <f>Table7[[#This Row],[ARREARS]]-Table7[[#This Row],[PAID]]</f>
        <v>170</v>
      </c>
    </row>
    <row r="80" spans="3:25" ht="22.5" customHeight="1" x14ac:dyDescent="0.25">
      <c r="C80" s="197" t="s">
        <v>2067</v>
      </c>
      <c r="D80" s="197" t="s">
        <v>1129</v>
      </c>
      <c r="E80" s="197"/>
      <c r="F80" s="197"/>
      <c r="G80" s="201"/>
      <c r="H80" s="197"/>
      <c r="I80" s="197" t="s">
        <v>95</v>
      </c>
      <c r="J80" s="197"/>
      <c r="K80" s="201"/>
      <c r="L80" s="197"/>
      <c r="M80" s="197"/>
      <c r="N80" s="197"/>
      <c r="O80" s="197"/>
      <c r="P80" s="197"/>
      <c r="Q80" s="199" t="s">
        <v>2289</v>
      </c>
      <c r="R80" s="199"/>
      <c r="S80" s="197"/>
      <c r="T80" s="197"/>
      <c r="U80" s="197"/>
      <c r="V80" s="202" t="s">
        <v>2981</v>
      </c>
      <c r="W80" s="203">
        <v>155</v>
      </c>
      <c r="X80" s="204">
        <f>IF(ISNA(VLOOKUP(Table7[[#This Row],[ID NUMBER]],PIVOT!O:P,2,0)),0,VLOOKUP(Table7[[#This Row],[ID NUMBER]],PIVOT!O:P,2,0))</f>
        <v>0</v>
      </c>
      <c r="Y80" s="203">
        <f>Table7[[#This Row],[ARREARS]]-Table7[[#This Row],[PAID]]</f>
        <v>155</v>
      </c>
    </row>
    <row r="81" spans="3:25" ht="22.5" customHeight="1" x14ac:dyDescent="0.25">
      <c r="C81" s="197" t="s">
        <v>2068</v>
      </c>
      <c r="D81" s="197" t="s">
        <v>1130</v>
      </c>
      <c r="E81" s="197"/>
      <c r="F81" s="197"/>
      <c r="G81" s="201"/>
      <c r="H81" s="197"/>
      <c r="I81" s="197" t="s">
        <v>95</v>
      </c>
      <c r="J81" s="197"/>
      <c r="K81" s="201"/>
      <c r="L81" s="197"/>
      <c r="M81" s="197"/>
      <c r="N81" s="197"/>
      <c r="O81" s="197"/>
      <c r="P81" s="197"/>
      <c r="Q81" s="199" t="s">
        <v>2848</v>
      </c>
      <c r="R81" s="199"/>
      <c r="S81" s="197"/>
      <c r="T81" s="197"/>
      <c r="U81" s="197"/>
      <c r="V81" s="202" t="s">
        <v>2981</v>
      </c>
      <c r="W81" s="203">
        <v>170</v>
      </c>
      <c r="X81" s="204">
        <f>IF(ISNA(VLOOKUP(Table7[[#This Row],[ID NUMBER]],PIVOT!O:P,2,0)),0,VLOOKUP(Table7[[#This Row],[ID NUMBER]],PIVOT!O:P,2,0))</f>
        <v>0</v>
      </c>
      <c r="Y81" s="203">
        <f>Table7[[#This Row],[ARREARS]]-Table7[[#This Row],[PAID]]</f>
        <v>170</v>
      </c>
    </row>
    <row r="82" spans="3:25" ht="22.5" customHeight="1" x14ac:dyDescent="0.25">
      <c r="C82" s="197" t="s">
        <v>2069</v>
      </c>
      <c r="D82" s="197" t="s">
        <v>1131</v>
      </c>
      <c r="E82" s="197"/>
      <c r="F82" s="197"/>
      <c r="G82" s="201"/>
      <c r="H82" s="197"/>
      <c r="I82" s="197" t="s">
        <v>95</v>
      </c>
      <c r="J82" s="197"/>
      <c r="K82" s="201"/>
      <c r="L82" s="197"/>
      <c r="M82" s="197"/>
      <c r="N82" s="197"/>
      <c r="O82" s="197"/>
      <c r="P82" s="197"/>
      <c r="Q82" s="199" t="s">
        <v>2849</v>
      </c>
      <c r="R82" s="199"/>
      <c r="S82" s="197"/>
      <c r="T82" s="197"/>
      <c r="U82" s="197"/>
      <c r="V82" s="202" t="s">
        <v>2981</v>
      </c>
      <c r="W82" s="203">
        <v>170</v>
      </c>
      <c r="X82" s="204">
        <f>IF(ISNA(VLOOKUP(Table7[[#This Row],[ID NUMBER]],PIVOT!O:P,2,0)),0,VLOOKUP(Table7[[#This Row],[ID NUMBER]],PIVOT!O:P,2,0))</f>
        <v>0</v>
      </c>
      <c r="Y82" s="203">
        <f>Table7[[#This Row],[ARREARS]]-Table7[[#This Row],[PAID]]</f>
        <v>170</v>
      </c>
    </row>
    <row r="83" spans="3:25" ht="22.5" customHeight="1" x14ac:dyDescent="0.25">
      <c r="C83" s="197" t="s">
        <v>2070</v>
      </c>
      <c r="D83" s="197" t="s">
        <v>1132</v>
      </c>
      <c r="E83" s="197"/>
      <c r="F83" s="197"/>
      <c r="G83" s="201"/>
      <c r="H83" s="197"/>
      <c r="I83" s="197" t="s">
        <v>95</v>
      </c>
      <c r="J83" s="197"/>
      <c r="K83" s="201"/>
      <c r="L83" s="197"/>
      <c r="M83" s="197"/>
      <c r="N83" s="197"/>
      <c r="O83" s="197"/>
      <c r="P83" s="197"/>
      <c r="Q83" s="199" t="s">
        <v>2850</v>
      </c>
      <c r="R83" s="199"/>
      <c r="S83" s="197"/>
      <c r="T83" s="197"/>
      <c r="U83" s="197"/>
      <c r="V83" s="202" t="s">
        <v>2981</v>
      </c>
      <c r="W83" s="203">
        <v>170</v>
      </c>
      <c r="X83" s="204">
        <f>IF(ISNA(VLOOKUP(Table7[[#This Row],[ID NUMBER]],PIVOT!O:P,2,0)),0,VLOOKUP(Table7[[#This Row],[ID NUMBER]],PIVOT!O:P,2,0))</f>
        <v>0</v>
      </c>
      <c r="Y83" s="203">
        <f>Table7[[#This Row],[ARREARS]]-Table7[[#This Row],[PAID]]</f>
        <v>170</v>
      </c>
    </row>
    <row r="84" spans="3:25" ht="22.5" customHeight="1" x14ac:dyDescent="0.25">
      <c r="C84" s="197" t="s">
        <v>2071</v>
      </c>
      <c r="D84" s="197" t="s">
        <v>1133</v>
      </c>
      <c r="E84" s="197"/>
      <c r="F84" s="197"/>
      <c r="G84" s="201"/>
      <c r="H84" s="197"/>
      <c r="I84" s="197" t="s">
        <v>95</v>
      </c>
      <c r="J84" s="197"/>
      <c r="K84" s="201"/>
      <c r="L84" s="197"/>
      <c r="M84" s="197"/>
      <c r="N84" s="197"/>
      <c r="O84" s="197"/>
      <c r="P84" s="197"/>
      <c r="Q84" s="199" t="s">
        <v>2851</v>
      </c>
      <c r="R84" s="199"/>
      <c r="S84" s="197"/>
      <c r="T84" s="197"/>
      <c r="U84" s="197"/>
      <c r="V84" s="202" t="s">
        <v>2981</v>
      </c>
      <c r="W84" s="203">
        <v>170</v>
      </c>
      <c r="X84" s="204">
        <f>IF(ISNA(VLOOKUP(Table7[[#This Row],[ID NUMBER]],PIVOT!O:P,2,0)),0,VLOOKUP(Table7[[#This Row],[ID NUMBER]],PIVOT!O:P,2,0))</f>
        <v>0</v>
      </c>
      <c r="Y84" s="203">
        <f>Table7[[#This Row],[ARREARS]]-Table7[[#This Row],[PAID]]</f>
        <v>170</v>
      </c>
    </row>
    <row r="85" spans="3:25" ht="22.5" customHeight="1" x14ac:dyDescent="0.25">
      <c r="C85" s="197" t="s">
        <v>2072</v>
      </c>
      <c r="D85" s="197" t="s">
        <v>1134</v>
      </c>
      <c r="E85" s="197"/>
      <c r="F85" s="197"/>
      <c r="G85" s="201"/>
      <c r="H85" s="197"/>
      <c r="I85" s="197" t="s">
        <v>95</v>
      </c>
      <c r="J85" s="197"/>
      <c r="K85" s="201"/>
      <c r="L85" s="197"/>
      <c r="M85" s="197"/>
      <c r="N85" s="197"/>
      <c r="O85" s="197"/>
      <c r="P85" s="197"/>
      <c r="Q85" s="199" t="s">
        <v>2359</v>
      </c>
      <c r="R85" s="199"/>
      <c r="S85" s="197"/>
      <c r="T85" s="197"/>
      <c r="U85" s="197"/>
      <c r="V85" s="202" t="s">
        <v>2981</v>
      </c>
      <c r="W85" s="203">
        <v>205</v>
      </c>
      <c r="X85" s="204">
        <f>IF(ISNA(VLOOKUP(Table7[[#This Row],[ID NUMBER]],PIVOT!O:P,2,0)),0,VLOOKUP(Table7[[#This Row],[ID NUMBER]],PIVOT!O:P,2,0))</f>
        <v>0</v>
      </c>
      <c r="Y85" s="203">
        <f>Table7[[#This Row],[ARREARS]]-Table7[[#This Row],[PAID]]</f>
        <v>205</v>
      </c>
    </row>
    <row r="86" spans="3:25" ht="22.5" customHeight="1" x14ac:dyDescent="0.25">
      <c r="C86" s="197" t="s">
        <v>2073</v>
      </c>
      <c r="D86" s="197" t="s">
        <v>1135</v>
      </c>
      <c r="E86" s="197"/>
      <c r="F86" s="197"/>
      <c r="G86" s="201"/>
      <c r="H86" s="197"/>
      <c r="I86" s="197" t="s">
        <v>95</v>
      </c>
      <c r="J86" s="197"/>
      <c r="K86" s="201"/>
      <c r="L86" s="197"/>
      <c r="M86" s="197"/>
      <c r="N86" s="197"/>
      <c r="O86" s="197"/>
      <c r="P86" s="197"/>
      <c r="Q86" s="199" t="s">
        <v>2852</v>
      </c>
      <c r="R86" s="199"/>
      <c r="S86" s="197"/>
      <c r="T86" s="197"/>
      <c r="U86" s="197"/>
      <c r="V86" s="202" t="s">
        <v>2981</v>
      </c>
      <c r="W86" s="203">
        <v>340</v>
      </c>
      <c r="X86" s="204">
        <f>IF(ISNA(VLOOKUP(Table7[[#This Row],[ID NUMBER]],PIVOT!O:P,2,0)),0,VLOOKUP(Table7[[#This Row],[ID NUMBER]],PIVOT!O:P,2,0))</f>
        <v>0</v>
      </c>
      <c r="Y86" s="203">
        <f>Table7[[#This Row],[ARREARS]]-Table7[[#This Row],[PAID]]</f>
        <v>340</v>
      </c>
    </row>
    <row r="87" spans="3:25" ht="22.5" customHeight="1" x14ac:dyDescent="0.25">
      <c r="C87" s="197" t="s">
        <v>2074</v>
      </c>
      <c r="D87" s="197" t="s">
        <v>1136</v>
      </c>
      <c r="E87" s="197"/>
      <c r="F87" s="197"/>
      <c r="G87" s="201"/>
      <c r="H87" s="197"/>
      <c r="I87" s="197" t="s">
        <v>95</v>
      </c>
      <c r="J87" s="197"/>
      <c r="K87" s="201"/>
      <c r="L87" s="197"/>
      <c r="M87" s="197"/>
      <c r="N87" s="197"/>
      <c r="O87" s="197"/>
      <c r="P87" s="197"/>
      <c r="Q87" s="199" t="s">
        <v>2853</v>
      </c>
      <c r="R87" s="199"/>
      <c r="S87" s="197"/>
      <c r="T87" s="197"/>
      <c r="U87" s="197"/>
      <c r="V87" s="202" t="s">
        <v>2981</v>
      </c>
      <c r="W87" s="203">
        <v>180</v>
      </c>
      <c r="X87" s="204">
        <f>IF(ISNA(VLOOKUP(Table7[[#This Row],[ID NUMBER]],PIVOT!O:P,2,0)),0,VLOOKUP(Table7[[#This Row],[ID NUMBER]],PIVOT!O:P,2,0))</f>
        <v>0</v>
      </c>
      <c r="Y87" s="203">
        <f>Table7[[#This Row],[ARREARS]]-Table7[[#This Row],[PAID]]</f>
        <v>180</v>
      </c>
    </row>
    <row r="88" spans="3:25" ht="22.5" customHeight="1" x14ac:dyDescent="0.25">
      <c r="C88" s="197" t="s">
        <v>2075</v>
      </c>
      <c r="D88" s="197" t="s">
        <v>1137</v>
      </c>
      <c r="E88" s="197"/>
      <c r="F88" s="197"/>
      <c r="G88" s="201"/>
      <c r="H88" s="197"/>
      <c r="I88" s="197" t="s">
        <v>95</v>
      </c>
      <c r="J88" s="197"/>
      <c r="K88" s="201"/>
      <c r="L88" s="197"/>
      <c r="M88" s="197"/>
      <c r="N88" s="197"/>
      <c r="O88" s="197"/>
      <c r="P88" s="197"/>
      <c r="Q88" s="199" t="s">
        <v>2485</v>
      </c>
      <c r="R88" s="199"/>
      <c r="S88" s="197"/>
      <c r="T88" s="197"/>
      <c r="U88" s="197"/>
      <c r="V88" s="202" t="s">
        <v>2981</v>
      </c>
      <c r="W88" s="203">
        <v>170</v>
      </c>
      <c r="X88" s="204">
        <f>IF(ISNA(VLOOKUP(Table7[[#This Row],[ID NUMBER]],PIVOT!O:P,2,0)),0,VLOOKUP(Table7[[#This Row],[ID NUMBER]],PIVOT!O:P,2,0))</f>
        <v>0</v>
      </c>
      <c r="Y88" s="203">
        <f>Table7[[#This Row],[ARREARS]]-Table7[[#This Row],[PAID]]</f>
        <v>170</v>
      </c>
    </row>
    <row r="89" spans="3:25" ht="22.5" customHeight="1" x14ac:dyDescent="0.25">
      <c r="C89" s="197" t="s">
        <v>2076</v>
      </c>
      <c r="D89" s="197" t="s">
        <v>1138</v>
      </c>
      <c r="E89" s="197"/>
      <c r="F89" s="197"/>
      <c r="G89" s="201"/>
      <c r="H89" s="197"/>
      <c r="I89" s="197" t="s">
        <v>95</v>
      </c>
      <c r="J89" s="197"/>
      <c r="K89" s="201"/>
      <c r="L89" s="197"/>
      <c r="M89" s="197"/>
      <c r="N89" s="197"/>
      <c r="O89" s="197"/>
      <c r="P89" s="197"/>
      <c r="Q89" s="199" t="s">
        <v>2854</v>
      </c>
      <c r="R89" s="199"/>
      <c r="S89" s="197"/>
      <c r="T89" s="197"/>
      <c r="U89" s="197"/>
      <c r="V89" s="202" t="s">
        <v>2981</v>
      </c>
      <c r="W89" s="203">
        <v>10</v>
      </c>
      <c r="X89" s="204">
        <f>IF(ISNA(VLOOKUP(Table7[[#This Row],[ID NUMBER]],PIVOT!O:P,2,0)),0,VLOOKUP(Table7[[#This Row],[ID NUMBER]],PIVOT!O:P,2,0))</f>
        <v>0</v>
      </c>
      <c r="Y89" s="203">
        <f>Table7[[#This Row],[ARREARS]]-Table7[[#This Row],[PAID]]</f>
        <v>10</v>
      </c>
    </row>
    <row r="90" spans="3:25" ht="22.5" customHeight="1" x14ac:dyDescent="0.25">
      <c r="C90" s="197" t="s">
        <v>1923</v>
      </c>
      <c r="D90" s="197" t="s">
        <v>986</v>
      </c>
      <c r="E90" s="197"/>
      <c r="F90" s="197"/>
      <c r="G90" s="201"/>
      <c r="H90" s="197"/>
      <c r="I90" s="197" t="s">
        <v>95</v>
      </c>
      <c r="J90" s="197"/>
      <c r="K90" s="201"/>
      <c r="L90" s="197"/>
      <c r="M90" s="197"/>
      <c r="N90" s="197"/>
      <c r="O90" s="197"/>
      <c r="P90" s="197"/>
      <c r="Q90" s="199" t="s">
        <v>2741</v>
      </c>
      <c r="R90" s="199"/>
      <c r="S90" s="197"/>
      <c r="T90" s="197"/>
      <c r="U90" s="197"/>
      <c r="V90" s="202" t="s">
        <v>3509</v>
      </c>
      <c r="W90" s="203">
        <v>205</v>
      </c>
      <c r="X90" s="204">
        <f>IF(ISNA(VLOOKUP(Table7[[#This Row],[ID NUMBER]],PIVOT!O:P,2,0)),0,VLOOKUP(Table7[[#This Row],[ID NUMBER]],PIVOT!O:P,2,0))</f>
        <v>0</v>
      </c>
      <c r="Y90" s="203">
        <f>Table7[[#This Row],[ARREARS]]-Table7[[#This Row],[PAID]]</f>
        <v>205</v>
      </c>
    </row>
    <row r="91" spans="3:25" ht="22.5" customHeight="1" x14ac:dyDescent="0.25">
      <c r="C91" s="197" t="s">
        <v>1924</v>
      </c>
      <c r="D91" s="197" t="s">
        <v>987</v>
      </c>
      <c r="E91" s="197"/>
      <c r="F91" s="197"/>
      <c r="G91" s="201"/>
      <c r="H91" s="197"/>
      <c r="I91" s="197" t="s">
        <v>95</v>
      </c>
      <c r="J91" s="197"/>
      <c r="K91" s="201"/>
      <c r="L91" s="197"/>
      <c r="M91" s="197"/>
      <c r="N91" s="197"/>
      <c r="O91" s="197"/>
      <c r="P91" s="197"/>
      <c r="Q91" s="199" t="s">
        <v>2742</v>
      </c>
      <c r="R91" s="199"/>
      <c r="S91" s="197"/>
      <c r="T91" s="197"/>
      <c r="U91" s="197"/>
      <c r="V91" s="202" t="s">
        <v>3509</v>
      </c>
      <c r="W91" s="203">
        <v>205</v>
      </c>
      <c r="X91" s="204">
        <f>IF(ISNA(VLOOKUP(Table7[[#This Row],[ID NUMBER]],PIVOT!O:P,2,0)),0,VLOOKUP(Table7[[#This Row],[ID NUMBER]],PIVOT!O:P,2,0))</f>
        <v>0</v>
      </c>
      <c r="Y91" s="203">
        <f>Table7[[#This Row],[ARREARS]]-Table7[[#This Row],[PAID]]</f>
        <v>205</v>
      </c>
    </row>
    <row r="92" spans="3:25" ht="22.5" customHeight="1" x14ac:dyDescent="0.25">
      <c r="C92" s="197" t="s">
        <v>1925</v>
      </c>
      <c r="D92" s="197" t="s">
        <v>988</v>
      </c>
      <c r="E92" s="197"/>
      <c r="F92" s="197"/>
      <c r="G92" s="201"/>
      <c r="H92" s="197"/>
      <c r="I92" s="197" t="s">
        <v>95</v>
      </c>
      <c r="J92" s="197"/>
      <c r="K92" s="201"/>
      <c r="L92" s="197"/>
      <c r="M92" s="197"/>
      <c r="N92" s="197"/>
      <c r="O92" s="197"/>
      <c r="P92" s="197"/>
      <c r="Q92" s="199" t="s">
        <v>2743</v>
      </c>
      <c r="R92" s="199"/>
      <c r="S92" s="197"/>
      <c r="T92" s="197"/>
      <c r="U92" s="197"/>
      <c r="V92" s="202" t="s">
        <v>3509</v>
      </c>
      <c r="W92" s="203">
        <v>375</v>
      </c>
      <c r="X92" s="204">
        <f>IF(ISNA(VLOOKUP(Table7[[#This Row],[ID NUMBER]],PIVOT!O:P,2,0)),0,VLOOKUP(Table7[[#This Row],[ID NUMBER]],PIVOT!O:P,2,0))</f>
        <v>0</v>
      </c>
      <c r="Y92" s="203">
        <f>Table7[[#This Row],[ARREARS]]-Table7[[#This Row],[PAID]]</f>
        <v>375</v>
      </c>
    </row>
    <row r="93" spans="3:25" ht="22.5" customHeight="1" x14ac:dyDescent="0.25">
      <c r="C93" s="197" t="s">
        <v>1926</v>
      </c>
      <c r="D93" s="197" t="s">
        <v>989</v>
      </c>
      <c r="E93" s="197"/>
      <c r="F93" s="197"/>
      <c r="G93" s="201"/>
      <c r="H93" s="197"/>
      <c r="I93" s="197" t="s">
        <v>95</v>
      </c>
      <c r="J93" s="197"/>
      <c r="K93" s="201"/>
      <c r="L93" s="197"/>
      <c r="M93" s="197"/>
      <c r="N93" s="197"/>
      <c r="O93" s="197"/>
      <c r="P93" s="197"/>
      <c r="Q93" s="199" t="s">
        <v>2744</v>
      </c>
      <c r="R93" s="199"/>
      <c r="S93" s="197"/>
      <c r="T93" s="197"/>
      <c r="U93" s="197"/>
      <c r="V93" s="202" t="s">
        <v>3509</v>
      </c>
      <c r="W93" s="203">
        <v>280</v>
      </c>
      <c r="X93" s="204">
        <f>IF(ISNA(VLOOKUP(Table7[[#This Row],[ID NUMBER]],PIVOT!O:P,2,0)),0,VLOOKUP(Table7[[#This Row],[ID NUMBER]],PIVOT!O:P,2,0))</f>
        <v>0</v>
      </c>
      <c r="Y93" s="203">
        <f>Table7[[#This Row],[ARREARS]]-Table7[[#This Row],[PAID]]</f>
        <v>280</v>
      </c>
    </row>
    <row r="94" spans="3:25" ht="22.5" customHeight="1" x14ac:dyDescent="0.25">
      <c r="C94" s="197" t="s">
        <v>1927</v>
      </c>
      <c r="D94" s="197" t="s">
        <v>990</v>
      </c>
      <c r="E94" s="197"/>
      <c r="F94" s="197"/>
      <c r="G94" s="201"/>
      <c r="H94" s="197"/>
      <c r="I94" s="197" t="s">
        <v>95</v>
      </c>
      <c r="J94" s="197"/>
      <c r="K94" s="201"/>
      <c r="L94" s="197"/>
      <c r="M94" s="197"/>
      <c r="N94" s="197"/>
      <c r="O94" s="197"/>
      <c r="P94" s="197"/>
      <c r="Q94" s="199" t="s">
        <v>2489</v>
      </c>
      <c r="R94" s="199"/>
      <c r="S94" s="197"/>
      <c r="T94" s="197"/>
      <c r="U94" s="197"/>
      <c r="V94" s="202" t="s">
        <v>3509</v>
      </c>
      <c r="W94" s="203">
        <v>205</v>
      </c>
      <c r="X94" s="204">
        <f>IF(ISNA(VLOOKUP(Table7[[#This Row],[ID NUMBER]],PIVOT!O:P,2,0)),0,VLOOKUP(Table7[[#This Row],[ID NUMBER]],PIVOT!O:P,2,0))</f>
        <v>0</v>
      </c>
      <c r="Y94" s="203">
        <f>Table7[[#This Row],[ARREARS]]-Table7[[#This Row],[PAID]]</f>
        <v>205</v>
      </c>
    </row>
    <row r="95" spans="3:25" ht="22.5" customHeight="1" x14ac:dyDescent="0.25">
      <c r="C95" s="197" t="s">
        <v>1928</v>
      </c>
      <c r="D95" s="197" t="s">
        <v>991</v>
      </c>
      <c r="E95" s="197"/>
      <c r="F95" s="197"/>
      <c r="G95" s="201"/>
      <c r="H95" s="197"/>
      <c r="I95" s="197" t="s">
        <v>95</v>
      </c>
      <c r="J95" s="197"/>
      <c r="K95" s="201"/>
      <c r="L95" s="197"/>
      <c r="M95" s="197"/>
      <c r="N95" s="197"/>
      <c r="O95" s="197"/>
      <c r="P95" s="197"/>
      <c r="Q95" s="199" t="s">
        <v>2745</v>
      </c>
      <c r="R95" s="199"/>
      <c r="S95" s="197"/>
      <c r="T95" s="197"/>
      <c r="U95" s="197"/>
      <c r="V95" s="202" t="s">
        <v>3509</v>
      </c>
      <c r="W95" s="203">
        <v>275</v>
      </c>
      <c r="X95" s="204">
        <f>IF(ISNA(VLOOKUP(Table7[[#This Row],[ID NUMBER]],PIVOT!O:P,2,0)),0,VLOOKUP(Table7[[#This Row],[ID NUMBER]],PIVOT!O:P,2,0))</f>
        <v>0</v>
      </c>
      <c r="Y95" s="203">
        <f>Table7[[#This Row],[ARREARS]]-Table7[[#This Row],[PAID]]</f>
        <v>275</v>
      </c>
    </row>
    <row r="96" spans="3:25" ht="22.5" customHeight="1" x14ac:dyDescent="0.25">
      <c r="C96" s="197" t="s">
        <v>1929</v>
      </c>
      <c r="D96" s="197" t="s">
        <v>992</v>
      </c>
      <c r="E96" s="197"/>
      <c r="F96" s="197"/>
      <c r="G96" s="201"/>
      <c r="H96" s="197"/>
      <c r="I96" s="197" t="s">
        <v>95</v>
      </c>
      <c r="J96" s="197"/>
      <c r="K96" s="201"/>
      <c r="L96" s="197"/>
      <c r="M96" s="197"/>
      <c r="N96" s="197"/>
      <c r="O96" s="197"/>
      <c r="P96" s="197"/>
      <c r="Q96" s="199" t="s">
        <v>2746</v>
      </c>
      <c r="R96" s="199"/>
      <c r="S96" s="197"/>
      <c r="T96" s="197"/>
      <c r="U96" s="197"/>
      <c r="V96" s="202" t="s">
        <v>3509</v>
      </c>
      <c r="W96" s="203">
        <v>205</v>
      </c>
      <c r="X96" s="204">
        <f>IF(ISNA(VLOOKUP(Table7[[#This Row],[ID NUMBER]],PIVOT!O:P,2,0)),0,VLOOKUP(Table7[[#This Row],[ID NUMBER]],PIVOT!O:P,2,0))</f>
        <v>0</v>
      </c>
      <c r="Y96" s="203">
        <f>Table7[[#This Row],[ARREARS]]-Table7[[#This Row],[PAID]]</f>
        <v>205</v>
      </c>
    </row>
    <row r="97" spans="3:25" ht="22.5" customHeight="1" x14ac:dyDescent="0.25">
      <c r="C97" s="197" t="s">
        <v>1930</v>
      </c>
      <c r="D97" s="197" t="s">
        <v>993</v>
      </c>
      <c r="E97" s="197"/>
      <c r="F97" s="197"/>
      <c r="G97" s="201"/>
      <c r="H97" s="197"/>
      <c r="I97" s="197" t="s">
        <v>95</v>
      </c>
      <c r="J97" s="197"/>
      <c r="K97" s="201"/>
      <c r="L97" s="197"/>
      <c r="M97" s="197"/>
      <c r="N97" s="197"/>
      <c r="O97" s="197"/>
      <c r="P97" s="197"/>
      <c r="Q97" s="199" t="s">
        <v>2747</v>
      </c>
      <c r="R97" s="199"/>
      <c r="S97" s="197"/>
      <c r="T97" s="197"/>
      <c r="U97" s="197"/>
      <c r="V97" s="202" t="s">
        <v>3509</v>
      </c>
      <c r="W97" s="203">
        <v>275</v>
      </c>
      <c r="X97" s="204">
        <f>IF(ISNA(VLOOKUP(Table7[[#This Row],[ID NUMBER]],PIVOT!O:P,2,0)),0,VLOOKUP(Table7[[#This Row],[ID NUMBER]],PIVOT!O:P,2,0))</f>
        <v>0</v>
      </c>
      <c r="Y97" s="203">
        <f>Table7[[#This Row],[ARREARS]]-Table7[[#This Row],[PAID]]</f>
        <v>275</v>
      </c>
    </row>
    <row r="98" spans="3:25" ht="22.5" customHeight="1" x14ac:dyDescent="0.25">
      <c r="C98" s="197" t="s">
        <v>1931</v>
      </c>
      <c r="D98" s="197" t="s">
        <v>994</v>
      </c>
      <c r="E98" s="197"/>
      <c r="F98" s="197"/>
      <c r="G98" s="201"/>
      <c r="H98" s="197"/>
      <c r="I98" s="197" t="s">
        <v>95</v>
      </c>
      <c r="J98" s="197"/>
      <c r="K98" s="201"/>
      <c r="L98" s="197"/>
      <c r="M98" s="197"/>
      <c r="N98" s="197"/>
      <c r="O98" s="197"/>
      <c r="P98" s="197"/>
      <c r="Q98" s="199" t="s">
        <v>2689</v>
      </c>
      <c r="R98" s="199"/>
      <c r="S98" s="197"/>
      <c r="T98" s="197"/>
      <c r="U98" s="197"/>
      <c r="V98" s="202" t="s">
        <v>3509</v>
      </c>
      <c r="W98" s="203">
        <v>205</v>
      </c>
      <c r="X98" s="204">
        <f>IF(ISNA(VLOOKUP(Table7[[#This Row],[ID NUMBER]],PIVOT!O:P,2,0)),0,VLOOKUP(Table7[[#This Row],[ID NUMBER]],PIVOT!O:P,2,0))</f>
        <v>0</v>
      </c>
      <c r="Y98" s="203">
        <f>Table7[[#This Row],[ARREARS]]-Table7[[#This Row],[PAID]]</f>
        <v>205</v>
      </c>
    </row>
    <row r="99" spans="3:25" ht="22.5" customHeight="1" x14ac:dyDescent="0.25">
      <c r="C99" s="197" t="s">
        <v>1932</v>
      </c>
      <c r="D99" s="197" t="s">
        <v>995</v>
      </c>
      <c r="E99" s="197"/>
      <c r="F99" s="197"/>
      <c r="G99" s="201"/>
      <c r="H99" s="197"/>
      <c r="I99" s="197" t="s">
        <v>95</v>
      </c>
      <c r="J99" s="197"/>
      <c r="K99" s="201"/>
      <c r="L99" s="197"/>
      <c r="M99" s="197"/>
      <c r="N99" s="197"/>
      <c r="O99" s="197"/>
      <c r="P99" s="197"/>
      <c r="Q99" s="199" t="s">
        <v>2371</v>
      </c>
      <c r="R99" s="199"/>
      <c r="S99" s="197"/>
      <c r="T99" s="197"/>
      <c r="U99" s="197"/>
      <c r="V99" s="202" t="s">
        <v>3509</v>
      </c>
      <c r="W99" s="203">
        <v>230</v>
      </c>
      <c r="X99" s="204">
        <f>IF(ISNA(VLOOKUP(Table7[[#This Row],[ID NUMBER]],PIVOT!O:P,2,0)),0,VLOOKUP(Table7[[#This Row],[ID NUMBER]],PIVOT!O:P,2,0))</f>
        <v>0</v>
      </c>
      <c r="Y99" s="203">
        <f>Table7[[#This Row],[ARREARS]]-Table7[[#This Row],[PAID]]</f>
        <v>230</v>
      </c>
    </row>
    <row r="100" spans="3:25" ht="22.5" customHeight="1" x14ac:dyDescent="0.25">
      <c r="C100" s="197" t="s">
        <v>1933</v>
      </c>
      <c r="D100" s="197" t="s">
        <v>996</v>
      </c>
      <c r="E100" s="197"/>
      <c r="F100" s="197"/>
      <c r="G100" s="201"/>
      <c r="H100" s="197"/>
      <c r="I100" s="197" t="s">
        <v>95</v>
      </c>
      <c r="J100" s="197"/>
      <c r="K100" s="201"/>
      <c r="L100" s="197"/>
      <c r="M100" s="197"/>
      <c r="N100" s="197"/>
      <c r="O100" s="197"/>
      <c r="P100" s="197"/>
      <c r="Q100" s="199" t="s">
        <v>2748</v>
      </c>
      <c r="R100" s="199"/>
      <c r="S100" s="197"/>
      <c r="T100" s="197"/>
      <c r="U100" s="197"/>
      <c r="V100" s="202" t="s">
        <v>3509</v>
      </c>
      <c r="W100" s="203">
        <v>210</v>
      </c>
      <c r="X100" s="204">
        <f>IF(ISNA(VLOOKUP(Table7[[#This Row],[ID NUMBER]],PIVOT!O:P,2,0)),0,VLOOKUP(Table7[[#This Row],[ID NUMBER]],PIVOT!O:P,2,0))</f>
        <v>0</v>
      </c>
      <c r="Y100" s="203">
        <f>Table7[[#This Row],[ARREARS]]-Table7[[#This Row],[PAID]]</f>
        <v>210</v>
      </c>
    </row>
    <row r="101" spans="3:25" ht="22.5" customHeight="1" x14ac:dyDescent="0.25">
      <c r="C101" s="197" t="s">
        <v>1934</v>
      </c>
      <c r="D101" s="197" t="s">
        <v>997</v>
      </c>
      <c r="E101" s="197"/>
      <c r="F101" s="197"/>
      <c r="G101" s="201"/>
      <c r="H101" s="197"/>
      <c r="I101" s="197" t="s">
        <v>95</v>
      </c>
      <c r="J101" s="197"/>
      <c r="K101" s="201"/>
      <c r="L101" s="197"/>
      <c r="M101" s="197"/>
      <c r="N101" s="197"/>
      <c r="O101" s="197"/>
      <c r="P101" s="197"/>
      <c r="Q101" s="199" t="s">
        <v>2187</v>
      </c>
      <c r="R101" s="199"/>
      <c r="S101" s="197"/>
      <c r="T101" s="197"/>
      <c r="U101" s="197"/>
      <c r="V101" s="202" t="s">
        <v>3509</v>
      </c>
      <c r="W101" s="203">
        <v>375</v>
      </c>
      <c r="X101" s="204">
        <f>IF(ISNA(VLOOKUP(Table7[[#This Row],[ID NUMBER]],PIVOT!O:P,2,0)),0,VLOOKUP(Table7[[#This Row],[ID NUMBER]],PIVOT!O:P,2,0))</f>
        <v>0</v>
      </c>
      <c r="Y101" s="203">
        <f>Table7[[#This Row],[ARREARS]]-Table7[[#This Row],[PAID]]</f>
        <v>375</v>
      </c>
    </row>
    <row r="102" spans="3:25" ht="22.5" customHeight="1" x14ac:dyDescent="0.25">
      <c r="C102" s="197" t="s">
        <v>1935</v>
      </c>
      <c r="D102" s="197" t="s">
        <v>998</v>
      </c>
      <c r="E102" s="197"/>
      <c r="F102" s="197"/>
      <c r="G102" s="201"/>
      <c r="H102" s="197"/>
      <c r="I102" s="197" t="s">
        <v>95</v>
      </c>
      <c r="J102" s="197"/>
      <c r="K102" s="201"/>
      <c r="L102" s="197"/>
      <c r="M102" s="197"/>
      <c r="N102" s="197"/>
      <c r="O102" s="197"/>
      <c r="P102" s="197"/>
      <c r="Q102" s="199" t="s">
        <v>2187</v>
      </c>
      <c r="R102" s="199"/>
      <c r="S102" s="197"/>
      <c r="T102" s="197"/>
      <c r="U102" s="197"/>
      <c r="V102" s="202" t="s">
        <v>3509</v>
      </c>
      <c r="W102" s="203">
        <v>205</v>
      </c>
      <c r="X102" s="204">
        <f>IF(ISNA(VLOOKUP(Table7[[#This Row],[ID NUMBER]],PIVOT!O:P,2,0)),0,VLOOKUP(Table7[[#This Row],[ID NUMBER]],PIVOT!O:P,2,0))</f>
        <v>0</v>
      </c>
      <c r="Y102" s="203">
        <f>Table7[[#This Row],[ARREARS]]-Table7[[#This Row],[PAID]]</f>
        <v>205</v>
      </c>
    </row>
    <row r="103" spans="3:25" ht="22.5" customHeight="1" x14ac:dyDescent="0.25">
      <c r="C103" s="197" t="s">
        <v>1936</v>
      </c>
      <c r="D103" s="197" t="s">
        <v>999</v>
      </c>
      <c r="E103" s="197"/>
      <c r="F103" s="197"/>
      <c r="G103" s="201"/>
      <c r="H103" s="197"/>
      <c r="I103" s="197" t="s">
        <v>95</v>
      </c>
      <c r="J103" s="197"/>
      <c r="K103" s="201"/>
      <c r="L103" s="197"/>
      <c r="M103" s="197"/>
      <c r="N103" s="197"/>
      <c r="O103" s="197"/>
      <c r="P103" s="197"/>
      <c r="Q103" s="199" t="s">
        <v>2749</v>
      </c>
      <c r="R103" s="199"/>
      <c r="S103" s="197"/>
      <c r="T103" s="197"/>
      <c r="U103" s="197"/>
      <c r="V103" s="202" t="s">
        <v>3509</v>
      </c>
      <c r="W103" s="203">
        <v>710</v>
      </c>
      <c r="X103" s="204">
        <f>IF(ISNA(VLOOKUP(Table7[[#This Row],[ID NUMBER]],PIVOT!O:P,2,0)),0,VLOOKUP(Table7[[#This Row],[ID NUMBER]],PIVOT!O:P,2,0))</f>
        <v>0</v>
      </c>
      <c r="Y103" s="203">
        <f>Table7[[#This Row],[ARREARS]]-Table7[[#This Row],[PAID]]</f>
        <v>710</v>
      </c>
    </row>
    <row r="104" spans="3:25" ht="22.5" customHeight="1" x14ac:dyDescent="0.25">
      <c r="C104" s="197" t="s">
        <v>1937</v>
      </c>
      <c r="D104" s="197" t="s">
        <v>1000</v>
      </c>
      <c r="E104" s="197"/>
      <c r="F104" s="197"/>
      <c r="G104" s="201"/>
      <c r="H104" s="197"/>
      <c r="I104" s="197" t="s">
        <v>95</v>
      </c>
      <c r="J104" s="197"/>
      <c r="K104" s="201"/>
      <c r="L104" s="197"/>
      <c r="M104" s="197"/>
      <c r="N104" s="197"/>
      <c r="O104" s="197"/>
      <c r="P104" s="197"/>
      <c r="Q104" s="199" t="s">
        <v>2750</v>
      </c>
      <c r="R104" s="199"/>
      <c r="S104" s="197"/>
      <c r="T104" s="197"/>
      <c r="U104" s="197"/>
      <c r="V104" s="202" t="s">
        <v>3509</v>
      </c>
      <c r="W104" s="203">
        <v>205</v>
      </c>
      <c r="X104" s="204">
        <f>IF(ISNA(VLOOKUP(Table7[[#This Row],[ID NUMBER]],PIVOT!O:P,2,0)),0,VLOOKUP(Table7[[#This Row],[ID NUMBER]],PIVOT!O:P,2,0))</f>
        <v>0</v>
      </c>
      <c r="Y104" s="203">
        <f>Table7[[#This Row],[ARREARS]]-Table7[[#This Row],[PAID]]</f>
        <v>205</v>
      </c>
    </row>
    <row r="105" spans="3:25" ht="22.5" customHeight="1" x14ac:dyDescent="0.25">
      <c r="C105" s="197" t="s">
        <v>1938</v>
      </c>
      <c r="D105" s="197" t="s">
        <v>1001</v>
      </c>
      <c r="E105" s="197"/>
      <c r="F105" s="197"/>
      <c r="G105" s="201"/>
      <c r="H105" s="197"/>
      <c r="I105" s="197" t="s">
        <v>95</v>
      </c>
      <c r="J105" s="197"/>
      <c r="K105" s="201"/>
      <c r="L105" s="197"/>
      <c r="M105" s="197"/>
      <c r="N105" s="197"/>
      <c r="O105" s="197"/>
      <c r="P105" s="197"/>
      <c r="Q105" s="199" t="s">
        <v>2751</v>
      </c>
      <c r="R105" s="199"/>
      <c r="S105" s="197"/>
      <c r="T105" s="197"/>
      <c r="U105" s="197"/>
      <c r="V105" s="202" t="s">
        <v>3509</v>
      </c>
      <c r="W105" s="203">
        <v>205</v>
      </c>
      <c r="X105" s="204">
        <f>IF(ISNA(VLOOKUP(Table7[[#This Row],[ID NUMBER]],PIVOT!O:P,2,0)),0,VLOOKUP(Table7[[#This Row],[ID NUMBER]],PIVOT!O:P,2,0))</f>
        <v>0</v>
      </c>
      <c r="Y105" s="203">
        <f>Table7[[#This Row],[ARREARS]]-Table7[[#This Row],[PAID]]</f>
        <v>205</v>
      </c>
    </row>
    <row r="106" spans="3:25" ht="22.5" customHeight="1" x14ac:dyDescent="0.25">
      <c r="C106" s="197" t="s">
        <v>1939</v>
      </c>
      <c r="D106" s="197" t="s">
        <v>1002</v>
      </c>
      <c r="E106" s="197"/>
      <c r="F106" s="197"/>
      <c r="G106" s="201"/>
      <c r="H106" s="197"/>
      <c r="I106" s="197" t="s">
        <v>95</v>
      </c>
      <c r="J106" s="197"/>
      <c r="K106" s="201"/>
      <c r="L106" s="197"/>
      <c r="M106" s="197"/>
      <c r="N106" s="197"/>
      <c r="O106" s="197"/>
      <c r="P106" s="197"/>
      <c r="Q106" s="199" t="s">
        <v>2752</v>
      </c>
      <c r="R106" s="199"/>
      <c r="S106" s="197"/>
      <c r="T106" s="197"/>
      <c r="U106" s="197"/>
      <c r="V106" s="202" t="s">
        <v>3509</v>
      </c>
      <c r="W106" s="203">
        <v>545</v>
      </c>
      <c r="X106" s="204">
        <f>IF(ISNA(VLOOKUP(Table7[[#This Row],[ID NUMBER]],PIVOT!O:P,2,0)),0,VLOOKUP(Table7[[#This Row],[ID NUMBER]],PIVOT!O:P,2,0))</f>
        <v>0</v>
      </c>
      <c r="Y106" s="203">
        <f>Table7[[#This Row],[ARREARS]]-Table7[[#This Row],[PAID]]</f>
        <v>545</v>
      </c>
    </row>
    <row r="107" spans="3:25" ht="22.5" customHeight="1" x14ac:dyDescent="0.25">
      <c r="C107" s="197" t="s">
        <v>1940</v>
      </c>
      <c r="D107" s="197" t="s">
        <v>1003</v>
      </c>
      <c r="E107" s="197"/>
      <c r="F107" s="197"/>
      <c r="G107" s="201"/>
      <c r="H107" s="197"/>
      <c r="I107" s="197" t="s">
        <v>95</v>
      </c>
      <c r="J107" s="197"/>
      <c r="K107" s="201"/>
      <c r="L107" s="197"/>
      <c r="M107" s="197"/>
      <c r="N107" s="197"/>
      <c r="O107" s="197"/>
      <c r="P107" s="197"/>
      <c r="Q107" s="199" t="s">
        <v>2182</v>
      </c>
      <c r="R107" s="199"/>
      <c r="S107" s="197"/>
      <c r="T107" s="197"/>
      <c r="U107" s="197"/>
      <c r="V107" s="202" t="s">
        <v>3509</v>
      </c>
      <c r="W107" s="203">
        <v>215</v>
      </c>
      <c r="X107" s="204">
        <f>IF(ISNA(VLOOKUP(Table7[[#This Row],[ID NUMBER]],PIVOT!O:P,2,0)),0,VLOOKUP(Table7[[#This Row],[ID NUMBER]],PIVOT!O:P,2,0))</f>
        <v>0</v>
      </c>
      <c r="Y107" s="203">
        <f>Table7[[#This Row],[ARREARS]]-Table7[[#This Row],[PAID]]</f>
        <v>215</v>
      </c>
    </row>
    <row r="108" spans="3:25" ht="22.5" customHeight="1" x14ac:dyDescent="0.25">
      <c r="C108" s="197" t="s">
        <v>1941</v>
      </c>
      <c r="D108" s="197" t="s">
        <v>1004</v>
      </c>
      <c r="E108" s="197"/>
      <c r="F108" s="197"/>
      <c r="G108" s="201"/>
      <c r="H108" s="197"/>
      <c r="I108" s="197" t="s">
        <v>95</v>
      </c>
      <c r="J108" s="197"/>
      <c r="K108" s="201"/>
      <c r="L108" s="197"/>
      <c r="M108" s="197"/>
      <c r="N108" s="197"/>
      <c r="O108" s="197"/>
      <c r="P108" s="197"/>
      <c r="Q108" s="199" t="s">
        <v>2753</v>
      </c>
      <c r="R108" s="199"/>
      <c r="S108" s="197"/>
      <c r="T108" s="197"/>
      <c r="U108" s="197"/>
      <c r="V108" s="202" t="s">
        <v>3509</v>
      </c>
      <c r="W108" s="203">
        <v>205</v>
      </c>
      <c r="X108" s="204">
        <f>IF(ISNA(VLOOKUP(Table7[[#This Row],[ID NUMBER]],PIVOT!O:P,2,0)),0,VLOOKUP(Table7[[#This Row],[ID NUMBER]],PIVOT!O:P,2,0))</f>
        <v>0</v>
      </c>
      <c r="Y108" s="203">
        <f>Table7[[#This Row],[ARREARS]]-Table7[[#This Row],[PAID]]</f>
        <v>205</v>
      </c>
    </row>
    <row r="109" spans="3:25" ht="22.5" customHeight="1" x14ac:dyDescent="0.25">
      <c r="C109" s="197" t="s">
        <v>1942</v>
      </c>
      <c r="D109" s="197" t="s">
        <v>1005</v>
      </c>
      <c r="E109" s="197"/>
      <c r="F109" s="197"/>
      <c r="G109" s="201"/>
      <c r="H109" s="197"/>
      <c r="I109" s="197" t="s">
        <v>95</v>
      </c>
      <c r="J109" s="197"/>
      <c r="K109" s="201"/>
      <c r="L109" s="197"/>
      <c r="M109" s="197"/>
      <c r="N109" s="197"/>
      <c r="O109" s="197"/>
      <c r="P109" s="197"/>
      <c r="Q109" s="199" t="s">
        <v>2239</v>
      </c>
      <c r="R109" s="199"/>
      <c r="S109" s="197"/>
      <c r="T109" s="197"/>
      <c r="U109" s="197"/>
      <c r="V109" s="202" t="s">
        <v>3509</v>
      </c>
      <c r="W109" s="203">
        <v>275</v>
      </c>
      <c r="X109" s="204">
        <f>IF(ISNA(VLOOKUP(Table7[[#This Row],[ID NUMBER]],PIVOT!O:P,2,0)),0,VLOOKUP(Table7[[#This Row],[ID NUMBER]],PIVOT!O:P,2,0))</f>
        <v>0</v>
      </c>
      <c r="Y109" s="203">
        <f>Table7[[#This Row],[ARREARS]]-Table7[[#This Row],[PAID]]</f>
        <v>275</v>
      </c>
    </row>
    <row r="110" spans="3:25" ht="22.5" customHeight="1" x14ac:dyDescent="0.25">
      <c r="C110" s="197" t="s">
        <v>1943</v>
      </c>
      <c r="D110" s="197" t="s">
        <v>1006</v>
      </c>
      <c r="E110" s="197"/>
      <c r="F110" s="197"/>
      <c r="G110" s="201"/>
      <c r="H110" s="197"/>
      <c r="I110" s="197" t="s">
        <v>95</v>
      </c>
      <c r="J110" s="197"/>
      <c r="K110" s="201"/>
      <c r="L110" s="197"/>
      <c r="M110" s="197"/>
      <c r="N110" s="197"/>
      <c r="O110" s="197"/>
      <c r="P110" s="197"/>
      <c r="Q110" s="199" t="s">
        <v>2585</v>
      </c>
      <c r="R110" s="199"/>
      <c r="S110" s="197"/>
      <c r="T110" s="197"/>
      <c r="U110" s="197"/>
      <c r="V110" s="202" t="s">
        <v>3509</v>
      </c>
      <c r="W110" s="203">
        <v>205</v>
      </c>
      <c r="X110" s="204">
        <f>IF(ISNA(VLOOKUP(Table7[[#This Row],[ID NUMBER]],PIVOT!O:P,2,0)),0,VLOOKUP(Table7[[#This Row],[ID NUMBER]],PIVOT!O:P,2,0))</f>
        <v>0</v>
      </c>
      <c r="Y110" s="203">
        <f>Table7[[#This Row],[ARREARS]]-Table7[[#This Row],[PAID]]</f>
        <v>205</v>
      </c>
    </row>
    <row r="111" spans="3:25" ht="22.5" customHeight="1" x14ac:dyDescent="0.25">
      <c r="C111" s="197" t="s">
        <v>1944</v>
      </c>
      <c r="D111" s="197" t="s">
        <v>1007</v>
      </c>
      <c r="E111" s="197"/>
      <c r="F111" s="197"/>
      <c r="G111" s="201"/>
      <c r="H111" s="197"/>
      <c r="I111" s="197" t="s">
        <v>95</v>
      </c>
      <c r="J111" s="197"/>
      <c r="K111" s="201"/>
      <c r="L111" s="197"/>
      <c r="M111" s="197"/>
      <c r="N111" s="197"/>
      <c r="O111" s="197"/>
      <c r="P111" s="197"/>
      <c r="Q111" s="199" t="s">
        <v>2754</v>
      </c>
      <c r="R111" s="199"/>
      <c r="S111" s="197"/>
      <c r="T111" s="197"/>
      <c r="U111" s="197"/>
      <c r="V111" s="202" t="s">
        <v>3509</v>
      </c>
      <c r="W111" s="203">
        <v>205</v>
      </c>
      <c r="X111" s="204">
        <f>IF(ISNA(VLOOKUP(Table7[[#This Row],[ID NUMBER]],PIVOT!O:P,2,0)),0,VLOOKUP(Table7[[#This Row],[ID NUMBER]],PIVOT!O:P,2,0))</f>
        <v>0</v>
      </c>
      <c r="Y111" s="203">
        <f>Table7[[#This Row],[ARREARS]]-Table7[[#This Row],[PAID]]</f>
        <v>205</v>
      </c>
    </row>
    <row r="112" spans="3:25" ht="22.5" customHeight="1" x14ac:dyDescent="0.25">
      <c r="C112" s="197" t="s">
        <v>1945</v>
      </c>
      <c r="D112" s="197" t="s">
        <v>1008</v>
      </c>
      <c r="E112" s="197"/>
      <c r="F112" s="197"/>
      <c r="G112" s="201"/>
      <c r="H112" s="197"/>
      <c r="I112" s="197" t="s">
        <v>95</v>
      </c>
      <c r="J112" s="197"/>
      <c r="K112" s="201"/>
      <c r="L112" s="197"/>
      <c r="M112" s="197"/>
      <c r="N112" s="197"/>
      <c r="O112" s="197"/>
      <c r="P112" s="197"/>
      <c r="Q112" s="199" t="s">
        <v>2755</v>
      </c>
      <c r="R112" s="199"/>
      <c r="S112" s="197"/>
      <c r="T112" s="197"/>
      <c r="U112" s="197"/>
      <c r="V112" s="202" t="s">
        <v>3509</v>
      </c>
      <c r="W112" s="203">
        <v>205</v>
      </c>
      <c r="X112" s="204">
        <f>IF(ISNA(VLOOKUP(Table7[[#This Row],[ID NUMBER]],PIVOT!O:P,2,0)),0,VLOOKUP(Table7[[#This Row],[ID NUMBER]],PIVOT!O:P,2,0))</f>
        <v>0</v>
      </c>
      <c r="Y112" s="203">
        <f>Table7[[#This Row],[ARREARS]]-Table7[[#This Row],[PAID]]</f>
        <v>205</v>
      </c>
    </row>
    <row r="113" spans="3:25" ht="22.5" customHeight="1" x14ac:dyDescent="0.25">
      <c r="C113" s="197" t="s">
        <v>1946</v>
      </c>
      <c r="D113" s="197" t="s">
        <v>1009</v>
      </c>
      <c r="E113" s="197"/>
      <c r="F113" s="197"/>
      <c r="G113" s="201"/>
      <c r="H113" s="197"/>
      <c r="I113" s="197" t="s">
        <v>95</v>
      </c>
      <c r="J113" s="197"/>
      <c r="K113" s="201"/>
      <c r="L113" s="197"/>
      <c r="M113" s="197"/>
      <c r="N113" s="197"/>
      <c r="O113" s="197"/>
      <c r="P113" s="197"/>
      <c r="Q113" s="199" t="s">
        <v>2756</v>
      </c>
      <c r="R113" s="199"/>
      <c r="S113" s="197"/>
      <c r="T113" s="197"/>
      <c r="U113" s="197"/>
      <c r="V113" s="202" t="s">
        <v>3509</v>
      </c>
      <c r="W113" s="203">
        <v>205</v>
      </c>
      <c r="X113" s="204">
        <f>IF(ISNA(VLOOKUP(Table7[[#This Row],[ID NUMBER]],PIVOT!O:P,2,0)),0,VLOOKUP(Table7[[#This Row],[ID NUMBER]],PIVOT!O:P,2,0))</f>
        <v>0</v>
      </c>
      <c r="Y113" s="203">
        <f>Table7[[#This Row],[ARREARS]]-Table7[[#This Row],[PAID]]</f>
        <v>205</v>
      </c>
    </row>
    <row r="114" spans="3:25" ht="22.5" customHeight="1" x14ac:dyDescent="0.25">
      <c r="C114" s="197" t="s">
        <v>1947</v>
      </c>
      <c r="D114" s="197" t="s">
        <v>1010</v>
      </c>
      <c r="E114" s="197"/>
      <c r="F114" s="197"/>
      <c r="G114" s="201"/>
      <c r="H114" s="197"/>
      <c r="I114" s="197" t="s">
        <v>95</v>
      </c>
      <c r="J114" s="197"/>
      <c r="K114" s="201"/>
      <c r="L114" s="197"/>
      <c r="M114" s="197"/>
      <c r="N114" s="197"/>
      <c r="O114" s="197"/>
      <c r="P114" s="197"/>
      <c r="Q114" s="199" t="s">
        <v>2757</v>
      </c>
      <c r="R114" s="199"/>
      <c r="S114" s="197"/>
      <c r="T114" s="197"/>
      <c r="U114" s="197"/>
      <c r="V114" s="202" t="s">
        <v>3509</v>
      </c>
      <c r="W114" s="203">
        <v>205</v>
      </c>
      <c r="X114" s="204">
        <f>IF(ISNA(VLOOKUP(Table7[[#This Row],[ID NUMBER]],PIVOT!O:P,2,0)),0,VLOOKUP(Table7[[#This Row],[ID NUMBER]],PIVOT!O:P,2,0))</f>
        <v>0</v>
      </c>
      <c r="Y114" s="203">
        <f>Table7[[#This Row],[ARREARS]]-Table7[[#This Row],[PAID]]</f>
        <v>205</v>
      </c>
    </row>
    <row r="115" spans="3:25" ht="22.5" customHeight="1" x14ac:dyDescent="0.25">
      <c r="C115" s="197" t="s">
        <v>1948</v>
      </c>
      <c r="D115" s="197" t="s">
        <v>1011</v>
      </c>
      <c r="E115" s="197"/>
      <c r="F115" s="197"/>
      <c r="G115" s="201"/>
      <c r="H115" s="197"/>
      <c r="I115" s="197" t="s">
        <v>95</v>
      </c>
      <c r="J115" s="197"/>
      <c r="K115" s="201"/>
      <c r="L115" s="197"/>
      <c r="M115" s="197"/>
      <c r="N115" s="197"/>
      <c r="O115" s="197"/>
      <c r="P115" s="197"/>
      <c r="Q115" s="199" t="s">
        <v>2455</v>
      </c>
      <c r="R115" s="199"/>
      <c r="S115" s="197"/>
      <c r="T115" s="197"/>
      <c r="U115" s="197"/>
      <c r="V115" s="202" t="s">
        <v>3509</v>
      </c>
      <c r="W115" s="203">
        <v>205</v>
      </c>
      <c r="X115" s="204">
        <f>IF(ISNA(VLOOKUP(Table7[[#This Row],[ID NUMBER]],PIVOT!O:P,2,0)),0,VLOOKUP(Table7[[#This Row],[ID NUMBER]],PIVOT!O:P,2,0))</f>
        <v>0</v>
      </c>
      <c r="Y115" s="203">
        <f>Table7[[#This Row],[ARREARS]]-Table7[[#This Row],[PAID]]</f>
        <v>205</v>
      </c>
    </row>
    <row r="116" spans="3:25" ht="22.5" customHeight="1" x14ac:dyDescent="0.25">
      <c r="C116" s="197" t="s">
        <v>1949</v>
      </c>
      <c r="D116" s="197" t="s">
        <v>1012</v>
      </c>
      <c r="E116" s="197"/>
      <c r="F116" s="197"/>
      <c r="G116" s="201"/>
      <c r="H116" s="197"/>
      <c r="I116" s="197" t="s">
        <v>95</v>
      </c>
      <c r="J116" s="197"/>
      <c r="K116" s="201"/>
      <c r="L116" s="197"/>
      <c r="M116" s="197"/>
      <c r="N116" s="197"/>
      <c r="O116" s="197"/>
      <c r="P116" s="197"/>
      <c r="Q116" s="199" t="s">
        <v>2758</v>
      </c>
      <c r="R116" s="199"/>
      <c r="S116" s="197"/>
      <c r="T116" s="197"/>
      <c r="U116" s="197"/>
      <c r="V116" s="202" t="s">
        <v>3509</v>
      </c>
      <c r="W116" s="203">
        <v>210</v>
      </c>
      <c r="X116" s="204">
        <f>IF(ISNA(VLOOKUP(Table7[[#This Row],[ID NUMBER]],PIVOT!O:P,2,0)),0,VLOOKUP(Table7[[#This Row],[ID NUMBER]],PIVOT!O:P,2,0))</f>
        <v>0</v>
      </c>
      <c r="Y116" s="203">
        <f>Table7[[#This Row],[ARREARS]]-Table7[[#This Row],[PAID]]</f>
        <v>210</v>
      </c>
    </row>
    <row r="117" spans="3:25" ht="22.5" customHeight="1" x14ac:dyDescent="0.25">
      <c r="C117" s="197" t="s">
        <v>1950</v>
      </c>
      <c r="D117" s="197" t="s">
        <v>1013</v>
      </c>
      <c r="E117" s="197"/>
      <c r="F117" s="197"/>
      <c r="G117" s="201"/>
      <c r="H117" s="197"/>
      <c r="I117" s="197" t="s">
        <v>95</v>
      </c>
      <c r="J117" s="197"/>
      <c r="K117" s="201"/>
      <c r="L117" s="197"/>
      <c r="M117" s="197"/>
      <c r="N117" s="197"/>
      <c r="O117" s="197"/>
      <c r="P117" s="197"/>
      <c r="Q117" s="199" t="s">
        <v>2759</v>
      </c>
      <c r="R117" s="199"/>
      <c r="S117" s="197"/>
      <c r="T117" s="197"/>
      <c r="U117" s="197"/>
      <c r="V117" s="202" t="s">
        <v>3509</v>
      </c>
      <c r="W117" s="203">
        <v>205</v>
      </c>
      <c r="X117" s="204">
        <f>IF(ISNA(VLOOKUP(Table7[[#This Row],[ID NUMBER]],PIVOT!O:P,2,0)),0,VLOOKUP(Table7[[#This Row],[ID NUMBER]],PIVOT!O:P,2,0))</f>
        <v>0</v>
      </c>
      <c r="Y117" s="203">
        <f>Table7[[#This Row],[ARREARS]]-Table7[[#This Row],[PAID]]</f>
        <v>205</v>
      </c>
    </row>
    <row r="118" spans="3:25" ht="22.5" customHeight="1" x14ac:dyDescent="0.25">
      <c r="C118" s="197" t="s">
        <v>1951</v>
      </c>
      <c r="D118" s="197" t="s">
        <v>1014</v>
      </c>
      <c r="E118" s="197"/>
      <c r="F118" s="197"/>
      <c r="G118" s="201"/>
      <c r="H118" s="197"/>
      <c r="I118" s="197" t="s">
        <v>95</v>
      </c>
      <c r="J118" s="197"/>
      <c r="K118" s="201"/>
      <c r="L118" s="197"/>
      <c r="M118" s="197"/>
      <c r="N118" s="197"/>
      <c r="O118" s="197"/>
      <c r="P118" s="197"/>
      <c r="Q118" s="199" t="s">
        <v>2760</v>
      </c>
      <c r="R118" s="199"/>
      <c r="S118" s="197"/>
      <c r="T118" s="197"/>
      <c r="U118" s="197"/>
      <c r="V118" s="202" t="s">
        <v>3509</v>
      </c>
      <c r="W118" s="203">
        <v>525</v>
      </c>
      <c r="X118" s="204">
        <f>IF(ISNA(VLOOKUP(Table7[[#This Row],[ID NUMBER]],PIVOT!O:P,2,0)),0,VLOOKUP(Table7[[#This Row],[ID NUMBER]],PIVOT!O:P,2,0))</f>
        <v>0</v>
      </c>
      <c r="Y118" s="203">
        <f>Table7[[#This Row],[ARREARS]]-Table7[[#This Row],[PAID]]</f>
        <v>525</v>
      </c>
    </row>
    <row r="119" spans="3:25" ht="22.5" customHeight="1" x14ac:dyDescent="0.25">
      <c r="C119" s="197" t="s">
        <v>1952</v>
      </c>
      <c r="D119" s="197" t="s">
        <v>1015</v>
      </c>
      <c r="E119" s="197"/>
      <c r="F119" s="197"/>
      <c r="G119" s="201"/>
      <c r="H119" s="197"/>
      <c r="I119" s="197" t="s">
        <v>95</v>
      </c>
      <c r="J119" s="197"/>
      <c r="K119" s="201"/>
      <c r="L119" s="197"/>
      <c r="M119" s="197"/>
      <c r="N119" s="197"/>
      <c r="O119" s="197"/>
      <c r="P119" s="197"/>
      <c r="Q119" s="199" t="s">
        <v>2510</v>
      </c>
      <c r="R119" s="199"/>
      <c r="S119" s="197"/>
      <c r="T119" s="197"/>
      <c r="U119" s="197"/>
      <c r="V119" s="202" t="s">
        <v>3509</v>
      </c>
      <c r="W119" s="203">
        <v>205</v>
      </c>
      <c r="X119" s="204">
        <f>IF(ISNA(VLOOKUP(Table7[[#This Row],[ID NUMBER]],PIVOT!O:P,2,0)),0,VLOOKUP(Table7[[#This Row],[ID NUMBER]],PIVOT!O:P,2,0))</f>
        <v>0</v>
      </c>
      <c r="Y119" s="203">
        <f>Table7[[#This Row],[ARREARS]]-Table7[[#This Row],[PAID]]</f>
        <v>205</v>
      </c>
    </row>
    <row r="120" spans="3:25" ht="22.5" customHeight="1" x14ac:dyDescent="0.25">
      <c r="C120" s="197" t="s">
        <v>1953</v>
      </c>
      <c r="D120" s="197" t="s">
        <v>1016</v>
      </c>
      <c r="E120" s="197"/>
      <c r="F120" s="197"/>
      <c r="G120" s="201"/>
      <c r="H120" s="197"/>
      <c r="I120" s="197" t="s">
        <v>95</v>
      </c>
      <c r="J120" s="197"/>
      <c r="K120" s="201"/>
      <c r="L120" s="197"/>
      <c r="M120" s="197"/>
      <c r="N120" s="197"/>
      <c r="O120" s="197"/>
      <c r="P120" s="197"/>
      <c r="Q120" s="199" t="s">
        <v>2322</v>
      </c>
      <c r="R120" s="199"/>
      <c r="S120" s="197"/>
      <c r="T120" s="197"/>
      <c r="U120" s="197"/>
      <c r="V120" s="202" t="s">
        <v>3509</v>
      </c>
      <c r="W120" s="203">
        <v>205</v>
      </c>
      <c r="X120" s="204">
        <f>IF(ISNA(VLOOKUP(Table7[[#This Row],[ID NUMBER]],PIVOT!O:P,2,0)),0,VLOOKUP(Table7[[#This Row],[ID NUMBER]],PIVOT!O:P,2,0))</f>
        <v>0</v>
      </c>
      <c r="Y120" s="203">
        <f>Table7[[#This Row],[ARREARS]]-Table7[[#This Row],[PAID]]</f>
        <v>205</v>
      </c>
    </row>
    <row r="121" spans="3:25" ht="22.5" customHeight="1" x14ac:dyDescent="0.25">
      <c r="C121" s="197" t="s">
        <v>1954</v>
      </c>
      <c r="D121" s="197" t="s">
        <v>1017</v>
      </c>
      <c r="E121" s="197"/>
      <c r="F121" s="197"/>
      <c r="G121" s="201"/>
      <c r="H121" s="197"/>
      <c r="I121" s="197" t="s">
        <v>95</v>
      </c>
      <c r="J121" s="197"/>
      <c r="K121" s="201"/>
      <c r="L121" s="197"/>
      <c r="M121" s="197"/>
      <c r="N121" s="197"/>
      <c r="O121" s="197"/>
      <c r="P121" s="197"/>
      <c r="Q121" s="199" t="s">
        <v>2761</v>
      </c>
      <c r="R121" s="199"/>
      <c r="S121" s="197"/>
      <c r="T121" s="197"/>
      <c r="U121" s="197"/>
      <c r="V121" s="202" t="s">
        <v>3509</v>
      </c>
      <c r="W121" s="203">
        <v>205</v>
      </c>
      <c r="X121" s="204">
        <f>IF(ISNA(VLOOKUP(Table7[[#This Row],[ID NUMBER]],PIVOT!O:P,2,0)),0,VLOOKUP(Table7[[#This Row],[ID NUMBER]],PIVOT!O:P,2,0))</f>
        <v>0</v>
      </c>
      <c r="Y121" s="203">
        <f>Table7[[#This Row],[ARREARS]]-Table7[[#This Row],[PAID]]</f>
        <v>205</v>
      </c>
    </row>
    <row r="122" spans="3:25" ht="22.5" customHeight="1" x14ac:dyDescent="0.25">
      <c r="C122" s="197" t="s">
        <v>1955</v>
      </c>
      <c r="D122" s="197" t="s">
        <v>1018</v>
      </c>
      <c r="E122" s="197"/>
      <c r="F122" s="197"/>
      <c r="G122" s="201"/>
      <c r="H122" s="197"/>
      <c r="I122" s="197" t="s">
        <v>95</v>
      </c>
      <c r="J122" s="197"/>
      <c r="K122" s="201"/>
      <c r="L122" s="197"/>
      <c r="M122" s="197"/>
      <c r="N122" s="197"/>
      <c r="O122" s="197"/>
      <c r="P122" s="197"/>
      <c r="Q122" s="199" t="s">
        <v>2762</v>
      </c>
      <c r="R122" s="199"/>
      <c r="S122" s="197"/>
      <c r="T122" s="197"/>
      <c r="U122" s="197"/>
      <c r="V122" s="202" t="s">
        <v>3509</v>
      </c>
      <c r="W122" s="203">
        <v>310</v>
      </c>
      <c r="X122" s="204">
        <f>IF(ISNA(VLOOKUP(Table7[[#This Row],[ID NUMBER]],PIVOT!O:P,2,0)),0,VLOOKUP(Table7[[#This Row],[ID NUMBER]],PIVOT!O:P,2,0))</f>
        <v>0</v>
      </c>
      <c r="Y122" s="203">
        <f>Table7[[#This Row],[ARREARS]]-Table7[[#This Row],[PAID]]</f>
        <v>310</v>
      </c>
    </row>
    <row r="123" spans="3:25" ht="22.5" customHeight="1" x14ac:dyDescent="0.25">
      <c r="C123" s="197" t="s">
        <v>1956</v>
      </c>
      <c r="D123" s="197" t="s">
        <v>1019</v>
      </c>
      <c r="E123" s="197"/>
      <c r="F123" s="197"/>
      <c r="G123" s="201"/>
      <c r="H123" s="197"/>
      <c r="I123" s="197" t="s">
        <v>95</v>
      </c>
      <c r="J123" s="197"/>
      <c r="K123" s="201"/>
      <c r="L123" s="197"/>
      <c r="M123" s="197"/>
      <c r="N123" s="197"/>
      <c r="O123" s="197"/>
      <c r="P123" s="197"/>
      <c r="Q123" s="199" t="s">
        <v>2763</v>
      </c>
      <c r="R123" s="199"/>
      <c r="S123" s="197"/>
      <c r="T123" s="197"/>
      <c r="U123" s="197"/>
      <c r="V123" s="202" t="s">
        <v>3509</v>
      </c>
      <c r="W123" s="203">
        <v>375</v>
      </c>
      <c r="X123" s="204">
        <f>IF(ISNA(VLOOKUP(Table7[[#This Row],[ID NUMBER]],PIVOT!O:P,2,0)),0,VLOOKUP(Table7[[#This Row],[ID NUMBER]],PIVOT!O:P,2,0))</f>
        <v>0</v>
      </c>
      <c r="Y123" s="203">
        <f>Table7[[#This Row],[ARREARS]]-Table7[[#This Row],[PAID]]</f>
        <v>375</v>
      </c>
    </row>
    <row r="124" spans="3:25" ht="22.5" customHeight="1" x14ac:dyDescent="0.25">
      <c r="C124" s="197" t="s">
        <v>1957</v>
      </c>
      <c r="D124" s="197" t="s">
        <v>1020</v>
      </c>
      <c r="E124" s="197"/>
      <c r="F124" s="197"/>
      <c r="G124" s="201"/>
      <c r="H124" s="197"/>
      <c r="I124" s="197" t="s">
        <v>95</v>
      </c>
      <c r="J124" s="197"/>
      <c r="K124" s="201"/>
      <c r="L124" s="197"/>
      <c r="M124" s="197"/>
      <c r="N124" s="197"/>
      <c r="O124" s="197"/>
      <c r="P124" s="197"/>
      <c r="Q124" s="199" t="s">
        <v>2764</v>
      </c>
      <c r="R124" s="199"/>
      <c r="S124" s="197"/>
      <c r="T124" s="197"/>
      <c r="U124" s="197"/>
      <c r="V124" s="202" t="s">
        <v>3509</v>
      </c>
      <c r="W124" s="203">
        <v>205</v>
      </c>
      <c r="X124" s="204">
        <f>IF(ISNA(VLOOKUP(Table7[[#This Row],[ID NUMBER]],PIVOT!O:P,2,0)),0,VLOOKUP(Table7[[#This Row],[ID NUMBER]],PIVOT!O:P,2,0))</f>
        <v>0</v>
      </c>
      <c r="Y124" s="203">
        <f>Table7[[#This Row],[ARREARS]]-Table7[[#This Row],[PAID]]</f>
        <v>205</v>
      </c>
    </row>
    <row r="125" spans="3:25" ht="22.5" customHeight="1" x14ac:dyDescent="0.25">
      <c r="C125" s="197" t="s">
        <v>1958</v>
      </c>
      <c r="D125" s="197" t="s">
        <v>1021</v>
      </c>
      <c r="E125" s="197"/>
      <c r="F125" s="197"/>
      <c r="G125" s="201"/>
      <c r="H125" s="197"/>
      <c r="I125" s="197" t="s">
        <v>95</v>
      </c>
      <c r="J125" s="197"/>
      <c r="K125" s="201"/>
      <c r="L125" s="197"/>
      <c r="M125" s="197"/>
      <c r="N125" s="197"/>
      <c r="O125" s="197"/>
      <c r="P125" s="197"/>
      <c r="Q125" s="199" t="s">
        <v>2765</v>
      </c>
      <c r="R125" s="199"/>
      <c r="S125" s="197"/>
      <c r="T125" s="197"/>
      <c r="U125" s="197"/>
      <c r="V125" s="202" t="s">
        <v>3509</v>
      </c>
      <c r="W125" s="203">
        <v>545</v>
      </c>
      <c r="X125" s="204">
        <f>IF(ISNA(VLOOKUP(Table7[[#This Row],[ID NUMBER]],PIVOT!O:P,2,0)),0,VLOOKUP(Table7[[#This Row],[ID NUMBER]],PIVOT!O:P,2,0))</f>
        <v>0</v>
      </c>
      <c r="Y125" s="203">
        <f>Table7[[#This Row],[ARREARS]]-Table7[[#This Row],[PAID]]</f>
        <v>545</v>
      </c>
    </row>
    <row r="126" spans="3:25" ht="22.5" customHeight="1" x14ac:dyDescent="0.25">
      <c r="C126" s="197" t="s">
        <v>1959</v>
      </c>
      <c r="D126" s="197" t="s">
        <v>1022</v>
      </c>
      <c r="E126" s="197"/>
      <c r="F126" s="197"/>
      <c r="G126" s="201"/>
      <c r="H126" s="197"/>
      <c r="I126" s="197" t="s">
        <v>95</v>
      </c>
      <c r="J126" s="197"/>
      <c r="K126" s="201"/>
      <c r="L126" s="197"/>
      <c r="M126" s="197"/>
      <c r="N126" s="197"/>
      <c r="O126" s="197"/>
      <c r="P126" s="197"/>
      <c r="Q126" s="199" t="s">
        <v>2766</v>
      </c>
      <c r="R126" s="199"/>
      <c r="S126" s="197"/>
      <c r="T126" s="197"/>
      <c r="U126" s="197"/>
      <c r="V126" s="202" t="s">
        <v>3509</v>
      </c>
      <c r="W126" s="203">
        <v>545</v>
      </c>
      <c r="X126" s="204">
        <f>IF(ISNA(VLOOKUP(Table7[[#This Row],[ID NUMBER]],PIVOT!O:P,2,0)),0,VLOOKUP(Table7[[#This Row],[ID NUMBER]],PIVOT!O:P,2,0))</f>
        <v>0</v>
      </c>
      <c r="Y126" s="203">
        <f>Table7[[#This Row],[ARREARS]]-Table7[[#This Row],[PAID]]</f>
        <v>545</v>
      </c>
    </row>
    <row r="127" spans="3:25" ht="22.5" customHeight="1" x14ac:dyDescent="0.25">
      <c r="C127" s="197" t="s">
        <v>1960</v>
      </c>
      <c r="D127" s="197" t="s">
        <v>1023</v>
      </c>
      <c r="E127" s="197"/>
      <c r="F127" s="197"/>
      <c r="G127" s="201"/>
      <c r="H127" s="197"/>
      <c r="I127" s="197" t="s">
        <v>95</v>
      </c>
      <c r="J127" s="197"/>
      <c r="K127" s="201"/>
      <c r="L127" s="197"/>
      <c r="M127" s="197"/>
      <c r="N127" s="197"/>
      <c r="O127" s="197"/>
      <c r="P127" s="197"/>
      <c r="Q127" s="199" t="s">
        <v>2636</v>
      </c>
      <c r="R127" s="199"/>
      <c r="S127" s="197"/>
      <c r="T127" s="197"/>
      <c r="U127" s="197"/>
      <c r="V127" s="202" t="s">
        <v>3509</v>
      </c>
      <c r="W127" s="203">
        <v>275</v>
      </c>
      <c r="X127" s="204">
        <f>IF(ISNA(VLOOKUP(Table7[[#This Row],[ID NUMBER]],PIVOT!O:P,2,0)),0,VLOOKUP(Table7[[#This Row],[ID NUMBER]],PIVOT!O:P,2,0))</f>
        <v>0</v>
      </c>
      <c r="Y127" s="203">
        <f>Table7[[#This Row],[ARREARS]]-Table7[[#This Row],[PAID]]</f>
        <v>275</v>
      </c>
    </row>
    <row r="128" spans="3:25" ht="22.5" customHeight="1" x14ac:dyDescent="0.25">
      <c r="C128" s="197" t="s">
        <v>1961</v>
      </c>
      <c r="D128" s="197" t="s">
        <v>1024</v>
      </c>
      <c r="E128" s="197"/>
      <c r="F128" s="197"/>
      <c r="G128" s="201"/>
      <c r="H128" s="197"/>
      <c r="I128" s="197" t="s">
        <v>95</v>
      </c>
      <c r="J128" s="197"/>
      <c r="K128" s="201"/>
      <c r="L128" s="197"/>
      <c r="M128" s="197"/>
      <c r="N128" s="197"/>
      <c r="O128" s="197"/>
      <c r="P128" s="197"/>
      <c r="Q128" s="199" t="s">
        <v>2767</v>
      </c>
      <c r="R128" s="199"/>
      <c r="S128" s="197"/>
      <c r="T128" s="197"/>
      <c r="U128" s="197"/>
      <c r="V128" s="202" t="s">
        <v>3509</v>
      </c>
      <c r="W128" s="203">
        <v>205</v>
      </c>
      <c r="X128" s="204">
        <f>IF(ISNA(VLOOKUP(Table7[[#This Row],[ID NUMBER]],PIVOT!O:P,2,0)),0,VLOOKUP(Table7[[#This Row],[ID NUMBER]],PIVOT!O:P,2,0))</f>
        <v>0</v>
      </c>
      <c r="Y128" s="203">
        <f>Table7[[#This Row],[ARREARS]]-Table7[[#This Row],[PAID]]</f>
        <v>205</v>
      </c>
    </row>
    <row r="129" spans="3:25" ht="22.5" customHeight="1" x14ac:dyDescent="0.25">
      <c r="C129" s="197" t="s">
        <v>1962</v>
      </c>
      <c r="D129" s="197" t="s">
        <v>1025</v>
      </c>
      <c r="E129" s="197"/>
      <c r="F129" s="197"/>
      <c r="G129" s="201"/>
      <c r="H129" s="197"/>
      <c r="I129" s="197" t="s">
        <v>95</v>
      </c>
      <c r="J129" s="197"/>
      <c r="K129" s="201"/>
      <c r="L129" s="197"/>
      <c r="M129" s="197"/>
      <c r="N129" s="197"/>
      <c r="O129" s="197"/>
      <c r="P129" s="197"/>
      <c r="Q129" s="199" t="s">
        <v>2234</v>
      </c>
      <c r="R129" s="199"/>
      <c r="S129" s="197"/>
      <c r="T129" s="197"/>
      <c r="U129" s="197"/>
      <c r="V129" s="202" t="s">
        <v>3509</v>
      </c>
      <c r="W129" s="203">
        <v>205</v>
      </c>
      <c r="X129" s="204">
        <f>IF(ISNA(VLOOKUP(Table7[[#This Row],[ID NUMBER]],PIVOT!O:P,2,0)),0,VLOOKUP(Table7[[#This Row],[ID NUMBER]],PIVOT!O:P,2,0))</f>
        <v>0</v>
      </c>
      <c r="Y129" s="203">
        <f>Table7[[#This Row],[ARREARS]]-Table7[[#This Row],[PAID]]</f>
        <v>205</v>
      </c>
    </row>
    <row r="130" spans="3:25" ht="22.5" customHeight="1" x14ac:dyDescent="0.25">
      <c r="C130" s="197" t="s">
        <v>1963</v>
      </c>
      <c r="D130" s="197" t="s">
        <v>1026</v>
      </c>
      <c r="E130" s="197"/>
      <c r="F130" s="197"/>
      <c r="G130" s="201"/>
      <c r="H130" s="197"/>
      <c r="I130" s="197" t="s">
        <v>95</v>
      </c>
      <c r="J130" s="197"/>
      <c r="K130" s="201"/>
      <c r="L130" s="197"/>
      <c r="M130" s="197"/>
      <c r="N130" s="197"/>
      <c r="O130" s="197"/>
      <c r="P130" s="197"/>
      <c r="Q130" s="199" t="s">
        <v>2768</v>
      </c>
      <c r="R130" s="199"/>
      <c r="S130" s="197"/>
      <c r="T130" s="197"/>
      <c r="U130" s="197"/>
      <c r="V130" s="202" t="s">
        <v>3509</v>
      </c>
      <c r="W130" s="203">
        <v>745</v>
      </c>
      <c r="X130" s="204">
        <f>IF(ISNA(VLOOKUP(Table7[[#This Row],[ID NUMBER]],PIVOT!O:P,2,0)),0,VLOOKUP(Table7[[#This Row],[ID NUMBER]],PIVOT!O:P,2,0))</f>
        <v>0</v>
      </c>
      <c r="Y130" s="203">
        <f>Table7[[#This Row],[ARREARS]]-Table7[[#This Row],[PAID]]</f>
        <v>745</v>
      </c>
    </row>
    <row r="131" spans="3:25" ht="22.5" customHeight="1" x14ac:dyDescent="0.25">
      <c r="C131" s="197" t="s">
        <v>1964</v>
      </c>
      <c r="D131" s="197" t="s">
        <v>1027</v>
      </c>
      <c r="E131" s="197"/>
      <c r="F131" s="197"/>
      <c r="G131" s="201"/>
      <c r="H131" s="197"/>
      <c r="I131" s="197" t="s">
        <v>95</v>
      </c>
      <c r="J131" s="197"/>
      <c r="K131" s="201"/>
      <c r="L131" s="197"/>
      <c r="M131" s="197"/>
      <c r="N131" s="197"/>
      <c r="O131" s="197"/>
      <c r="P131" s="197"/>
      <c r="Q131" s="199" t="s">
        <v>2769</v>
      </c>
      <c r="R131" s="199"/>
      <c r="S131" s="197"/>
      <c r="T131" s="197"/>
      <c r="U131" s="197"/>
      <c r="V131" s="202" t="s">
        <v>3509</v>
      </c>
      <c r="W131" s="203">
        <v>205</v>
      </c>
      <c r="X131" s="204">
        <f>IF(ISNA(VLOOKUP(Table7[[#This Row],[ID NUMBER]],PIVOT!O:P,2,0)),0,VLOOKUP(Table7[[#This Row],[ID NUMBER]],PIVOT!O:P,2,0))</f>
        <v>0</v>
      </c>
      <c r="Y131" s="203">
        <f>Table7[[#This Row],[ARREARS]]-Table7[[#This Row],[PAID]]</f>
        <v>205</v>
      </c>
    </row>
    <row r="132" spans="3:25" ht="22.5" customHeight="1" x14ac:dyDescent="0.25">
      <c r="C132" s="197" t="s">
        <v>1965</v>
      </c>
      <c r="D132" s="197" t="s">
        <v>1028</v>
      </c>
      <c r="E132" s="197"/>
      <c r="F132" s="197"/>
      <c r="G132" s="201"/>
      <c r="H132" s="197"/>
      <c r="I132" s="197" t="s">
        <v>95</v>
      </c>
      <c r="J132" s="197"/>
      <c r="K132" s="201"/>
      <c r="L132" s="197"/>
      <c r="M132" s="197"/>
      <c r="N132" s="197"/>
      <c r="O132" s="197"/>
      <c r="P132" s="197"/>
      <c r="Q132" s="199" t="s">
        <v>2770</v>
      </c>
      <c r="R132" s="199"/>
      <c r="S132" s="197"/>
      <c r="T132" s="197"/>
      <c r="U132" s="197"/>
      <c r="V132" s="202" t="s">
        <v>3509</v>
      </c>
      <c r="W132" s="203">
        <v>490</v>
      </c>
      <c r="X132" s="204">
        <f>IF(ISNA(VLOOKUP(Table7[[#This Row],[ID NUMBER]],PIVOT!O:P,2,0)),0,VLOOKUP(Table7[[#This Row],[ID NUMBER]],PIVOT!O:P,2,0))</f>
        <v>0</v>
      </c>
      <c r="Y132" s="203">
        <f>Table7[[#This Row],[ARREARS]]-Table7[[#This Row],[PAID]]</f>
        <v>490</v>
      </c>
    </row>
    <row r="133" spans="3:25" ht="22.5" customHeight="1" x14ac:dyDescent="0.25">
      <c r="C133" s="197" t="s">
        <v>1966</v>
      </c>
      <c r="D133" s="197" t="s">
        <v>1029</v>
      </c>
      <c r="E133" s="197"/>
      <c r="F133" s="197"/>
      <c r="G133" s="201"/>
      <c r="H133" s="197"/>
      <c r="I133" s="197" t="s">
        <v>95</v>
      </c>
      <c r="J133" s="197"/>
      <c r="K133" s="201"/>
      <c r="L133" s="197"/>
      <c r="M133" s="197"/>
      <c r="N133" s="197"/>
      <c r="O133" s="197"/>
      <c r="P133" s="197"/>
      <c r="Q133" s="199" t="s">
        <v>2771</v>
      </c>
      <c r="R133" s="199"/>
      <c r="S133" s="197"/>
      <c r="T133" s="197"/>
      <c r="U133" s="197"/>
      <c r="V133" s="202" t="s">
        <v>3509</v>
      </c>
      <c r="W133" s="203">
        <v>205</v>
      </c>
      <c r="X133" s="204">
        <f>IF(ISNA(VLOOKUP(Table7[[#This Row],[ID NUMBER]],PIVOT!O:P,2,0)),0,VLOOKUP(Table7[[#This Row],[ID NUMBER]],PIVOT!O:P,2,0))</f>
        <v>0</v>
      </c>
      <c r="Y133" s="203">
        <f>Table7[[#This Row],[ARREARS]]-Table7[[#This Row],[PAID]]</f>
        <v>205</v>
      </c>
    </row>
    <row r="134" spans="3:25" ht="22.5" customHeight="1" x14ac:dyDescent="0.25">
      <c r="C134" s="197" t="s">
        <v>1967</v>
      </c>
      <c r="D134" s="197" t="s">
        <v>1030</v>
      </c>
      <c r="E134" s="197"/>
      <c r="F134" s="197"/>
      <c r="G134" s="201"/>
      <c r="H134" s="197"/>
      <c r="I134" s="197" t="s">
        <v>95</v>
      </c>
      <c r="J134" s="197"/>
      <c r="K134" s="201"/>
      <c r="L134" s="197"/>
      <c r="M134" s="197"/>
      <c r="N134" s="197"/>
      <c r="O134" s="197"/>
      <c r="P134" s="197"/>
      <c r="Q134" s="199" t="s">
        <v>2772</v>
      </c>
      <c r="R134" s="199"/>
      <c r="S134" s="197"/>
      <c r="T134" s="197"/>
      <c r="U134" s="197"/>
      <c r="V134" s="202" t="s">
        <v>3509</v>
      </c>
      <c r="W134" s="203">
        <v>445</v>
      </c>
      <c r="X134" s="204">
        <f>IF(ISNA(VLOOKUP(Table7[[#This Row],[ID NUMBER]],PIVOT!O:P,2,0)),0,VLOOKUP(Table7[[#This Row],[ID NUMBER]],PIVOT!O:P,2,0))</f>
        <v>0</v>
      </c>
      <c r="Y134" s="203">
        <f>Table7[[#This Row],[ARREARS]]-Table7[[#This Row],[PAID]]</f>
        <v>445</v>
      </c>
    </row>
    <row r="135" spans="3:25" ht="22.5" customHeight="1" x14ac:dyDescent="0.25">
      <c r="C135" s="197" t="s">
        <v>1968</v>
      </c>
      <c r="D135" s="197" t="s">
        <v>1031</v>
      </c>
      <c r="E135" s="197"/>
      <c r="F135" s="197"/>
      <c r="G135" s="201"/>
      <c r="H135" s="197"/>
      <c r="I135" s="197" t="s">
        <v>95</v>
      </c>
      <c r="J135" s="197"/>
      <c r="K135" s="201"/>
      <c r="L135" s="197"/>
      <c r="M135" s="197"/>
      <c r="N135" s="197"/>
      <c r="O135" s="197"/>
      <c r="P135" s="197"/>
      <c r="Q135" s="199" t="s">
        <v>2773</v>
      </c>
      <c r="R135" s="199"/>
      <c r="S135" s="197"/>
      <c r="T135" s="197"/>
      <c r="U135" s="197"/>
      <c r="V135" s="202" t="s">
        <v>3509</v>
      </c>
      <c r="W135" s="203">
        <v>315</v>
      </c>
      <c r="X135" s="204">
        <f>IF(ISNA(VLOOKUP(Table7[[#This Row],[ID NUMBER]],PIVOT!O:P,2,0)),0,VLOOKUP(Table7[[#This Row],[ID NUMBER]],PIVOT!O:P,2,0))</f>
        <v>0</v>
      </c>
      <c r="Y135" s="203">
        <f>Table7[[#This Row],[ARREARS]]-Table7[[#This Row],[PAID]]</f>
        <v>315</v>
      </c>
    </row>
    <row r="136" spans="3:25" ht="22.5" customHeight="1" x14ac:dyDescent="0.25">
      <c r="C136" s="197" t="s">
        <v>1969</v>
      </c>
      <c r="D136" s="197" t="s">
        <v>1032</v>
      </c>
      <c r="E136" s="197"/>
      <c r="F136" s="197"/>
      <c r="G136" s="201"/>
      <c r="H136" s="197"/>
      <c r="I136" s="197" t="s">
        <v>95</v>
      </c>
      <c r="J136" s="197"/>
      <c r="K136" s="201"/>
      <c r="L136" s="197"/>
      <c r="M136" s="197"/>
      <c r="N136" s="197"/>
      <c r="O136" s="197"/>
      <c r="P136" s="197"/>
      <c r="Q136" s="199" t="s">
        <v>2774</v>
      </c>
      <c r="R136" s="199"/>
      <c r="S136" s="197"/>
      <c r="T136" s="197"/>
      <c r="U136" s="197"/>
      <c r="V136" s="202" t="s">
        <v>3509</v>
      </c>
      <c r="W136" s="203">
        <v>205</v>
      </c>
      <c r="X136" s="204">
        <f>IF(ISNA(VLOOKUP(Table7[[#This Row],[ID NUMBER]],PIVOT!O:P,2,0)),0,VLOOKUP(Table7[[#This Row],[ID NUMBER]],PIVOT!O:P,2,0))</f>
        <v>0</v>
      </c>
      <c r="Y136" s="203">
        <f>Table7[[#This Row],[ARREARS]]-Table7[[#This Row],[PAID]]</f>
        <v>205</v>
      </c>
    </row>
    <row r="137" spans="3:25" ht="22.5" customHeight="1" x14ac:dyDescent="0.25">
      <c r="C137" s="197" t="s">
        <v>1970</v>
      </c>
      <c r="D137" s="197" t="s">
        <v>1033</v>
      </c>
      <c r="E137" s="197"/>
      <c r="F137" s="197"/>
      <c r="G137" s="201"/>
      <c r="H137" s="197"/>
      <c r="I137" s="197" t="s">
        <v>95</v>
      </c>
      <c r="J137" s="197"/>
      <c r="K137" s="201"/>
      <c r="L137" s="197"/>
      <c r="M137" s="197"/>
      <c r="N137" s="197"/>
      <c r="O137" s="197"/>
      <c r="P137" s="197"/>
      <c r="Q137" s="199" t="s">
        <v>2358</v>
      </c>
      <c r="R137" s="199"/>
      <c r="S137" s="197"/>
      <c r="T137" s="197"/>
      <c r="U137" s="197"/>
      <c r="V137" s="202" t="s">
        <v>3509</v>
      </c>
      <c r="W137" s="203">
        <v>375</v>
      </c>
      <c r="X137" s="204">
        <f>IF(ISNA(VLOOKUP(Table7[[#This Row],[ID NUMBER]],PIVOT!O:P,2,0)),0,VLOOKUP(Table7[[#This Row],[ID NUMBER]],PIVOT!O:P,2,0))</f>
        <v>0</v>
      </c>
      <c r="Y137" s="203">
        <f>Table7[[#This Row],[ARREARS]]-Table7[[#This Row],[PAID]]</f>
        <v>375</v>
      </c>
    </row>
    <row r="138" spans="3:25" ht="22.5" customHeight="1" x14ac:dyDescent="0.25">
      <c r="C138" s="197" t="s">
        <v>1971</v>
      </c>
      <c r="D138" s="197" t="s">
        <v>1034</v>
      </c>
      <c r="E138" s="197"/>
      <c r="F138" s="197"/>
      <c r="G138" s="201"/>
      <c r="H138" s="197"/>
      <c r="I138" s="197" t="s">
        <v>95</v>
      </c>
      <c r="J138" s="197"/>
      <c r="K138" s="201"/>
      <c r="L138" s="197"/>
      <c r="M138" s="197"/>
      <c r="N138" s="197"/>
      <c r="O138" s="197"/>
      <c r="P138" s="197"/>
      <c r="Q138" s="199" t="s">
        <v>2775</v>
      </c>
      <c r="R138" s="199"/>
      <c r="S138" s="197"/>
      <c r="T138" s="197"/>
      <c r="U138" s="197"/>
      <c r="V138" s="202" t="s">
        <v>3509</v>
      </c>
      <c r="W138" s="203">
        <v>205</v>
      </c>
      <c r="X138" s="204">
        <f>IF(ISNA(VLOOKUP(Table7[[#This Row],[ID NUMBER]],PIVOT!O:P,2,0)),0,VLOOKUP(Table7[[#This Row],[ID NUMBER]],PIVOT!O:P,2,0))</f>
        <v>0</v>
      </c>
      <c r="Y138" s="203">
        <f>Table7[[#This Row],[ARREARS]]-Table7[[#This Row],[PAID]]</f>
        <v>205</v>
      </c>
    </row>
    <row r="139" spans="3:25" ht="22.5" customHeight="1" x14ac:dyDescent="0.25">
      <c r="C139" s="197" t="s">
        <v>1972</v>
      </c>
      <c r="D139" s="197" t="s">
        <v>1035</v>
      </c>
      <c r="E139" s="197"/>
      <c r="F139" s="197"/>
      <c r="G139" s="201"/>
      <c r="H139" s="197"/>
      <c r="I139" s="197" t="s">
        <v>95</v>
      </c>
      <c r="J139" s="197"/>
      <c r="K139" s="201"/>
      <c r="L139" s="197"/>
      <c r="M139" s="197"/>
      <c r="N139" s="197"/>
      <c r="O139" s="197"/>
      <c r="P139" s="197"/>
      <c r="Q139" s="199" t="s">
        <v>2776</v>
      </c>
      <c r="R139" s="199"/>
      <c r="S139" s="197"/>
      <c r="T139" s="197"/>
      <c r="U139" s="197"/>
      <c r="V139" s="202" t="s">
        <v>3509</v>
      </c>
      <c r="W139" s="203">
        <v>800</v>
      </c>
      <c r="X139" s="204">
        <f>IF(ISNA(VLOOKUP(Table7[[#This Row],[ID NUMBER]],PIVOT!O:P,2,0)),0,VLOOKUP(Table7[[#This Row],[ID NUMBER]],PIVOT!O:P,2,0))</f>
        <v>0</v>
      </c>
      <c r="Y139" s="203">
        <f>Table7[[#This Row],[ARREARS]]-Table7[[#This Row],[PAID]]</f>
        <v>800</v>
      </c>
    </row>
    <row r="140" spans="3:25" ht="22.5" customHeight="1" x14ac:dyDescent="0.25">
      <c r="C140" s="197" t="s">
        <v>1973</v>
      </c>
      <c r="D140" s="197" t="s">
        <v>1036</v>
      </c>
      <c r="E140" s="197"/>
      <c r="F140" s="197"/>
      <c r="G140" s="201"/>
      <c r="H140" s="197"/>
      <c r="I140" s="197" t="s">
        <v>95</v>
      </c>
      <c r="J140" s="197"/>
      <c r="K140" s="201"/>
      <c r="L140" s="197"/>
      <c r="M140" s="197"/>
      <c r="N140" s="197"/>
      <c r="O140" s="197"/>
      <c r="P140" s="197"/>
      <c r="Q140" s="199" t="s">
        <v>2223</v>
      </c>
      <c r="R140" s="199"/>
      <c r="S140" s="197"/>
      <c r="T140" s="197"/>
      <c r="U140" s="197"/>
      <c r="V140" s="202" t="s">
        <v>3509</v>
      </c>
      <c r="W140" s="203">
        <v>375</v>
      </c>
      <c r="X140" s="204">
        <f>IF(ISNA(VLOOKUP(Table7[[#This Row],[ID NUMBER]],PIVOT!O:P,2,0)),0,VLOOKUP(Table7[[#This Row],[ID NUMBER]],PIVOT!O:P,2,0))</f>
        <v>0</v>
      </c>
      <c r="Y140" s="203">
        <f>Table7[[#This Row],[ARREARS]]-Table7[[#This Row],[PAID]]</f>
        <v>375</v>
      </c>
    </row>
    <row r="141" spans="3:25" ht="22.5" customHeight="1" x14ac:dyDescent="0.25">
      <c r="C141" s="197" t="s">
        <v>1974</v>
      </c>
      <c r="D141" s="197" t="s">
        <v>1037</v>
      </c>
      <c r="E141" s="197"/>
      <c r="F141" s="197"/>
      <c r="G141" s="201"/>
      <c r="H141" s="197"/>
      <c r="I141" s="197" t="s">
        <v>95</v>
      </c>
      <c r="J141" s="197"/>
      <c r="K141" s="201"/>
      <c r="L141" s="197"/>
      <c r="M141" s="197"/>
      <c r="N141" s="197"/>
      <c r="O141" s="197"/>
      <c r="P141" s="197"/>
      <c r="Q141" s="199" t="s">
        <v>2777</v>
      </c>
      <c r="R141" s="199"/>
      <c r="S141" s="197"/>
      <c r="T141" s="197"/>
      <c r="U141" s="197"/>
      <c r="V141" s="202" t="s">
        <v>3509</v>
      </c>
      <c r="W141" s="203">
        <v>280</v>
      </c>
      <c r="X141" s="204">
        <f>IF(ISNA(VLOOKUP(Table7[[#This Row],[ID NUMBER]],PIVOT!O:P,2,0)),0,VLOOKUP(Table7[[#This Row],[ID NUMBER]],PIVOT!O:P,2,0))</f>
        <v>0</v>
      </c>
      <c r="Y141" s="203">
        <f>Table7[[#This Row],[ARREARS]]-Table7[[#This Row],[PAID]]</f>
        <v>280</v>
      </c>
    </row>
    <row r="142" spans="3:25" ht="22.5" customHeight="1" x14ac:dyDescent="0.25">
      <c r="C142" s="197" t="s">
        <v>1975</v>
      </c>
      <c r="D142" s="197" t="s">
        <v>1038</v>
      </c>
      <c r="E142" s="197"/>
      <c r="F142" s="197"/>
      <c r="G142" s="201"/>
      <c r="H142" s="197"/>
      <c r="I142" s="197" t="s">
        <v>95</v>
      </c>
      <c r="J142" s="197"/>
      <c r="K142" s="201"/>
      <c r="L142" s="197"/>
      <c r="M142" s="197"/>
      <c r="N142" s="197"/>
      <c r="O142" s="197"/>
      <c r="P142" s="197"/>
      <c r="Q142" s="199" t="s">
        <v>2778</v>
      </c>
      <c r="R142" s="199"/>
      <c r="S142" s="197"/>
      <c r="T142" s="197"/>
      <c r="U142" s="197"/>
      <c r="V142" s="202" t="s">
        <v>3509</v>
      </c>
      <c r="W142" s="203">
        <v>460</v>
      </c>
      <c r="X142" s="204">
        <f>IF(ISNA(VLOOKUP(Table7[[#This Row],[ID NUMBER]],PIVOT!O:P,2,0)),0,VLOOKUP(Table7[[#This Row],[ID NUMBER]],PIVOT!O:P,2,0))</f>
        <v>0</v>
      </c>
      <c r="Y142" s="203">
        <f>Table7[[#This Row],[ARREARS]]-Table7[[#This Row],[PAID]]</f>
        <v>460</v>
      </c>
    </row>
    <row r="143" spans="3:25" ht="22.5" customHeight="1" x14ac:dyDescent="0.25">
      <c r="C143" s="197" t="s">
        <v>1976</v>
      </c>
      <c r="D143" s="197" t="s">
        <v>1039</v>
      </c>
      <c r="E143" s="197"/>
      <c r="F143" s="197"/>
      <c r="G143" s="201"/>
      <c r="H143" s="197"/>
      <c r="I143" s="197" t="s">
        <v>95</v>
      </c>
      <c r="J143" s="197"/>
      <c r="K143" s="201"/>
      <c r="L143" s="197"/>
      <c r="M143" s="197"/>
      <c r="N143" s="197"/>
      <c r="O143" s="197"/>
      <c r="P143" s="197"/>
      <c r="Q143" s="199" t="s">
        <v>2475</v>
      </c>
      <c r="R143" s="199"/>
      <c r="S143" s="197"/>
      <c r="T143" s="197"/>
      <c r="U143" s="197"/>
      <c r="V143" s="202" t="s">
        <v>3509</v>
      </c>
      <c r="W143" s="203">
        <v>205</v>
      </c>
      <c r="X143" s="204">
        <f>IF(ISNA(VLOOKUP(Table7[[#This Row],[ID NUMBER]],PIVOT!O:P,2,0)),0,VLOOKUP(Table7[[#This Row],[ID NUMBER]],PIVOT!O:P,2,0))</f>
        <v>0</v>
      </c>
      <c r="Y143" s="203">
        <f>Table7[[#This Row],[ARREARS]]-Table7[[#This Row],[PAID]]</f>
        <v>205</v>
      </c>
    </row>
    <row r="144" spans="3:25" ht="22.5" customHeight="1" x14ac:dyDescent="0.25">
      <c r="C144" s="197" t="s">
        <v>1977</v>
      </c>
      <c r="D144" s="197" t="s">
        <v>1040</v>
      </c>
      <c r="E144" s="197"/>
      <c r="F144" s="197"/>
      <c r="G144" s="201"/>
      <c r="H144" s="197"/>
      <c r="I144" s="197" t="s">
        <v>95</v>
      </c>
      <c r="J144" s="197"/>
      <c r="K144" s="201"/>
      <c r="L144" s="197"/>
      <c r="M144" s="197"/>
      <c r="N144" s="197"/>
      <c r="O144" s="197"/>
      <c r="P144" s="197"/>
      <c r="Q144" s="199" t="s">
        <v>2287</v>
      </c>
      <c r="R144" s="199"/>
      <c r="S144" s="197"/>
      <c r="T144" s="197"/>
      <c r="U144" s="197"/>
      <c r="V144" s="202" t="s">
        <v>3509</v>
      </c>
      <c r="W144" s="203">
        <v>375</v>
      </c>
      <c r="X144" s="204">
        <f>IF(ISNA(VLOOKUP(Table7[[#This Row],[ID NUMBER]],PIVOT!O:P,2,0)),0,VLOOKUP(Table7[[#This Row],[ID NUMBER]],PIVOT!O:P,2,0))</f>
        <v>0</v>
      </c>
      <c r="Y144" s="203">
        <f>Table7[[#This Row],[ARREARS]]-Table7[[#This Row],[PAID]]</f>
        <v>375</v>
      </c>
    </row>
    <row r="145" spans="3:25" ht="22.5" customHeight="1" x14ac:dyDescent="0.25">
      <c r="C145" s="197" t="s">
        <v>1978</v>
      </c>
      <c r="D145" s="197" t="s">
        <v>1041</v>
      </c>
      <c r="E145" s="197"/>
      <c r="F145" s="197"/>
      <c r="G145" s="201"/>
      <c r="H145" s="197"/>
      <c r="I145" s="197" t="s">
        <v>95</v>
      </c>
      <c r="J145" s="197"/>
      <c r="K145" s="201"/>
      <c r="L145" s="197"/>
      <c r="M145" s="197"/>
      <c r="N145" s="197"/>
      <c r="O145" s="197"/>
      <c r="P145" s="197"/>
      <c r="Q145" s="199" t="s">
        <v>2779</v>
      </c>
      <c r="R145" s="199"/>
      <c r="S145" s="197"/>
      <c r="T145" s="197"/>
      <c r="U145" s="197"/>
      <c r="V145" s="202" t="s">
        <v>3509</v>
      </c>
      <c r="W145" s="203">
        <v>205</v>
      </c>
      <c r="X145" s="204">
        <f>IF(ISNA(VLOOKUP(Table7[[#This Row],[ID NUMBER]],PIVOT!O:P,2,0)),0,VLOOKUP(Table7[[#This Row],[ID NUMBER]],PIVOT!O:P,2,0))</f>
        <v>0</v>
      </c>
      <c r="Y145" s="203">
        <f>Table7[[#This Row],[ARREARS]]-Table7[[#This Row],[PAID]]</f>
        <v>205</v>
      </c>
    </row>
    <row r="146" spans="3:25" ht="22.5" customHeight="1" x14ac:dyDescent="0.25">
      <c r="C146" s="197" t="s">
        <v>1979</v>
      </c>
      <c r="D146" s="197" t="s">
        <v>1042</v>
      </c>
      <c r="E146" s="197"/>
      <c r="F146" s="197"/>
      <c r="G146" s="201"/>
      <c r="H146" s="197"/>
      <c r="I146" s="197" t="s">
        <v>95</v>
      </c>
      <c r="J146" s="197"/>
      <c r="K146" s="201"/>
      <c r="L146" s="197"/>
      <c r="M146" s="197"/>
      <c r="N146" s="197"/>
      <c r="O146" s="197"/>
      <c r="P146" s="197"/>
      <c r="Q146" s="199" t="s">
        <v>2780</v>
      </c>
      <c r="R146" s="199"/>
      <c r="S146" s="197"/>
      <c r="T146" s="197"/>
      <c r="U146" s="197"/>
      <c r="V146" s="202" t="s">
        <v>3509</v>
      </c>
      <c r="W146" s="203">
        <v>205</v>
      </c>
      <c r="X146" s="204">
        <f>IF(ISNA(VLOOKUP(Table7[[#This Row],[ID NUMBER]],PIVOT!O:P,2,0)),0,VLOOKUP(Table7[[#This Row],[ID NUMBER]],PIVOT!O:P,2,0))</f>
        <v>0</v>
      </c>
      <c r="Y146" s="203">
        <f>Table7[[#This Row],[ARREARS]]-Table7[[#This Row],[PAID]]</f>
        <v>205</v>
      </c>
    </row>
    <row r="147" spans="3:25" ht="22.5" customHeight="1" x14ac:dyDescent="0.25">
      <c r="C147" s="197" t="s">
        <v>1980</v>
      </c>
      <c r="D147" s="197" t="s">
        <v>1043</v>
      </c>
      <c r="E147" s="197"/>
      <c r="F147" s="197"/>
      <c r="G147" s="201"/>
      <c r="H147" s="197"/>
      <c r="I147" s="197" t="s">
        <v>95</v>
      </c>
      <c r="J147" s="197"/>
      <c r="K147" s="201"/>
      <c r="L147" s="197"/>
      <c r="M147" s="197"/>
      <c r="N147" s="197"/>
      <c r="O147" s="197"/>
      <c r="P147" s="197"/>
      <c r="Q147" s="199" t="s">
        <v>2781</v>
      </c>
      <c r="R147" s="199"/>
      <c r="S147" s="197"/>
      <c r="T147" s="197"/>
      <c r="U147" s="197"/>
      <c r="V147" s="202" t="s">
        <v>3509</v>
      </c>
      <c r="W147" s="203">
        <v>205</v>
      </c>
      <c r="X147" s="204">
        <f>IF(ISNA(VLOOKUP(Table7[[#This Row],[ID NUMBER]],PIVOT!O:P,2,0)),0,VLOOKUP(Table7[[#This Row],[ID NUMBER]],PIVOT!O:P,2,0))</f>
        <v>0</v>
      </c>
      <c r="Y147" s="203">
        <f>Table7[[#This Row],[ARREARS]]-Table7[[#This Row],[PAID]]</f>
        <v>205</v>
      </c>
    </row>
    <row r="148" spans="3:25" ht="22.5" customHeight="1" x14ac:dyDescent="0.25">
      <c r="C148" s="197" t="s">
        <v>1981</v>
      </c>
      <c r="D148" s="197" t="s">
        <v>1044</v>
      </c>
      <c r="E148" s="197"/>
      <c r="F148" s="197"/>
      <c r="G148" s="201"/>
      <c r="H148" s="197"/>
      <c r="I148" s="197" t="s">
        <v>95</v>
      </c>
      <c r="J148" s="197"/>
      <c r="K148" s="201"/>
      <c r="L148" s="197"/>
      <c r="M148" s="197"/>
      <c r="N148" s="197"/>
      <c r="O148" s="197"/>
      <c r="P148" s="197"/>
      <c r="Q148" s="199" t="s">
        <v>2782</v>
      </c>
      <c r="R148" s="199"/>
      <c r="S148" s="197"/>
      <c r="T148" s="197"/>
      <c r="U148" s="197"/>
      <c r="V148" s="202" t="s">
        <v>3509</v>
      </c>
      <c r="W148" s="203">
        <v>445</v>
      </c>
      <c r="X148" s="204">
        <f>IF(ISNA(VLOOKUP(Table7[[#This Row],[ID NUMBER]],PIVOT!O:P,2,0)),0,VLOOKUP(Table7[[#This Row],[ID NUMBER]],PIVOT!O:P,2,0))</f>
        <v>0</v>
      </c>
      <c r="Y148" s="203">
        <f>Table7[[#This Row],[ARREARS]]-Table7[[#This Row],[PAID]]</f>
        <v>445</v>
      </c>
    </row>
    <row r="149" spans="3:25" ht="22.5" customHeight="1" x14ac:dyDescent="0.25">
      <c r="C149" s="197" t="s">
        <v>1982</v>
      </c>
      <c r="D149" s="197" t="s">
        <v>1045</v>
      </c>
      <c r="E149" s="197"/>
      <c r="F149" s="197"/>
      <c r="G149" s="201"/>
      <c r="H149" s="197"/>
      <c r="I149" s="197" t="s">
        <v>95</v>
      </c>
      <c r="J149" s="197"/>
      <c r="K149" s="201"/>
      <c r="L149" s="197"/>
      <c r="M149" s="197"/>
      <c r="N149" s="197"/>
      <c r="O149" s="197"/>
      <c r="P149" s="197"/>
      <c r="Q149" s="199" t="s">
        <v>2783</v>
      </c>
      <c r="R149" s="199"/>
      <c r="S149" s="197"/>
      <c r="T149" s="197"/>
      <c r="U149" s="197"/>
      <c r="V149" s="202" t="s">
        <v>3509</v>
      </c>
      <c r="W149" s="203">
        <v>375</v>
      </c>
      <c r="X149" s="204">
        <f>IF(ISNA(VLOOKUP(Table7[[#This Row],[ID NUMBER]],PIVOT!O:P,2,0)),0,VLOOKUP(Table7[[#This Row],[ID NUMBER]],PIVOT!O:P,2,0))</f>
        <v>0</v>
      </c>
      <c r="Y149" s="203">
        <f>Table7[[#This Row],[ARREARS]]-Table7[[#This Row],[PAID]]</f>
        <v>375</v>
      </c>
    </row>
    <row r="150" spans="3:25" ht="22.5" customHeight="1" x14ac:dyDescent="0.25">
      <c r="C150" s="197" t="s">
        <v>1983</v>
      </c>
      <c r="D150" s="197" t="s">
        <v>1046</v>
      </c>
      <c r="E150" s="197"/>
      <c r="F150" s="197"/>
      <c r="G150" s="201"/>
      <c r="H150" s="197"/>
      <c r="I150" s="197" t="s">
        <v>95</v>
      </c>
      <c r="J150" s="197"/>
      <c r="K150" s="201"/>
      <c r="L150" s="197"/>
      <c r="M150" s="197"/>
      <c r="N150" s="197"/>
      <c r="O150" s="197"/>
      <c r="P150" s="197"/>
      <c r="Q150" s="199" t="s">
        <v>2784</v>
      </c>
      <c r="R150" s="199"/>
      <c r="S150" s="197"/>
      <c r="T150" s="197"/>
      <c r="U150" s="197"/>
      <c r="V150" s="202" t="s">
        <v>3509</v>
      </c>
      <c r="W150" s="203">
        <v>275</v>
      </c>
      <c r="X150" s="204">
        <f>IF(ISNA(VLOOKUP(Table7[[#This Row],[ID NUMBER]],PIVOT!O:P,2,0)),0,VLOOKUP(Table7[[#This Row],[ID NUMBER]],PIVOT!O:P,2,0))</f>
        <v>0</v>
      </c>
      <c r="Y150" s="203">
        <f>Table7[[#This Row],[ARREARS]]-Table7[[#This Row],[PAID]]</f>
        <v>275</v>
      </c>
    </row>
    <row r="151" spans="3:25" ht="22.5" customHeight="1" x14ac:dyDescent="0.25">
      <c r="C151" s="197" t="s">
        <v>1984</v>
      </c>
      <c r="D151" s="197" t="s">
        <v>1047</v>
      </c>
      <c r="E151" s="197"/>
      <c r="F151" s="197"/>
      <c r="G151" s="201"/>
      <c r="H151" s="197"/>
      <c r="I151" s="197" t="s">
        <v>95</v>
      </c>
      <c r="J151" s="197"/>
      <c r="K151" s="201"/>
      <c r="L151" s="197"/>
      <c r="M151" s="197"/>
      <c r="N151" s="197"/>
      <c r="O151" s="197"/>
      <c r="P151" s="197"/>
      <c r="Q151" s="199" t="s">
        <v>2354</v>
      </c>
      <c r="R151" s="199"/>
      <c r="S151" s="197"/>
      <c r="T151" s="197"/>
      <c r="U151" s="197"/>
      <c r="V151" s="202" t="s">
        <v>3509</v>
      </c>
      <c r="W151" s="203">
        <v>205</v>
      </c>
      <c r="X151" s="204">
        <f>IF(ISNA(VLOOKUP(Table7[[#This Row],[ID NUMBER]],PIVOT!O:P,2,0)),0,VLOOKUP(Table7[[#This Row],[ID NUMBER]],PIVOT!O:P,2,0))</f>
        <v>0</v>
      </c>
      <c r="Y151" s="203">
        <f>Table7[[#This Row],[ARREARS]]-Table7[[#This Row],[PAID]]</f>
        <v>205</v>
      </c>
    </row>
    <row r="152" spans="3:25" ht="22.5" customHeight="1" x14ac:dyDescent="0.25">
      <c r="C152" s="197" t="s">
        <v>1985</v>
      </c>
      <c r="D152" s="197" t="s">
        <v>1048</v>
      </c>
      <c r="E152" s="197"/>
      <c r="F152" s="197"/>
      <c r="G152" s="201"/>
      <c r="H152" s="197"/>
      <c r="I152" s="197" t="s">
        <v>95</v>
      </c>
      <c r="J152" s="197"/>
      <c r="K152" s="201"/>
      <c r="L152" s="197"/>
      <c r="M152" s="197"/>
      <c r="N152" s="197"/>
      <c r="O152" s="197"/>
      <c r="P152" s="197"/>
      <c r="Q152" s="199" t="s">
        <v>2785</v>
      </c>
      <c r="R152" s="199"/>
      <c r="S152" s="197"/>
      <c r="T152" s="197"/>
      <c r="U152" s="197"/>
      <c r="V152" s="202" t="s">
        <v>3509</v>
      </c>
      <c r="W152" s="203">
        <v>205</v>
      </c>
      <c r="X152" s="204">
        <f>IF(ISNA(VLOOKUP(Table7[[#This Row],[ID NUMBER]],PIVOT!O:P,2,0)),0,VLOOKUP(Table7[[#This Row],[ID NUMBER]],PIVOT!O:P,2,0))</f>
        <v>0</v>
      </c>
      <c r="Y152" s="203">
        <f>Table7[[#This Row],[ARREARS]]-Table7[[#This Row],[PAID]]</f>
        <v>205</v>
      </c>
    </row>
    <row r="153" spans="3:25" ht="22.5" customHeight="1" x14ac:dyDescent="0.25">
      <c r="C153" s="197" t="s">
        <v>1986</v>
      </c>
      <c r="D153" s="197" t="s">
        <v>1049</v>
      </c>
      <c r="E153" s="197"/>
      <c r="F153" s="197"/>
      <c r="G153" s="201"/>
      <c r="H153" s="197"/>
      <c r="I153" s="197" t="s">
        <v>95</v>
      </c>
      <c r="J153" s="197"/>
      <c r="K153" s="201"/>
      <c r="L153" s="197"/>
      <c r="M153" s="197"/>
      <c r="N153" s="197"/>
      <c r="O153" s="197"/>
      <c r="P153" s="197"/>
      <c r="Q153" s="199" t="s">
        <v>2786</v>
      </c>
      <c r="R153" s="199"/>
      <c r="S153" s="197"/>
      <c r="T153" s="197"/>
      <c r="U153" s="197"/>
      <c r="V153" s="202" t="s">
        <v>3509</v>
      </c>
      <c r="W153" s="203">
        <v>375</v>
      </c>
      <c r="X153" s="204">
        <f>IF(ISNA(VLOOKUP(Table7[[#This Row],[ID NUMBER]],PIVOT!O:P,2,0)),0,VLOOKUP(Table7[[#This Row],[ID NUMBER]],PIVOT!O:P,2,0))</f>
        <v>0</v>
      </c>
      <c r="Y153" s="203">
        <f>Table7[[#This Row],[ARREARS]]-Table7[[#This Row],[PAID]]</f>
        <v>375</v>
      </c>
    </row>
    <row r="154" spans="3:25" ht="22.5" customHeight="1" x14ac:dyDescent="0.25">
      <c r="C154" s="197" t="s">
        <v>1987</v>
      </c>
      <c r="D154" s="197" t="s">
        <v>1050</v>
      </c>
      <c r="E154" s="197"/>
      <c r="F154" s="197"/>
      <c r="G154" s="201"/>
      <c r="H154" s="197"/>
      <c r="I154" s="197" t="s">
        <v>95</v>
      </c>
      <c r="J154" s="197"/>
      <c r="K154" s="201"/>
      <c r="L154" s="197"/>
      <c r="M154" s="197"/>
      <c r="N154" s="197"/>
      <c r="O154" s="197"/>
      <c r="P154" s="197"/>
      <c r="Q154" s="199" t="s">
        <v>2787</v>
      </c>
      <c r="R154" s="199"/>
      <c r="S154" s="197"/>
      <c r="T154" s="197"/>
      <c r="U154" s="197"/>
      <c r="V154" s="202" t="s">
        <v>3509</v>
      </c>
      <c r="W154" s="203">
        <v>205</v>
      </c>
      <c r="X154" s="204">
        <f>IF(ISNA(VLOOKUP(Table7[[#This Row],[ID NUMBER]],PIVOT!O:P,2,0)),0,VLOOKUP(Table7[[#This Row],[ID NUMBER]],PIVOT!O:P,2,0))</f>
        <v>0</v>
      </c>
      <c r="Y154" s="203">
        <f>Table7[[#This Row],[ARREARS]]-Table7[[#This Row],[PAID]]</f>
        <v>205</v>
      </c>
    </row>
    <row r="155" spans="3:25" ht="22.5" customHeight="1" x14ac:dyDescent="0.25">
      <c r="C155" s="197" t="s">
        <v>1988</v>
      </c>
      <c r="D155" s="197" t="s">
        <v>1051</v>
      </c>
      <c r="E155" s="197"/>
      <c r="F155" s="197"/>
      <c r="G155" s="201"/>
      <c r="H155" s="197"/>
      <c r="I155" s="197" t="s">
        <v>95</v>
      </c>
      <c r="J155" s="197"/>
      <c r="K155" s="201"/>
      <c r="L155" s="197"/>
      <c r="M155" s="197"/>
      <c r="N155" s="197"/>
      <c r="O155" s="197"/>
      <c r="P155" s="197"/>
      <c r="Q155" s="199" t="s">
        <v>2679</v>
      </c>
      <c r="R155" s="199"/>
      <c r="S155" s="197"/>
      <c r="T155" s="197"/>
      <c r="U155" s="197"/>
      <c r="V155" s="202" t="s">
        <v>3509</v>
      </c>
      <c r="W155" s="203">
        <v>465</v>
      </c>
      <c r="X155" s="204">
        <f>IF(ISNA(VLOOKUP(Table7[[#This Row],[ID NUMBER]],PIVOT!O:P,2,0)),0,VLOOKUP(Table7[[#This Row],[ID NUMBER]],PIVOT!O:P,2,0))</f>
        <v>0</v>
      </c>
      <c r="Y155" s="203">
        <f>Table7[[#This Row],[ARREARS]]-Table7[[#This Row],[PAID]]</f>
        <v>465</v>
      </c>
    </row>
    <row r="156" spans="3:25" ht="22.5" customHeight="1" x14ac:dyDescent="0.25">
      <c r="C156" s="197" t="s">
        <v>1989</v>
      </c>
      <c r="D156" s="197" t="s">
        <v>1052</v>
      </c>
      <c r="E156" s="197"/>
      <c r="F156" s="197"/>
      <c r="G156" s="201"/>
      <c r="H156" s="197"/>
      <c r="I156" s="197" t="s">
        <v>95</v>
      </c>
      <c r="J156" s="197"/>
      <c r="K156" s="201"/>
      <c r="L156" s="197"/>
      <c r="M156" s="197"/>
      <c r="N156" s="197"/>
      <c r="O156" s="197"/>
      <c r="P156" s="197"/>
      <c r="Q156" s="199" t="s">
        <v>2788</v>
      </c>
      <c r="R156" s="199"/>
      <c r="S156" s="197"/>
      <c r="T156" s="197"/>
      <c r="U156" s="197"/>
      <c r="V156" s="202" t="s">
        <v>3509</v>
      </c>
      <c r="W156" s="203">
        <v>545</v>
      </c>
      <c r="X156" s="204">
        <f>IF(ISNA(VLOOKUP(Table7[[#This Row],[ID NUMBER]],PIVOT!O:P,2,0)),0,VLOOKUP(Table7[[#This Row],[ID NUMBER]],PIVOT!O:P,2,0))</f>
        <v>0</v>
      </c>
      <c r="Y156" s="203">
        <f>Table7[[#This Row],[ARREARS]]-Table7[[#This Row],[PAID]]</f>
        <v>545</v>
      </c>
    </row>
    <row r="157" spans="3:25" ht="22.5" customHeight="1" x14ac:dyDescent="0.25">
      <c r="C157" s="197" t="s">
        <v>1990</v>
      </c>
      <c r="D157" s="197" t="s">
        <v>1053</v>
      </c>
      <c r="E157" s="197"/>
      <c r="F157" s="197"/>
      <c r="G157" s="201"/>
      <c r="H157" s="197"/>
      <c r="I157" s="197" t="s">
        <v>95</v>
      </c>
      <c r="J157" s="197"/>
      <c r="K157" s="201"/>
      <c r="L157" s="197"/>
      <c r="M157" s="197"/>
      <c r="N157" s="197"/>
      <c r="O157" s="197"/>
      <c r="P157" s="197"/>
      <c r="Q157" s="199" t="s">
        <v>2789</v>
      </c>
      <c r="R157" s="199"/>
      <c r="S157" s="197"/>
      <c r="T157" s="197"/>
      <c r="U157" s="197"/>
      <c r="V157" s="202" t="s">
        <v>3509</v>
      </c>
      <c r="W157" s="203">
        <v>275</v>
      </c>
      <c r="X157" s="204">
        <f>IF(ISNA(VLOOKUP(Table7[[#This Row],[ID NUMBER]],PIVOT!O:P,2,0)),0,VLOOKUP(Table7[[#This Row],[ID NUMBER]],PIVOT!O:P,2,0))</f>
        <v>0</v>
      </c>
      <c r="Y157" s="203">
        <f>Table7[[#This Row],[ARREARS]]-Table7[[#This Row],[PAID]]</f>
        <v>275</v>
      </c>
    </row>
    <row r="158" spans="3:25" ht="22.5" customHeight="1" x14ac:dyDescent="0.25">
      <c r="C158" s="197" t="s">
        <v>1991</v>
      </c>
      <c r="D158" s="197" t="s">
        <v>1054</v>
      </c>
      <c r="E158" s="197"/>
      <c r="F158" s="197"/>
      <c r="G158" s="201"/>
      <c r="H158" s="197"/>
      <c r="I158" s="197" t="s">
        <v>95</v>
      </c>
      <c r="J158" s="197"/>
      <c r="K158" s="201"/>
      <c r="L158" s="197"/>
      <c r="M158" s="197"/>
      <c r="N158" s="197"/>
      <c r="O158" s="197"/>
      <c r="P158" s="197"/>
      <c r="Q158" s="199" t="s">
        <v>2790</v>
      </c>
      <c r="R158" s="199"/>
      <c r="S158" s="197"/>
      <c r="T158" s="197"/>
      <c r="U158" s="197"/>
      <c r="V158" s="202" t="s">
        <v>3509</v>
      </c>
      <c r="W158" s="203">
        <v>205</v>
      </c>
      <c r="X158" s="204">
        <f>IF(ISNA(VLOOKUP(Table7[[#This Row],[ID NUMBER]],PIVOT!O:P,2,0)),0,VLOOKUP(Table7[[#This Row],[ID NUMBER]],PIVOT!O:P,2,0))</f>
        <v>0</v>
      </c>
      <c r="Y158" s="203">
        <f>Table7[[#This Row],[ARREARS]]-Table7[[#This Row],[PAID]]</f>
        <v>205</v>
      </c>
    </row>
    <row r="159" spans="3:25" ht="22.5" customHeight="1" x14ac:dyDescent="0.25">
      <c r="C159" s="196" t="s">
        <v>3375</v>
      </c>
      <c r="D159" s="197" t="s">
        <v>3376</v>
      </c>
      <c r="E159" s="197"/>
      <c r="F159" s="197"/>
      <c r="G159" s="201"/>
      <c r="H159" s="197" t="s">
        <v>58</v>
      </c>
      <c r="I159" s="197" t="s">
        <v>95</v>
      </c>
      <c r="J159" s="197"/>
      <c r="K159" s="201">
        <v>43733</v>
      </c>
      <c r="L159" s="197" t="s">
        <v>2972</v>
      </c>
      <c r="M159" s="197"/>
      <c r="N159" s="197"/>
      <c r="O159" s="197" t="s">
        <v>3377</v>
      </c>
      <c r="P159" s="197"/>
      <c r="Q159" s="199" t="s">
        <v>3378</v>
      </c>
      <c r="R159" s="199" t="s">
        <v>73</v>
      </c>
      <c r="S159" s="197" t="s">
        <v>2884</v>
      </c>
      <c r="T159" s="197" t="s">
        <v>3379</v>
      </c>
      <c r="U159" s="197" t="s">
        <v>73</v>
      </c>
      <c r="V159" s="202" t="s">
        <v>3509</v>
      </c>
      <c r="W159" s="203">
        <v>205</v>
      </c>
      <c r="X159" s="204">
        <f>IF(ISNA(VLOOKUP(Table7[[#This Row],[ID NUMBER]],PIVOT!O:P,2,0)),0,VLOOKUP(Table7[[#This Row],[ID NUMBER]],PIVOT!O:P,2,0))</f>
        <v>0</v>
      </c>
      <c r="Y159" s="203">
        <f>Table7[[#This Row],[ARREARS]]-Table7[[#This Row],[PAID]]</f>
        <v>205</v>
      </c>
    </row>
    <row r="160" spans="3:25" ht="22.5" customHeight="1" x14ac:dyDescent="0.25">
      <c r="C160" s="196" t="s">
        <v>3380</v>
      </c>
      <c r="D160" s="197" t="s">
        <v>3381</v>
      </c>
      <c r="E160" s="197"/>
      <c r="F160" s="197"/>
      <c r="G160" s="201"/>
      <c r="H160" s="197" t="s">
        <v>58</v>
      </c>
      <c r="I160" s="197" t="s">
        <v>95</v>
      </c>
      <c r="J160" s="197"/>
      <c r="K160" s="201">
        <v>43748</v>
      </c>
      <c r="L160" s="197" t="s">
        <v>3382</v>
      </c>
      <c r="M160" s="197"/>
      <c r="N160" s="197"/>
      <c r="O160" s="197" t="s">
        <v>3383</v>
      </c>
      <c r="P160" s="197"/>
      <c r="Q160" s="199" t="s">
        <v>3384</v>
      </c>
      <c r="R160" s="199" t="s">
        <v>73</v>
      </c>
      <c r="S160" s="197" t="s">
        <v>2884</v>
      </c>
      <c r="T160" s="197" t="s">
        <v>3385</v>
      </c>
      <c r="U160" s="197" t="s">
        <v>73</v>
      </c>
      <c r="V160" s="202" t="s">
        <v>3509</v>
      </c>
      <c r="W160" s="203">
        <v>205</v>
      </c>
      <c r="X160" s="204">
        <f>IF(ISNA(VLOOKUP(Table7[[#This Row],[ID NUMBER]],PIVOT!O:P,2,0)),0,VLOOKUP(Table7[[#This Row],[ID NUMBER]],PIVOT!O:P,2,0))</f>
        <v>0</v>
      </c>
      <c r="Y160" s="203">
        <f>Table7[[#This Row],[ARREARS]]-Table7[[#This Row],[PAID]]</f>
        <v>205</v>
      </c>
    </row>
    <row r="161" spans="3:25" ht="22.5" customHeight="1" x14ac:dyDescent="0.25">
      <c r="C161" s="196" t="s">
        <v>3460</v>
      </c>
      <c r="D161" s="197" t="s">
        <v>3461</v>
      </c>
      <c r="E161" s="197"/>
      <c r="F161" s="197"/>
      <c r="G161" s="201"/>
      <c r="H161" s="197" t="s">
        <v>58</v>
      </c>
      <c r="I161" s="197" t="s">
        <v>95</v>
      </c>
      <c r="J161" s="197"/>
      <c r="K161" s="201">
        <v>43740</v>
      </c>
      <c r="L161" s="197"/>
      <c r="M161" s="197" t="s">
        <v>3027</v>
      </c>
      <c r="N161" s="197"/>
      <c r="O161" s="197"/>
      <c r="P161" s="197"/>
      <c r="Q161" s="199" t="s">
        <v>3462</v>
      </c>
      <c r="R161" s="199" t="s">
        <v>73</v>
      </c>
      <c r="S161" s="197"/>
      <c r="T161" s="197"/>
      <c r="U161" s="197" t="s">
        <v>73</v>
      </c>
      <c r="V161" s="202" t="s">
        <v>3509</v>
      </c>
      <c r="W161" s="203">
        <v>205</v>
      </c>
      <c r="X161" s="204">
        <f>IF(ISNA(VLOOKUP(Table7[[#This Row],[ID NUMBER]],PIVOT!O:P,2,0)),0,VLOOKUP(Table7[[#This Row],[ID NUMBER]],PIVOT!O:P,2,0))</f>
        <v>0</v>
      </c>
      <c r="Y161" s="203">
        <f>Table7[[#This Row],[ARREARS]]-Table7[[#This Row],[PAID]]</f>
        <v>205</v>
      </c>
    </row>
  </sheetData>
  <sheetProtection algorithmName="SHA-512" hashValue="EaOFVWcGiIExCzXUhFhruFowWv+PorfA02YpnL/hUR+qLOPQC8VdMRyUKh9a7Gs5yMNi7J5+hf9aWT0aNueoDw==" saltValue="V/w/8JTbWjOYlrNNPdVKug==" spinCount="100000" sheet="1" objects="1" scenarios="1"/>
  <dataValidations count="1">
    <dataValidation type="list" allowBlank="1" showInputMessage="1" showErrorMessage="1" sqref="H5:H161">
      <formula1>"MALE,FEMALE"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Searchalumni_Click">
                <anchor moveWithCells="1" sizeWithCells="1">
                  <from>
                    <xdr:col>22</xdr:col>
                    <xdr:colOff>466725</xdr:colOff>
                    <xdr:row>0</xdr:row>
                    <xdr:rowOff>9525</xdr:rowOff>
                  </from>
                  <to>
                    <xdr:col>25</xdr:col>
                    <xdr:colOff>0</xdr:colOff>
                    <xdr:row>1</xdr:row>
                    <xdr:rowOff>38100</xdr:rowOff>
                  </to>
                </anchor>
              </controlPr>
            </control>
          </mc:Choice>
        </mc:AlternateContent>
        <mc:AlternateContent xmlns:mc="http://schemas.openxmlformats.org/markup-compatibility/2006">
          <mc:Choice Requires="x14">
            <control shapeId="21506" r:id="rId4" name="Button 2">
              <controlPr defaultSize="0" print="0" autoFill="0" autoPict="0" macro="[0]!Home_Click">
                <anchor>
                  <from>
                    <xdr:col>0</xdr:col>
                    <xdr:colOff>38100</xdr:colOff>
                    <xdr:row>0</xdr:row>
                    <xdr:rowOff>47625</xdr:rowOff>
                  </from>
                  <to>
                    <xdr:col>2</xdr:col>
                    <xdr:colOff>257175</xdr:colOff>
                    <xdr:row>1</xdr:row>
                    <xdr:rowOff>85725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FEES!$J$4:$J$65</xm:f>
          </x14:formula1>
          <xm:sqref>I5:I161</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C1:V5"/>
  <sheetViews>
    <sheetView showRowColHeaders="0" workbookViewId="0">
      <pane ySplit="3" topLeftCell="A4" activePane="bottomLeft" state="frozen"/>
      <selection activeCell="J4" sqref="J4"/>
      <selection pane="bottomLeft" activeCell="I5" sqref="I5"/>
    </sheetView>
  </sheetViews>
  <sheetFormatPr defaultRowHeight="22.5" customHeight="1" x14ac:dyDescent="0.25"/>
  <cols>
    <col min="1" max="2" width="9.140625" style="5"/>
    <col min="3" max="3" width="13.42578125" style="5" customWidth="1"/>
    <col min="4" max="4" width="34.28515625" style="5" customWidth="1"/>
    <col min="5" max="5" width="17.5703125" style="5" hidden="1" customWidth="1"/>
    <col min="6" max="6" width="18.28515625" style="5" hidden="1" customWidth="1"/>
    <col min="7" max="7" width="13.42578125" style="5" customWidth="1"/>
    <col min="8" max="8" width="13.140625" style="5" customWidth="1"/>
    <col min="9" max="9" width="14.5703125" style="5" customWidth="1"/>
    <col min="10" max="10" width="19.140625" style="5" hidden="1" customWidth="1"/>
    <col min="11" max="11" width="17.5703125" style="5" hidden="1" customWidth="1"/>
    <col min="12" max="12" width="15.28515625" style="5" hidden="1" customWidth="1"/>
    <col min="13" max="13" width="11.5703125" style="5" hidden="1" customWidth="1"/>
    <col min="14" max="14" width="15.28515625" style="5" hidden="1" customWidth="1"/>
    <col min="15" max="15" width="10.28515625" style="5" hidden="1" customWidth="1"/>
    <col min="16" max="16" width="10.85546875" style="5" hidden="1" customWidth="1"/>
    <col min="17" max="17" width="17" style="5" customWidth="1"/>
    <col min="18" max="18" width="19.42578125" style="5" customWidth="1"/>
    <col min="19" max="19" width="15.140625" style="5" hidden="1" customWidth="1"/>
    <col min="20" max="21" width="13.140625" style="5" hidden="1" customWidth="1"/>
    <col min="22" max="22" width="13.28515625" style="5" customWidth="1"/>
    <col min="23" max="16384" width="9.140625" style="5"/>
  </cols>
  <sheetData>
    <row r="1" spans="3:22" ht="30.75" customHeight="1" x14ac:dyDescent="0.45">
      <c r="C1" s="53" t="s">
        <v>86</v>
      </c>
      <c r="D1" s="53"/>
      <c r="E1" s="53"/>
      <c r="F1" s="53"/>
      <c r="G1" s="53"/>
      <c r="H1" s="53"/>
      <c r="I1" s="53"/>
      <c r="U1" s="48"/>
    </row>
    <row r="2" spans="3:22" ht="19.5" customHeight="1" x14ac:dyDescent="0.25"/>
    <row r="3" spans="3:22" ht="28.5" customHeight="1" x14ac:dyDescent="0.25">
      <c r="C3" s="6" t="s">
        <v>0</v>
      </c>
      <c r="D3" s="6" t="s">
        <v>80</v>
      </c>
      <c r="E3" s="6" t="s">
        <v>1</v>
      </c>
      <c r="F3" s="6" t="s">
        <v>2</v>
      </c>
      <c r="G3" s="6" t="s">
        <v>3</v>
      </c>
      <c r="H3" s="6" t="s">
        <v>4</v>
      </c>
      <c r="I3" s="6" t="s">
        <v>87</v>
      </c>
      <c r="J3" s="6" t="s">
        <v>6</v>
      </c>
      <c r="K3" s="6" t="s">
        <v>7</v>
      </c>
      <c r="L3" s="6" t="s">
        <v>8</v>
      </c>
      <c r="M3" s="6" t="s">
        <v>9</v>
      </c>
      <c r="N3" s="6" t="s">
        <v>10</v>
      </c>
      <c r="O3" s="6" t="s">
        <v>11</v>
      </c>
      <c r="P3" s="6" t="s">
        <v>12</v>
      </c>
      <c r="Q3" s="6" t="s">
        <v>13</v>
      </c>
      <c r="R3" s="6" t="s">
        <v>14</v>
      </c>
      <c r="S3" s="6" t="s">
        <v>15</v>
      </c>
      <c r="T3" s="6" t="s">
        <v>16</v>
      </c>
      <c r="U3" s="6" t="s">
        <v>34</v>
      </c>
      <c r="V3" s="6" t="s">
        <v>85</v>
      </c>
    </row>
    <row r="4" spans="3:22" ht="22.5" hidden="1" customHeight="1" x14ac:dyDescent="0.25">
      <c r="C4" s="6"/>
      <c r="D4" s="6" t="s">
        <v>88</v>
      </c>
      <c r="E4" s="6"/>
      <c r="F4" s="6"/>
      <c r="G4" s="47"/>
      <c r="H4" s="6"/>
      <c r="I4" s="6"/>
      <c r="J4" s="6"/>
      <c r="K4" s="6"/>
      <c r="L4" s="6"/>
      <c r="M4" s="6"/>
      <c r="N4" s="6"/>
      <c r="O4" s="6"/>
      <c r="P4" s="6"/>
      <c r="Q4" s="6"/>
      <c r="R4" s="6"/>
      <c r="S4" s="6"/>
      <c r="T4" s="6"/>
      <c r="U4" s="6"/>
      <c r="V4" s="47"/>
    </row>
    <row r="5" spans="3:22" ht="22.5" customHeight="1" x14ac:dyDescent="0.25">
      <c r="C5" s="6" t="s">
        <v>2890</v>
      </c>
      <c r="D5" s="6" t="s">
        <v>2891</v>
      </c>
      <c r="E5" s="6"/>
      <c r="F5" s="6" t="s">
        <v>2892</v>
      </c>
      <c r="G5" s="177"/>
      <c r="H5" s="6"/>
      <c r="I5" s="6" t="s">
        <v>98</v>
      </c>
      <c r="J5" s="6"/>
      <c r="K5" s="6"/>
      <c r="L5" s="6"/>
      <c r="M5" s="6"/>
      <c r="N5" s="6"/>
      <c r="O5" s="6"/>
      <c r="P5" s="6"/>
      <c r="Q5" s="6"/>
      <c r="R5" s="6"/>
      <c r="S5" s="6"/>
      <c r="T5" s="6"/>
      <c r="U5" s="6"/>
      <c r="V5" s="177">
        <v>2019</v>
      </c>
    </row>
  </sheetData>
  <sheetProtection algorithmName="SHA-512" hashValue="MtV/R7T6F+qSPa0P6xairb8LruZTPIM5FQ2nZgQe3rBicT68qKK5KqXm5arFoFrAriqLNe/+67yS/AC96Rbtmg==" saltValue="y5gNUNE2tjefkYdAwi97eA==" spinCount="100000" sheet="1" objects="1" scenario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Home_Click">
                <anchor>
                  <from>
                    <xdr:col>0</xdr:col>
                    <xdr:colOff>38100</xdr:colOff>
                    <xdr:row>0</xdr:row>
                    <xdr:rowOff>47625</xdr:rowOff>
                  </from>
                  <to>
                    <xdr:col>1</xdr:col>
                    <xdr:colOff>438150</xdr:colOff>
                    <xdr:row>1</xdr:row>
                    <xdr:rowOff>76200</xdr:rowOff>
                  </to>
                </anchor>
              </controlPr>
            </control>
          </mc:Choice>
        </mc:AlternateContent>
      </controls>
    </mc:Choice>
  </mc:AlternateContent>
  <tableParts count="1">
    <tablePart r:id="rId5"/>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pageSetUpPr fitToPage="1"/>
  </sheetPr>
  <dimension ref="C1:G25"/>
  <sheetViews>
    <sheetView showRowColHeaders="0" zoomScaleNormal="100" workbookViewId="0">
      <selection activeCell="E23" sqref="E23"/>
    </sheetView>
  </sheetViews>
  <sheetFormatPr defaultRowHeight="22.5" customHeight="1" x14ac:dyDescent="0.25"/>
  <cols>
    <col min="1" max="1" width="10.7109375" style="127" customWidth="1"/>
    <col min="2" max="2" width="10.28515625" style="127" customWidth="1"/>
    <col min="3" max="3" width="36.42578125" style="127" customWidth="1"/>
    <col min="4" max="4" width="20.7109375" style="133" customWidth="1"/>
    <col min="5" max="5" width="18" style="134" customWidth="1"/>
    <col min="6" max="6" width="10.42578125" style="135" customWidth="1"/>
    <col min="7" max="16384" width="9.140625" style="127"/>
  </cols>
  <sheetData>
    <row r="1" spans="3:7" ht="36" customHeight="1" thickBot="1" x14ac:dyDescent="0.5">
      <c r="C1" s="122" t="s">
        <v>210</v>
      </c>
      <c r="D1" s="123"/>
      <c r="E1" s="124"/>
      <c r="F1" s="125"/>
      <c r="G1" s="126"/>
    </row>
    <row r="2" spans="3:7" ht="22.5" customHeight="1" x14ac:dyDescent="0.25">
      <c r="C2" s="128"/>
      <c r="D2" s="129"/>
      <c r="E2" s="130" t="s">
        <v>223</v>
      </c>
      <c r="F2" s="131"/>
      <c r="G2" s="128"/>
    </row>
    <row r="3" spans="3:7" ht="22.5" customHeight="1" x14ac:dyDescent="0.3">
      <c r="C3" s="61" t="s">
        <v>213</v>
      </c>
      <c r="D3" s="132" t="s">
        <v>214</v>
      </c>
      <c r="E3" s="217" t="s">
        <v>42</v>
      </c>
      <c r="F3" s="218"/>
    </row>
    <row r="4" spans="3:7" ht="22.5" customHeight="1" x14ac:dyDescent="0.25">
      <c r="D4" s="133" t="s">
        <v>217</v>
      </c>
      <c r="E4" s="134" t="s">
        <v>216</v>
      </c>
      <c r="F4" s="135" t="s">
        <v>215</v>
      </c>
    </row>
    <row r="5" spans="3:7" ht="22.5" customHeight="1" x14ac:dyDescent="0.25">
      <c r="C5" s="127" t="s">
        <v>218</v>
      </c>
      <c r="D5" s="133">
        <f>SUM(ACCOUNTS_TABLE[BALANCE AT START])</f>
        <v>201039</v>
      </c>
      <c r="E5" s="134">
        <f>IF(ISNA(VLOOKUP(E3,PIVOT!X:AE,2,0)),"",VLOOKUP(E3,PIVOT!X:AE,2,0))</f>
        <v>201039</v>
      </c>
      <c r="F5" s="135">
        <f>IFERROR(E5/D5*100,"")</f>
        <v>100</v>
      </c>
      <c r="G5" s="127" t="str">
        <f>IF(F5&lt;&gt;"","%","")</f>
        <v>%</v>
      </c>
    </row>
    <row r="6" spans="3:7" ht="22.5" customHeight="1" x14ac:dyDescent="0.25">
      <c r="C6" s="127" t="s">
        <v>220</v>
      </c>
      <c r="D6" s="133">
        <f>SUM(ACCOUNTS_TABLE[OTHER FEES])</f>
        <v>0</v>
      </c>
      <c r="E6" s="134">
        <f>IF(ISNA(VLOOKUP(E3,PIVOT!X:AE,3,0)),"",VLOOKUP(E3,PIVOT!X:AE,3,0))</f>
        <v>0</v>
      </c>
      <c r="F6" s="135" t="str">
        <f t="shared" ref="F6:F14" si="0">IFERROR(E6/D6*100,"")</f>
        <v/>
      </c>
      <c r="G6" s="127" t="str">
        <f t="shared" ref="G6:G14" si="1">IF(F6&lt;&gt;"","%","")</f>
        <v/>
      </c>
    </row>
    <row r="7" spans="3:7" ht="22.5" customHeight="1" x14ac:dyDescent="0.25">
      <c r="C7" s="127" t="s">
        <v>219</v>
      </c>
      <c r="D7" s="133">
        <f>SUM(ACCOUNTS_TABLE[SCHOOL FEES])</f>
        <v>10920</v>
      </c>
      <c r="E7" s="134">
        <f>IF(ISNA(VLOOKUP(E3,PIVOT!X:AE,2,0)),"",VLOOKUP(E3,PIVOT!X:AE,4,0))</f>
        <v>10920</v>
      </c>
      <c r="F7" s="135">
        <f t="shared" si="0"/>
        <v>100</v>
      </c>
      <c r="G7" s="127" t="str">
        <f t="shared" si="1"/>
        <v>%</v>
      </c>
    </row>
    <row r="9" spans="3:7" ht="22.5" customHeight="1" x14ac:dyDescent="0.25">
      <c r="C9" s="127" t="s">
        <v>211</v>
      </c>
      <c r="D9" s="133">
        <f>SUM(ACCOUNTS_TABLE[TOTAL FEES])</f>
        <v>211959</v>
      </c>
      <c r="E9" s="134">
        <f>IF(ISNA(VLOOKUP(E3,PIVOT!X:AE,2,0)),"",VLOOKUP(E3,PIVOT!X:AE,5,0))</f>
        <v>211959</v>
      </c>
      <c r="F9" s="135">
        <f t="shared" si="0"/>
        <v>100</v>
      </c>
      <c r="G9" s="127" t="str">
        <f t="shared" si="1"/>
        <v>%</v>
      </c>
    </row>
    <row r="11" spans="3:7" ht="22.5" customHeight="1" x14ac:dyDescent="0.25">
      <c r="C11" s="127" t="s">
        <v>221</v>
      </c>
      <c r="D11" s="133">
        <f>SUM(ACCOUNTS_TABLE[TOTAL PAID])</f>
        <v>0</v>
      </c>
      <c r="E11" s="134">
        <f>IF(ISNA(VLOOKUP(E3,PIVOT!X:AE,2,0)),"",VLOOKUP(E3,PIVOT!X:AE,6,0))</f>
        <v>0</v>
      </c>
      <c r="F11" s="135" t="str">
        <f t="shared" si="0"/>
        <v/>
      </c>
      <c r="G11" s="127" t="str">
        <f t="shared" si="1"/>
        <v/>
      </c>
    </row>
    <row r="12" spans="3:7" ht="22.5" customHeight="1" x14ac:dyDescent="0.25">
      <c r="C12" s="127" t="s">
        <v>222</v>
      </c>
      <c r="D12" s="133">
        <f>SUM(ACCOUNTS_TABLE[SCHOLARSHIP])</f>
        <v>0</v>
      </c>
      <c r="E12" s="134">
        <f>IF(ISNA(VLOOKUP(E3,PIVOT!X:AE,2,0)),"",VLOOKUP(E3,PIVOT!X:AE,7,0))</f>
        <v>0</v>
      </c>
      <c r="F12" s="135" t="str">
        <f t="shared" si="0"/>
        <v/>
      </c>
      <c r="G12" s="127" t="str">
        <f t="shared" si="1"/>
        <v/>
      </c>
    </row>
    <row r="14" spans="3:7" ht="22.5" customHeight="1" x14ac:dyDescent="0.25">
      <c r="C14" s="127" t="s">
        <v>212</v>
      </c>
      <c r="D14" s="133">
        <f>SUM(ACCOUNTS_TABLE[BALANCE AT CLOSE])</f>
        <v>211959</v>
      </c>
      <c r="E14" s="134">
        <f>IF(ISNA(VLOOKUP(E3,PIVOT!X:AE,2,0)),"",VLOOKUP(E3,PIVOT!X:AE,8,0))</f>
        <v>211959</v>
      </c>
      <c r="F14" s="135">
        <f t="shared" si="0"/>
        <v>100</v>
      </c>
      <c r="G14" s="127" t="str">
        <f t="shared" si="1"/>
        <v>%</v>
      </c>
    </row>
    <row r="15" spans="3:7" ht="22.5" customHeight="1" thickBot="1" x14ac:dyDescent="0.3">
      <c r="C15" s="136"/>
      <c r="D15" s="137"/>
      <c r="E15" s="138"/>
      <c r="F15" s="139"/>
      <c r="G15" s="136"/>
    </row>
    <row r="16" spans="3:7" ht="31.5" customHeight="1" thickTop="1" x14ac:dyDescent="0.25">
      <c r="C16" s="140"/>
      <c r="D16" s="141"/>
      <c r="E16" s="142"/>
      <c r="F16" s="143"/>
      <c r="G16" s="140"/>
    </row>
    <row r="17" spans="3:7" ht="22.5" customHeight="1" thickBot="1" x14ac:dyDescent="0.5">
      <c r="C17" s="144" t="s">
        <v>224</v>
      </c>
      <c r="D17" s="137"/>
      <c r="E17" s="138"/>
      <c r="F17" s="139"/>
      <c r="G17" s="136"/>
    </row>
    <row r="18" spans="3:7" ht="22.5" customHeight="1" thickTop="1" x14ac:dyDescent="0.25">
      <c r="C18" s="140"/>
      <c r="D18" s="141"/>
      <c r="E18" s="145" t="s">
        <v>227</v>
      </c>
      <c r="F18" s="143"/>
      <c r="G18" s="140"/>
    </row>
    <row r="19" spans="3:7" s="61" customFormat="1" ht="22.5" customHeight="1" x14ac:dyDescent="0.3">
      <c r="C19" s="61" t="s">
        <v>225</v>
      </c>
      <c r="D19" s="132" t="s">
        <v>214</v>
      </c>
      <c r="E19" s="146" t="s">
        <v>2969</v>
      </c>
      <c r="F19" s="147"/>
    </row>
    <row r="21" spans="3:7" ht="22.5" customHeight="1" x14ac:dyDescent="0.25">
      <c r="C21" s="127" t="s">
        <v>219</v>
      </c>
      <c r="D21" s="133">
        <f>PAYMENT_TABLE[SCHOOL FEES]</f>
        <v>0</v>
      </c>
      <c r="E21" s="134" t="str">
        <f>IF(ISNA(VLOOKUP(E19,PIVOT!AH:AK,3,0)),"",VLOOKUP(E19,PIVOT!AH:AK,3,0))</f>
        <v/>
      </c>
    </row>
    <row r="22" spans="3:7" ht="22.5" customHeight="1" x14ac:dyDescent="0.25">
      <c r="C22" s="127" t="s">
        <v>220</v>
      </c>
      <c r="D22" s="133">
        <f>PAYMENT_TABLE[OTHER FEES]</f>
        <v>0</v>
      </c>
      <c r="E22" s="134" t="str">
        <f>IF(ISNA(VLOOKUP(E19,PIVOT!AH:AK,3,0)),"",VLOOKUP(E19,PIVOT!AH:AK,4,0))</f>
        <v/>
      </c>
    </row>
    <row r="23" spans="3:7" ht="22.5" customHeight="1" x14ac:dyDescent="0.25">
      <c r="C23" s="127" t="s">
        <v>226</v>
      </c>
      <c r="D23" s="133">
        <f>PAYMENT_TABLE[AMOUNT]</f>
        <v>0</v>
      </c>
      <c r="E23" s="134" t="str">
        <f>IF(ISNA(VLOOKUP(E19,PIVOT!AH:AK,3,0)),"",VLOOKUP(E19,PIVOT!AH:AK,2,0))</f>
        <v/>
      </c>
    </row>
    <row r="24" spans="3:7" ht="22.5" customHeight="1" thickBot="1" x14ac:dyDescent="0.3">
      <c r="C24" s="136"/>
      <c r="D24" s="137"/>
      <c r="E24" s="138"/>
      <c r="F24" s="139"/>
      <c r="G24" s="136"/>
    </row>
    <row r="25" spans="3:7" ht="22.5" customHeight="1" thickTop="1" x14ac:dyDescent="0.3">
      <c r="C25" s="148"/>
      <c r="D25" s="141"/>
      <c r="E25" s="142"/>
      <c r="F25" s="143"/>
      <c r="G25" s="140"/>
    </row>
  </sheetData>
  <sheetProtection algorithmName="SHA-512" hashValue="97C8sr+5SJ2uygJ0VI+BfXjVjt1dAmo4uXfZ2rYudvs21ewUuewJCqn03VnMSpEdmePbSfZYR01Nl88ucx+DFw==" saltValue="ryhEb4mx3/aTz7EKw+O45A==" spinCount="100000" sheet="1" objects="1" scenarios="1" autoFilter="0"/>
  <mergeCells count="1">
    <mergeCell ref="E3:F3"/>
  </mergeCell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428" r:id="rId4" name="Button 12">
              <controlPr defaultSize="0" print="0" autoFill="0" autoPict="0" macro="[0]!Home_Click">
                <anchor>
                  <from>
                    <xdr:col>0</xdr:col>
                    <xdr:colOff>38100</xdr:colOff>
                    <xdr:row>0</xdr:row>
                    <xdr:rowOff>38100</xdr:rowOff>
                  </from>
                  <to>
                    <xdr:col>1</xdr:col>
                    <xdr:colOff>333375</xdr:colOff>
                    <xdr:row>1</xdr:row>
                    <xdr:rowOff>0</xdr:rowOff>
                  </to>
                </anchor>
              </controlPr>
            </control>
          </mc:Choice>
        </mc:AlternateContent>
        <mc:AlternateContent xmlns:mc="http://schemas.openxmlformats.org/markup-compatibility/2006">
          <mc:Choice Requires="x14">
            <control shapeId="60429" r:id="rId5" name="Button 13">
              <controlPr defaultSize="0" print="0" autoFill="0" autoPict="0" macro="[0]!PAYMENT_Button12_Click">
                <anchor moveWithCells="1" sizeWithCells="1">
                  <from>
                    <xdr:col>0</xdr:col>
                    <xdr:colOff>38100</xdr:colOff>
                    <xdr:row>1</xdr:row>
                    <xdr:rowOff>0</xdr:rowOff>
                  </from>
                  <to>
                    <xdr:col>1</xdr:col>
                    <xdr:colOff>333375</xdr:colOff>
                    <xdr:row>2</xdr:row>
                    <xdr:rowOff>57150</xdr:rowOff>
                  </to>
                </anchor>
              </controlPr>
            </control>
          </mc:Choice>
        </mc:AlternateContent>
        <mc:AlternateContent xmlns:mc="http://schemas.openxmlformats.org/markup-compatibility/2006">
          <mc:Choice Requires="x14">
            <control shapeId="60430" r:id="rId6" name="Button 14">
              <controlPr defaultSize="0" print="0" autoFill="0" autoPict="0" macro="[0]!gotopayment_Click">
                <anchor moveWithCells="1" sizeWithCells="1">
                  <from>
                    <xdr:col>0</xdr:col>
                    <xdr:colOff>38100</xdr:colOff>
                    <xdr:row>2</xdr:row>
                    <xdr:rowOff>57150</xdr:rowOff>
                  </from>
                  <to>
                    <xdr:col>1</xdr:col>
                    <xdr:colOff>333375</xdr:colOff>
                    <xdr:row>3</xdr:row>
                    <xdr:rowOff>85725</xdr:rowOff>
                  </to>
                </anchor>
              </controlPr>
            </control>
          </mc:Choice>
        </mc:AlternateContent>
        <mc:AlternateContent xmlns:mc="http://schemas.openxmlformats.org/markup-compatibility/2006">
          <mc:Choice Requires="x14">
            <control shapeId="60433" r:id="rId7" name="Button 17">
              <controlPr defaultSize="0" print="0" autoFill="0" autoPict="0" macro="[0]!Button17_Click">
                <anchor moveWithCells="1" sizeWithCells="1">
                  <from>
                    <xdr:col>0</xdr:col>
                    <xdr:colOff>28575</xdr:colOff>
                    <xdr:row>3</xdr:row>
                    <xdr:rowOff>85725</xdr:rowOff>
                  </from>
                  <to>
                    <xdr:col>1</xdr:col>
                    <xdr:colOff>333375</xdr:colOff>
                    <xdr:row>4</xdr:row>
                    <xdr:rowOff>57150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PIVOT!$X$4:$X$39</xm:f>
          </x14:formula1>
          <xm:sqref>E3</xm:sqref>
        </x14:dataValidation>
        <x14:dataValidation type="list" allowBlank="1" showInputMessage="1" showErrorMessage="1">
          <x14:formula1>
            <xm:f>PIVOT!$AH$4:$AH$18</xm:f>
          </x14:formula1>
          <xm:sqref>E19</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6</vt:i4>
      </vt:variant>
    </vt:vector>
  </HeadingPairs>
  <TitlesOfParts>
    <vt:vector size="7" baseType="lpstr">
      <vt:lpstr>START</vt:lpstr>
      <vt:lpstr>ALUMPAY_TABLE</vt:lpstr>
      <vt:lpstr>INVENTORY_TABLE</vt:lpstr>
      <vt:lpstr>OTHERFEE_PT</vt:lpstr>
      <vt:lpstr>PAYMENT_PT</vt:lpstr>
      <vt:lpstr>PRODUCT_TABLE</vt:lpstr>
      <vt:lpstr>SCHOLAR_TABLE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STONE(0200631993)</cp:lastModifiedBy>
  <cp:lastPrinted>2021-09-14T13:38:46Z</cp:lastPrinted>
  <dcterms:created xsi:type="dcterms:W3CDTF">2018-11-24T18:11:25Z</dcterms:created>
  <dcterms:modified xsi:type="dcterms:W3CDTF">2023-05-17T13:58:16Z</dcterms:modified>
</cp:coreProperties>
</file>